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E:\AlaaFiles\outside_courses\dataAnalysis\projects\RetailCompany_Project1\"/>
    </mc:Choice>
  </mc:AlternateContent>
  <xr:revisionPtr revIDLastSave="0" documentId="13_ncr:1_{26C328B0-59D0-4530-A989-7B36FF9F7336}" xr6:coauthVersionLast="47" xr6:coauthVersionMax="47" xr10:uidLastSave="{00000000-0000-0000-0000-000000000000}"/>
  <bookViews>
    <workbookView xWindow="-108" yWindow="-108" windowWidth="23256" windowHeight="12576" activeTab="1" xr2:uid="{00000000-000D-0000-FFFF-FFFF00000000}"/>
  </bookViews>
  <sheets>
    <sheet name="Original_Version" sheetId="1" r:id="rId1"/>
    <sheet name="Clean_Version" sheetId="3" r:id="rId2"/>
    <sheet name="Pivot_table" sheetId="4" r:id="rId3"/>
    <sheet name="Tables" sheetId="7" r:id="rId4"/>
  </sheets>
  <definedNames>
    <definedName name="_xlnm._FilterDatabase" localSheetId="1" hidden="1">Clean_Version!$A$1:$N$3679</definedName>
    <definedName name="_xlnm._FilterDatabase" localSheetId="3" hidden="1">Tables!$A$67:$G$3255</definedName>
    <definedName name="_xlcn.WorksheetConnection_Clean_VersionA1M36791" hidden="1">Clean_Version!$A$1:$N$3679</definedName>
    <definedName name="ConsumerID_Array">Clean_Version!$A$2:$A$3679</definedName>
    <definedName name="DATE_Array">Clean_Version!$E$2:$E$3679</definedName>
    <definedName name="OrderID_Array">Clean_Version!$B$2:$B$3679</definedName>
    <definedName name="Slicer_Is_New_Consumer">#N/A</definedName>
    <definedName name="Slicer_Is_New_Consumer1">#N/A</definedName>
    <definedName name="Slicer_Years__DATE">#N/A</definedName>
  </definedNames>
  <calcPr calcId="191029"/>
  <pivotCaches>
    <pivotCache cacheId="0" r:id="rId5"/>
    <pivotCache cacheId="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Clean_Version!$A$1:$M$3679"/>
        </x15:modelTables>
        <x15:extLst>
          <ext xmlns:x16="http://schemas.microsoft.com/office/spreadsheetml/2014/11/main" uri="{9835A34E-60A6-4A7C-AAB8-D5F71C897F49}">
            <x16:modelTimeGroupings>
              <x16:modelTimeGrouping tableName="Rang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0" i="7" l="1"/>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39" i="7"/>
  <c r="G39" i="7"/>
  <c r="F39" i="7"/>
  <c r="E39" i="7"/>
  <c r="D39" i="7"/>
  <c r="C39" i="7"/>
  <c r="H38" i="7"/>
  <c r="G38" i="7"/>
  <c r="F38" i="7"/>
  <c r="E38" i="7"/>
  <c r="D38" i="7"/>
  <c r="C38" i="7"/>
  <c r="H37" i="7"/>
  <c r="G37" i="7"/>
  <c r="F37" i="7"/>
  <c r="E37" i="7"/>
  <c r="D37" i="7"/>
  <c r="C37" i="7"/>
  <c r="H36" i="7"/>
  <c r="G36" i="7"/>
  <c r="F36" i="7"/>
  <c r="E36" i="7"/>
  <c r="D36" i="7"/>
  <c r="C36" i="7"/>
  <c r="H35" i="7"/>
  <c r="G35" i="7"/>
  <c r="F35" i="7"/>
  <c r="E35" i="7"/>
  <c r="D35" i="7"/>
  <c r="C35" i="7"/>
  <c r="H34" i="7"/>
  <c r="G34" i="7"/>
  <c r="F34" i="7"/>
  <c r="E34" i="7"/>
  <c r="D34" i="7"/>
  <c r="C34" i="7"/>
  <c r="H33" i="7"/>
  <c r="G33" i="7"/>
  <c r="F33" i="7"/>
  <c r="E33" i="7"/>
  <c r="D33" i="7"/>
  <c r="C33" i="7"/>
  <c r="H32" i="7"/>
  <c r="G32" i="7"/>
  <c r="F32" i="7"/>
  <c r="E32" i="7"/>
  <c r="D32" i="7"/>
  <c r="C32" i="7"/>
  <c r="H31" i="7"/>
  <c r="G31" i="7"/>
  <c r="F31" i="7"/>
  <c r="E31" i="7"/>
  <c r="D31" i="7"/>
  <c r="C31" i="7"/>
  <c r="H30" i="7"/>
  <c r="G30" i="7"/>
  <c r="F30" i="7"/>
  <c r="E30" i="7"/>
  <c r="D30" i="7"/>
  <c r="C30" i="7"/>
  <c r="H29" i="7"/>
  <c r="G29" i="7"/>
  <c r="F29" i="7"/>
  <c r="E29" i="7"/>
  <c r="D29" i="7"/>
  <c r="C29" i="7"/>
  <c r="H28" i="7"/>
  <c r="G28" i="7"/>
  <c r="F28" i="7"/>
  <c r="E28" i="7"/>
  <c r="D28" i="7"/>
  <c r="C28" i="7"/>
  <c r="H15" i="7"/>
  <c r="G15" i="7"/>
  <c r="F15" i="7"/>
  <c r="E15" i="7"/>
  <c r="D15" i="7"/>
  <c r="C15" i="7"/>
  <c r="H14" i="7"/>
  <c r="G14" i="7"/>
  <c r="F14" i="7"/>
  <c r="E14" i="7"/>
  <c r="D14" i="7"/>
  <c r="C14" i="7"/>
  <c r="H13" i="7"/>
  <c r="G13" i="7"/>
  <c r="F13" i="7"/>
  <c r="E13" i="7"/>
  <c r="D13" i="7"/>
  <c r="C13" i="7"/>
  <c r="H12" i="7"/>
  <c r="G12" i="7"/>
  <c r="F12" i="7"/>
  <c r="E12" i="7"/>
  <c r="D12" i="7"/>
  <c r="C12" i="7"/>
  <c r="H11" i="7"/>
  <c r="G11" i="7"/>
  <c r="F11" i="7"/>
  <c r="E11" i="7"/>
  <c r="D11" i="7"/>
  <c r="C11" i="7"/>
  <c r="H10" i="7"/>
  <c r="G10" i="7"/>
  <c r="F10" i="7"/>
  <c r="E10" i="7"/>
  <c r="D10" i="7"/>
  <c r="C10" i="7"/>
  <c r="H9" i="7"/>
  <c r="G9" i="7"/>
  <c r="F9" i="7"/>
  <c r="E9" i="7"/>
  <c r="D9" i="7"/>
  <c r="C9" i="7"/>
  <c r="H8" i="7"/>
  <c r="G8" i="7"/>
  <c r="F8" i="7"/>
  <c r="E8" i="7"/>
  <c r="D8" i="7"/>
  <c r="C8" i="7"/>
  <c r="H7" i="7"/>
  <c r="G7" i="7"/>
  <c r="F7" i="7"/>
  <c r="E7" i="7"/>
  <c r="D7" i="7"/>
  <c r="C7" i="7"/>
  <c r="H6" i="7"/>
  <c r="G6" i="7"/>
  <c r="F6" i="7"/>
  <c r="E6" i="7"/>
  <c r="D6" i="7"/>
  <c r="C6" i="7"/>
  <c r="H5" i="7"/>
  <c r="G5" i="7"/>
  <c r="F5" i="7"/>
  <c r="E5" i="7"/>
  <c r="D5" i="7"/>
  <c r="C5" i="7"/>
  <c r="H4" i="7"/>
  <c r="G4" i="7"/>
  <c r="F4" i="7"/>
  <c r="E4" i="7"/>
  <c r="D4" i="7"/>
  <c r="C4" i="7"/>
  <c r="C44" i="4"/>
  <c r="C29" i="4"/>
  <c r="C11" i="4"/>
  <c r="G4" i="4"/>
  <c r="E3254" i="7"/>
  <c r="C3253" i="7"/>
  <c r="E3250" i="7"/>
  <c r="C3249" i="7"/>
  <c r="E3246" i="7"/>
  <c r="C3245" i="7"/>
  <c r="E3242" i="7"/>
  <c r="C3241" i="7"/>
  <c r="E3238" i="7"/>
  <c r="C3237" i="7"/>
  <c r="E3234" i="7"/>
  <c r="C3233" i="7"/>
  <c r="E3230" i="7"/>
  <c r="C3229" i="7"/>
  <c r="E3226" i="7"/>
  <c r="C3225" i="7"/>
  <c r="E3222" i="7"/>
  <c r="C3221" i="7"/>
  <c r="E3218" i="7"/>
  <c r="C3217" i="7"/>
  <c r="E3214" i="7"/>
  <c r="C3213" i="7"/>
  <c r="E3210" i="7"/>
  <c r="C3209" i="7"/>
  <c r="E3206" i="7"/>
  <c r="C3205" i="7"/>
  <c r="E3202" i="7"/>
  <c r="C3201" i="7"/>
  <c r="D3254" i="7"/>
  <c r="B3253" i="7"/>
  <c r="D3250" i="7"/>
  <c r="B3249" i="7"/>
  <c r="D3246" i="7"/>
  <c r="B3245" i="7"/>
  <c r="D3242" i="7"/>
  <c r="B3241" i="7"/>
  <c r="D3238" i="7"/>
  <c r="B3237" i="7"/>
  <c r="D3234" i="7"/>
  <c r="B3233" i="7"/>
  <c r="D3230" i="7"/>
  <c r="B3229" i="7"/>
  <c r="D3226" i="7"/>
  <c r="B3225" i="7"/>
  <c r="D3222" i="7"/>
  <c r="B3221" i="7"/>
  <c r="D3218" i="7"/>
  <c r="B3217" i="7"/>
  <c r="D3214" i="7"/>
  <c r="B3213" i="7"/>
  <c r="D3210" i="7"/>
  <c r="B3209" i="7"/>
  <c r="D3206" i="7"/>
  <c r="B3205" i="7"/>
  <c r="D3202" i="7"/>
  <c r="B3201" i="7"/>
  <c r="D3198" i="7"/>
  <c r="B3197" i="7"/>
  <c r="D3194" i="7"/>
  <c r="B3193" i="7"/>
  <c r="D3190" i="7"/>
  <c r="B3189" i="7"/>
  <c r="D3186" i="7"/>
  <c r="B3185" i="7"/>
  <c r="D3182" i="7"/>
  <c r="B3181" i="7"/>
  <c r="D3178" i="7"/>
  <c r="B3177" i="7"/>
  <c r="D3174" i="7"/>
  <c r="B3173" i="7"/>
  <c r="D3170" i="7"/>
  <c r="B3169" i="7"/>
  <c r="D3166" i="7"/>
  <c r="B3165" i="7"/>
  <c r="D3162" i="7"/>
  <c r="B3161" i="7"/>
  <c r="D3158" i="7"/>
  <c r="B3157" i="7"/>
  <c r="D3154" i="7"/>
  <c r="B3153" i="7"/>
  <c r="D3150" i="7"/>
  <c r="B3149" i="7"/>
  <c r="D3146" i="7"/>
  <c r="B3145" i="7"/>
  <c r="D3142" i="7"/>
  <c r="B3141" i="7"/>
  <c r="D3138" i="7"/>
  <c r="B3137" i="7"/>
  <c r="D3134" i="7"/>
  <c r="B3133" i="7"/>
  <c r="D3130" i="7"/>
  <c r="B3129" i="7"/>
  <c r="D3126" i="7"/>
  <c r="B3125" i="7"/>
  <c r="D3122" i="7"/>
  <c r="B3121" i="7"/>
  <c r="D3118" i="7"/>
  <c r="B3117" i="7"/>
  <c r="D3114" i="7"/>
  <c r="B3113" i="7"/>
  <c r="E3255" i="7"/>
  <c r="C3254" i="7"/>
  <c r="E3251" i="7"/>
  <c r="C3250" i="7"/>
  <c r="E3247" i="7"/>
  <c r="C3246" i="7"/>
  <c r="E3243" i="7"/>
  <c r="C3242" i="7"/>
  <c r="E3239" i="7"/>
  <c r="C3238" i="7"/>
  <c r="E3235" i="7"/>
  <c r="C3234" i="7"/>
  <c r="E3231" i="7"/>
  <c r="C3230" i="7"/>
  <c r="E3227" i="7"/>
  <c r="C3226" i="7"/>
  <c r="E3223" i="7"/>
  <c r="C3222" i="7"/>
  <c r="E3219" i="7"/>
  <c r="C3218" i="7"/>
  <c r="E3215" i="7"/>
  <c r="C3214" i="7"/>
  <c r="E3211" i="7"/>
  <c r="C3210" i="7"/>
  <c r="E3207" i="7"/>
  <c r="C3206" i="7"/>
  <c r="E3203" i="7"/>
  <c r="C3202" i="7"/>
  <c r="E3199" i="7"/>
  <c r="C3198" i="7"/>
  <c r="E3195" i="7"/>
  <c r="C3194" i="7"/>
  <c r="E3191" i="7"/>
  <c r="C3190" i="7"/>
  <c r="E3187" i="7"/>
  <c r="C3186" i="7"/>
  <c r="E3183" i="7"/>
  <c r="C3182" i="7"/>
  <c r="E3179" i="7"/>
  <c r="C3178" i="7"/>
  <c r="E3175" i="7"/>
  <c r="C3174" i="7"/>
  <c r="E3171" i="7"/>
  <c r="C3170" i="7"/>
  <c r="E3167" i="7"/>
  <c r="C3166" i="7"/>
  <c r="E3163" i="7"/>
  <c r="C3162" i="7"/>
  <c r="E3159" i="7"/>
  <c r="C3158" i="7"/>
  <c r="E3155" i="7"/>
  <c r="C3154" i="7"/>
  <c r="E3151" i="7"/>
  <c r="C3150" i="7"/>
  <c r="E3147" i="7"/>
  <c r="C3146" i="7"/>
  <c r="E3143" i="7"/>
  <c r="C3142" i="7"/>
  <c r="E3139" i="7"/>
  <c r="C3138" i="7"/>
  <c r="E3135" i="7"/>
  <c r="C3134" i="7"/>
  <c r="E3131" i="7"/>
  <c r="C3130" i="7"/>
  <c r="E3127" i="7"/>
  <c r="C3126" i="7"/>
  <c r="E3123" i="7"/>
  <c r="C3122" i="7"/>
  <c r="E3119" i="7"/>
  <c r="C3118" i="7"/>
  <c r="E3115" i="7"/>
  <c r="C3114" i="7"/>
  <c r="E3111" i="7"/>
  <c r="D3255" i="7"/>
  <c r="B3254" i="7"/>
  <c r="D3251" i="7"/>
  <c r="B3250" i="7"/>
  <c r="D3247" i="7"/>
  <c r="B3246" i="7"/>
  <c r="D3243" i="7"/>
  <c r="B3242" i="7"/>
  <c r="D3239" i="7"/>
  <c r="B3238" i="7"/>
  <c r="D3235" i="7"/>
  <c r="B3234" i="7"/>
  <c r="D3231" i="7"/>
  <c r="B3230" i="7"/>
  <c r="D3227" i="7"/>
  <c r="B3226" i="7"/>
  <c r="D3223" i="7"/>
  <c r="B3222" i="7"/>
  <c r="D3219" i="7"/>
  <c r="B3218" i="7"/>
  <c r="D3215" i="7"/>
  <c r="B3214" i="7"/>
  <c r="D3211" i="7"/>
  <c r="B3210" i="7"/>
  <c r="D3207" i="7"/>
  <c r="B3206" i="7"/>
  <c r="D3203" i="7"/>
  <c r="B3202" i="7"/>
  <c r="C3255" i="7"/>
  <c r="B3255" i="7"/>
  <c r="D3252" i="7"/>
  <c r="B3251" i="7"/>
  <c r="D3248" i="7"/>
  <c r="B3247" i="7"/>
  <c r="D3244" i="7"/>
  <c r="B3243" i="7"/>
  <c r="D3240" i="7"/>
  <c r="B3239" i="7"/>
  <c r="D3236" i="7"/>
  <c r="B3235" i="7"/>
  <c r="D3232" i="7"/>
  <c r="B3231" i="7"/>
  <c r="D3228" i="7"/>
  <c r="B3227" i="7"/>
  <c r="D3224" i="7"/>
  <c r="B3223" i="7"/>
  <c r="D3220" i="7"/>
  <c r="B3219" i="7"/>
  <c r="D3216" i="7"/>
  <c r="B3215" i="7"/>
  <c r="D3212" i="7"/>
  <c r="B3211" i="7"/>
  <c r="D3208" i="7"/>
  <c r="B3207" i="7"/>
  <c r="D3204" i="7"/>
  <c r="B3203" i="7"/>
  <c r="D3200" i="7"/>
  <c r="B3199" i="7"/>
  <c r="D3196" i="7"/>
  <c r="B3195" i="7"/>
  <c r="D3192" i="7"/>
  <c r="B3191" i="7"/>
  <c r="D3188" i="7"/>
  <c r="B3187" i="7"/>
  <c r="D3184" i="7"/>
  <c r="B3183" i="7"/>
  <c r="D3180" i="7"/>
  <c r="B3179" i="7"/>
  <c r="D3176" i="7"/>
  <c r="B3175" i="7"/>
  <c r="D3172" i="7"/>
  <c r="B3171" i="7"/>
  <c r="D3168" i="7"/>
  <c r="B3167" i="7"/>
  <c r="D3164" i="7"/>
  <c r="B3163" i="7"/>
  <c r="D3160" i="7"/>
  <c r="B3159" i="7"/>
  <c r="D3156" i="7"/>
  <c r="B3155" i="7"/>
  <c r="D3152" i="7"/>
  <c r="B3151" i="7"/>
  <c r="D3148" i="7"/>
  <c r="B3147" i="7"/>
  <c r="D3144" i="7"/>
  <c r="B3143" i="7"/>
  <c r="D3140" i="7"/>
  <c r="B3139" i="7"/>
  <c r="E3253" i="7"/>
  <c r="C3252" i="7"/>
  <c r="E3249" i="7"/>
  <c r="C3248" i="7"/>
  <c r="E3245" i="7"/>
  <c r="C3244" i="7"/>
  <c r="E3241" i="7"/>
  <c r="C3240" i="7"/>
  <c r="E3237" i="7"/>
  <c r="C3236" i="7"/>
  <c r="E3233" i="7"/>
  <c r="C3232" i="7"/>
  <c r="E3229" i="7"/>
  <c r="C3228" i="7"/>
  <c r="E3225" i="7"/>
  <c r="C3224" i="7"/>
  <c r="E3221" i="7"/>
  <c r="C3220" i="7"/>
  <c r="E3217" i="7"/>
  <c r="C3216" i="7"/>
  <c r="E3213" i="7"/>
  <c r="C3212" i="7"/>
  <c r="E3209" i="7"/>
  <c r="C3208" i="7"/>
  <c r="E3205" i="7"/>
  <c r="C3204" i="7"/>
  <c r="E3201" i="7"/>
  <c r="C3200" i="7"/>
  <c r="E3197" i="7"/>
  <c r="C3196" i="7"/>
  <c r="E3193" i="7"/>
  <c r="C3192" i="7"/>
  <c r="E3189" i="7"/>
  <c r="C3188" i="7"/>
  <c r="E3185" i="7"/>
  <c r="C3184" i="7"/>
  <c r="E3181" i="7"/>
  <c r="C3180" i="7"/>
  <c r="E3177" i="7"/>
  <c r="C3176" i="7"/>
  <c r="E3173" i="7"/>
  <c r="C3172" i="7"/>
  <c r="E3169" i="7"/>
  <c r="C3168" i="7"/>
  <c r="E3165" i="7"/>
  <c r="C3164" i="7"/>
  <c r="E3161" i="7"/>
  <c r="C3160" i="7"/>
  <c r="E3157" i="7"/>
  <c r="C3156" i="7"/>
  <c r="E3153" i="7"/>
  <c r="C3152" i="7"/>
  <c r="E3149" i="7"/>
  <c r="C3148" i="7"/>
  <c r="E3145" i="7"/>
  <c r="C3144" i="7"/>
  <c r="E3141" i="7"/>
  <c r="C3140" i="7"/>
  <c r="E3137" i="7"/>
  <c r="C3136" i="7"/>
  <c r="E3133" i="7"/>
  <c r="C3132" i="7"/>
  <c r="E3129" i="7"/>
  <c r="C3128" i="7"/>
  <c r="E3125" i="7"/>
  <c r="C3124" i="7"/>
  <c r="E3121" i="7"/>
  <c r="C3120" i="7"/>
  <c r="E3117" i="7"/>
  <c r="C3116" i="7"/>
  <c r="E3113" i="7"/>
  <c r="C3112" i="7"/>
  <c r="D3253" i="7"/>
  <c r="B3252" i="7"/>
  <c r="D3249" i="7"/>
  <c r="B3248" i="7"/>
  <c r="D3245" i="7"/>
  <c r="B3244" i="7"/>
  <c r="D3241" i="7"/>
  <c r="B3240" i="7"/>
  <c r="D3237" i="7"/>
  <c r="B3236" i="7"/>
  <c r="D3233" i="7"/>
  <c r="B3232" i="7"/>
  <c r="D3229" i="7"/>
  <c r="B3228" i="7"/>
  <c r="D3225" i="7"/>
  <c r="B3224" i="7"/>
  <c r="D3221" i="7"/>
  <c r="B3220" i="7"/>
  <c r="D3217" i="7"/>
  <c r="B3216" i="7"/>
  <c r="D3213" i="7"/>
  <c r="B3212" i="7"/>
  <c r="D3209" i="7"/>
  <c r="B3208" i="7"/>
  <c r="D3205" i="7"/>
  <c r="B3204" i="7"/>
  <c r="D3201" i="7"/>
  <c r="B3200" i="7"/>
  <c r="D3197" i="7"/>
  <c r="B3196" i="7"/>
  <c r="D3193" i="7"/>
  <c r="B3192" i="7"/>
  <c r="D3189" i="7"/>
  <c r="B3188" i="7"/>
  <c r="D3185" i="7"/>
  <c r="B3184" i="7"/>
  <c r="D3181" i="7"/>
  <c r="B3180" i="7"/>
  <c r="D3177" i="7"/>
  <c r="B3176" i="7"/>
  <c r="D3173" i="7"/>
  <c r="B3172" i="7"/>
  <c r="D3169" i="7"/>
  <c r="B3168" i="7"/>
  <c r="D3165" i="7"/>
  <c r="B3164" i="7"/>
  <c r="D3161" i="7"/>
  <c r="B3160" i="7"/>
  <c r="D3157" i="7"/>
  <c r="B3156" i="7"/>
  <c r="D3153" i="7"/>
  <c r="B3152" i="7"/>
  <c r="D3149" i="7"/>
  <c r="B3148" i="7"/>
  <c r="D3145" i="7"/>
  <c r="B3144" i="7"/>
  <c r="D3141" i="7"/>
  <c r="B3140" i="7"/>
  <c r="D3137" i="7"/>
  <c r="B3136" i="7"/>
  <c r="D3133" i="7"/>
  <c r="B3132" i="7"/>
  <c r="D3129" i="7"/>
  <c r="B3128" i="7"/>
  <c r="D3125" i="7"/>
  <c r="B3124" i="7"/>
  <c r="D3121" i="7"/>
  <c r="B3120" i="7"/>
  <c r="D3117" i="7"/>
  <c r="B3116" i="7"/>
  <c r="D3113" i="7"/>
  <c r="B3112" i="7"/>
  <c r="C3243" i="7"/>
  <c r="E3232" i="7"/>
  <c r="C3211" i="7"/>
  <c r="C3193" i="7"/>
  <c r="B3186" i="7"/>
  <c r="E3182" i="7"/>
  <c r="C3179" i="7"/>
  <c r="D3175" i="7"/>
  <c r="E3168" i="7"/>
  <c r="C3161" i="7"/>
  <c r="B3154" i="7"/>
  <c r="E3150" i="7"/>
  <c r="C3147" i="7"/>
  <c r="D3143" i="7"/>
  <c r="B3134" i="7"/>
  <c r="D3131" i="7"/>
  <c r="B3126" i="7"/>
  <c r="D3123" i="7"/>
  <c r="B3118" i="7"/>
  <c r="D3115" i="7"/>
  <c r="E3110" i="7"/>
  <c r="C3109" i="7"/>
  <c r="E3106" i="7"/>
  <c r="C3105" i="7"/>
  <c r="E3102" i="7"/>
  <c r="C3101" i="7"/>
  <c r="E3098" i="7"/>
  <c r="C3097" i="7"/>
  <c r="E3094" i="7"/>
  <c r="C3093" i="7"/>
  <c r="E3090" i="7"/>
  <c r="C3089" i="7"/>
  <c r="E3086" i="7"/>
  <c r="C3085" i="7"/>
  <c r="E3082" i="7"/>
  <c r="C3081" i="7"/>
  <c r="E3078" i="7"/>
  <c r="C3077" i="7"/>
  <c r="E3074" i="7"/>
  <c r="C3073" i="7"/>
  <c r="E3070" i="7"/>
  <c r="C3069" i="7"/>
  <c r="E3066" i="7"/>
  <c r="C3065" i="7"/>
  <c r="E3062" i="7"/>
  <c r="C3061" i="7"/>
  <c r="E3058" i="7"/>
  <c r="C3057" i="7"/>
  <c r="E3054" i="7"/>
  <c r="C3053" i="7"/>
  <c r="E3050" i="7"/>
  <c r="C3049" i="7"/>
  <c r="E3046" i="7"/>
  <c r="C3045" i="7"/>
  <c r="E3042" i="7"/>
  <c r="C3041" i="7"/>
  <c r="E3038" i="7"/>
  <c r="C3037" i="7"/>
  <c r="E3034" i="7"/>
  <c r="C3033" i="7"/>
  <c r="E3030" i="7"/>
  <c r="C3029" i="7"/>
  <c r="E3026" i="7"/>
  <c r="C3025" i="7"/>
  <c r="E3022" i="7"/>
  <c r="C3021" i="7"/>
  <c r="E3018" i="7"/>
  <c r="C3017" i="7"/>
  <c r="E3014" i="7"/>
  <c r="C3013" i="7"/>
  <c r="E3252" i="7"/>
  <c r="C3231" i="7"/>
  <c r="E3220" i="7"/>
  <c r="E3200" i="7"/>
  <c r="E3196" i="7"/>
  <c r="C3189" i="7"/>
  <c r="B3182" i="7"/>
  <c r="E3178" i="7"/>
  <c r="C3175" i="7"/>
  <c r="D3171" i="7"/>
  <c r="E3164" i="7"/>
  <c r="C3157" i="7"/>
  <c r="B3150" i="7"/>
  <c r="E3146" i="7"/>
  <c r="C3143" i="7"/>
  <c r="D3139" i="7"/>
  <c r="E3136" i="7"/>
  <c r="C3131" i="7"/>
  <c r="E3128" i="7"/>
  <c r="C3123" i="7"/>
  <c r="E3120" i="7"/>
  <c r="C3115" i="7"/>
  <c r="E3112" i="7"/>
  <c r="D3110" i="7"/>
  <c r="B3109" i="7"/>
  <c r="D3106" i="7"/>
  <c r="B3105" i="7"/>
  <c r="D3102" i="7"/>
  <c r="B3101" i="7"/>
  <c r="D3098" i="7"/>
  <c r="B3097" i="7"/>
  <c r="D3094" i="7"/>
  <c r="B3093" i="7"/>
  <c r="D3090" i="7"/>
  <c r="B3089" i="7"/>
  <c r="D3086" i="7"/>
  <c r="B3085" i="7"/>
  <c r="D3082" i="7"/>
  <c r="B3081" i="7"/>
  <c r="D3078" i="7"/>
  <c r="B3077" i="7"/>
  <c r="D3074" i="7"/>
  <c r="B3073" i="7"/>
  <c r="D3070" i="7"/>
  <c r="B3069" i="7"/>
  <c r="D3066" i="7"/>
  <c r="B3065" i="7"/>
  <c r="D3062" i="7"/>
  <c r="B3061" i="7"/>
  <c r="D3058" i="7"/>
  <c r="B3057" i="7"/>
  <c r="D3054" i="7"/>
  <c r="B3053" i="7"/>
  <c r="D3050" i="7"/>
  <c r="C3251" i="7"/>
  <c r="E3240" i="7"/>
  <c r="C3219" i="7"/>
  <c r="E3208" i="7"/>
  <c r="D3199" i="7"/>
  <c r="E3192" i="7"/>
  <c r="C3185" i="7"/>
  <c r="B3178" i="7"/>
  <c r="E3174" i="7"/>
  <c r="C3171" i="7"/>
  <c r="D3167" i="7"/>
  <c r="E3160" i="7"/>
  <c r="C3153" i="7"/>
  <c r="B3146" i="7"/>
  <c r="E3142" i="7"/>
  <c r="C3139" i="7"/>
  <c r="D3136" i="7"/>
  <c r="B3131" i="7"/>
  <c r="D3128" i="7"/>
  <c r="B3123" i="7"/>
  <c r="D3120" i="7"/>
  <c r="B3115" i="7"/>
  <c r="D3112" i="7"/>
  <c r="C3110" i="7"/>
  <c r="E3107" i="7"/>
  <c r="C3106" i="7"/>
  <c r="E3103" i="7"/>
  <c r="C3102" i="7"/>
  <c r="E3099" i="7"/>
  <c r="C3098" i="7"/>
  <c r="E3095" i="7"/>
  <c r="C3094" i="7"/>
  <c r="E3091" i="7"/>
  <c r="C3090" i="7"/>
  <c r="E3087" i="7"/>
  <c r="C3086" i="7"/>
  <c r="E3083" i="7"/>
  <c r="C3082" i="7"/>
  <c r="E3079" i="7"/>
  <c r="C3078" i="7"/>
  <c r="E3075" i="7"/>
  <c r="C3074" i="7"/>
  <c r="E3071" i="7"/>
  <c r="C3070" i="7"/>
  <c r="E3067" i="7"/>
  <c r="C3066" i="7"/>
  <c r="E3063" i="7"/>
  <c r="C3062" i="7"/>
  <c r="E3059" i="7"/>
  <c r="C3058" i="7"/>
  <c r="E3055" i="7"/>
  <c r="C3054" i="7"/>
  <c r="E3051" i="7"/>
  <c r="C3050" i="7"/>
  <c r="E3047" i="7"/>
  <c r="C3046" i="7"/>
  <c r="E3043" i="7"/>
  <c r="C3042" i="7"/>
  <c r="C3239" i="7"/>
  <c r="E3228" i="7"/>
  <c r="C3207" i="7"/>
  <c r="C3199" i="7"/>
  <c r="D3195" i="7"/>
  <c r="E3188" i="7"/>
  <c r="C3181" i="7"/>
  <c r="B3174" i="7"/>
  <c r="E3170" i="7"/>
  <c r="C3167" i="7"/>
  <c r="D3163" i="7"/>
  <c r="E3156" i="7"/>
  <c r="C3149" i="7"/>
  <c r="B3142" i="7"/>
  <c r="E3138" i="7"/>
  <c r="C3133" i="7"/>
  <c r="E3130" i="7"/>
  <c r="C3125" i="7"/>
  <c r="E3122" i="7"/>
  <c r="C3117" i="7"/>
  <c r="E3114" i="7"/>
  <c r="B3110" i="7"/>
  <c r="D3107" i="7"/>
  <c r="B3106" i="7"/>
  <c r="D3103" i="7"/>
  <c r="B3102" i="7"/>
  <c r="D3099" i="7"/>
  <c r="B3098" i="7"/>
  <c r="D3095" i="7"/>
  <c r="B3094" i="7"/>
  <c r="D3091" i="7"/>
  <c r="B3090" i="7"/>
  <c r="D3087" i="7"/>
  <c r="B3086" i="7"/>
  <c r="D3083" i="7"/>
  <c r="B3082" i="7"/>
  <c r="D3079" i="7"/>
  <c r="B3078" i="7"/>
  <c r="D3075" i="7"/>
  <c r="B3074" i="7"/>
  <c r="D3071" i="7"/>
  <c r="B3070" i="7"/>
  <c r="D3067" i="7"/>
  <c r="B3066" i="7"/>
  <c r="D3063" i="7"/>
  <c r="B3062" i="7"/>
  <c r="D3059" i="7"/>
  <c r="B3058" i="7"/>
  <c r="D3055" i="7"/>
  <c r="B3054" i="7"/>
  <c r="D3051" i="7"/>
  <c r="B3050" i="7"/>
  <c r="D3047" i="7"/>
  <c r="B3046" i="7"/>
  <c r="D3043" i="7"/>
  <c r="B3042" i="7"/>
  <c r="D3039" i="7"/>
  <c r="B3038" i="7"/>
  <c r="D3035" i="7"/>
  <c r="B3034" i="7"/>
  <c r="D3031" i="7"/>
  <c r="B3030" i="7"/>
  <c r="D3027" i="7"/>
  <c r="B3026" i="7"/>
  <c r="D3023" i="7"/>
  <c r="B3022" i="7"/>
  <c r="D3019" i="7"/>
  <c r="B3018" i="7"/>
  <c r="D3015" i="7"/>
  <c r="B3014" i="7"/>
  <c r="D3011" i="7"/>
  <c r="B3010" i="7"/>
  <c r="E3248" i="7"/>
  <c r="C3227" i="7"/>
  <c r="E3216" i="7"/>
  <c r="E3198" i="7"/>
  <c r="C3195" i="7"/>
  <c r="D3191" i="7"/>
  <c r="E3184" i="7"/>
  <c r="C3177" i="7"/>
  <c r="B3170" i="7"/>
  <c r="E3166" i="7"/>
  <c r="C3163" i="7"/>
  <c r="D3159" i="7"/>
  <c r="E3152" i="7"/>
  <c r="C3145" i="7"/>
  <c r="B3138" i="7"/>
  <c r="D3135" i="7"/>
  <c r="B3130" i="7"/>
  <c r="D3127" i="7"/>
  <c r="B3122" i="7"/>
  <c r="D3119" i="7"/>
  <c r="B3114" i="7"/>
  <c r="D3111" i="7"/>
  <c r="E3108" i="7"/>
  <c r="C3107" i="7"/>
  <c r="E3104" i="7"/>
  <c r="C3103" i="7"/>
  <c r="E3100" i="7"/>
  <c r="C3099" i="7"/>
  <c r="E3096" i="7"/>
  <c r="C3095" i="7"/>
  <c r="E3092" i="7"/>
  <c r="C3091" i="7"/>
  <c r="E3088" i="7"/>
  <c r="C3087" i="7"/>
  <c r="E3084" i="7"/>
  <c r="C3083" i="7"/>
  <c r="E3080" i="7"/>
  <c r="C3079" i="7"/>
  <c r="E3076" i="7"/>
  <c r="C3075" i="7"/>
  <c r="E3072" i="7"/>
  <c r="C3071" i="7"/>
  <c r="E3068" i="7"/>
  <c r="C3067" i="7"/>
  <c r="E3064" i="7"/>
  <c r="C3063" i="7"/>
  <c r="E3060" i="7"/>
  <c r="C3059" i="7"/>
  <c r="E3056" i="7"/>
  <c r="C3055" i="7"/>
  <c r="E3052" i="7"/>
  <c r="C3051" i="7"/>
  <c r="E3048" i="7"/>
  <c r="C3047" i="7"/>
  <c r="E3044" i="7"/>
  <c r="C3043" i="7"/>
  <c r="E3040" i="7"/>
  <c r="C3039" i="7"/>
  <c r="E3036" i="7"/>
  <c r="C3035" i="7"/>
  <c r="E3032" i="7"/>
  <c r="C3031" i="7"/>
  <c r="E3028" i="7"/>
  <c r="C3027" i="7"/>
  <c r="E3024" i="7"/>
  <c r="C3023" i="7"/>
  <c r="E3020" i="7"/>
  <c r="C3019" i="7"/>
  <c r="E3016" i="7"/>
  <c r="C3015" i="7"/>
  <c r="E3012" i="7"/>
  <c r="C3011" i="7"/>
  <c r="C3247" i="7"/>
  <c r="E3236" i="7"/>
  <c r="C3215" i="7"/>
  <c r="E3204" i="7"/>
  <c r="B3198" i="7"/>
  <c r="E3194" i="7"/>
  <c r="C3191" i="7"/>
  <c r="D3187" i="7"/>
  <c r="E3180" i="7"/>
  <c r="C3173" i="7"/>
  <c r="B3166" i="7"/>
  <c r="E3162" i="7"/>
  <c r="C3159" i="7"/>
  <c r="D3155" i="7"/>
  <c r="E3148" i="7"/>
  <c r="C3141" i="7"/>
  <c r="C3135" i="7"/>
  <c r="E3132" i="7"/>
  <c r="C3127" i="7"/>
  <c r="E3124" i="7"/>
  <c r="C3119" i="7"/>
  <c r="E3116" i="7"/>
  <c r="C3111" i="7"/>
  <c r="D3108" i="7"/>
  <c r="B3107" i="7"/>
  <c r="D3104" i="7"/>
  <c r="B3103" i="7"/>
  <c r="D3100" i="7"/>
  <c r="B3099" i="7"/>
  <c r="D3096" i="7"/>
  <c r="B3095" i="7"/>
  <c r="D3092" i="7"/>
  <c r="B3091" i="7"/>
  <c r="D3088" i="7"/>
  <c r="B3087" i="7"/>
  <c r="D3084" i="7"/>
  <c r="B3083" i="7"/>
  <c r="D3080" i="7"/>
  <c r="B3079" i="7"/>
  <c r="D3076" i="7"/>
  <c r="B3075" i="7"/>
  <c r="D3072" i="7"/>
  <c r="B3071" i="7"/>
  <c r="D3068" i="7"/>
  <c r="B3067" i="7"/>
  <c r="D3064" i="7"/>
  <c r="B3063" i="7"/>
  <c r="D3060" i="7"/>
  <c r="B3059" i="7"/>
  <c r="D3056" i="7"/>
  <c r="B3055" i="7"/>
  <c r="D3052" i="7"/>
  <c r="B3051" i="7"/>
  <c r="D3048" i="7"/>
  <c r="B3047" i="7"/>
  <c r="D3044" i="7"/>
  <c r="B3043" i="7"/>
  <c r="D3040" i="7"/>
  <c r="B3039" i="7"/>
  <c r="D3036" i="7"/>
  <c r="B3035" i="7"/>
  <c r="C3235" i="7"/>
  <c r="E3224" i="7"/>
  <c r="C3203" i="7"/>
  <c r="B3194" i="7"/>
  <c r="E3190" i="7"/>
  <c r="C3187" i="7"/>
  <c r="D3183" i="7"/>
  <c r="E3176" i="7"/>
  <c r="C3169" i="7"/>
  <c r="B3162" i="7"/>
  <c r="E3158" i="7"/>
  <c r="C3155" i="7"/>
  <c r="D3151" i="7"/>
  <c r="E3144" i="7"/>
  <c r="B3135" i="7"/>
  <c r="D3132" i="7"/>
  <c r="B3127" i="7"/>
  <c r="D3124" i="7"/>
  <c r="B3119" i="7"/>
  <c r="D3116" i="7"/>
  <c r="B3111" i="7"/>
  <c r="E3109" i="7"/>
  <c r="C3108" i="7"/>
  <c r="E3105" i="7"/>
  <c r="C3104" i="7"/>
  <c r="E3101" i="7"/>
  <c r="C3100" i="7"/>
  <c r="E3097" i="7"/>
  <c r="C3096" i="7"/>
  <c r="E3093" i="7"/>
  <c r="C3092" i="7"/>
  <c r="E3089" i="7"/>
  <c r="C3088" i="7"/>
  <c r="E3085" i="7"/>
  <c r="C3084" i="7"/>
  <c r="E3081" i="7"/>
  <c r="C3080" i="7"/>
  <c r="E3077" i="7"/>
  <c r="C3076" i="7"/>
  <c r="E3073" i="7"/>
  <c r="C3072" i="7"/>
  <c r="E3069" i="7"/>
  <c r="C3068" i="7"/>
  <c r="E3065" i="7"/>
  <c r="C3064" i="7"/>
  <c r="E3061" i="7"/>
  <c r="C3060" i="7"/>
  <c r="E3057" i="7"/>
  <c r="C3056" i="7"/>
  <c r="E3053" i="7"/>
  <c r="C3052" i="7"/>
  <c r="E3049" i="7"/>
  <c r="C3048" i="7"/>
  <c r="E3045" i="7"/>
  <c r="C3044" i="7"/>
  <c r="E3041" i="7"/>
  <c r="C3040" i="7"/>
  <c r="E3037" i="7"/>
  <c r="C3036" i="7"/>
  <c r="E3033" i="7"/>
  <c r="C3032" i="7"/>
  <c r="E3029" i="7"/>
  <c r="C3028" i="7"/>
  <c r="E3025" i="7"/>
  <c r="C3024" i="7"/>
  <c r="E3021" i="7"/>
  <c r="C3020" i="7"/>
  <c r="E3017" i="7"/>
  <c r="C3016" i="7"/>
  <c r="E3013" i="7"/>
  <c r="C3012" i="7"/>
  <c r="E3009" i="7"/>
  <c r="E3244" i="7"/>
  <c r="E3186" i="7"/>
  <c r="B3158" i="7"/>
  <c r="B3100" i="7"/>
  <c r="D3089" i="7"/>
  <c r="B3068" i="7"/>
  <c r="D3057" i="7"/>
  <c r="B3048" i="7"/>
  <c r="E3035" i="7"/>
  <c r="B3032" i="7"/>
  <c r="D3029" i="7"/>
  <c r="B3024" i="7"/>
  <c r="D3021" i="7"/>
  <c r="B3016" i="7"/>
  <c r="D3013" i="7"/>
  <c r="B3009" i="7"/>
  <c r="D3006" i="7"/>
  <c r="B3005" i="7"/>
  <c r="D3002" i="7"/>
  <c r="B3001" i="7"/>
  <c r="D2998" i="7"/>
  <c r="B2997" i="7"/>
  <c r="D2994" i="7"/>
  <c r="B2993" i="7"/>
  <c r="D2990" i="7"/>
  <c r="B2989" i="7"/>
  <c r="D2986" i="7"/>
  <c r="B2985" i="7"/>
  <c r="D2982" i="7"/>
  <c r="B2981" i="7"/>
  <c r="D2978" i="7"/>
  <c r="B2977" i="7"/>
  <c r="D2974" i="7"/>
  <c r="B2973" i="7"/>
  <c r="C3183" i="7"/>
  <c r="E3154" i="7"/>
  <c r="C3129" i="7"/>
  <c r="D3109" i="7"/>
  <c r="B3088" i="7"/>
  <c r="D3077" i="7"/>
  <c r="B3056" i="7"/>
  <c r="D3042" i="7"/>
  <c r="D3038" i="7"/>
  <c r="B3029" i="7"/>
  <c r="D3026" i="7"/>
  <c r="B3021" i="7"/>
  <c r="D3018" i="7"/>
  <c r="B3013" i="7"/>
  <c r="E3010" i="7"/>
  <c r="E3007" i="7"/>
  <c r="C3006" i="7"/>
  <c r="E3003" i="7"/>
  <c r="C3002" i="7"/>
  <c r="E2999" i="7"/>
  <c r="C2998" i="7"/>
  <c r="E2995" i="7"/>
  <c r="C2994" i="7"/>
  <c r="E2991" i="7"/>
  <c r="C2990" i="7"/>
  <c r="E2987" i="7"/>
  <c r="C2986" i="7"/>
  <c r="E2983" i="7"/>
  <c r="C2982" i="7"/>
  <c r="E2979" i="7"/>
  <c r="C2978" i="7"/>
  <c r="E2975" i="7"/>
  <c r="C2974" i="7"/>
  <c r="E2971" i="7"/>
  <c r="C2970" i="7"/>
  <c r="E2967" i="7"/>
  <c r="C2966" i="7"/>
  <c r="E2963" i="7"/>
  <c r="C2962" i="7"/>
  <c r="E2959" i="7"/>
  <c r="C2958" i="7"/>
  <c r="E2955" i="7"/>
  <c r="C2954" i="7"/>
  <c r="E2951" i="7"/>
  <c r="C2950" i="7"/>
  <c r="E2947" i="7"/>
  <c r="C2946" i="7"/>
  <c r="E2943" i="7"/>
  <c r="C2942" i="7"/>
  <c r="E2939" i="7"/>
  <c r="C2938" i="7"/>
  <c r="E2935" i="7"/>
  <c r="C2934" i="7"/>
  <c r="E2931" i="7"/>
  <c r="C2930" i="7"/>
  <c r="E2927" i="7"/>
  <c r="C2926" i="7"/>
  <c r="E2923" i="7"/>
  <c r="C2922" i="7"/>
  <c r="E2919" i="7"/>
  <c r="C2918" i="7"/>
  <c r="E2915" i="7"/>
  <c r="C2914" i="7"/>
  <c r="E2911" i="7"/>
  <c r="C2910" i="7"/>
  <c r="E2907" i="7"/>
  <c r="C2906" i="7"/>
  <c r="E2903" i="7"/>
  <c r="C2902" i="7"/>
  <c r="E2899" i="7"/>
  <c r="C2898" i="7"/>
  <c r="E2895" i="7"/>
  <c r="C2894" i="7"/>
  <c r="C3223" i="7"/>
  <c r="D3179" i="7"/>
  <c r="C3151" i="7"/>
  <c r="E3126" i="7"/>
  <c r="B3108" i="7"/>
  <c r="D3097" i="7"/>
  <c r="B3076" i="7"/>
  <c r="D3065" i="7"/>
  <c r="D3041" i="7"/>
  <c r="C3038" i="7"/>
  <c r="D3034" i="7"/>
  <c r="E3031" i="7"/>
  <c r="C3026" i="7"/>
  <c r="E3023" i="7"/>
  <c r="C3018" i="7"/>
  <c r="E3015" i="7"/>
  <c r="D3010" i="7"/>
  <c r="D3007" i="7"/>
  <c r="B3006" i="7"/>
  <c r="D3003" i="7"/>
  <c r="B3002" i="7"/>
  <c r="D2999" i="7"/>
  <c r="B2998" i="7"/>
  <c r="D2995" i="7"/>
  <c r="B2994" i="7"/>
  <c r="D2991" i="7"/>
  <c r="B2990" i="7"/>
  <c r="D2987" i="7"/>
  <c r="B2986" i="7"/>
  <c r="D2983" i="7"/>
  <c r="B2982" i="7"/>
  <c r="D2979" i="7"/>
  <c r="B2978" i="7"/>
  <c r="D2975" i="7"/>
  <c r="B2974" i="7"/>
  <c r="D2971" i="7"/>
  <c r="E3212" i="7"/>
  <c r="D3147" i="7"/>
  <c r="B3096" i="7"/>
  <c r="D3085" i="7"/>
  <c r="B3064" i="7"/>
  <c r="D3053" i="7"/>
  <c r="D3046" i="7"/>
  <c r="B3041" i="7"/>
  <c r="D3037" i="7"/>
  <c r="C3034" i="7"/>
  <c r="B3031" i="7"/>
  <c r="D3028" i="7"/>
  <c r="B3023" i="7"/>
  <c r="D3020" i="7"/>
  <c r="B3015" i="7"/>
  <c r="D3012" i="7"/>
  <c r="C3010" i="7"/>
  <c r="E3008" i="7"/>
  <c r="C3007" i="7"/>
  <c r="E3004" i="7"/>
  <c r="C3003" i="7"/>
  <c r="E3000" i="7"/>
  <c r="C2999" i="7"/>
  <c r="E2996" i="7"/>
  <c r="C2995" i="7"/>
  <c r="E2992" i="7"/>
  <c r="C2991" i="7"/>
  <c r="E2988" i="7"/>
  <c r="C2987" i="7"/>
  <c r="E2984" i="7"/>
  <c r="C2983" i="7"/>
  <c r="E2980" i="7"/>
  <c r="C2979" i="7"/>
  <c r="E2976" i="7"/>
  <c r="C2975" i="7"/>
  <c r="E2972" i="7"/>
  <c r="C2971" i="7"/>
  <c r="E2968" i="7"/>
  <c r="C2967" i="7"/>
  <c r="E2964" i="7"/>
  <c r="C2963" i="7"/>
  <c r="E2960" i="7"/>
  <c r="C2959" i="7"/>
  <c r="E2956" i="7"/>
  <c r="C2955" i="7"/>
  <c r="E2952" i="7"/>
  <c r="C2951" i="7"/>
  <c r="E2948" i="7"/>
  <c r="C2947" i="7"/>
  <c r="E2944" i="7"/>
  <c r="C2943" i="7"/>
  <c r="E2940" i="7"/>
  <c r="C2939" i="7"/>
  <c r="E2936" i="7"/>
  <c r="C2935" i="7"/>
  <c r="E2932" i="7"/>
  <c r="C2931" i="7"/>
  <c r="E2928" i="7"/>
  <c r="C2927" i="7"/>
  <c r="E2924" i="7"/>
  <c r="C2923" i="7"/>
  <c r="E2920" i="7"/>
  <c r="C2919" i="7"/>
  <c r="E2916" i="7"/>
  <c r="C2915" i="7"/>
  <c r="E2912" i="7"/>
  <c r="C2911" i="7"/>
  <c r="E2908" i="7"/>
  <c r="C2907" i="7"/>
  <c r="E2904" i="7"/>
  <c r="C2903" i="7"/>
  <c r="E2900" i="7"/>
  <c r="C2899" i="7"/>
  <c r="E2896" i="7"/>
  <c r="C2895" i="7"/>
  <c r="E2892" i="7"/>
  <c r="E3172" i="7"/>
  <c r="C3121" i="7"/>
  <c r="D3105" i="7"/>
  <c r="B3084" i="7"/>
  <c r="D3073" i="7"/>
  <c r="B3052" i="7"/>
  <c r="D3045" i="7"/>
  <c r="B3037" i="7"/>
  <c r="D3033" i="7"/>
  <c r="B3028" i="7"/>
  <c r="D3025" i="7"/>
  <c r="B3020" i="7"/>
  <c r="D3017" i="7"/>
  <c r="B3012" i="7"/>
  <c r="D3008" i="7"/>
  <c r="B3007" i="7"/>
  <c r="D3004" i="7"/>
  <c r="B3003" i="7"/>
  <c r="D3000" i="7"/>
  <c r="B2999" i="7"/>
  <c r="D2996" i="7"/>
  <c r="B2995" i="7"/>
  <c r="D2992" i="7"/>
  <c r="B2991" i="7"/>
  <c r="D2988" i="7"/>
  <c r="B2987" i="7"/>
  <c r="D2984" i="7"/>
  <c r="B2983" i="7"/>
  <c r="D2980" i="7"/>
  <c r="B2979" i="7"/>
  <c r="D2976" i="7"/>
  <c r="B2975" i="7"/>
  <c r="D2972" i="7"/>
  <c r="B2971" i="7"/>
  <c r="D2968" i="7"/>
  <c r="B2967" i="7"/>
  <c r="D2964" i="7"/>
  <c r="B2963" i="7"/>
  <c r="D2960" i="7"/>
  <c r="B2959" i="7"/>
  <c r="D2956" i="7"/>
  <c r="B2955" i="7"/>
  <c r="D2952" i="7"/>
  <c r="B2951" i="7"/>
  <c r="D2948" i="7"/>
  <c r="B2947" i="7"/>
  <c r="D2944" i="7"/>
  <c r="B2943" i="7"/>
  <c r="D2940" i="7"/>
  <c r="B2939" i="7"/>
  <c r="D2936" i="7"/>
  <c r="B2935" i="7"/>
  <c r="D2932" i="7"/>
  <c r="B2931" i="7"/>
  <c r="D2928" i="7"/>
  <c r="B2927" i="7"/>
  <c r="D2924" i="7"/>
  <c r="B2923" i="7"/>
  <c r="D2920" i="7"/>
  <c r="B2919" i="7"/>
  <c r="D2916" i="7"/>
  <c r="B2915" i="7"/>
  <c r="D2912" i="7"/>
  <c r="B2911" i="7"/>
  <c r="D2908" i="7"/>
  <c r="B2907" i="7"/>
  <c r="D2904" i="7"/>
  <c r="B2903" i="7"/>
  <c r="D2900" i="7"/>
  <c r="B2899" i="7"/>
  <c r="D2896" i="7"/>
  <c r="B2895" i="7"/>
  <c r="C3197" i="7"/>
  <c r="E3140" i="7"/>
  <c r="E3118" i="7"/>
  <c r="B3104" i="7"/>
  <c r="D3093" i="7"/>
  <c r="B3072" i="7"/>
  <c r="D3061" i="7"/>
  <c r="B3045" i="7"/>
  <c r="B3040" i="7"/>
  <c r="B3033" i="7"/>
  <c r="D3030" i="7"/>
  <c r="B3025" i="7"/>
  <c r="D3022" i="7"/>
  <c r="B3017" i="7"/>
  <c r="D3014" i="7"/>
  <c r="C3008" i="7"/>
  <c r="E3005" i="7"/>
  <c r="C3004" i="7"/>
  <c r="E3001" i="7"/>
  <c r="C3000" i="7"/>
  <c r="E2997" i="7"/>
  <c r="C2996" i="7"/>
  <c r="E2993" i="7"/>
  <c r="C2992" i="7"/>
  <c r="E2989" i="7"/>
  <c r="C2988" i="7"/>
  <c r="E2985" i="7"/>
  <c r="C2984" i="7"/>
  <c r="E2981" i="7"/>
  <c r="C2980" i="7"/>
  <c r="E2977" i="7"/>
  <c r="C2976" i="7"/>
  <c r="E2973" i="7"/>
  <c r="C2972" i="7"/>
  <c r="E2969" i="7"/>
  <c r="C2968" i="7"/>
  <c r="E2965" i="7"/>
  <c r="C2964" i="7"/>
  <c r="E2961" i="7"/>
  <c r="C2960" i="7"/>
  <c r="E2957" i="7"/>
  <c r="C2956" i="7"/>
  <c r="E2953" i="7"/>
  <c r="C2952" i="7"/>
  <c r="E2949" i="7"/>
  <c r="C2948" i="7"/>
  <c r="E2945" i="7"/>
  <c r="C2944" i="7"/>
  <c r="E2941" i="7"/>
  <c r="C2940" i="7"/>
  <c r="E2937" i="7"/>
  <c r="C2936" i="7"/>
  <c r="E2933" i="7"/>
  <c r="C2932" i="7"/>
  <c r="E2929" i="7"/>
  <c r="C2928" i="7"/>
  <c r="E2925" i="7"/>
  <c r="C2924" i="7"/>
  <c r="E2921" i="7"/>
  <c r="C2920" i="7"/>
  <c r="E2917" i="7"/>
  <c r="C2916" i="7"/>
  <c r="C3165" i="7"/>
  <c r="C3137" i="7"/>
  <c r="B3092" i="7"/>
  <c r="D3081" i="7"/>
  <c r="B3060" i="7"/>
  <c r="D3049" i="7"/>
  <c r="B3044" i="7"/>
  <c r="B3036" i="7"/>
  <c r="C3030" i="7"/>
  <c r="E3027" i="7"/>
  <c r="C3022" i="7"/>
  <c r="E3019" i="7"/>
  <c r="C3014" i="7"/>
  <c r="E3011" i="7"/>
  <c r="D3009" i="7"/>
  <c r="B3008" i="7"/>
  <c r="D3005" i="7"/>
  <c r="B3004" i="7"/>
  <c r="D3001" i="7"/>
  <c r="B3000" i="7"/>
  <c r="D2997" i="7"/>
  <c r="B2996" i="7"/>
  <c r="D2993" i="7"/>
  <c r="B2992" i="7"/>
  <c r="D2989" i="7"/>
  <c r="B2988" i="7"/>
  <c r="D2985" i="7"/>
  <c r="B2984" i="7"/>
  <c r="D2981" i="7"/>
  <c r="B2980" i="7"/>
  <c r="D2977" i="7"/>
  <c r="B2976" i="7"/>
  <c r="D2973" i="7"/>
  <c r="B2972" i="7"/>
  <c r="D2969" i="7"/>
  <c r="B2968" i="7"/>
  <c r="D2965" i="7"/>
  <c r="B2964" i="7"/>
  <c r="D2961" i="7"/>
  <c r="B2960" i="7"/>
  <c r="D2957" i="7"/>
  <c r="B2956" i="7"/>
  <c r="D2953" i="7"/>
  <c r="B2952" i="7"/>
  <c r="D2949" i="7"/>
  <c r="B2948" i="7"/>
  <c r="D2945" i="7"/>
  <c r="B2944" i="7"/>
  <c r="D2941" i="7"/>
  <c r="B2940" i="7"/>
  <c r="D2937" i="7"/>
  <c r="B2936" i="7"/>
  <c r="D2933" i="7"/>
  <c r="B2932" i="7"/>
  <c r="D2929" i="7"/>
  <c r="B2928" i="7"/>
  <c r="D2925" i="7"/>
  <c r="B2924" i="7"/>
  <c r="D2921" i="7"/>
  <c r="B2920" i="7"/>
  <c r="D2917" i="7"/>
  <c r="B2916" i="7"/>
  <c r="D2913" i="7"/>
  <c r="B2912" i="7"/>
  <c r="D2909" i="7"/>
  <c r="B2908" i="7"/>
  <c r="D2905" i="7"/>
  <c r="B2904" i="7"/>
  <c r="D2901" i="7"/>
  <c r="B2900" i="7"/>
  <c r="D2897" i="7"/>
  <c r="B2896" i="7"/>
  <c r="D2893" i="7"/>
  <c r="B3190" i="7"/>
  <c r="D3024" i="7"/>
  <c r="E3006" i="7"/>
  <c r="C2985" i="7"/>
  <c r="E2974" i="7"/>
  <c r="B2969" i="7"/>
  <c r="C2965" i="7"/>
  <c r="B2962" i="7"/>
  <c r="D2958" i="7"/>
  <c r="E2954" i="7"/>
  <c r="D2951" i="7"/>
  <c r="B2937" i="7"/>
  <c r="C2933" i="7"/>
  <c r="B2930" i="7"/>
  <c r="D2926" i="7"/>
  <c r="E2922" i="7"/>
  <c r="D2919" i="7"/>
  <c r="B2910" i="7"/>
  <c r="D2907" i="7"/>
  <c r="B2902" i="7"/>
  <c r="D2899" i="7"/>
  <c r="B2894" i="7"/>
  <c r="C2892" i="7"/>
  <c r="E2889" i="7"/>
  <c r="C2888" i="7"/>
  <c r="E2885" i="7"/>
  <c r="C2884" i="7"/>
  <c r="E2881" i="7"/>
  <c r="C2880" i="7"/>
  <c r="E2877" i="7"/>
  <c r="C2876" i="7"/>
  <c r="E2873" i="7"/>
  <c r="C2872" i="7"/>
  <c r="E2869" i="7"/>
  <c r="C2868" i="7"/>
  <c r="E2865" i="7"/>
  <c r="C2864" i="7"/>
  <c r="E2861" i="7"/>
  <c r="C2860" i="7"/>
  <c r="E2857" i="7"/>
  <c r="C2856" i="7"/>
  <c r="E2853" i="7"/>
  <c r="C2852" i="7"/>
  <c r="E2849" i="7"/>
  <c r="C2848" i="7"/>
  <c r="E2845" i="7"/>
  <c r="C2844" i="7"/>
  <c r="E2841" i="7"/>
  <c r="C2840" i="7"/>
  <c r="E2837" i="7"/>
  <c r="C2836" i="7"/>
  <c r="E2833" i="7"/>
  <c r="B3049" i="7"/>
  <c r="C3005" i="7"/>
  <c r="E2994" i="7"/>
  <c r="C2973" i="7"/>
  <c r="B2965" i="7"/>
  <c r="C2961" i="7"/>
  <c r="B2958" i="7"/>
  <c r="D2954" i="7"/>
  <c r="E2950" i="7"/>
  <c r="D2947" i="7"/>
  <c r="B2933" i="7"/>
  <c r="C2929" i="7"/>
  <c r="B2926" i="7"/>
  <c r="D2922" i="7"/>
  <c r="E2918" i="7"/>
  <c r="D2915" i="7"/>
  <c r="C2912" i="7"/>
  <c r="E2909" i="7"/>
  <c r="C2904" i="7"/>
  <c r="E2901" i="7"/>
  <c r="C2896" i="7"/>
  <c r="B2892" i="7"/>
  <c r="D2889" i="7"/>
  <c r="B2888" i="7"/>
  <c r="D2885" i="7"/>
  <c r="B2884" i="7"/>
  <c r="D2881" i="7"/>
  <c r="B2880" i="7"/>
  <c r="D2877" i="7"/>
  <c r="B2876" i="7"/>
  <c r="D2873" i="7"/>
  <c r="B2872" i="7"/>
  <c r="D2869" i="7"/>
  <c r="B2868" i="7"/>
  <c r="D2865" i="7"/>
  <c r="B2864" i="7"/>
  <c r="D2861" i="7"/>
  <c r="B2860" i="7"/>
  <c r="D2857" i="7"/>
  <c r="B2856" i="7"/>
  <c r="D2853" i="7"/>
  <c r="B2852" i="7"/>
  <c r="D2849" i="7"/>
  <c r="B2848" i="7"/>
  <c r="D2845" i="7"/>
  <c r="B2844" i="7"/>
  <c r="D2841" i="7"/>
  <c r="B2840" i="7"/>
  <c r="D2837" i="7"/>
  <c r="B2836" i="7"/>
  <c r="E3134" i="7"/>
  <c r="B3019" i="7"/>
  <c r="C2993" i="7"/>
  <c r="E2982" i="7"/>
  <c r="B2961" i="7"/>
  <c r="C2957" i="7"/>
  <c r="B2954" i="7"/>
  <c r="D2950" i="7"/>
  <c r="E2946" i="7"/>
  <c r="D2943" i="7"/>
  <c r="B2929" i="7"/>
  <c r="C2925" i="7"/>
  <c r="B2922" i="7"/>
  <c r="D2918" i="7"/>
  <c r="E2914" i="7"/>
  <c r="C2909" i="7"/>
  <c r="E2906" i="7"/>
  <c r="C2901" i="7"/>
  <c r="E2898" i="7"/>
  <c r="E2893" i="7"/>
  <c r="E2890" i="7"/>
  <c r="C2889" i="7"/>
  <c r="E2886" i="7"/>
  <c r="C2885" i="7"/>
  <c r="E2882" i="7"/>
  <c r="C2881" i="7"/>
  <c r="E2878" i="7"/>
  <c r="C2877" i="7"/>
  <c r="E2874" i="7"/>
  <c r="C2873" i="7"/>
  <c r="E2870" i="7"/>
  <c r="C2869" i="7"/>
  <c r="E2866" i="7"/>
  <c r="C2865" i="7"/>
  <c r="E2862" i="7"/>
  <c r="C2861" i="7"/>
  <c r="E2858" i="7"/>
  <c r="C2857" i="7"/>
  <c r="E2854" i="7"/>
  <c r="C2853" i="7"/>
  <c r="E2850" i="7"/>
  <c r="C2849" i="7"/>
  <c r="E2846" i="7"/>
  <c r="C2845" i="7"/>
  <c r="E2842" i="7"/>
  <c r="C2841" i="7"/>
  <c r="E2838" i="7"/>
  <c r="C2837" i="7"/>
  <c r="E2834" i="7"/>
  <c r="C3113" i="7"/>
  <c r="E3039" i="7"/>
  <c r="D3016" i="7"/>
  <c r="E3002" i="7"/>
  <c r="C2981" i="7"/>
  <c r="B2957" i="7"/>
  <c r="C2953" i="7"/>
  <c r="B2950" i="7"/>
  <c r="D2946" i="7"/>
  <c r="E2942" i="7"/>
  <c r="D2939" i="7"/>
  <c r="B2925" i="7"/>
  <c r="C2921" i="7"/>
  <c r="B2918" i="7"/>
  <c r="D2914" i="7"/>
  <c r="B2909" i="7"/>
  <c r="D2906" i="7"/>
  <c r="B2901" i="7"/>
  <c r="D2898" i="7"/>
  <c r="C2893" i="7"/>
  <c r="D2890" i="7"/>
  <c r="B2889" i="7"/>
  <c r="D2886" i="7"/>
  <c r="B2885" i="7"/>
  <c r="D2882" i="7"/>
  <c r="B2881" i="7"/>
  <c r="D2878" i="7"/>
  <c r="B2877" i="7"/>
  <c r="D2874" i="7"/>
  <c r="B2873" i="7"/>
  <c r="D2870" i="7"/>
  <c r="B2869" i="7"/>
  <c r="D2866" i="7"/>
  <c r="B2865" i="7"/>
  <c r="D2862" i="7"/>
  <c r="B2861" i="7"/>
  <c r="D2858" i="7"/>
  <c r="B2857" i="7"/>
  <c r="D2854" i="7"/>
  <c r="B2853" i="7"/>
  <c r="D2850" i="7"/>
  <c r="B2849" i="7"/>
  <c r="D2846" i="7"/>
  <c r="B2845" i="7"/>
  <c r="D2842" i="7"/>
  <c r="B2841" i="7"/>
  <c r="D2838" i="7"/>
  <c r="B2837" i="7"/>
  <c r="D2834" i="7"/>
  <c r="B2833" i="7"/>
  <c r="D2830" i="7"/>
  <c r="B2829" i="7"/>
  <c r="D2826" i="7"/>
  <c r="B2825" i="7"/>
  <c r="D2822" i="7"/>
  <c r="B2821" i="7"/>
  <c r="D2818" i="7"/>
  <c r="B2817" i="7"/>
  <c r="D2814" i="7"/>
  <c r="B2813" i="7"/>
  <c r="D2810" i="7"/>
  <c r="B2809" i="7"/>
  <c r="D2806" i="7"/>
  <c r="B2805" i="7"/>
  <c r="D2802" i="7"/>
  <c r="B2801" i="7"/>
  <c r="D2798" i="7"/>
  <c r="B2797" i="7"/>
  <c r="D2794" i="7"/>
  <c r="B2793" i="7"/>
  <c r="D2790" i="7"/>
  <c r="B2789" i="7"/>
  <c r="D2786" i="7"/>
  <c r="B2785" i="7"/>
  <c r="D2782" i="7"/>
  <c r="B2781" i="7"/>
  <c r="D2778" i="7"/>
  <c r="B2777" i="7"/>
  <c r="D2774" i="7"/>
  <c r="B2773" i="7"/>
  <c r="D2770" i="7"/>
  <c r="B2769" i="7"/>
  <c r="D2766" i="7"/>
  <c r="B2765" i="7"/>
  <c r="D2762" i="7"/>
  <c r="D3101" i="7"/>
  <c r="C3001" i="7"/>
  <c r="E2990" i="7"/>
  <c r="E2970" i="7"/>
  <c r="D2967" i="7"/>
  <c r="B2953" i="7"/>
  <c r="C2949" i="7"/>
  <c r="B2946" i="7"/>
  <c r="D2942" i="7"/>
  <c r="E2938" i="7"/>
  <c r="D2935" i="7"/>
  <c r="B2921" i="7"/>
  <c r="C2917" i="7"/>
  <c r="B2914" i="7"/>
  <c r="D2911" i="7"/>
  <c r="B2906" i="7"/>
  <c r="D2903" i="7"/>
  <c r="B2898" i="7"/>
  <c r="D2895" i="7"/>
  <c r="B2893" i="7"/>
  <c r="E2891" i="7"/>
  <c r="C2890" i="7"/>
  <c r="E2887" i="7"/>
  <c r="C2886" i="7"/>
  <c r="E2883" i="7"/>
  <c r="C2882" i="7"/>
  <c r="E2879" i="7"/>
  <c r="C2878" i="7"/>
  <c r="E2875" i="7"/>
  <c r="C2874" i="7"/>
  <c r="E2871" i="7"/>
  <c r="C2870" i="7"/>
  <c r="E2867" i="7"/>
  <c r="C2866" i="7"/>
  <c r="E2863" i="7"/>
  <c r="C2862" i="7"/>
  <c r="E2859" i="7"/>
  <c r="C2858" i="7"/>
  <c r="E2855" i="7"/>
  <c r="C2854" i="7"/>
  <c r="E2851" i="7"/>
  <c r="C2850" i="7"/>
  <c r="E2847" i="7"/>
  <c r="C2846" i="7"/>
  <c r="E2843" i="7"/>
  <c r="C2842" i="7"/>
  <c r="E2839" i="7"/>
  <c r="C2838" i="7"/>
  <c r="E2835" i="7"/>
  <c r="C2834" i="7"/>
  <c r="D3032" i="7"/>
  <c r="B3011" i="7"/>
  <c r="C2989" i="7"/>
  <c r="E2978" i="7"/>
  <c r="D2970" i="7"/>
  <c r="E2966" i="7"/>
  <c r="D2963" i="7"/>
  <c r="B2949" i="7"/>
  <c r="C2945" i="7"/>
  <c r="B2942" i="7"/>
  <c r="D2938" i="7"/>
  <c r="E2934" i="7"/>
  <c r="D2931" i="7"/>
  <c r="B2917" i="7"/>
  <c r="E2913" i="7"/>
  <c r="C2908" i="7"/>
  <c r="E2905" i="7"/>
  <c r="C2900" i="7"/>
  <c r="E2897" i="7"/>
  <c r="D2891" i="7"/>
  <c r="B2890" i="7"/>
  <c r="D2887" i="7"/>
  <c r="B2886" i="7"/>
  <c r="D2883" i="7"/>
  <c r="B2882" i="7"/>
  <c r="D2879" i="7"/>
  <c r="B2878" i="7"/>
  <c r="D2875" i="7"/>
  <c r="B2874" i="7"/>
  <c r="D2871" i="7"/>
  <c r="B2870" i="7"/>
  <c r="D2867" i="7"/>
  <c r="B2866" i="7"/>
  <c r="D2863" i="7"/>
  <c r="B2862" i="7"/>
  <c r="D2859" i="7"/>
  <c r="B2858" i="7"/>
  <c r="D2855" i="7"/>
  <c r="B2854" i="7"/>
  <c r="D2851" i="7"/>
  <c r="B2850" i="7"/>
  <c r="D2847" i="7"/>
  <c r="B2846" i="7"/>
  <c r="D2843" i="7"/>
  <c r="B2842" i="7"/>
  <c r="D2839" i="7"/>
  <c r="B2838" i="7"/>
  <c r="D2835" i="7"/>
  <c r="B2834" i="7"/>
  <c r="D2831" i="7"/>
  <c r="B2830" i="7"/>
  <c r="D2827" i="7"/>
  <c r="B2826" i="7"/>
  <c r="D2823" i="7"/>
  <c r="B2822" i="7"/>
  <c r="D2819" i="7"/>
  <c r="B2818" i="7"/>
  <c r="D2815" i="7"/>
  <c r="B2814" i="7"/>
  <c r="D2811" i="7"/>
  <c r="B2810" i="7"/>
  <c r="D2807" i="7"/>
  <c r="B2806" i="7"/>
  <c r="D2803" i="7"/>
  <c r="B2802" i="7"/>
  <c r="D2799" i="7"/>
  <c r="B2798" i="7"/>
  <c r="D2795" i="7"/>
  <c r="B2794" i="7"/>
  <c r="D2791" i="7"/>
  <c r="B2790" i="7"/>
  <c r="B3080" i="7"/>
  <c r="C3009" i="7"/>
  <c r="E2998" i="7"/>
  <c r="C2977" i="7"/>
  <c r="B2970" i="7"/>
  <c r="D2966" i="7"/>
  <c r="E2962" i="7"/>
  <c r="D2959" i="7"/>
  <c r="B2945" i="7"/>
  <c r="C2941" i="7"/>
  <c r="B2938" i="7"/>
  <c r="D2934" i="7"/>
  <c r="E2930" i="7"/>
  <c r="D2927" i="7"/>
  <c r="C2913" i="7"/>
  <c r="E2910" i="7"/>
  <c r="C2905" i="7"/>
  <c r="E2902" i="7"/>
  <c r="C2897" i="7"/>
  <c r="E2894" i="7"/>
  <c r="C2891" i="7"/>
  <c r="E2888" i="7"/>
  <c r="C2887" i="7"/>
  <c r="E2884" i="7"/>
  <c r="C2883" i="7"/>
  <c r="E2880" i="7"/>
  <c r="C2879" i="7"/>
  <c r="E2876" i="7"/>
  <c r="C2875" i="7"/>
  <c r="E2872" i="7"/>
  <c r="C2871" i="7"/>
  <c r="E2868" i="7"/>
  <c r="C2867" i="7"/>
  <c r="E2864" i="7"/>
  <c r="C2863" i="7"/>
  <c r="E2860" i="7"/>
  <c r="C2859" i="7"/>
  <c r="E2856" i="7"/>
  <c r="C2855" i="7"/>
  <c r="E2852" i="7"/>
  <c r="C2851" i="7"/>
  <c r="E2848" i="7"/>
  <c r="C2847" i="7"/>
  <c r="E2844" i="7"/>
  <c r="C2843" i="7"/>
  <c r="E2840" i="7"/>
  <c r="C2839" i="7"/>
  <c r="E2836" i="7"/>
  <c r="C2835" i="7"/>
  <c r="E2832" i="7"/>
  <c r="C2831" i="7"/>
  <c r="E2828" i="7"/>
  <c r="C2827" i="7"/>
  <c r="E2824" i="7"/>
  <c r="C2823" i="7"/>
  <c r="E2820" i="7"/>
  <c r="C2819" i="7"/>
  <c r="E2816" i="7"/>
  <c r="C2815" i="7"/>
  <c r="E2812" i="7"/>
  <c r="C2811" i="7"/>
  <c r="E2808" i="7"/>
  <c r="C2807" i="7"/>
  <c r="E2804" i="7"/>
  <c r="C2803" i="7"/>
  <c r="E2800" i="7"/>
  <c r="C2799" i="7"/>
  <c r="E2796" i="7"/>
  <c r="C2795" i="7"/>
  <c r="E2792" i="7"/>
  <c r="C2791" i="7"/>
  <c r="E2788" i="7"/>
  <c r="C2787" i="7"/>
  <c r="E2784" i="7"/>
  <c r="C2783" i="7"/>
  <c r="E2780" i="7"/>
  <c r="C2779" i="7"/>
  <c r="E2776" i="7"/>
  <c r="C2775" i="7"/>
  <c r="E2772" i="7"/>
  <c r="C2771" i="7"/>
  <c r="E2768" i="7"/>
  <c r="C2767" i="7"/>
  <c r="E2764" i="7"/>
  <c r="C2763" i="7"/>
  <c r="D3069" i="7"/>
  <c r="D2962" i="7"/>
  <c r="B2934" i="7"/>
  <c r="B2879" i="7"/>
  <c r="D2868" i="7"/>
  <c r="B2847" i="7"/>
  <c r="D2836" i="7"/>
  <c r="E2829" i="7"/>
  <c r="E2827" i="7"/>
  <c r="D2825" i="7"/>
  <c r="B2823" i="7"/>
  <c r="C2821" i="7"/>
  <c r="D2812" i="7"/>
  <c r="E2810" i="7"/>
  <c r="C2808" i="7"/>
  <c r="C2806" i="7"/>
  <c r="B2804" i="7"/>
  <c r="E2797" i="7"/>
  <c r="E2795" i="7"/>
  <c r="D2793" i="7"/>
  <c r="B2791" i="7"/>
  <c r="C2789" i="7"/>
  <c r="B2787" i="7"/>
  <c r="D2785" i="7"/>
  <c r="E2783" i="7"/>
  <c r="B2780" i="7"/>
  <c r="C2778" i="7"/>
  <c r="D2776" i="7"/>
  <c r="B2771" i="7"/>
  <c r="D2769" i="7"/>
  <c r="E2767" i="7"/>
  <c r="B2764" i="7"/>
  <c r="C2762" i="7"/>
  <c r="E2759" i="7"/>
  <c r="C2758" i="7"/>
  <c r="E2755" i="7"/>
  <c r="C2754" i="7"/>
  <c r="E2751" i="7"/>
  <c r="C2750" i="7"/>
  <c r="E2747" i="7"/>
  <c r="C2746" i="7"/>
  <c r="E2743" i="7"/>
  <c r="C2742" i="7"/>
  <c r="E2739" i="7"/>
  <c r="C2738" i="7"/>
  <c r="E2735" i="7"/>
  <c r="C2734" i="7"/>
  <c r="E2731" i="7"/>
  <c r="C2730" i="7"/>
  <c r="E2727" i="7"/>
  <c r="C2726" i="7"/>
  <c r="E2723" i="7"/>
  <c r="C2722" i="7"/>
  <c r="E2719" i="7"/>
  <c r="C2718" i="7"/>
  <c r="E2715" i="7"/>
  <c r="C2714" i="7"/>
  <c r="E2711" i="7"/>
  <c r="C2710" i="7"/>
  <c r="E2707" i="7"/>
  <c r="C2706" i="7"/>
  <c r="E2703" i="7"/>
  <c r="C2702" i="7"/>
  <c r="E2699" i="7"/>
  <c r="C2698" i="7"/>
  <c r="E2695" i="7"/>
  <c r="C2694" i="7"/>
  <c r="E2691" i="7"/>
  <c r="C2690" i="7"/>
  <c r="E2687" i="7"/>
  <c r="C2686" i="7"/>
  <c r="E2683" i="7"/>
  <c r="C2682" i="7"/>
  <c r="E2679" i="7"/>
  <c r="C2678" i="7"/>
  <c r="E2675" i="7"/>
  <c r="C2674" i="7"/>
  <c r="E2671" i="7"/>
  <c r="C2670" i="7"/>
  <c r="E2667" i="7"/>
  <c r="C2666" i="7"/>
  <c r="E2663" i="7"/>
  <c r="C2662" i="7"/>
  <c r="E2659" i="7"/>
  <c r="C2658" i="7"/>
  <c r="E2655" i="7"/>
  <c r="C2654" i="7"/>
  <c r="E2651" i="7"/>
  <c r="C2650" i="7"/>
  <c r="E2647" i="7"/>
  <c r="C2646" i="7"/>
  <c r="E2643" i="7"/>
  <c r="C2642" i="7"/>
  <c r="E2639" i="7"/>
  <c r="C2638" i="7"/>
  <c r="E2635" i="7"/>
  <c r="C2634" i="7"/>
  <c r="E2631" i="7"/>
  <c r="C2630" i="7"/>
  <c r="E2627" i="7"/>
  <c r="C2626" i="7"/>
  <c r="E2623" i="7"/>
  <c r="C2622" i="7"/>
  <c r="E2619" i="7"/>
  <c r="C2618" i="7"/>
  <c r="E2615" i="7"/>
  <c r="C2614" i="7"/>
  <c r="E2611" i="7"/>
  <c r="C2610" i="7"/>
  <c r="E2607" i="7"/>
  <c r="C2606" i="7"/>
  <c r="E2603" i="7"/>
  <c r="C2602" i="7"/>
  <c r="E2599" i="7"/>
  <c r="C2598" i="7"/>
  <c r="E2595" i="7"/>
  <c r="C2594" i="7"/>
  <c r="E2591" i="7"/>
  <c r="C2590" i="7"/>
  <c r="E2587" i="7"/>
  <c r="C2586" i="7"/>
  <c r="E2583" i="7"/>
  <c r="C2582" i="7"/>
  <c r="E2579" i="7"/>
  <c r="C2578" i="7"/>
  <c r="E2575" i="7"/>
  <c r="C2574" i="7"/>
  <c r="E2571" i="7"/>
  <c r="C2570" i="7"/>
  <c r="E2567" i="7"/>
  <c r="C2566" i="7"/>
  <c r="E2563" i="7"/>
  <c r="C2562" i="7"/>
  <c r="E2559" i="7"/>
  <c r="C2558" i="7"/>
  <c r="E2555" i="7"/>
  <c r="C2554" i="7"/>
  <c r="E2551" i="7"/>
  <c r="C2550" i="7"/>
  <c r="E2547" i="7"/>
  <c r="B3027" i="7"/>
  <c r="E2958" i="7"/>
  <c r="D2930" i="7"/>
  <c r="B2905" i="7"/>
  <c r="D2888" i="7"/>
  <c r="B2867" i="7"/>
  <c r="D2856" i="7"/>
  <c r="B2835" i="7"/>
  <c r="E2831" i="7"/>
  <c r="D2829" i="7"/>
  <c r="B2827" i="7"/>
  <c r="C2825" i="7"/>
  <c r="D2816" i="7"/>
  <c r="E2814" i="7"/>
  <c r="C2812" i="7"/>
  <c r="C2810" i="7"/>
  <c r="B2808" i="7"/>
  <c r="E2801" i="7"/>
  <c r="E2799" i="7"/>
  <c r="D2797" i="7"/>
  <c r="B2795" i="7"/>
  <c r="C2793" i="7"/>
  <c r="C2785" i="7"/>
  <c r="D2783" i="7"/>
  <c r="E2781" i="7"/>
  <c r="B2778" i="7"/>
  <c r="C2776" i="7"/>
  <c r="E2774" i="7"/>
  <c r="C2769" i="7"/>
  <c r="D2767" i="7"/>
  <c r="E2765" i="7"/>
  <c r="B2762" i="7"/>
  <c r="D2759" i="7"/>
  <c r="B2758" i="7"/>
  <c r="D2755" i="7"/>
  <c r="B2754" i="7"/>
  <c r="D2751" i="7"/>
  <c r="B2750" i="7"/>
  <c r="D2747" i="7"/>
  <c r="B2746" i="7"/>
  <c r="D2743" i="7"/>
  <c r="B2742" i="7"/>
  <c r="D2739" i="7"/>
  <c r="B2738" i="7"/>
  <c r="D2735" i="7"/>
  <c r="B2734" i="7"/>
  <c r="D2731" i="7"/>
  <c r="B2730" i="7"/>
  <c r="D2727" i="7"/>
  <c r="B2726" i="7"/>
  <c r="D2723" i="7"/>
  <c r="B2722" i="7"/>
  <c r="D2719" i="7"/>
  <c r="B2718" i="7"/>
  <c r="D2715" i="7"/>
  <c r="B2714" i="7"/>
  <c r="D2711" i="7"/>
  <c r="B2710" i="7"/>
  <c r="D2707" i="7"/>
  <c r="B2706" i="7"/>
  <c r="D2703" i="7"/>
  <c r="B2702" i="7"/>
  <c r="D2699" i="7"/>
  <c r="B2698" i="7"/>
  <c r="D2695" i="7"/>
  <c r="B2694" i="7"/>
  <c r="D2691" i="7"/>
  <c r="B2690" i="7"/>
  <c r="D2687" i="7"/>
  <c r="B2686" i="7"/>
  <c r="D2683" i="7"/>
  <c r="B2682" i="7"/>
  <c r="D2679" i="7"/>
  <c r="B2678" i="7"/>
  <c r="D2675" i="7"/>
  <c r="B2674" i="7"/>
  <c r="D2671" i="7"/>
  <c r="B2670" i="7"/>
  <c r="D2667" i="7"/>
  <c r="B2666" i="7"/>
  <c r="D2663" i="7"/>
  <c r="B2662" i="7"/>
  <c r="D2659" i="7"/>
  <c r="B2658" i="7"/>
  <c r="D2655" i="7"/>
  <c r="B2654" i="7"/>
  <c r="D2651" i="7"/>
  <c r="B2650" i="7"/>
  <c r="D2647" i="7"/>
  <c r="B2646" i="7"/>
  <c r="D2643" i="7"/>
  <c r="B2642" i="7"/>
  <c r="D2639" i="7"/>
  <c r="B2638" i="7"/>
  <c r="D2635" i="7"/>
  <c r="B2634" i="7"/>
  <c r="D2631" i="7"/>
  <c r="B2630" i="7"/>
  <c r="D2627" i="7"/>
  <c r="B2626" i="7"/>
  <c r="D2623" i="7"/>
  <c r="B2622" i="7"/>
  <c r="D2619" i="7"/>
  <c r="B2618" i="7"/>
  <c r="D2615" i="7"/>
  <c r="B2614" i="7"/>
  <c r="D2611" i="7"/>
  <c r="B2610" i="7"/>
  <c r="D2607" i="7"/>
  <c r="B2606" i="7"/>
  <c r="D2603" i="7"/>
  <c r="B2602" i="7"/>
  <c r="D2599" i="7"/>
  <c r="B2598" i="7"/>
  <c r="D2595" i="7"/>
  <c r="B2594" i="7"/>
  <c r="D2591" i="7"/>
  <c r="B2590" i="7"/>
  <c r="D2587" i="7"/>
  <c r="B2586" i="7"/>
  <c r="D2583" i="7"/>
  <c r="B2582" i="7"/>
  <c r="D2579" i="7"/>
  <c r="B2578" i="7"/>
  <c r="D2575" i="7"/>
  <c r="B2574" i="7"/>
  <c r="D2571" i="7"/>
  <c r="B2570" i="7"/>
  <c r="D2567" i="7"/>
  <c r="B2566" i="7"/>
  <c r="D2563" i="7"/>
  <c r="B2562" i="7"/>
  <c r="D2559" i="7"/>
  <c r="B2558" i="7"/>
  <c r="D2555" i="7"/>
  <c r="B2554" i="7"/>
  <c r="D2551" i="7"/>
  <c r="B2550" i="7"/>
  <c r="D2547" i="7"/>
  <c r="B2546" i="7"/>
  <c r="D2543" i="7"/>
  <c r="B2542" i="7"/>
  <c r="D2539" i="7"/>
  <c r="B2538" i="7"/>
  <c r="D2535" i="7"/>
  <c r="D2955" i="7"/>
  <c r="E2926" i="7"/>
  <c r="D2902" i="7"/>
  <c r="B2887" i="7"/>
  <c r="D2876" i="7"/>
  <c r="B2855" i="7"/>
  <c r="D2844" i="7"/>
  <c r="B2831" i="7"/>
  <c r="C2829" i="7"/>
  <c r="D2820" i="7"/>
  <c r="E2818" i="7"/>
  <c r="C2816" i="7"/>
  <c r="C2814" i="7"/>
  <c r="B2812" i="7"/>
  <c r="E2805" i="7"/>
  <c r="E2803" i="7"/>
  <c r="D2801" i="7"/>
  <c r="B2799" i="7"/>
  <c r="C2797" i="7"/>
  <c r="D2788" i="7"/>
  <c r="B2783" i="7"/>
  <c r="D2781" i="7"/>
  <c r="E2779" i="7"/>
  <c r="B2776" i="7"/>
  <c r="C2774" i="7"/>
  <c r="D2772" i="7"/>
  <c r="B2767" i="7"/>
  <c r="D2765" i="7"/>
  <c r="E2763" i="7"/>
  <c r="E2760" i="7"/>
  <c r="C2759" i="7"/>
  <c r="E2756" i="7"/>
  <c r="C2755" i="7"/>
  <c r="E2752" i="7"/>
  <c r="C2751" i="7"/>
  <c r="E2748" i="7"/>
  <c r="C2747" i="7"/>
  <c r="E2744" i="7"/>
  <c r="C2743" i="7"/>
  <c r="E2740" i="7"/>
  <c r="C2739" i="7"/>
  <c r="E2736" i="7"/>
  <c r="C2735" i="7"/>
  <c r="E2732" i="7"/>
  <c r="C2731" i="7"/>
  <c r="E2728" i="7"/>
  <c r="C2727" i="7"/>
  <c r="E2724" i="7"/>
  <c r="C2723" i="7"/>
  <c r="E2720" i="7"/>
  <c r="C2719" i="7"/>
  <c r="E2716" i="7"/>
  <c r="C2715" i="7"/>
  <c r="E2712" i="7"/>
  <c r="C2711" i="7"/>
  <c r="E2708" i="7"/>
  <c r="C2707" i="7"/>
  <c r="E2704" i="7"/>
  <c r="C2703" i="7"/>
  <c r="E2700" i="7"/>
  <c r="C2699" i="7"/>
  <c r="E2696" i="7"/>
  <c r="C2695" i="7"/>
  <c r="E2692" i="7"/>
  <c r="C2691" i="7"/>
  <c r="E2688" i="7"/>
  <c r="C2687" i="7"/>
  <c r="E2684" i="7"/>
  <c r="C2683" i="7"/>
  <c r="E2680" i="7"/>
  <c r="C2679" i="7"/>
  <c r="E2676" i="7"/>
  <c r="C2675" i="7"/>
  <c r="E2672" i="7"/>
  <c r="C2671" i="7"/>
  <c r="E2668" i="7"/>
  <c r="C2667" i="7"/>
  <c r="E2664" i="7"/>
  <c r="C2663" i="7"/>
  <c r="E2660" i="7"/>
  <c r="C2659" i="7"/>
  <c r="E2656" i="7"/>
  <c r="C2655" i="7"/>
  <c r="E2652" i="7"/>
  <c r="C2651" i="7"/>
  <c r="E2648" i="7"/>
  <c r="C2647" i="7"/>
  <c r="E2644" i="7"/>
  <c r="C2643" i="7"/>
  <c r="E2640" i="7"/>
  <c r="C2639" i="7"/>
  <c r="E2636" i="7"/>
  <c r="C2635" i="7"/>
  <c r="E2632" i="7"/>
  <c r="C2631" i="7"/>
  <c r="E2628" i="7"/>
  <c r="C2627" i="7"/>
  <c r="E2624" i="7"/>
  <c r="C2623" i="7"/>
  <c r="E2620" i="7"/>
  <c r="C2619" i="7"/>
  <c r="E2616" i="7"/>
  <c r="C2615" i="7"/>
  <c r="E2612" i="7"/>
  <c r="C2611" i="7"/>
  <c r="E2608" i="7"/>
  <c r="C2607" i="7"/>
  <c r="E2604" i="7"/>
  <c r="C2603" i="7"/>
  <c r="E2600" i="7"/>
  <c r="C2599" i="7"/>
  <c r="E2596" i="7"/>
  <c r="C2595" i="7"/>
  <c r="E2592" i="7"/>
  <c r="C2591" i="7"/>
  <c r="E2588" i="7"/>
  <c r="C2587" i="7"/>
  <c r="E2584" i="7"/>
  <c r="C2583" i="7"/>
  <c r="E2580" i="7"/>
  <c r="C2579" i="7"/>
  <c r="E2576" i="7"/>
  <c r="C2575" i="7"/>
  <c r="E2572" i="7"/>
  <c r="C2571" i="7"/>
  <c r="E2568" i="7"/>
  <c r="C2567" i="7"/>
  <c r="E2564" i="7"/>
  <c r="C2563" i="7"/>
  <c r="E2560" i="7"/>
  <c r="C2559" i="7"/>
  <c r="E2556" i="7"/>
  <c r="C2555" i="7"/>
  <c r="E2552" i="7"/>
  <c r="C2551" i="7"/>
  <c r="E2548" i="7"/>
  <c r="C2547" i="7"/>
  <c r="C2997" i="7"/>
  <c r="D2923" i="7"/>
  <c r="B2875" i="7"/>
  <c r="D2864" i="7"/>
  <c r="B2843" i="7"/>
  <c r="D2833" i="7"/>
  <c r="D2824" i="7"/>
  <c r="E2822" i="7"/>
  <c r="C2820" i="7"/>
  <c r="C2818" i="7"/>
  <c r="B2816" i="7"/>
  <c r="E2809" i="7"/>
  <c r="E2807" i="7"/>
  <c r="D2805" i="7"/>
  <c r="B2803" i="7"/>
  <c r="C2801" i="7"/>
  <c r="D2792" i="7"/>
  <c r="E2790" i="7"/>
  <c r="C2788" i="7"/>
  <c r="E2786" i="7"/>
  <c r="C2781" i="7"/>
  <c r="D2779" i="7"/>
  <c r="E2777" i="7"/>
  <c r="B2774" i="7"/>
  <c r="C2772" i="7"/>
  <c r="E2770" i="7"/>
  <c r="C2765" i="7"/>
  <c r="D2763" i="7"/>
  <c r="D2760" i="7"/>
  <c r="B2759" i="7"/>
  <c r="D2756" i="7"/>
  <c r="B2755" i="7"/>
  <c r="D2752" i="7"/>
  <c r="B2751" i="7"/>
  <c r="D2748" i="7"/>
  <c r="B2747" i="7"/>
  <c r="D2744" i="7"/>
  <c r="B2743" i="7"/>
  <c r="D2740" i="7"/>
  <c r="B2739" i="7"/>
  <c r="D2736" i="7"/>
  <c r="B2735" i="7"/>
  <c r="D2732" i="7"/>
  <c r="B2731" i="7"/>
  <c r="D2728" i="7"/>
  <c r="B2727" i="7"/>
  <c r="D2724" i="7"/>
  <c r="B2723" i="7"/>
  <c r="D2720" i="7"/>
  <c r="B2719" i="7"/>
  <c r="D2716" i="7"/>
  <c r="B2715" i="7"/>
  <c r="D2712" i="7"/>
  <c r="B2711" i="7"/>
  <c r="D2708" i="7"/>
  <c r="B2707" i="7"/>
  <c r="D2704" i="7"/>
  <c r="B2703" i="7"/>
  <c r="D2700" i="7"/>
  <c r="B2699" i="7"/>
  <c r="D2696" i="7"/>
  <c r="B2695" i="7"/>
  <c r="D2692" i="7"/>
  <c r="B2691" i="7"/>
  <c r="D2688" i="7"/>
  <c r="B2687" i="7"/>
  <c r="D2684" i="7"/>
  <c r="B2683" i="7"/>
  <c r="D2680" i="7"/>
  <c r="B2679" i="7"/>
  <c r="D2676" i="7"/>
  <c r="B2675" i="7"/>
  <c r="D2672" i="7"/>
  <c r="B2671" i="7"/>
  <c r="D2668" i="7"/>
  <c r="B2667" i="7"/>
  <c r="D2664" i="7"/>
  <c r="B2663" i="7"/>
  <c r="D2660" i="7"/>
  <c r="B2659" i="7"/>
  <c r="D2656" i="7"/>
  <c r="B2655" i="7"/>
  <c r="D2652" i="7"/>
  <c r="B2651" i="7"/>
  <c r="D2648" i="7"/>
  <c r="B2647" i="7"/>
  <c r="D2644" i="7"/>
  <c r="B2643" i="7"/>
  <c r="D2640" i="7"/>
  <c r="B2639" i="7"/>
  <c r="D2636" i="7"/>
  <c r="B2635" i="7"/>
  <c r="D2632" i="7"/>
  <c r="B2631" i="7"/>
  <c r="D2628" i="7"/>
  <c r="B2627" i="7"/>
  <c r="D2624" i="7"/>
  <c r="B2623" i="7"/>
  <c r="D2620" i="7"/>
  <c r="B2619" i="7"/>
  <c r="D2616" i="7"/>
  <c r="B2615" i="7"/>
  <c r="D2612" i="7"/>
  <c r="B2611" i="7"/>
  <c r="D2608" i="7"/>
  <c r="B2607" i="7"/>
  <c r="D2604" i="7"/>
  <c r="B2603" i="7"/>
  <c r="D2600" i="7"/>
  <c r="B2599" i="7"/>
  <c r="D2596" i="7"/>
  <c r="B2595" i="7"/>
  <c r="D2592" i="7"/>
  <c r="B2591" i="7"/>
  <c r="D2588" i="7"/>
  <c r="B2587" i="7"/>
  <c r="D2584" i="7"/>
  <c r="B2583" i="7"/>
  <c r="D2580" i="7"/>
  <c r="B2579" i="7"/>
  <c r="D2576" i="7"/>
  <c r="B2575" i="7"/>
  <c r="D2572" i="7"/>
  <c r="B2571" i="7"/>
  <c r="D2568" i="7"/>
  <c r="B2567" i="7"/>
  <c r="D2564" i="7"/>
  <c r="B2563" i="7"/>
  <c r="D2560" i="7"/>
  <c r="B2559" i="7"/>
  <c r="D2556" i="7"/>
  <c r="B2555" i="7"/>
  <c r="D2552" i="7"/>
  <c r="B2551" i="7"/>
  <c r="D2548" i="7"/>
  <c r="B2547" i="7"/>
  <c r="D2544" i="7"/>
  <c r="B2543" i="7"/>
  <c r="D2540" i="7"/>
  <c r="B2539" i="7"/>
  <c r="D2536" i="7"/>
  <c r="B2535" i="7"/>
  <c r="D2532" i="7"/>
  <c r="E2986" i="7"/>
  <c r="B2897" i="7"/>
  <c r="D2884" i="7"/>
  <c r="B2863" i="7"/>
  <c r="D2852" i="7"/>
  <c r="C2833" i="7"/>
  <c r="D2828" i="7"/>
  <c r="E2826" i="7"/>
  <c r="C2824" i="7"/>
  <c r="C2822" i="7"/>
  <c r="B2820" i="7"/>
  <c r="E2813" i="7"/>
  <c r="E2811" i="7"/>
  <c r="D2809" i="7"/>
  <c r="B2807" i="7"/>
  <c r="C2805" i="7"/>
  <c r="D2796" i="7"/>
  <c r="E2794" i="7"/>
  <c r="C2792" i="7"/>
  <c r="C2790" i="7"/>
  <c r="B2788" i="7"/>
  <c r="C2786" i="7"/>
  <c r="D2784" i="7"/>
  <c r="B2779" i="7"/>
  <c r="D2777" i="7"/>
  <c r="E2775" i="7"/>
  <c r="B2772" i="7"/>
  <c r="C2770" i="7"/>
  <c r="D2768" i="7"/>
  <c r="B2763" i="7"/>
  <c r="E2761" i="7"/>
  <c r="C2760" i="7"/>
  <c r="E2757" i="7"/>
  <c r="C2756" i="7"/>
  <c r="E2753" i="7"/>
  <c r="C2752" i="7"/>
  <c r="E2749" i="7"/>
  <c r="C2748" i="7"/>
  <c r="E2745" i="7"/>
  <c r="C2744" i="7"/>
  <c r="E2741" i="7"/>
  <c r="C2740" i="7"/>
  <c r="E2737" i="7"/>
  <c r="C2736" i="7"/>
  <c r="E2733" i="7"/>
  <c r="C2732" i="7"/>
  <c r="E2729" i="7"/>
  <c r="C2728" i="7"/>
  <c r="E2725" i="7"/>
  <c r="C2724" i="7"/>
  <c r="E2721" i="7"/>
  <c r="C2720" i="7"/>
  <c r="E2717" i="7"/>
  <c r="C2716" i="7"/>
  <c r="E2713" i="7"/>
  <c r="C2712" i="7"/>
  <c r="E2709" i="7"/>
  <c r="C2708" i="7"/>
  <c r="E2705" i="7"/>
  <c r="C2704" i="7"/>
  <c r="E2701" i="7"/>
  <c r="C2700" i="7"/>
  <c r="E2697" i="7"/>
  <c r="C2696" i="7"/>
  <c r="E2693" i="7"/>
  <c r="C2692" i="7"/>
  <c r="E2689" i="7"/>
  <c r="C2688" i="7"/>
  <c r="E2685" i="7"/>
  <c r="C2684" i="7"/>
  <c r="E2681" i="7"/>
  <c r="C2680" i="7"/>
  <c r="E2677" i="7"/>
  <c r="C2676" i="7"/>
  <c r="E2673" i="7"/>
  <c r="C2672" i="7"/>
  <c r="E2669" i="7"/>
  <c r="C2668" i="7"/>
  <c r="E2665" i="7"/>
  <c r="C2664" i="7"/>
  <c r="E2661" i="7"/>
  <c r="C2660" i="7"/>
  <c r="E2657" i="7"/>
  <c r="C2656" i="7"/>
  <c r="E2653" i="7"/>
  <c r="C2652" i="7"/>
  <c r="E2649" i="7"/>
  <c r="C2648" i="7"/>
  <c r="E2645" i="7"/>
  <c r="C2644" i="7"/>
  <c r="E2641" i="7"/>
  <c r="C2640" i="7"/>
  <c r="E2637" i="7"/>
  <c r="C2636" i="7"/>
  <c r="E2633" i="7"/>
  <c r="C2632" i="7"/>
  <c r="E2629" i="7"/>
  <c r="C2628" i="7"/>
  <c r="E2625" i="7"/>
  <c r="C2624" i="7"/>
  <c r="E2621" i="7"/>
  <c r="C2620" i="7"/>
  <c r="E2617" i="7"/>
  <c r="C2616" i="7"/>
  <c r="E2613" i="7"/>
  <c r="C2612" i="7"/>
  <c r="E2609" i="7"/>
  <c r="C2608" i="7"/>
  <c r="E2605" i="7"/>
  <c r="C2604" i="7"/>
  <c r="E2601" i="7"/>
  <c r="C2600" i="7"/>
  <c r="E2597" i="7"/>
  <c r="C2596" i="7"/>
  <c r="E2593" i="7"/>
  <c r="C2592" i="7"/>
  <c r="E2589" i="7"/>
  <c r="C2588" i="7"/>
  <c r="E2585" i="7"/>
  <c r="C2584" i="7"/>
  <c r="E2581" i="7"/>
  <c r="C2580" i="7"/>
  <c r="E2577" i="7"/>
  <c r="C2576" i="7"/>
  <c r="E2573" i="7"/>
  <c r="C2572" i="7"/>
  <c r="E2569" i="7"/>
  <c r="C2568" i="7"/>
  <c r="E2565" i="7"/>
  <c r="C2564" i="7"/>
  <c r="E2561" i="7"/>
  <c r="C2560" i="7"/>
  <c r="E2557" i="7"/>
  <c r="C2556" i="7"/>
  <c r="E2553" i="7"/>
  <c r="C2552" i="7"/>
  <c r="E2549" i="7"/>
  <c r="C2548" i="7"/>
  <c r="E2545" i="7"/>
  <c r="C2544" i="7"/>
  <c r="E2541" i="7"/>
  <c r="C2540" i="7"/>
  <c r="E2537" i="7"/>
  <c r="C2536" i="7"/>
  <c r="E2533" i="7"/>
  <c r="C2532" i="7"/>
  <c r="D2894" i="7"/>
  <c r="B2883" i="7"/>
  <c r="D2872" i="7"/>
  <c r="B2851" i="7"/>
  <c r="D2840" i="7"/>
  <c r="D2832" i="7"/>
  <c r="E2830" i="7"/>
  <c r="C2828" i="7"/>
  <c r="C2826" i="7"/>
  <c r="B2824" i="7"/>
  <c r="E2817" i="7"/>
  <c r="E2815" i="7"/>
  <c r="D2813" i="7"/>
  <c r="B2811" i="7"/>
  <c r="C2809" i="7"/>
  <c r="D2800" i="7"/>
  <c r="E2798" i="7"/>
  <c r="C2796" i="7"/>
  <c r="C2794" i="7"/>
  <c r="B2792" i="7"/>
  <c r="B2786" i="7"/>
  <c r="C2784" i="7"/>
  <c r="E2782" i="7"/>
  <c r="C2777" i="7"/>
  <c r="D2775" i="7"/>
  <c r="E2773" i="7"/>
  <c r="B2770" i="7"/>
  <c r="C2768" i="7"/>
  <c r="E2766" i="7"/>
  <c r="D2761" i="7"/>
  <c r="B2760" i="7"/>
  <c r="D2757" i="7"/>
  <c r="B2756" i="7"/>
  <c r="D2753" i="7"/>
  <c r="B2752" i="7"/>
  <c r="D2749" i="7"/>
  <c r="B2748" i="7"/>
  <c r="D2745" i="7"/>
  <c r="B2744" i="7"/>
  <c r="D2741" i="7"/>
  <c r="B2740" i="7"/>
  <c r="D2737" i="7"/>
  <c r="B2736" i="7"/>
  <c r="D2733" i="7"/>
  <c r="B2732" i="7"/>
  <c r="D2729" i="7"/>
  <c r="B2728" i="7"/>
  <c r="D2725" i="7"/>
  <c r="B2724" i="7"/>
  <c r="D2721" i="7"/>
  <c r="B2720" i="7"/>
  <c r="D2717" i="7"/>
  <c r="B2716" i="7"/>
  <c r="D2713" i="7"/>
  <c r="B2712" i="7"/>
  <c r="D2709" i="7"/>
  <c r="B2708" i="7"/>
  <c r="D2705" i="7"/>
  <c r="B2704" i="7"/>
  <c r="D2701" i="7"/>
  <c r="B2700" i="7"/>
  <c r="D2697" i="7"/>
  <c r="B2696" i="7"/>
  <c r="D2693" i="7"/>
  <c r="B2692" i="7"/>
  <c r="D2689" i="7"/>
  <c r="B2688" i="7"/>
  <c r="D2685" i="7"/>
  <c r="B2684" i="7"/>
  <c r="D2681" i="7"/>
  <c r="B2680" i="7"/>
  <c r="D2677" i="7"/>
  <c r="B2676" i="7"/>
  <c r="D2673" i="7"/>
  <c r="B2672" i="7"/>
  <c r="D2669" i="7"/>
  <c r="B2668" i="7"/>
  <c r="D2665" i="7"/>
  <c r="B2664" i="7"/>
  <c r="D2661" i="7"/>
  <c r="B2660" i="7"/>
  <c r="D2657" i="7"/>
  <c r="B2656" i="7"/>
  <c r="D2653" i="7"/>
  <c r="B2652" i="7"/>
  <c r="D2649" i="7"/>
  <c r="B2648" i="7"/>
  <c r="D2645" i="7"/>
  <c r="B2644" i="7"/>
  <c r="D2641" i="7"/>
  <c r="B2640" i="7"/>
  <c r="D2637" i="7"/>
  <c r="B2636" i="7"/>
  <c r="D2633" i="7"/>
  <c r="B2632" i="7"/>
  <c r="D2629" i="7"/>
  <c r="B2628" i="7"/>
  <c r="D2625" i="7"/>
  <c r="B2624" i="7"/>
  <c r="D2621" i="7"/>
  <c r="B2620" i="7"/>
  <c r="D2617" i="7"/>
  <c r="B2616" i="7"/>
  <c r="D2613" i="7"/>
  <c r="B2612" i="7"/>
  <c r="D2609" i="7"/>
  <c r="B2608" i="7"/>
  <c r="D2605" i="7"/>
  <c r="B2604" i="7"/>
  <c r="D2601" i="7"/>
  <c r="B2600" i="7"/>
  <c r="D2597" i="7"/>
  <c r="B2596" i="7"/>
  <c r="D2593" i="7"/>
  <c r="B2592" i="7"/>
  <c r="D2589" i="7"/>
  <c r="B2588" i="7"/>
  <c r="D2585" i="7"/>
  <c r="B2584" i="7"/>
  <c r="D2581" i="7"/>
  <c r="B2580" i="7"/>
  <c r="D2577" i="7"/>
  <c r="B2576" i="7"/>
  <c r="D2573" i="7"/>
  <c r="B2572" i="7"/>
  <c r="D2569" i="7"/>
  <c r="B2568" i="7"/>
  <c r="D2565" i="7"/>
  <c r="B2564" i="7"/>
  <c r="D2561" i="7"/>
  <c r="B2560" i="7"/>
  <c r="C2969" i="7"/>
  <c r="B2941" i="7"/>
  <c r="B2913" i="7"/>
  <c r="D2892" i="7"/>
  <c r="B2871" i="7"/>
  <c r="D2860" i="7"/>
  <c r="B2839" i="7"/>
  <c r="C2832" i="7"/>
  <c r="C2830" i="7"/>
  <c r="B2828" i="7"/>
  <c r="E2821" i="7"/>
  <c r="E2819" i="7"/>
  <c r="D2817" i="7"/>
  <c r="B2815" i="7"/>
  <c r="C2813" i="7"/>
  <c r="D2804" i="7"/>
  <c r="E2802" i="7"/>
  <c r="C2800" i="7"/>
  <c r="C2798" i="7"/>
  <c r="B2796" i="7"/>
  <c r="E2789" i="7"/>
  <c r="E2787" i="7"/>
  <c r="B2784" i="7"/>
  <c r="C2782" i="7"/>
  <c r="D2780" i="7"/>
  <c r="B2775" i="7"/>
  <c r="D2773" i="7"/>
  <c r="E2771" i="7"/>
  <c r="B2768" i="7"/>
  <c r="C2766" i="7"/>
  <c r="D2764" i="7"/>
  <c r="C2761" i="7"/>
  <c r="E2758" i="7"/>
  <c r="C2757" i="7"/>
  <c r="E2754" i="7"/>
  <c r="C2753" i="7"/>
  <c r="E2750" i="7"/>
  <c r="C2749" i="7"/>
  <c r="E2746" i="7"/>
  <c r="C2745" i="7"/>
  <c r="E2742" i="7"/>
  <c r="C2741" i="7"/>
  <c r="E2738" i="7"/>
  <c r="C2737" i="7"/>
  <c r="E2734" i="7"/>
  <c r="C2733" i="7"/>
  <c r="E2730" i="7"/>
  <c r="C2729" i="7"/>
  <c r="E2726" i="7"/>
  <c r="C2725" i="7"/>
  <c r="E2722" i="7"/>
  <c r="C2721" i="7"/>
  <c r="E2718" i="7"/>
  <c r="C2717" i="7"/>
  <c r="E2714" i="7"/>
  <c r="C2713" i="7"/>
  <c r="E2710" i="7"/>
  <c r="C2709" i="7"/>
  <c r="E2706" i="7"/>
  <c r="C2705" i="7"/>
  <c r="E2702" i="7"/>
  <c r="C2701" i="7"/>
  <c r="E2698" i="7"/>
  <c r="C2697" i="7"/>
  <c r="E2694" i="7"/>
  <c r="C2693" i="7"/>
  <c r="E2690" i="7"/>
  <c r="C2689" i="7"/>
  <c r="E2686" i="7"/>
  <c r="C2685" i="7"/>
  <c r="E2682" i="7"/>
  <c r="C2681" i="7"/>
  <c r="E2678" i="7"/>
  <c r="C2677" i="7"/>
  <c r="E2674" i="7"/>
  <c r="C2673" i="7"/>
  <c r="E2670" i="7"/>
  <c r="C2669" i="7"/>
  <c r="E2666" i="7"/>
  <c r="C2665" i="7"/>
  <c r="E2662" i="7"/>
  <c r="C2661" i="7"/>
  <c r="E2658" i="7"/>
  <c r="C2657" i="7"/>
  <c r="E2654" i="7"/>
  <c r="C2653" i="7"/>
  <c r="E2650" i="7"/>
  <c r="C2649" i="7"/>
  <c r="E2646" i="7"/>
  <c r="C2645" i="7"/>
  <c r="E2642" i="7"/>
  <c r="C2641" i="7"/>
  <c r="E2638" i="7"/>
  <c r="C2637" i="7"/>
  <c r="E2634" i="7"/>
  <c r="C2633" i="7"/>
  <c r="E2630" i="7"/>
  <c r="C2629" i="7"/>
  <c r="E2626" i="7"/>
  <c r="C2625" i="7"/>
  <c r="E2622" i="7"/>
  <c r="C2621" i="7"/>
  <c r="E2618" i="7"/>
  <c r="C2617" i="7"/>
  <c r="E2614" i="7"/>
  <c r="C2613" i="7"/>
  <c r="E2610" i="7"/>
  <c r="C2609" i="7"/>
  <c r="E2606" i="7"/>
  <c r="C2605" i="7"/>
  <c r="E2602" i="7"/>
  <c r="C2601" i="7"/>
  <c r="E2598" i="7"/>
  <c r="C2597" i="7"/>
  <c r="E2594" i="7"/>
  <c r="C2593" i="7"/>
  <c r="E2590" i="7"/>
  <c r="C2589" i="7"/>
  <c r="E2586" i="7"/>
  <c r="C2585" i="7"/>
  <c r="E2582" i="7"/>
  <c r="C2581" i="7"/>
  <c r="E2578" i="7"/>
  <c r="C2577" i="7"/>
  <c r="E2574" i="7"/>
  <c r="C2573" i="7"/>
  <c r="E2570" i="7"/>
  <c r="C2569" i="7"/>
  <c r="E2566" i="7"/>
  <c r="C2565" i="7"/>
  <c r="E2562" i="7"/>
  <c r="C2561" i="7"/>
  <c r="E2558" i="7"/>
  <c r="C2557" i="7"/>
  <c r="E2554" i="7"/>
  <c r="C2553" i="7"/>
  <c r="E2550" i="7"/>
  <c r="C2549" i="7"/>
  <c r="E2546" i="7"/>
  <c r="C2545" i="7"/>
  <c r="E2542" i="7"/>
  <c r="C2541" i="7"/>
  <c r="E2538" i="7"/>
  <c r="C2537" i="7"/>
  <c r="E2534" i="7"/>
  <c r="C2533" i="7"/>
  <c r="E2530" i="7"/>
  <c r="B2966" i="7"/>
  <c r="C2817" i="7"/>
  <c r="B2800" i="7"/>
  <c r="E2769" i="7"/>
  <c r="B2757" i="7"/>
  <c r="D2746" i="7"/>
  <c r="B2725" i="7"/>
  <c r="D2714" i="7"/>
  <c r="B2693" i="7"/>
  <c r="D2682" i="7"/>
  <c r="B2661" i="7"/>
  <c r="D2650" i="7"/>
  <c r="B2629" i="7"/>
  <c r="D2618" i="7"/>
  <c r="B2597" i="7"/>
  <c r="D2586" i="7"/>
  <c r="B2565" i="7"/>
  <c r="B2556" i="7"/>
  <c r="C2546" i="7"/>
  <c r="E2543" i="7"/>
  <c r="C2538" i="7"/>
  <c r="E2535" i="7"/>
  <c r="B2533" i="7"/>
  <c r="C2531" i="7"/>
  <c r="E2529" i="7"/>
  <c r="C2528" i="7"/>
  <c r="E2525" i="7"/>
  <c r="C2524" i="7"/>
  <c r="E2521" i="7"/>
  <c r="C2520" i="7"/>
  <c r="E2517" i="7"/>
  <c r="C2516" i="7"/>
  <c r="E2513" i="7"/>
  <c r="C2512" i="7"/>
  <c r="E2509" i="7"/>
  <c r="C2508" i="7"/>
  <c r="E2505" i="7"/>
  <c r="C2504" i="7"/>
  <c r="E2501" i="7"/>
  <c r="C2500" i="7"/>
  <c r="E2497" i="7"/>
  <c r="C2496" i="7"/>
  <c r="E2493" i="7"/>
  <c r="C2492" i="7"/>
  <c r="E2489" i="7"/>
  <c r="C2488" i="7"/>
  <c r="E2485" i="7"/>
  <c r="C2484" i="7"/>
  <c r="E2481" i="7"/>
  <c r="C2480" i="7"/>
  <c r="E2477" i="7"/>
  <c r="C2476" i="7"/>
  <c r="E2473" i="7"/>
  <c r="C2472" i="7"/>
  <c r="E2469" i="7"/>
  <c r="C2468" i="7"/>
  <c r="E2465" i="7"/>
  <c r="C2464" i="7"/>
  <c r="E2461" i="7"/>
  <c r="C2460" i="7"/>
  <c r="E2457" i="7"/>
  <c r="C2456" i="7"/>
  <c r="E2453" i="7"/>
  <c r="C2452" i="7"/>
  <c r="E2449" i="7"/>
  <c r="C2448" i="7"/>
  <c r="E2445" i="7"/>
  <c r="C2444" i="7"/>
  <c r="E2441" i="7"/>
  <c r="C2440" i="7"/>
  <c r="E2437" i="7"/>
  <c r="C2436" i="7"/>
  <c r="E2433" i="7"/>
  <c r="C2432" i="7"/>
  <c r="E2429" i="7"/>
  <c r="C2428" i="7"/>
  <c r="E2425" i="7"/>
  <c r="C2424" i="7"/>
  <c r="E2421" i="7"/>
  <c r="C2420" i="7"/>
  <c r="E2417" i="7"/>
  <c r="C2416" i="7"/>
  <c r="E2413" i="7"/>
  <c r="C2412" i="7"/>
  <c r="E2409" i="7"/>
  <c r="C2408" i="7"/>
  <c r="E2405" i="7"/>
  <c r="C2404" i="7"/>
  <c r="E2401" i="7"/>
  <c r="C2400" i="7"/>
  <c r="E2397" i="7"/>
  <c r="C2396" i="7"/>
  <c r="E2393" i="7"/>
  <c r="C2392" i="7"/>
  <c r="E2389" i="7"/>
  <c r="C2388" i="7"/>
  <c r="E2385" i="7"/>
  <c r="C2384" i="7"/>
  <c r="E2381" i="7"/>
  <c r="C2380" i="7"/>
  <c r="E2377" i="7"/>
  <c r="C2376" i="7"/>
  <c r="E2373" i="7"/>
  <c r="C2372" i="7"/>
  <c r="E2369" i="7"/>
  <c r="C2368" i="7"/>
  <c r="E2365" i="7"/>
  <c r="C2364" i="7"/>
  <c r="E2361" i="7"/>
  <c r="C2360" i="7"/>
  <c r="E2357" i="7"/>
  <c r="C2356" i="7"/>
  <c r="E2353" i="7"/>
  <c r="C2352" i="7"/>
  <c r="E2349" i="7"/>
  <c r="C2348" i="7"/>
  <c r="E2345" i="7"/>
  <c r="C2344" i="7"/>
  <c r="E2341" i="7"/>
  <c r="C2340" i="7"/>
  <c r="E2337" i="7"/>
  <c r="C2336" i="7"/>
  <c r="E2333" i="7"/>
  <c r="C2332" i="7"/>
  <c r="E2329" i="7"/>
  <c r="C2328" i="7"/>
  <c r="E2325" i="7"/>
  <c r="C2324" i="7"/>
  <c r="E2321" i="7"/>
  <c r="C2320" i="7"/>
  <c r="E2317" i="7"/>
  <c r="C2316" i="7"/>
  <c r="E2313" i="7"/>
  <c r="C2312" i="7"/>
  <c r="E2309" i="7"/>
  <c r="C2308" i="7"/>
  <c r="E2305" i="7"/>
  <c r="C2304" i="7"/>
  <c r="E2301" i="7"/>
  <c r="C2300" i="7"/>
  <c r="E2297" i="7"/>
  <c r="C2296" i="7"/>
  <c r="E2293" i="7"/>
  <c r="C2292" i="7"/>
  <c r="E2289" i="7"/>
  <c r="C2288" i="7"/>
  <c r="E2285" i="7"/>
  <c r="C2284" i="7"/>
  <c r="C2937" i="7"/>
  <c r="B2832" i="7"/>
  <c r="B2782" i="7"/>
  <c r="B2745" i="7"/>
  <c r="D2734" i="7"/>
  <c r="B2713" i="7"/>
  <c r="D2702" i="7"/>
  <c r="B2681" i="7"/>
  <c r="D2670" i="7"/>
  <c r="B2649" i="7"/>
  <c r="D2638" i="7"/>
  <c r="B2617" i="7"/>
  <c r="D2606" i="7"/>
  <c r="B2585" i="7"/>
  <c r="D2574" i="7"/>
  <c r="D2550" i="7"/>
  <c r="C2543" i="7"/>
  <c r="E2540" i="7"/>
  <c r="C2535" i="7"/>
  <c r="B2531" i="7"/>
  <c r="D2529" i="7"/>
  <c r="B2528" i="7"/>
  <c r="D2525" i="7"/>
  <c r="B2524" i="7"/>
  <c r="D2521" i="7"/>
  <c r="B2520" i="7"/>
  <c r="D2517" i="7"/>
  <c r="B2516" i="7"/>
  <c r="D2513" i="7"/>
  <c r="B2512" i="7"/>
  <c r="D2509" i="7"/>
  <c r="B2508" i="7"/>
  <c r="D2505" i="7"/>
  <c r="B2504" i="7"/>
  <c r="D2501" i="7"/>
  <c r="B2500" i="7"/>
  <c r="D2497" i="7"/>
  <c r="B2496" i="7"/>
  <c r="D2493" i="7"/>
  <c r="B2492" i="7"/>
  <c r="D2489" i="7"/>
  <c r="B2488" i="7"/>
  <c r="D2485" i="7"/>
  <c r="B2484" i="7"/>
  <c r="D2481" i="7"/>
  <c r="B2480" i="7"/>
  <c r="D2477" i="7"/>
  <c r="B2476" i="7"/>
  <c r="D2473" i="7"/>
  <c r="B2472" i="7"/>
  <c r="D2469" i="7"/>
  <c r="B2468" i="7"/>
  <c r="D2465" i="7"/>
  <c r="B2464" i="7"/>
  <c r="D2461" i="7"/>
  <c r="B2460" i="7"/>
  <c r="D2457" i="7"/>
  <c r="B2456" i="7"/>
  <c r="D2453" i="7"/>
  <c r="B2452" i="7"/>
  <c r="D2449" i="7"/>
  <c r="B2448" i="7"/>
  <c r="D2445" i="7"/>
  <c r="B2444" i="7"/>
  <c r="D2441" i="7"/>
  <c r="B2440" i="7"/>
  <c r="D2437" i="7"/>
  <c r="B2436" i="7"/>
  <c r="D2433" i="7"/>
  <c r="B2432" i="7"/>
  <c r="D2429" i="7"/>
  <c r="B2428" i="7"/>
  <c r="D2425" i="7"/>
  <c r="B2424" i="7"/>
  <c r="D2421" i="7"/>
  <c r="B2420" i="7"/>
  <c r="D2417" i="7"/>
  <c r="B2416" i="7"/>
  <c r="D2413" i="7"/>
  <c r="B2412" i="7"/>
  <c r="D2409" i="7"/>
  <c r="B2408" i="7"/>
  <c r="D2405" i="7"/>
  <c r="B2404" i="7"/>
  <c r="D2401" i="7"/>
  <c r="B2400" i="7"/>
  <c r="D2397" i="7"/>
  <c r="B2396" i="7"/>
  <c r="D2393" i="7"/>
  <c r="B2392" i="7"/>
  <c r="D2389" i="7"/>
  <c r="B2388" i="7"/>
  <c r="D2385" i="7"/>
  <c r="B2384" i="7"/>
  <c r="D2381" i="7"/>
  <c r="B2380" i="7"/>
  <c r="D2377" i="7"/>
  <c r="B2376" i="7"/>
  <c r="D2373" i="7"/>
  <c r="B2372" i="7"/>
  <c r="D2369" i="7"/>
  <c r="B2368" i="7"/>
  <c r="D2365" i="7"/>
  <c r="B2364" i="7"/>
  <c r="D2361" i="7"/>
  <c r="B2360" i="7"/>
  <c r="D2357" i="7"/>
  <c r="B2356" i="7"/>
  <c r="D2353" i="7"/>
  <c r="B2352" i="7"/>
  <c r="D2349" i="7"/>
  <c r="B2348" i="7"/>
  <c r="D2345" i="7"/>
  <c r="B2344" i="7"/>
  <c r="D2341" i="7"/>
  <c r="B2340" i="7"/>
  <c r="D2337" i="7"/>
  <c r="B2336" i="7"/>
  <c r="D2333" i="7"/>
  <c r="B2332" i="7"/>
  <c r="D2329" i="7"/>
  <c r="B2328" i="7"/>
  <c r="D2325" i="7"/>
  <c r="B2324" i="7"/>
  <c r="D2321" i="7"/>
  <c r="B2320" i="7"/>
  <c r="D2317" i="7"/>
  <c r="B2316" i="7"/>
  <c r="D2313" i="7"/>
  <c r="B2312" i="7"/>
  <c r="D2309" i="7"/>
  <c r="B2308" i="7"/>
  <c r="D2305" i="7"/>
  <c r="B2304" i="7"/>
  <c r="D2301" i="7"/>
  <c r="B2300" i="7"/>
  <c r="D2297" i="7"/>
  <c r="B2296" i="7"/>
  <c r="D2293" i="7"/>
  <c r="B2292" i="7"/>
  <c r="D2289" i="7"/>
  <c r="B2288" i="7"/>
  <c r="D2285" i="7"/>
  <c r="D2910" i="7"/>
  <c r="C2780" i="7"/>
  <c r="B2766" i="7"/>
  <c r="D2754" i="7"/>
  <c r="B2733" i="7"/>
  <c r="D2722" i="7"/>
  <c r="B2701" i="7"/>
  <c r="D2690" i="7"/>
  <c r="B2669" i="7"/>
  <c r="D2658" i="7"/>
  <c r="B2637" i="7"/>
  <c r="D2626" i="7"/>
  <c r="B2605" i="7"/>
  <c r="D2594" i="7"/>
  <c r="B2573" i="7"/>
  <c r="D2562" i="7"/>
  <c r="D2549" i="7"/>
  <c r="D2545" i="7"/>
  <c r="B2540" i="7"/>
  <c r="D2537" i="7"/>
  <c r="C2529" i="7"/>
  <c r="E2526" i="7"/>
  <c r="C2525" i="7"/>
  <c r="E2522" i="7"/>
  <c r="C2521" i="7"/>
  <c r="E2518" i="7"/>
  <c r="C2517" i="7"/>
  <c r="E2514" i="7"/>
  <c r="C2513" i="7"/>
  <c r="E2510" i="7"/>
  <c r="C2509" i="7"/>
  <c r="E2506" i="7"/>
  <c r="C2505" i="7"/>
  <c r="E2502" i="7"/>
  <c r="C2501" i="7"/>
  <c r="E2498" i="7"/>
  <c r="C2497" i="7"/>
  <c r="E2494" i="7"/>
  <c r="C2493" i="7"/>
  <c r="E2490" i="7"/>
  <c r="C2489" i="7"/>
  <c r="E2486" i="7"/>
  <c r="C2485" i="7"/>
  <c r="E2482" i="7"/>
  <c r="C2481" i="7"/>
  <c r="E2478" i="7"/>
  <c r="C2477" i="7"/>
  <c r="E2474" i="7"/>
  <c r="C2473" i="7"/>
  <c r="E2470" i="7"/>
  <c r="C2469" i="7"/>
  <c r="E2466" i="7"/>
  <c r="C2465" i="7"/>
  <c r="E2462" i="7"/>
  <c r="C2461" i="7"/>
  <c r="E2458" i="7"/>
  <c r="C2457" i="7"/>
  <c r="E2454" i="7"/>
  <c r="C2453" i="7"/>
  <c r="E2450" i="7"/>
  <c r="C2449" i="7"/>
  <c r="E2446" i="7"/>
  <c r="C2445" i="7"/>
  <c r="E2442" i="7"/>
  <c r="C2441" i="7"/>
  <c r="E2438" i="7"/>
  <c r="C2437" i="7"/>
  <c r="E2434" i="7"/>
  <c r="C2433" i="7"/>
  <c r="E2430" i="7"/>
  <c r="C2429" i="7"/>
  <c r="E2426" i="7"/>
  <c r="C2425" i="7"/>
  <c r="E2422" i="7"/>
  <c r="C2421" i="7"/>
  <c r="E2418" i="7"/>
  <c r="C2417" i="7"/>
  <c r="E2414" i="7"/>
  <c r="C2413" i="7"/>
  <c r="E2410" i="7"/>
  <c r="C2409" i="7"/>
  <c r="E2406" i="7"/>
  <c r="C2405" i="7"/>
  <c r="E2402" i="7"/>
  <c r="C2401" i="7"/>
  <c r="E2398" i="7"/>
  <c r="C2397" i="7"/>
  <c r="E2394" i="7"/>
  <c r="C2393" i="7"/>
  <c r="E2390" i="7"/>
  <c r="C2389" i="7"/>
  <c r="E2386" i="7"/>
  <c r="C2385" i="7"/>
  <c r="E2382" i="7"/>
  <c r="C2381" i="7"/>
  <c r="E2378" i="7"/>
  <c r="C2377" i="7"/>
  <c r="E2374" i="7"/>
  <c r="C2373" i="7"/>
  <c r="E2370" i="7"/>
  <c r="C2369" i="7"/>
  <c r="E2366" i="7"/>
  <c r="C2365" i="7"/>
  <c r="E2362" i="7"/>
  <c r="C2361" i="7"/>
  <c r="E2358" i="7"/>
  <c r="C2357" i="7"/>
  <c r="E2354" i="7"/>
  <c r="C2353" i="7"/>
  <c r="E2350" i="7"/>
  <c r="C2349" i="7"/>
  <c r="E2346" i="7"/>
  <c r="C2345" i="7"/>
  <c r="E2342" i="7"/>
  <c r="C2341" i="7"/>
  <c r="E2338" i="7"/>
  <c r="C2337" i="7"/>
  <c r="E2334" i="7"/>
  <c r="C2333" i="7"/>
  <c r="E2330" i="7"/>
  <c r="C2329" i="7"/>
  <c r="E2326" i="7"/>
  <c r="C2325" i="7"/>
  <c r="E2322" i="7"/>
  <c r="C2321" i="7"/>
  <c r="E2318" i="7"/>
  <c r="C2317" i="7"/>
  <c r="E2314" i="7"/>
  <c r="C2313" i="7"/>
  <c r="E2310" i="7"/>
  <c r="C2309" i="7"/>
  <c r="E2306" i="7"/>
  <c r="C2305" i="7"/>
  <c r="E2302" i="7"/>
  <c r="C2301" i="7"/>
  <c r="E2298" i="7"/>
  <c r="C2297" i="7"/>
  <c r="E2294" i="7"/>
  <c r="C2293" i="7"/>
  <c r="E2290" i="7"/>
  <c r="C2289" i="7"/>
  <c r="E2286" i="7"/>
  <c r="C2285" i="7"/>
  <c r="B2891" i="7"/>
  <c r="E2793" i="7"/>
  <c r="E2778" i="7"/>
  <c r="C2764" i="7"/>
  <c r="B2753" i="7"/>
  <c r="D2742" i="7"/>
  <c r="B2721" i="7"/>
  <c r="D2710" i="7"/>
  <c r="B2689" i="7"/>
  <c r="D2678" i="7"/>
  <c r="B2657" i="7"/>
  <c r="D2646" i="7"/>
  <c r="B2625" i="7"/>
  <c r="D2614" i="7"/>
  <c r="B2593" i="7"/>
  <c r="D2582" i="7"/>
  <c r="B2561" i="7"/>
  <c r="D2554" i="7"/>
  <c r="B2549" i="7"/>
  <c r="B2545" i="7"/>
  <c r="D2542" i="7"/>
  <c r="B2537" i="7"/>
  <c r="D2534" i="7"/>
  <c r="E2532" i="7"/>
  <c r="D2530" i="7"/>
  <c r="B2529" i="7"/>
  <c r="D2526" i="7"/>
  <c r="B2525" i="7"/>
  <c r="D2522" i="7"/>
  <c r="B2521" i="7"/>
  <c r="D2518" i="7"/>
  <c r="B2517" i="7"/>
  <c r="D2514" i="7"/>
  <c r="B2513" i="7"/>
  <c r="D2510" i="7"/>
  <c r="B2509" i="7"/>
  <c r="D2506" i="7"/>
  <c r="B2505" i="7"/>
  <c r="D2502" i="7"/>
  <c r="B2501" i="7"/>
  <c r="D2498" i="7"/>
  <c r="B2497" i="7"/>
  <c r="D2494" i="7"/>
  <c r="B2493" i="7"/>
  <c r="D2490" i="7"/>
  <c r="B2489" i="7"/>
  <c r="D2486" i="7"/>
  <c r="B2485" i="7"/>
  <c r="D2482" i="7"/>
  <c r="B2481" i="7"/>
  <c r="D2478" i="7"/>
  <c r="B2477" i="7"/>
  <c r="D2474" i="7"/>
  <c r="B2473" i="7"/>
  <c r="D2470" i="7"/>
  <c r="B2469" i="7"/>
  <c r="D2466" i="7"/>
  <c r="B2465" i="7"/>
  <c r="D2462" i="7"/>
  <c r="B2461" i="7"/>
  <c r="D2458" i="7"/>
  <c r="B2457" i="7"/>
  <c r="D2454" i="7"/>
  <c r="B2453" i="7"/>
  <c r="D2450" i="7"/>
  <c r="B2449" i="7"/>
  <c r="D2446" i="7"/>
  <c r="B2445" i="7"/>
  <c r="D2442" i="7"/>
  <c r="B2441" i="7"/>
  <c r="D2438" i="7"/>
  <c r="B2437" i="7"/>
  <c r="D2434" i="7"/>
  <c r="B2433" i="7"/>
  <c r="D2430" i="7"/>
  <c r="B2429" i="7"/>
  <c r="D2426" i="7"/>
  <c r="B2425" i="7"/>
  <c r="D2422" i="7"/>
  <c r="B2421" i="7"/>
  <c r="D2418" i="7"/>
  <c r="B2417" i="7"/>
  <c r="D2414" i="7"/>
  <c r="B2413" i="7"/>
  <c r="D2410" i="7"/>
  <c r="B2409" i="7"/>
  <c r="D2406" i="7"/>
  <c r="B2405" i="7"/>
  <c r="D2402" i="7"/>
  <c r="B2401" i="7"/>
  <c r="D2398" i="7"/>
  <c r="B2397" i="7"/>
  <c r="D2394" i="7"/>
  <c r="B2393" i="7"/>
  <c r="D2390" i="7"/>
  <c r="B2389" i="7"/>
  <c r="D2386" i="7"/>
  <c r="B2385" i="7"/>
  <c r="D2382" i="7"/>
  <c r="B2381" i="7"/>
  <c r="D2378" i="7"/>
  <c r="B2377" i="7"/>
  <c r="D2374" i="7"/>
  <c r="B2373" i="7"/>
  <c r="D2370" i="7"/>
  <c r="B2369" i="7"/>
  <c r="D2366" i="7"/>
  <c r="B2365" i="7"/>
  <c r="D2362" i="7"/>
  <c r="B2361" i="7"/>
  <c r="D2358" i="7"/>
  <c r="B2357" i="7"/>
  <c r="D2354" i="7"/>
  <c r="B2353" i="7"/>
  <c r="D2350" i="7"/>
  <c r="B2349" i="7"/>
  <c r="D2346" i="7"/>
  <c r="B2345" i="7"/>
  <c r="D2342" i="7"/>
  <c r="B2341" i="7"/>
  <c r="D2338" i="7"/>
  <c r="B2337" i="7"/>
  <c r="D2334" i="7"/>
  <c r="B2333" i="7"/>
  <c r="D2330" i="7"/>
  <c r="B2329" i="7"/>
  <c r="D2326" i="7"/>
  <c r="B2325" i="7"/>
  <c r="D2322" i="7"/>
  <c r="B2321" i="7"/>
  <c r="D2318" i="7"/>
  <c r="B2317" i="7"/>
  <c r="D2314" i="7"/>
  <c r="B2313" i="7"/>
  <c r="D2310" i="7"/>
  <c r="B2309" i="7"/>
  <c r="D2306" i="7"/>
  <c r="B2305" i="7"/>
  <c r="D2302" i="7"/>
  <c r="B2301" i="7"/>
  <c r="D2298" i="7"/>
  <c r="B2297" i="7"/>
  <c r="D2294" i="7"/>
  <c r="B2293" i="7"/>
  <c r="D2290" i="7"/>
  <c r="B2289" i="7"/>
  <c r="D2286" i="7"/>
  <c r="B2285" i="7"/>
  <c r="D2282" i="7"/>
  <c r="B2281" i="7"/>
  <c r="D2278" i="7"/>
  <c r="B2277" i="7"/>
  <c r="D2274" i="7"/>
  <c r="B2273" i="7"/>
  <c r="D2270" i="7"/>
  <c r="B2269" i="7"/>
  <c r="D2266" i="7"/>
  <c r="B2265" i="7"/>
  <c r="D2262" i="7"/>
  <c r="B2261" i="7"/>
  <c r="D2258" i="7"/>
  <c r="B2257" i="7"/>
  <c r="D2254" i="7"/>
  <c r="B2253" i="7"/>
  <c r="D2250" i="7"/>
  <c r="B2249" i="7"/>
  <c r="D2246" i="7"/>
  <c r="D2880" i="7"/>
  <c r="E2825" i="7"/>
  <c r="D2808" i="7"/>
  <c r="E2791" i="7"/>
  <c r="E2762" i="7"/>
  <c r="B2741" i="7"/>
  <c r="D2730" i="7"/>
  <c r="B2709" i="7"/>
  <c r="D2698" i="7"/>
  <c r="B2677" i="7"/>
  <c r="D2666" i="7"/>
  <c r="B2645" i="7"/>
  <c r="D2634" i="7"/>
  <c r="B2613" i="7"/>
  <c r="D2602" i="7"/>
  <c r="B2581" i="7"/>
  <c r="D2570" i="7"/>
  <c r="D2553" i="7"/>
  <c r="B2548" i="7"/>
  <c r="C2542" i="7"/>
  <c r="E2539" i="7"/>
  <c r="C2534" i="7"/>
  <c r="B2532" i="7"/>
  <c r="C2530" i="7"/>
  <c r="E2527" i="7"/>
  <c r="C2526" i="7"/>
  <c r="E2523" i="7"/>
  <c r="C2522" i="7"/>
  <c r="E2519" i="7"/>
  <c r="C2518" i="7"/>
  <c r="E2515" i="7"/>
  <c r="C2514" i="7"/>
  <c r="E2511" i="7"/>
  <c r="C2510" i="7"/>
  <c r="E2507" i="7"/>
  <c r="C2506" i="7"/>
  <c r="E2503" i="7"/>
  <c r="C2502" i="7"/>
  <c r="E2499" i="7"/>
  <c r="C2498" i="7"/>
  <c r="E2495" i="7"/>
  <c r="C2494" i="7"/>
  <c r="E2491" i="7"/>
  <c r="C2490" i="7"/>
  <c r="E2487" i="7"/>
  <c r="C2486" i="7"/>
  <c r="E2483" i="7"/>
  <c r="C2482" i="7"/>
  <c r="E2479" i="7"/>
  <c r="C2478" i="7"/>
  <c r="E2475" i="7"/>
  <c r="C2474" i="7"/>
  <c r="E2471" i="7"/>
  <c r="C2470" i="7"/>
  <c r="E2467" i="7"/>
  <c r="C2466" i="7"/>
  <c r="E2463" i="7"/>
  <c r="C2462" i="7"/>
  <c r="E2459" i="7"/>
  <c r="C2458" i="7"/>
  <c r="E2455" i="7"/>
  <c r="C2454" i="7"/>
  <c r="E2451" i="7"/>
  <c r="C2450" i="7"/>
  <c r="E2447" i="7"/>
  <c r="C2446" i="7"/>
  <c r="E2443" i="7"/>
  <c r="C2442" i="7"/>
  <c r="E2439" i="7"/>
  <c r="C2438" i="7"/>
  <c r="E2435" i="7"/>
  <c r="C2434" i="7"/>
  <c r="E2431" i="7"/>
  <c r="C2430" i="7"/>
  <c r="E2427" i="7"/>
  <c r="C2426" i="7"/>
  <c r="E2423" i="7"/>
  <c r="C2422" i="7"/>
  <c r="E2419" i="7"/>
  <c r="C2418" i="7"/>
  <c r="E2415" i="7"/>
  <c r="C2414" i="7"/>
  <c r="E2411" i="7"/>
  <c r="C2410" i="7"/>
  <c r="E2407" i="7"/>
  <c r="C2406" i="7"/>
  <c r="E2403" i="7"/>
  <c r="C2402" i="7"/>
  <c r="E2399" i="7"/>
  <c r="C2398" i="7"/>
  <c r="E2395" i="7"/>
  <c r="C2394" i="7"/>
  <c r="E2391" i="7"/>
  <c r="C2390" i="7"/>
  <c r="E2387" i="7"/>
  <c r="C2386" i="7"/>
  <c r="E2383" i="7"/>
  <c r="C2382" i="7"/>
  <c r="E2379" i="7"/>
  <c r="C2378" i="7"/>
  <c r="E2375" i="7"/>
  <c r="C2374" i="7"/>
  <c r="E2371" i="7"/>
  <c r="C2370" i="7"/>
  <c r="E2367" i="7"/>
  <c r="C2366" i="7"/>
  <c r="E2363" i="7"/>
  <c r="C2362" i="7"/>
  <c r="E2359" i="7"/>
  <c r="C2358" i="7"/>
  <c r="E2355" i="7"/>
  <c r="C2354" i="7"/>
  <c r="E2351" i="7"/>
  <c r="C2350" i="7"/>
  <c r="E2347" i="7"/>
  <c r="C2346" i="7"/>
  <c r="E2343" i="7"/>
  <c r="C2342" i="7"/>
  <c r="E2339" i="7"/>
  <c r="C2338" i="7"/>
  <c r="E2335" i="7"/>
  <c r="C2334" i="7"/>
  <c r="E2331" i="7"/>
  <c r="C2330" i="7"/>
  <c r="E2327" i="7"/>
  <c r="C2326" i="7"/>
  <c r="E2323" i="7"/>
  <c r="C2322" i="7"/>
  <c r="E2319" i="7"/>
  <c r="C2318" i="7"/>
  <c r="E2315" i="7"/>
  <c r="C2314" i="7"/>
  <c r="E2311" i="7"/>
  <c r="C2310" i="7"/>
  <c r="E2307" i="7"/>
  <c r="C2306" i="7"/>
  <c r="E2303" i="7"/>
  <c r="C2302" i="7"/>
  <c r="E2299" i="7"/>
  <c r="C2298" i="7"/>
  <c r="E2295" i="7"/>
  <c r="C2294" i="7"/>
  <c r="E2291" i="7"/>
  <c r="C2290" i="7"/>
  <c r="E2287" i="7"/>
  <c r="C2286" i="7"/>
  <c r="E2283" i="7"/>
  <c r="E2823" i="7"/>
  <c r="E2806" i="7"/>
  <c r="D2789" i="7"/>
  <c r="B2761" i="7"/>
  <c r="D2750" i="7"/>
  <c r="B2729" i="7"/>
  <c r="D2718" i="7"/>
  <c r="B2697" i="7"/>
  <c r="D2686" i="7"/>
  <c r="B2665" i="7"/>
  <c r="D2654" i="7"/>
  <c r="B2633" i="7"/>
  <c r="D2622" i="7"/>
  <c r="B2601" i="7"/>
  <c r="D2590" i="7"/>
  <c r="B2569" i="7"/>
  <c r="D2558" i="7"/>
  <c r="B2553" i="7"/>
  <c r="E2544" i="7"/>
  <c r="C2539" i="7"/>
  <c r="E2536" i="7"/>
  <c r="B2534" i="7"/>
  <c r="B2530" i="7"/>
  <c r="D2527" i="7"/>
  <c r="B2526" i="7"/>
  <c r="D2523" i="7"/>
  <c r="B2522" i="7"/>
  <c r="D2519" i="7"/>
  <c r="B2518" i="7"/>
  <c r="D2515" i="7"/>
  <c r="B2514" i="7"/>
  <c r="D2511" i="7"/>
  <c r="B2510" i="7"/>
  <c r="D2507" i="7"/>
  <c r="B2506" i="7"/>
  <c r="D2503" i="7"/>
  <c r="B2502" i="7"/>
  <c r="D2499" i="7"/>
  <c r="B2498" i="7"/>
  <c r="D2495" i="7"/>
  <c r="B2494" i="7"/>
  <c r="D2491" i="7"/>
  <c r="B2490" i="7"/>
  <c r="D2487" i="7"/>
  <c r="B2486" i="7"/>
  <c r="D2483" i="7"/>
  <c r="B2482" i="7"/>
  <c r="D2479" i="7"/>
  <c r="B2478" i="7"/>
  <c r="D2475" i="7"/>
  <c r="B2474" i="7"/>
  <c r="D2471" i="7"/>
  <c r="B2470" i="7"/>
  <c r="D2467" i="7"/>
  <c r="B2466" i="7"/>
  <c r="D2463" i="7"/>
  <c r="B2462" i="7"/>
  <c r="D2459" i="7"/>
  <c r="B2458" i="7"/>
  <c r="D2455" i="7"/>
  <c r="B2454" i="7"/>
  <c r="D2451" i="7"/>
  <c r="B2450" i="7"/>
  <c r="D2447" i="7"/>
  <c r="B2446" i="7"/>
  <c r="D2443" i="7"/>
  <c r="B2442" i="7"/>
  <c r="D2439" i="7"/>
  <c r="B2438" i="7"/>
  <c r="D2435" i="7"/>
  <c r="B2434" i="7"/>
  <c r="D2431" i="7"/>
  <c r="B2430" i="7"/>
  <c r="D2427" i="7"/>
  <c r="B2426" i="7"/>
  <c r="D2423" i="7"/>
  <c r="B2422" i="7"/>
  <c r="D2419" i="7"/>
  <c r="B2418" i="7"/>
  <c r="D2415" i="7"/>
  <c r="B2414" i="7"/>
  <c r="D2411" i="7"/>
  <c r="B2410" i="7"/>
  <c r="D2407" i="7"/>
  <c r="B2406" i="7"/>
  <c r="D2403" i="7"/>
  <c r="B2402" i="7"/>
  <c r="D2399" i="7"/>
  <c r="B2398" i="7"/>
  <c r="D2395" i="7"/>
  <c r="B2394" i="7"/>
  <c r="D2391" i="7"/>
  <c r="B2390" i="7"/>
  <c r="D2387" i="7"/>
  <c r="B2386" i="7"/>
  <c r="D2383" i="7"/>
  <c r="B2382" i="7"/>
  <c r="D2379" i="7"/>
  <c r="B2378" i="7"/>
  <c r="D2375" i="7"/>
  <c r="B2374" i="7"/>
  <c r="D2371" i="7"/>
  <c r="B2370" i="7"/>
  <c r="D2367" i="7"/>
  <c r="B2366" i="7"/>
  <c r="D2363" i="7"/>
  <c r="B2362" i="7"/>
  <c r="D2359" i="7"/>
  <c r="B2358" i="7"/>
  <c r="D2355" i="7"/>
  <c r="B2354" i="7"/>
  <c r="D2351" i="7"/>
  <c r="B2350" i="7"/>
  <c r="D2347" i="7"/>
  <c r="B2346" i="7"/>
  <c r="D2343" i="7"/>
  <c r="B2342" i="7"/>
  <c r="D2339" i="7"/>
  <c r="B2338" i="7"/>
  <c r="D2335" i="7"/>
  <c r="B2334" i="7"/>
  <c r="D2331" i="7"/>
  <c r="B2330" i="7"/>
  <c r="D2327" i="7"/>
  <c r="B2326" i="7"/>
  <c r="D2323" i="7"/>
  <c r="B2322" i="7"/>
  <c r="D2319" i="7"/>
  <c r="B2318" i="7"/>
  <c r="D2315" i="7"/>
  <c r="B2314" i="7"/>
  <c r="D2311" i="7"/>
  <c r="B2310" i="7"/>
  <c r="D2307" i="7"/>
  <c r="B2859" i="7"/>
  <c r="D2821" i="7"/>
  <c r="C2804" i="7"/>
  <c r="D2787" i="7"/>
  <c r="C2773" i="7"/>
  <c r="B2749" i="7"/>
  <c r="D2738" i="7"/>
  <c r="B2717" i="7"/>
  <c r="D2706" i="7"/>
  <c r="B2685" i="7"/>
  <c r="D2674" i="7"/>
  <c r="B2653" i="7"/>
  <c r="D2642" i="7"/>
  <c r="B2621" i="7"/>
  <c r="D2610" i="7"/>
  <c r="B2589" i="7"/>
  <c r="D2578" i="7"/>
  <c r="D2557" i="7"/>
  <c r="B2552" i="7"/>
  <c r="B2544" i="7"/>
  <c r="D2541" i="7"/>
  <c r="B2536" i="7"/>
  <c r="E2531" i="7"/>
  <c r="E2528" i="7"/>
  <c r="C2527" i="7"/>
  <c r="E2524" i="7"/>
  <c r="C2523" i="7"/>
  <c r="E2520" i="7"/>
  <c r="C2519" i="7"/>
  <c r="E2516" i="7"/>
  <c r="C2515" i="7"/>
  <c r="E2512" i="7"/>
  <c r="C2511" i="7"/>
  <c r="E2508" i="7"/>
  <c r="C2507" i="7"/>
  <c r="E2504" i="7"/>
  <c r="C2503" i="7"/>
  <c r="E2500" i="7"/>
  <c r="C2499" i="7"/>
  <c r="E2496" i="7"/>
  <c r="C2495" i="7"/>
  <c r="E2492" i="7"/>
  <c r="C2491" i="7"/>
  <c r="E2488" i="7"/>
  <c r="C2487" i="7"/>
  <c r="E2484" i="7"/>
  <c r="C2483" i="7"/>
  <c r="E2480" i="7"/>
  <c r="C2479" i="7"/>
  <c r="E2476" i="7"/>
  <c r="C2475" i="7"/>
  <c r="E2472" i="7"/>
  <c r="C2471" i="7"/>
  <c r="E2468" i="7"/>
  <c r="C2467" i="7"/>
  <c r="E2464" i="7"/>
  <c r="C2463" i="7"/>
  <c r="E2460" i="7"/>
  <c r="C2459" i="7"/>
  <c r="E2456" i="7"/>
  <c r="C2455" i="7"/>
  <c r="E2452" i="7"/>
  <c r="C2451" i="7"/>
  <c r="E2448" i="7"/>
  <c r="C2447" i="7"/>
  <c r="E2444" i="7"/>
  <c r="C2443" i="7"/>
  <c r="E2440" i="7"/>
  <c r="C2439" i="7"/>
  <c r="E2436" i="7"/>
  <c r="C2435" i="7"/>
  <c r="E2432" i="7"/>
  <c r="C2431" i="7"/>
  <c r="E2428" i="7"/>
  <c r="C2427" i="7"/>
  <c r="E2424" i="7"/>
  <c r="C2423" i="7"/>
  <c r="E2420" i="7"/>
  <c r="C2419" i="7"/>
  <c r="E2416" i="7"/>
  <c r="C2415" i="7"/>
  <c r="E2412" i="7"/>
  <c r="C2411" i="7"/>
  <c r="E2408" i="7"/>
  <c r="C2407" i="7"/>
  <c r="E2404" i="7"/>
  <c r="C2403" i="7"/>
  <c r="E2400" i="7"/>
  <c r="C2399" i="7"/>
  <c r="E2396" i="7"/>
  <c r="C2395" i="7"/>
  <c r="E2392" i="7"/>
  <c r="C2391" i="7"/>
  <c r="E2388" i="7"/>
  <c r="C2387" i="7"/>
  <c r="E2384" i="7"/>
  <c r="C2383" i="7"/>
  <c r="E2380" i="7"/>
  <c r="C2379" i="7"/>
  <c r="E2376" i="7"/>
  <c r="C2375" i="7"/>
  <c r="E2372" i="7"/>
  <c r="C2371" i="7"/>
  <c r="E2368" i="7"/>
  <c r="C2367" i="7"/>
  <c r="E2364" i="7"/>
  <c r="C2363" i="7"/>
  <c r="E2360" i="7"/>
  <c r="C2359" i="7"/>
  <c r="E2356" i="7"/>
  <c r="C2355" i="7"/>
  <c r="E2352" i="7"/>
  <c r="C2351" i="7"/>
  <c r="E2348" i="7"/>
  <c r="C2347" i="7"/>
  <c r="E2344" i="7"/>
  <c r="C2343" i="7"/>
  <c r="E2340" i="7"/>
  <c r="C2339" i="7"/>
  <c r="E2336" i="7"/>
  <c r="C2335" i="7"/>
  <c r="E2332" i="7"/>
  <c r="C2331" i="7"/>
  <c r="E2328" i="7"/>
  <c r="C2327" i="7"/>
  <c r="E2324" i="7"/>
  <c r="C2323" i="7"/>
  <c r="E2320" i="7"/>
  <c r="C2319" i="7"/>
  <c r="E2316" i="7"/>
  <c r="C2315" i="7"/>
  <c r="E2312" i="7"/>
  <c r="C2311" i="7"/>
  <c r="E2308" i="7"/>
  <c r="C2307" i="7"/>
  <c r="E2304" i="7"/>
  <c r="C2303" i="7"/>
  <c r="E2300" i="7"/>
  <c r="C2299" i="7"/>
  <c r="E2296" i="7"/>
  <c r="C2295" i="7"/>
  <c r="E2292" i="7"/>
  <c r="C2291" i="7"/>
  <c r="E2288" i="7"/>
  <c r="C2287" i="7"/>
  <c r="E2284" i="7"/>
  <c r="C2283" i="7"/>
  <c r="E2280" i="7"/>
  <c r="C2279" i="7"/>
  <c r="E2276" i="7"/>
  <c r="C2275" i="7"/>
  <c r="E2272" i="7"/>
  <c r="C2271" i="7"/>
  <c r="E2268" i="7"/>
  <c r="C2267" i="7"/>
  <c r="E2264" i="7"/>
  <c r="C2263" i="7"/>
  <c r="E2260" i="7"/>
  <c r="C2259" i="7"/>
  <c r="E2256" i="7"/>
  <c r="C2255" i="7"/>
  <c r="E2252" i="7"/>
  <c r="C2251" i="7"/>
  <c r="E2248" i="7"/>
  <c r="C2247" i="7"/>
  <c r="D2848" i="7"/>
  <c r="D2726" i="7"/>
  <c r="B2641" i="7"/>
  <c r="B2557" i="7"/>
  <c r="D2531" i="7"/>
  <c r="D2520" i="7"/>
  <c r="B2499" i="7"/>
  <c r="D2488" i="7"/>
  <c r="B2467" i="7"/>
  <c r="D2456" i="7"/>
  <c r="B2435" i="7"/>
  <c r="D2424" i="7"/>
  <c r="B2403" i="7"/>
  <c r="D2392" i="7"/>
  <c r="B2371" i="7"/>
  <c r="D2360" i="7"/>
  <c r="B2339" i="7"/>
  <c r="D2328" i="7"/>
  <c r="B2307" i="7"/>
  <c r="D2296" i="7"/>
  <c r="B2291" i="7"/>
  <c r="E2282" i="7"/>
  <c r="C2277" i="7"/>
  <c r="D2275" i="7"/>
  <c r="E2273" i="7"/>
  <c r="B2270" i="7"/>
  <c r="C2268" i="7"/>
  <c r="E2266" i="7"/>
  <c r="C2261" i="7"/>
  <c r="D2259" i="7"/>
  <c r="E2257" i="7"/>
  <c r="B2254" i="7"/>
  <c r="C2252" i="7"/>
  <c r="E2250" i="7"/>
  <c r="C2245" i="7"/>
  <c r="E2242" i="7"/>
  <c r="C2241" i="7"/>
  <c r="E2238" i="7"/>
  <c r="C2237" i="7"/>
  <c r="E2234" i="7"/>
  <c r="C2233" i="7"/>
  <c r="E2230" i="7"/>
  <c r="C2229" i="7"/>
  <c r="E2226" i="7"/>
  <c r="C2225" i="7"/>
  <c r="E2222" i="7"/>
  <c r="C2221" i="7"/>
  <c r="E2218" i="7"/>
  <c r="C2217" i="7"/>
  <c r="E2214" i="7"/>
  <c r="C2213" i="7"/>
  <c r="E2210" i="7"/>
  <c r="C2209" i="7"/>
  <c r="E2206" i="7"/>
  <c r="C2205" i="7"/>
  <c r="E2202" i="7"/>
  <c r="C2201" i="7"/>
  <c r="E2198" i="7"/>
  <c r="C2197" i="7"/>
  <c r="E2194" i="7"/>
  <c r="C2193" i="7"/>
  <c r="E2190" i="7"/>
  <c r="C2189" i="7"/>
  <c r="E2186" i="7"/>
  <c r="C2185" i="7"/>
  <c r="E2182" i="7"/>
  <c r="C2181" i="7"/>
  <c r="E2178" i="7"/>
  <c r="C2177" i="7"/>
  <c r="E2174" i="7"/>
  <c r="C2173" i="7"/>
  <c r="E2170" i="7"/>
  <c r="C2169" i="7"/>
  <c r="E2166" i="7"/>
  <c r="C2165" i="7"/>
  <c r="E2162" i="7"/>
  <c r="C2161" i="7"/>
  <c r="E2158" i="7"/>
  <c r="C2157" i="7"/>
  <c r="E2154" i="7"/>
  <c r="C2153" i="7"/>
  <c r="E2150" i="7"/>
  <c r="C2149" i="7"/>
  <c r="E2146" i="7"/>
  <c r="C2145" i="7"/>
  <c r="E2142" i="7"/>
  <c r="C2141" i="7"/>
  <c r="E2138" i="7"/>
  <c r="C2137" i="7"/>
  <c r="E2134" i="7"/>
  <c r="C2133" i="7"/>
  <c r="E2130" i="7"/>
  <c r="C2129" i="7"/>
  <c r="E2126" i="7"/>
  <c r="B2819" i="7"/>
  <c r="D2630" i="7"/>
  <c r="B2519" i="7"/>
  <c r="D2508" i="7"/>
  <c r="B2487" i="7"/>
  <c r="D2476" i="7"/>
  <c r="B2455" i="7"/>
  <c r="D2444" i="7"/>
  <c r="B2423" i="7"/>
  <c r="D2412" i="7"/>
  <c r="B2391" i="7"/>
  <c r="D2380" i="7"/>
  <c r="B2359" i="7"/>
  <c r="D2348" i="7"/>
  <c r="B2327" i="7"/>
  <c r="D2316" i="7"/>
  <c r="B2306" i="7"/>
  <c r="D2295" i="7"/>
  <c r="B2290" i="7"/>
  <c r="C2282" i="7"/>
  <c r="D2280" i="7"/>
  <c r="B2275" i="7"/>
  <c r="D2273" i="7"/>
  <c r="E2271" i="7"/>
  <c r="B2268" i="7"/>
  <c r="C2266" i="7"/>
  <c r="D2264" i="7"/>
  <c r="B2259" i="7"/>
  <c r="D2257" i="7"/>
  <c r="E2255" i="7"/>
  <c r="B2252" i="7"/>
  <c r="C2250" i="7"/>
  <c r="D2248" i="7"/>
  <c r="B2245" i="7"/>
  <c r="D2242" i="7"/>
  <c r="B2241" i="7"/>
  <c r="D2238" i="7"/>
  <c r="B2237" i="7"/>
  <c r="D2234" i="7"/>
  <c r="B2233" i="7"/>
  <c r="D2230" i="7"/>
  <c r="B2229" i="7"/>
  <c r="D2226" i="7"/>
  <c r="B2225" i="7"/>
  <c r="D2222" i="7"/>
  <c r="B2221" i="7"/>
  <c r="D2218" i="7"/>
  <c r="B2217" i="7"/>
  <c r="D2214" i="7"/>
  <c r="B2213" i="7"/>
  <c r="D2210" i="7"/>
  <c r="B2209" i="7"/>
  <c r="D2206" i="7"/>
  <c r="B2205" i="7"/>
  <c r="D2202" i="7"/>
  <c r="B2201" i="7"/>
  <c r="D2198" i="7"/>
  <c r="B2197" i="7"/>
  <c r="D2194" i="7"/>
  <c r="B2193" i="7"/>
  <c r="D2190" i="7"/>
  <c r="B2189" i="7"/>
  <c r="D2186" i="7"/>
  <c r="B2185" i="7"/>
  <c r="D2182" i="7"/>
  <c r="B2181" i="7"/>
  <c r="D2178" i="7"/>
  <c r="B2177" i="7"/>
  <c r="D2174" i="7"/>
  <c r="B2173" i="7"/>
  <c r="D2170" i="7"/>
  <c r="B2169" i="7"/>
  <c r="D2166" i="7"/>
  <c r="B2165" i="7"/>
  <c r="D2162" i="7"/>
  <c r="B2161" i="7"/>
  <c r="D2158" i="7"/>
  <c r="B2157" i="7"/>
  <c r="D2154" i="7"/>
  <c r="B2153" i="7"/>
  <c r="D2150" i="7"/>
  <c r="B2149" i="7"/>
  <c r="D2146" i="7"/>
  <c r="B2145" i="7"/>
  <c r="D2142" i="7"/>
  <c r="B2141" i="7"/>
  <c r="D2138" i="7"/>
  <c r="B2137" i="7"/>
  <c r="D2134" i="7"/>
  <c r="B2133" i="7"/>
  <c r="D2130" i="7"/>
  <c r="B2129" i="7"/>
  <c r="D2126" i="7"/>
  <c r="B2125" i="7"/>
  <c r="D2122" i="7"/>
  <c r="B2121" i="7"/>
  <c r="D2118" i="7"/>
  <c r="B2117" i="7"/>
  <c r="D2114" i="7"/>
  <c r="B2113" i="7"/>
  <c r="D2110" i="7"/>
  <c r="B2109" i="7"/>
  <c r="D2106" i="7"/>
  <c r="B2105" i="7"/>
  <c r="D2102" i="7"/>
  <c r="B2101" i="7"/>
  <c r="D2098" i="7"/>
  <c r="B2097" i="7"/>
  <c r="D2094" i="7"/>
  <c r="B2093" i="7"/>
  <c r="D2090" i="7"/>
  <c r="B2089" i="7"/>
  <c r="D2086" i="7"/>
  <c r="B2085" i="7"/>
  <c r="D2082" i="7"/>
  <c r="B2081" i="7"/>
  <c r="D2078" i="7"/>
  <c r="B2077" i="7"/>
  <c r="D2074" i="7"/>
  <c r="B2073" i="7"/>
  <c r="D2070" i="7"/>
  <c r="B2069" i="7"/>
  <c r="D2066" i="7"/>
  <c r="B2065" i="7"/>
  <c r="D2062" i="7"/>
  <c r="B2061" i="7"/>
  <c r="D2058" i="7"/>
  <c r="B2057" i="7"/>
  <c r="D2054" i="7"/>
  <c r="B2053" i="7"/>
  <c r="D2050" i="7"/>
  <c r="B2049" i="7"/>
  <c r="D2046" i="7"/>
  <c r="B2045" i="7"/>
  <c r="D2042" i="7"/>
  <c r="B2041" i="7"/>
  <c r="D2038" i="7"/>
  <c r="B2037" i="7"/>
  <c r="D2034" i="7"/>
  <c r="B2033" i="7"/>
  <c r="D2030" i="7"/>
  <c r="B2029" i="7"/>
  <c r="D2026" i="7"/>
  <c r="B2025" i="7"/>
  <c r="D2022" i="7"/>
  <c r="B2021" i="7"/>
  <c r="D2018" i="7"/>
  <c r="B2017" i="7"/>
  <c r="C2802" i="7"/>
  <c r="B2705" i="7"/>
  <c r="D2546" i="7"/>
  <c r="D2528" i="7"/>
  <c r="B2507" i="7"/>
  <c r="D2496" i="7"/>
  <c r="B2475" i="7"/>
  <c r="D2464" i="7"/>
  <c r="B2443" i="7"/>
  <c r="D2432" i="7"/>
  <c r="B2411" i="7"/>
  <c r="D2400" i="7"/>
  <c r="B2379" i="7"/>
  <c r="D2368" i="7"/>
  <c r="B2347" i="7"/>
  <c r="D2336" i="7"/>
  <c r="B2315" i="7"/>
  <c r="D2300" i="7"/>
  <c r="B2295" i="7"/>
  <c r="D2284" i="7"/>
  <c r="B2282" i="7"/>
  <c r="C2280" i="7"/>
  <c r="E2278" i="7"/>
  <c r="C2273" i="7"/>
  <c r="D2271" i="7"/>
  <c r="E2269" i="7"/>
  <c r="B2266" i="7"/>
  <c r="C2264" i="7"/>
  <c r="E2262" i="7"/>
  <c r="C2257" i="7"/>
  <c r="D2255" i="7"/>
  <c r="E2253" i="7"/>
  <c r="B2250" i="7"/>
  <c r="C2248" i="7"/>
  <c r="E2246" i="7"/>
  <c r="E2243" i="7"/>
  <c r="C2242" i="7"/>
  <c r="E2239" i="7"/>
  <c r="C2238" i="7"/>
  <c r="E2235" i="7"/>
  <c r="C2234" i="7"/>
  <c r="E2231" i="7"/>
  <c r="C2230" i="7"/>
  <c r="E2227" i="7"/>
  <c r="C2226" i="7"/>
  <c r="E2223" i="7"/>
  <c r="C2222" i="7"/>
  <c r="E2219" i="7"/>
  <c r="C2218" i="7"/>
  <c r="E2215" i="7"/>
  <c r="C2214" i="7"/>
  <c r="E2211" i="7"/>
  <c r="C2210" i="7"/>
  <c r="E2207" i="7"/>
  <c r="C2206" i="7"/>
  <c r="E2203" i="7"/>
  <c r="C2202" i="7"/>
  <c r="E2199" i="7"/>
  <c r="C2198" i="7"/>
  <c r="E2195" i="7"/>
  <c r="C2194" i="7"/>
  <c r="E2191" i="7"/>
  <c r="C2190" i="7"/>
  <c r="E2187" i="7"/>
  <c r="C2186" i="7"/>
  <c r="E2183" i="7"/>
  <c r="C2182" i="7"/>
  <c r="E2179" i="7"/>
  <c r="C2178" i="7"/>
  <c r="E2175" i="7"/>
  <c r="C2174" i="7"/>
  <c r="E2171" i="7"/>
  <c r="C2170" i="7"/>
  <c r="E2167" i="7"/>
  <c r="C2166" i="7"/>
  <c r="E2163" i="7"/>
  <c r="C2162" i="7"/>
  <c r="E2159" i="7"/>
  <c r="C2158" i="7"/>
  <c r="E2155" i="7"/>
  <c r="C2154" i="7"/>
  <c r="E2151" i="7"/>
  <c r="C2150" i="7"/>
  <c r="E2147" i="7"/>
  <c r="C2146" i="7"/>
  <c r="E2143" i="7"/>
  <c r="C2142" i="7"/>
  <c r="E2139" i="7"/>
  <c r="C2138" i="7"/>
  <c r="E2135" i="7"/>
  <c r="C2134" i="7"/>
  <c r="E2131" i="7"/>
  <c r="C2130" i="7"/>
  <c r="E2127" i="7"/>
  <c r="C2126" i="7"/>
  <c r="E2123" i="7"/>
  <c r="C2122" i="7"/>
  <c r="E2119" i="7"/>
  <c r="C2118" i="7"/>
  <c r="E2115" i="7"/>
  <c r="C2114" i="7"/>
  <c r="E2111" i="7"/>
  <c r="C2110" i="7"/>
  <c r="E2107" i="7"/>
  <c r="C2106" i="7"/>
  <c r="E2103" i="7"/>
  <c r="C2102" i="7"/>
  <c r="E2099" i="7"/>
  <c r="C2098" i="7"/>
  <c r="E2095" i="7"/>
  <c r="C2094" i="7"/>
  <c r="E2091" i="7"/>
  <c r="C2090" i="7"/>
  <c r="E2087" i="7"/>
  <c r="C2086" i="7"/>
  <c r="E2083" i="7"/>
  <c r="C2082" i="7"/>
  <c r="E2079" i="7"/>
  <c r="C2078" i="7"/>
  <c r="E2075" i="7"/>
  <c r="C2074" i="7"/>
  <c r="E2071" i="7"/>
  <c r="C2070" i="7"/>
  <c r="E2067" i="7"/>
  <c r="C2066" i="7"/>
  <c r="E2063" i="7"/>
  <c r="C2062" i="7"/>
  <c r="E2059" i="7"/>
  <c r="C2058" i="7"/>
  <c r="E2055" i="7"/>
  <c r="C2054" i="7"/>
  <c r="E2051" i="7"/>
  <c r="C2050" i="7"/>
  <c r="E2047" i="7"/>
  <c r="C2046" i="7"/>
  <c r="E2043" i="7"/>
  <c r="C2042" i="7"/>
  <c r="E2039" i="7"/>
  <c r="C2038" i="7"/>
  <c r="E2035" i="7"/>
  <c r="C2034" i="7"/>
  <c r="E2031" i="7"/>
  <c r="C2030" i="7"/>
  <c r="E2027" i="7"/>
  <c r="C2026" i="7"/>
  <c r="E2785" i="7"/>
  <c r="D2694" i="7"/>
  <c r="B2609" i="7"/>
  <c r="B2527" i="7"/>
  <c r="D2516" i="7"/>
  <c r="B2495" i="7"/>
  <c r="D2484" i="7"/>
  <c r="B2463" i="7"/>
  <c r="D2452" i="7"/>
  <c r="B2431" i="7"/>
  <c r="D2420" i="7"/>
  <c r="B2399" i="7"/>
  <c r="D2388" i="7"/>
  <c r="B2367" i="7"/>
  <c r="D2356" i="7"/>
  <c r="B2335" i="7"/>
  <c r="D2324" i="7"/>
  <c r="D2299" i="7"/>
  <c r="B2294" i="7"/>
  <c r="B2284" i="7"/>
  <c r="B2280" i="7"/>
  <c r="C2278" i="7"/>
  <c r="D2276" i="7"/>
  <c r="B2271" i="7"/>
  <c r="D2269" i="7"/>
  <c r="E2267" i="7"/>
  <c r="B2264" i="7"/>
  <c r="C2262" i="7"/>
  <c r="D2260" i="7"/>
  <c r="B2255" i="7"/>
  <c r="D2253" i="7"/>
  <c r="E2251" i="7"/>
  <c r="B2248" i="7"/>
  <c r="C2246" i="7"/>
  <c r="D2243" i="7"/>
  <c r="B2242" i="7"/>
  <c r="D2239" i="7"/>
  <c r="B2238" i="7"/>
  <c r="D2235" i="7"/>
  <c r="B2234" i="7"/>
  <c r="D2231" i="7"/>
  <c r="B2230" i="7"/>
  <c r="D2227" i="7"/>
  <c r="B2226" i="7"/>
  <c r="D2223" i="7"/>
  <c r="B2222" i="7"/>
  <c r="D2219" i="7"/>
  <c r="B2218" i="7"/>
  <c r="D2215" i="7"/>
  <c r="B2214" i="7"/>
  <c r="D2211" i="7"/>
  <c r="B2210" i="7"/>
  <c r="D2207" i="7"/>
  <c r="B2206" i="7"/>
  <c r="D2203" i="7"/>
  <c r="B2202" i="7"/>
  <c r="D2199" i="7"/>
  <c r="B2198" i="7"/>
  <c r="D2195" i="7"/>
  <c r="B2194" i="7"/>
  <c r="D2191" i="7"/>
  <c r="B2190" i="7"/>
  <c r="D2187" i="7"/>
  <c r="B2186" i="7"/>
  <c r="D2183" i="7"/>
  <c r="B2182" i="7"/>
  <c r="D2179" i="7"/>
  <c r="B2178" i="7"/>
  <c r="D2175" i="7"/>
  <c r="B2174" i="7"/>
  <c r="D2171" i="7"/>
  <c r="B2170" i="7"/>
  <c r="D2167" i="7"/>
  <c r="B2166" i="7"/>
  <c r="D2163" i="7"/>
  <c r="B2162" i="7"/>
  <c r="D2159" i="7"/>
  <c r="B2158" i="7"/>
  <c r="D2155" i="7"/>
  <c r="B2154" i="7"/>
  <c r="D2151" i="7"/>
  <c r="B2150" i="7"/>
  <c r="D2147" i="7"/>
  <c r="B2146" i="7"/>
  <c r="D2143" i="7"/>
  <c r="B2142" i="7"/>
  <c r="D2139" i="7"/>
  <c r="B2138" i="7"/>
  <c r="D2135" i="7"/>
  <c r="B2134" i="7"/>
  <c r="D2131" i="7"/>
  <c r="B2130" i="7"/>
  <c r="D2127" i="7"/>
  <c r="B2126" i="7"/>
  <c r="D2123" i="7"/>
  <c r="B2122" i="7"/>
  <c r="D2119" i="7"/>
  <c r="B2118" i="7"/>
  <c r="D2115" i="7"/>
  <c r="B2114" i="7"/>
  <c r="D2111" i="7"/>
  <c r="B2110" i="7"/>
  <c r="D2107" i="7"/>
  <c r="B2106" i="7"/>
  <c r="D2103" i="7"/>
  <c r="B2102" i="7"/>
  <c r="D2099" i="7"/>
  <c r="B2098" i="7"/>
  <c r="D2095" i="7"/>
  <c r="B2094" i="7"/>
  <c r="D2091" i="7"/>
  <c r="B2090" i="7"/>
  <c r="D2087" i="7"/>
  <c r="B2086" i="7"/>
  <c r="D2083" i="7"/>
  <c r="B2082" i="7"/>
  <c r="D2079" i="7"/>
  <c r="B2078" i="7"/>
  <c r="D2075" i="7"/>
  <c r="B2074" i="7"/>
  <c r="D2071" i="7"/>
  <c r="B2070" i="7"/>
  <c r="D2067" i="7"/>
  <c r="B2066" i="7"/>
  <c r="D2063" i="7"/>
  <c r="B2062" i="7"/>
  <c r="D2059" i="7"/>
  <c r="B2058" i="7"/>
  <c r="D2055" i="7"/>
  <c r="B2054" i="7"/>
  <c r="D2051" i="7"/>
  <c r="B2050" i="7"/>
  <c r="D2047" i="7"/>
  <c r="B2046" i="7"/>
  <c r="D2043" i="7"/>
  <c r="B2042" i="7"/>
  <c r="D2039" i="7"/>
  <c r="B2038" i="7"/>
  <c r="D2035" i="7"/>
  <c r="B2034" i="7"/>
  <c r="D2031" i="7"/>
  <c r="B2030" i="7"/>
  <c r="D2027" i="7"/>
  <c r="B2026" i="7"/>
  <c r="D2023" i="7"/>
  <c r="B2022" i="7"/>
  <c r="D2019" i="7"/>
  <c r="B2018" i="7"/>
  <c r="D2015" i="7"/>
  <c r="B2014" i="7"/>
  <c r="D2011" i="7"/>
  <c r="B2010" i="7"/>
  <c r="D2007" i="7"/>
  <c r="B2006" i="7"/>
  <c r="D2003" i="7"/>
  <c r="B2002" i="7"/>
  <c r="D1999" i="7"/>
  <c r="B1998" i="7"/>
  <c r="D1995" i="7"/>
  <c r="B1994" i="7"/>
  <c r="D1991" i="7"/>
  <c r="B1990" i="7"/>
  <c r="D1987" i="7"/>
  <c r="B1986" i="7"/>
  <c r="D1983" i="7"/>
  <c r="B1982" i="7"/>
  <c r="D1979" i="7"/>
  <c r="B1978" i="7"/>
  <c r="D1975" i="7"/>
  <c r="B1974" i="7"/>
  <c r="D2771" i="7"/>
  <c r="D2598" i="7"/>
  <c r="B2541" i="7"/>
  <c r="B2515" i="7"/>
  <c r="D2504" i="7"/>
  <c r="B2483" i="7"/>
  <c r="D2472" i="7"/>
  <c r="B2451" i="7"/>
  <c r="D2440" i="7"/>
  <c r="B2419" i="7"/>
  <c r="D2408" i="7"/>
  <c r="B2387" i="7"/>
  <c r="D2376" i="7"/>
  <c r="B2355" i="7"/>
  <c r="D2344" i="7"/>
  <c r="B2323" i="7"/>
  <c r="D2312" i="7"/>
  <c r="D2304" i="7"/>
  <c r="B2299" i="7"/>
  <c r="D2288" i="7"/>
  <c r="E2281" i="7"/>
  <c r="B2278" i="7"/>
  <c r="C2276" i="7"/>
  <c r="E2274" i="7"/>
  <c r="C2269" i="7"/>
  <c r="D2267" i="7"/>
  <c r="E2265" i="7"/>
  <c r="B2262" i="7"/>
  <c r="C2260" i="7"/>
  <c r="E2258" i="7"/>
  <c r="C2253" i="7"/>
  <c r="D2251" i="7"/>
  <c r="E2249" i="7"/>
  <c r="B2246" i="7"/>
  <c r="E2244" i="7"/>
  <c r="C2243" i="7"/>
  <c r="E2240" i="7"/>
  <c r="D2758" i="7"/>
  <c r="B2673" i="7"/>
  <c r="D2538" i="7"/>
  <c r="D2524" i="7"/>
  <c r="B2503" i="7"/>
  <c r="D2492" i="7"/>
  <c r="B2471" i="7"/>
  <c r="D2460" i="7"/>
  <c r="B2439" i="7"/>
  <c r="D2428" i="7"/>
  <c r="B2407" i="7"/>
  <c r="D2396" i="7"/>
  <c r="B2375" i="7"/>
  <c r="D2364" i="7"/>
  <c r="B2343" i="7"/>
  <c r="D2332" i="7"/>
  <c r="B2311" i="7"/>
  <c r="D2303" i="7"/>
  <c r="B2298" i="7"/>
  <c r="D2287" i="7"/>
  <c r="D2283" i="7"/>
  <c r="D2281" i="7"/>
  <c r="E2279" i="7"/>
  <c r="B2276" i="7"/>
  <c r="C2274" i="7"/>
  <c r="D2272" i="7"/>
  <c r="B2267" i="7"/>
  <c r="D2265" i="7"/>
  <c r="E2263" i="7"/>
  <c r="B2260" i="7"/>
  <c r="C2258" i="7"/>
  <c r="D2256" i="7"/>
  <c r="B2251" i="7"/>
  <c r="D2249" i="7"/>
  <c r="E2247" i="7"/>
  <c r="D2244" i="7"/>
  <c r="B2243" i="7"/>
  <c r="D2240" i="7"/>
  <c r="B2239" i="7"/>
  <c r="D2236" i="7"/>
  <c r="B2235" i="7"/>
  <c r="D2232" i="7"/>
  <c r="B2231" i="7"/>
  <c r="D2228" i="7"/>
  <c r="B2227" i="7"/>
  <c r="D2224" i="7"/>
  <c r="B2223" i="7"/>
  <c r="D2220" i="7"/>
  <c r="B2219" i="7"/>
  <c r="D2216" i="7"/>
  <c r="B2215" i="7"/>
  <c r="D2212" i="7"/>
  <c r="B2211" i="7"/>
  <c r="D2208" i="7"/>
  <c r="B2207" i="7"/>
  <c r="D2204" i="7"/>
  <c r="B2203" i="7"/>
  <c r="D2200" i="7"/>
  <c r="B2199" i="7"/>
  <c r="D2196" i="7"/>
  <c r="B2195" i="7"/>
  <c r="D2192" i="7"/>
  <c r="B2191" i="7"/>
  <c r="D2188" i="7"/>
  <c r="B2187" i="7"/>
  <c r="D2184" i="7"/>
  <c r="B2183" i="7"/>
  <c r="D2180" i="7"/>
  <c r="B2179" i="7"/>
  <c r="D2176" i="7"/>
  <c r="B2175" i="7"/>
  <c r="D2172" i="7"/>
  <c r="B2171" i="7"/>
  <c r="D2168" i="7"/>
  <c r="B2167" i="7"/>
  <c r="D2164" i="7"/>
  <c r="B2163" i="7"/>
  <c r="D2160" i="7"/>
  <c r="B2159" i="7"/>
  <c r="D2156" i="7"/>
  <c r="B2155" i="7"/>
  <c r="D2152" i="7"/>
  <c r="B2151" i="7"/>
  <c r="D2148" i="7"/>
  <c r="B2147" i="7"/>
  <c r="D2144" i="7"/>
  <c r="B2143" i="7"/>
  <c r="D2140" i="7"/>
  <c r="B2139" i="7"/>
  <c r="D2136" i="7"/>
  <c r="B2135" i="7"/>
  <c r="D2132" i="7"/>
  <c r="B2131" i="7"/>
  <c r="D2128" i="7"/>
  <c r="B2127" i="7"/>
  <c r="D2124" i="7"/>
  <c r="B2123" i="7"/>
  <c r="D2120" i="7"/>
  <c r="B2119" i="7"/>
  <c r="D2116" i="7"/>
  <c r="B2115" i="7"/>
  <c r="D2112" i="7"/>
  <c r="B2111" i="7"/>
  <c r="D2108" i="7"/>
  <c r="B2107" i="7"/>
  <c r="D2104" i="7"/>
  <c r="B2103" i="7"/>
  <c r="D2100" i="7"/>
  <c r="B2099" i="7"/>
  <c r="D2096" i="7"/>
  <c r="B2095" i="7"/>
  <c r="D2092" i="7"/>
  <c r="B2091" i="7"/>
  <c r="D2088" i="7"/>
  <c r="B2087" i="7"/>
  <c r="D2084" i="7"/>
  <c r="B2083" i="7"/>
  <c r="D2080" i="7"/>
  <c r="B2079" i="7"/>
  <c r="D2076" i="7"/>
  <c r="B2075" i="7"/>
  <c r="D2072" i="7"/>
  <c r="B2071" i="7"/>
  <c r="D2068" i="7"/>
  <c r="B2067" i="7"/>
  <c r="D2064" i="7"/>
  <c r="B2063" i="7"/>
  <c r="D2060" i="7"/>
  <c r="B2059" i="7"/>
  <c r="D2056" i="7"/>
  <c r="B2055" i="7"/>
  <c r="D2052" i="7"/>
  <c r="B2051" i="7"/>
  <c r="D2048" i="7"/>
  <c r="B2047" i="7"/>
  <c r="D2044" i="7"/>
  <c r="B2043" i="7"/>
  <c r="D2040" i="7"/>
  <c r="B2039" i="7"/>
  <c r="D2036" i="7"/>
  <c r="B2035" i="7"/>
  <c r="D2032" i="7"/>
  <c r="B2031" i="7"/>
  <c r="D2028" i="7"/>
  <c r="B2027" i="7"/>
  <c r="D2024" i="7"/>
  <c r="B2023" i="7"/>
  <c r="D2662" i="7"/>
  <c r="B2577" i="7"/>
  <c r="B2523" i="7"/>
  <c r="D2512" i="7"/>
  <c r="B2491" i="7"/>
  <c r="D2480" i="7"/>
  <c r="B2459" i="7"/>
  <c r="D2448" i="7"/>
  <c r="B2427" i="7"/>
  <c r="D2416" i="7"/>
  <c r="B2395" i="7"/>
  <c r="D2384" i="7"/>
  <c r="B2363" i="7"/>
  <c r="D2352" i="7"/>
  <c r="B2331" i="7"/>
  <c r="D2320" i="7"/>
  <c r="B2303" i="7"/>
  <c r="D2292" i="7"/>
  <c r="B2287" i="7"/>
  <c r="B2283" i="7"/>
  <c r="C2281" i="7"/>
  <c r="D2279" i="7"/>
  <c r="E2277" i="7"/>
  <c r="B2274" i="7"/>
  <c r="C2272" i="7"/>
  <c r="E2270" i="7"/>
  <c r="C2265" i="7"/>
  <c r="D2263" i="7"/>
  <c r="E2261" i="7"/>
  <c r="B2258" i="7"/>
  <c r="C2256" i="7"/>
  <c r="E2254" i="7"/>
  <c r="C2249" i="7"/>
  <c r="D2247" i="7"/>
  <c r="E2245" i="7"/>
  <c r="C2244" i="7"/>
  <c r="E2241" i="7"/>
  <c r="C2240" i="7"/>
  <c r="E2237" i="7"/>
  <c r="C2236" i="7"/>
  <c r="E2233" i="7"/>
  <c r="C2232" i="7"/>
  <c r="E2229" i="7"/>
  <c r="C2228" i="7"/>
  <c r="E2225" i="7"/>
  <c r="C2224" i="7"/>
  <c r="E2221" i="7"/>
  <c r="C2220" i="7"/>
  <c r="E2217" i="7"/>
  <c r="C2216" i="7"/>
  <c r="E2213" i="7"/>
  <c r="C2212" i="7"/>
  <c r="E2209" i="7"/>
  <c r="C2208" i="7"/>
  <c r="E2205" i="7"/>
  <c r="C2204" i="7"/>
  <c r="E2201" i="7"/>
  <c r="C2200" i="7"/>
  <c r="E2197" i="7"/>
  <c r="C2196" i="7"/>
  <c r="E2193" i="7"/>
  <c r="C2192" i="7"/>
  <c r="E2189" i="7"/>
  <c r="C2188" i="7"/>
  <c r="E2185" i="7"/>
  <c r="C2184" i="7"/>
  <c r="E2181" i="7"/>
  <c r="C2180" i="7"/>
  <c r="E2177" i="7"/>
  <c r="C2176" i="7"/>
  <c r="E2173" i="7"/>
  <c r="C2172" i="7"/>
  <c r="E2169" i="7"/>
  <c r="C2168" i="7"/>
  <c r="E2165" i="7"/>
  <c r="C2164" i="7"/>
  <c r="E2161" i="7"/>
  <c r="C2160" i="7"/>
  <c r="E2157" i="7"/>
  <c r="C2156" i="7"/>
  <c r="E2153" i="7"/>
  <c r="C2152" i="7"/>
  <c r="E2149" i="7"/>
  <c r="C2148" i="7"/>
  <c r="E2145" i="7"/>
  <c r="C2144" i="7"/>
  <c r="E2141" i="7"/>
  <c r="C2140" i="7"/>
  <c r="E2137" i="7"/>
  <c r="C2136" i="7"/>
  <c r="E2133" i="7"/>
  <c r="C2132" i="7"/>
  <c r="E2129" i="7"/>
  <c r="C2128" i="7"/>
  <c r="E2125" i="7"/>
  <c r="C2124" i="7"/>
  <c r="E2121" i="7"/>
  <c r="C2120" i="7"/>
  <c r="E2117" i="7"/>
  <c r="C2116" i="7"/>
  <c r="E2113" i="7"/>
  <c r="C2112" i="7"/>
  <c r="E2109" i="7"/>
  <c r="C2108" i="7"/>
  <c r="E2105" i="7"/>
  <c r="C2104" i="7"/>
  <c r="E2101" i="7"/>
  <c r="C2100" i="7"/>
  <c r="E2097" i="7"/>
  <c r="C2096" i="7"/>
  <c r="E2093" i="7"/>
  <c r="C2092" i="7"/>
  <c r="E2089" i="7"/>
  <c r="C2088" i="7"/>
  <c r="E2085" i="7"/>
  <c r="C2084" i="7"/>
  <c r="E2081" i="7"/>
  <c r="C2080" i="7"/>
  <c r="E2077" i="7"/>
  <c r="C2076" i="7"/>
  <c r="E2073" i="7"/>
  <c r="C2072" i="7"/>
  <c r="E2069" i="7"/>
  <c r="C2068" i="7"/>
  <c r="E2065" i="7"/>
  <c r="C2064" i="7"/>
  <c r="E2061" i="7"/>
  <c r="C2060" i="7"/>
  <c r="E2057" i="7"/>
  <c r="C2056" i="7"/>
  <c r="E2053" i="7"/>
  <c r="C2052" i="7"/>
  <c r="E2049" i="7"/>
  <c r="C2048" i="7"/>
  <c r="E2045" i="7"/>
  <c r="C2044" i="7"/>
  <c r="E2041" i="7"/>
  <c r="C2040" i="7"/>
  <c r="E2037" i="7"/>
  <c r="C2036" i="7"/>
  <c r="E2033" i="7"/>
  <c r="C2032" i="7"/>
  <c r="E2029" i="7"/>
  <c r="C2028" i="7"/>
  <c r="E2025" i="7"/>
  <c r="C2024" i="7"/>
  <c r="E2021" i="7"/>
  <c r="C2020" i="7"/>
  <c r="E2017" i="7"/>
  <c r="C2016" i="7"/>
  <c r="E2013" i="7"/>
  <c r="C2012" i="7"/>
  <c r="E2009" i="7"/>
  <c r="C2008" i="7"/>
  <c r="E2005" i="7"/>
  <c r="C2004" i="7"/>
  <c r="E2001" i="7"/>
  <c r="C2000" i="7"/>
  <c r="E1997" i="7"/>
  <c r="C1996" i="7"/>
  <c r="E1993" i="7"/>
  <c r="C1992" i="7"/>
  <c r="E1989" i="7"/>
  <c r="C1988" i="7"/>
  <c r="E1985" i="7"/>
  <c r="C1984" i="7"/>
  <c r="E1981" i="7"/>
  <c r="C1980" i="7"/>
  <c r="E1977" i="7"/>
  <c r="C1976" i="7"/>
  <c r="B2737" i="7"/>
  <c r="D2566" i="7"/>
  <c r="D2533" i="7"/>
  <c r="B2511" i="7"/>
  <c r="D2500" i="7"/>
  <c r="B2479" i="7"/>
  <c r="D2468" i="7"/>
  <c r="B2447" i="7"/>
  <c r="D2436" i="7"/>
  <c r="B2415" i="7"/>
  <c r="D2404" i="7"/>
  <c r="B2383" i="7"/>
  <c r="D2372" i="7"/>
  <c r="B2351" i="7"/>
  <c r="D2340" i="7"/>
  <c r="B2319" i="7"/>
  <c r="D2308" i="7"/>
  <c r="B2302" i="7"/>
  <c r="D2291" i="7"/>
  <c r="B2286" i="7"/>
  <c r="B2279" i="7"/>
  <c r="D2277" i="7"/>
  <c r="E2275" i="7"/>
  <c r="B2272" i="7"/>
  <c r="C2270" i="7"/>
  <c r="D2268" i="7"/>
  <c r="B2263" i="7"/>
  <c r="D2261" i="7"/>
  <c r="E2259" i="7"/>
  <c r="B2256" i="7"/>
  <c r="C2254" i="7"/>
  <c r="D2252" i="7"/>
  <c r="B2247" i="7"/>
  <c r="E2232" i="7"/>
  <c r="C2227" i="7"/>
  <c r="E2216" i="7"/>
  <c r="C2211" i="7"/>
  <c r="E2200" i="7"/>
  <c r="C2195" i="7"/>
  <c r="E2184" i="7"/>
  <c r="C2179" i="7"/>
  <c r="E2168" i="7"/>
  <c r="C2163" i="7"/>
  <c r="E2152" i="7"/>
  <c r="C2147" i="7"/>
  <c r="E2136" i="7"/>
  <c r="C2131" i="7"/>
  <c r="E2122" i="7"/>
  <c r="C2115" i="7"/>
  <c r="B2108" i="7"/>
  <c r="E2104" i="7"/>
  <c r="C2101" i="7"/>
  <c r="D2097" i="7"/>
  <c r="E2090" i="7"/>
  <c r="C2083" i="7"/>
  <c r="B2076" i="7"/>
  <c r="E2072" i="7"/>
  <c r="C2069" i="7"/>
  <c r="D2065" i="7"/>
  <c r="E2058" i="7"/>
  <c r="C2051" i="7"/>
  <c r="B2044" i="7"/>
  <c r="E2040" i="7"/>
  <c r="C2037" i="7"/>
  <c r="D2033" i="7"/>
  <c r="E2026" i="7"/>
  <c r="E2023" i="7"/>
  <c r="E2016" i="7"/>
  <c r="B2013" i="7"/>
  <c r="C2011" i="7"/>
  <c r="D2009" i="7"/>
  <c r="B2004" i="7"/>
  <c r="D2002" i="7"/>
  <c r="E2000" i="7"/>
  <c r="B1997" i="7"/>
  <c r="C1995" i="7"/>
  <c r="D1993" i="7"/>
  <c r="B1988" i="7"/>
  <c r="D1986" i="7"/>
  <c r="E1984" i="7"/>
  <c r="B1981" i="7"/>
  <c r="C1979" i="7"/>
  <c r="D1977" i="7"/>
  <c r="D1972" i="7"/>
  <c r="B1971" i="7"/>
  <c r="D1968" i="7"/>
  <c r="B1967" i="7"/>
  <c r="D1964" i="7"/>
  <c r="B1963" i="7"/>
  <c r="D1960" i="7"/>
  <c r="B1959" i="7"/>
  <c r="D1956" i="7"/>
  <c r="B1955" i="7"/>
  <c r="D1952" i="7"/>
  <c r="B1951" i="7"/>
  <c r="D1948" i="7"/>
  <c r="B1947" i="7"/>
  <c r="D1944" i="7"/>
  <c r="B1943" i="7"/>
  <c r="D1940" i="7"/>
  <c r="B1939" i="7"/>
  <c r="D1936" i="7"/>
  <c r="B1935" i="7"/>
  <c r="D1932" i="7"/>
  <c r="B1931" i="7"/>
  <c r="D1928" i="7"/>
  <c r="B1927" i="7"/>
  <c r="D1924" i="7"/>
  <c r="B1923" i="7"/>
  <c r="D1920" i="7"/>
  <c r="B1919" i="7"/>
  <c r="D1916" i="7"/>
  <c r="B1915" i="7"/>
  <c r="D1912" i="7"/>
  <c r="B1911" i="7"/>
  <c r="D1908" i="7"/>
  <c r="B1907" i="7"/>
  <c r="D1904" i="7"/>
  <c r="B1903" i="7"/>
  <c r="D1900" i="7"/>
  <c r="B1899" i="7"/>
  <c r="D1896" i="7"/>
  <c r="B1895" i="7"/>
  <c r="D1892" i="7"/>
  <c r="B1891" i="7"/>
  <c r="D1888" i="7"/>
  <c r="B1887" i="7"/>
  <c r="D1884" i="7"/>
  <c r="B1883" i="7"/>
  <c r="D1880" i="7"/>
  <c r="B1879" i="7"/>
  <c r="D1876" i="7"/>
  <c r="B1875" i="7"/>
  <c r="D1872" i="7"/>
  <c r="B1871" i="7"/>
  <c r="D1868" i="7"/>
  <c r="B1867" i="7"/>
  <c r="D1864" i="7"/>
  <c r="B1863" i="7"/>
  <c r="D1860" i="7"/>
  <c r="B1859" i="7"/>
  <c r="D1856" i="7"/>
  <c r="B1855" i="7"/>
  <c r="D1852" i="7"/>
  <c r="B1851" i="7"/>
  <c r="D1848" i="7"/>
  <c r="B1847" i="7"/>
  <c r="D1844" i="7"/>
  <c r="B1843" i="7"/>
  <c r="D1840" i="7"/>
  <c r="B1839" i="7"/>
  <c r="D1836" i="7"/>
  <c r="B1835" i="7"/>
  <c r="D1832" i="7"/>
  <c r="B1831" i="7"/>
  <c r="D1828" i="7"/>
  <c r="B1827" i="7"/>
  <c r="D1824" i="7"/>
  <c r="B1823" i="7"/>
  <c r="D1820" i="7"/>
  <c r="B1819" i="7"/>
  <c r="D1816" i="7"/>
  <c r="B1815" i="7"/>
  <c r="D1812" i="7"/>
  <c r="B1811" i="7"/>
  <c r="D1808" i="7"/>
  <c r="B1807" i="7"/>
  <c r="D1804" i="7"/>
  <c r="B1803" i="7"/>
  <c r="D1800" i="7"/>
  <c r="B1799" i="7"/>
  <c r="D1796" i="7"/>
  <c r="B1795" i="7"/>
  <c r="D1792" i="7"/>
  <c r="B1791" i="7"/>
  <c r="D1788" i="7"/>
  <c r="B1787" i="7"/>
  <c r="D1784" i="7"/>
  <c r="B1783" i="7"/>
  <c r="D1780" i="7"/>
  <c r="B1779" i="7"/>
  <c r="D1776" i="7"/>
  <c r="B1775" i="7"/>
  <c r="D1772" i="7"/>
  <c r="B1771" i="7"/>
  <c r="D1768" i="7"/>
  <c r="B1767" i="7"/>
  <c r="D1764" i="7"/>
  <c r="B1763" i="7"/>
  <c r="D1760" i="7"/>
  <c r="B1759" i="7"/>
  <c r="D1756" i="7"/>
  <c r="B1755" i="7"/>
  <c r="D1752" i="7"/>
  <c r="B1751" i="7"/>
  <c r="D1748" i="7"/>
  <c r="B1747" i="7"/>
  <c r="D1744" i="7"/>
  <c r="B1743" i="7"/>
  <c r="D1740" i="7"/>
  <c r="B1739" i="7"/>
  <c r="D1736" i="7"/>
  <c r="B1735" i="7"/>
  <c r="D1732" i="7"/>
  <c r="B1731" i="7"/>
  <c r="D1728" i="7"/>
  <c r="B1727" i="7"/>
  <c r="D1724" i="7"/>
  <c r="B1723" i="7"/>
  <c r="D1720" i="7"/>
  <c r="B1719" i="7"/>
  <c r="D1716" i="7"/>
  <c r="B1715" i="7"/>
  <c r="D1712" i="7"/>
  <c r="B1711" i="7"/>
  <c r="D1708" i="7"/>
  <c r="B1707" i="7"/>
  <c r="D1704" i="7"/>
  <c r="B1703" i="7"/>
  <c r="D1700" i="7"/>
  <c r="B1699" i="7"/>
  <c r="D1696" i="7"/>
  <c r="B1695" i="7"/>
  <c r="D1692" i="7"/>
  <c r="B1691" i="7"/>
  <c r="D1688" i="7"/>
  <c r="B1687" i="7"/>
  <c r="D1684" i="7"/>
  <c r="B1683" i="7"/>
  <c r="D1680" i="7"/>
  <c r="B1679" i="7"/>
  <c r="D1676" i="7"/>
  <c r="B1675" i="7"/>
  <c r="D1672" i="7"/>
  <c r="B1671" i="7"/>
  <c r="D1668" i="7"/>
  <c r="B1667" i="7"/>
  <c r="D1664" i="7"/>
  <c r="B1663" i="7"/>
  <c r="D1660" i="7"/>
  <c r="B1659" i="7"/>
  <c r="D1656" i="7"/>
  <c r="B1655" i="7"/>
  <c r="D1652" i="7"/>
  <c r="B1651" i="7"/>
  <c r="D1648" i="7"/>
  <c r="B1647" i="7"/>
  <c r="D1644" i="7"/>
  <c r="B1643" i="7"/>
  <c r="D1640" i="7"/>
  <c r="B1639" i="7"/>
  <c r="D1636" i="7"/>
  <c r="B1635" i="7"/>
  <c r="D1632" i="7"/>
  <c r="B1631" i="7"/>
  <c r="D1628" i="7"/>
  <c r="B1627" i="7"/>
  <c r="D1624" i="7"/>
  <c r="B1623" i="7"/>
  <c r="D1620" i="7"/>
  <c r="B1619" i="7"/>
  <c r="D1616" i="7"/>
  <c r="B1615" i="7"/>
  <c r="D2245" i="7"/>
  <c r="D2237" i="7"/>
  <c r="B2232" i="7"/>
  <c r="D2221" i="7"/>
  <c r="B2216" i="7"/>
  <c r="D2205" i="7"/>
  <c r="B2200" i="7"/>
  <c r="D2189" i="7"/>
  <c r="B2184" i="7"/>
  <c r="D2173" i="7"/>
  <c r="B2168" i="7"/>
  <c r="D2157" i="7"/>
  <c r="B2152" i="7"/>
  <c r="D2141" i="7"/>
  <c r="B2136" i="7"/>
  <c r="D2125" i="7"/>
  <c r="E2118" i="7"/>
  <c r="C2111" i="7"/>
  <c r="B2104" i="7"/>
  <c r="E2100" i="7"/>
  <c r="C2097" i="7"/>
  <c r="D2093" i="7"/>
  <c r="E2086" i="7"/>
  <c r="C2079" i="7"/>
  <c r="B2072" i="7"/>
  <c r="E2068" i="7"/>
  <c r="C2065" i="7"/>
  <c r="D2061" i="7"/>
  <c r="E2054" i="7"/>
  <c r="C2047" i="7"/>
  <c r="B2040" i="7"/>
  <c r="E2036" i="7"/>
  <c r="C2033" i="7"/>
  <c r="D2029" i="7"/>
  <c r="C2023" i="7"/>
  <c r="E2020" i="7"/>
  <c r="E2018" i="7"/>
  <c r="D2016" i="7"/>
  <c r="E2014" i="7"/>
  <c r="B2011" i="7"/>
  <c r="C2009" i="7"/>
  <c r="E2007" i="7"/>
  <c r="C2002" i="7"/>
  <c r="D2000" i="7"/>
  <c r="E1998" i="7"/>
  <c r="B1995" i="7"/>
  <c r="C1993" i="7"/>
  <c r="E1991" i="7"/>
  <c r="C1986" i="7"/>
  <c r="D1984" i="7"/>
  <c r="E1982" i="7"/>
  <c r="B1979" i="7"/>
  <c r="C1977" i="7"/>
  <c r="E1975" i="7"/>
  <c r="C1972" i="7"/>
  <c r="E1969" i="7"/>
  <c r="C1968" i="7"/>
  <c r="E1965" i="7"/>
  <c r="C1964" i="7"/>
  <c r="E1961" i="7"/>
  <c r="C1960" i="7"/>
  <c r="E1957" i="7"/>
  <c r="C1956" i="7"/>
  <c r="E1953" i="7"/>
  <c r="C1952" i="7"/>
  <c r="E1949" i="7"/>
  <c r="C1948" i="7"/>
  <c r="E1945" i="7"/>
  <c r="C1944" i="7"/>
  <c r="E1941" i="7"/>
  <c r="C1940" i="7"/>
  <c r="E1937" i="7"/>
  <c r="C1936" i="7"/>
  <c r="E1933" i="7"/>
  <c r="C1932" i="7"/>
  <c r="E1929" i="7"/>
  <c r="C1928" i="7"/>
  <c r="E1925" i="7"/>
  <c r="C1924" i="7"/>
  <c r="E1921" i="7"/>
  <c r="C1920" i="7"/>
  <c r="E1917" i="7"/>
  <c r="C1916" i="7"/>
  <c r="E1913" i="7"/>
  <c r="C1912" i="7"/>
  <c r="E1909" i="7"/>
  <c r="C1908" i="7"/>
  <c r="E1905" i="7"/>
  <c r="C1904" i="7"/>
  <c r="E1901" i="7"/>
  <c r="C1900" i="7"/>
  <c r="E1897" i="7"/>
  <c r="C1896" i="7"/>
  <c r="E1893" i="7"/>
  <c r="C1892" i="7"/>
  <c r="E1889" i="7"/>
  <c r="C1888" i="7"/>
  <c r="E1885" i="7"/>
  <c r="C1884" i="7"/>
  <c r="E1881" i="7"/>
  <c r="C1880" i="7"/>
  <c r="E1877" i="7"/>
  <c r="C1876" i="7"/>
  <c r="E1873" i="7"/>
  <c r="C1872" i="7"/>
  <c r="E1869" i="7"/>
  <c r="C1868" i="7"/>
  <c r="E1865" i="7"/>
  <c r="C1864" i="7"/>
  <c r="E1861" i="7"/>
  <c r="C1860" i="7"/>
  <c r="E1857" i="7"/>
  <c r="C1856" i="7"/>
  <c r="E1853" i="7"/>
  <c r="C1852" i="7"/>
  <c r="E1849" i="7"/>
  <c r="C1848" i="7"/>
  <c r="E1845" i="7"/>
  <c r="C1844" i="7"/>
  <c r="E1841" i="7"/>
  <c r="C1840" i="7"/>
  <c r="E1837" i="7"/>
  <c r="C1836" i="7"/>
  <c r="E1833" i="7"/>
  <c r="C1832" i="7"/>
  <c r="E1829" i="7"/>
  <c r="C1828" i="7"/>
  <c r="E1825" i="7"/>
  <c r="C1824" i="7"/>
  <c r="E1821" i="7"/>
  <c r="C1820" i="7"/>
  <c r="E1817" i="7"/>
  <c r="C1816" i="7"/>
  <c r="E1813" i="7"/>
  <c r="C1812" i="7"/>
  <c r="E1809" i="7"/>
  <c r="C1808" i="7"/>
  <c r="E1805" i="7"/>
  <c r="C1804" i="7"/>
  <c r="E1801" i="7"/>
  <c r="C1800" i="7"/>
  <c r="E1797" i="7"/>
  <c r="C1796" i="7"/>
  <c r="E1793" i="7"/>
  <c r="C1792" i="7"/>
  <c r="E1789" i="7"/>
  <c r="C1788" i="7"/>
  <c r="E1785" i="7"/>
  <c r="C1784" i="7"/>
  <c r="E1781" i="7"/>
  <c r="C1780" i="7"/>
  <c r="E1777" i="7"/>
  <c r="C1776" i="7"/>
  <c r="E1773" i="7"/>
  <c r="C1772" i="7"/>
  <c r="E1769" i="7"/>
  <c r="C1768" i="7"/>
  <c r="E1765" i="7"/>
  <c r="C1764" i="7"/>
  <c r="E1761" i="7"/>
  <c r="C1760" i="7"/>
  <c r="E1757" i="7"/>
  <c r="C1756" i="7"/>
  <c r="E1753" i="7"/>
  <c r="C1752" i="7"/>
  <c r="E1749" i="7"/>
  <c r="C1748" i="7"/>
  <c r="E1745" i="7"/>
  <c r="C1744" i="7"/>
  <c r="E1741" i="7"/>
  <c r="C1740" i="7"/>
  <c r="E1737" i="7"/>
  <c r="C1736" i="7"/>
  <c r="E1733" i="7"/>
  <c r="C1732" i="7"/>
  <c r="E1729" i="7"/>
  <c r="C1728" i="7"/>
  <c r="E1725" i="7"/>
  <c r="C1724" i="7"/>
  <c r="E1721" i="7"/>
  <c r="C1720" i="7"/>
  <c r="E1717" i="7"/>
  <c r="C1716" i="7"/>
  <c r="E1713" i="7"/>
  <c r="C1712" i="7"/>
  <c r="E1709" i="7"/>
  <c r="C1708" i="7"/>
  <c r="E1705" i="7"/>
  <c r="C1704" i="7"/>
  <c r="E1701" i="7"/>
  <c r="C1700" i="7"/>
  <c r="E1697" i="7"/>
  <c r="C1696" i="7"/>
  <c r="E1693" i="7"/>
  <c r="C1692" i="7"/>
  <c r="E1689" i="7"/>
  <c r="C1688" i="7"/>
  <c r="E1685" i="7"/>
  <c r="C1684" i="7"/>
  <c r="E1681" i="7"/>
  <c r="C1680" i="7"/>
  <c r="E1677" i="7"/>
  <c r="C1676" i="7"/>
  <c r="E1673" i="7"/>
  <c r="C1672" i="7"/>
  <c r="E1669" i="7"/>
  <c r="C1668" i="7"/>
  <c r="E1665" i="7"/>
  <c r="C1664" i="7"/>
  <c r="E1661" i="7"/>
  <c r="C1660" i="7"/>
  <c r="E1657" i="7"/>
  <c r="C1656" i="7"/>
  <c r="E1653" i="7"/>
  <c r="C1652" i="7"/>
  <c r="E1649" i="7"/>
  <c r="C1648" i="7"/>
  <c r="E1645" i="7"/>
  <c r="C1644" i="7"/>
  <c r="E1641" i="7"/>
  <c r="C1640" i="7"/>
  <c r="E1637" i="7"/>
  <c r="C1636" i="7"/>
  <c r="E1633" i="7"/>
  <c r="C1632" i="7"/>
  <c r="E1629" i="7"/>
  <c r="C1628" i="7"/>
  <c r="E1625" i="7"/>
  <c r="C1624" i="7"/>
  <c r="E1621" i="7"/>
  <c r="C1620" i="7"/>
  <c r="E1617" i="7"/>
  <c r="C1616" i="7"/>
  <c r="E1613" i="7"/>
  <c r="C1612" i="7"/>
  <c r="E1609" i="7"/>
  <c r="C1608" i="7"/>
  <c r="E1605" i="7"/>
  <c r="C1604" i="7"/>
  <c r="E1601" i="7"/>
  <c r="C1600" i="7"/>
  <c r="E1597" i="7"/>
  <c r="C1596" i="7"/>
  <c r="E1593" i="7"/>
  <c r="C1592" i="7"/>
  <c r="E1589" i="7"/>
  <c r="C1588" i="7"/>
  <c r="E1585" i="7"/>
  <c r="C1584" i="7"/>
  <c r="E1581" i="7"/>
  <c r="C1580" i="7"/>
  <c r="E1577" i="7"/>
  <c r="C1576" i="7"/>
  <c r="E1573" i="7"/>
  <c r="C1572" i="7"/>
  <c r="E1569" i="7"/>
  <c r="C1568" i="7"/>
  <c r="E1565" i="7"/>
  <c r="C1564" i="7"/>
  <c r="E1561" i="7"/>
  <c r="C1560" i="7"/>
  <c r="E1557" i="7"/>
  <c r="C1556" i="7"/>
  <c r="E1553" i="7"/>
  <c r="C1552" i="7"/>
  <c r="E1549" i="7"/>
  <c r="C1548" i="7"/>
  <c r="E1545" i="7"/>
  <c r="C1544" i="7"/>
  <c r="E1541" i="7"/>
  <c r="C1540" i="7"/>
  <c r="E1537" i="7"/>
  <c r="C1536" i="7"/>
  <c r="E1533" i="7"/>
  <c r="C1532" i="7"/>
  <c r="E1529" i="7"/>
  <c r="C1528" i="7"/>
  <c r="E1525" i="7"/>
  <c r="C1524" i="7"/>
  <c r="E1521" i="7"/>
  <c r="C1520" i="7"/>
  <c r="E1517" i="7"/>
  <c r="C1516" i="7"/>
  <c r="E1513" i="7"/>
  <c r="C1512" i="7"/>
  <c r="E1509" i="7"/>
  <c r="C1508" i="7"/>
  <c r="E1505" i="7"/>
  <c r="C1504" i="7"/>
  <c r="E1501" i="7"/>
  <c r="C1500" i="7"/>
  <c r="E1497" i="7"/>
  <c r="C1496" i="7"/>
  <c r="E1493" i="7"/>
  <c r="B2244" i="7"/>
  <c r="E2236" i="7"/>
  <c r="C2231" i="7"/>
  <c r="E2220" i="7"/>
  <c r="C2215" i="7"/>
  <c r="E2204" i="7"/>
  <c r="C2199" i="7"/>
  <c r="E2188" i="7"/>
  <c r="C2183" i="7"/>
  <c r="E2172" i="7"/>
  <c r="C2167" i="7"/>
  <c r="E2156" i="7"/>
  <c r="C2151" i="7"/>
  <c r="E2140" i="7"/>
  <c r="C2135" i="7"/>
  <c r="C2125" i="7"/>
  <c r="D2121" i="7"/>
  <c r="E2114" i="7"/>
  <c r="C2107" i="7"/>
  <c r="B2100" i="7"/>
  <c r="E2096" i="7"/>
  <c r="C2093" i="7"/>
  <c r="D2089" i="7"/>
  <c r="E2082" i="7"/>
  <c r="C2075" i="7"/>
  <c r="B2068" i="7"/>
  <c r="E2064" i="7"/>
  <c r="C2061" i="7"/>
  <c r="D2057" i="7"/>
  <c r="E2050" i="7"/>
  <c r="C2043" i="7"/>
  <c r="B2036" i="7"/>
  <c r="E2032" i="7"/>
  <c r="C2029" i="7"/>
  <c r="D2025" i="7"/>
  <c r="D2020" i="7"/>
  <c r="C2018" i="7"/>
  <c r="B2016" i="7"/>
  <c r="D2014" i="7"/>
  <c r="E2012" i="7"/>
  <c r="B2009" i="7"/>
  <c r="C2007" i="7"/>
  <c r="D2005" i="7"/>
  <c r="B2000" i="7"/>
  <c r="D1998" i="7"/>
  <c r="E1996" i="7"/>
  <c r="B1993" i="7"/>
  <c r="C1991" i="7"/>
  <c r="D1989" i="7"/>
  <c r="B1984" i="7"/>
  <c r="D1982" i="7"/>
  <c r="E1980" i="7"/>
  <c r="B1977" i="7"/>
  <c r="C1975" i="7"/>
  <c r="E1973" i="7"/>
  <c r="B1972" i="7"/>
  <c r="D1969" i="7"/>
  <c r="B1968" i="7"/>
  <c r="D1965" i="7"/>
  <c r="B1964" i="7"/>
  <c r="D1961" i="7"/>
  <c r="B1960" i="7"/>
  <c r="D1957" i="7"/>
  <c r="B1956" i="7"/>
  <c r="D1953" i="7"/>
  <c r="B1952" i="7"/>
  <c r="D1949" i="7"/>
  <c r="B1948" i="7"/>
  <c r="D1945" i="7"/>
  <c r="B1944" i="7"/>
  <c r="D1941" i="7"/>
  <c r="B1940" i="7"/>
  <c r="D1937" i="7"/>
  <c r="B1936" i="7"/>
  <c r="D1933" i="7"/>
  <c r="B1932" i="7"/>
  <c r="D1929" i="7"/>
  <c r="B1928" i="7"/>
  <c r="D1925" i="7"/>
  <c r="B1924" i="7"/>
  <c r="D1921" i="7"/>
  <c r="B1920" i="7"/>
  <c r="D1917" i="7"/>
  <c r="B1916" i="7"/>
  <c r="D1913" i="7"/>
  <c r="B1912" i="7"/>
  <c r="D1909" i="7"/>
  <c r="B1908" i="7"/>
  <c r="D1905" i="7"/>
  <c r="B1904" i="7"/>
  <c r="D1901" i="7"/>
  <c r="B1900" i="7"/>
  <c r="D1897" i="7"/>
  <c r="B1896" i="7"/>
  <c r="D1893" i="7"/>
  <c r="B1892" i="7"/>
  <c r="D1889" i="7"/>
  <c r="B1888" i="7"/>
  <c r="D1885" i="7"/>
  <c r="B1884" i="7"/>
  <c r="D1881" i="7"/>
  <c r="B1880" i="7"/>
  <c r="D1877" i="7"/>
  <c r="B1876" i="7"/>
  <c r="D1873" i="7"/>
  <c r="B1872" i="7"/>
  <c r="D1869" i="7"/>
  <c r="B1868" i="7"/>
  <c r="D1865" i="7"/>
  <c r="B1864" i="7"/>
  <c r="D1861" i="7"/>
  <c r="B1860" i="7"/>
  <c r="D1857" i="7"/>
  <c r="B1856" i="7"/>
  <c r="D1853" i="7"/>
  <c r="B1852" i="7"/>
  <c r="D1849" i="7"/>
  <c r="B1848" i="7"/>
  <c r="D1845" i="7"/>
  <c r="B1844" i="7"/>
  <c r="D1841" i="7"/>
  <c r="B1840" i="7"/>
  <c r="D1837" i="7"/>
  <c r="B1836" i="7"/>
  <c r="D1833" i="7"/>
  <c r="B1832" i="7"/>
  <c r="D1829" i="7"/>
  <c r="B1828" i="7"/>
  <c r="D1825" i="7"/>
  <c r="B1824" i="7"/>
  <c r="D1821" i="7"/>
  <c r="B1820" i="7"/>
  <c r="D1817" i="7"/>
  <c r="B1816" i="7"/>
  <c r="D1813" i="7"/>
  <c r="B1812" i="7"/>
  <c r="D1809" i="7"/>
  <c r="B1808" i="7"/>
  <c r="D1805" i="7"/>
  <c r="B1804" i="7"/>
  <c r="D1801" i="7"/>
  <c r="B1800" i="7"/>
  <c r="D1797" i="7"/>
  <c r="B1796" i="7"/>
  <c r="D1793" i="7"/>
  <c r="B1792" i="7"/>
  <c r="D1789" i="7"/>
  <c r="B1788" i="7"/>
  <c r="D1785" i="7"/>
  <c r="B1784" i="7"/>
  <c r="D1781" i="7"/>
  <c r="B1780" i="7"/>
  <c r="D1777" i="7"/>
  <c r="B1776" i="7"/>
  <c r="D1773" i="7"/>
  <c r="B1772" i="7"/>
  <c r="D1769" i="7"/>
  <c r="B1768" i="7"/>
  <c r="D1765" i="7"/>
  <c r="B1764" i="7"/>
  <c r="D1761" i="7"/>
  <c r="B1760" i="7"/>
  <c r="D1757" i="7"/>
  <c r="B1756" i="7"/>
  <c r="D1753" i="7"/>
  <c r="B1752" i="7"/>
  <c r="D1749" i="7"/>
  <c r="B1748" i="7"/>
  <c r="D1745" i="7"/>
  <c r="B1744" i="7"/>
  <c r="D1741" i="7"/>
  <c r="B1740" i="7"/>
  <c r="D1737" i="7"/>
  <c r="B1736" i="7"/>
  <c r="D1733" i="7"/>
  <c r="B1732" i="7"/>
  <c r="D1729" i="7"/>
  <c r="B1728" i="7"/>
  <c r="D1725" i="7"/>
  <c r="B1724" i="7"/>
  <c r="D1721" i="7"/>
  <c r="B1720" i="7"/>
  <c r="D1717" i="7"/>
  <c r="B1716" i="7"/>
  <c r="D1713" i="7"/>
  <c r="B1712" i="7"/>
  <c r="D1709" i="7"/>
  <c r="B1708" i="7"/>
  <c r="D1705" i="7"/>
  <c r="B1704" i="7"/>
  <c r="D1701" i="7"/>
  <c r="B1700" i="7"/>
  <c r="D1697" i="7"/>
  <c r="B1696" i="7"/>
  <c r="D1693" i="7"/>
  <c r="B1692" i="7"/>
  <c r="D1689" i="7"/>
  <c r="B1688" i="7"/>
  <c r="D1685" i="7"/>
  <c r="B1684" i="7"/>
  <c r="D1681" i="7"/>
  <c r="B1680" i="7"/>
  <c r="D1677" i="7"/>
  <c r="B1676" i="7"/>
  <c r="D1673" i="7"/>
  <c r="B1672" i="7"/>
  <c r="D1669" i="7"/>
  <c r="B1668" i="7"/>
  <c r="D1665" i="7"/>
  <c r="B1664" i="7"/>
  <c r="D1661" i="7"/>
  <c r="B1660" i="7"/>
  <c r="D1657" i="7"/>
  <c r="B1656" i="7"/>
  <c r="D1653" i="7"/>
  <c r="B1652" i="7"/>
  <c r="D1649" i="7"/>
  <c r="B1648" i="7"/>
  <c r="D1645" i="7"/>
  <c r="B1644" i="7"/>
  <c r="D1641" i="7"/>
  <c r="B1640" i="7"/>
  <c r="D1637" i="7"/>
  <c r="B1636" i="7"/>
  <c r="D1633" i="7"/>
  <c r="B1632" i="7"/>
  <c r="D1629" i="7"/>
  <c r="B1628" i="7"/>
  <c r="D1625" i="7"/>
  <c r="B1624" i="7"/>
  <c r="D1621" i="7"/>
  <c r="B1620" i="7"/>
  <c r="D1617" i="7"/>
  <c r="B1616" i="7"/>
  <c r="D1613" i="7"/>
  <c r="B1612" i="7"/>
  <c r="D1609" i="7"/>
  <c r="B1608" i="7"/>
  <c r="D1605" i="7"/>
  <c r="B1604" i="7"/>
  <c r="D1601" i="7"/>
  <c r="B1600" i="7"/>
  <c r="D1597" i="7"/>
  <c r="B1596" i="7"/>
  <c r="D1593" i="7"/>
  <c r="B1592" i="7"/>
  <c r="D1589" i="7"/>
  <c r="B1588" i="7"/>
  <c r="D1585" i="7"/>
  <c r="B1584" i="7"/>
  <c r="D1581" i="7"/>
  <c r="B1580" i="7"/>
  <c r="D1577" i="7"/>
  <c r="B1576" i="7"/>
  <c r="D1573" i="7"/>
  <c r="B1572" i="7"/>
  <c r="D1569" i="7"/>
  <c r="B1568" i="7"/>
  <c r="D1565" i="7"/>
  <c r="B1564" i="7"/>
  <c r="D1561" i="7"/>
  <c r="B1560" i="7"/>
  <c r="D1557" i="7"/>
  <c r="B1556" i="7"/>
  <c r="D1553" i="7"/>
  <c r="B1552" i="7"/>
  <c r="D1549" i="7"/>
  <c r="B1548" i="7"/>
  <c r="D1545" i="7"/>
  <c r="B1544" i="7"/>
  <c r="D1541" i="7"/>
  <c r="B1540" i="7"/>
  <c r="D1537" i="7"/>
  <c r="B1536" i="7"/>
  <c r="D1533" i="7"/>
  <c r="B1532" i="7"/>
  <c r="B2236" i="7"/>
  <c r="D2225" i="7"/>
  <c r="B2220" i="7"/>
  <c r="D2209" i="7"/>
  <c r="B2204" i="7"/>
  <c r="D2193" i="7"/>
  <c r="B2188" i="7"/>
  <c r="D2177" i="7"/>
  <c r="B2172" i="7"/>
  <c r="D2161" i="7"/>
  <c r="B2156" i="7"/>
  <c r="D2145" i="7"/>
  <c r="B2140" i="7"/>
  <c r="D2129" i="7"/>
  <c r="E2124" i="7"/>
  <c r="C2121" i="7"/>
  <c r="D2117" i="7"/>
  <c r="E2110" i="7"/>
  <c r="C2103" i="7"/>
  <c r="B2096" i="7"/>
  <c r="E2092" i="7"/>
  <c r="C2089" i="7"/>
  <c r="D2085" i="7"/>
  <c r="E2078" i="7"/>
  <c r="C2071" i="7"/>
  <c r="B2064" i="7"/>
  <c r="E2060" i="7"/>
  <c r="C2057" i="7"/>
  <c r="D2053" i="7"/>
  <c r="E2046" i="7"/>
  <c r="C2039" i="7"/>
  <c r="B2032" i="7"/>
  <c r="E2028" i="7"/>
  <c r="C2025" i="7"/>
  <c r="E2022" i="7"/>
  <c r="B2020" i="7"/>
  <c r="C2014" i="7"/>
  <c r="D2012" i="7"/>
  <c r="E2010" i="7"/>
  <c r="B2007" i="7"/>
  <c r="C2005" i="7"/>
  <c r="E2003" i="7"/>
  <c r="C1998" i="7"/>
  <c r="D1996" i="7"/>
  <c r="E1994" i="7"/>
  <c r="B1991" i="7"/>
  <c r="C1989" i="7"/>
  <c r="E1987" i="7"/>
  <c r="C1982" i="7"/>
  <c r="D1980" i="7"/>
  <c r="E1978" i="7"/>
  <c r="B1975" i="7"/>
  <c r="D1973" i="7"/>
  <c r="E1970" i="7"/>
  <c r="C1969" i="7"/>
  <c r="E1966" i="7"/>
  <c r="C1965" i="7"/>
  <c r="E1962" i="7"/>
  <c r="C1961" i="7"/>
  <c r="E1958" i="7"/>
  <c r="C1957" i="7"/>
  <c r="E1954" i="7"/>
  <c r="C1953" i="7"/>
  <c r="E1950" i="7"/>
  <c r="C1949" i="7"/>
  <c r="E1946" i="7"/>
  <c r="C1945" i="7"/>
  <c r="E1942" i="7"/>
  <c r="C1941" i="7"/>
  <c r="E1938" i="7"/>
  <c r="C1937" i="7"/>
  <c r="E1934" i="7"/>
  <c r="C1933" i="7"/>
  <c r="E1930" i="7"/>
  <c r="C1929" i="7"/>
  <c r="E1926" i="7"/>
  <c r="C1925" i="7"/>
  <c r="E1922" i="7"/>
  <c r="C1921" i="7"/>
  <c r="E1918" i="7"/>
  <c r="C1917" i="7"/>
  <c r="E1914" i="7"/>
  <c r="C1913" i="7"/>
  <c r="E1910" i="7"/>
  <c r="C1909" i="7"/>
  <c r="E1906" i="7"/>
  <c r="C1905" i="7"/>
  <c r="E1902" i="7"/>
  <c r="C1901" i="7"/>
  <c r="E1898" i="7"/>
  <c r="C1897" i="7"/>
  <c r="E1894" i="7"/>
  <c r="C1893" i="7"/>
  <c r="E1890" i="7"/>
  <c r="C1889" i="7"/>
  <c r="E1886" i="7"/>
  <c r="C1885" i="7"/>
  <c r="E1882" i="7"/>
  <c r="C1881" i="7"/>
  <c r="E1878" i="7"/>
  <c r="C1877" i="7"/>
  <c r="E1874" i="7"/>
  <c r="C1873" i="7"/>
  <c r="E1870" i="7"/>
  <c r="C1869" i="7"/>
  <c r="E1866" i="7"/>
  <c r="C1865" i="7"/>
  <c r="E1862" i="7"/>
  <c r="C1861" i="7"/>
  <c r="E1858" i="7"/>
  <c r="C1857" i="7"/>
  <c r="E1854" i="7"/>
  <c r="C1853" i="7"/>
  <c r="E1850" i="7"/>
  <c r="C1849" i="7"/>
  <c r="E1846" i="7"/>
  <c r="C1845" i="7"/>
  <c r="E1842" i="7"/>
  <c r="C1841" i="7"/>
  <c r="E1838" i="7"/>
  <c r="C1837" i="7"/>
  <c r="E1834" i="7"/>
  <c r="C1833" i="7"/>
  <c r="E1830" i="7"/>
  <c r="C1829" i="7"/>
  <c r="E1826" i="7"/>
  <c r="C1825" i="7"/>
  <c r="E1822" i="7"/>
  <c r="C1821" i="7"/>
  <c r="E1818" i="7"/>
  <c r="C1817" i="7"/>
  <c r="E1814" i="7"/>
  <c r="C1813" i="7"/>
  <c r="E1810" i="7"/>
  <c r="C1809" i="7"/>
  <c r="E1806" i="7"/>
  <c r="C1805" i="7"/>
  <c r="E1802" i="7"/>
  <c r="C1801" i="7"/>
  <c r="E1798" i="7"/>
  <c r="C1797" i="7"/>
  <c r="E1794" i="7"/>
  <c r="C1793" i="7"/>
  <c r="E1790" i="7"/>
  <c r="C1789" i="7"/>
  <c r="E1786" i="7"/>
  <c r="C1785" i="7"/>
  <c r="E1782" i="7"/>
  <c r="C1781" i="7"/>
  <c r="E1778" i="7"/>
  <c r="C1777" i="7"/>
  <c r="E1774" i="7"/>
  <c r="C1773" i="7"/>
  <c r="E1770" i="7"/>
  <c r="C1769" i="7"/>
  <c r="E1766" i="7"/>
  <c r="C1765" i="7"/>
  <c r="E1762" i="7"/>
  <c r="C1761" i="7"/>
  <c r="E1758" i="7"/>
  <c r="C1757" i="7"/>
  <c r="E1754" i="7"/>
  <c r="C1753" i="7"/>
  <c r="E1750" i="7"/>
  <c r="C1749" i="7"/>
  <c r="E1746" i="7"/>
  <c r="C1745" i="7"/>
  <c r="E1742" i="7"/>
  <c r="C1741" i="7"/>
  <c r="E1738" i="7"/>
  <c r="C1737" i="7"/>
  <c r="E1734" i="7"/>
  <c r="C1733" i="7"/>
  <c r="E1730" i="7"/>
  <c r="C1729" i="7"/>
  <c r="E1726" i="7"/>
  <c r="C1725" i="7"/>
  <c r="E1722" i="7"/>
  <c r="C1721" i="7"/>
  <c r="E1718" i="7"/>
  <c r="C1717" i="7"/>
  <c r="E1714" i="7"/>
  <c r="C1713" i="7"/>
  <c r="E1710" i="7"/>
  <c r="C1709" i="7"/>
  <c r="E1706" i="7"/>
  <c r="C1705" i="7"/>
  <c r="E1702" i="7"/>
  <c r="C1701" i="7"/>
  <c r="E1698" i="7"/>
  <c r="C1697" i="7"/>
  <c r="E1694" i="7"/>
  <c r="C1693" i="7"/>
  <c r="E1690" i="7"/>
  <c r="C1689" i="7"/>
  <c r="E1686" i="7"/>
  <c r="C1685" i="7"/>
  <c r="E1682" i="7"/>
  <c r="C1681" i="7"/>
  <c r="E1678" i="7"/>
  <c r="C1677" i="7"/>
  <c r="E1674" i="7"/>
  <c r="C1673" i="7"/>
  <c r="E1670" i="7"/>
  <c r="C1669" i="7"/>
  <c r="E1666" i="7"/>
  <c r="C1665" i="7"/>
  <c r="E1662" i="7"/>
  <c r="C1661" i="7"/>
  <c r="E1658" i="7"/>
  <c r="C1657" i="7"/>
  <c r="E1654" i="7"/>
  <c r="C1653" i="7"/>
  <c r="E1650" i="7"/>
  <c r="C1649" i="7"/>
  <c r="E1646" i="7"/>
  <c r="C1645" i="7"/>
  <c r="E1642" i="7"/>
  <c r="C1641" i="7"/>
  <c r="E1638" i="7"/>
  <c r="C1637" i="7"/>
  <c r="E1634" i="7"/>
  <c r="C1633" i="7"/>
  <c r="E1630" i="7"/>
  <c r="C1629" i="7"/>
  <c r="E1626" i="7"/>
  <c r="C1625" i="7"/>
  <c r="E1622" i="7"/>
  <c r="C1621" i="7"/>
  <c r="E1618" i="7"/>
  <c r="C1617" i="7"/>
  <c r="E1614" i="7"/>
  <c r="C1613" i="7"/>
  <c r="E1610" i="7"/>
  <c r="C1609" i="7"/>
  <c r="E1606" i="7"/>
  <c r="C1605" i="7"/>
  <c r="E1602" i="7"/>
  <c r="C1601" i="7"/>
  <c r="E1598" i="7"/>
  <c r="C1597" i="7"/>
  <c r="E1594" i="7"/>
  <c r="C1593" i="7"/>
  <c r="E1590" i="7"/>
  <c r="C1589" i="7"/>
  <c r="E1586" i="7"/>
  <c r="C1585" i="7"/>
  <c r="E1582" i="7"/>
  <c r="C1581" i="7"/>
  <c r="E1578" i="7"/>
  <c r="C1577" i="7"/>
  <c r="E1574" i="7"/>
  <c r="C1573" i="7"/>
  <c r="E1570" i="7"/>
  <c r="C1569" i="7"/>
  <c r="E1566" i="7"/>
  <c r="C1565" i="7"/>
  <c r="E1562" i="7"/>
  <c r="C1561" i="7"/>
  <c r="E1558" i="7"/>
  <c r="C1557" i="7"/>
  <c r="E1554" i="7"/>
  <c r="C1553" i="7"/>
  <c r="E1550" i="7"/>
  <c r="C1549" i="7"/>
  <c r="E1546" i="7"/>
  <c r="C1545" i="7"/>
  <c r="E1542" i="7"/>
  <c r="C1541" i="7"/>
  <c r="E1538" i="7"/>
  <c r="C1537" i="7"/>
  <c r="E1534" i="7"/>
  <c r="C1533" i="7"/>
  <c r="E1530" i="7"/>
  <c r="C1529" i="7"/>
  <c r="E1526" i="7"/>
  <c r="C1525" i="7"/>
  <c r="E1522" i="7"/>
  <c r="C1521" i="7"/>
  <c r="E1518" i="7"/>
  <c r="C1517" i="7"/>
  <c r="E1514" i="7"/>
  <c r="C1513" i="7"/>
  <c r="E1510" i="7"/>
  <c r="C1509" i="7"/>
  <c r="E1506" i="7"/>
  <c r="C1505" i="7"/>
  <c r="E1502" i="7"/>
  <c r="C1501" i="7"/>
  <c r="E1498" i="7"/>
  <c r="C1497" i="7"/>
  <c r="E1494" i="7"/>
  <c r="D2241" i="7"/>
  <c r="C2235" i="7"/>
  <c r="E2224" i="7"/>
  <c r="C2219" i="7"/>
  <c r="E2208" i="7"/>
  <c r="C2203" i="7"/>
  <c r="E2192" i="7"/>
  <c r="C2187" i="7"/>
  <c r="E2176" i="7"/>
  <c r="C2171" i="7"/>
  <c r="E2160" i="7"/>
  <c r="C2155" i="7"/>
  <c r="E2144" i="7"/>
  <c r="C2139" i="7"/>
  <c r="E2128" i="7"/>
  <c r="B2124" i="7"/>
  <c r="E2120" i="7"/>
  <c r="C2117" i="7"/>
  <c r="D2113" i="7"/>
  <c r="E2106" i="7"/>
  <c r="C2099" i="7"/>
  <c r="B2092" i="7"/>
  <c r="E2088" i="7"/>
  <c r="C2085" i="7"/>
  <c r="D2081" i="7"/>
  <c r="E2074" i="7"/>
  <c r="C2067" i="7"/>
  <c r="B2060" i="7"/>
  <c r="E2056" i="7"/>
  <c r="C2053" i="7"/>
  <c r="D2049" i="7"/>
  <c r="E2042" i="7"/>
  <c r="C2035" i="7"/>
  <c r="B2028" i="7"/>
  <c r="C2022" i="7"/>
  <c r="B2012" i="7"/>
  <c r="D2010" i="7"/>
  <c r="E2008" i="7"/>
  <c r="B2005" i="7"/>
  <c r="C2003" i="7"/>
  <c r="D2001" i="7"/>
  <c r="B1996" i="7"/>
  <c r="D1994" i="7"/>
  <c r="E1992" i="7"/>
  <c r="B1989" i="7"/>
  <c r="C1987" i="7"/>
  <c r="D1985" i="7"/>
  <c r="B1980" i="7"/>
  <c r="D1978" i="7"/>
  <c r="E1976" i="7"/>
  <c r="C1973" i="7"/>
  <c r="D1970" i="7"/>
  <c r="B1969" i="7"/>
  <c r="D1966" i="7"/>
  <c r="B1965" i="7"/>
  <c r="D1962" i="7"/>
  <c r="B1961" i="7"/>
  <c r="D1958" i="7"/>
  <c r="B1957" i="7"/>
  <c r="D1954" i="7"/>
  <c r="B1953" i="7"/>
  <c r="D1950" i="7"/>
  <c r="B1949" i="7"/>
  <c r="D1946" i="7"/>
  <c r="B1945" i="7"/>
  <c r="D1942" i="7"/>
  <c r="B1941" i="7"/>
  <c r="D1938" i="7"/>
  <c r="B1937" i="7"/>
  <c r="D1934" i="7"/>
  <c r="B1933" i="7"/>
  <c r="D1930" i="7"/>
  <c r="B1929" i="7"/>
  <c r="D1926" i="7"/>
  <c r="B1925" i="7"/>
  <c r="D1922" i="7"/>
  <c r="B1921" i="7"/>
  <c r="D1918" i="7"/>
  <c r="B1917" i="7"/>
  <c r="D1914" i="7"/>
  <c r="B1913" i="7"/>
  <c r="D1910" i="7"/>
  <c r="B1909" i="7"/>
  <c r="D1906" i="7"/>
  <c r="B1905" i="7"/>
  <c r="D1902" i="7"/>
  <c r="B1901" i="7"/>
  <c r="D1898" i="7"/>
  <c r="B1897" i="7"/>
  <c r="D1894" i="7"/>
  <c r="B1893" i="7"/>
  <c r="D1890" i="7"/>
  <c r="B1889" i="7"/>
  <c r="D1886" i="7"/>
  <c r="B1885" i="7"/>
  <c r="D1882" i="7"/>
  <c r="B1881" i="7"/>
  <c r="D1878" i="7"/>
  <c r="B1877" i="7"/>
  <c r="D1874" i="7"/>
  <c r="B1873" i="7"/>
  <c r="D1870" i="7"/>
  <c r="B1869" i="7"/>
  <c r="D1866" i="7"/>
  <c r="B1865" i="7"/>
  <c r="D1862" i="7"/>
  <c r="B1861" i="7"/>
  <c r="D1858" i="7"/>
  <c r="B1857" i="7"/>
  <c r="D1854" i="7"/>
  <c r="B1853" i="7"/>
  <c r="D1850" i="7"/>
  <c r="B1849" i="7"/>
  <c r="D1846" i="7"/>
  <c r="B1845" i="7"/>
  <c r="D1842" i="7"/>
  <c r="B1841" i="7"/>
  <c r="D1838" i="7"/>
  <c r="B1837" i="7"/>
  <c r="D1834" i="7"/>
  <c r="B1833" i="7"/>
  <c r="D1830" i="7"/>
  <c r="B1829" i="7"/>
  <c r="D1826" i="7"/>
  <c r="B1825" i="7"/>
  <c r="D1822" i="7"/>
  <c r="B1821" i="7"/>
  <c r="D1818" i="7"/>
  <c r="B1817" i="7"/>
  <c r="D1814" i="7"/>
  <c r="B1813" i="7"/>
  <c r="D1810" i="7"/>
  <c r="B1809" i="7"/>
  <c r="D1806" i="7"/>
  <c r="B1805" i="7"/>
  <c r="D1802" i="7"/>
  <c r="B1801" i="7"/>
  <c r="D1798" i="7"/>
  <c r="B1797" i="7"/>
  <c r="D1794" i="7"/>
  <c r="B1793" i="7"/>
  <c r="D1790" i="7"/>
  <c r="B1789" i="7"/>
  <c r="D1786" i="7"/>
  <c r="B1785" i="7"/>
  <c r="D1782" i="7"/>
  <c r="B1781" i="7"/>
  <c r="D1778" i="7"/>
  <c r="B1777" i="7"/>
  <c r="D1774" i="7"/>
  <c r="B1773" i="7"/>
  <c r="D1770" i="7"/>
  <c r="B1769" i="7"/>
  <c r="D1766" i="7"/>
  <c r="B1765" i="7"/>
  <c r="D1762" i="7"/>
  <c r="B1761" i="7"/>
  <c r="D1758" i="7"/>
  <c r="B1757" i="7"/>
  <c r="D1754" i="7"/>
  <c r="B1753" i="7"/>
  <c r="D1750" i="7"/>
  <c r="B1749" i="7"/>
  <c r="D1746" i="7"/>
  <c r="B1745" i="7"/>
  <c r="D1742" i="7"/>
  <c r="B1741" i="7"/>
  <c r="D1738" i="7"/>
  <c r="B1737" i="7"/>
  <c r="D1734" i="7"/>
  <c r="B1733" i="7"/>
  <c r="D1730" i="7"/>
  <c r="B1729" i="7"/>
  <c r="D1726" i="7"/>
  <c r="B1725" i="7"/>
  <c r="D1722" i="7"/>
  <c r="B1721" i="7"/>
  <c r="D1718" i="7"/>
  <c r="B1717" i="7"/>
  <c r="D1714" i="7"/>
  <c r="B1713" i="7"/>
  <c r="D1710" i="7"/>
  <c r="B1709" i="7"/>
  <c r="D1706" i="7"/>
  <c r="B1705" i="7"/>
  <c r="D1702" i="7"/>
  <c r="B1701" i="7"/>
  <c r="D1698" i="7"/>
  <c r="B1697" i="7"/>
  <c r="D1694" i="7"/>
  <c r="B1693" i="7"/>
  <c r="D1690" i="7"/>
  <c r="B1689" i="7"/>
  <c r="D1686" i="7"/>
  <c r="B1685" i="7"/>
  <c r="D1682" i="7"/>
  <c r="B1681" i="7"/>
  <c r="D1678" i="7"/>
  <c r="B1677" i="7"/>
  <c r="D1674" i="7"/>
  <c r="B1673" i="7"/>
  <c r="D1670" i="7"/>
  <c r="B1669" i="7"/>
  <c r="D1666" i="7"/>
  <c r="B1665" i="7"/>
  <c r="D1662" i="7"/>
  <c r="B1661" i="7"/>
  <c r="D1658" i="7"/>
  <c r="B1657" i="7"/>
  <c r="D1654" i="7"/>
  <c r="B1653" i="7"/>
  <c r="D1650" i="7"/>
  <c r="B1649" i="7"/>
  <c r="D1646" i="7"/>
  <c r="B1645" i="7"/>
  <c r="D1642" i="7"/>
  <c r="B1641" i="7"/>
  <c r="D1638" i="7"/>
  <c r="B1637" i="7"/>
  <c r="D1634" i="7"/>
  <c r="B1633" i="7"/>
  <c r="D1630" i="7"/>
  <c r="B1629" i="7"/>
  <c r="D1626" i="7"/>
  <c r="B1625" i="7"/>
  <c r="D1622" i="7"/>
  <c r="B1621" i="7"/>
  <c r="D1618" i="7"/>
  <c r="B1617" i="7"/>
  <c r="D1614" i="7"/>
  <c r="B1613" i="7"/>
  <c r="D1610" i="7"/>
  <c r="B1609" i="7"/>
  <c r="D1606" i="7"/>
  <c r="B1605" i="7"/>
  <c r="D1602" i="7"/>
  <c r="B1601" i="7"/>
  <c r="D1598" i="7"/>
  <c r="B1597" i="7"/>
  <c r="D1594" i="7"/>
  <c r="B1593" i="7"/>
  <c r="D1590" i="7"/>
  <c r="B1589" i="7"/>
  <c r="D1586" i="7"/>
  <c r="B1585" i="7"/>
  <c r="D1582" i="7"/>
  <c r="B1581" i="7"/>
  <c r="D1578" i="7"/>
  <c r="B1577" i="7"/>
  <c r="D1574" i="7"/>
  <c r="B1573" i="7"/>
  <c r="D1570" i="7"/>
  <c r="B1569" i="7"/>
  <c r="D1566" i="7"/>
  <c r="B1565" i="7"/>
  <c r="D1562" i="7"/>
  <c r="B1561" i="7"/>
  <c r="D1558" i="7"/>
  <c r="B1557" i="7"/>
  <c r="D1554" i="7"/>
  <c r="B2240" i="7"/>
  <c r="D2229" i="7"/>
  <c r="B2224" i="7"/>
  <c r="D2213" i="7"/>
  <c r="B2208" i="7"/>
  <c r="D2197" i="7"/>
  <c r="B2192" i="7"/>
  <c r="D2181" i="7"/>
  <c r="B2176" i="7"/>
  <c r="D2165" i="7"/>
  <c r="B2160" i="7"/>
  <c r="D2149" i="7"/>
  <c r="B2144" i="7"/>
  <c r="D2133" i="7"/>
  <c r="B2128" i="7"/>
  <c r="B2120" i="7"/>
  <c r="E2116" i="7"/>
  <c r="C2113" i="7"/>
  <c r="D2109" i="7"/>
  <c r="E2102" i="7"/>
  <c r="C2095" i="7"/>
  <c r="B2088" i="7"/>
  <c r="E2084" i="7"/>
  <c r="C2081" i="7"/>
  <c r="D2077" i="7"/>
  <c r="E2070" i="7"/>
  <c r="C2063" i="7"/>
  <c r="B2056" i="7"/>
  <c r="E2052" i="7"/>
  <c r="C2049" i="7"/>
  <c r="D2045" i="7"/>
  <c r="E2038" i="7"/>
  <c r="C2031" i="7"/>
  <c r="E2024" i="7"/>
  <c r="E2019" i="7"/>
  <c r="D2017" i="7"/>
  <c r="E2015" i="7"/>
  <c r="C2010" i="7"/>
  <c r="D2008" i="7"/>
  <c r="E2006" i="7"/>
  <c r="B2003" i="7"/>
  <c r="C2001" i="7"/>
  <c r="E1999" i="7"/>
  <c r="C1994" i="7"/>
  <c r="D1992" i="7"/>
  <c r="E1990" i="7"/>
  <c r="B1987" i="7"/>
  <c r="C1985" i="7"/>
  <c r="E1983" i="7"/>
  <c r="C1978" i="7"/>
  <c r="D1976" i="7"/>
  <c r="E1974" i="7"/>
  <c r="B1973" i="7"/>
  <c r="E1971" i="7"/>
  <c r="C1970" i="7"/>
  <c r="E1967" i="7"/>
  <c r="C1966" i="7"/>
  <c r="E1963" i="7"/>
  <c r="C1962" i="7"/>
  <c r="E1959" i="7"/>
  <c r="C1958" i="7"/>
  <c r="E1955" i="7"/>
  <c r="C1954" i="7"/>
  <c r="E1951" i="7"/>
  <c r="C1950" i="7"/>
  <c r="E1947" i="7"/>
  <c r="C1946" i="7"/>
  <c r="E1943" i="7"/>
  <c r="C1942" i="7"/>
  <c r="E1939" i="7"/>
  <c r="C1938" i="7"/>
  <c r="E1935" i="7"/>
  <c r="C1934" i="7"/>
  <c r="E1931" i="7"/>
  <c r="C1930" i="7"/>
  <c r="E1927" i="7"/>
  <c r="C1926" i="7"/>
  <c r="E1923" i="7"/>
  <c r="C1922" i="7"/>
  <c r="E1919" i="7"/>
  <c r="C1918" i="7"/>
  <c r="E1915" i="7"/>
  <c r="C1914" i="7"/>
  <c r="E1911" i="7"/>
  <c r="C1910" i="7"/>
  <c r="E1907" i="7"/>
  <c r="C1906" i="7"/>
  <c r="E1903" i="7"/>
  <c r="C1902" i="7"/>
  <c r="E1899" i="7"/>
  <c r="C1898" i="7"/>
  <c r="E1895" i="7"/>
  <c r="C1894" i="7"/>
  <c r="E1891" i="7"/>
  <c r="C1890" i="7"/>
  <c r="E1887" i="7"/>
  <c r="C1886" i="7"/>
  <c r="E1883" i="7"/>
  <c r="C1882" i="7"/>
  <c r="E1879" i="7"/>
  <c r="C1878" i="7"/>
  <c r="E1875" i="7"/>
  <c r="C1874" i="7"/>
  <c r="E1871" i="7"/>
  <c r="C1870" i="7"/>
  <c r="E1867" i="7"/>
  <c r="C1866" i="7"/>
  <c r="E1863" i="7"/>
  <c r="C1862" i="7"/>
  <c r="E1859" i="7"/>
  <c r="C1858" i="7"/>
  <c r="E1855" i="7"/>
  <c r="C1854" i="7"/>
  <c r="E1851" i="7"/>
  <c r="C1850" i="7"/>
  <c r="E1847" i="7"/>
  <c r="C1846" i="7"/>
  <c r="E1843" i="7"/>
  <c r="C1842" i="7"/>
  <c r="E1839" i="7"/>
  <c r="C1838" i="7"/>
  <c r="E1835" i="7"/>
  <c r="C1834" i="7"/>
  <c r="E1831" i="7"/>
  <c r="C1830" i="7"/>
  <c r="E1827" i="7"/>
  <c r="C1826" i="7"/>
  <c r="E1823" i="7"/>
  <c r="C1822" i="7"/>
  <c r="E1819" i="7"/>
  <c r="C1818" i="7"/>
  <c r="E1815" i="7"/>
  <c r="C1814" i="7"/>
  <c r="E1811" i="7"/>
  <c r="C1810" i="7"/>
  <c r="E1807" i="7"/>
  <c r="C1806" i="7"/>
  <c r="E1803" i="7"/>
  <c r="C1802" i="7"/>
  <c r="E1799" i="7"/>
  <c r="C1798" i="7"/>
  <c r="E1795" i="7"/>
  <c r="C1794" i="7"/>
  <c r="E1791" i="7"/>
  <c r="C1790" i="7"/>
  <c r="E1787" i="7"/>
  <c r="C1786" i="7"/>
  <c r="E1783" i="7"/>
  <c r="C1782" i="7"/>
  <c r="E1779" i="7"/>
  <c r="C1778" i="7"/>
  <c r="E1775" i="7"/>
  <c r="C1774" i="7"/>
  <c r="E1771" i="7"/>
  <c r="C1770" i="7"/>
  <c r="E1767" i="7"/>
  <c r="C1766" i="7"/>
  <c r="E1763" i="7"/>
  <c r="C1762" i="7"/>
  <c r="E1759" i="7"/>
  <c r="C1758" i="7"/>
  <c r="E1755" i="7"/>
  <c r="C1754" i="7"/>
  <c r="E1751" i="7"/>
  <c r="C1750" i="7"/>
  <c r="E1747" i="7"/>
  <c r="C1746" i="7"/>
  <c r="E1743" i="7"/>
  <c r="C1742" i="7"/>
  <c r="E1739" i="7"/>
  <c r="C1738" i="7"/>
  <c r="E1735" i="7"/>
  <c r="C1734" i="7"/>
  <c r="E1731" i="7"/>
  <c r="C1730" i="7"/>
  <c r="E1727" i="7"/>
  <c r="C1726" i="7"/>
  <c r="E1723" i="7"/>
  <c r="C1722" i="7"/>
  <c r="E1719" i="7"/>
  <c r="C1718" i="7"/>
  <c r="E1715" i="7"/>
  <c r="C1714" i="7"/>
  <c r="E1711" i="7"/>
  <c r="C1710" i="7"/>
  <c r="E1707" i="7"/>
  <c r="C1706" i="7"/>
  <c r="E1703" i="7"/>
  <c r="C1702" i="7"/>
  <c r="E1699" i="7"/>
  <c r="C1698" i="7"/>
  <c r="E1695" i="7"/>
  <c r="C1694" i="7"/>
  <c r="E1691" i="7"/>
  <c r="C1690" i="7"/>
  <c r="E1687" i="7"/>
  <c r="C1686" i="7"/>
  <c r="E1683" i="7"/>
  <c r="C1682" i="7"/>
  <c r="E1679" i="7"/>
  <c r="C1678" i="7"/>
  <c r="E1675" i="7"/>
  <c r="C1674" i="7"/>
  <c r="E1671" i="7"/>
  <c r="C1670" i="7"/>
  <c r="E1667" i="7"/>
  <c r="C1666" i="7"/>
  <c r="E1663" i="7"/>
  <c r="C1662" i="7"/>
  <c r="E1659" i="7"/>
  <c r="C1658" i="7"/>
  <c r="E1655" i="7"/>
  <c r="C1654" i="7"/>
  <c r="E1651" i="7"/>
  <c r="C1650" i="7"/>
  <c r="E1647" i="7"/>
  <c r="C1646" i="7"/>
  <c r="E1643" i="7"/>
  <c r="C1642" i="7"/>
  <c r="E1639" i="7"/>
  <c r="C1638" i="7"/>
  <c r="E1635" i="7"/>
  <c r="C1634" i="7"/>
  <c r="E1631" i="7"/>
  <c r="C1630" i="7"/>
  <c r="E1627" i="7"/>
  <c r="C1626" i="7"/>
  <c r="E1623" i="7"/>
  <c r="C1622" i="7"/>
  <c r="E1619" i="7"/>
  <c r="C1618" i="7"/>
  <c r="E1615" i="7"/>
  <c r="C1614" i="7"/>
  <c r="E1611" i="7"/>
  <c r="C1610" i="7"/>
  <c r="E1607" i="7"/>
  <c r="C1606" i="7"/>
  <c r="E1603" i="7"/>
  <c r="C1602" i="7"/>
  <c r="E1599" i="7"/>
  <c r="C1598" i="7"/>
  <c r="E1595" i="7"/>
  <c r="C1594" i="7"/>
  <c r="E1591" i="7"/>
  <c r="C1590" i="7"/>
  <c r="E1587" i="7"/>
  <c r="C1586" i="7"/>
  <c r="E1583" i="7"/>
  <c r="C1582" i="7"/>
  <c r="E1579" i="7"/>
  <c r="C1578" i="7"/>
  <c r="E1575" i="7"/>
  <c r="C1574" i="7"/>
  <c r="E1571" i="7"/>
  <c r="C1570" i="7"/>
  <c r="E1567" i="7"/>
  <c r="C1566" i="7"/>
  <c r="E1563" i="7"/>
  <c r="C1562" i="7"/>
  <c r="E1559" i="7"/>
  <c r="C1558" i="7"/>
  <c r="E1555" i="7"/>
  <c r="C1554" i="7"/>
  <c r="E1551" i="7"/>
  <c r="C1550" i="7"/>
  <c r="E1547" i="7"/>
  <c r="C1546" i="7"/>
  <c r="E1543" i="7"/>
  <c r="C1542" i="7"/>
  <c r="E1539" i="7"/>
  <c r="C1538" i="7"/>
  <c r="E1535" i="7"/>
  <c r="C1534" i="7"/>
  <c r="E1531" i="7"/>
  <c r="C1530" i="7"/>
  <c r="E1527" i="7"/>
  <c r="C1526" i="7"/>
  <c r="E1523" i="7"/>
  <c r="C1522" i="7"/>
  <c r="E1519" i="7"/>
  <c r="C1518" i="7"/>
  <c r="E1515" i="7"/>
  <c r="C1514" i="7"/>
  <c r="E1511" i="7"/>
  <c r="C1510" i="7"/>
  <c r="E1507" i="7"/>
  <c r="C1506" i="7"/>
  <c r="E1503" i="7"/>
  <c r="C1502" i="7"/>
  <c r="E1499" i="7"/>
  <c r="C1498" i="7"/>
  <c r="E1495" i="7"/>
  <c r="C1494" i="7"/>
  <c r="C2239" i="7"/>
  <c r="E2228" i="7"/>
  <c r="C2223" i="7"/>
  <c r="E2212" i="7"/>
  <c r="C2207" i="7"/>
  <c r="E2196" i="7"/>
  <c r="C2191" i="7"/>
  <c r="E2180" i="7"/>
  <c r="C2175" i="7"/>
  <c r="E2164" i="7"/>
  <c r="C2159" i="7"/>
  <c r="E2148" i="7"/>
  <c r="C2143" i="7"/>
  <c r="E2132" i="7"/>
  <c r="C2127" i="7"/>
  <c r="C2123" i="7"/>
  <c r="B2116" i="7"/>
  <c r="E2112" i="7"/>
  <c r="C2109" i="7"/>
  <c r="D2105" i="7"/>
  <c r="E2098" i="7"/>
  <c r="C2091" i="7"/>
  <c r="B2084" i="7"/>
  <c r="E2080" i="7"/>
  <c r="C2077" i="7"/>
  <c r="D2073" i="7"/>
  <c r="E2066" i="7"/>
  <c r="C2059" i="7"/>
  <c r="B2052" i="7"/>
  <c r="E2048" i="7"/>
  <c r="C2045" i="7"/>
  <c r="D2041" i="7"/>
  <c r="E2034" i="7"/>
  <c r="C2027" i="7"/>
  <c r="B2024" i="7"/>
  <c r="D2021" i="7"/>
  <c r="C2019" i="7"/>
  <c r="C2017" i="7"/>
  <c r="C2015" i="7"/>
  <c r="D2013" i="7"/>
  <c r="B2008" i="7"/>
  <c r="D2006" i="7"/>
  <c r="E2004" i="7"/>
  <c r="B2001" i="7"/>
  <c r="C1999" i="7"/>
  <c r="D1997" i="7"/>
  <c r="B1992" i="7"/>
  <c r="D1990" i="7"/>
  <c r="E1988" i="7"/>
  <c r="B1985" i="7"/>
  <c r="C1983" i="7"/>
  <c r="D1981" i="7"/>
  <c r="B1976" i="7"/>
  <c r="D1974" i="7"/>
  <c r="D1971" i="7"/>
  <c r="B1970" i="7"/>
  <c r="D1967" i="7"/>
  <c r="B1966" i="7"/>
  <c r="D1963" i="7"/>
  <c r="B1962" i="7"/>
  <c r="D1959" i="7"/>
  <c r="B1958" i="7"/>
  <c r="D1955" i="7"/>
  <c r="B1954" i="7"/>
  <c r="D1951" i="7"/>
  <c r="B1950" i="7"/>
  <c r="D1947" i="7"/>
  <c r="B1946" i="7"/>
  <c r="D1943" i="7"/>
  <c r="B1942" i="7"/>
  <c r="D1939" i="7"/>
  <c r="B1938" i="7"/>
  <c r="D1935" i="7"/>
  <c r="B1934" i="7"/>
  <c r="D1931" i="7"/>
  <c r="B1930" i="7"/>
  <c r="D1927" i="7"/>
  <c r="B1926" i="7"/>
  <c r="D1923" i="7"/>
  <c r="B1922" i="7"/>
  <c r="D1919" i="7"/>
  <c r="B1918" i="7"/>
  <c r="D1915" i="7"/>
  <c r="B1914" i="7"/>
  <c r="D1911" i="7"/>
  <c r="B1910" i="7"/>
  <c r="D1907" i="7"/>
  <c r="B1906" i="7"/>
  <c r="D1903" i="7"/>
  <c r="B1902" i="7"/>
  <c r="D1899" i="7"/>
  <c r="B1898" i="7"/>
  <c r="D1895" i="7"/>
  <c r="B1894" i="7"/>
  <c r="D1891" i="7"/>
  <c r="B1890" i="7"/>
  <c r="D1887" i="7"/>
  <c r="B1886" i="7"/>
  <c r="D1883" i="7"/>
  <c r="B1882" i="7"/>
  <c r="D1879" i="7"/>
  <c r="B1878" i="7"/>
  <c r="D1875" i="7"/>
  <c r="B1874" i="7"/>
  <c r="D1871" i="7"/>
  <c r="B1870" i="7"/>
  <c r="D1867" i="7"/>
  <c r="B1866" i="7"/>
  <c r="D1863" i="7"/>
  <c r="B1862" i="7"/>
  <c r="D1859" i="7"/>
  <c r="B1858" i="7"/>
  <c r="D1855" i="7"/>
  <c r="B1854" i="7"/>
  <c r="D1851" i="7"/>
  <c r="B1850" i="7"/>
  <c r="D1847" i="7"/>
  <c r="B1846" i="7"/>
  <c r="D1843" i="7"/>
  <c r="B1842" i="7"/>
  <c r="D1839" i="7"/>
  <c r="B1838" i="7"/>
  <c r="D1835" i="7"/>
  <c r="B1834" i="7"/>
  <c r="D1831" i="7"/>
  <c r="B1830" i="7"/>
  <c r="D1827" i="7"/>
  <c r="B1826" i="7"/>
  <c r="D1823" i="7"/>
  <c r="B1822" i="7"/>
  <c r="D1819" i="7"/>
  <c r="B1818" i="7"/>
  <c r="D1815" i="7"/>
  <c r="B1814" i="7"/>
  <c r="D1811" i="7"/>
  <c r="B1810" i="7"/>
  <c r="D1807" i="7"/>
  <c r="B1806" i="7"/>
  <c r="D1803" i="7"/>
  <c r="B1802" i="7"/>
  <c r="D1799" i="7"/>
  <c r="B1798" i="7"/>
  <c r="D1795" i="7"/>
  <c r="B1794" i="7"/>
  <c r="D1791" i="7"/>
  <c r="B1790" i="7"/>
  <c r="D1787" i="7"/>
  <c r="B1786" i="7"/>
  <c r="D1783" i="7"/>
  <c r="B1782" i="7"/>
  <c r="D1779" i="7"/>
  <c r="B1778" i="7"/>
  <c r="D1775" i="7"/>
  <c r="B1774" i="7"/>
  <c r="D1771" i="7"/>
  <c r="B1770" i="7"/>
  <c r="D1767" i="7"/>
  <c r="B1766" i="7"/>
  <c r="D1763" i="7"/>
  <c r="B1762" i="7"/>
  <c r="D1759" i="7"/>
  <c r="B1758" i="7"/>
  <c r="D1755" i="7"/>
  <c r="B1754" i="7"/>
  <c r="D1751" i="7"/>
  <c r="B1750" i="7"/>
  <c r="D1747" i="7"/>
  <c r="B1746" i="7"/>
  <c r="D1743" i="7"/>
  <c r="B1742" i="7"/>
  <c r="D1739" i="7"/>
  <c r="B1738" i="7"/>
  <c r="D1735" i="7"/>
  <c r="B1734" i="7"/>
  <c r="D1731" i="7"/>
  <c r="B1730" i="7"/>
  <c r="D1727" i="7"/>
  <c r="B1726" i="7"/>
  <c r="D1723" i="7"/>
  <c r="B1722" i="7"/>
  <c r="D1719" i="7"/>
  <c r="B1718" i="7"/>
  <c r="D1715" i="7"/>
  <c r="B1714" i="7"/>
  <c r="D1711" i="7"/>
  <c r="B1710" i="7"/>
  <c r="D1707" i="7"/>
  <c r="B1706" i="7"/>
  <c r="D1703" i="7"/>
  <c r="B1702" i="7"/>
  <c r="D1699" i="7"/>
  <c r="B1698" i="7"/>
  <c r="D1695" i="7"/>
  <c r="B1694" i="7"/>
  <c r="D1691" i="7"/>
  <c r="B1690" i="7"/>
  <c r="D1687" i="7"/>
  <c r="B1686" i="7"/>
  <c r="D1683" i="7"/>
  <c r="B1682" i="7"/>
  <c r="D1679" i="7"/>
  <c r="B1678" i="7"/>
  <c r="D1675" i="7"/>
  <c r="B1674" i="7"/>
  <c r="D1671" i="7"/>
  <c r="B1670" i="7"/>
  <c r="D1667" i="7"/>
  <c r="B1666" i="7"/>
  <c r="D1663" i="7"/>
  <c r="B1662" i="7"/>
  <c r="D1659" i="7"/>
  <c r="B1658" i="7"/>
  <c r="D1655" i="7"/>
  <c r="B1654" i="7"/>
  <c r="D1651" i="7"/>
  <c r="B1650" i="7"/>
  <c r="D1647" i="7"/>
  <c r="B1646" i="7"/>
  <c r="D1643" i="7"/>
  <c r="B1642" i="7"/>
  <c r="D1639" i="7"/>
  <c r="B1638" i="7"/>
  <c r="D1635" i="7"/>
  <c r="B1634" i="7"/>
  <c r="D1631" i="7"/>
  <c r="B1630" i="7"/>
  <c r="D1627" i="7"/>
  <c r="B1626" i="7"/>
  <c r="D1623" i="7"/>
  <c r="B1622" i="7"/>
  <c r="D1619" i="7"/>
  <c r="B1618" i="7"/>
  <c r="D1615" i="7"/>
  <c r="B1614" i="7"/>
  <c r="D1611" i="7"/>
  <c r="B1610" i="7"/>
  <c r="D1607" i="7"/>
  <c r="B1606" i="7"/>
  <c r="D1603" i="7"/>
  <c r="B1602" i="7"/>
  <c r="D1599" i="7"/>
  <c r="B1598" i="7"/>
  <c r="D1595" i="7"/>
  <c r="B1594" i="7"/>
  <c r="D1591" i="7"/>
  <c r="B1590" i="7"/>
  <c r="D1587" i="7"/>
  <c r="B1586" i="7"/>
  <c r="D1583" i="7"/>
  <c r="B1582" i="7"/>
  <c r="D1579" i="7"/>
  <c r="B1578" i="7"/>
  <c r="D1575" i="7"/>
  <c r="B1574" i="7"/>
  <c r="D1571" i="7"/>
  <c r="B1570" i="7"/>
  <c r="D1567" i="7"/>
  <c r="B1566" i="7"/>
  <c r="D1563" i="7"/>
  <c r="B1562" i="7"/>
  <c r="D1559" i="7"/>
  <c r="B1558" i="7"/>
  <c r="D1555" i="7"/>
  <c r="B1554" i="7"/>
  <c r="D1551" i="7"/>
  <c r="B1550" i="7"/>
  <c r="D1547" i="7"/>
  <c r="B1546" i="7"/>
  <c r="D1543" i="7"/>
  <c r="B1542" i="7"/>
  <c r="D1539" i="7"/>
  <c r="B1538" i="7"/>
  <c r="D1535" i="7"/>
  <c r="B1534" i="7"/>
  <c r="D1531" i="7"/>
  <c r="B1530" i="7"/>
  <c r="D1527" i="7"/>
  <c r="B1526" i="7"/>
  <c r="D1523" i="7"/>
  <c r="B1522" i="7"/>
  <c r="D1519" i="7"/>
  <c r="B1518" i="7"/>
  <c r="D1515" i="7"/>
  <c r="B1514" i="7"/>
  <c r="D1511" i="7"/>
  <c r="B1510" i="7"/>
  <c r="D1507" i="7"/>
  <c r="B1506" i="7"/>
  <c r="D1503" i="7"/>
  <c r="B1502" i="7"/>
  <c r="D1499" i="7"/>
  <c r="B1498" i="7"/>
  <c r="D1495" i="7"/>
  <c r="B1494" i="7"/>
  <c r="B2196" i="7"/>
  <c r="D2153" i="7"/>
  <c r="C2087" i="7"/>
  <c r="E2030" i="7"/>
  <c r="E2011" i="7"/>
  <c r="C1997" i="7"/>
  <c r="B1983" i="7"/>
  <c r="C1959" i="7"/>
  <c r="E1948" i="7"/>
  <c r="C1927" i="7"/>
  <c r="E1916" i="7"/>
  <c r="C1895" i="7"/>
  <c r="E1884" i="7"/>
  <c r="C1863" i="7"/>
  <c r="E1852" i="7"/>
  <c r="C1831" i="7"/>
  <c r="E1820" i="7"/>
  <c r="C1799" i="7"/>
  <c r="E1788" i="7"/>
  <c r="C1767" i="7"/>
  <c r="E1756" i="7"/>
  <c r="C1735" i="7"/>
  <c r="E1724" i="7"/>
  <c r="C1703" i="7"/>
  <c r="E1692" i="7"/>
  <c r="C1671" i="7"/>
  <c r="E1660" i="7"/>
  <c r="C1639" i="7"/>
  <c r="E1628" i="7"/>
  <c r="E1604" i="7"/>
  <c r="C1599" i="7"/>
  <c r="E1588" i="7"/>
  <c r="C1583" i="7"/>
  <c r="E1572" i="7"/>
  <c r="C1567" i="7"/>
  <c r="E1556" i="7"/>
  <c r="D1552" i="7"/>
  <c r="E1548" i="7"/>
  <c r="B1545" i="7"/>
  <c r="D1534" i="7"/>
  <c r="B1531" i="7"/>
  <c r="B1528" i="7"/>
  <c r="D1525" i="7"/>
  <c r="B1520" i="7"/>
  <c r="D1517" i="7"/>
  <c r="B1512" i="7"/>
  <c r="D1509" i="7"/>
  <c r="B1504" i="7"/>
  <c r="D1501" i="7"/>
  <c r="B1496" i="7"/>
  <c r="D1493" i="7"/>
  <c r="B1492" i="7"/>
  <c r="D1489" i="7"/>
  <c r="B1488" i="7"/>
  <c r="D1485" i="7"/>
  <c r="B1484" i="7"/>
  <c r="D1481" i="7"/>
  <c r="B1480" i="7"/>
  <c r="D1477" i="7"/>
  <c r="B1476" i="7"/>
  <c r="D1473" i="7"/>
  <c r="B1472" i="7"/>
  <c r="D1469" i="7"/>
  <c r="B1468" i="7"/>
  <c r="D1465" i="7"/>
  <c r="B1464" i="7"/>
  <c r="D1461" i="7"/>
  <c r="B1460" i="7"/>
  <c r="D1457" i="7"/>
  <c r="B1456" i="7"/>
  <c r="D1453" i="7"/>
  <c r="B1452" i="7"/>
  <c r="D1449" i="7"/>
  <c r="B1448" i="7"/>
  <c r="D1445" i="7"/>
  <c r="B1444" i="7"/>
  <c r="D1441" i="7"/>
  <c r="B1440" i="7"/>
  <c r="D1437" i="7"/>
  <c r="B1436" i="7"/>
  <c r="D1433" i="7"/>
  <c r="B1432" i="7"/>
  <c r="D1429" i="7"/>
  <c r="B1428" i="7"/>
  <c r="D1425" i="7"/>
  <c r="B1424" i="7"/>
  <c r="D1421" i="7"/>
  <c r="B1420" i="7"/>
  <c r="D1417" i="7"/>
  <c r="B1416" i="7"/>
  <c r="D1413" i="7"/>
  <c r="B1412" i="7"/>
  <c r="D1409" i="7"/>
  <c r="B1408" i="7"/>
  <c r="D1405" i="7"/>
  <c r="B1404" i="7"/>
  <c r="D1401" i="7"/>
  <c r="B1400" i="7"/>
  <c r="D1397" i="7"/>
  <c r="B1396" i="7"/>
  <c r="D1393" i="7"/>
  <c r="B1392" i="7"/>
  <c r="D1389" i="7"/>
  <c r="B1388" i="7"/>
  <c r="D1385" i="7"/>
  <c r="B1384" i="7"/>
  <c r="D1381" i="7"/>
  <c r="B1380" i="7"/>
  <c r="D1377" i="7"/>
  <c r="B1376" i="7"/>
  <c r="D1373" i="7"/>
  <c r="B1372" i="7"/>
  <c r="D1369" i="7"/>
  <c r="B1368" i="7"/>
  <c r="D1365" i="7"/>
  <c r="B1364" i="7"/>
  <c r="D1361" i="7"/>
  <c r="B1360" i="7"/>
  <c r="D1357" i="7"/>
  <c r="B1356" i="7"/>
  <c r="D1353" i="7"/>
  <c r="B1352" i="7"/>
  <c r="D1349" i="7"/>
  <c r="B1348" i="7"/>
  <c r="D1345" i="7"/>
  <c r="B1344" i="7"/>
  <c r="D1341" i="7"/>
  <c r="B1340" i="7"/>
  <c r="D1337" i="7"/>
  <c r="B1336" i="7"/>
  <c r="D1333" i="7"/>
  <c r="B1332" i="7"/>
  <c r="D1329" i="7"/>
  <c r="B1328" i="7"/>
  <c r="D1325" i="7"/>
  <c r="B1324" i="7"/>
  <c r="D1321" i="7"/>
  <c r="B1320" i="7"/>
  <c r="D1317" i="7"/>
  <c r="B1316" i="7"/>
  <c r="D1313" i="7"/>
  <c r="B1312" i="7"/>
  <c r="D1309" i="7"/>
  <c r="B1308" i="7"/>
  <c r="D1305" i="7"/>
  <c r="B1304" i="7"/>
  <c r="D1301" i="7"/>
  <c r="B1300" i="7"/>
  <c r="D1297" i="7"/>
  <c r="B1296" i="7"/>
  <c r="D1293" i="7"/>
  <c r="B1292" i="7"/>
  <c r="D1289" i="7"/>
  <c r="B1288" i="7"/>
  <c r="D1285" i="7"/>
  <c r="B1284" i="7"/>
  <c r="D1281" i="7"/>
  <c r="B1280" i="7"/>
  <c r="D1277" i="7"/>
  <c r="B1276" i="7"/>
  <c r="D1273" i="7"/>
  <c r="B1272" i="7"/>
  <c r="D1269" i="7"/>
  <c r="B1268" i="7"/>
  <c r="D1265" i="7"/>
  <c r="B1264" i="7"/>
  <c r="D1261" i="7"/>
  <c r="B1260" i="7"/>
  <c r="D1257" i="7"/>
  <c r="B1256" i="7"/>
  <c r="D1253" i="7"/>
  <c r="B1252" i="7"/>
  <c r="D1249" i="7"/>
  <c r="B1248" i="7"/>
  <c r="D1245" i="7"/>
  <c r="B1244" i="7"/>
  <c r="D1241" i="7"/>
  <c r="B1240" i="7"/>
  <c r="D1237" i="7"/>
  <c r="B1236" i="7"/>
  <c r="D1233" i="7"/>
  <c r="B1232" i="7"/>
  <c r="D1229" i="7"/>
  <c r="B1228" i="7"/>
  <c r="D1225" i="7"/>
  <c r="B1224" i="7"/>
  <c r="D1221" i="7"/>
  <c r="B1220" i="7"/>
  <c r="D1217" i="7"/>
  <c r="B1216" i="7"/>
  <c r="D1213" i="7"/>
  <c r="B1212" i="7"/>
  <c r="D1209" i="7"/>
  <c r="B1208" i="7"/>
  <c r="D1205" i="7"/>
  <c r="B1204" i="7"/>
  <c r="D1201" i="7"/>
  <c r="B1200" i="7"/>
  <c r="D1197" i="7"/>
  <c r="B1196" i="7"/>
  <c r="D1193" i="7"/>
  <c r="B1192" i="7"/>
  <c r="D1189" i="7"/>
  <c r="B1188" i="7"/>
  <c r="D1185" i="7"/>
  <c r="B1184" i="7"/>
  <c r="D1181" i="7"/>
  <c r="B1180" i="7"/>
  <c r="D1177" i="7"/>
  <c r="B1176" i="7"/>
  <c r="D2233" i="7"/>
  <c r="B2148" i="7"/>
  <c r="B2112" i="7"/>
  <c r="C2055" i="7"/>
  <c r="E1995" i="7"/>
  <c r="C1981" i="7"/>
  <c r="E1968" i="7"/>
  <c r="C1947" i="7"/>
  <c r="E1936" i="7"/>
  <c r="C1915" i="7"/>
  <c r="E1904" i="7"/>
  <c r="C1883" i="7"/>
  <c r="E1872" i="7"/>
  <c r="C1851" i="7"/>
  <c r="E1840" i="7"/>
  <c r="C1819" i="7"/>
  <c r="E1808" i="7"/>
  <c r="C1787" i="7"/>
  <c r="E1776" i="7"/>
  <c r="C1755" i="7"/>
  <c r="E1744" i="7"/>
  <c r="C1723" i="7"/>
  <c r="E1712" i="7"/>
  <c r="C1691" i="7"/>
  <c r="E1680" i="7"/>
  <c r="C1659" i="7"/>
  <c r="E1648" i="7"/>
  <c r="C1627" i="7"/>
  <c r="E1616" i="7"/>
  <c r="D1604" i="7"/>
  <c r="B1599" i="7"/>
  <c r="D1588" i="7"/>
  <c r="B1583" i="7"/>
  <c r="D1572" i="7"/>
  <c r="B1567" i="7"/>
  <c r="D1556" i="7"/>
  <c r="D1548" i="7"/>
  <c r="E1544" i="7"/>
  <c r="B1541" i="7"/>
  <c r="D1530" i="7"/>
  <c r="B1525" i="7"/>
  <c r="D1522" i="7"/>
  <c r="B1517" i="7"/>
  <c r="D1514" i="7"/>
  <c r="B1509" i="7"/>
  <c r="D1506" i="7"/>
  <c r="B1501" i="7"/>
  <c r="D1498" i="7"/>
  <c r="C1493" i="7"/>
  <c r="E1490" i="7"/>
  <c r="C1489" i="7"/>
  <c r="E1486" i="7"/>
  <c r="C1485" i="7"/>
  <c r="E1482" i="7"/>
  <c r="C1481" i="7"/>
  <c r="E1478" i="7"/>
  <c r="C1477" i="7"/>
  <c r="E1474" i="7"/>
  <c r="C1473" i="7"/>
  <c r="E1470" i="7"/>
  <c r="C1469" i="7"/>
  <c r="E1466" i="7"/>
  <c r="C1465" i="7"/>
  <c r="E1462" i="7"/>
  <c r="C1461" i="7"/>
  <c r="E1458" i="7"/>
  <c r="C1457" i="7"/>
  <c r="E1454" i="7"/>
  <c r="C1453" i="7"/>
  <c r="E1450" i="7"/>
  <c r="C1449" i="7"/>
  <c r="E1446" i="7"/>
  <c r="C1445" i="7"/>
  <c r="E1442" i="7"/>
  <c r="C1441" i="7"/>
  <c r="E1438" i="7"/>
  <c r="C1437" i="7"/>
  <c r="E1434" i="7"/>
  <c r="C1433" i="7"/>
  <c r="E1430" i="7"/>
  <c r="C1429" i="7"/>
  <c r="E1426" i="7"/>
  <c r="C1425" i="7"/>
  <c r="E1422" i="7"/>
  <c r="C1421" i="7"/>
  <c r="E1418" i="7"/>
  <c r="C1417" i="7"/>
  <c r="E1414" i="7"/>
  <c r="C1413" i="7"/>
  <c r="E1410" i="7"/>
  <c r="C1409" i="7"/>
  <c r="E1406" i="7"/>
  <c r="C1405" i="7"/>
  <c r="E1402" i="7"/>
  <c r="C1401" i="7"/>
  <c r="E1398" i="7"/>
  <c r="C1397" i="7"/>
  <c r="E1394" i="7"/>
  <c r="C1393" i="7"/>
  <c r="E1390" i="7"/>
  <c r="C1389" i="7"/>
  <c r="E1386" i="7"/>
  <c r="C1385" i="7"/>
  <c r="E1382" i="7"/>
  <c r="C1381" i="7"/>
  <c r="E1378" i="7"/>
  <c r="C1377" i="7"/>
  <c r="E1374" i="7"/>
  <c r="C1373" i="7"/>
  <c r="E1370" i="7"/>
  <c r="C1369" i="7"/>
  <c r="E1366" i="7"/>
  <c r="C1365" i="7"/>
  <c r="E1362" i="7"/>
  <c r="C1361" i="7"/>
  <c r="E1358" i="7"/>
  <c r="C1357" i="7"/>
  <c r="E1354" i="7"/>
  <c r="C1353" i="7"/>
  <c r="E1350" i="7"/>
  <c r="C1349" i="7"/>
  <c r="E1346" i="7"/>
  <c r="C1345" i="7"/>
  <c r="E1342" i="7"/>
  <c r="C1341" i="7"/>
  <c r="E1338" i="7"/>
  <c r="C1337" i="7"/>
  <c r="E1334" i="7"/>
  <c r="C1333" i="7"/>
  <c r="E1330" i="7"/>
  <c r="C1329" i="7"/>
  <c r="E1326" i="7"/>
  <c r="C1325" i="7"/>
  <c r="E1322" i="7"/>
  <c r="C1321" i="7"/>
  <c r="E1318" i="7"/>
  <c r="C1317" i="7"/>
  <c r="E1314" i="7"/>
  <c r="C1313" i="7"/>
  <c r="E1310" i="7"/>
  <c r="C1309" i="7"/>
  <c r="E1306" i="7"/>
  <c r="C1305" i="7"/>
  <c r="E1302" i="7"/>
  <c r="C1301" i="7"/>
  <c r="E1298" i="7"/>
  <c r="C1297" i="7"/>
  <c r="E1294" i="7"/>
  <c r="C1293" i="7"/>
  <c r="E1290" i="7"/>
  <c r="C1289" i="7"/>
  <c r="E1286" i="7"/>
  <c r="C1285" i="7"/>
  <c r="E1282" i="7"/>
  <c r="C1281" i="7"/>
  <c r="E1278" i="7"/>
  <c r="C1277" i="7"/>
  <c r="E1274" i="7"/>
  <c r="C1273" i="7"/>
  <c r="E1270" i="7"/>
  <c r="C1269" i="7"/>
  <c r="E1266" i="7"/>
  <c r="C1265" i="7"/>
  <c r="E1262" i="7"/>
  <c r="C1261" i="7"/>
  <c r="E1258" i="7"/>
  <c r="C1257" i="7"/>
  <c r="E1254" i="7"/>
  <c r="C1253" i="7"/>
  <c r="E1250" i="7"/>
  <c r="C1249" i="7"/>
  <c r="E1246" i="7"/>
  <c r="C1245" i="7"/>
  <c r="E1242" i="7"/>
  <c r="C1241" i="7"/>
  <c r="E1238" i="7"/>
  <c r="C1237" i="7"/>
  <c r="E1234" i="7"/>
  <c r="C1233" i="7"/>
  <c r="E1230" i="7"/>
  <c r="C1229" i="7"/>
  <c r="E1226" i="7"/>
  <c r="C1225" i="7"/>
  <c r="E1222" i="7"/>
  <c r="C1221" i="7"/>
  <c r="E1218" i="7"/>
  <c r="C1217" i="7"/>
  <c r="E1214" i="7"/>
  <c r="C1213" i="7"/>
  <c r="E1210" i="7"/>
  <c r="C1209" i="7"/>
  <c r="E1206" i="7"/>
  <c r="C1205" i="7"/>
  <c r="E1202" i="7"/>
  <c r="C1201" i="7"/>
  <c r="E1198" i="7"/>
  <c r="C1197" i="7"/>
  <c r="E1194" i="7"/>
  <c r="C1193" i="7"/>
  <c r="E1190" i="7"/>
  <c r="C1189" i="7"/>
  <c r="E1186" i="7"/>
  <c r="C1185" i="7"/>
  <c r="E1182" i="7"/>
  <c r="C1181" i="7"/>
  <c r="E1178" i="7"/>
  <c r="C1177" i="7"/>
  <c r="E1174" i="7"/>
  <c r="B2228" i="7"/>
  <c r="D2185" i="7"/>
  <c r="E2108" i="7"/>
  <c r="B2080" i="7"/>
  <c r="E1979" i="7"/>
  <c r="C1967" i="7"/>
  <c r="E1956" i="7"/>
  <c r="C1935" i="7"/>
  <c r="E1924" i="7"/>
  <c r="C1903" i="7"/>
  <c r="E1892" i="7"/>
  <c r="C1871" i="7"/>
  <c r="E1860" i="7"/>
  <c r="C1839" i="7"/>
  <c r="E1828" i="7"/>
  <c r="C1807" i="7"/>
  <c r="E1796" i="7"/>
  <c r="C1775" i="7"/>
  <c r="E1764" i="7"/>
  <c r="C1743" i="7"/>
  <c r="E1732" i="7"/>
  <c r="C1711" i="7"/>
  <c r="E1700" i="7"/>
  <c r="C1679" i="7"/>
  <c r="E1668" i="7"/>
  <c r="C1647" i="7"/>
  <c r="E1636" i="7"/>
  <c r="C1615" i="7"/>
  <c r="E1608" i="7"/>
  <c r="C1603" i="7"/>
  <c r="E1592" i="7"/>
  <c r="C1587" i="7"/>
  <c r="E1576" i="7"/>
  <c r="C1571" i="7"/>
  <c r="E1560" i="7"/>
  <c r="C1555" i="7"/>
  <c r="C1551" i="7"/>
  <c r="D1544" i="7"/>
  <c r="E1540" i="7"/>
  <c r="B1537" i="7"/>
  <c r="C1527" i="7"/>
  <c r="E1524" i="7"/>
  <c r="C1519" i="7"/>
  <c r="E1516" i="7"/>
  <c r="C1511" i="7"/>
  <c r="E1508" i="7"/>
  <c r="C1503" i="7"/>
  <c r="E1500" i="7"/>
  <c r="C1495" i="7"/>
  <c r="B1493" i="7"/>
  <c r="D1490" i="7"/>
  <c r="B1489" i="7"/>
  <c r="D1486" i="7"/>
  <c r="B1485" i="7"/>
  <c r="D1482" i="7"/>
  <c r="B1481" i="7"/>
  <c r="D1478" i="7"/>
  <c r="B1477" i="7"/>
  <c r="D1474" i="7"/>
  <c r="B1473" i="7"/>
  <c r="D1470" i="7"/>
  <c r="B1469" i="7"/>
  <c r="D1466" i="7"/>
  <c r="B1465" i="7"/>
  <c r="D1462" i="7"/>
  <c r="B1461" i="7"/>
  <c r="D1458" i="7"/>
  <c r="B1457" i="7"/>
  <c r="D1454" i="7"/>
  <c r="B1453" i="7"/>
  <c r="D1450" i="7"/>
  <c r="B1449" i="7"/>
  <c r="D1446" i="7"/>
  <c r="B1445" i="7"/>
  <c r="D1442" i="7"/>
  <c r="B1441" i="7"/>
  <c r="D1438" i="7"/>
  <c r="B1437" i="7"/>
  <c r="D1434" i="7"/>
  <c r="B1433" i="7"/>
  <c r="D1430" i="7"/>
  <c r="B1429" i="7"/>
  <c r="D1426" i="7"/>
  <c r="B1425" i="7"/>
  <c r="D1422" i="7"/>
  <c r="B1421" i="7"/>
  <c r="D1418" i="7"/>
  <c r="B1417" i="7"/>
  <c r="D1414" i="7"/>
  <c r="B1413" i="7"/>
  <c r="D1410" i="7"/>
  <c r="B1409" i="7"/>
  <c r="D1406" i="7"/>
  <c r="B1405" i="7"/>
  <c r="D1402" i="7"/>
  <c r="B1401" i="7"/>
  <c r="D1398" i="7"/>
  <c r="B1397" i="7"/>
  <c r="D1394" i="7"/>
  <c r="B1393" i="7"/>
  <c r="D1390" i="7"/>
  <c r="B1389" i="7"/>
  <c r="D1386" i="7"/>
  <c r="B1385" i="7"/>
  <c r="D1382" i="7"/>
  <c r="B1381" i="7"/>
  <c r="D1378" i="7"/>
  <c r="B1377" i="7"/>
  <c r="D1374" i="7"/>
  <c r="B1373" i="7"/>
  <c r="D1370" i="7"/>
  <c r="B1369" i="7"/>
  <c r="D1366" i="7"/>
  <c r="B1365" i="7"/>
  <c r="D1362" i="7"/>
  <c r="B1361" i="7"/>
  <c r="D1358" i="7"/>
  <c r="B1357" i="7"/>
  <c r="D1354" i="7"/>
  <c r="B1353" i="7"/>
  <c r="D1350" i="7"/>
  <c r="B1349" i="7"/>
  <c r="D1346" i="7"/>
  <c r="B1345" i="7"/>
  <c r="D1342" i="7"/>
  <c r="B1341" i="7"/>
  <c r="D1338" i="7"/>
  <c r="B1337" i="7"/>
  <c r="D1334" i="7"/>
  <c r="B1333" i="7"/>
  <c r="D1330" i="7"/>
  <c r="B1329" i="7"/>
  <c r="D1326" i="7"/>
  <c r="B1325" i="7"/>
  <c r="D1322" i="7"/>
  <c r="B1321" i="7"/>
  <c r="D1318" i="7"/>
  <c r="B1317" i="7"/>
  <c r="D1314" i="7"/>
  <c r="B1313" i="7"/>
  <c r="D1310" i="7"/>
  <c r="B1309" i="7"/>
  <c r="D1306" i="7"/>
  <c r="B1305" i="7"/>
  <c r="D1302" i="7"/>
  <c r="B1301" i="7"/>
  <c r="D1298" i="7"/>
  <c r="B1297" i="7"/>
  <c r="D1294" i="7"/>
  <c r="B1293" i="7"/>
  <c r="D1290" i="7"/>
  <c r="B1289" i="7"/>
  <c r="D1286" i="7"/>
  <c r="B1285" i="7"/>
  <c r="D1282" i="7"/>
  <c r="B1281" i="7"/>
  <c r="D1278" i="7"/>
  <c r="B1277" i="7"/>
  <c r="D1274" i="7"/>
  <c r="B1273" i="7"/>
  <c r="D1270" i="7"/>
  <c r="B1269" i="7"/>
  <c r="D1266" i="7"/>
  <c r="B1265" i="7"/>
  <c r="D1262" i="7"/>
  <c r="B1261" i="7"/>
  <c r="D1258" i="7"/>
  <c r="B1257" i="7"/>
  <c r="D1254" i="7"/>
  <c r="B1253" i="7"/>
  <c r="D1250" i="7"/>
  <c r="B2180" i="7"/>
  <c r="D2137" i="7"/>
  <c r="C2105" i="7"/>
  <c r="E2076" i="7"/>
  <c r="B2048" i="7"/>
  <c r="C2021" i="7"/>
  <c r="C2006" i="7"/>
  <c r="C1955" i="7"/>
  <c r="E1944" i="7"/>
  <c r="C1923" i="7"/>
  <c r="E1912" i="7"/>
  <c r="C1891" i="7"/>
  <c r="E1880" i="7"/>
  <c r="C1859" i="7"/>
  <c r="E1848" i="7"/>
  <c r="C1827" i="7"/>
  <c r="E1816" i="7"/>
  <c r="C1795" i="7"/>
  <c r="E1784" i="7"/>
  <c r="C1763" i="7"/>
  <c r="E1752" i="7"/>
  <c r="C1731" i="7"/>
  <c r="E1720" i="7"/>
  <c r="C1699" i="7"/>
  <c r="E1688" i="7"/>
  <c r="C1667" i="7"/>
  <c r="E1656" i="7"/>
  <c r="C1635" i="7"/>
  <c r="E1624" i="7"/>
  <c r="D1608" i="7"/>
  <c r="B1603" i="7"/>
  <c r="D1592" i="7"/>
  <c r="B1587" i="7"/>
  <c r="D1576" i="7"/>
  <c r="B1571" i="7"/>
  <c r="D1560" i="7"/>
  <c r="B1555" i="7"/>
  <c r="B1551" i="7"/>
  <c r="C1547" i="7"/>
  <c r="D1540" i="7"/>
  <c r="E1536" i="7"/>
  <c r="B1533" i="7"/>
  <c r="B1527" i="7"/>
  <c r="D1524" i="7"/>
  <c r="B1519" i="7"/>
  <c r="D1516" i="7"/>
  <c r="B1511" i="7"/>
  <c r="D1508" i="7"/>
  <c r="B1503" i="7"/>
  <c r="D1500" i="7"/>
  <c r="B1495" i="7"/>
  <c r="E1491" i="7"/>
  <c r="C1490" i="7"/>
  <c r="E1487" i="7"/>
  <c r="C1486" i="7"/>
  <c r="E1483" i="7"/>
  <c r="C1482" i="7"/>
  <c r="E1479" i="7"/>
  <c r="C1478" i="7"/>
  <c r="E1475" i="7"/>
  <c r="C1474" i="7"/>
  <c r="E1471" i="7"/>
  <c r="C1470" i="7"/>
  <c r="E1467" i="7"/>
  <c r="C1466" i="7"/>
  <c r="E1463" i="7"/>
  <c r="C1462" i="7"/>
  <c r="E1459" i="7"/>
  <c r="C1458" i="7"/>
  <c r="E1455" i="7"/>
  <c r="C1454" i="7"/>
  <c r="E1451" i="7"/>
  <c r="C1450" i="7"/>
  <c r="E1447" i="7"/>
  <c r="C1446" i="7"/>
  <c r="E1443" i="7"/>
  <c r="C1442" i="7"/>
  <c r="E1439" i="7"/>
  <c r="C1438" i="7"/>
  <c r="E1435" i="7"/>
  <c r="C1434" i="7"/>
  <c r="E1431" i="7"/>
  <c r="C1430" i="7"/>
  <c r="E1427" i="7"/>
  <c r="C1426" i="7"/>
  <c r="E1423" i="7"/>
  <c r="C1422" i="7"/>
  <c r="E1419" i="7"/>
  <c r="C1418" i="7"/>
  <c r="E1415" i="7"/>
  <c r="C1414" i="7"/>
  <c r="E1411" i="7"/>
  <c r="C1410" i="7"/>
  <c r="E1407" i="7"/>
  <c r="C1406" i="7"/>
  <c r="E1403" i="7"/>
  <c r="C1402" i="7"/>
  <c r="E1399" i="7"/>
  <c r="C1398" i="7"/>
  <c r="E1395" i="7"/>
  <c r="C1394" i="7"/>
  <c r="E1391" i="7"/>
  <c r="C1390" i="7"/>
  <c r="E1387" i="7"/>
  <c r="C1386" i="7"/>
  <c r="E1383" i="7"/>
  <c r="C1382" i="7"/>
  <c r="E1379" i="7"/>
  <c r="C1378" i="7"/>
  <c r="E1375" i="7"/>
  <c r="C1374" i="7"/>
  <c r="E1371" i="7"/>
  <c r="C1370" i="7"/>
  <c r="E1367" i="7"/>
  <c r="C1366" i="7"/>
  <c r="E1363" i="7"/>
  <c r="C1362" i="7"/>
  <c r="E1359" i="7"/>
  <c r="C1358" i="7"/>
  <c r="E1355" i="7"/>
  <c r="C1354" i="7"/>
  <c r="E1351" i="7"/>
  <c r="C1350" i="7"/>
  <c r="E1347" i="7"/>
  <c r="C1346" i="7"/>
  <c r="E1343" i="7"/>
  <c r="C1342" i="7"/>
  <c r="E1339" i="7"/>
  <c r="C1338" i="7"/>
  <c r="E1335" i="7"/>
  <c r="C1334" i="7"/>
  <c r="E1331" i="7"/>
  <c r="C1330" i="7"/>
  <c r="E1327" i="7"/>
  <c r="C1326" i="7"/>
  <c r="E1323" i="7"/>
  <c r="C1322" i="7"/>
  <c r="E1319" i="7"/>
  <c r="C1318" i="7"/>
  <c r="E1315" i="7"/>
  <c r="C1314" i="7"/>
  <c r="E1311" i="7"/>
  <c r="C1310" i="7"/>
  <c r="E1307" i="7"/>
  <c r="C1306" i="7"/>
  <c r="E1303" i="7"/>
  <c r="C1302" i="7"/>
  <c r="E1299" i="7"/>
  <c r="C1298" i="7"/>
  <c r="E1295" i="7"/>
  <c r="C1294" i="7"/>
  <c r="E1291" i="7"/>
  <c r="C1290" i="7"/>
  <c r="E1287" i="7"/>
  <c r="C1286" i="7"/>
  <c r="E1283" i="7"/>
  <c r="C1282" i="7"/>
  <c r="E1279" i="7"/>
  <c r="C1278" i="7"/>
  <c r="E1275" i="7"/>
  <c r="C1274" i="7"/>
  <c r="E1271" i="7"/>
  <c r="C1270" i="7"/>
  <c r="E1267" i="7"/>
  <c r="C1266" i="7"/>
  <c r="E1263" i="7"/>
  <c r="C1262" i="7"/>
  <c r="E1259" i="7"/>
  <c r="C1258" i="7"/>
  <c r="E1255" i="7"/>
  <c r="C1254" i="7"/>
  <c r="E1251" i="7"/>
  <c r="C1250" i="7"/>
  <c r="E1247" i="7"/>
  <c r="C1246" i="7"/>
  <c r="E1243" i="7"/>
  <c r="C1242" i="7"/>
  <c r="E1239" i="7"/>
  <c r="C1238" i="7"/>
  <c r="E1235" i="7"/>
  <c r="C1234" i="7"/>
  <c r="E1231" i="7"/>
  <c r="C1230" i="7"/>
  <c r="E1227" i="7"/>
  <c r="C1226" i="7"/>
  <c r="E1223" i="7"/>
  <c r="C1222" i="7"/>
  <c r="E1219" i="7"/>
  <c r="C1218" i="7"/>
  <c r="E1215" i="7"/>
  <c r="C1214" i="7"/>
  <c r="E1211" i="7"/>
  <c r="C1210" i="7"/>
  <c r="E1207" i="7"/>
  <c r="C1206" i="7"/>
  <c r="E1203" i="7"/>
  <c r="C1202" i="7"/>
  <c r="E1199" i="7"/>
  <c r="C1198" i="7"/>
  <c r="E1195" i="7"/>
  <c r="C1194" i="7"/>
  <c r="E1191" i="7"/>
  <c r="C1190" i="7"/>
  <c r="E1187" i="7"/>
  <c r="C1186" i="7"/>
  <c r="E1183" i="7"/>
  <c r="C1182" i="7"/>
  <c r="E1179" i="7"/>
  <c r="C1178" i="7"/>
  <c r="E1175" i="7"/>
  <c r="C1174" i="7"/>
  <c r="E1171" i="7"/>
  <c r="C1170" i="7"/>
  <c r="E1167" i="7"/>
  <c r="C1166" i="7"/>
  <c r="E1163" i="7"/>
  <c r="C1162" i="7"/>
  <c r="E1159" i="7"/>
  <c r="C1158" i="7"/>
  <c r="E1155" i="7"/>
  <c r="C1154" i="7"/>
  <c r="E1151" i="7"/>
  <c r="C1150" i="7"/>
  <c r="E1147" i="7"/>
  <c r="C1146" i="7"/>
  <c r="E1143" i="7"/>
  <c r="C1142" i="7"/>
  <c r="E1139" i="7"/>
  <c r="C1138" i="7"/>
  <c r="E1135" i="7"/>
  <c r="C1134" i="7"/>
  <c r="E1131" i="7"/>
  <c r="C1130" i="7"/>
  <c r="E1127" i="7"/>
  <c r="C1126" i="7"/>
  <c r="E1123" i="7"/>
  <c r="C1122" i="7"/>
  <c r="E1119" i="7"/>
  <c r="C1118" i="7"/>
  <c r="E1115" i="7"/>
  <c r="C1114" i="7"/>
  <c r="E1111" i="7"/>
  <c r="C1110" i="7"/>
  <c r="E1107" i="7"/>
  <c r="C1106" i="7"/>
  <c r="E1103" i="7"/>
  <c r="C1102" i="7"/>
  <c r="E1099" i="7"/>
  <c r="C1098" i="7"/>
  <c r="E1095" i="7"/>
  <c r="C1094" i="7"/>
  <c r="D2217" i="7"/>
  <c r="B2132" i="7"/>
  <c r="D2101" i="7"/>
  <c r="C2073" i="7"/>
  <c r="E2044" i="7"/>
  <c r="B2019" i="7"/>
  <c r="D2004" i="7"/>
  <c r="C1990" i="7"/>
  <c r="E1964" i="7"/>
  <c r="C1943" i="7"/>
  <c r="E1932" i="7"/>
  <c r="C1911" i="7"/>
  <c r="E1900" i="7"/>
  <c r="C1879" i="7"/>
  <c r="E1868" i="7"/>
  <c r="C1847" i="7"/>
  <c r="E1836" i="7"/>
  <c r="C1815" i="7"/>
  <c r="E1804" i="7"/>
  <c r="C1783" i="7"/>
  <c r="E1772" i="7"/>
  <c r="C1751" i="7"/>
  <c r="E1740" i="7"/>
  <c r="C1719" i="7"/>
  <c r="E1708" i="7"/>
  <c r="C1687" i="7"/>
  <c r="E1676" i="7"/>
  <c r="C1655" i="7"/>
  <c r="E1644" i="7"/>
  <c r="C1623" i="7"/>
  <c r="E1612" i="7"/>
  <c r="C1607" i="7"/>
  <c r="E1596" i="7"/>
  <c r="C1591" i="7"/>
  <c r="E1580" i="7"/>
  <c r="C1575" i="7"/>
  <c r="E1564" i="7"/>
  <c r="C1559" i="7"/>
  <c r="D1550" i="7"/>
  <c r="B1547" i="7"/>
  <c r="C1543" i="7"/>
  <c r="D1536" i="7"/>
  <c r="E1532" i="7"/>
  <c r="D1529" i="7"/>
  <c r="B1524" i="7"/>
  <c r="D1521" i="7"/>
  <c r="B1516" i="7"/>
  <c r="D1513" i="7"/>
  <c r="B1508" i="7"/>
  <c r="D1505" i="7"/>
  <c r="B1500" i="7"/>
  <c r="D1497" i="7"/>
  <c r="D1491" i="7"/>
  <c r="B1490" i="7"/>
  <c r="D1487" i="7"/>
  <c r="B1486" i="7"/>
  <c r="D1483" i="7"/>
  <c r="B1482" i="7"/>
  <c r="D1479" i="7"/>
  <c r="B1478" i="7"/>
  <c r="D1475" i="7"/>
  <c r="B1474" i="7"/>
  <c r="D1471" i="7"/>
  <c r="B1470" i="7"/>
  <c r="D1467" i="7"/>
  <c r="B1466" i="7"/>
  <c r="D1463" i="7"/>
  <c r="B1462" i="7"/>
  <c r="D1459" i="7"/>
  <c r="B1458" i="7"/>
  <c r="D1455" i="7"/>
  <c r="B1454" i="7"/>
  <c r="D1451" i="7"/>
  <c r="B1450" i="7"/>
  <c r="D1447" i="7"/>
  <c r="B1446" i="7"/>
  <c r="D1443" i="7"/>
  <c r="B1442" i="7"/>
  <c r="D1439" i="7"/>
  <c r="B1438" i="7"/>
  <c r="D1435" i="7"/>
  <c r="B1434" i="7"/>
  <c r="D1431" i="7"/>
  <c r="B1430" i="7"/>
  <c r="D1427" i="7"/>
  <c r="B1426" i="7"/>
  <c r="D1423" i="7"/>
  <c r="B1422" i="7"/>
  <c r="D1419" i="7"/>
  <c r="B1418" i="7"/>
  <c r="D1415" i="7"/>
  <c r="B1414" i="7"/>
  <c r="D1411" i="7"/>
  <c r="B1410" i="7"/>
  <c r="D1407" i="7"/>
  <c r="B1406" i="7"/>
  <c r="D1403" i="7"/>
  <c r="B1402" i="7"/>
  <c r="D1399" i="7"/>
  <c r="B1398" i="7"/>
  <c r="D1395" i="7"/>
  <c r="B1394" i="7"/>
  <c r="D1391" i="7"/>
  <c r="B1390" i="7"/>
  <c r="D1387" i="7"/>
  <c r="B1386" i="7"/>
  <c r="D1383" i="7"/>
  <c r="B1382" i="7"/>
  <c r="D1379" i="7"/>
  <c r="B1378" i="7"/>
  <c r="D1375" i="7"/>
  <c r="B1374" i="7"/>
  <c r="D1371" i="7"/>
  <c r="B1370" i="7"/>
  <c r="D1367" i="7"/>
  <c r="B1366" i="7"/>
  <c r="D1363" i="7"/>
  <c r="B1362" i="7"/>
  <c r="D1359" i="7"/>
  <c r="B1358" i="7"/>
  <c r="D1355" i="7"/>
  <c r="B1354" i="7"/>
  <c r="D1351" i="7"/>
  <c r="B1350" i="7"/>
  <c r="D1347" i="7"/>
  <c r="B1346" i="7"/>
  <c r="D1343" i="7"/>
  <c r="B1342" i="7"/>
  <c r="D1339" i="7"/>
  <c r="B1338" i="7"/>
  <c r="D1335" i="7"/>
  <c r="B1334" i="7"/>
  <c r="D1331" i="7"/>
  <c r="B1330" i="7"/>
  <c r="D1327" i="7"/>
  <c r="B1326" i="7"/>
  <c r="D1323" i="7"/>
  <c r="B1322" i="7"/>
  <c r="D1319" i="7"/>
  <c r="B1318" i="7"/>
  <c r="D1315" i="7"/>
  <c r="B1314" i="7"/>
  <c r="D1311" i="7"/>
  <c r="B1310" i="7"/>
  <c r="D1307" i="7"/>
  <c r="B1306" i="7"/>
  <c r="D1303" i="7"/>
  <c r="B1302" i="7"/>
  <c r="D1299" i="7"/>
  <c r="B1298" i="7"/>
  <c r="D1295" i="7"/>
  <c r="B1294" i="7"/>
  <c r="D1291" i="7"/>
  <c r="B1290" i="7"/>
  <c r="D1287" i="7"/>
  <c r="B1286" i="7"/>
  <c r="D1283" i="7"/>
  <c r="B1282" i="7"/>
  <c r="D1279" i="7"/>
  <c r="B1278" i="7"/>
  <c r="D1275" i="7"/>
  <c r="B1274" i="7"/>
  <c r="D1271" i="7"/>
  <c r="B1270" i="7"/>
  <c r="D1267" i="7"/>
  <c r="B1266" i="7"/>
  <c r="D1263" i="7"/>
  <c r="B1262" i="7"/>
  <c r="D1259" i="7"/>
  <c r="B1258" i="7"/>
  <c r="D1255" i="7"/>
  <c r="B1254" i="7"/>
  <c r="D1251" i="7"/>
  <c r="B1250" i="7"/>
  <c r="D1247" i="7"/>
  <c r="B1246" i="7"/>
  <c r="D1243" i="7"/>
  <c r="B1242" i="7"/>
  <c r="D1239" i="7"/>
  <c r="B1238" i="7"/>
  <c r="D1235" i="7"/>
  <c r="B1234" i="7"/>
  <c r="D1231" i="7"/>
  <c r="B1230" i="7"/>
  <c r="D1227" i="7"/>
  <c r="B1226" i="7"/>
  <c r="D1223" i="7"/>
  <c r="B1222" i="7"/>
  <c r="D1219" i="7"/>
  <c r="B1218" i="7"/>
  <c r="D1215" i="7"/>
  <c r="B1214" i="7"/>
  <c r="D1211" i="7"/>
  <c r="B1210" i="7"/>
  <c r="D1207" i="7"/>
  <c r="B1206" i="7"/>
  <c r="D1203" i="7"/>
  <c r="B1202" i="7"/>
  <c r="D1199" i="7"/>
  <c r="B1198" i="7"/>
  <c r="D1195" i="7"/>
  <c r="B1194" i="7"/>
  <c r="D1191" i="7"/>
  <c r="B1190" i="7"/>
  <c r="B2212" i="7"/>
  <c r="D2169" i="7"/>
  <c r="D2069" i="7"/>
  <c r="C2041" i="7"/>
  <c r="E2002" i="7"/>
  <c r="D1988" i="7"/>
  <c r="C1974" i="7"/>
  <c r="C1963" i="7"/>
  <c r="E1952" i="7"/>
  <c r="C1931" i="7"/>
  <c r="E1920" i="7"/>
  <c r="C1899" i="7"/>
  <c r="E1888" i="7"/>
  <c r="C1867" i="7"/>
  <c r="E1856" i="7"/>
  <c r="C1835" i="7"/>
  <c r="E1824" i="7"/>
  <c r="C1803" i="7"/>
  <c r="E1792" i="7"/>
  <c r="C1771" i="7"/>
  <c r="E1760" i="7"/>
  <c r="C1739" i="7"/>
  <c r="E1728" i="7"/>
  <c r="C1707" i="7"/>
  <c r="E1696" i="7"/>
  <c r="C1675" i="7"/>
  <c r="E1664" i="7"/>
  <c r="C1643" i="7"/>
  <c r="E1632" i="7"/>
  <c r="D1612" i="7"/>
  <c r="B1607" i="7"/>
  <c r="D1596" i="7"/>
  <c r="B1591" i="7"/>
  <c r="D1580" i="7"/>
  <c r="B1575" i="7"/>
  <c r="D1564" i="7"/>
  <c r="B1559" i="7"/>
  <c r="D1546" i="7"/>
  <c r="B1543" i="7"/>
  <c r="C1539" i="7"/>
  <c r="D1532" i="7"/>
  <c r="B1529" i="7"/>
  <c r="D1526" i="7"/>
  <c r="B1521" i="7"/>
  <c r="D1518" i="7"/>
  <c r="B1513" i="7"/>
  <c r="D1510" i="7"/>
  <c r="B1505" i="7"/>
  <c r="D1502" i="7"/>
  <c r="B1497" i="7"/>
  <c r="D1494" i="7"/>
  <c r="E1492" i="7"/>
  <c r="C1491" i="7"/>
  <c r="E1488" i="7"/>
  <c r="C1487" i="7"/>
  <c r="E1484" i="7"/>
  <c r="C1483" i="7"/>
  <c r="E1480" i="7"/>
  <c r="C1479" i="7"/>
  <c r="E1476" i="7"/>
  <c r="C1475" i="7"/>
  <c r="E1472" i="7"/>
  <c r="C1471" i="7"/>
  <c r="E1468" i="7"/>
  <c r="C1467" i="7"/>
  <c r="E1464" i="7"/>
  <c r="C1463" i="7"/>
  <c r="E1460" i="7"/>
  <c r="C1459" i="7"/>
  <c r="E1456" i="7"/>
  <c r="C1455" i="7"/>
  <c r="E1452" i="7"/>
  <c r="C1451" i="7"/>
  <c r="E1448" i="7"/>
  <c r="C1447" i="7"/>
  <c r="E1444" i="7"/>
  <c r="C1443" i="7"/>
  <c r="E1440" i="7"/>
  <c r="C1439" i="7"/>
  <c r="E1436" i="7"/>
  <c r="C1435" i="7"/>
  <c r="E1432" i="7"/>
  <c r="C1431" i="7"/>
  <c r="E1428" i="7"/>
  <c r="C1427" i="7"/>
  <c r="E1424" i="7"/>
  <c r="C1423" i="7"/>
  <c r="E1420" i="7"/>
  <c r="C1419" i="7"/>
  <c r="E1416" i="7"/>
  <c r="C1415" i="7"/>
  <c r="E1412" i="7"/>
  <c r="C1411" i="7"/>
  <c r="E1408" i="7"/>
  <c r="C1407" i="7"/>
  <c r="E1404" i="7"/>
  <c r="C1403" i="7"/>
  <c r="E1400" i="7"/>
  <c r="C1399" i="7"/>
  <c r="E1396" i="7"/>
  <c r="C1395" i="7"/>
  <c r="E1392" i="7"/>
  <c r="C1391" i="7"/>
  <c r="E1388" i="7"/>
  <c r="C1387" i="7"/>
  <c r="E1384" i="7"/>
  <c r="C1383" i="7"/>
  <c r="E1380" i="7"/>
  <c r="C1379" i="7"/>
  <c r="E1376" i="7"/>
  <c r="C1375" i="7"/>
  <c r="E1372" i="7"/>
  <c r="C1371" i="7"/>
  <c r="E1368" i="7"/>
  <c r="C1367" i="7"/>
  <c r="E1364" i="7"/>
  <c r="C1363" i="7"/>
  <c r="B2164" i="7"/>
  <c r="E2094" i="7"/>
  <c r="D2037" i="7"/>
  <c r="B2015" i="7"/>
  <c r="E1986" i="7"/>
  <c r="E1972" i="7"/>
  <c r="C1951" i="7"/>
  <c r="E1940" i="7"/>
  <c r="C1919" i="7"/>
  <c r="E1908" i="7"/>
  <c r="C1887" i="7"/>
  <c r="E1876" i="7"/>
  <c r="C1855" i="7"/>
  <c r="E1844" i="7"/>
  <c r="C1823" i="7"/>
  <c r="E1812" i="7"/>
  <c r="C1791" i="7"/>
  <c r="E1780" i="7"/>
  <c r="C1759" i="7"/>
  <c r="E1748" i="7"/>
  <c r="C1727" i="7"/>
  <c r="E1716" i="7"/>
  <c r="C1695" i="7"/>
  <c r="E1684" i="7"/>
  <c r="C1663" i="7"/>
  <c r="E1652" i="7"/>
  <c r="C1631" i="7"/>
  <c r="E1620" i="7"/>
  <c r="C1611" i="7"/>
  <c r="E1600" i="7"/>
  <c r="C1595" i="7"/>
  <c r="E1584" i="7"/>
  <c r="C1579" i="7"/>
  <c r="E1568" i="7"/>
  <c r="C1563" i="7"/>
  <c r="B1553" i="7"/>
  <c r="D1542" i="7"/>
  <c r="B1539" i="7"/>
  <c r="C1535" i="7"/>
  <c r="E1528" i="7"/>
  <c r="C1523" i="7"/>
  <c r="E1520" i="7"/>
  <c r="C1515" i="7"/>
  <c r="E1512" i="7"/>
  <c r="C1507" i="7"/>
  <c r="E1504" i="7"/>
  <c r="C1499" i="7"/>
  <c r="E1496" i="7"/>
  <c r="D1492" i="7"/>
  <c r="B1491" i="7"/>
  <c r="D1488" i="7"/>
  <c r="B1487" i="7"/>
  <c r="D1484" i="7"/>
  <c r="B1483" i="7"/>
  <c r="D1480" i="7"/>
  <c r="B1479" i="7"/>
  <c r="D1476" i="7"/>
  <c r="B1475" i="7"/>
  <c r="D1472" i="7"/>
  <c r="B1471" i="7"/>
  <c r="D1468" i="7"/>
  <c r="B1467" i="7"/>
  <c r="D1464" i="7"/>
  <c r="B1463" i="7"/>
  <c r="D1460" i="7"/>
  <c r="B1459" i="7"/>
  <c r="D1456" i="7"/>
  <c r="B1455" i="7"/>
  <c r="D1452" i="7"/>
  <c r="B1451" i="7"/>
  <c r="D1448" i="7"/>
  <c r="B1447" i="7"/>
  <c r="D1444" i="7"/>
  <c r="B1443" i="7"/>
  <c r="D1440" i="7"/>
  <c r="B1439" i="7"/>
  <c r="D1436" i="7"/>
  <c r="B1435" i="7"/>
  <c r="D1432" i="7"/>
  <c r="B1431" i="7"/>
  <c r="D1428" i="7"/>
  <c r="B1427" i="7"/>
  <c r="D1424" i="7"/>
  <c r="B1423" i="7"/>
  <c r="D1420" i="7"/>
  <c r="B1419" i="7"/>
  <c r="D1416" i="7"/>
  <c r="B1415" i="7"/>
  <c r="D1412" i="7"/>
  <c r="B1411" i="7"/>
  <c r="D1408" i="7"/>
  <c r="B1407" i="7"/>
  <c r="D1404" i="7"/>
  <c r="B1403" i="7"/>
  <c r="D1400" i="7"/>
  <c r="B1399" i="7"/>
  <c r="D1396" i="7"/>
  <c r="B1395" i="7"/>
  <c r="D1392" i="7"/>
  <c r="B1391" i="7"/>
  <c r="D1388" i="7"/>
  <c r="B1387" i="7"/>
  <c r="D1384" i="7"/>
  <c r="B1383" i="7"/>
  <c r="D1380" i="7"/>
  <c r="B1379" i="7"/>
  <c r="D1376" i="7"/>
  <c r="B1375" i="7"/>
  <c r="D1372" i="7"/>
  <c r="B1371" i="7"/>
  <c r="D1368" i="7"/>
  <c r="B1367" i="7"/>
  <c r="D1364" i="7"/>
  <c r="B1363" i="7"/>
  <c r="D1360" i="7"/>
  <c r="B1359" i="7"/>
  <c r="D1356" i="7"/>
  <c r="B1355" i="7"/>
  <c r="D1352" i="7"/>
  <c r="B1351" i="7"/>
  <c r="D1348" i="7"/>
  <c r="B1347" i="7"/>
  <c r="D1344" i="7"/>
  <c r="B1343" i="7"/>
  <c r="D1340" i="7"/>
  <c r="B1339" i="7"/>
  <c r="D1336" i="7"/>
  <c r="B1335" i="7"/>
  <c r="D1332" i="7"/>
  <c r="B1331" i="7"/>
  <c r="D1328" i="7"/>
  <c r="B1327" i="7"/>
  <c r="D1324" i="7"/>
  <c r="B1323" i="7"/>
  <c r="D1320" i="7"/>
  <c r="B1319" i="7"/>
  <c r="D1316" i="7"/>
  <c r="B1315" i="7"/>
  <c r="D1312" i="7"/>
  <c r="B1311" i="7"/>
  <c r="D1308" i="7"/>
  <c r="B1307" i="7"/>
  <c r="D1304" i="7"/>
  <c r="B1303" i="7"/>
  <c r="D1300" i="7"/>
  <c r="B1299" i="7"/>
  <c r="D1296" i="7"/>
  <c r="B1295" i="7"/>
  <c r="D1292" i="7"/>
  <c r="B1291" i="7"/>
  <c r="D1288" i="7"/>
  <c r="B1287" i="7"/>
  <c r="D1284" i="7"/>
  <c r="B1283" i="7"/>
  <c r="D1280" i="7"/>
  <c r="B1279" i="7"/>
  <c r="D1276" i="7"/>
  <c r="B1275" i="7"/>
  <c r="D1272" i="7"/>
  <c r="B1271" i="7"/>
  <c r="D1268" i="7"/>
  <c r="B1267" i="7"/>
  <c r="D1264" i="7"/>
  <c r="B1263" i="7"/>
  <c r="D1260" i="7"/>
  <c r="B1259" i="7"/>
  <c r="D1256" i="7"/>
  <c r="B1255" i="7"/>
  <c r="D1252" i="7"/>
  <c r="B1251" i="7"/>
  <c r="D1248" i="7"/>
  <c r="B1247" i="7"/>
  <c r="D1244" i="7"/>
  <c r="B1243" i="7"/>
  <c r="D1240" i="7"/>
  <c r="B1239" i="7"/>
  <c r="D1236" i="7"/>
  <c r="B1235" i="7"/>
  <c r="D1232" i="7"/>
  <c r="B1231" i="7"/>
  <c r="D1228" i="7"/>
  <c r="B1227" i="7"/>
  <c r="D1224" i="7"/>
  <c r="B1223" i="7"/>
  <c r="D1220" i="7"/>
  <c r="B1219" i="7"/>
  <c r="D1216" i="7"/>
  <c r="B1215" i="7"/>
  <c r="D1212" i="7"/>
  <c r="B1211" i="7"/>
  <c r="D1208" i="7"/>
  <c r="B1207" i="7"/>
  <c r="D1204" i="7"/>
  <c r="B1203" i="7"/>
  <c r="D1200" i="7"/>
  <c r="B1199" i="7"/>
  <c r="D1196" i="7"/>
  <c r="B1195" i="7"/>
  <c r="D1192" i="7"/>
  <c r="B1191" i="7"/>
  <c r="D1188" i="7"/>
  <c r="B1187" i="7"/>
  <c r="D1184" i="7"/>
  <c r="B1183" i="7"/>
  <c r="D1180" i="7"/>
  <c r="B1179" i="7"/>
  <c r="D1176" i="7"/>
  <c r="B1175" i="7"/>
  <c r="D1172" i="7"/>
  <c r="B1171" i="7"/>
  <c r="D1168" i="7"/>
  <c r="B1167" i="7"/>
  <c r="D1164" i="7"/>
  <c r="B1163" i="7"/>
  <c r="D1160" i="7"/>
  <c r="B1159" i="7"/>
  <c r="D1156" i="7"/>
  <c r="B1155" i="7"/>
  <c r="D1152" i="7"/>
  <c r="B1151" i="7"/>
  <c r="D1148" i="7"/>
  <c r="B1147" i="7"/>
  <c r="D1144" i="7"/>
  <c r="B1143" i="7"/>
  <c r="D1140" i="7"/>
  <c r="B1139" i="7"/>
  <c r="D1136" i="7"/>
  <c r="B1135" i="7"/>
  <c r="D1132" i="7"/>
  <c r="B1131" i="7"/>
  <c r="D1128" i="7"/>
  <c r="B1127" i="7"/>
  <c r="D1124" i="7"/>
  <c r="B1123" i="7"/>
  <c r="D1120" i="7"/>
  <c r="B1119" i="7"/>
  <c r="D1116" i="7"/>
  <c r="B1115" i="7"/>
  <c r="D1112" i="7"/>
  <c r="B1111" i="7"/>
  <c r="D1108" i="7"/>
  <c r="B1107" i="7"/>
  <c r="D1104" i="7"/>
  <c r="B1103" i="7"/>
  <c r="D1100" i="7"/>
  <c r="B1099" i="7"/>
  <c r="D1096" i="7"/>
  <c r="B1095" i="7"/>
  <c r="D1092" i="7"/>
  <c r="D2201" i="7"/>
  <c r="C2119" i="7"/>
  <c r="E2062" i="7"/>
  <c r="C2013" i="7"/>
  <c r="B1999" i="7"/>
  <c r="C1971" i="7"/>
  <c r="E1960" i="7"/>
  <c r="C1939" i="7"/>
  <c r="E1928" i="7"/>
  <c r="C1907" i="7"/>
  <c r="E1896" i="7"/>
  <c r="C1875" i="7"/>
  <c r="E1864" i="7"/>
  <c r="C1843" i="7"/>
  <c r="E1832" i="7"/>
  <c r="C1811" i="7"/>
  <c r="E1800" i="7"/>
  <c r="C1779" i="7"/>
  <c r="E1768" i="7"/>
  <c r="C1747" i="7"/>
  <c r="E1736" i="7"/>
  <c r="C1715" i="7"/>
  <c r="E1704" i="7"/>
  <c r="C1683" i="7"/>
  <c r="E1672" i="7"/>
  <c r="C1651" i="7"/>
  <c r="E1640" i="7"/>
  <c r="C1619" i="7"/>
  <c r="B1611" i="7"/>
  <c r="D1600" i="7"/>
  <c r="B1595" i="7"/>
  <c r="D1584" i="7"/>
  <c r="B1579" i="7"/>
  <c r="D1568" i="7"/>
  <c r="B1563" i="7"/>
  <c r="E1552" i="7"/>
  <c r="B1549" i="7"/>
  <c r="D1538" i="7"/>
  <c r="B1535" i="7"/>
  <c r="C1531" i="7"/>
  <c r="D1528" i="7"/>
  <c r="B1523" i="7"/>
  <c r="D1520" i="7"/>
  <c r="B1515" i="7"/>
  <c r="D1512" i="7"/>
  <c r="B1507" i="7"/>
  <c r="D1504" i="7"/>
  <c r="B1499" i="7"/>
  <c r="D1496" i="7"/>
  <c r="C1492" i="7"/>
  <c r="E1489" i="7"/>
  <c r="C1488" i="7"/>
  <c r="E1485" i="7"/>
  <c r="C1484" i="7"/>
  <c r="E1481" i="7"/>
  <c r="C1480" i="7"/>
  <c r="E1477" i="7"/>
  <c r="C1476" i="7"/>
  <c r="E1473" i="7"/>
  <c r="C1472" i="7"/>
  <c r="E1469" i="7"/>
  <c r="C1468" i="7"/>
  <c r="E1465" i="7"/>
  <c r="C1464" i="7"/>
  <c r="E1461" i="7"/>
  <c r="C1460" i="7"/>
  <c r="E1457" i="7"/>
  <c r="C1456" i="7"/>
  <c r="E1453" i="7"/>
  <c r="C1452" i="7"/>
  <c r="E1449" i="7"/>
  <c r="C1448" i="7"/>
  <c r="E1445" i="7"/>
  <c r="C1444" i="7"/>
  <c r="E1441" i="7"/>
  <c r="C1440" i="7"/>
  <c r="E1437" i="7"/>
  <c r="C1436" i="7"/>
  <c r="E1433" i="7"/>
  <c r="C1432" i="7"/>
  <c r="E1429" i="7"/>
  <c r="C1428" i="7"/>
  <c r="E1425" i="7"/>
  <c r="C1424" i="7"/>
  <c r="E1421" i="7"/>
  <c r="C1420" i="7"/>
  <c r="E1417" i="7"/>
  <c r="C1416" i="7"/>
  <c r="E1413" i="7"/>
  <c r="C1412" i="7"/>
  <c r="E1409" i="7"/>
  <c r="C1408" i="7"/>
  <c r="E1405" i="7"/>
  <c r="C1404" i="7"/>
  <c r="E1401" i="7"/>
  <c r="C1400" i="7"/>
  <c r="E1397" i="7"/>
  <c r="C1396" i="7"/>
  <c r="E1393" i="7"/>
  <c r="C1392" i="7"/>
  <c r="E1389" i="7"/>
  <c r="C1388" i="7"/>
  <c r="E1385" i="7"/>
  <c r="C1384" i="7"/>
  <c r="E1381" i="7"/>
  <c r="C1380" i="7"/>
  <c r="E1377" i="7"/>
  <c r="C1376" i="7"/>
  <c r="E1373" i="7"/>
  <c r="C1372" i="7"/>
  <c r="E1369" i="7"/>
  <c r="C1368" i="7"/>
  <c r="E1365" i="7"/>
  <c r="C1364" i="7"/>
  <c r="E1361" i="7"/>
  <c r="C1360" i="7"/>
  <c r="E1357" i="7"/>
  <c r="C1356" i="7"/>
  <c r="E1353" i="7"/>
  <c r="C1352" i="7"/>
  <c r="E1349" i="7"/>
  <c r="C1348" i="7"/>
  <c r="E1345" i="7"/>
  <c r="C1344" i="7"/>
  <c r="E1341" i="7"/>
  <c r="C1340" i="7"/>
  <c r="E1337" i="7"/>
  <c r="C1336" i="7"/>
  <c r="E1333" i="7"/>
  <c r="C1332" i="7"/>
  <c r="E1329" i="7"/>
  <c r="C1328" i="7"/>
  <c r="E1325" i="7"/>
  <c r="C1324" i="7"/>
  <c r="E1321" i="7"/>
  <c r="C1320" i="7"/>
  <c r="E1317" i="7"/>
  <c r="C1316" i="7"/>
  <c r="E1313" i="7"/>
  <c r="C1312" i="7"/>
  <c r="E1309" i="7"/>
  <c r="C1308" i="7"/>
  <c r="E1305" i="7"/>
  <c r="C1304" i="7"/>
  <c r="C1351" i="7"/>
  <c r="E1340" i="7"/>
  <c r="C1319" i="7"/>
  <c r="E1308" i="7"/>
  <c r="C1300" i="7"/>
  <c r="E1289" i="7"/>
  <c r="C1284" i="7"/>
  <c r="E1273" i="7"/>
  <c r="C1268" i="7"/>
  <c r="E1257" i="7"/>
  <c r="C1252" i="7"/>
  <c r="C1244" i="7"/>
  <c r="E1240" i="7"/>
  <c r="B1237" i="7"/>
  <c r="E1233" i="7"/>
  <c r="D1226" i="7"/>
  <c r="C1219" i="7"/>
  <c r="C1212" i="7"/>
  <c r="E1208" i="7"/>
  <c r="B1205" i="7"/>
  <c r="E1201" i="7"/>
  <c r="D1194" i="7"/>
  <c r="D1187" i="7"/>
  <c r="B1182" i="7"/>
  <c r="D1179" i="7"/>
  <c r="B1174" i="7"/>
  <c r="C1172" i="7"/>
  <c r="E1170" i="7"/>
  <c r="C1165" i="7"/>
  <c r="D1163" i="7"/>
  <c r="E1161" i="7"/>
  <c r="B1158" i="7"/>
  <c r="C1156" i="7"/>
  <c r="E1154" i="7"/>
  <c r="C1149" i="7"/>
  <c r="D1147" i="7"/>
  <c r="E1145" i="7"/>
  <c r="B1142" i="7"/>
  <c r="C1140" i="7"/>
  <c r="E1138" i="7"/>
  <c r="C1133" i="7"/>
  <c r="D1131" i="7"/>
  <c r="E1129" i="7"/>
  <c r="B1126" i="7"/>
  <c r="C1124" i="7"/>
  <c r="E1122" i="7"/>
  <c r="C1117" i="7"/>
  <c r="D1115" i="7"/>
  <c r="E1113" i="7"/>
  <c r="B1110" i="7"/>
  <c r="C1108" i="7"/>
  <c r="E1106" i="7"/>
  <c r="C1101" i="7"/>
  <c r="D1099" i="7"/>
  <c r="E1097" i="7"/>
  <c r="B1094" i="7"/>
  <c r="E1092" i="7"/>
  <c r="B1091" i="7"/>
  <c r="D1088" i="7"/>
  <c r="B1087" i="7"/>
  <c r="D1084" i="7"/>
  <c r="B1083" i="7"/>
  <c r="D1080" i="7"/>
  <c r="B1079" i="7"/>
  <c r="D1076" i="7"/>
  <c r="B1075" i="7"/>
  <c r="D1072" i="7"/>
  <c r="B1071" i="7"/>
  <c r="D1068" i="7"/>
  <c r="B1067" i="7"/>
  <c r="D1064" i="7"/>
  <c r="B1063" i="7"/>
  <c r="D1060" i="7"/>
  <c r="B1059" i="7"/>
  <c r="D1056" i="7"/>
  <c r="B1055" i="7"/>
  <c r="D1052" i="7"/>
  <c r="B1051" i="7"/>
  <c r="D1048" i="7"/>
  <c r="B1047" i="7"/>
  <c r="D1044" i="7"/>
  <c r="B1043" i="7"/>
  <c r="D1040" i="7"/>
  <c r="B1039" i="7"/>
  <c r="D1036" i="7"/>
  <c r="B1035" i="7"/>
  <c r="D1032" i="7"/>
  <c r="B1031" i="7"/>
  <c r="D1028" i="7"/>
  <c r="B1027" i="7"/>
  <c r="D1024" i="7"/>
  <c r="B1023" i="7"/>
  <c r="D1020" i="7"/>
  <c r="B1019" i="7"/>
  <c r="D1016" i="7"/>
  <c r="B1015" i="7"/>
  <c r="D1012" i="7"/>
  <c r="B1011" i="7"/>
  <c r="D1008" i="7"/>
  <c r="B1007" i="7"/>
  <c r="D1004" i="7"/>
  <c r="B1003" i="7"/>
  <c r="D1000" i="7"/>
  <c r="B999" i="7"/>
  <c r="D996" i="7"/>
  <c r="B995" i="7"/>
  <c r="D992" i="7"/>
  <c r="B991" i="7"/>
  <c r="D988" i="7"/>
  <c r="B987" i="7"/>
  <c r="D984" i="7"/>
  <c r="B983" i="7"/>
  <c r="D980" i="7"/>
  <c r="B979" i="7"/>
  <c r="D976" i="7"/>
  <c r="B975" i="7"/>
  <c r="D972" i="7"/>
  <c r="B971" i="7"/>
  <c r="D968" i="7"/>
  <c r="B967" i="7"/>
  <c r="D964" i="7"/>
  <c r="B963" i="7"/>
  <c r="D960" i="7"/>
  <c r="B959" i="7"/>
  <c r="D956" i="7"/>
  <c r="B955" i="7"/>
  <c r="D952" i="7"/>
  <c r="B951" i="7"/>
  <c r="D948" i="7"/>
  <c r="B947" i="7"/>
  <c r="D944" i="7"/>
  <c r="B943" i="7"/>
  <c r="D940" i="7"/>
  <c r="B939" i="7"/>
  <c r="D936" i="7"/>
  <c r="B935" i="7"/>
  <c r="D932" i="7"/>
  <c r="B931" i="7"/>
  <c r="D928" i="7"/>
  <c r="B927" i="7"/>
  <c r="D924" i="7"/>
  <c r="B923" i="7"/>
  <c r="D920" i="7"/>
  <c r="B919" i="7"/>
  <c r="D916" i="7"/>
  <c r="B915" i="7"/>
  <c r="D912" i="7"/>
  <c r="B911" i="7"/>
  <c r="D908" i="7"/>
  <c r="B907" i="7"/>
  <c r="D904" i="7"/>
  <c r="B903" i="7"/>
  <c r="D900" i="7"/>
  <c r="B899" i="7"/>
  <c r="D896" i="7"/>
  <c r="B895" i="7"/>
  <c r="D892" i="7"/>
  <c r="B891" i="7"/>
  <c r="D888" i="7"/>
  <c r="B887" i="7"/>
  <c r="D884" i="7"/>
  <c r="B883" i="7"/>
  <c r="D880" i="7"/>
  <c r="B879" i="7"/>
  <c r="D876" i="7"/>
  <c r="B875" i="7"/>
  <c r="D872" i="7"/>
  <c r="B871" i="7"/>
  <c r="D868" i="7"/>
  <c r="B867" i="7"/>
  <c r="D864" i="7"/>
  <c r="B863" i="7"/>
  <c r="D860" i="7"/>
  <c r="B859" i="7"/>
  <c r="D856" i="7"/>
  <c r="B855" i="7"/>
  <c r="D852" i="7"/>
  <c r="B851" i="7"/>
  <c r="D848" i="7"/>
  <c r="B847" i="7"/>
  <c r="D844" i="7"/>
  <c r="B843" i="7"/>
  <c r="D840" i="7"/>
  <c r="B839" i="7"/>
  <c r="D836" i="7"/>
  <c r="B835" i="7"/>
  <c r="D832" i="7"/>
  <c r="B831" i="7"/>
  <c r="D828" i="7"/>
  <c r="B827" i="7"/>
  <c r="D824" i="7"/>
  <c r="B823" i="7"/>
  <c r="D820" i="7"/>
  <c r="B819" i="7"/>
  <c r="D816" i="7"/>
  <c r="B815" i="7"/>
  <c r="D812" i="7"/>
  <c r="B811" i="7"/>
  <c r="D808" i="7"/>
  <c r="B807" i="7"/>
  <c r="D804" i="7"/>
  <c r="B803" i="7"/>
  <c r="D800" i="7"/>
  <c r="B799" i="7"/>
  <c r="D796" i="7"/>
  <c r="B795" i="7"/>
  <c r="D792" i="7"/>
  <c r="B791" i="7"/>
  <c r="D788" i="7"/>
  <c r="B787" i="7"/>
  <c r="D784" i="7"/>
  <c r="B783" i="7"/>
  <c r="D780" i="7"/>
  <c r="B779" i="7"/>
  <c r="D776" i="7"/>
  <c r="B775" i="7"/>
  <c r="D772" i="7"/>
  <c r="B771" i="7"/>
  <c r="D768" i="7"/>
  <c r="B767" i="7"/>
  <c r="D764" i="7"/>
  <c r="B763" i="7"/>
  <c r="D760" i="7"/>
  <c r="B759" i="7"/>
  <c r="D756" i="7"/>
  <c r="B755" i="7"/>
  <c r="D752" i="7"/>
  <c r="B751" i="7"/>
  <c r="D748" i="7"/>
  <c r="B747" i="7"/>
  <c r="D744" i="7"/>
  <c r="B743" i="7"/>
  <c r="D740" i="7"/>
  <c r="B739" i="7"/>
  <c r="D736" i="7"/>
  <c r="B735" i="7"/>
  <c r="D732" i="7"/>
  <c r="B731" i="7"/>
  <c r="D728" i="7"/>
  <c r="B727" i="7"/>
  <c r="D724" i="7"/>
  <c r="B723" i="7"/>
  <c r="D720" i="7"/>
  <c r="B719" i="7"/>
  <c r="D716" i="7"/>
  <c r="B715" i="7"/>
  <c r="D712" i="7"/>
  <c r="B711" i="7"/>
  <c r="D708" i="7"/>
  <c r="B707" i="7"/>
  <c r="D704" i="7"/>
  <c r="B703" i="7"/>
  <c r="D700" i="7"/>
  <c r="B699" i="7"/>
  <c r="D696" i="7"/>
  <c r="B695" i="7"/>
  <c r="D692" i="7"/>
  <c r="B691" i="7"/>
  <c r="D688" i="7"/>
  <c r="B687" i="7"/>
  <c r="D684" i="7"/>
  <c r="B683" i="7"/>
  <c r="D680" i="7"/>
  <c r="B679" i="7"/>
  <c r="D676" i="7"/>
  <c r="B675" i="7"/>
  <c r="D672" i="7"/>
  <c r="B671" i="7"/>
  <c r="D668" i="7"/>
  <c r="B667" i="7"/>
  <c r="E1360" i="7"/>
  <c r="C1339" i="7"/>
  <c r="E1328" i="7"/>
  <c r="C1307" i="7"/>
  <c r="C1299" i="7"/>
  <c r="E1288" i="7"/>
  <c r="C1283" i="7"/>
  <c r="E1272" i="7"/>
  <c r="C1267" i="7"/>
  <c r="E1256" i="7"/>
  <c r="C1251" i="7"/>
  <c r="C1247" i="7"/>
  <c r="C1240" i="7"/>
  <c r="E1236" i="7"/>
  <c r="B1233" i="7"/>
  <c r="E1229" i="7"/>
  <c r="D1222" i="7"/>
  <c r="C1215" i="7"/>
  <c r="C1208" i="7"/>
  <c r="E1204" i="7"/>
  <c r="B1201" i="7"/>
  <c r="E1197" i="7"/>
  <c r="D1190" i="7"/>
  <c r="C1187" i="7"/>
  <c r="E1184" i="7"/>
  <c r="C1179" i="7"/>
  <c r="E1176" i="7"/>
  <c r="B1172" i="7"/>
  <c r="D1170" i="7"/>
  <c r="E1168" i="7"/>
  <c r="B1165" i="7"/>
  <c r="C1163" i="7"/>
  <c r="D1161" i="7"/>
  <c r="B1156" i="7"/>
  <c r="D1154" i="7"/>
  <c r="E1152" i="7"/>
  <c r="B1149" i="7"/>
  <c r="C1147" i="7"/>
  <c r="D1145" i="7"/>
  <c r="B1140" i="7"/>
  <c r="D1138" i="7"/>
  <c r="E1136" i="7"/>
  <c r="B1133" i="7"/>
  <c r="C1131" i="7"/>
  <c r="D1129" i="7"/>
  <c r="B1124" i="7"/>
  <c r="D1122" i="7"/>
  <c r="E1120" i="7"/>
  <c r="B1117" i="7"/>
  <c r="C1115" i="7"/>
  <c r="D1113" i="7"/>
  <c r="B1108" i="7"/>
  <c r="D1106" i="7"/>
  <c r="E1104" i="7"/>
  <c r="B1101" i="7"/>
  <c r="C1099" i="7"/>
  <c r="D1097" i="7"/>
  <c r="C1092" i="7"/>
  <c r="E1089" i="7"/>
  <c r="C1088" i="7"/>
  <c r="E1085" i="7"/>
  <c r="C1084" i="7"/>
  <c r="E1081" i="7"/>
  <c r="C1080" i="7"/>
  <c r="E1077" i="7"/>
  <c r="C1076" i="7"/>
  <c r="E1073" i="7"/>
  <c r="C1072" i="7"/>
  <c r="E1069" i="7"/>
  <c r="C1068" i="7"/>
  <c r="E1065" i="7"/>
  <c r="C1064" i="7"/>
  <c r="E1061" i="7"/>
  <c r="C1060" i="7"/>
  <c r="E1057" i="7"/>
  <c r="C1056" i="7"/>
  <c r="E1053" i="7"/>
  <c r="C1052" i="7"/>
  <c r="E1049" i="7"/>
  <c r="C1048" i="7"/>
  <c r="E1045" i="7"/>
  <c r="C1044" i="7"/>
  <c r="E1041" i="7"/>
  <c r="C1040" i="7"/>
  <c r="E1037" i="7"/>
  <c r="C1036" i="7"/>
  <c r="E1033" i="7"/>
  <c r="C1032" i="7"/>
  <c r="E1029" i="7"/>
  <c r="C1028" i="7"/>
  <c r="E1025" i="7"/>
  <c r="C1024" i="7"/>
  <c r="E1021" i="7"/>
  <c r="C1020" i="7"/>
  <c r="E1017" i="7"/>
  <c r="C1016" i="7"/>
  <c r="E1013" i="7"/>
  <c r="C1012" i="7"/>
  <c r="E1009" i="7"/>
  <c r="C1008" i="7"/>
  <c r="E1005" i="7"/>
  <c r="C1004" i="7"/>
  <c r="E1001" i="7"/>
  <c r="C1000" i="7"/>
  <c r="E997" i="7"/>
  <c r="C996" i="7"/>
  <c r="E993" i="7"/>
  <c r="C992" i="7"/>
  <c r="E989" i="7"/>
  <c r="C988" i="7"/>
  <c r="E985" i="7"/>
  <c r="C984" i="7"/>
  <c r="E981" i="7"/>
  <c r="C980" i="7"/>
  <c r="E977" i="7"/>
  <c r="C976" i="7"/>
  <c r="E973" i="7"/>
  <c r="C972" i="7"/>
  <c r="E969" i="7"/>
  <c r="C968" i="7"/>
  <c r="E965" i="7"/>
  <c r="C964" i="7"/>
  <c r="E961" i="7"/>
  <c r="C960" i="7"/>
  <c r="E957" i="7"/>
  <c r="C956" i="7"/>
  <c r="E953" i="7"/>
  <c r="C952" i="7"/>
  <c r="E949" i="7"/>
  <c r="C948" i="7"/>
  <c r="E945" i="7"/>
  <c r="C944" i="7"/>
  <c r="E941" i="7"/>
  <c r="C940" i="7"/>
  <c r="E937" i="7"/>
  <c r="C936" i="7"/>
  <c r="E933" i="7"/>
  <c r="C932" i="7"/>
  <c r="E929" i="7"/>
  <c r="C928" i="7"/>
  <c r="E925" i="7"/>
  <c r="C924" i="7"/>
  <c r="E921" i="7"/>
  <c r="C920" i="7"/>
  <c r="E917" i="7"/>
  <c r="C916" i="7"/>
  <c r="E913" i="7"/>
  <c r="C912" i="7"/>
  <c r="E909" i="7"/>
  <c r="C908" i="7"/>
  <c r="E905" i="7"/>
  <c r="C904" i="7"/>
  <c r="E901" i="7"/>
  <c r="C900" i="7"/>
  <c r="E897" i="7"/>
  <c r="C896" i="7"/>
  <c r="E893" i="7"/>
  <c r="C892" i="7"/>
  <c r="E889" i="7"/>
  <c r="C888" i="7"/>
  <c r="E885" i="7"/>
  <c r="C884" i="7"/>
  <c r="E881" i="7"/>
  <c r="C880" i="7"/>
  <c r="E877" i="7"/>
  <c r="C876" i="7"/>
  <c r="E873" i="7"/>
  <c r="C872" i="7"/>
  <c r="E869" i="7"/>
  <c r="C868" i="7"/>
  <c r="E865" i="7"/>
  <c r="C864" i="7"/>
  <c r="E861" i="7"/>
  <c r="C860" i="7"/>
  <c r="E857" i="7"/>
  <c r="C856" i="7"/>
  <c r="E853" i="7"/>
  <c r="C852" i="7"/>
  <c r="E849" i="7"/>
  <c r="C848" i="7"/>
  <c r="E845" i="7"/>
  <c r="C844" i="7"/>
  <c r="E841" i="7"/>
  <c r="C840" i="7"/>
  <c r="E837" i="7"/>
  <c r="C836" i="7"/>
  <c r="E833" i="7"/>
  <c r="C832" i="7"/>
  <c r="E829" i="7"/>
  <c r="C828" i="7"/>
  <c r="E825" i="7"/>
  <c r="C824" i="7"/>
  <c r="E821" i="7"/>
  <c r="C820" i="7"/>
  <c r="E817" i="7"/>
  <c r="C816" i="7"/>
  <c r="E813" i="7"/>
  <c r="C812" i="7"/>
  <c r="E809" i="7"/>
  <c r="C808" i="7"/>
  <c r="E805" i="7"/>
  <c r="C804" i="7"/>
  <c r="E801" i="7"/>
  <c r="C800" i="7"/>
  <c r="E797" i="7"/>
  <c r="C796" i="7"/>
  <c r="E793" i="7"/>
  <c r="C792" i="7"/>
  <c r="E789" i="7"/>
  <c r="C788" i="7"/>
  <c r="E785" i="7"/>
  <c r="C784" i="7"/>
  <c r="E781" i="7"/>
  <c r="C780" i="7"/>
  <c r="E777" i="7"/>
  <c r="C776" i="7"/>
  <c r="E773" i="7"/>
  <c r="C772" i="7"/>
  <c r="E769" i="7"/>
  <c r="C768" i="7"/>
  <c r="E765" i="7"/>
  <c r="C764" i="7"/>
  <c r="E761" i="7"/>
  <c r="C760" i="7"/>
  <c r="E757" i="7"/>
  <c r="C756" i="7"/>
  <c r="E753" i="7"/>
  <c r="C752" i="7"/>
  <c r="E749" i="7"/>
  <c r="C748" i="7"/>
  <c r="E745" i="7"/>
  <c r="C744" i="7"/>
  <c r="E741" i="7"/>
  <c r="C740" i="7"/>
  <c r="E737" i="7"/>
  <c r="C736" i="7"/>
  <c r="E733" i="7"/>
  <c r="C732" i="7"/>
  <c r="E729" i="7"/>
  <c r="C728" i="7"/>
  <c r="E725" i="7"/>
  <c r="C724" i="7"/>
  <c r="E721" i="7"/>
  <c r="C720" i="7"/>
  <c r="E717" i="7"/>
  <c r="C716" i="7"/>
  <c r="E713" i="7"/>
  <c r="C712" i="7"/>
  <c r="E709" i="7"/>
  <c r="C708" i="7"/>
  <c r="E705" i="7"/>
  <c r="C704" i="7"/>
  <c r="E701" i="7"/>
  <c r="C700" i="7"/>
  <c r="E697" i="7"/>
  <c r="C696" i="7"/>
  <c r="E693" i="7"/>
  <c r="C692" i="7"/>
  <c r="E689" i="7"/>
  <c r="C688" i="7"/>
  <c r="E685" i="7"/>
  <c r="C684" i="7"/>
  <c r="E681" i="7"/>
  <c r="C680" i="7"/>
  <c r="C1359" i="7"/>
  <c r="E1348" i="7"/>
  <c r="C1327" i="7"/>
  <c r="E1316" i="7"/>
  <c r="E1293" i="7"/>
  <c r="C1288" i="7"/>
  <c r="E1277" i="7"/>
  <c r="C1272" i="7"/>
  <c r="E1261" i="7"/>
  <c r="C1256" i="7"/>
  <c r="C1243" i="7"/>
  <c r="C1236" i="7"/>
  <c r="E1232" i="7"/>
  <c r="B1229" i="7"/>
  <c r="E1225" i="7"/>
  <c r="D1218" i="7"/>
  <c r="C1211" i="7"/>
  <c r="C1204" i="7"/>
  <c r="E1200" i="7"/>
  <c r="B1197" i="7"/>
  <c r="E1193" i="7"/>
  <c r="C1184" i="7"/>
  <c r="E1181" i="7"/>
  <c r="C1176" i="7"/>
  <c r="E1173" i="7"/>
  <c r="B1170" i="7"/>
  <c r="C1168" i="7"/>
  <c r="E1166" i="7"/>
  <c r="C1161" i="7"/>
  <c r="D1159" i="7"/>
  <c r="E1157" i="7"/>
  <c r="B1154" i="7"/>
  <c r="C1152" i="7"/>
  <c r="E1150" i="7"/>
  <c r="C1145" i="7"/>
  <c r="D1143" i="7"/>
  <c r="E1141" i="7"/>
  <c r="B1138" i="7"/>
  <c r="C1136" i="7"/>
  <c r="E1134" i="7"/>
  <c r="C1129" i="7"/>
  <c r="D1127" i="7"/>
  <c r="E1125" i="7"/>
  <c r="B1122" i="7"/>
  <c r="C1120" i="7"/>
  <c r="E1118" i="7"/>
  <c r="C1113" i="7"/>
  <c r="D1111" i="7"/>
  <c r="E1109" i="7"/>
  <c r="B1106" i="7"/>
  <c r="C1104" i="7"/>
  <c r="E1102" i="7"/>
  <c r="C1097" i="7"/>
  <c r="D1095" i="7"/>
  <c r="E1093" i="7"/>
  <c r="B1092" i="7"/>
  <c r="D1089" i="7"/>
  <c r="B1088" i="7"/>
  <c r="D1085" i="7"/>
  <c r="B1084" i="7"/>
  <c r="D1081" i="7"/>
  <c r="B1080" i="7"/>
  <c r="D1077" i="7"/>
  <c r="B1076" i="7"/>
  <c r="D1073" i="7"/>
  <c r="B1072" i="7"/>
  <c r="D1069" i="7"/>
  <c r="B1068" i="7"/>
  <c r="D1065" i="7"/>
  <c r="B1064" i="7"/>
  <c r="D1061" i="7"/>
  <c r="B1060" i="7"/>
  <c r="D1057" i="7"/>
  <c r="B1056" i="7"/>
  <c r="D1053" i="7"/>
  <c r="B1052" i="7"/>
  <c r="D1049" i="7"/>
  <c r="B1048" i="7"/>
  <c r="D1045" i="7"/>
  <c r="B1044" i="7"/>
  <c r="D1041" i="7"/>
  <c r="B1040" i="7"/>
  <c r="D1037" i="7"/>
  <c r="B1036" i="7"/>
  <c r="D1033" i="7"/>
  <c r="B1032" i="7"/>
  <c r="D1029" i="7"/>
  <c r="B1028" i="7"/>
  <c r="D1025" i="7"/>
  <c r="B1024" i="7"/>
  <c r="D1021" i="7"/>
  <c r="B1020" i="7"/>
  <c r="D1017" i="7"/>
  <c r="B1016" i="7"/>
  <c r="D1013" i="7"/>
  <c r="B1012" i="7"/>
  <c r="D1009" i="7"/>
  <c r="B1008" i="7"/>
  <c r="D1005" i="7"/>
  <c r="B1004" i="7"/>
  <c r="D1001" i="7"/>
  <c r="B1000" i="7"/>
  <c r="D997" i="7"/>
  <c r="B996" i="7"/>
  <c r="D993" i="7"/>
  <c r="B992" i="7"/>
  <c r="D989" i="7"/>
  <c r="B988" i="7"/>
  <c r="D985" i="7"/>
  <c r="B984" i="7"/>
  <c r="D981" i="7"/>
  <c r="B980" i="7"/>
  <c r="D977" i="7"/>
  <c r="B976" i="7"/>
  <c r="D973" i="7"/>
  <c r="B972" i="7"/>
  <c r="D969" i="7"/>
  <c r="B968" i="7"/>
  <c r="D965" i="7"/>
  <c r="B964" i="7"/>
  <c r="D961" i="7"/>
  <c r="B960" i="7"/>
  <c r="D957" i="7"/>
  <c r="B956" i="7"/>
  <c r="D953" i="7"/>
  <c r="B952" i="7"/>
  <c r="D949" i="7"/>
  <c r="B948" i="7"/>
  <c r="D945" i="7"/>
  <c r="B944" i="7"/>
  <c r="D941" i="7"/>
  <c r="B940" i="7"/>
  <c r="D937" i="7"/>
  <c r="B936" i="7"/>
  <c r="D933" i="7"/>
  <c r="B932" i="7"/>
  <c r="D929" i="7"/>
  <c r="B928" i="7"/>
  <c r="D925" i="7"/>
  <c r="B924" i="7"/>
  <c r="D921" i="7"/>
  <c r="B920" i="7"/>
  <c r="D917" i="7"/>
  <c r="B916" i="7"/>
  <c r="D913" i="7"/>
  <c r="B912" i="7"/>
  <c r="D909" i="7"/>
  <c r="B908" i="7"/>
  <c r="D905" i="7"/>
  <c r="B904" i="7"/>
  <c r="D901" i="7"/>
  <c r="B900" i="7"/>
  <c r="D897" i="7"/>
  <c r="B896" i="7"/>
  <c r="D893" i="7"/>
  <c r="B892" i="7"/>
  <c r="D889" i="7"/>
  <c r="B888" i="7"/>
  <c r="D885" i="7"/>
  <c r="B884" i="7"/>
  <c r="D881" i="7"/>
  <c r="B880" i="7"/>
  <c r="D877" i="7"/>
  <c r="B876" i="7"/>
  <c r="D873" i="7"/>
  <c r="B872" i="7"/>
  <c r="D869" i="7"/>
  <c r="B868" i="7"/>
  <c r="D865" i="7"/>
  <c r="B864" i="7"/>
  <c r="D861" i="7"/>
  <c r="B860" i="7"/>
  <c r="D857" i="7"/>
  <c r="B856" i="7"/>
  <c r="D853" i="7"/>
  <c r="B852" i="7"/>
  <c r="D849" i="7"/>
  <c r="B848" i="7"/>
  <c r="D845" i="7"/>
  <c r="B844" i="7"/>
  <c r="D841" i="7"/>
  <c r="B840" i="7"/>
  <c r="D837" i="7"/>
  <c r="B836" i="7"/>
  <c r="D833" i="7"/>
  <c r="B832" i="7"/>
  <c r="D829" i="7"/>
  <c r="B828" i="7"/>
  <c r="D825" i="7"/>
  <c r="B824" i="7"/>
  <c r="D821" i="7"/>
  <c r="B820" i="7"/>
  <c r="D817" i="7"/>
  <c r="B816" i="7"/>
  <c r="D813" i="7"/>
  <c r="B812" i="7"/>
  <c r="D809" i="7"/>
  <c r="B808" i="7"/>
  <c r="D805" i="7"/>
  <c r="B804" i="7"/>
  <c r="D801" i="7"/>
  <c r="B800" i="7"/>
  <c r="D797" i="7"/>
  <c r="B796" i="7"/>
  <c r="D793" i="7"/>
  <c r="B792" i="7"/>
  <c r="D789" i="7"/>
  <c r="B788" i="7"/>
  <c r="D785" i="7"/>
  <c r="B784" i="7"/>
  <c r="D781" i="7"/>
  <c r="B780" i="7"/>
  <c r="D777" i="7"/>
  <c r="B776" i="7"/>
  <c r="D773" i="7"/>
  <c r="B772" i="7"/>
  <c r="D769" i="7"/>
  <c r="B768" i="7"/>
  <c r="D765" i="7"/>
  <c r="B764" i="7"/>
  <c r="D761" i="7"/>
  <c r="B760" i="7"/>
  <c r="D757" i="7"/>
  <c r="B756" i="7"/>
  <c r="D753" i="7"/>
  <c r="B752" i="7"/>
  <c r="D749" i="7"/>
  <c r="B748" i="7"/>
  <c r="D745" i="7"/>
  <c r="B744" i="7"/>
  <c r="D741" i="7"/>
  <c r="B740" i="7"/>
  <c r="D737" i="7"/>
  <c r="B736" i="7"/>
  <c r="D733" i="7"/>
  <c r="B732" i="7"/>
  <c r="D729" i="7"/>
  <c r="B728" i="7"/>
  <c r="D725" i="7"/>
  <c r="B724" i="7"/>
  <c r="D721" i="7"/>
  <c r="B720" i="7"/>
  <c r="D717" i="7"/>
  <c r="B716" i="7"/>
  <c r="D713" i="7"/>
  <c r="B712" i="7"/>
  <c r="D709" i="7"/>
  <c r="B708" i="7"/>
  <c r="D705" i="7"/>
  <c r="B704" i="7"/>
  <c r="D701" i="7"/>
  <c r="B700" i="7"/>
  <c r="D697" i="7"/>
  <c r="B696" i="7"/>
  <c r="D693" i="7"/>
  <c r="B692" i="7"/>
  <c r="D689" i="7"/>
  <c r="B688" i="7"/>
  <c r="D685" i="7"/>
  <c r="B684" i="7"/>
  <c r="D681" i="7"/>
  <c r="B680" i="7"/>
  <c r="D677" i="7"/>
  <c r="B676" i="7"/>
  <c r="D673" i="7"/>
  <c r="B672" i="7"/>
  <c r="D669" i="7"/>
  <c r="B668" i="7"/>
  <c r="D665" i="7"/>
  <c r="B664" i="7"/>
  <c r="D661" i="7"/>
  <c r="B660" i="7"/>
  <c r="C1347" i="7"/>
  <c r="E1336" i="7"/>
  <c r="C1315" i="7"/>
  <c r="E1304" i="7"/>
  <c r="E1292" i="7"/>
  <c r="C1287" i="7"/>
  <c r="E1276" i="7"/>
  <c r="C1271" i="7"/>
  <c r="E1260" i="7"/>
  <c r="C1255" i="7"/>
  <c r="D1246" i="7"/>
  <c r="C1239" i="7"/>
  <c r="C1232" i="7"/>
  <c r="E1228" i="7"/>
  <c r="B1225" i="7"/>
  <c r="E1221" i="7"/>
  <c r="D1214" i="7"/>
  <c r="C1207" i="7"/>
  <c r="C1200" i="7"/>
  <c r="E1196" i="7"/>
  <c r="B1193" i="7"/>
  <c r="E1189" i="7"/>
  <c r="D1186" i="7"/>
  <c r="B1181" i="7"/>
  <c r="D1178" i="7"/>
  <c r="D1173" i="7"/>
  <c r="B1168" i="7"/>
  <c r="D1166" i="7"/>
  <c r="E1164" i="7"/>
  <c r="B1161" i="7"/>
  <c r="C1159" i="7"/>
  <c r="D1157" i="7"/>
  <c r="B1152" i="7"/>
  <c r="D1150" i="7"/>
  <c r="E1148" i="7"/>
  <c r="B1145" i="7"/>
  <c r="C1143" i="7"/>
  <c r="D1141" i="7"/>
  <c r="B1136" i="7"/>
  <c r="D1134" i="7"/>
  <c r="E1132" i="7"/>
  <c r="B1129" i="7"/>
  <c r="C1127" i="7"/>
  <c r="D1125" i="7"/>
  <c r="B1120" i="7"/>
  <c r="D1118" i="7"/>
  <c r="E1116" i="7"/>
  <c r="B1113" i="7"/>
  <c r="C1111" i="7"/>
  <c r="D1109" i="7"/>
  <c r="B1104" i="7"/>
  <c r="D1102" i="7"/>
  <c r="E1100" i="7"/>
  <c r="B1097" i="7"/>
  <c r="C1095" i="7"/>
  <c r="D1093" i="7"/>
  <c r="E1090" i="7"/>
  <c r="C1089" i="7"/>
  <c r="E1086" i="7"/>
  <c r="C1085" i="7"/>
  <c r="E1082" i="7"/>
  <c r="C1081" i="7"/>
  <c r="E1078" i="7"/>
  <c r="C1077" i="7"/>
  <c r="E1074" i="7"/>
  <c r="C1073" i="7"/>
  <c r="E1070" i="7"/>
  <c r="C1069" i="7"/>
  <c r="E1066" i="7"/>
  <c r="C1065" i="7"/>
  <c r="E1062" i="7"/>
  <c r="C1061" i="7"/>
  <c r="E1058" i="7"/>
  <c r="C1057" i="7"/>
  <c r="E1054" i="7"/>
  <c r="C1053" i="7"/>
  <c r="E1050" i="7"/>
  <c r="C1049" i="7"/>
  <c r="E1046" i="7"/>
  <c r="C1045" i="7"/>
  <c r="E1042" i="7"/>
  <c r="C1041" i="7"/>
  <c r="E1038" i="7"/>
  <c r="C1037" i="7"/>
  <c r="E1034" i="7"/>
  <c r="C1033" i="7"/>
  <c r="E1030" i="7"/>
  <c r="C1029" i="7"/>
  <c r="E1026" i="7"/>
  <c r="C1025" i="7"/>
  <c r="E1022" i="7"/>
  <c r="C1021" i="7"/>
  <c r="E1018" i="7"/>
  <c r="C1017" i="7"/>
  <c r="E1014" i="7"/>
  <c r="C1013" i="7"/>
  <c r="E1010" i="7"/>
  <c r="C1009" i="7"/>
  <c r="E1006" i="7"/>
  <c r="C1005" i="7"/>
  <c r="E1002" i="7"/>
  <c r="C1001" i="7"/>
  <c r="E998" i="7"/>
  <c r="C997" i="7"/>
  <c r="E994" i="7"/>
  <c r="C993" i="7"/>
  <c r="E990" i="7"/>
  <c r="C989" i="7"/>
  <c r="E986" i="7"/>
  <c r="C985" i="7"/>
  <c r="E982" i="7"/>
  <c r="C981" i="7"/>
  <c r="E978" i="7"/>
  <c r="C977" i="7"/>
  <c r="E974" i="7"/>
  <c r="C973" i="7"/>
  <c r="E970" i="7"/>
  <c r="C969" i="7"/>
  <c r="E966" i="7"/>
  <c r="C965" i="7"/>
  <c r="E962" i="7"/>
  <c r="C961" i="7"/>
  <c r="E958" i="7"/>
  <c r="C957" i="7"/>
  <c r="E954" i="7"/>
  <c r="C953" i="7"/>
  <c r="E950" i="7"/>
  <c r="C949" i="7"/>
  <c r="E946" i="7"/>
  <c r="C945" i="7"/>
  <c r="E942" i="7"/>
  <c r="C941" i="7"/>
  <c r="E938" i="7"/>
  <c r="C937" i="7"/>
  <c r="E934" i="7"/>
  <c r="C933" i="7"/>
  <c r="E930" i="7"/>
  <c r="C929" i="7"/>
  <c r="E926" i="7"/>
  <c r="C925" i="7"/>
  <c r="E922" i="7"/>
  <c r="C921" i="7"/>
  <c r="E918" i="7"/>
  <c r="C917" i="7"/>
  <c r="E914" i="7"/>
  <c r="C913" i="7"/>
  <c r="E910" i="7"/>
  <c r="C909" i="7"/>
  <c r="E906" i="7"/>
  <c r="C905" i="7"/>
  <c r="E902" i="7"/>
  <c r="C901" i="7"/>
  <c r="E898" i="7"/>
  <c r="C897" i="7"/>
  <c r="E894" i="7"/>
  <c r="C893" i="7"/>
  <c r="E890" i="7"/>
  <c r="C889" i="7"/>
  <c r="E886" i="7"/>
  <c r="C885" i="7"/>
  <c r="E882" i="7"/>
  <c r="C881" i="7"/>
  <c r="E878" i="7"/>
  <c r="C877" i="7"/>
  <c r="E874" i="7"/>
  <c r="C873" i="7"/>
  <c r="E870" i="7"/>
  <c r="C869" i="7"/>
  <c r="E866" i="7"/>
  <c r="C865" i="7"/>
  <c r="E862" i="7"/>
  <c r="C861" i="7"/>
  <c r="E858" i="7"/>
  <c r="C857" i="7"/>
  <c r="E854" i="7"/>
  <c r="C853" i="7"/>
  <c r="E850" i="7"/>
  <c r="C849" i="7"/>
  <c r="E846" i="7"/>
  <c r="C845" i="7"/>
  <c r="E842" i="7"/>
  <c r="C841" i="7"/>
  <c r="E838" i="7"/>
  <c r="C837" i="7"/>
  <c r="E834" i="7"/>
  <c r="C833" i="7"/>
  <c r="E830" i="7"/>
  <c r="C829" i="7"/>
  <c r="E826" i="7"/>
  <c r="C825" i="7"/>
  <c r="E822" i="7"/>
  <c r="C821" i="7"/>
  <c r="E818" i="7"/>
  <c r="C817" i="7"/>
  <c r="E814" i="7"/>
  <c r="C813" i="7"/>
  <c r="E810" i="7"/>
  <c r="C809" i="7"/>
  <c r="E806" i="7"/>
  <c r="C805" i="7"/>
  <c r="E802" i="7"/>
  <c r="C801" i="7"/>
  <c r="E798" i="7"/>
  <c r="C797" i="7"/>
  <c r="E794" i="7"/>
  <c r="C793" i="7"/>
  <c r="E790" i="7"/>
  <c r="C789" i="7"/>
  <c r="E786" i="7"/>
  <c r="C785" i="7"/>
  <c r="E782" i="7"/>
  <c r="C781" i="7"/>
  <c r="E778" i="7"/>
  <c r="C777" i="7"/>
  <c r="E774" i="7"/>
  <c r="C773" i="7"/>
  <c r="E770" i="7"/>
  <c r="C769" i="7"/>
  <c r="E766" i="7"/>
  <c r="C765" i="7"/>
  <c r="E762" i="7"/>
  <c r="C761" i="7"/>
  <c r="E758" i="7"/>
  <c r="C757" i="7"/>
  <c r="E754" i="7"/>
  <c r="C753" i="7"/>
  <c r="E750" i="7"/>
  <c r="C749" i="7"/>
  <c r="E746" i="7"/>
  <c r="C745" i="7"/>
  <c r="E742" i="7"/>
  <c r="C741" i="7"/>
  <c r="E738" i="7"/>
  <c r="C737" i="7"/>
  <c r="E734" i="7"/>
  <c r="C733" i="7"/>
  <c r="E730" i="7"/>
  <c r="C729" i="7"/>
  <c r="E726" i="7"/>
  <c r="C725" i="7"/>
  <c r="E722" i="7"/>
  <c r="C721" i="7"/>
  <c r="E718" i="7"/>
  <c r="C717" i="7"/>
  <c r="E714" i="7"/>
  <c r="C713" i="7"/>
  <c r="E710" i="7"/>
  <c r="C709" i="7"/>
  <c r="E706" i="7"/>
  <c r="C705" i="7"/>
  <c r="E702" i="7"/>
  <c r="C701" i="7"/>
  <c r="E698" i="7"/>
  <c r="C697" i="7"/>
  <c r="E694" i="7"/>
  <c r="C693" i="7"/>
  <c r="E690" i="7"/>
  <c r="C689" i="7"/>
  <c r="E686" i="7"/>
  <c r="C685" i="7"/>
  <c r="E682" i="7"/>
  <c r="C681" i="7"/>
  <c r="E678" i="7"/>
  <c r="C677" i="7"/>
  <c r="E674" i="7"/>
  <c r="C673" i="7"/>
  <c r="E670" i="7"/>
  <c r="C669" i="7"/>
  <c r="E666" i="7"/>
  <c r="C665" i="7"/>
  <c r="E662" i="7"/>
  <c r="C661" i="7"/>
  <c r="E658" i="7"/>
  <c r="C657" i="7"/>
  <c r="E654" i="7"/>
  <c r="C653" i="7"/>
  <c r="E650" i="7"/>
  <c r="C649" i="7"/>
  <c r="E646" i="7"/>
  <c r="C645" i="7"/>
  <c r="E642" i="7"/>
  <c r="C641" i="7"/>
  <c r="E638" i="7"/>
  <c r="C637" i="7"/>
  <c r="E634" i="7"/>
  <c r="C633" i="7"/>
  <c r="E630" i="7"/>
  <c r="C629" i="7"/>
  <c r="E626" i="7"/>
  <c r="C625" i="7"/>
  <c r="E622" i="7"/>
  <c r="C621" i="7"/>
  <c r="E1356" i="7"/>
  <c r="C1335" i="7"/>
  <c r="E1324" i="7"/>
  <c r="C1303" i="7"/>
  <c r="E1297" i="7"/>
  <c r="C1292" i="7"/>
  <c r="E1281" i="7"/>
  <c r="C1276" i="7"/>
  <c r="E1265" i="7"/>
  <c r="C1260" i="7"/>
  <c r="E1249" i="7"/>
  <c r="D1242" i="7"/>
  <c r="C1235" i="7"/>
  <c r="C1228" i="7"/>
  <c r="E1224" i="7"/>
  <c r="B1221" i="7"/>
  <c r="E1217" i="7"/>
  <c r="D1210" i="7"/>
  <c r="C1203" i="7"/>
  <c r="C1196" i="7"/>
  <c r="E1192" i="7"/>
  <c r="B1189" i="7"/>
  <c r="B1186" i="7"/>
  <c r="D1183" i="7"/>
  <c r="B1178" i="7"/>
  <c r="D1175" i="7"/>
  <c r="C1173" i="7"/>
  <c r="D1171" i="7"/>
  <c r="E1169" i="7"/>
  <c r="B1166" i="7"/>
  <c r="C1164" i="7"/>
  <c r="E1162" i="7"/>
  <c r="C1157" i="7"/>
  <c r="D1155" i="7"/>
  <c r="E1153" i="7"/>
  <c r="B1150" i="7"/>
  <c r="C1148" i="7"/>
  <c r="E1146" i="7"/>
  <c r="C1141" i="7"/>
  <c r="D1139" i="7"/>
  <c r="E1137" i="7"/>
  <c r="B1134" i="7"/>
  <c r="C1132" i="7"/>
  <c r="E1130" i="7"/>
  <c r="C1125" i="7"/>
  <c r="D1123" i="7"/>
  <c r="E1121" i="7"/>
  <c r="B1118" i="7"/>
  <c r="C1116" i="7"/>
  <c r="E1114" i="7"/>
  <c r="C1109" i="7"/>
  <c r="D1107" i="7"/>
  <c r="E1105" i="7"/>
  <c r="B1102" i="7"/>
  <c r="C1100" i="7"/>
  <c r="E1098" i="7"/>
  <c r="C1093" i="7"/>
  <c r="D1090" i="7"/>
  <c r="B1089" i="7"/>
  <c r="D1086" i="7"/>
  <c r="B1085" i="7"/>
  <c r="D1082" i="7"/>
  <c r="B1081" i="7"/>
  <c r="D1078" i="7"/>
  <c r="B1077" i="7"/>
  <c r="D1074" i="7"/>
  <c r="B1073" i="7"/>
  <c r="D1070" i="7"/>
  <c r="B1069" i="7"/>
  <c r="D1066" i="7"/>
  <c r="B1065" i="7"/>
  <c r="D1062" i="7"/>
  <c r="B1061" i="7"/>
  <c r="D1058" i="7"/>
  <c r="B1057" i="7"/>
  <c r="D1054" i="7"/>
  <c r="B1053" i="7"/>
  <c r="D1050" i="7"/>
  <c r="B1049" i="7"/>
  <c r="D1046" i="7"/>
  <c r="B1045" i="7"/>
  <c r="D1042" i="7"/>
  <c r="B1041" i="7"/>
  <c r="D1038" i="7"/>
  <c r="B1037" i="7"/>
  <c r="D1034" i="7"/>
  <c r="B1033" i="7"/>
  <c r="D1030" i="7"/>
  <c r="B1029" i="7"/>
  <c r="D1026" i="7"/>
  <c r="B1025" i="7"/>
  <c r="D1022" i="7"/>
  <c r="B1021" i="7"/>
  <c r="D1018" i="7"/>
  <c r="B1017" i="7"/>
  <c r="D1014" i="7"/>
  <c r="B1013" i="7"/>
  <c r="D1010" i="7"/>
  <c r="B1009" i="7"/>
  <c r="D1006" i="7"/>
  <c r="B1005" i="7"/>
  <c r="D1002" i="7"/>
  <c r="B1001" i="7"/>
  <c r="D998" i="7"/>
  <c r="B997" i="7"/>
  <c r="D994" i="7"/>
  <c r="B993" i="7"/>
  <c r="D990" i="7"/>
  <c r="B989" i="7"/>
  <c r="D986" i="7"/>
  <c r="B985" i="7"/>
  <c r="D982" i="7"/>
  <c r="B981" i="7"/>
  <c r="D978" i="7"/>
  <c r="B977" i="7"/>
  <c r="D974" i="7"/>
  <c r="B973" i="7"/>
  <c r="D970" i="7"/>
  <c r="B969" i="7"/>
  <c r="D966" i="7"/>
  <c r="B965" i="7"/>
  <c r="D962" i="7"/>
  <c r="B961" i="7"/>
  <c r="D958" i="7"/>
  <c r="B957" i="7"/>
  <c r="D954" i="7"/>
  <c r="B953" i="7"/>
  <c r="D950" i="7"/>
  <c r="B949" i="7"/>
  <c r="D946" i="7"/>
  <c r="B945" i="7"/>
  <c r="D942" i="7"/>
  <c r="B941" i="7"/>
  <c r="D938" i="7"/>
  <c r="B937" i="7"/>
  <c r="D934" i="7"/>
  <c r="B933" i="7"/>
  <c r="D930" i="7"/>
  <c r="B929" i="7"/>
  <c r="D926" i="7"/>
  <c r="B925" i="7"/>
  <c r="D922" i="7"/>
  <c r="B921" i="7"/>
  <c r="D918" i="7"/>
  <c r="B917" i="7"/>
  <c r="D914" i="7"/>
  <c r="B913" i="7"/>
  <c r="D910" i="7"/>
  <c r="B909" i="7"/>
  <c r="D906" i="7"/>
  <c r="B905" i="7"/>
  <c r="D902" i="7"/>
  <c r="B901" i="7"/>
  <c r="D898" i="7"/>
  <c r="B897" i="7"/>
  <c r="D894" i="7"/>
  <c r="B893" i="7"/>
  <c r="D890" i="7"/>
  <c r="B889" i="7"/>
  <c r="D886" i="7"/>
  <c r="B885" i="7"/>
  <c r="D882" i="7"/>
  <c r="B881" i="7"/>
  <c r="D878" i="7"/>
  <c r="B877" i="7"/>
  <c r="D874" i="7"/>
  <c r="B873" i="7"/>
  <c r="D870" i="7"/>
  <c r="B869" i="7"/>
  <c r="D866" i="7"/>
  <c r="B865" i="7"/>
  <c r="D862" i="7"/>
  <c r="B861" i="7"/>
  <c r="D858" i="7"/>
  <c r="B857" i="7"/>
  <c r="D854" i="7"/>
  <c r="B853" i="7"/>
  <c r="D850" i="7"/>
  <c r="B849" i="7"/>
  <c r="D846" i="7"/>
  <c r="B845" i="7"/>
  <c r="D842" i="7"/>
  <c r="B841" i="7"/>
  <c r="D838" i="7"/>
  <c r="B837" i="7"/>
  <c r="D834" i="7"/>
  <c r="B833" i="7"/>
  <c r="D830" i="7"/>
  <c r="B829" i="7"/>
  <c r="D826" i="7"/>
  <c r="B825" i="7"/>
  <c r="D822" i="7"/>
  <c r="B821" i="7"/>
  <c r="D818" i="7"/>
  <c r="B817" i="7"/>
  <c r="D814" i="7"/>
  <c r="B813" i="7"/>
  <c r="D810" i="7"/>
  <c r="B809" i="7"/>
  <c r="D806" i="7"/>
  <c r="B805" i="7"/>
  <c r="D802" i="7"/>
  <c r="B801" i="7"/>
  <c r="D798" i="7"/>
  <c r="B797" i="7"/>
  <c r="D794" i="7"/>
  <c r="B793" i="7"/>
  <c r="D790" i="7"/>
  <c r="B789" i="7"/>
  <c r="D786" i="7"/>
  <c r="B785" i="7"/>
  <c r="D782" i="7"/>
  <c r="B781" i="7"/>
  <c r="D778" i="7"/>
  <c r="B777" i="7"/>
  <c r="D774" i="7"/>
  <c r="B773" i="7"/>
  <c r="D770" i="7"/>
  <c r="B769" i="7"/>
  <c r="D766" i="7"/>
  <c r="B765" i="7"/>
  <c r="D762" i="7"/>
  <c r="B761" i="7"/>
  <c r="D758" i="7"/>
  <c r="B757" i="7"/>
  <c r="D754" i="7"/>
  <c r="B753" i="7"/>
  <c r="D750" i="7"/>
  <c r="B749" i="7"/>
  <c r="D746" i="7"/>
  <c r="B745" i="7"/>
  <c r="D742" i="7"/>
  <c r="B741" i="7"/>
  <c r="D738" i="7"/>
  <c r="B737" i="7"/>
  <c r="D734" i="7"/>
  <c r="B733" i="7"/>
  <c r="D730" i="7"/>
  <c r="B729" i="7"/>
  <c r="D726" i="7"/>
  <c r="B725" i="7"/>
  <c r="D722" i="7"/>
  <c r="B721" i="7"/>
  <c r="D718" i="7"/>
  <c r="B717" i="7"/>
  <c r="D714" i="7"/>
  <c r="B713" i="7"/>
  <c r="D710" i="7"/>
  <c r="B709" i="7"/>
  <c r="D706" i="7"/>
  <c r="B705" i="7"/>
  <c r="D702" i="7"/>
  <c r="B701" i="7"/>
  <c r="D698" i="7"/>
  <c r="B697" i="7"/>
  <c r="D694" i="7"/>
  <c r="B693" i="7"/>
  <c r="D690" i="7"/>
  <c r="B689" i="7"/>
  <c r="D686" i="7"/>
  <c r="B685" i="7"/>
  <c r="D682" i="7"/>
  <c r="B681" i="7"/>
  <c r="D678" i="7"/>
  <c r="B677" i="7"/>
  <c r="D674" i="7"/>
  <c r="B673" i="7"/>
  <c r="D670" i="7"/>
  <c r="C1355" i="7"/>
  <c r="E1344" i="7"/>
  <c r="C1323" i="7"/>
  <c r="E1312" i="7"/>
  <c r="E1296" i="7"/>
  <c r="C1291" i="7"/>
  <c r="E1280" i="7"/>
  <c r="C1275" i="7"/>
  <c r="E1264" i="7"/>
  <c r="C1259" i="7"/>
  <c r="B1249" i="7"/>
  <c r="E1245" i="7"/>
  <c r="D1238" i="7"/>
  <c r="C1231" i="7"/>
  <c r="C1224" i="7"/>
  <c r="E1220" i="7"/>
  <c r="B1217" i="7"/>
  <c r="E1213" i="7"/>
  <c r="D1206" i="7"/>
  <c r="C1199" i="7"/>
  <c r="C1192" i="7"/>
  <c r="E1188" i="7"/>
  <c r="C1183" i="7"/>
  <c r="E1180" i="7"/>
  <c r="C1175" i="7"/>
  <c r="B1173" i="7"/>
  <c r="C1171" i="7"/>
  <c r="D1169" i="7"/>
  <c r="B1164" i="7"/>
  <c r="D1162" i="7"/>
  <c r="E1160" i="7"/>
  <c r="B1157" i="7"/>
  <c r="C1155" i="7"/>
  <c r="D1153" i="7"/>
  <c r="B1148" i="7"/>
  <c r="D1146" i="7"/>
  <c r="E1144" i="7"/>
  <c r="B1141" i="7"/>
  <c r="C1139" i="7"/>
  <c r="D1137" i="7"/>
  <c r="B1132" i="7"/>
  <c r="D1130" i="7"/>
  <c r="E1128" i="7"/>
  <c r="B1125" i="7"/>
  <c r="C1123" i="7"/>
  <c r="D1121" i="7"/>
  <c r="B1116" i="7"/>
  <c r="D1114" i="7"/>
  <c r="E1112" i="7"/>
  <c r="B1109" i="7"/>
  <c r="C1107" i="7"/>
  <c r="D1105" i="7"/>
  <c r="B1100" i="7"/>
  <c r="D1098" i="7"/>
  <c r="E1096" i="7"/>
  <c r="B1093" i="7"/>
  <c r="E1091" i="7"/>
  <c r="C1090" i="7"/>
  <c r="E1087" i="7"/>
  <c r="C1086" i="7"/>
  <c r="E1083" i="7"/>
  <c r="C1082" i="7"/>
  <c r="E1079" i="7"/>
  <c r="C1078" i="7"/>
  <c r="E1075" i="7"/>
  <c r="C1074" i="7"/>
  <c r="E1071" i="7"/>
  <c r="C1070" i="7"/>
  <c r="E1067" i="7"/>
  <c r="C1066" i="7"/>
  <c r="E1063" i="7"/>
  <c r="C1062" i="7"/>
  <c r="E1059" i="7"/>
  <c r="C1058" i="7"/>
  <c r="E1055" i="7"/>
  <c r="C1054" i="7"/>
  <c r="E1051" i="7"/>
  <c r="C1050" i="7"/>
  <c r="E1047" i="7"/>
  <c r="C1046" i="7"/>
  <c r="E1043" i="7"/>
  <c r="C1042" i="7"/>
  <c r="E1039" i="7"/>
  <c r="C1038" i="7"/>
  <c r="E1035" i="7"/>
  <c r="C1034" i="7"/>
  <c r="E1031" i="7"/>
  <c r="C1030" i="7"/>
  <c r="E1027" i="7"/>
  <c r="C1026" i="7"/>
  <c r="E1023" i="7"/>
  <c r="C1022" i="7"/>
  <c r="E1019" i="7"/>
  <c r="C1018" i="7"/>
  <c r="E1015" i="7"/>
  <c r="C1014" i="7"/>
  <c r="E1011" i="7"/>
  <c r="C1010" i="7"/>
  <c r="E1007" i="7"/>
  <c r="C1006" i="7"/>
  <c r="E1003" i="7"/>
  <c r="C1002" i="7"/>
  <c r="E999" i="7"/>
  <c r="C998" i="7"/>
  <c r="E995" i="7"/>
  <c r="C994" i="7"/>
  <c r="E991" i="7"/>
  <c r="C990" i="7"/>
  <c r="E987" i="7"/>
  <c r="C986" i="7"/>
  <c r="E983" i="7"/>
  <c r="C982" i="7"/>
  <c r="E979" i="7"/>
  <c r="C978" i="7"/>
  <c r="E975" i="7"/>
  <c r="C974" i="7"/>
  <c r="E971" i="7"/>
  <c r="C970" i="7"/>
  <c r="E967" i="7"/>
  <c r="C966" i="7"/>
  <c r="E963" i="7"/>
  <c r="C962" i="7"/>
  <c r="E959" i="7"/>
  <c r="C958" i="7"/>
  <c r="E955" i="7"/>
  <c r="C954" i="7"/>
  <c r="E951" i="7"/>
  <c r="C950" i="7"/>
  <c r="E947" i="7"/>
  <c r="C946" i="7"/>
  <c r="E943" i="7"/>
  <c r="C942" i="7"/>
  <c r="E939" i="7"/>
  <c r="C938" i="7"/>
  <c r="E935" i="7"/>
  <c r="C934" i="7"/>
  <c r="E931" i="7"/>
  <c r="C930" i="7"/>
  <c r="E927" i="7"/>
  <c r="C926" i="7"/>
  <c r="E923" i="7"/>
  <c r="C922" i="7"/>
  <c r="E919" i="7"/>
  <c r="C918" i="7"/>
  <c r="E915" i="7"/>
  <c r="C914" i="7"/>
  <c r="E911" i="7"/>
  <c r="C910" i="7"/>
  <c r="E907" i="7"/>
  <c r="C906" i="7"/>
  <c r="E903" i="7"/>
  <c r="C902" i="7"/>
  <c r="E899" i="7"/>
  <c r="C898" i="7"/>
  <c r="E895" i="7"/>
  <c r="C894" i="7"/>
  <c r="E891" i="7"/>
  <c r="C890" i="7"/>
  <c r="E887" i="7"/>
  <c r="C886" i="7"/>
  <c r="E883" i="7"/>
  <c r="C882" i="7"/>
  <c r="E879" i="7"/>
  <c r="C878" i="7"/>
  <c r="E875" i="7"/>
  <c r="C874" i="7"/>
  <c r="E871" i="7"/>
  <c r="C870" i="7"/>
  <c r="E867" i="7"/>
  <c r="C866" i="7"/>
  <c r="E863" i="7"/>
  <c r="C862" i="7"/>
  <c r="E859" i="7"/>
  <c r="C858" i="7"/>
  <c r="E855" i="7"/>
  <c r="C854" i="7"/>
  <c r="E851" i="7"/>
  <c r="C850" i="7"/>
  <c r="E847" i="7"/>
  <c r="C846" i="7"/>
  <c r="E843" i="7"/>
  <c r="C842" i="7"/>
  <c r="E839" i="7"/>
  <c r="C838" i="7"/>
  <c r="E835" i="7"/>
  <c r="C834" i="7"/>
  <c r="E831" i="7"/>
  <c r="C830" i="7"/>
  <c r="E827" i="7"/>
  <c r="C826" i="7"/>
  <c r="E823" i="7"/>
  <c r="C822" i="7"/>
  <c r="E819" i="7"/>
  <c r="C818" i="7"/>
  <c r="E815" i="7"/>
  <c r="C814" i="7"/>
  <c r="E811" i="7"/>
  <c r="C810" i="7"/>
  <c r="E807" i="7"/>
  <c r="C806" i="7"/>
  <c r="E803" i="7"/>
  <c r="C802" i="7"/>
  <c r="E799" i="7"/>
  <c r="C798" i="7"/>
  <c r="E795" i="7"/>
  <c r="C794" i="7"/>
  <c r="E791" i="7"/>
  <c r="C790" i="7"/>
  <c r="E787" i="7"/>
  <c r="C786" i="7"/>
  <c r="E783" i="7"/>
  <c r="C782" i="7"/>
  <c r="E779" i="7"/>
  <c r="C778" i="7"/>
  <c r="E775" i="7"/>
  <c r="C774" i="7"/>
  <c r="E771" i="7"/>
  <c r="C770" i="7"/>
  <c r="E767" i="7"/>
  <c r="C766" i="7"/>
  <c r="E763" i="7"/>
  <c r="C762" i="7"/>
  <c r="E759" i="7"/>
  <c r="C758" i="7"/>
  <c r="E755" i="7"/>
  <c r="C754" i="7"/>
  <c r="E751" i="7"/>
  <c r="C750" i="7"/>
  <c r="E747" i="7"/>
  <c r="C746" i="7"/>
  <c r="E743" i="7"/>
  <c r="C742" i="7"/>
  <c r="E739" i="7"/>
  <c r="C738" i="7"/>
  <c r="E735" i="7"/>
  <c r="C734" i="7"/>
  <c r="E731" i="7"/>
  <c r="C730" i="7"/>
  <c r="E727" i="7"/>
  <c r="C726" i="7"/>
  <c r="E723" i="7"/>
  <c r="C722" i="7"/>
  <c r="E719" i="7"/>
  <c r="C718" i="7"/>
  <c r="E715" i="7"/>
  <c r="C714" i="7"/>
  <c r="E711" i="7"/>
  <c r="C710" i="7"/>
  <c r="E707" i="7"/>
  <c r="C706" i="7"/>
  <c r="E703" i="7"/>
  <c r="C702" i="7"/>
  <c r="E699" i="7"/>
  <c r="C698" i="7"/>
  <c r="E695" i="7"/>
  <c r="C694" i="7"/>
  <c r="E691" i="7"/>
  <c r="C690" i="7"/>
  <c r="E687" i="7"/>
  <c r="C686" i="7"/>
  <c r="E683" i="7"/>
  <c r="C1343" i="7"/>
  <c r="E1332" i="7"/>
  <c r="C1311" i="7"/>
  <c r="E1301" i="7"/>
  <c r="C1296" i="7"/>
  <c r="E1285" i="7"/>
  <c r="C1280" i="7"/>
  <c r="E1269" i="7"/>
  <c r="C1264" i="7"/>
  <c r="E1253" i="7"/>
  <c r="E1248" i="7"/>
  <c r="B1245" i="7"/>
  <c r="E1241" i="7"/>
  <c r="D1234" i="7"/>
  <c r="C1227" i="7"/>
  <c r="C1220" i="7"/>
  <c r="E1216" i="7"/>
  <c r="B1213" i="7"/>
  <c r="E1209" i="7"/>
  <c r="D1202" i="7"/>
  <c r="C1195" i="7"/>
  <c r="C1188" i="7"/>
  <c r="E1185" i="7"/>
  <c r="C1180" i="7"/>
  <c r="E1177" i="7"/>
  <c r="C1169" i="7"/>
  <c r="D1167" i="7"/>
  <c r="E1165" i="7"/>
  <c r="B1162" i="7"/>
  <c r="C1160" i="7"/>
  <c r="E1158" i="7"/>
  <c r="C1153" i="7"/>
  <c r="D1151" i="7"/>
  <c r="E1149" i="7"/>
  <c r="B1146" i="7"/>
  <c r="C1144" i="7"/>
  <c r="E1142" i="7"/>
  <c r="C1137" i="7"/>
  <c r="D1135" i="7"/>
  <c r="E1133" i="7"/>
  <c r="B1130" i="7"/>
  <c r="C1128" i="7"/>
  <c r="E1126" i="7"/>
  <c r="C1121" i="7"/>
  <c r="D1119" i="7"/>
  <c r="E1117" i="7"/>
  <c r="B1114" i="7"/>
  <c r="C1112" i="7"/>
  <c r="E1110" i="7"/>
  <c r="C1105" i="7"/>
  <c r="D1103" i="7"/>
  <c r="E1101" i="7"/>
  <c r="B1098" i="7"/>
  <c r="C1096" i="7"/>
  <c r="E1094" i="7"/>
  <c r="D1091" i="7"/>
  <c r="B1090" i="7"/>
  <c r="D1087" i="7"/>
  <c r="B1086" i="7"/>
  <c r="D1083" i="7"/>
  <c r="B1082" i="7"/>
  <c r="D1079" i="7"/>
  <c r="B1078" i="7"/>
  <c r="D1075" i="7"/>
  <c r="B1074" i="7"/>
  <c r="D1071" i="7"/>
  <c r="B1070" i="7"/>
  <c r="D1067" i="7"/>
  <c r="B1066" i="7"/>
  <c r="D1063" i="7"/>
  <c r="B1062" i="7"/>
  <c r="D1059" i="7"/>
  <c r="B1058" i="7"/>
  <c r="D1055" i="7"/>
  <c r="B1054" i="7"/>
  <c r="D1051" i="7"/>
  <c r="B1050" i="7"/>
  <c r="D1047" i="7"/>
  <c r="B1046" i="7"/>
  <c r="D1043" i="7"/>
  <c r="B1042" i="7"/>
  <c r="D1039" i="7"/>
  <c r="B1038" i="7"/>
  <c r="D1035" i="7"/>
  <c r="B1034" i="7"/>
  <c r="D1031" i="7"/>
  <c r="B1030" i="7"/>
  <c r="D1027" i="7"/>
  <c r="B1026" i="7"/>
  <c r="D1023" i="7"/>
  <c r="B1022" i="7"/>
  <c r="D1019" i="7"/>
  <c r="B1018" i="7"/>
  <c r="D1015" i="7"/>
  <c r="B1014" i="7"/>
  <c r="D1011" i="7"/>
  <c r="B1010" i="7"/>
  <c r="D1007" i="7"/>
  <c r="B1006" i="7"/>
  <c r="D1003" i="7"/>
  <c r="B1002" i="7"/>
  <c r="D999" i="7"/>
  <c r="B998" i="7"/>
  <c r="D995" i="7"/>
  <c r="B994" i="7"/>
  <c r="D991" i="7"/>
  <c r="B990" i="7"/>
  <c r="D987" i="7"/>
  <c r="B986" i="7"/>
  <c r="D983" i="7"/>
  <c r="B982" i="7"/>
  <c r="D979" i="7"/>
  <c r="B978" i="7"/>
  <c r="D975" i="7"/>
  <c r="B974" i="7"/>
  <c r="D971" i="7"/>
  <c r="B970" i="7"/>
  <c r="D967" i="7"/>
  <c r="B966" i="7"/>
  <c r="D963" i="7"/>
  <c r="B962" i="7"/>
  <c r="D959" i="7"/>
  <c r="B958" i="7"/>
  <c r="D955" i="7"/>
  <c r="B954" i="7"/>
  <c r="D951" i="7"/>
  <c r="B950" i="7"/>
  <c r="D947" i="7"/>
  <c r="B946" i="7"/>
  <c r="D943" i="7"/>
  <c r="B942" i="7"/>
  <c r="D939" i="7"/>
  <c r="B938" i="7"/>
  <c r="D935" i="7"/>
  <c r="B934" i="7"/>
  <c r="D931" i="7"/>
  <c r="B930" i="7"/>
  <c r="D927" i="7"/>
  <c r="B926" i="7"/>
  <c r="D923" i="7"/>
  <c r="B922" i="7"/>
  <c r="D919" i="7"/>
  <c r="B918" i="7"/>
  <c r="D915" i="7"/>
  <c r="B914" i="7"/>
  <c r="D911" i="7"/>
  <c r="B910" i="7"/>
  <c r="D907" i="7"/>
  <c r="B906" i="7"/>
  <c r="D903" i="7"/>
  <c r="B902" i="7"/>
  <c r="D899" i="7"/>
  <c r="B898" i="7"/>
  <c r="D895" i="7"/>
  <c r="B894" i="7"/>
  <c r="D891" i="7"/>
  <c r="B890" i="7"/>
  <c r="D887" i="7"/>
  <c r="B886" i="7"/>
  <c r="D883" i="7"/>
  <c r="B882" i="7"/>
  <c r="D879" i="7"/>
  <c r="B878" i="7"/>
  <c r="D875" i="7"/>
  <c r="B874" i="7"/>
  <c r="D871" i="7"/>
  <c r="B870" i="7"/>
  <c r="D867" i="7"/>
  <c r="B866" i="7"/>
  <c r="D863" i="7"/>
  <c r="B862" i="7"/>
  <c r="D859" i="7"/>
  <c r="B858" i="7"/>
  <c r="D855" i="7"/>
  <c r="B854" i="7"/>
  <c r="D851" i="7"/>
  <c r="B850" i="7"/>
  <c r="D847" i="7"/>
  <c r="B846" i="7"/>
  <c r="D843" i="7"/>
  <c r="B842" i="7"/>
  <c r="D839" i="7"/>
  <c r="B838" i="7"/>
  <c r="D835" i="7"/>
  <c r="B834" i="7"/>
  <c r="D831" i="7"/>
  <c r="B830" i="7"/>
  <c r="D827" i="7"/>
  <c r="B826" i="7"/>
  <c r="D823" i="7"/>
  <c r="B822" i="7"/>
  <c r="D819" i="7"/>
  <c r="B818" i="7"/>
  <c r="D815" i="7"/>
  <c r="B814" i="7"/>
  <c r="D811" i="7"/>
  <c r="B810" i="7"/>
  <c r="D807" i="7"/>
  <c r="B806" i="7"/>
  <c r="D803" i="7"/>
  <c r="B802" i="7"/>
  <c r="D799" i="7"/>
  <c r="B798" i="7"/>
  <c r="D795" i="7"/>
  <c r="B794" i="7"/>
  <c r="D791" i="7"/>
  <c r="B790" i="7"/>
  <c r="D787" i="7"/>
  <c r="B786" i="7"/>
  <c r="D783" i="7"/>
  <c r="B782" i="7"/>
  <c r="D779" i="7"/>
  <c r="B778" i="7"/>
  <c r="D775" i="7"/>
  <c r="B774" i="7"/>
  <c r="D771" i="7"/>
  <c r="B770" i="7"/>
  <c r="D767" i="7"/>
  <c r="B766" i="7"/>
  <c r="D763" i="7"/>
  <c r="B762" i="7"/>
  <c r="D759" i="7"/>
  <c r="B758" i="7"/>
  <c r="D755" i="7"/>
  <c r="B754" i="7"/>
  <c r="D751" i="7"/>
  <c r="B750" i="7"/>
  <c r="D747" i="7"/>
  <c r="B746" i="7"/>
  <c r="D743" i="7"/>
  <c r="B742" i="7"/>
  <c r="D739" i="7"/>
  <c r="B738" i="7"/>
  <c r="D735" i="7"/>
  <c r="B734" i="7"/>
  <c r="D731" i="7"/>
  <c r="B730" i="7"/>
  <c r="D727" i="7"/>
  <c r="B726" i="7"/>
  <c r="D723" i="7"/>
  <c r="B722" i="7"/>
  <c r="D719" i="7"/>
  <c r="B718" i="7"/>
  <c r="D715" i="7"/>
  <c r="B714" i="7"/>
  <c r="D711" i="7"/>
  <c r="B710" i="7"/>
  <c r="D707" i="7"/>
  <c r="B706" i="7"/>
  <c r="D703" i="7"/>
  <c r="B702" i="7"/>
  <c r="D699" i="7"/>
  <c r="B698" i="7"/>
  <c r="D695" i="7"/>
  <c r="B694" i="7"/>
  <c r="D691" i="7"/>
  <c r="B690" i="7"/>
  <c r="D687" i="7"/>
  <c r="B686" i="7"/>
  <c r="D683" i="7"/>
  <c r="B682" i="7"/>
  <c r="D679" i="7"/>
  <c r="B678" i="7"/>
  <c r="D675" i="7"/>
  <c r="B674" i="7"/>
  <c r="D671" i="7"/>
  <c r="B670" i="7"/>
  <c r="D667" i="7"/>
  <c r="B666" i="7"/>
  <c r="D663" i="7"/>
  <c r="E1352" i="7"/>
  <c r="C1331" i="7"/>
  <c r="E1320" i="7"/>
  <c r="E1300" i="7"/>
  <c r="C1295" i="7"/>
  <c r="E1284" i="7"/>
  <c r="C1279" i="7"/>
  <c r="E1268" i="7"/>
  <c r="C1263" i="7"/>
  <c r="E1252" i="7"/>
  <c r="C1248" i="7"/>
  <c r="E1244" i="7"/>
  <c r="B1241" i="7"/>
  <c r="E1237" i="7"/>
  <c r="D1230" i="7"/>
  <c r="C1223" i="7"/>
  <c r="C1216" i="7"/>
  <c r="E1212" i="7"/>
  <c r="B1209" i="7"/>
  <c r="E1205" i="7"/>
  <c r="D1198" i="7"/>
  <c r="C1191" i="7"/>
  <c r="B1185" i="7"/>
  <c r="D1182" i="7"/>
  <c r="B1177" i="7"/>
  <c r="D1174" i="7"/>
  <c r="E1172" i="7"/>
  <c r="B1169" i="7"/>
  <c r="C1167" i="7"/>
  <c r="D1165" i="7"/>
  <c r="B1160" i="7"/>
  <c r="D1158" i="7"/>
  <c r="E1156" i="7"/>
  <c r="B1153" i="7"/>
  <c r="C1151" i="7"/>
  <c r="D1149" i="7"/>
  <c r="B1144" i="7"/>
  <c r="D1142" i="7"/>
  <c r="E1140" i="7"/>
  <c r="B1137" i="7"/>
  <c r="C1135" i="7"/>
  <c r="D1133" i="7"/>
  <c r="B1128" i="7"/>
  <c r="D1126" i="7"/>
  <c r="E1124" i="7"/>
  <c r="B1121" i="7"/>
  <c r="C1119" i="7"/>
  <c r="D1117" i="7"/>
  <c r="B1112" i="7"/>
  <c r="D1110" i="7"/>
  <c r="E1108" i="7"/>
  <c r="B1105" i="7"/>
  <c r="C1103" i="7"/>
  <c r="D1101" i="7"/>
  <c r="B1096" i="7"/>
  <c r="D1094" i="7"/>
  <c r="C1091" i="7"/>
  <c r="E1088" i="7"/>
  <c r="C1087" i="7"/>
  <c r="E1084" i="7"/>
  <c r="C1083" i="7"/>
  <c r="E1080" i="7"/>
  <c r="C1079" i="7"/>
  <c r="E1076" i="7"/>
  <c r="C1075" i="7"/>
  <c r="E1072" i="7"/>
  <c r="C1071" i="7"/>
  <c r="E1068" i="7"/>
  <c r="C1067" i="7"/>
  <c r="E1064" i="7"/>
  <c r="C1063" i="7"/>
  <c r="E1060" i="7"/>
  <c r="C1059" i="7"/>
  <c r="E1056" i="7"/>
  <c r="C1055" i="7"/>
  <c r="E1052" i="7"/>
  <c r="C1051" i="7"/>
  <c r="E1048" i="7"/>
  <c r="C1047" i="7"/>
  <c r="E1044" i="7"/>
  <c r="C1043" i="7"/>
  <c r="E1040" i="7"/>
  <c r="C1039" i="7"/>
  <c r="E1036" i="7"/>
  <c r="C1035" i="7"/>
  <c r="E1032" i="7"/>
  <c r="C1031" i="7"/>
  <c r="E1028" i="7"/>
  <c r="C1027" i="7"/>
  <c r="E1024" i="7"/>
  <c r="C1023" i="7"/>
  <c r="E1020" i="7"/>
  <c r="C1019" i="7"/>
  <c r="E1016" i="7"/>
  <c r="C1015" i="7"/>
  <c r="E1012" i="7"/>
  <c r="C1011" i="7"/>
  <c r="E1008" i="7"/>
  <c r="C1007" i="7"/>
  <c r="E1004" i="7"/>
  <c r="C1003" i="7"/>
  <c r="E1000" i="7"/>
  <c r="C999" i="7"/>
  <c r="E996" i="7"/>
  <c r="C995" i="7"/>
  <c r="E992" i="7"/>
  <c r="C991" i="7"/>
  <c r="E988" i="7"/>
  <c r="C987" i="7"/>
  <c r="E984" i="7"/>
  <c r="C983" i="7"/>
  <c r="E980" i="7"/>
  <c r="C979" i="7"/>
  <c r="E976" i="7"/>
  <c r="C975" i="7"/>
  <c r="E972" i="7"/>
  <c r="C971" i="7"/>
  <c r="E968" i="7"/>
  <c r="C967" i="7"/>
  <c r="E964" i="7"/>
  <c r="C963" i="7"/>
  <c r="E960" i="7"/>
  <c r="C959" i="7"/>
  <c r="E956" i="7"/>
  <c r="C955" i="7"/>
  <c r="E952" i="7"/>
  <c r="C951" i="7"/>
  <c r="E948" i="7"/>
  <c r="C947" i="7"/>
  <c r="E944" i="7"/>
  <c r="C943" i="7"/>
  <c r="E940" i="7"/>
  <c r="C939" i="7"/>
  <c r="E936" i="7"/>
  <c r="C935" i="7"/>
  <c r="E932" i="7"/>
  <c r="C931" i="7"/>
  <c r="E928" i="7"/>
  <c r="C927" i="7"/>
  <c r="E924" i="7"/>
  <c r="C923" i="7"/>
  <c r="E920" i="7"/>
  <c r="C919" i="7"/>
  <c r="E916" i="7"/>
  <c r="C915" i="7"/>
  <c r="E912" i="7"/>
  <c r="C911" i="7"/>
  <c r="E908" i="7"/>
  <c r="C907" i="7"/>
  <c r="E904" i="7"/>
  <c r="C903" i="7"/>
  <c r="E900" i="7"/>
  <c r="C899" i="7"/>
  <c r="E896" i="7"/>
  <c r="C895" i="7"/>
  <c r="E892" i="7"/>
  <c r="C891" i="7"/>
  <c r="E888" i="7"/>
  <c r="C887" i="7"/>
  <c r="E884" i="7"/>
  <c r="C883" i="7"/>
  <c r="E880" i="7"/>
  <c r="C879" i="7"/>
  <c r="E876" i="7"/>
  <c r="C875" i="7"/>
  <c r="E872" i="7"/>
  <c r="C871" i="7"/>
  <c r="E868" i="7"/>
  <c r="C867" i="7"/>
  <c r="E864" i="7"/>
  <c r="C863" i="7"/>
  <c r="E860" i="7"/>
  <c r="C859" i="7"/>
  <c r="E856" i="7"/>
  <c r="C855" i="7"/>
  <c r="E852" i="7"/>
  <c r="C851" i="7"/>
  <c r="E848" i="7"/>
  <c r="C847" i="7"/>
  <c r="E844" i="7"/>
  <c r="C843" i="7"/>
  <c r="E840" i="7"/>
  <c r="C839" i="7"/>
  <c r="E836" i="7"/>
  <c r="C835" i="7"/>
  <c r="E832" i="7"/>
  <c r="C831" i="7"/>
  <c r="E828" i="7"/>
  <c r="C827" i="7"/>
  <c r="E824" i="7"/>
  <c r="C823" i="7"/>
  <c r="E820" i="7"/>
  <c r="C819" i="7"/>
  <c r="E816" i="7"/>
  <c r="C815" i="7"/>
  <c r="E812" i="7"/>
  <c r="C811" i="7"/>
  <c r="E808" i="7"/>
  <c r="C807" i="7"/>
  <c r="E804" i="7"/>
  <c r="C803" i="7"/>
  <c r="E800" i="7"/>
  <c r="C799" i="7"/>
  <c r="E796" i="7"/>
  <c r="C795" i="7"/>
  <c r="E792" i="7"/>
  <c r="C791" i="7"/>
  <c r="E788" i="7"/>
  <c r="C787" i="7"/>
  <c r="E784" i="7"/>
  <c r="C783" i="7"/>
  <c r="E780" i="7"/>
  <c r="C779" i="7"/>
  <c r="E776" i="7"/>
  <c r="C775" i="7"/>
  <c r="E772" i="7"/>
  <c r="C771" i="7"/>
  <c r="E768" i="7"/>
  <c r="C767" i="7"/>
  <c r="E764" i="7"/>
  <c r="C763" i="7"/>
  <c r="E760" i="7"/>
  <c r="C759" i="7"/>
  <c r="E756" i="7"/>
  <c r="C755" i="7"/>
  <c r="E752" i="7"/>
  <c r="C751" i="7"/>
  <c r="E748" i="7"/>
  <c r="C747" i="7"/>
  <c r="E744" i="7"/>
  <c r="C743" i="7"/>
  <c r="E740" i="7"/>
  <c r="C739" i="7"/>
  <c r="E736" i="7"/>
  <c r="C735" i="7"/>
  <c r="E732" i="7"/>
  <c r="C731" i="7"/>
  <c r="E728" i="7"/>
  <c r="C727" i="7"/>
  <c r="E724" i="7"/>
  <c r="C723" i="7"/>
  <c r="E720" i="7"/>
  <c r="C719" i="7"/>
  <c r="E716" i="7"/>
  <c r="C715" i="7"/>
  <c r="E712" i="7"/>
  <c r="C711" i="7"/>
  <c r="E708" i="7"/>
  <c r="C707" i="7"/>
  <c r="E704" i="7"/>
  <c r="C703" i="7"/>
  <c r="E700" i="7"/>
  <c r="C699" i="7"/>
  <c r="E696" i="7"/>
  <c r="C695" i="7"/>
  <c r="E692" i="7"/>
  <c r="C691" i="7"/>
  <c r="E688" i="7"/>
  <c r="C687" i="7"/>
  <c r="E684" i="7"/>
  <c r="C683" i="7"/>
  <c r="E680" i="7"/>
  <c r="C679" i="7"/>
  <c r="E676" i="7"/>
  <c r="C675" i="7"/>
  <c r="E672" i="7"/>
  <c r="C671" i="7"/>
  <c r="E668" i="7"/>
  <c r="C667" i="7"/>
  <c r="E664" i="7"/>
  <c r="C663" i="7"/>
  <c r="E660" i="7"/>
  <c r="C659" i="7"/>
  <c r="E656" i="7"/>
  <c r="C655" i="7"/>
  <c r="E652" i="7"/>
  <c r="C651" i="7"/>
  <c r="E648" i="7"/>
  <c r="C647" i="7"/>
  <c r="E644" i="7"/>
  <c r="C643" i="7"/>
  <c r="E640" i="7"/>
  <c r="C639" i="7"/>
  <c r="E636" i="7"/>
  <c r="C635" i="7"/>
  <c r="E632" i="7"/>
  <c r="C631" i="7"/>
  <c r="E628" i="7"/>
  <c r="C627" i="7"/>
  <c r="E624" i="7"/>
  <c r="C623" i="7"/>
  <c r="E620" i="7"/>
  <c r="C682" i="7"/>
  <c r="E669" i="7"/>
  <c r="C666" i="7"/>
  <c r="E663" i="7"/>
  <c r="B661" i="7"/>
  <c r="B659" i="7"/>
  <c r="D657" i="7"/>
  <c r="E655" i="7"/>
  <c r="B652" i="7"/>
  <c r="C650" i="7"/>
  <c r="D648" i="7"/>
  <c r="B643" i="7"/>
  <c r="D641" i="7"/>
  <c r="E639" i="7"/>
  <c r="B636" i="7"/>
  <c r="C634" i="7"/>
  <c r="D632" i="7"/>
  <c r="B627" i="7"/>
  <c r="D625" i="7"/>
  <c r="E623" i="7"/>
  <c r="B620" i="7"/>
  <c r="E618" i="7"/>
  <c r="C617" i="7"/>
  <c r="E614" i="7"/>
  <c r="C613" i="7"/>
  <c r="E610" i="7"/>
  <c r="C609" i="7"/>
  <c r="E606" i="7"/>
  <c r="C605" i="7"/>
  <c r="E602" i="7"/>
  <c r="C601" i="7"/>
  <c r="E598" i="7"/>
  <c r="C597" i="7"/>
  <c r="E594" i="7"/>
  <c r="C593" i="7"/>
  <c r="E590" i="7"/>
  <c r="C589" i="7"/>
  <c r="E586" i="7"/>
  <c r="C585" i="7"/>
  <c r="E582" i="7"/>
  <c r="C581" i="7"/>
  <c r="E578" i="7"/>
  <c r="C577" i="7"/>
  <c r="E574" i="7"/>
  <c r="C573" i="7"/>
  <c r="E570" i="7"/>
  <c r="C569" i="7"/>
  <c r="E566" i="7"/>
  <c r="C565" i="7"/>
  <c r="E562" i="7"/>
  <c r="C561" i="7"/>
  <c r="E558" i="7"/>
  <c r="C557" i="7"/>
  <c r="E554" i="7"/>
  <c r="C553" i="7"/>
  <c r="E550" i="7"/>
  <c r="C549" i="7"/>
  <c r="E546" i="7"/>
  <c r="C545" i="7"/>
  <c r="E542" i="7"/>
  <c r="C541" i="7"/>
  <c r="E538" i="7"/>
  <c r="C537" i="7"/>
  <c r="E534" i="7"/>
  <c r="C533" i="7"/>
  <c r="E530" i="7"/>
  <c r="C529" i="7"/>
  <c r="E526" i="7"/>
  <c r="C525" i="7"/>
  <c r="E522" i="7"/>
  <c r="C521" i="7"/>
  <c r="E518" i="7"/>
  <c r="C517" i="7"/>
  <c r="E514" i="7"/>
  <c r="C513" i="7"/>
  <c r="E510" i="7"/>
  <c r="C509" i="7"/>
  <c r="E506" i="7"/>
  <c r="C505" i="7"/>
  <c r="E502" i="7"/>
  <c r="C501" i="7"/>
  <c r="E498" i="7"/>
  <c r="C497" i="7"/>
  <c r="E494" i="7"/>
  <c r="C493" i="7"/>
  <c r="E490" i="7"/>
  <c r="C489" i="7"/>
  <c r="E486" i="7"/>
  <c r="C485" i="7"/>
  <c r="E482" i="7"/>
  <c r="C481" i="7"/>
  <c r="E478" i="7"/>
  <c r="C477" i="7"/>
  <c r="E474" i="7"/>
  <c r="C473" i="7"/>
  <c r="E470" i="7"/>
  <c r="C469" i="7"/>
  <c r="E466" i="7"/>
  <c r="C465" i="7"/>
  <c r="E462" i="7"/>
  <c r="C461" i="7"/>
  <c r="E458" i="7"/>
  <c r="C457" i="7"/>
  <c r="E454" i="7"/>
  <c r="C453" i="7"/>
  <c r="E450" i="7"/>
  <c r="C449" i="7"/>
  <c r="E446" i="7"/>
  <c r="C445" i="7"/>
  <c r="E442" i="7"/>
  <c r="C441" i="7"/>
  <c r="E438" i="7"/>
  <c r="C437" i="7"/>
  <c r="E434" i="7"/>
  <c r="C433" i="7"/>
  <c r="E430" i="7"/>
  <c r="C429" i="7"/>
  <c r="E426" i="7"/>
  <c r="C425" i="7"/>
  <c r="E422" i="7"/>
  <c r="C421" i="7"/>
  <c r="E418" i="7"/>
  <c r="C417" i="7"/>
  <c r="E414" i="7"/>
  <c r="C413" i="7"/>
  <c r="E410" i="7"/>
  <c r="C409" i="7"/>
  <c r="E406" i="7"/>
  <c r="C405" i="7"/>
  <c r="E402" i="7"/>
  <c r="C401" i="7"/>
  <c r="E398" i="7"/>
  <c r="C397" i="7"/>
  <c r="E394" i="7"/>
  <c r="C393" i="7"/>
  <c r="E390" i="7"/>
  <c r="C389" i="7"/>
  <c r="E386" i="7"/>
  <c r="C385" i="7"/>
  <c r="E382" i="7"/>
  <c r="C381" i="7"/>
  <c r="E378" i="7"/>
  <c r="C377" i="7"/>
  <c r="E374" i="7"/>
  <c r="C373" i="7"/>
  <c r="E370" i="7"/>
  <c r="C369" i="7"/>
  <c r="E366" i="7"/>
  <c r="C365" i="7"/>
  <c r="E362" i="7"/>
  <c r="C361" i="7"/>
  <c r="E358" i="7"/>
  <c r="C357" i="7"/>
  <c r="E354" i="7"/>
  <c r="C353" i="7"/>
  <c r="E350" i="7"/>
  <c r="C349" i="7"/>
  <c r="E346" i="7"/>
  <c r="C345" i="7"/>
  <c r="E342" i="7"/>
  <c r="C341" i="7"/>
  <c r="E338" i="7"/>
  <c r="C337" i="7"/>
  <c r="E334" i="7"/>
  <c r="C333" i="7"/>
  <c r="E330" i="7"/>
  <c r="C329" i="7"/>
  <c r="E326" i="7"/>
  <c r="C325" i="7"/>
  <c r="E322" i="7"/>
  <c r="C321" i="7"/>
  <c r="E318" i="7"/>
  <c r="C317" i="7"/>
  <c r="E314" i="7"/>
  <c r="C313" i="7"/>
  <c r="E310" i="7"/>
  <c r="C309" i="7"/>
  <c r="E306" i="7"/>
  <c r="C305" i="7"/>
  <c r="E302" i="7"/>
  <c r="C301" i="7"/>
  <c r="E298" i="7"/>
  <c r="C297" i="7"/>
  <c r="E294" i="7"/>
  <c r="C293" i="7"/>
  <c r="E290" i="7"/>
  <c r="C289" i="7"/>
  <c r="E286" i="7"/>
  <c r="C285" i="7"/>
  <c r="E282" i="7"/>
  <c r="C281" i="7"/>
  <c r="E278" i="7"/>
  <c r="C277" i="7"/>
  <c r="E274" i="7"/>
  <c r="C273" i="7"/>
  <c r="E270" i="7"/>
  <c r="C269" i="7"/>
  <c r="E266" i="7"/>
  <c r="C265" i="7"/>
  <c r="E262" i="7"/>
  <c r="C261" i="7"/>
  <c r="E258" i="7"/>
  <c r="C257" i="7"/>
  <c r="E254" i="7"/>
  <c r="C253" i="7"/>
  <c r="E250" i="7"/>
  <c r="C249" i="7"/>
  <c r="E246" i="7"/>
  <c r="C245" i="7"/>
  <c r="E242" i="7"/>
  <c r="C241" i="7"/>
  <c r="E238" i="7"/>
  <c r="C237" i="7"/>
  <c r="E234" i="7"/>
  <c r="C233" i="7"/>
  <c r="E230" i="7"/>
  <c r="C229" i="7"/>
  <c r="E226" i="7"/>
  <c r="C225" i="7"/>
  <c r="E222" i="7"/>
  <c r="C221" i="7"/>
  <c r="E218" i="7"/>
  <c r="C217" i="7"/>
  <c r="E214" i="7"/>
  <c r="C213" i="7"/>
  <c r="E210" i="7"/>
  <c r="C209" i="7"/>
  <c r="E206" i="7"/>
  <c r="C205" i="7"/>
  <c r="E202" i="7"/>
  <c r="C201" i="7"/>
  <c r="E198" i="7"/>
  <c r="C197" i="7"/>
  <c r="E194" i="7"/>
  <c r="C193" i="7"/>
  <c r="E190" i="7"/>
  <c r="C189" i="7"/>
  <c r="E186" i="7"/>
  <c r="C185" i="7"/>
  <c r="E182" i="7"/>
  <c r="C181" i="7"/>
  <c r="E178" i="7"/>
  <c r="C177" i="7"/>
  <c r="E174" i="7"/>
  <c r="C173" i="7"/>
  <c r="E170" i="7"/>
  <c r="C169" i="7"/>
  <c r="E166" i="7"/>
  <c r="C165" i="7"/>
  <c r="E162" i="7"/>
  <c r="C161" i="7"/>
  <c r="E158" i="7"/>
  <c r="C157" i="7"/>
  <c r="E154" i="7"/>
  <c r="C153" i="7"/>
  <c r="E150" i="7"/>
  <c r="C149" i="7"/>
  <c r="E146" i="7"/>
  <c r="C145" i="7"/>
  <c r="E142" i="7"/>
  <c r="C141" i="7"/>
  <c r="E138" i="7"/>
  <c r="C137" i="7"/>
  <c r="E134" i="7"/>
  <c r="C133" i="7"/>
  <c r="E130" i="7"/>
  <c r="C129" i="7"/>
  <c r="E126" i="7"/>
  <c r="C125" i="7"/>
  <c r="E122" i="7"/>
  <c r="C121" i="7"/>
  <c r="E118" i="7"/>
  <c r="C117" i="7"/>
  <c r="E114" i="7"/>
  <c r="C113" i="7"/>
  <c r="E110" i="7"/>
  <c r="C109" i="7"/>
  <c r="E106" i="7"/>
  <c r="C105" i="7"/>
  <c r="E102" i="7"/>
  <c r="C101" i="7"/>
  <c r="E98" i="7"/>
  <c r="C97" i="7"/>
  <c r="E94" i="7"/>
  <c r="C93" i="7"/>
  <c r="E90" i="7"/>
  <c r="C89" i="7"/>
  <c r="E86" i="7"/>
  <c r="C85" i="7"/>
  <c r="E82" i="7"/>
  <c r="E78" i="7"/>
  <c r="C73" i="7"/>
  <c r="E70" i="7"/>
  <c r="C674" i="7"/>
  <c r="B669" i="7"/>
  <c r="B663" i="7"/>
  <c r="B657" i="7"/>
  <c r="D655" i="7"/>
  <c r="E653" i="7"/>
  <c r="B650" i="7"/>
  <c r="C648" i="7"/>
  <c r="D646" i="7"/>
  <c r="B641" i="7"/>
  <c r="D639" i="7"/>
  <c r="E637" i="7"/>
  <c r="B634" i="7"/>
  <c r="C632" i="7"/>
  <c r="D630" i="7"/>
  <c r="B625" i="7"/>
  <c r="D623" i="7"/>
  <c r="E621" i="7"/>
  <c r="D618" i="7"/>
  <c r="B617" i="7"/>
  <c r="D614" i="7"/>
  <c r="B613" i="7"/>
  <c r="D610" i="7"/>
  <c r="B609" i="7"/>
  <c r="D606" i="7"/>
  <c r="B605" i="7"/>
  <c r="D602" i="7"/>
  <c r="B601" i="7"/>
  <c r="D598" i="7"/>
  <c r="B597" i="7"/>
  <c r="D594" i="7"/>
  <c r="B593" i="7"/>
  <c r="D590" i="7"/>
  <c r="B589" i="7"/>
  <c r="D586" i="7"/>
  <c r="B585" i="7"/>
  <c r="D582" i="7"/>
  <c r="B581" i="7"/>
  <c r="D578" i="7"/>
  <c r="B577" i="7"/>
  <c r="D574" i="7"/>
  <c r="B573" i="7"/>
  <c r="D570" i="7"/>
  <c r="B569" i="7"/>
  <c r="D566" i="7"/>
  <c r="B565" i="7"/>
  <c r="D562" i="7"/>
  <c r="B561" i="7"/>
  <c r="D558" i="7"/>
  <c r="B557" i="7"/>
  <c r="D554" i="7"/>
  <c r="B553" i="7"/>
  <c r="D550" i="7"/>
  <c r="B549" i="7"/>
  <c r="D546" i="7"/>
  <c r="B545" i="7"/>
  <c r="D542" i="7"/>
  <c r="B541" i="7"/>
  <c r="D538" i="7"/>
  <c r="B537" i="7"/>
  <c r="D534" i="7"/>
  <c r="B533" i="7"/>
  <c r="D530" i="7"/>
  <c r="B529" i="7"/>
  <c r="D526" i="7"/>
  <c r="B525" i="7"/>
  <c r="D522" i="7"/>
  <c r="B521" i="7"/>
  <c r="D518" i="7"/>
  <c r="B517" i="7"/>
  <c r="D514" i="7"/>
  <c r="B513" i="7"/>
  <c r="D510" i="7"/>
  <c r="B509" i="7"/>
  <c r="D506" i="7"/>
  <c r="B505" i="7"/>
  <c r="D502" i="7"/>
  <c r="B501" i="7"/>
  <c r="D498" i="7"/>
  <c r="B497" i="7"/>
  <c r="D494" i="7"/>
  <c r="B493" i="7"/>
  <c r="D490" i="7"/>
  <c r="B489" i="7"/>
  <c r="D486" i="7"/>
  <c r="B485" i="7"/>
  <c r="D482" i="7"/>
  <c r="B481" i="7"/>
  <c r="D478" i="7"/>
  <c r="B477" i="7"/>
  <c r="D474" i="7"/>
  <c r="B473" i="7"/>
  <c r="D470" i="7"/>
  <c r="B469" i="7"/>
  <c r="D466" i="7"/>
  <c r="B465" i="7"/>
  <c r="D462" i="7"/>
  <c r="B461" i="7"/>
  <c r="D458" i="7"/>
  <c r="B457" i="7"/>
  <c r="D454" i="7"/>
  <c r="B453" i="7"/>
  <c r="D450" i="7"/>
  <c r="B449" i="7"/>
  <c r="D446" i="7"/>
  <c r="B445" i="7"/>
  <c r="D442" i="7"/>
  <c r="B441" i="7"/>
  <c r="D438" i="7"/>
  <c r="B437" i="7"/>
  <c r="D434" i="7"/>
  <c r="B433" i="7"/>
  <c r="D430" i="7"/>
  <c r="B429" i="7"/>
  <c r="D426" i="7"/>
  <c r="B425" i="7"/>
  <c r="D422" i="7"/>
  <c r="B421" i="7"/>
  <c r="D418" i="7"/>
  <c r="B417" i="7"/>
  <c r="D414" i="7"/>
  <c r="B413" i="7"/>
  <c r="D410" i="7"/>
  <c r="B409" i="7"/>
  <c r="D406" i="7"/>
  <c r="B405" i="7"/>
  <c r="D402" i="7"/>
  <c r="B401" i="7"/>
  <c r="D398" i="7"/>
  <c r="B397" i="7"/>
  <c r="D394" i="7"/>
  <c r="B393" i="7"/>
  <c r="D390" i="7"/>
  <c r="B389" i="7"/>
  <c r="D386" i="7"/>
  <c r="B385" i="7"/>
  <c r="D382" i="7"/>
  <c r="B381" i="7"/>
  <c r="D378" i="7"/>
  <c r="B377" i="7"/>
  <c r="D374" i="7"/>
  <c r="B373" i="7"/>
  <c r="D370" i="7"/>
  <c r="B369" i="7"/>
  <c r="D366" i="7"/>
  <c r="B365" i="7"/>
  <c r="D362" i="7"/>
  <c r="B361" i="7"/>
  <c r="D358" i="7"/>
  <c r="B357" i="7"/>
  <c r="D354" i="7"/>
  <c r="B353" i="7"/>
  <c r="D350" i="7"/>
  <c r="B349" i="7"/>
  <c r="D346" i="7"/>
  <c r="B345" i="7"/>
  <c r="D342" i="7"/>
  <c r="B341" i="7"/>
  <c r="D338" i="7"/>
  <c r="B337" i="7"/>
  <c r="D334" i="7"/>
  <c r="B333" i="7"/>
  <c r="D330" i="7"/>
  <c r="B329" i="7"/>
  <c r="D326" i="7"/>
  <c r="B325" i="7"/>
  <c r="D322" i="7"/>
  <c r="B321" i="7"/>
  <c r="D318" i="7"/>
  <c r="B317" i="7"/>
  <c r="D314" i="7"/>
  <c r="B313" i="7"/>
  <c r="D310" i="7"/>
  <c r="B309" i="7"/>
  <c r="D306" i="7"/>
  <c r="B305" i="7"/>
  <c r="D302" i="7"/>
  <c r="B301" i="7"/>
  <c r="D298" i="7"/>
  <c r="B297" i="7"/>
  <c r="D294" i="7"/>
  <c r="B293" i="7"/>
  <c r="D290" i="7"/>
  <c r="B289" i="7"/>
  <c r="D286" i="7"/>
  <c r="B285" i="7"/>
  <c r="D282" i="7"/>
  <c r="B281" i="7"/>
  <c r="D278" i="7"/>
  <c r="B277" i="7"/>
  <c r="D274" i="7"/>
  <c r="B273" i="7"/>
  <c r="D270" i="7"/>
  <c r="B269" i="7"/>
  <c r="D266" i="7"/>
  <c r="B265" i="7"/>
  <c r="D262" i="7"/>
  <c r="B261" i="7"/>
  <c r="D258" i="7"/>
  <c r="B257" i="7"/>
  <c r="D254" i="7"/>
  <c r="B253" i="7"/>
  <c r="D250" i="7"/>
  <c r="B249" i="7"/>
  <c r="D246" i="7"/>
  <c r="B245" i="7"/>
  <c r="D242" i="7"/>
  <c r="B241" i="7"/>
  <c r="D238" i="7"/>
  <c r="B237" i="7"/>
  <c r="D234" i="7"/>
  <c r="B233" i="7"/>
  <c r="D230" i="7"/>
  <c r="B229" i="7"/>
  <c r="D226" i="7"/>
  <c r="B225" i="7"/>
  <c r="D222" i="7"/>
  <c r="B221" i="7"/>
  <c r="D218" i="7"/>
  <c r="B217" i="7"/>
  <c r="D214" i="7"/>
  <c r="B213" i="7"/>
  <c r="D210" i="7"/>
  <c r="B209" i="7"/>
  <c r="D206" i="7"/>
  <c r="B205" i="7"/>
  <c r="D202" i="7"/>
  <c r="B201" i="7"/>
  <c r="D198" i="7"/>
  <c r="B197" i="7"/>
  <c r="D194" i="7"/>
  <c r="B193" i="7"/>
  <c r="D190" i="7"/>
  <c r="B189" i="7"/>
  <c r="D186" i="7"/>
  <c r="B185" i="7"/>
  <c r="D182" i="7"/>
  <c r="B181" i="7"/>
  <c r="D178" i="7"/>
  <c r="B177" i="7"/>
  <c r="D174" i="7"/>
  <c r="B173" i="7"/>
  <c r="D170" i="7"/>
  <c r="B169" i="7"/>
  <c r="D166" i="7"/>
  <c r="B165" i="7"/>
  <c r="D162" i="7"/>
  <c r="B161" i="7"/>
  <c r="D158" i="7"/>
  <c r="B157" i="7"/>
  <c r="D154" i="7"/>
  <c r="B153" i="7"/>
  <c r="D150" i="7"/>
  <c r="B149" i="7"/>
  <c r="D146" i="7"/>
  <c r="B145" i="7"/>
  <c r="D142" i="7"/>
  <c r="B141" i="7"/>
  <c r="D138" i="7"/>
  <c r="B137" i="7"/>
  <c r="D134" i="7"/>
  <c r="B133" i="7"/>
  <c r="D130" i="7"/>
  <c r="B129" i="7"/>
  <c r="D126" i="7"/>
  <c r="B125" i="7"/>
  <c r="D122" i="7"/>
  <c r="B121" i="7"/>
  <c r="D118" i="7"/>
  <c r="B117" i="7"/>
  <c r="D114" i="7"/>
  <c r="B113" i="7"/>
  <c r="D110" i="7"/>
  <c r="B109" i="7"/>
  <c r="D106" i="7"/>
  <c r="B105" i="7"/>
  <c r="D102" i="7"/>
  <c r="B101" i="7"/>
  <c r="D98" i="7"/>
  <c r="B97" i="7"/>
  <c r="D94" i="7"/>
  <c r="B93" i="7"/>
  <c r="D90" i="7"/>
  <c r="B89" i="7"/>
  <c r="D86" i="7"/>
  <c r="B85" i="7"/>
  <c r="D82" i="7"/>
  <c r="D78" i="7"/>
  <c r="B77" i="7"/>
  <c r="D74" i="7"/>
  <c r="B73" i="7"/>
  <c r="D70" i="7"/>
  <c r="B69" i="7"/>
  <c r="E679" i="7"/>
  <c r="E673" i="7"/>
  <c r="E665" i="7"/>
  <c r="B655" i="7"/>
  <c r="D653" i="7"/>
  <c r="E651" i="7"/>
  <c r="B648" i="7"/>
  <c r="C646" i="7"/>
  <c r="D644" i="7"/>
  <c r="B639" i="7"/>
  <c r="D637" i="7"/>
  <c r="E635" i="7"/>
  <c r="B632" i="7"/>
  <c r="C630" i="7"/>
  <c r="D628" i="7"/>
  <c r="B623" i="7"/>
  <c r="D621" i="7"/>
  <c r="E619" i="7"/>
  <c r="C618" i="7"/>
  <c r="E615" i="7"/>
  <c r="C614" i="7"/>
  <c r="E611" i="7"/>
  <c r="C610" i="7"/>
  <c r="E607" i="7"/>
  <c r="C606" i="7"/>
  <c r="E603" i="7"/>
  <c r="C602" i="7"/>
  <c r="E599" i="7"/>
  <c r="C598" i="7"/>
  <c r="E595" i="7"/>
  <c r="C594" i="7"/>
  <c r="E591" i="7"/>
  <c r="C590" i="7"/>
  <c r="E587" i="7"/>
  <c r="C586" i="7"/>
  <c r="E583" i="7"/>
  <c r="C582" i="7"/>
  <c r="E579" i="7"/>
  <c r="C578" i="7"/>
  <c r="E575" i="7"/>
  <c r="C574" i="7"/>
  <c r="E571" i="7"/>
  <c r="C570" i="7"/>
  <c r="E567" i="7"/>
  <c r="C566" i="7"/>
  <c r="E563" i="7"/>
  <c r="C562" i="7"/>
  <c r="E559" i="7"/>
  <c r="C558" i="7"/>
  <c r="E555" i="7"/>
  <c r="C554" i="7"/>
  <c r="E551" i="7"/>
  <c r="C550" i="7"/>
  <c r="E547" i="7"/>
  <c r="C546" i="7"/>
  <c r="E543" i="7"/>
  <c r="C542" i="7"/>
  <c r="E539" i="7"/>
  <c r="C538" i="7"/>
  <c r="E535" i="7"/>
  <c r="C534" i="7"/>
  <c r="E531" i="7"/>
  <c r="C530" i="7"/>
  <c r="E527" i="7"/>
  <c r="C526" i="7"/>
  <c r="E523" i="7"/>
  <c r="C522" i="7"/>
  <c r="E519" i="7"/>
  <c r="C518" i="7"/>
  <c r="E515" i="7"/>
  <c r="C514" i="7"/>
  <c r="E511" i="7"/>
  <c r="C510" i="7"/>
  <c r="E507" i="7"/>
  <c r="C506" i="7"/>
  <c r="E503" i="7"/>
  <c r="C502" i="7"/>
  <c r="E499" i="7"/>
  <c r="C498" i="7"/>
  <c r="E495" i="7"/>
  <c r="C494" i="7"/>
  <c r="E491" i="7"/>
  <c r="C490" i="7"/>
  <c r="E487" i="7"/>
  <c r="C486" i="7"/>
  <c r="E483" i="7"/>
  <c r="C482" i="7"/>
  <c r="E479" i="7"/>
  <c r="C478" i="7"/>
  <c r="E475" i="7"/>
  <c r="C474" i="7"/>
  <c r="E471" i="7"/>
  <c r="C470" i="7"/>
  <c r="E467" i="7"/>
  <c r="C466" i="7"/>
  <c r="E463" i="7"/>
  <c r="C462" i="7"/>
  <c r="E459" i="7"/>
  <c r="C458" i="7"/>
  <c r="E455" i="7"/>
  <c r="C454" i="7"/>
  <c r="E451" i="7"/>
  <c r="C450" i="7"/>
  <c r="E447" i="7"/>
  <c r="C446" i="7"/>
  <c r="E443" i="7"/>
  <c r="C442" i="7"/>
  <c r="E439" i="7"/>
  <c r="C438" i="7"/>
  <c r="E435" i="7"/>
  <c r="C434" i="7"/>
  <c r="E431" i="7"/>
  <c r="C430" i="7"/>
  <c r="E427" i="7"/>
  <c r="C426" i="7"/>
  <c r="E423" i="7"/>
  <c r="C422" i="7"/>
  <c r="E419" i="7"/>
  <c r="C418" i="7"/>
  <c r="E415" i="7"/>
  <c r="C414" i="7"/>
  <c r="E411" i="7"/>
  <c r="C410" i="7"/>
  <c r="E407" i="7"/>
  <c r="C406" i="7"/>
  <c r="E403" i="7"/>
  <c r="C402" i="7"/>
  <c r="E399" i="7"/>
  <c r="C398" i="7"/>
  <c r="E395" i="7"/>
  <c r="C394" i="7"/>
  <c r="E391" i="7"/>
  <c r="C390" i="7"/>
  <c r="E387" i="7"/>
  <c r="C386" i="7"/>
  <c r="E383" i="7"/>
  <c r="C382" i="7"/>
  <c r="E379" i="7"/>
  <c r="C378" i="7"/>
  <c r="E375" i="7"/>
  <c r="C374" i="7"/>
  <c r="E371" i="7"/>
  <c r="C370" i="7"/>
  <c r="E367" i="7"/>
  <c r="C366" i="7"/>
  <c r="E363" i="7"/>
  <c r="C362" i="7"/>
  <c r="E359" i="7"/>
  <c r="C358" i="7"/>
  <c r="E355" i="7"/>
  <c r="C354" i="7"/>
  <c r="E351" i="7"/>
  <c r="C350" i="7"/>
  <c r="E347" i="7"/>
  <c r="C346" i="7"/>
  <c r="E343" i="7"/>
  <c r="C342" i="7"/>
  <c r="E339" i="7"/>
  <c r="C338" i="7"/>
  <c r="E335" i="7"/>
  <c r="C334" i="7"/>
  <c r="E331" i="7"/>
  <c r="C330" i="7"/>
  <c r="E327" i="7"/>
  <c r="C326" i="7"/>
  <c r="E323" i="7"/>
  <c r="C322" i="7"/>
  <c r="E319" i="7"/>
  <c r="C318" i="7"/>
  <c r="E315" i="7"/>
  <c r="C314" i="7"/>
  <c r="E311" i="7"/>
  <c r="C310" i="7"/>
  <c r="E307" i="7"/>
  <c r="C306" i="7"/>
  <c r="E303" i="7"/>
  <c r="C302" i="7"/>
  <c r="E299" i="7"/>
  <c r="C298" i="7"/>
  <c r="E295" i="7"/>
  <c r="C294" i="7"/>
  <c r="E291" i="7"/>
  <c r="C290" i="7"/>
  <c r="E287" i="7"/>
  <c r="C286" i="7"/>
  <c r="E283" i="7"/>
  <c r="C282" i="7"/>
  <c r="E279" i="7"/>
  <c r="C278" i="7"/>
  <c r="E275" i="7"/>
  <c r="C274" i="7"/>
  <c r="E271" i="7"/>
  <c r="C270" i="7"/>
  <c r="E267" i="7"/>
  <c r="C266" i="7"/>
  <c r="E263" i="7"/>
  <c r="C262" i="7"/>
  <c r="E259" i="7"/>
  <c r="C258" i="7"/>
  <c r="E255" i="7"/>
  <c r="C254" i="7"/>
  <c r="E251" i="7"/>
  <c r="C250" i="7"/>
  <c r="E247" i="7"/>
  <c r="C246" i="7"/>
  <c r="E243" i="7"/>
  <c r="C242" i="7"/>
  <c r="E239" i="7"/>
  <c r="C238" i="7"/>
  <c r="E235" i="7"/>
  <c r="C234" i="7"/>
  <c r="E231" i="7"/>
  <c r="C230" i="7"/>
  <c r="E227" i="7"/>
  <c r="C226" i="7"/>
  <c r="E223" i="7"/>
  <c r="C222" i="7"/>
  <c r="E219" i="7"/>
  <c r="C218" i="7"/>
  <c r="E215" i="7"/>
  <c r="C214" i="7"/>
  <c r="E211" i="7"/>
  <c r="C210" i="7"/>
  <c r="E207" i="7"/>
  <c r="C206" i="7"/>
  <c r="E203" i="7"/>
  <c r="C202" i="7"/>
  <c r="E199" i="7"/>
  <c r="C198" i="7"/>
  <c r="E195" i="7"/>
  <c r="C194" i="7"/>
  <c r="E191" i="7"/>
  <c r="C190" i="7"/>
  <c r="E187" i="7"/>
  <c r="C186" i="7"/>
  <c r="E183" i="7"/>
  <c r="C182" i="7"/>
  <c r="E179" i="7"/>
  <c r="C178" i="7"/>
  <c r="E175" i="7"/>
  <c r="C678" i="7"/>
  <c r="C668" i="7"/>
  <c r="B665" i="7"/>
  <c r="D662" i="7"/>
  <c r="D660" i="7"/>
  <c r="D658" i="7"/>
  <c r="B653" i="7"/>
  <c r="D651" i="7"/>
  <c r="E649" i="7"/>
  <c r="B646" i="7"/>
  <c r="C644" i="7"/>
  <c r="D642" i="7"/>
  <c r="B637" i="7"/>
  <c r="D635" i="7"/>
  <c r="E633" i="7"/>
  <c r="B630" i="7"/>
  <c r="C628" i="7"/>
  <c r="D626" i="7"/>
  <c r="B621" i="7"/>
  <c r="D619" i="7"/>
  <c r="B618" i="7"/>
  <c r="D615" i="7"/>
  <c r="B614" i="7"/>
  <c r="D611" i="7"/>
  <c r="B610" i="7"/>
  <c r="D607" i="7"/>
  <c r="B606" i="7"/>
  <c r="D603" i="7"/>
  <c r="B602" i="7"/>
  <c r="D599" i="7"/>
  <c r="B598" i="7"/>
  <c r="D595" i="7"/>
  <c r="B594" i="7"/>
  <c r="D591" i="7"/>
  <c r="B590" i="7"/>
  <c r="D587" i="7"/>
  <c r="B586" i="7"/>
  <c r="D583" i="7"/>
  <c r="B582" i="7"/>
  <c r="D579" i="7"/>
  <c r="B578" i="7"/>
  <c r="D575" i="7"/>
  <c r="B574" i="7"/>
  <c r="D571" i="7"/>
  <c r="B570" i="7"/>
  <c r="D567" i="7"/>
  <c r="B566" i="7"/>
  <c r="D563" i="7"/>
  <c r="B562" i="7"/>
  <c r="D559" i="7"/>
  <c r="B558" i="7"/>
  <c r="D555" i="7"/>
  <c r="B554" i="7"/>
  <c r="D551" i="7"/>
  <c r="B550" i="7"/>
  <c r="D547" i="7"/>
  <c r="B546" i="7"/>
  <c r="D543" i="7"/>
  <c r="B542" i="7"/>
  <c r="D539" i="7"/>
  <c r="B538" i="7"/>
  <c r="D535" i="7"/>
  <c r="B534" i="7"/>
  <c r="D531" i="7"/>
  <c r="B530" i="7"/>
  <c r="D527" i="7"/>
  <c r="B526" i="7"/>
  <c r="D523" i="7"/>
  <c r="B522" i="7"/>
  <c r="D519" i="7"/>
  <c r="B518" i="7"/>
  <c r="D515" i="7"/>
  <c r="B514" i="7"/>
  <c r="D511" i="7"/>
  <c r="B510" i="7"/>
  <c r="D507" i="7"/>
  <c r="B506" i="7"/>
  <c r="D503" i="7"/>
  <c r="B502" i="7"/>
  <c r="D499" i="7"/>
  <c r="B498" i="7"/>
  <c r="D495" i="7"/>
  <c r="B494" i="7"/>
  <c r="D491" i="7"/>
  <c r="B490" i="7"/>
  <c r="D487" i="7"/>
  <c r="B486" i="7"/>
  <c r="D483" i="7"/>
  <c r="B482" i="7"/>
  <c r="D479" i="7"/>
  <c r="B478" i="7"/>
  <c r="D475" i="7"/>
  <c r="B474" i="7"/>
  <c r="D471" i="7"/>
  <c r="B470" i="7"/>
  <c r="D467" i="7"/>
  <c r="B466" i="7"/>
  <c r="D463" i="7"/>
  <c r="B462" i="7"/>
  <c r="D459" i="7"/>
  <c r="B458" i="7"/>
  <c r="D455" i="7"/>
  <c r="B454" i="7"/>
  <c r="D451" i="7"/>
  <c r="B450" i="7"/>
  <c r="D447" i="7"/>
  <c r="B446" i="7"/>
  <c r="D443" i="7"/>
  <c r="B442" i="7"/>
  <c r="D439" i="7"/>
  <c r="B438" i="7"/>
  <c r="D435" i="7"/>
  <c r="B434" i="7"/>
  <c r="D431" i="7"/>
  <c r="B430" i="7"/>
  <c r="D427" i="7"/>
  <c r="B426" i="7"/>
  <c r="D423" i="7"/>
  <c r="B422" i="7"/>
  <c r="D419" i="7"/>
  <c r="B418" i="7"/>
  <c r="D415" i="7"/>
  <c r="B414" i="7"/>
  <c r="D411" i="7"/>
  <c r="B410" i="7"/>
  <c r="D407" i="7"/>
  <c r="B406" i="7"/>
  <c r="D403" i="7"/>
  <c r="B402" i="7"/>
  <c r="D399" i="7"/>
  <c r="B398" i="7"/>
  <c r="D395" i="7"/>
  <c r="B394" i="7"/>
  <c r="D391" i="7"/>
  <c r="B390" i="7"/>
  <c r="D387" i="7"/>
  <c r="B386" i="7"/>
  <c r="D383" i="7"/>
  <c r="B382" i="7"/>
  <c r="D379" i="7"/>
  <c r="B378" i="7"/>
  <c r="D375" i="7"/>
  <c r="B374" i="7"/>
  <c r="D371" i="7"/>
  <c r="B370" i="7"/>
  <c r="D367" i="7"/>
  <c r="B366" i="7"/>
  <c r="D363" i="7"/>
  <c r="B362" i="7"/>
  <c r="D359" i="7"/>
  <c r="B358" i="7"/>
  <c r="D355" i="7"/>
  <c r="B354" i="7"/>
  <c r="D351" i="7"/>
  <c r="B350" i="7"/>
  <c r="D347" i="7"/>
  <c r="B346" i="7"/>
  <c r="D343" i="7"/>
  <c r="B342" i="7"/>
  <c r="D339" i="7"/>
  <c r="B338" i="7"/>
  <c r="D335" i="7"/>
  <c r="B334" i="7"/>
  <c r="D331" i="7"/>
  <c r="B330" i="7"/>
  <c r="D327" i="7"/>
  <c r="B326" i="7"/>
  <c r="D323" i="7"/>
  <c r="B322" i="7"/>
  <c r="D319" i="7"/>
  <c r="B318" i="7"/>
  <c r="D315" i="7"/>
  <c r="B314" i="7"/>
  <c r="D311" i="7"/>
  <c r="B310" i="7"/>
  <c r="D307" i="7"/>
  <c r="B306" i="7"/>
  <c r="D303" i="7"/>
  <c r="B302" i="7"/>
  <c r="D299" i="7"/>
  <c r="B298" i="7"/>
  <c r="D295" i="7"/>
  <c r="B294" i="7"/>
  <c r="D291" i="7"/>
  <c r="B290" i="7"/>
  <c r="D287" i="7"/>
  <c r="B286" i="7"/>
  <c r="D283" i="7"/>
  <c r="B282" i="7"/>
  <c r="D279" i="7"/>
  <c r="B278" i="7"/>
  <c r="D275" i="7"/>
  <c r="B274" i="7"/>
  <c r="D271" i="7"/>
  <c r="B270" i="7"/>
  <c r="D267" i="7"/>
  <c r="B266" i="7"/>
  <c r="D263" i="7"/>
  <c r="B262" i="7"/>
  <c r="D259" i="7"/>
  <c r="B258" i="7"/>
  <c r="D255" i="7"/>
  <c r="B254" i="7"/>
  <c r="D251" i="7"/>
  <c r="B250" i="7"/>
  <c r="D247" i="7"/>
  <c r="B246" i="7"/>
  <c r="D243" i="7"/>
  <c r="B242" i="7"/>
  <c r="D239" i="7"/>
  <c r="B238" i="7"/>
  <c r="D235" i="7"/>
  <c r="B234" i="7"/>
  <c r="D231" i="7"/>
  <c r="B230" i="7"/>
  <c r="D227" i="7"/>
  <c r="B226" i="7"/>
  <c r="D223" i="7"/>
  <c r="B222" i="7"/>
  <c r="D219" i="7"/>
  <c r="B218" i="7"/>
  <c r="D215" i="7"/>
  <c r="B214" i="7"/>
  <c r="D211" i="7"/>
  <c r="B210" i="7"/>
  <c r="D207" i="7"/>
  <c r="B206" i="7"/>
  <c r="D203" i="7"/>
  <c r="B202" i="7"/>
  <c r="D199" i="7"/>
  <c r="B198" i="7"/>
  <c r="D195" i="7"/>
  <c r="B194" i="7"/>
  <c r="D191" i="7"/>
  <c r="B190" i="7"/>
  <c r="D187" i="7"/>
  <c r="B186" i="7"/>
  <c r="D183" i="7"/>
  <c r="B182" i="7"/>
  <c r="D179" i="7"/>
  <c r="B178" i="7"/>
  <c r="D175" i="7"/>
  <c r="B174" i="7"/>
  <c r="D171" i="7"/>
  <c r="B170" i="7"/>
  <c r="D167" i="7"/>
  <c r="B166" i="7"/>
  <c r="D163" i="7"/>
  <c r="B162" i="7"/>
  <c r="D159" i="7"/>
  <c r="B158" i="7"/>
  <c r="D155" i="7"/>
  <c r="B154" i="7"/>
  <c r="D151" i="7"/>
  <c r="B150" i="7"/>
  <c r="D147" i="7"/>
  <c r="B146" i="7"/>
  <c r="D143" i="7"/>
  <c r="B142" i="7"/>
  <c r="D139" i="7"/>
  <c r="B138" i="7"/>
  <c r="D135" i="7"/>
  <c r="B134" i="7"/>
  <c r="D131" i="7"/>
  <c r="B130" i="7"/>
  <c r="D127" i="7"/>
  <c r="B126" i="7"/>
  <c r="D123" i="7"/>
  <c r="B122" i="7"/>
  <c r="D119" i="7"/>
  <c r="B118" i="7"/>
  <c r="D115" i="7"/>
  <c r="B114" i="7"/>
  <c r="D111" i="7"/>
  <c r="B110" i="7"/>
  <c r="D107" i="7"/>
  <c r="B106" i="7"/>
  <c r="D103" i="7"/>
  <c r="B102" i="7"/>
  <c r="D99" i="7"/>
  <c r="B98" i="7"/>
  <c r="D95" i="7"/>
  <c r="B94" i="7"/>
  <c r="D91" i="7"/>
  <c r="B90" i="7"/>
  <c r="D87" i="7"/>
  <c r="B86" i="7"/>
  <c r="D83" i="7"/>
  <c r="B82" i="7"/>
  <c r="D79" i="7"/>
  <c r="B78" i="7"/>
  <c r="D75" i="7"/>
  <c r="B74" i="7"/>
  <c r="D71" i="7"/>
  <c r="B70" i="7"/>
  <c r="C91" i="7"/>
  <c r="E80" i="7"/>
  <c r="E76" i="7"/>
  <c r="C71" i="7"/>
  <c r="E68" i="7"/>
  <c r="E677" i="7"/>
  <c r="C672" i="7"/>
  <c r="C662" i="7"/>
  <c r="C660" i="7"/>
  <c r="C658" i="7"/>
  <c r="D656" i="7"/>
  <c r="B651" i="7"/>
  <c r="D649" i="7"/>
  <c r="E647" i="7"/>
  <c r="B644" i="7"/>
  <c r="C642" i="7"/>
  <c r="D640" i="7"/>
  <c r="B635" i="7"/>
  <c r="D633" i="7"/>
  <c r="E631" i="7"/>
  <c r="B628" i="7"/>
  <c r="C626" i="7"/>
  <c r="D624" i="7"/>
  <c r="C619" i="7"/>
  <c r="E616" i="7"/>
  <c r="C615" i="7"/>
  <c r="E612" i="7"/>
  <c r="C611" i="7"/>
  <c r="E608" i="7"/>
  <c r="C607" i="7"/>
  <c r="E604" i="7"/>
  <c r="C603" i="7"/>
  <c r="E600" i="7"/>
  <c r="C599" i="7"/>
  <c r="E596" i="7"/>
  <c r="C595" i="7"/>
  <c r="E592" i="7"/>
  <c r="C591" i="7"/>
  <c r="E588" i="7"/>
  <c r="C587" i="7"/>
  <c r="E584" i="7"/>
  <c r="C583" i="7"/>
  <c r="E580" i="7"/>
  <c r="C579" i="7"/>
  <c r="E576" i="7"/>
  <c r="C575" i="7"/>
  <c r="E572" i="7"/>
  <c r="C571" i="7"/>
  <c r="E568" i="7"/>
  <c r="C567" i="7"/>
  <c r="E564" i="7"/>
  <c r="C563" i="7"/>
  <c r="E560" i="7"/>
  <c r="C559" i="7"/>
  <c r="E556" i="7"/>
  <c r="C555" i="7"/>
  <c r="E552" i="7"/>
  <c r="C551" i="7"/>
  <c r="E548" i="7"/>
  <c r="C547" i="7"/>
  <c r="E544" i="7"/>
  <c r="C543" i="7"/>
  <c r="E540" i="7"/>
  <c r="C539" i="7"/>
  <c r="E536" i="7"/>
  <c r="C535" i="7"/>
  <c r="E532" i="7"/>
  <c r="C531" i="7"/>
  <c r="E528" i="7"/>
  <c r="C527" i="7"/>
  <c r="E524" i="7"/>
  <c r="C523" i="7"/>
  <c r="E520" i="7"/>
  <c r="C519" i="7"/>
  <c r="E516" i="7"/>
  <c r="C515" i="7"/>
  <c r="E512" i="7"/>
  <c r="C511" i="7"/>
  <c r="E508" i="7"/>
  <c r="C507" i="7"/>
  <c r="E504" i="7"/>
  <c r="C503" i="7"/>
  <c r="E500" i="7"/>
  <c r="C499" i="7"/>
  <c r="E496" i="7"/>
  <c r="C495" i="7"/>
  <c r="E492" i="7"/>
  <c r="C491" i="7"/>
  <c r="E488" i="7"/>
  <c r="C487" i="7"/>
  <c r="E484" i="7"/>
  <c r="C483" i="7"/>
  <c r="E480" i="7"/>
  <c r="C479" i="7"/>
  <c r="E476" i="7"/>
  <c r="C475" i="7"/>
  <c r="E472" i="7"/>
  <c r="C471" i="7"/>
  <c r="E468" i="7"/>
  <c r="C467" i="7"/>
  <c r="E464" i="7"/>
  <c r="C463" i="7"/>
  <c r="E460" i="7"/>
  <c r="C459" i="7"/>
  <c r="E456" i="7"/>
  <c r="C455" i="7"/>
  <c r="E452" i="7"/>
  <c r="C451" i="7"/>
  <c r="E448" i="7"/>
  <c r="C447" i="7"/>
  <c r="E444" i="7"/>
  <c r="C443" i="7"/>
  <c r="E440" i="7"/>
  <c r="C439" i="7"/>
  <c r="E436" i="7"/>
  <c r="C435" i="7"/>
  <c r="E432" i="7"/>
  <c r="C431" i="7"/>
  <c r="E428" i="7"/>
  <c r="C427" i="7"/>
  <c r="E424" i="7"/>
  <c r="C423" i="7"/>
  <c r="E420" i="7"/>
  <c r="C419" i="7"/>
  <c r="E416" i="7"/>
  <c r="C415" i="7"/>
  <c r="E412" i="7"/>
  <c r="C411" i="7"/>
  <c r="E408" i="7"/>
  <c r="C407" i="7"/>
  <c r="E404" i="7"/>
  <c r="C403" i="7"/>
  <c r="E400" i="7"/>
  <c r="C399" i="7"/>
  <c r="E396" i="7"/>
  <c r="C395" i="7"/>
  <c r="E392" i="7"/>
  <c r="C391" i="7"/>
  <c r="E388" i="7"/>
  <c r="C387" i="7"/>
  <c r="E384" i="7"/>
  <c r="C383" i="7"/>
  <c r="E380" i="7"/>
  <c r="C379" i="7"/>
  <c r="E376" i="7"/>
  <c r="C375" i="7"/>
  <c r="E372" i="7"/>
  <c r="C371" i="7"/>
  <c r="E368" i="7"/>
  <c r="C367" i="7"/>
  <c r="E364" i="7"/>
  <c r="C363" i="7"/>
  <c r="E360" i="7"/>
  <c r="C359" i="7"/>
  <c r="E356" i="7"/>
  <c r="C355" i="7"/>
  <c r="E352" i="7"/>
  <c r="C351" i="7"/>
  <c r="E348" i="7"/>
  <c r="C347" i="7"/>
  <c r="E344" i="7"/>
  <c r="C343" i="7"/>
  <c r="E340" i="7"/>
  <c r="C339" i="7"/>
  <c r="E336" i="7"/>
  <c r="C335" i="7"/>
  <c r="E332" i="7"/>
  <c r="C331" i="7"/>
  <c r="E328" i="7"/>
  <c r="C327" i="7"/>
  <c r="E324" i="7"/>
  <c r="C323" i="7"/>
  <c r="E320" i="7"/>
  <c r="C319" i="7"/>
  <c r="E316" i="7"/>
  <c r="C315" i="7"/>
  <c r="E312" i="7"/>
  <c r="C311" i="7"/>
  <c r="E308" i="7"/>
  <c r="C307" i="7"/>
  <c r="E304" i="7"/>
  <c r="C303" i="7"/>
  <c r="E300" i="7"/>
  <c r="C299" i="7"/>
  <c r="E296" i="7"/>
  <c r="C295" i="7"/>
  <c r="E292" i="7"/>
  <c r="C291" i="7"/>
  <c r="E288" i="7"/>
  <c r="C287" i="7"/>
  <c r="E284" i="7"/>
  <c r="C283" i="7"/>
  <c r="E280" i="7"/>
  <c r="C279" i="7"/>
  <c r="E276" i="7"/>
  <c r="C275" i="7"/>
  <c r="E272" i="7"/>
  <c r="C271" i="7"/>
  <c r="E268" i="7"/>
  <c r="C267" i="7"/>
  <c r="E264" i="7"/>
  <c r="C263" i="7"/>
  <c r="E260" i="7"/>
  <c r="C259" i="7"/>
  <c r="E256" i="7"/>
  <c r="C255" i="7"/>
  <c r="E252" i="7"/>
  <c r="C251" i="7"/>
  <c r="E248" i="7"/>
  <c r="C247" i="7"/>
  <c r="E244" i="7"/>
  <c r="C243" i="7"/>
  <c r="E240" i="7"/>
  <c r="C239" i="7"/>
  <c r="E236" i="7"/>
  <c r="C235" i="7"/>
  <c r="E232" i="7"/>
  <c r="C231" i="7"/>
  <c r="E228" i="7"/>
  <c r="C227" i="7"/>
  <c r="E224" i="7"/>
  <c r="C223" i="7"/>
  <c r="E220" i="7"/>
  <c r="C219" i="7"/>
  <c r="E216" i="7"/>
  <c r="C215" i="7"/>
  <c r="E212" i="7"/>
  <c r="C211" i="7"/>
  <c r="E208" i="7"/>
  <c r="C207" i="7"/>
  <c r="E204" i="7"/>
  <c r="C203" i="7"/>
  <c r="E200" i="7"/>
  <c r="C199" i="7"/>
  <c r="E196" i="7"/>
  <c r="C195" i="7"/>
  <c r="E192" i="7"/>
  <c r="C191" i="7"/>
  <c r="E188" i="7"/>
  <c r="C187" i="7"/>
  <c r="E184" i="7"/>
  <c r="C183" i="7"/>
  <c r="E180" i="7"/>
  <c r="C179" i="7"/>
  <c r="E176" i="7"/>
  <c r="C175" i="7"/>
  <c r="E172" i="7"/>
  <c r="C171" i="7"/>
  <c r="E168" i="7"/>
  <c r="C167" i="7"/>
  <c r="E164" i="7"/>
  <c r="C163" i="7"/>
  <c r="E160" i="7"/>
  <c r="C159" i="7"/>
  <c r="E156" i="7"/>
  <c r="C155" i="7"/>
  <c r="E152" i="7"/>
  <c r="C151" i="7"/>
  <c r="E148" i="7"/>
  <c r="C147" i="7"/>
  <c r="E144" i="7"/>
  <c r="C143" i="7"/>
  <c r="E140" i="7"/>
  <c r="C139" i="7"/>
  <c r="E136" i="7"/>
  <c r="C135" i="7"/>
  <c r="E132" i="7"/>
  <c r="C131" i="7"/>
  <c r="E128" i="7"/>
  <c r="C127" i="7"/>
  <c r="E124" i="7"/>
  <c r="C123" i="7"/>
  <c r="E120" i="7"/>
  <c r="C119" i="7"/>
  <c r="E116" i="7"/>
  <c r="C115" i="7"/>
  <c r="E112" i="7"/>
  <c r="C111" i="7"/>
  <c r="E108" i="7"/>
  <c r="C107" i="7"/>
  <c r="E104" i="7"/>
  <c r="C103" i="7"/>
  <c r="E100" i="7"/>
  <c r="C99" i="7"/>
  <c r="E96" i="7"/>
  <c r="C95" i="7"/>
  <c r="E92" i="7"/>
  <c r="E88" i="7"/>
  <c r="C87" i="7"/>
  <c r="E84" i="7"/>
  <c r="C83" i="7"/>
  <c r="C79" i="7"/>
  <c r="C75" i="7"/>
  <c r="E72" i="7"/>
  <c r="E671" i="7"/>
  <c r="E667" i="7"/>
  <c r="D664" i="7"/>
  <c r="B662" i="7"/>
  <c r="B658" i="7"/>
  <c r="C656" i="7"/>
  <c r="D654" i="7"/>
  <c r="B649" i="7"/>
  <c r="D647" i="7"/>
  <c r="E645" i="7"/>
  <c r="B642" i="7"/>
  <c r="C640" i="7"/>
  <c r="D638" i="7"/>
  <c r="B633" i="7"/>
  <c r="D631" i="7"/>
  <c r="E629" i="7"/>
  <c r="B626" i="7"/>
  <c r="C624" i="7"/>
  <c r="D622" i="7"/>
  <c r="B619" i="7"/>
  <c r="D616" i="7"/>
  <c r="B615" i="7"/>
  <c r="D612" i="7"/>
  <c r="B611" i="7"/>
  <c r="D608" i="7"/>
  <c r="B607" i="7"/>
  <c r="D604" i="7"/>
  <c r="B603" i="7"/>
  <c r="D600" i="7"/>
  <c r="B599" i="7"/>
  <c r="D596" i="7"/>
  <c r="B595" i="7"/>
  <c r="D592" i="7"/>
  <c r="B591" i="7"/>
  <c r="D588" i="7"/>
  <c r="B587" i="7"/>
  <c r="D584" i="7"/>
  <c r="B583" i="7"/>
  <c r="D580" i="7"/>
  <c r="B579" i="7"/>
  <c r="D576" i="7"/>
  <c r="B575" i="7"/>
  <c r="D572" i="7"/>
  <c r="B571" i="7"/>
  <c r="D568" i="7"/>
  <c r="B567" i="7"/>
  <c r="D564" i="7"/>
  <c r="B563" i="7"/>
  <c r="D560" i="7"/>
  <c r="B559" i="7"/>
  <c r="D556" i="7"/>
  <c r="B555" i="7"/>
  <c r="D552" i="7"/>
  <c r="B551" i="7"/>
  <c r="D548" i="7"/>
  <c r="B547" i="7"/>
  <c r="D544" i="7"/>
  <c r="B543" i="7"/>
  <c r="D540" i="7"/>
  <c r="B539" i="7"/>
  <c r="D536" i="7"/>
  <c r="B535" i="7"/>
  <c r="D532" i="7"/>
  <c r="B531" i="7"/>
  <c r="D528" i="7"/>
  <c r="B527" i="7"/>
  <c r="D524" i="7"/>
  <c r="B523" i="7"/>
  <c r="D520" i="7"/>
  <c r="B519" i="7"/>
  <c r="D516" i="7"/>
  <c r="B515" i="7"/>
  <c r="D512" i="7"/>
  <c r="B511" i="7"/>
  <c r="D508" i="7"/>
  <c r="B507" i="7"/>
  <c r="D504" i="7"/>
  <c r="B503" i="7"/>
  <c r="D500" i="7"/>
  <c r="B499" i="7"/>
  <c r="D496" i="7"/>
  <c r="B495" i="7"/>
  <c r="D492" i="7"/>
  <c r="B491" i="7"/>
  <c r="D488" i="7"/>
  <c r="B487" i="7"/>
  <c r="D484" i="7"/>
  <c r="B483" i="7"/>
  <c r="D480" i="7"/>
  <c r="B479" i="7"/>
  <c r="D476" i="7"/>
  <c r="B475" i="7"/>
  <c r="D472" i="7"/>
  <c r="B471" i="7"/>
  <c r="D468" i="7"/>
  <c r="B467" i="7"/>
  <c r="D464" i="7"/>
  <c r="B463" i="7"/>
  <c r="D460" i="7"/>
  <c r="B459" i="7"/>
  <c r="D456" i="7"/>
  <c r="B455" i="7"/>
  <c r="D452" i="7"/>
  <c r="B451" i="7"/>
  <c r="D448" i="7"/>
  <c r="B447" i="7"/>
  <c r="D444" i="7"/>
  <c r="B443" i="7"/>
  <c r="D440" i="7"/>
  <c r="B439" i="7"/>
  <c r="D436" i="7"/>
  <c r="B435" i="7"/>
  <c r="D432" i="7"/>
  <c r="B431" i="7"/>
  <c r="D428" i="7"/>
  <c r="B427" i="7"/>
  <c r="D424" i="7"/>
  <c r="B423" i="7"/>
  <c r="D420" i="7"/>
  <c r="B419" i="7"/>
  <c r="D416" i="7"/>
  <c r="B415" i="7"/>
  <c r="D412" i="7"/>
  <c r="B411" i="7"/>
  <c r="D408" i="7"/>
  <c r="B407" i="7"/>
  <c r="D404" i="7"/>
  <c r="B403" i="7"/>
  <c r="D400" i="7"/>
  <c r="B399" i="7"/>
  <c r="D396" i="7"/>
  <c r="B395" i="7"/>
  <c r="D392" i="7"/>
  <c r="B391" i="7"/>
  <c r="D388" i="7"/>
  <c r="B387" i="7"/>
  <c r="D384" i="7"/>
  <c r="B383" i="7"/>
  <c r="D380" i="7"/>
  <c r="B379" i="7"/>
  <c r="D376" i="7"/>
  <c r="B375" i="7"/>
  <c r="D372" i="7"/>
  <c r="B371" i="7"/>
  <c r="D368" i="7"/>
  <c r="B367" i="7"/>
  <c r="D364" i="7"/>
  <c r="B363" i="7"/>
  <c r="D360" i="7"/>
  <c r="B359" i="7"/>
  <c r="D356" i="7"/>
  <c r="B355" i="7"/>
  <c r="D352" i="7"/>
  <c r="B351" i="7"/>
  <c r="D348" i="7"/>
  <c r="B347" i="7"/>
  <c r="D344" i="7"/>
  <c r="B343" i="7"/>
  <c r="D340" i="7"/>
  <c r="B339" i="7"/>
  <c r="D336" i="7"/>
  <c r="B335" i="7"/>
  <c r="D332" i="7"/>
  <c r="B331" i="7"/>
  <c r="D328" i="7"/>
  <c r="B327" i="7"/>
  <c r="D324" i="7"/>
  <c r="B323" i="7"/>
  <c r="D320" i="7"/>
  <c r="B319" i="7"/>
  <c r="D316" i="7"/>
  <c r="B315" i="7"/>
  <c r="D312" i="7"/>
  <c r="B311" i="7"/>
  <c r="D308" i="7"/>
  <c r="B307" i="7"/>
  <c r="D304" i="7"/>
  <c r="B303" i="7"/>
  <c r="D300" i="7"/>
  <c r="B299" i="7"/>
  <c r="D296" i="7"/>
  <c r="B295" i="7"/>
  <c r="D292" i="7"/>
  <c r="B291" i="7"/>
  <c r="D288" i="7"/>
  <c r="B287" i="7"/>
  <c r="D284" i="7"/>
  <c r="B283" i="7"/>
  <c r="D280" i="7"/>
  <c r="B279" i="7"/>
  <c r="D276" i="7"/>
  <c r="B275" i="7"/>
  <c r="D272" i="7"/>
  <c r="B271" i="7"/>
  <c r="D268" i="7"/>
  <c r="B267" i="7"/>
  <c r="D264" i="7"/>
  <c r="B263" i="7"/>
  <c r="D260" i="7"/>
  <c r="B259" i="7"/>
  <c r="D256" i="7"/>
  <c r="B255" i="7"/>
  <c r="D252" i="7"/>
  <c r="B251" i="7"/>
  <c r="D248" i="7"/>
  <c r="B247" i="7"/>
  <c r="D244" i="7"/>
  <c r="B243" i="7"/>
  <c r="D240" i="7"/>
  <c r="B239" i="7"/>
  <c r="D236" i="7"/>
  <c r="B235" i="7"/>
  <c r="D232" i="7"/>
  <c r="B231" i="7"/>
  <c r="D228" i="7"/>
  <c r="B227" i="7"/>
  <c r="D224" i="7"/>
  <c r="B223" i="7"/>
  <c r="D220" i="7"/>
  <c r="B219" i="7"/>
  <c r="D216" i="7"/>
  <c r="B215" i="7"/>
  <c r="D212" i="7"/>
  <c r="B211" i="7"/>
  <c r="D208" i="7"/>
  <c r="B207" i="7"/>
  <c r="D204" i="7"/>
  <c r="B203" i="7"/>
  <c r="D200" i="7"/>
  <c r="B199" i="7"/>
  <c r="D196" i="7"/>
  <c r="B195" i="7"/>
  <c r="D192" i="7"/>
  <c r="B191" i="7"/>
  <c r="D188" i="7"/>
  <c r="B187" i="7"/>
  <c r="D184" i="7"/>
  <c r="B183" i="7"/>
  <c r="D180" i="7"/>
  <c r="B179" i="7"/>
  <c r="D176" i="7"/>
  <c r="B175" i="7"/>
  <c r="D172" i="7"/>
  <c r="B171" i="7"/>
  <c r="D168" i="7"/>
  <c r="B167" i="7"/>
  <c r="D164" i="7"/>
  <c r="B163" i="7"/>
  <c r="D160" i="7"/>
  <c r="B159" i="7"/>
  <c r="D156" i="7"/>
  <c r="B155" i="7"/>
  <c r="D152" i="7"/>
  <c r="B151" i="7"/>
  <c r="D148" i="7"/>
  <c r="B147" i="7"/>
  <c r="D144" i="7"/>
  <c r="B143" i="7"/>
  <c r="D140" i="7"/>
  <c r="B139" i="7"/>
  <c r="D136" i="7"/>
  <c r="B135" i="7"/>
  <c r="D132" i="7"/>
  <c r="B131" i="7"/>
  <c r="D128" i="7"/>
  <c r="B127" i="7"/>
  <c r="D124" i="7"/>
  <c r="B123" i="7"/>
  <c r="D120" i="7"/>
  <c r="B119" i="7"/>
  <c r="D116" i="7"/>
  <c r="B115" i="7"/>
  <c r="D112" i="7"/>
  <c r="B111" i="7"/>
  <c r="D108" i="7"/>
  <c r="B107" i="7"/>
  <c r="D104" i="7"/>
  <c r="B103" i="7"/>
  <c r="D100" i="7"/>
  <c r="B99" i="7"/>
  <c r="D96" i="7"/>
  <c r="B95" i="7"/>
  <c r="D92" i="7"/>
  <c r="B91" i="7"/>
  <c r="D88" i="7"/>
  <c r="B87" i="7"/>
  <c r="D84" i="7"/>
  <c r="B83" i="7"/>
  <c r="D80" i="7"/>
  <c r="B79" i="7"/>
  <c r="D76" i="7"/>
  <c r="B75" i="7"/>
  <c r="D72" i="7"/>
  <c r="B71" i="7"/>
  <c r="C676" i="7"/>
  <c r="C664" i="7"/>
  <c r="E659" i="7"/>
  <c r="B656" i="7"/>
  <c r="C654" i="7"/>
  <c r="D652" i="7"/>
  <c r="B647" i="7"/>
  <c r="D645" i="7"/>
  <c r="E643" i="7"/>
  <c r="B640" i="7"/>
  <c r="C638" i="7"/>
  <c r="D636" i="7"/>
  <c r="B631" i="7"/>
  <c r="D629" i="7"/>
  <c r="E627" i="7"/>
  <c r="B624" i="7"/>
  <c r="C622" i="7"/>
  <c r="D620" i="7"/>
  <c r="E617" i="7"/>
  <c r="C616" i="7"/>
  <c r="E613" i="7"/>
  <c r="C612" i="7"/>
  <c r="E609" i="7"/>
  <c r="C608" i="7"/>
  <c r="E605" i="7"/>
  <c r="C604" i="7"/>
  <c r="E601" i="7"/>
  <c r="C600" i="7"/>
  <c r="E597" i="7"/>
  <c r="C596" i="7"/>
  <c r="E593" i="7"/>
  <c r="C592" i="7"/>
  <c r="E589" i="7"/>
  <c r="C588" i="7"/>
  <c r="E585" i="7"/>
  <c r="C584" i="7"/>
  <c r="E581" i="7"/>
  <c r="C580" i="7"/>
  <c r="E577" i="7"/>
  <c r="C576" i="7"/>
  <c r="E573" i="7"/>
  <c r="C572" i="7"/>
  <c r="E569" i="7"/>
  <c r="C568" i="7"/>
  <c r="E565" i="7"/>
  <c r="C564" i="7"/>
  <c r="E561" i="7"/>
  <c r="C560" i="7"/>
  <c r="E557" i="7"/>
  <c r="C556" i="7"/>
  <c r="E553" i="7"/>
  <c r="C552" i="7"/>
  <c r="E549" i="7"/>
  <c r="C548" i="7"/>
  <c r="E545" i="7"/>
  <c r="C544" i="7"/>
  <c r="E541" i="7"/>
  <c r="C540" i="7"/>
  <c r="E537" i="7"/>
  <c r="C536" i="7"/>
  <c r="E533" i="7"/>
  <c r="C532" i="7"/>
  <c r="E529" i="7"/>
  <c r="C528" i="7"/>
  <c r="E525" i="7"/>
  <c r="C524" i="7"/>
  <c r="E521" i="7"/>
  <c r="C520" i="7"/>
  <c r="E517" i="7"/>
  <c r="C516" i="7"/>
  <c r="E513" i="7"/>
  <c r="C512" i="7"/>
  <c r="E509" i="7"/>
  <c r="C508" i="7"/>
  <c r="E505" i="7"/>
  <c r="C504" i="7"/>
  <c r="E501" i="7"/>
  <c r="C500" i="7"/>
  <c r="E497" i="7"/>
  <c r="C496" i="7"/>
  <c r="E493" i="7"/>
  <c r="C492" i="7"/>
  <c r="E489" i="7"/>
  <c r="C488" i="7"/>
  <c r="E485" i="7"/>
  <c r="C484" i="7"/>
  <c r="E481" i="7"/>
  <c r="C480" i="7"/>
  <c r="E477" i="7"/>
  <c r="C476" i="7"/>
  <c r="E473" i="7"/>
  <c r="C472" i="7"/>
  <c r="E469" i="7"/>
  <c r="C468" i="7"/>
  <c r="E465" i="7"/>
  <c r="C464" i="7"/>
  <c r="E461" i="7"/>
  <c r="C460" i="7"/>
  <c r="E457" i="7"/>
  <c r="C456" i="7"/>
  <c r="E453" i="7"/>
  <c r="C452" i="7"/>
  <c r="E449" i="7"/>
  <c r="C448" i="7"/>
  <c r="E445" i="7"/>
  <c r="C444" i="7"/>
  <c r="E441" i="7"/>
  <c r="C440" i="7"/>
  <c r="E437" i="7"/>
  <c r="C436" i="7"/>
  <c r="E433" i="7"/>
  <c r="C432" i="7"/>
  <c r="E429" i="7"/>
  <c r="C428" i="7"/>
  <c r="E425" i="7"/>
  <c r="C424" i="7"/>
  <c r="E421" i="7"/>
  <c r="C420" i="7"/>
  <c r="E417" i="7"/>
  <c r="C416" i="7"/>
  <c r="E413" i="7"/>
  <c r="C412" i="7"/>
  <c r="E409" i="7"/>
  <c r="C408" i="7"/>
  <c r="E405" i="7"/>
  <c r="C404" i="7"/>
  <c r="E401" i="7"/>
  <c r="C400" i="7"/>
  <c r="E397" i="7"/>
  <c r="C396" i="7"/>
  <c r="E393" i="7"/>
  <c r="C392" i="7"/>
  <c r="E389" i="7"/>
  <c r="C388" i="7"/>
  <c r="E385" i="7"/>
  <c r="C384" i="7"/>
  <c r="E381" i="7"/>
  <c r="C380" i="7"/>
  <c r="E377" i="7"/>
  <c r="C376" i="7"/>
  <c r="E373" i="7"/>
  <c r="C372" i="7"/>
  <c r="E369" i="7"/>
  <c r="C368" i="7"/>
  <c r="E365" i="7"/>
  <c r="C364" i="7"/>
  <c r="E361" i="7"/>
  <c r="C360" i="7"/>
  <c r="E357" i="7"/>
  <c r="C356" i="7"/>
  <c r="E353" i="7"/>
  <c r="C352" i="7"/>
  <c r="E349" i="7"/>
  <c r="C348" i="7"/>
  <c r="E345" i="7"/>
  <c r="C344" i="7"/>
  <c r="E341" i="7"/>
  <c r="C340" i="7"/>
  <c r="E337" i="7"/>
  <c r="C336" i="7"/>
  <c r="E333" i="7"/>
  <c r="C332" i="7"/>
  <c r="E329" i="7"/>
  <c r="C328" i="7"/>
  <c r="E325" i="7"/>
  <c r="C324" i="7"/>
  <c r="E321" i="7"/>
  <c r="C320" i="7"/>
  <c r="E317" i="7"/>
  <c r="C316" i="7"/>
  <c r="E313" i="7"/>
  <c r="C312" i="7"/>
  <c r="E309" i="7"/>
  <c r="C308" i="7"/>
  <c r="E305" i="7"/>
  <c r="C304" i="7"/>
  <c r="E301" i="7"/>
  <c r="C300" i="7"/>
  <c r="E297" i="7"/>
  <c r="C296" i="7"/>
  <c r="E293" i="7"/>
  <c r="C292" i="7"/>
  <c r="E289" i="7"/>
  <c r="C288" i="7"/>
  <c r="E285" i="7"/>
  <c r="C284" i="7"/>
  <c r="E281" i="7"/>
  <c r="C280" i="7"/>
  <c r="E277" i="7"/>
  <c r="C276" i="7"/>
  <c r="E273" i="7"/>
  <c r="C272" i="7"/>
  <c r="E269" i="7"/>
  <c r="C268" i="7"/>
  <c r="E265" i="7"/>
  <c r="C264" i="7"/>
  <c r="E261" i="7"/>
  <c r="C260" i="7"/>
  <c r="E257" i="7"/>
  <c r="C256" i="7"/>
  <c r="E253" i="7"/>
  <c r="C252" i="7"/>
  <c r="E249" i="7"/>
  <c r="C248" i="7"/>
  <c r="E245" i="7"/>
  <c r="C244" i="7"/>
  <c r="E241" i="7"/>
  <c r="C240" i="7"/>
  <c r="E237" i="7"/>
  <c r="C236" i="7"/>
  <c r="E233" i="7"/>
  <c r="C232" i="7"/>
  <c r="E229" i="7"/>
  <c r="C228" i="7"/>
  <c r="E225" i="7"/>
  <c r="C224" i="7"/>
  <c r="E221" i="7"/>
  <c r="C220" i="7"/>
  <c r="E217" i="7"/>
  <c r="C216" i="7"/>
  <c r="E213" i="7"/>
  <c r="C212" i="7"/>
  <c r="E209" i="7"/>
  <c r="C208" i="7"/>
  <c r="E205" i="7"/>
  <c r="C204" i="7"/>
  <c r="E201" i="7"/>
  <c r="C200" i="7"/>
  <c r="E197" i="7"/>
  <c r="C196" i="7"/>
  <c r="E193" i="7"/>
  <c r="C192" i="7"/>
  <c r="E189" i="7"/>
  <c r="C188" i="7"/>
  <c r="E185" i="7"/>
  <c r="C184" i="7"/>
  <c r="E181" i="7"/>
  <c r="C180" i="7"/>
  <c r="E177" i="7"/>
  <c r="C176" i="7"/>
  <c r="E173" i="7"/>
  <c r="C172" i="7"/>
  <c r="E169" i="7"/>
  <c r="C168" i="7"/>
  <c r="E165" i="7"/>
  <c r="C164" i="7"/>
  <c r="E161" i="7"/>
  <c r="C160" i="7"/>
  <c r="E157" i="7"/>
  <c r="C156" i="7"/>
  <c r="E153" i="7"/>
  <c r="E675" i="7"/>
  <c r="C670" i="7"/>
  <c r="D666" i="7"/>
  <c r="E661" i="7"/>
  <c r="D659" i="7"/>
  <c r="E657" i="7"/>
  <c r="B654" i="7"/>
  <c r="C652" i="7"/>
  <c r="D650" i="7"/>
  <c r="B645" i="7"/>
  <c r="D643" i="7"/>
  <c r="E641" i="7"/>
  <c r="B638" i="7"/>
  <c r="C636" i="7"/>
  <c r="D634" i="7"/>
  <c r="B629" i="7"/>
  <c r="D627" i="7"/>
  <c r="E625" i="7"/>
  <c r="B622" i="7"/>
  <c r="C620" i="7"/>
  <c r="D617" i="7"/>
  <c r="B616" i="7"/>
  <c r="D613" i="7"/>
  <c r="B612" i="7"/>
  <c r="D609" i="7"/>
  <c r="B608" i="7"/>
  <c r="D605" i="7"/>
  <c r="B604" i="7"/>
  <c r="D601" i="7"/>
  <c r="B600" i="7"/>
  <c r="D597" i="7"/>
  <c r="B596" i="7"/>
  <c r="D593" i="7"/>
  <c r="B592" i="7"/>
  <c r="D589" i="7"/>
  <c r="B588" i="7"/>
  <c r="D585" i="7"/>
  <c r="B584" i="7"/>
  <c r="D581" i="7"/>
  <c r="B580" i="7"/>
  <c r="D577" i="7"/>
  <c r="B576" i="7"/>
  <c r="D573" i="7"/>
  <c r="B572" i="7"/>
  <c r="D569" i="7"/>
  <c r="B568" i="7"/>
  <c r="D565" i="7"/>
  <c r="B564" i="7"/>
  <c r="D561" i="7"/>
  <c r="B560" i="7"/>
  <c r="D557" i="7"/>
  <c r="B556" i="7"/>
  <c r="D553" i="7"/>
  <c r="B552" i="7"/>
  <c r="D549" i="7"/>
  <c r="B548" i="7"/>
  <c r="D545" i="7"/>
  <c r="B544" i="7"/>
  <c r="D541" i="7"/>
  <c r="B540" i="7"/>
  <c r="D537" i="7"/>
  <c r="B536" i="7"/>
  <c r="D533" i="7"/>
  <c r="B532" i="7"/>
  <c r="D529" i="7"/>
  <c r="B528" i="7"/>
  <c r="D525" i="7"/>
  <c r="B524" i="7"/>
  <c r="D521" i="7"/>
  <c r="B520" i="7"/>
  <c r="D517" i="7"/>
  <c r="B516" i="7"/>
  <c r="D513" i="7"/>
  <c r="B512" i="7"/>
  <c r="D509" i="7"/>
  <c r="B508" i="7"/>
  <c r="D505" i="7"/>
  <c r="B504" i="7"/>
  <c r="D501" i="7"/>
  <c r="B500" i="7"/>
  <c r="D497" i="7"/>
  <c r="B496" i="7"/>
  <c r="D493" i="7"/>
  <c r="B492" i="7"/>
  <c r="D489" i="7"/>
  <c r="B488" i="7"/>
  <c r="D485" i="7"/>
  <c r="B484" i="7"/>
  <c r="D481" i="7"/>
  <c r="B480" i="7"/>
  <c r="D477" i="7"/>
  <c r="B476" i="7"/>
  <c r="D473" i="7"/>
  <c r="B472" i="7"/>
  <c r="D469" i="7"/>
  <c r="B468" i="7"/>
  <c r="D465" i="7"/>
  <c r="B464" i="7"/>
  <c r="D461" i="7"/>
  <c r="B460" i="7"/>
  <c r="D457" i="7"/>
  <c r="B456" i="7"/>
  <c r="D453" i="7"/>
  <c r="B452" i="7"/>
  <c r="D449" i="7"/>
  <c r="B448" i="7"/>
  <c r="D445" i="7"/>
  <c r="B444" i="7"/>
  <c r="D441" i="7"/>
  <c r="B440" i="7"/>
  <c r="D437" i="7"/>
  <c r="B436" i="7"/>
  <c r="D433" i="7"/>
  <c r="B432" i="7"/>
  <c r="D429" i="7"/>
  <c r="B428" i="7"/>
  <c r="D425" i="7"/>
  <c r="B424" i="7"/>
  <c r="D421" i="7"/>
  <c r="B420" i="7"/>
  <c r="D417" i="7"/>
  <c r="B416" i="7"/>
  <c r="D413" i="7"/>
  <c r="B412" i="7"/>
  <c r="D409" i="7"/>
  <c r="B408" i="7"/>
  <c r="D405" i="7"/>
  <c r="B404" i="7"/>
  <c r="D401" i="7"/>
  <c r="B400" i="7"/>
  <c r="D397" i="7"/>
  <c r="B396" i="7"/>
  <c r="D393" i="7"/>
  <c r="B392" i="7"/>
  <c r="D389" i="7"/>
  <c r="B388" i="7"/>
  <c r="D385" i="7"/>
  <c r="B384" i="7"/>
  <c r="D381" i="7"/>
  <c r="B380" i="7"/>
  <c r="D377" i="7"/>
  <c r="B376" i="7"/>
  <c r="D373" i="7"/>
  <c r="B372" i="7"/>
  <c r="D369" i="7"/>
  <c r="B368" i="7"/>
  <c r="D365" i="7"/>
  <c r="B364" i="7"/>
  <c r="D361" i="7"/>
  <c r="B360" i="7"/>
  <c r="D357" i="7"/>
  <c r="B356" i="7"/>
  <c r="D353" i="7"/>
  <c r="B352" i="7"/>
  <c r="D349" i="7"/>
  <c r="B348" i="7"/>
  <c r="D345" i="7"/>
  <c r="B344" i="7"/>
  <c r="D341" i="7"/>
  <c r="B340" i="7"/>
  <c r="D337" i="7"/>
  <c r="B336" i="7"/>
  <c r="D333" i="7"/>
  <c r="B332" i="7"/>
  <c r="D329" i="7"/>
  <c r="B328" i="7"/>
  <c r="D325" i="7"/>
  <c r="B324" i="7"/>
  <c r="D321" i="7"/>
  <c r="B320" i="7"/>
  <c r="D317" i="7"/>
  <c r="B316" i="7"/>
  <c r="D313" i="7"/>
  <c r="B312" i="7"/>
  <c r="D309" i="7"/>
  <c r="B308" i="7"/>
  <c r="D305" i="7"/>
  <c r="B304" i="7"/>
  <c r="D301" i="7"/>
  <c r="B300" i="7"/>
  <c r="D297" i="7"/>
  <c r="B296" i="7"/>
  <c r="D293" i="7"/>
  <c r="B292" i="7"/>
  <c r="D289" i="7"/>
  <c r="B288" i="7"/>
  <c r="D285" i="7"/>
  <c r="B284" i="7"/>
  <c r="D281" i="7"/>
  <c r="B280" i="7"/>
  <c r="D277" i="7"/>
  <c r="B276" i="7"/>
  <c r="D273" i="7"/>
  <c r="B272" i="7"/>
  <c r="D269" i="7"/>
  <c r="B268" i="7"/>
  <c r="D265" i="7"/>
  <c r="B264" i="7"/>
  <c r="D261" i="7"/>
  <c r="B260" i="7"/>
  <c r="D257" i="7"/>
  <c r="B256" i="7"/>
  <c r="D253" i="7"/>
  <c r="B252" i="7"/>
  <c r="D249" i="7"/>
  <c r="B248" i="7"/>
  <c r="D245" i="7"/>
  <c r="B244" i="7"/>
  <c r="D241" i="7"/>
  <c r="B240" i="7"/>
  <c r="D237" i="7"/>
  <c r="B236" i="7"/>
  <c r="D233" i="7"/>
  <c r="B232" i="7"/>
  <c r="D229" i="7"/>
  <c r="B228" i="7"/>
  <c r="D225" i="7"/>
  <c r="B224" i="7"/>
  <c r="D221" i="7"/>
  <c r="B220" i="7"/>
  <c r="D217" i="7"/>
  <c r="B216" i="7"/>
  <c r="D213" i="7"/>
  <c r="B212" i="7"/>
  <c r="D209" i="7"/>
  <c r="B208" i="7"/>
  <c r="D205" i="7"/>
  <c r="B204" i="7"/>
  <c r="D201" i="7"/>
  <c r="B200" i="7"/>
  <c r="D197" i="7"/>
  <c r="B196" i="7"/>
  <c r="D193" i="7"/>
  <c r="B192" i="7"/>
  <c r="D189" i="7"/>
  <c r="B188" i="7"/>
  <c r="D185" i="7"/>
  <c r="B184" i="7"/>
  <c r="D181" i="7"/>
  <c r="B180" i="7"/>
  <c r="D177" i="7"/>
  <c r="B176" i="7"/>
  <c r="D173" i="7"/>
  <c r="B172" i="7"/>
  <c r="D169" i="7"/>
  <c r="B168" i="7"/>
  <c r="D165" i="7"/>
  <c r="B164" i="7"/>
  <c r="D161" i="7"/>
  <c r="B160" i="7"/>
  <c r="D157" i="7"/>
  <c r="B156" i="7"/>
  <c r="D153" i="7"/>
  <c r="B152" i="7"/>
  <c r="D149" i="7"/>
  <c r="B148" i="7"/>
  <c r="D145" i="7"/>
  <c r="B144" i="7"/>
  <c r="D141" i="7"/>
  <c r="B140" i="7"/>
  <c r="D137" i="7"/>
  <c r="B136" i="7"/>
  <c r="D133" i="7"/>
  <c r="B132" i="7"/>
  <c r="D129" i="7"/>
  <c r="B128" i="7"/>
  <c r="D125" i="7"/>
  <c r="B124" i="7"/>
  <c r="D121" i="7"/>
  <c r="B120" i="7"/>
  <c r="D117" i="7"/>
  <c r="B116" i="7"/>
  <c r="D113" i="7"/>
  <c r="B112" i="7"/>
  <c r="D109" i="7"/>
  <c r="B108" i="7"/>
  <c r="D105" i="7"/>
  <c r="B104" i="7"/>
  <c r="D101" i="7"/>
  <c r="B100" i="7"/>
  <c r="D97" i="7"/>
  <c r="B96" i="7"/>
  <c r="D93" i="7"/>
  <c r="B92" i="7"/>
  <c r="D89" i="7"/>
  <c r="B88" i="7"/>
  <c r="D85" i="7"/>
  <c r="B84" i="7"/>
  <c r="D81" i="7"/>
  <c r="B80" i="7"/>
  <c r="D77" i="7"/>
  <c r="B76" i="7"/>
  <c r="D73" i="7"/>
  <c r="B72" i="7"/>
  <c r="D69" i="7"/>
  <c r="B68" i="7"/>
  <c r="C81" i="7"/>
  <c r="C77" i="7"/>
  <c r="E74" i="7"/>
  <c r="C69" i="7"/>
  <c r="B81" i="7"/>
  <c r="C174" i="7"/>
  <c r="E163" i="7"/>
  <c r="E147" i="7"/>
  <c r="C142" i="7"/>
  <c r="E131" i="7"/>
  <c r="C126" i="7"/>
  <c r="E115" i="7"/>
  <c r="C110" i="7"/>
  <c r="E99" i="7"/>
  <c r="C94" i="7"/>
  <c r="E83" i="7"/>
  <c r="C78" i="7"/>
  <c r="E73" i="7"/>
  <c r="E143" i="7"/>
  <c r="C162" i="7"/>
  <c r="C152" i="7"/>
  <c r="E141" i="7"/>
  <c r="C136" i="7"/>
  <c r="E125" i="7"/>
  <c r="C120" i="7"/>
  <c r="E109" i="7"/>
  <c r="C104" i="7"/>
  <c r="E93" i="7"/>
  <c r="C88" i="7"/>
  <c r="E77" i="7"/>
  <c r="D68" i="7"/>
  <c r="C90" i="7"/>
  <c r="E137" i="7"/>
  <c r="C116" i="7"/>
  <c r="E171" i="7"/>
  <c r="E151" i="7"/>
  <c r="C146" i="7"/>
  <c r="E135" i="7"/>
  <c r="C130" i="7"/>
  <c r="E119" i="7"/>
  <c r="C114" i="7"/>
  <c r="E103" i="7"/>
  <c r="C98" i="7"/>
  <c r="E87" i="7"/>
  <c r="C82" i="7"/>
  <c r="C72" i="7"/>
  <c r="C68" i="7"/>
  <c r="C166" i="7"/>
  <c r="E95" i="7"/>
  <c r="C154" i="7"/>
  <c r="C170" i="7"/>
  <c r="E159" i="7"/>
  <c r="E145" i="7"/>
  <c r="C140" i="7"/>
  <c r="E129" i="7"/>
  <c r="C124" i="7"/>
  <c r="E113" i="7"/>
  <c r="C108" i="7"/>
  <c r="E97" i="7"/>
  <c r="C92" i="7"/>
  <c r="E81" i="7"/>
  <c r="C76" i="7"/>
  <c r="E71" i="7"/>
  <c r="E155" i="7"/>
  <c r="E127" i="7"/>
  <c r="E79" i="7"/>
  <c r="C132" i="7"/>
  <c r="E105" i="7"/>
  <c r="C84" i="7"/>
  <c r="C158" i="7"/>
  <c r="C150" i="7"/>
  <c r="E139" i="7"/>
  <c r="C134" i="7"/>
  <c r="E123" i="7"/>
  <c r="C118" i="7"/>
  <c r="E107" i="7"/>
  <c r="C102" i="7"/>
  <c r="E91" i="7"/>
  <c r="C86" i="7"/>
  <c r="E75" i="7"/>
  <c r="C122" i="7"/>
  <c r="C106" i="7"/>
  <c r="C74" i="7"/>
  <c r="E121" i="7"/>
  <c r="C100" i="7"/>
  <c r="E167" i="7"/>
  <c r="E149" i="7"/>
  <c r="C144" i="7"/>
  <c r="E133" i="7"/>
  <c r="C128" i="7"/>
  <c r="E117" i="7"/>
  <c r="C112" i="7"/>
  <c r="E101" i="7"/>
  <c r="C96" i="7"/>
  <c r="E85" i="7"/>
  <c r="C80" i="7"/>
  <c r="C70" i="7"/>
  <c r="C138" i="7"/>
  <c r="E111" i="7"/>
  <c r="C148" i="7"/>
  <c r="E89" i="7"/>
  <c r="E69" i="7"/>
  <c r="G148" i="7" l="1"/>
  <c r="G138" i="7"/>
  <c r="G70" i="7"/>
  <c r="G80" i="7"/>
  <c r="G96" i="7"/>
  <c r="G112" i="7"/>
  <c r="G128" i="7"/>
  <c r="G144" i="7"/>
  <c r="G100" i="7"/>
  <c r="G74" i="7"/>
  <c r="G106" i="7"/>
  <c r="G122" i="7"/>
  <c r="G86" i="7"/>
  <c r="G102" i="7"/>
  <c r="G118" i="7"/>
  <c r="G134" i="7"/>
  <c r="G150" i="7"/>
  <c r="G158" i="7"/>
  <c r="G84" i="7"/>
  <c r="G132" i="7"/>
  <c r="G76" i="7"/>
  <c r="G92" i="7"/>
  <c r="G108" i="7"/>
  <c r="G124" i="7"/>
  <c r="G140" i="7"/>
  <c r="G170" i="7"/>
  <c r="G154" i="7"/>
  <c r="G166" i="7"/>
  <c r="G68" i="7"/>
  <c r="G72" i="7"/>
  <c r="G82" i="7"/>
  <c r="G98" i="7"/>
  <c r="G114" i="7"/>
  <c r="G130" i="7"/>
  <c r="G146" i="7"/>
  <c r="G116" i="7"/>
  <c r="G90" i="7"/>
  <c r="G88" i="7"/>
  <c r="G104" i="7"/>
  <c r="G120" i="7"/>
  <c r="G136" i="7"/>
  <c r="G152" i="7"/>
  <c r="G162" i="7"/>
  <c r="G78" i="7"/>
  <c r="G94" i="7"/>
  <c r="G110" i="7"/>
  <c r="G126" i="7"/>
  <c r="G142" i="7"/>
  <c r="G174" i="7"/>
  <c r="F81" i="7"/>
  <c r="G69" i="7"/>
  <c r="G77" i="7"/>
  <c r="G81" i="7"/>
  <c r="F68" i="7"/>
  <c r="F72" i="7"/>
  <c r="F76" i="7"/>
  <c r="F80" i="7"/>
  <c r="F84" i="7"/>
  <c r="F88" i="7"/>
  <c r="F92" i="7"/>
  <c r="F96" i="7"/>
  <c r="F100" i="7"/>
  <c r="F104" i="7"/>
  <c r="F108" i="7"/>
  <c r="F112" i="7"/>
  <c r="F116" i="7"/>
  <c r="F120" i="7"/>
  <c r="F124" i="7"/>
  <c r="F128" i="7"/>
  <c r="F132" i="7"/>
  <c r="F136" i="7"/>
  <c r="F140" i="7"/>
  <c r="F144" i="7"/>
  <c r="F148" i="7"/>
  <c r="F152" i="7"/>
  <c r="F156" i="7"/>
  <c r="F160" i="7"/>
  <c r="F164" i="7"/>
  <c r="F168" i="7"/>
  <c r="F172" i="7"/>
  <c r="F176" i="7"/>
  <c r="F180" i="7"/>
  <c r="F184" i="7"/>
  <c r="F188" i="7"/>
  <c r="F192" i="7"/>
  <c r="F196" i="7"/>
  <c r="F200" i="7"/>
  <c r="F204" i="7"/>
  <c r="F208" i="7"/>
  <c r="F212" i="7"/>
  <c r="F216" i="7"/>
  <c r="F220" i="7"/>
  <c r="F224" i="7"/>
  <c r="F228" i="7"/>
  <c r="F232" i="7"/>
  <c r="F236" i="7"/>
  <c r="F240" i="7"/>
  <c r="F244" i="7"/>
  <c r="F248" i="7"/>
  <c r="F252" i="7"/>
  <c r="F256" i="7"/>
  <c r="F260" i="7"/>
  <c r="F264" i="7"/>
  <c r="F268" i="7"/>
  <c r="F272" i="7"/>
  <c r="F276" i="7"/>
  <c r="F280" i="7"/>
  <c r="F284" i="7"/>
  <c r="F288" i="7"/>
  <c r="F292" i="7"/>
  <c r="F296" i="7"/>
  <c r="F300" i="7"/>
  <c r="F304" i="7"/>
  <c r="F308" i="7"/>
  <c r="F312" i="7"/>
  <c r="F316" i="7"/>
  <c r="F320" i="7"/>
  <c r="F324" i="7"/>
  <c r="F328" i="7"/>
  <c r="F332" i="7"/>
  <c r="F336" i="7"/>
  <c r="F340" i="7"/>
  <c r="F344" i="7"/>
  <c r="F348" i="7"/>
  <c r="F352" i="7"/>
  <c r="F356" i="7"/>
  <c r="F360" i="7"/>
  <c r="F364" i="7"/>
  <c r="F368" i="7"/>
  <c r="F372" i="7"/>
  <c r="F376" i="7"/>
  <c r="F380" i="7"/>
  <c r="F384" i="7"/>
  <c r="F388" i="7"/>
  <c r="F392" i="7"/>
  <c r="F396" i="7"/>
  <c r="F400" i="7"/>
  <c r="F404" i="7"/>
  <c r="F408" i="7"/>
  <c r="F412" i="7"/>
  <c r="F416" i="7"/>
  <c r="F420" i="7"/>
  <c r="F424" i="7"/>
  <c r="F428" i="7"/>
  <c r="F432" i="7"/>
  <c r="F436" i="7"/>
  <c r="F440" i="7"/>
  <c r="F444" i="7"/>
  <c r="F448" i="7"/>
  <c r="F452" i="7"/>
  <c r="F456" i="7"/>
  <c r="F460" i="7"/>
  <c r="F464" i="7"/>
  <c r="F468" i="7"/>
  <c r="F472" i="7"/>
  <c r="F476" i="7"/>
  <c r="F480" i="7"/>
  <c r="F484" i="7"/>
  <c r="F488" i="7"/>
  <c r="F492" i="7"/>
  <c r="F496" i="7"/>
  <c r="F500" i="7"/>
  <c r="F504" i="7"/>
  <c r="F508" i="7"/>
  <c r="F512" i="7"/>
  <c r="F516" i="7"/>
  <c r="F520" i="7"/>
  <c r="F524" i="7"/>
  <c r="F528" i="7"/>
  <c r="F532" i="7"/>
  <c r="F536" i="7"/>
  <c r="F540" i="7"/>
  <c r="F544" i="7"/>
  <c r="F548" i="7"/>
  <c r="F552" i="7"/>
  <c r="F556" i="7"/>
  <c r="F560" i="7"/>
  <c r="F564" i="7"/>
  <c r="F568" i="7"/>
  <c r="F572" i="7"/>
  <c r="F576" i="7"/>
  <c r="F580" i="7"/>
  <c r="F584" i="7"/>
  <c r="F588" i="7"/>
  <c r="F592" i="7"/>
  <c r="F596" i="7"/>
  <c r="F600" i="7"/>
  <c r="F604" i="7"/>
  <c r="F608" i="7"/>
  <c r="F612" i="7"/>
  <c r="F616" i="7"/>
  <c r="G620" i="7"/>
  <c r="F622" i="7"/>
  <c r="F629" i="7"/>
  <c r="G636" i="7"/>
  <c r="F638" i="7"/>
  <c r="F645" i="7"/>
  <c r="G652" i="7"/>
  <c r="F654" i="7"/>
  <c r="G670" i="7"/>
  <c r="G156" i="7"/>
  <c r="G160" i="7"/>
  <c r="G164" i="7"/>
  <c r="G168" i="7"/>
  <c r="G172" i="7"/>
  <c r="G176" i="7"/>
  <c r="G180" i="7"/>
  <c r="G184" i="7"/>
  <c r="G188" i="7"/>
  <c r="G192" i="7"/>
  <c r="G196" i="7"/>
  <c r="G200" i="7"/>
  <c r="G204" i="7"/>
  <c r="G208" i="7"/>
  <c r="G212" i="7"/>
  <c r="G216" i="7"/>
  <c r="G220" i="7"/>
  <c r="G224" i="7"/>
  <c r="G228" i="7"/>
  <c r="G232" i="7"/>
  <c r="G236" i="7"/>
  <c r="G240" i="7"/>
  <c r="G244" i="7"/>
  <c r="G248" i="7"/>
  <c r="G252" i="7"/>
  <c r="G256" i="7"/>
  <c r="G260" i="7"/>
  <c r="G264" i="7"/>
  <c r="G268" i="7"/>
  <c r="G272" i="7"/>
  <c r="G276" i="7"/>
  <c r="G280" i="7"/>
  <c r="G284" i="7"/>
  <c r="G288" i="7"/>
  <c r="G292" i="7"/>
  <c r="G296" i="7"/>
  <c r="G300" i="7"/>
  <c r="G304" i="7"/>
  <c r="G308" i="7"/>
  <c r="G312" i="7"/>
  <c r="G316" i="7"/>
  <c r="G320" i="7"/>
  <c r="G324" i="7"/>
  <c r="G328" i="7"/>
  <c r="G332" i="7"/>
  <c r="G336" i="7"/>
  <c r="G340" i="7"/>
  <c r="G344" i="7"/>
  <c r="G348" i="7"/>
  <c r="G352" i="7"/>
  <c r="G356" i="7"/>
  <c r="G360" i="7"/>
  <c r="G364" i="7"/>
  <c r="G368" i="7"/>
  <c r="G372" i="7"/>
  <c r="G376" i="7"/>
  <c r="G380" i="7"/>
  <c r="G384" i="7"/>
  <c r="G388" i="7"/>
  <c r="G392" i="7"/>
  <c r="G396" i="7"/>
  <c r="G400" i="7"/>
  <c r="G404" i="7"/>
  <c r="G408" i="7"/>
  <c r="G412" i="7"/>
  <c r="G416" i="7"/>
  <c r="G420" i="7"/>
  <c r="G424" i="7"/>
  <c r="G428" i="7"/>
  <c r="G432" i="7"/>
  <c r="G436" i="7"/>
  <c r="G440" i="7"/>
  <c r="G444" i="7"/>
  <c r="G448" i="7"/>
  <c r="G452" i="7"/>
  <c r="G456" i="7"/>
  <c r="G460" i="7"/>
  <c r="G464" i="7"/>
  <c r="G468" i="7"/>
  <c r="G472" i="7"/>
  <c r="G476" i="7"/>
  <c r="G480" i="7"/>
  <c r="G484" i="7"/>
  <c r="G488" i="7"/>
  <c r="G492" i="7"/>
  <c r="G496" i="7"/>
  <c r="G500" i="7"/>
  <c r="G504" i="7"/>
  <c r="G508" i="7"/>
  <c r="G512" i="7"/>
  <c r="G516" i="7"/>
  <c r="G520" i="7"/>
  <c r="G524" i="7"/>
  <c r="G528" i="7"/>
  <c r="G532" i="7"/>
  <c r="G536" i="7"/>
  <c r="G540" i="7"/>
  <c r="G544" i="7"/>
  <c r="G548" i="7"/>
  <c r="G552" i="7"/>
  <c r="G556" i="7"/>
  <c r="G560" i="7"/>
  <c r="G564" i="7"/>
  <c r="G568" i="7"/>
  <c r="G572" i="7"/>
  <c r="G576" i="7"/>
  <c r="G580" i="7"/>
  <c r="G584" i="7"/>
  <c r="G588" i="7"/>
  <c r="G592" i="7"/>
  <c r="G596" i="7"/>
  <c r="G600" i="7"/>
  <c r="G604" i="7"/>
  <c r="G608" i="7"/>
  <c r="G612" i="7"/>
  <c r="G616" i="7"/>
  <c r="G622" i="7"/>
  <c r="F624" i="7"/>
  <c r="F631" i="7"/>
  <c r="G638" i="7"/>
  <c r="F640" i="7"/>
  <c r="F647" i="7"/>
  <c r="G654" i="7"/>
  <c r="F656" i="7"/>
  <c r="G664" i="7"/>
  <c r="G676" i="7"/>
  <c r="F71" i="7"/>
  <c r="F75" i="7"/>
  <c r="F79" i="7"/>
  <c r="F83" i="7"/>
  <c r="F87" i="7"/>
  <c r="F91" i="7"/>
  <c r="F95" i="7"/>
  <c r="F99" i="7"/>
  <c r="F103" i="7"/>
  <c r="F107" i="7"/>
  <c r="F111" i="7"/>
  <c r="F115" i="7"/>
  <c r="F119" i="7"/>
  <c r="F123" i="7"/>
  <c r="F127" i="7"/>
  <c r="F131" i="7"/>
  <c r="F135" i="7"/>
  <c r="F139" i="7"/>
  <c r="F143" i="7"/>
  <c r="F147" i="7"/>
  <c r="F151" i="7"/>
  <c r="F155" i="7"/>
  <c r="F159" i="7"/>
  <c r="F163" i="7"/>
  <c r="F167" i="7"/>
  <c r="F171" i="7"/>
  <c r="F175" i="7"/>
  <c r="F179" i="7"/>
  <c r="F183" i="7"/>
  <c r="F187" i="7"/>
  <c r="F191" i="7"/>
  <c r="F195" i="7"/>
  <c r="F199" i="7"/>
  <c r="F203" i="7"/>
  <c r="F207" i="7"/>
  <c r="F211" i="7"/>
  <c r="F215" i="7"/>
  <c r="F219" i="7"/>
  <c r="F223" i="7"/>
  <c r="F227" i="7"/>
  <c r="F231" i="7"/>
  <c r="F235" i="7"/>
  <c r="F239" i="7"/>
  <c r="F243" i="7"/>
  <c r="F247" i="7"/>
  <c r="F251" i="7"/>
  <c r="F255" i="7"/>
  <c r="F259" i="7"/>
  <c r="F263" i="7"/>
  <c r="F267" i="7"/>
  <c r="F271" i="7"/>
  <c r="F275" i="7"/>
  <c r="F279" i="7"/>
  <c r="F283" i="7"/>
  <c r="F287" i="7"/>
  <c r="F291" i="7"/>
  <c r="F295" i="7"/>
  <c r="F299" i="7"/>
  <c r="F303" i="7"/>
  <c r="F307" i="7"/>
  <c r="F311" i="7"/>
  <c r="F315" i="7"/>
  <c r="F319" i="7"/>
  <c r="F323" i="7"/>
  <c r="F327" i="7"/>
  <c r="F331" i="7"/>
  <c r="F335" i="7"/>
  <c r="F339" i="7"/>
  <c r="F343" i="7"/>
  <c r="F347" i="7"/>
  <c r="F351" i="7"/>
  <c r="F355" i="7"/>
  <c r="F359" i="7"/>
  <c r="F363" i="7"/>
  <c r="F367" i="7"/>
  <c r="F371" i="7"/>
  <c r="F375" i="7"/>
  <c r="F379" i="7"/>
  <c r="F383" i="7"/>
  <c r="F387" i="7"/>
  <c r="F391" i="7"/>
  <c r="F395" i="7"/>
  <c r="F399" i="7"/>
  <c r="F403" i="7"/>
  <c r="F407" i="7"/>
  <c r="F411" i="7"/>
  <c r="F415" i="7"/>
  <c r="F419" i="7"/>
  <c r="F423" i="7"/>
  <c r="F427" i="7"/>
  <c r="F431" i="7"/>
  <c r="F435" i="7"/>
  <c r="F439" i="7"/>
  <c r="F443" i="7"/>
  <c r="F447" i="7"/>
  <c r="F451" i="7"/>
  <c r="F455" i="7"/>
  <c r="F459" i="7"/>
  <c r="F463" i="7"/>
  <c r="F467" i="7"/>
  <c r="F471" i="7"/>
  <c r="F475" i="7"/>
  <c r="F479" i="7"/>
  <c r="F483" i="7"/>
  <c r="F487" i="7"/>
  <c r="F491" i="7"/>
  <c r="F495" i="7"/>
  <c r="F499" i="7"/>
  <c r="F503" i="7"/>
  <c r="F507" i="7"/>
  <c r="F511" i="7"/>
  <c r="F515" i="7"/>
  <c r="F519" i="7"/>
  <c r="F523" i="7"/>
  <c r="F527" i="7"/>
  <c r="F531" i="7"/>
  <c r="F535" i="7"/>
  <c r="F539" i="7"/>
  <c r="F543" i="7"/>
  <c r="F547" i="7"/>
  <c r="F551" i="7"/>
  <c r="F555" i="7"/>
  <c r="F559" i="7"/>
  <c r="F563" i="7"/>
  <c r="F567" i="7"/>
  <c r="F571" i="7"/>
  <c r="F575" i="7"/>
  <c r="F579" i="7"/>
  <c r="F583" i="7"/>
  <c r="F587" i="7"/>
  <c r="F591" i="7"/>
  <c r="F595" i="7"/>
  <c r="F599" i="7"/>
  <c r="F603" i="7"/>
  <c r="F607" i="7"/>
  <c r="F611" i="7"/>
  <c r="F615" i="7"/>
  <c r="F619" i="7"/>
  <c r="G624" i="7"/>
  <c r="F626" i="7"/>
  <c r="F633" i="7"/>
  <c r="G640" i="7"/>
  <c r="F642" i="7"/>
  <c r="F649" i="7"/>
  <c r="G656" i="7"/>
  <c r="F658" i="7"/>
  <c r="F662" i="7"/>
  <c r="G75" i="7"/>
  <c r="G79" i="7"/>
  <c r="G83" i="7"/>
  <c r="G87" i="7"/>
  <c r="G95" i="7"/>
  <c r="G99" i="7"/>
  <c r="G103" i="7"/>
  <c r="G107" i="7"/>
  <c r="G111" i="7"/>
  <c r="G115" i="7"/>
  <c r="G119" i="7"/>
  <c r="G123" i="7"/>
  <c r="G127" i="7"/>
  <c r="G131" i="7"/>
  <c r="G135" i="7"/>
  <c r="G139" i="7"/>
  <c r="G143" i="7"/>
  <c r="G147" i="7"/>
  <c r="G151" i="7"/>
  <c r="G155" i="7"/>
  <c r="G159" i="7"/>
  <c r="G163" i="7"/>
  <c r="G167" i="7"/>
  <c r="G171" i="7"/>
  <c r="G175" i="7"/>
  <c r="G179" i="7"/>
  <c r="G183" i="7"/>
  <c r="G187" i="7"/>
  <c r="G191" i="7"/>
  <c r="G195" i="7"/>
  <c r="G199" i="7"/>
  <c r="G203" i="7"/>
  <c r="G207" i="7"/>
  <c r="G211" i="7"/>
  <c r="G215" i="7"/>
  <c r="G219" i="7"/>
  <c r="G223" i="7"/>
  <c r="G227" i="7"/>
  <c r="G231" i="7"/>
  <c r="G235" i="7"/>
  <c r="G239" i="7"/>
  <c r="G243" i="7"/>
  <c r="G247" i="7"/>
  <c r="G251" i="7"/>
  <c r="G255" i="7"/>
  <c r="G259" i="7"/>
  <c r="G263" i="7"/>
  <c r="G267" i="7"/>
  <c r="G271" i="7"/>
  <c r="G275" i="7"/>
  <c r="G279" i="7"/>
  <c r="G283" i="7"/>
  <c r="G287" i="7"/>
  <c r="G291" i="7"/>
  <c r="G295" i="7"/>
  <c r="G299" i="7"/>
  <c r="G303" i="7"/>
  <c r="G307" i="7"/>
  <c r="G311" i="7"/>
  <c r="G315" i="7"/>
  <c r="G319" i="7"/>
  <c r="G323" i="7"/>
  <c r="G327" i="7"/>
  <c r="G331" i="7"/>
  <c r="G335" i="7"/>
  <c r="G339" i="7"/>
  <c r="G343" i="7"/>
  <c r="G347" i="7"/>
  <c r="G351" i="7"/>
  <c r="G355" i="7"/>
  <c r="G359" i="7"/>
  <c r="G363" i="7"/>
  <c r="G367" i="7"/>
  <c r="G371" i="7"/>
  <c r="G375" i="7"/>
  <c r="G379" i="7"/>
  <c r="G383" i="7"/>
  <c r="G387" i="7"/>
  <c r="G391" i="7"/>
  <c r="G395" i="7"/>
  <c r="G399" i="7"/>
  <c r="G403" i="7"/>
  <c r="G407" i="7"/>
  <c r="G411" i="7"/>
  <c r="G415" i="7"/>
  <c r="G419" i="7"/>
  <c r="G423" i="7"/>
  <c r="G427" i="7"/>
  <c r="G431" i="7"/>
  <c r="G435" i="7"/>
  <c r="G439" i="7"/>
  <c r="G443" i="7"/>
  <c r="G447" i="7"/>
  <c r="G451" i="7"/>
  <c r="G455" i="7"/>
  <c r="G459" i="7"/>
  <c r="G463" i="7"/>
  <c r="G467" i="7"/>
  <c r="G471" i="7"/>
  <c r="G475" i="7"/>
  <c r="G479" i="7"/>
  <c r="G483" i="7"/>
  <c r="G487" i="7"/>
  <c r="G491" i="7"/>
  <c r="G495" i="7"/>
  <c r="G499" i="7"/>
  <c r="G503" i="7"/>
  <c r="G507" i="7"/>
  <c r="G511" i="7"/>
  <c r="G515" i="7"/>
  <c r="G519" i="7"/>
  <c r="G523" i="7"/>
  <c r="G527" i="7"/>
  <c r="G531" i="7"/>
  <c r="G535" i="7"/>
  <c r="G539" i="7"/>
  <c r="G543" i="7"/>
  <c r="G547" i="7"/>
  <c r="G551" i="7"/>
  <c r="G555" i="7"/>
  <c r="G559" i="7"/>
  <c r="G563" i="7"/>
  <c r="G567" i="7"/>
  <c r="G571" i="7"/>
  <c r="G575" i="7"/>
  <c r="G579" i="7"/>
  <c r="G583" i="7"/>
  <c r="G587" i="7"/>
  <c r="G591" i="7"/>
  <c r="G595" i="7"/>
  <c r="G599" i="7"/>
  <c r="G603" i="7"/>
  <c r="G607" i="7"/>
  <c r="G611" i="7"/>
  <c r="G615" i="7"/>
  <c r="G619" i="7"/>
  <c r="G626" i="7"/>
  <c r="F628" i="7"/>
  <c r="F635" i="7"/>
  <c r="G642" i="7"/>
  <c r="F644" i="7"/>
  <c r="F651" i="7"/>
  <c r="G658" i="7"/>
  <c r="G660" i="7"/>
  <c r="G662" i="7"/>
  <c r="G672" i="7"/>
  <c r="G71" i="7"/>
  <c r="G91" i="7"/>
  <c r="F70" i="7"/>
  <c r="F74" i="7"/>
  <c r="F78" i="7"/>
  <c r="F82" i="7"/>
  <c r="F86" i="7"/>
  <c r="F90" i="7"/>
  <c r="F94" i="7"/>
  <c r="F98" i="7"/>
  <c r="F102" i="7"/>
  <c r="F106" i="7"/>
  <c r="F110" i="7"/>
  <c r="F114" i="7"/>
  <c r="F118" i="7"/>
  <c r="F122" i="7"/>
  <c r="F126" i="7"/>
  <c r="F130" i="7"/>
  <c r="F134" i="7"/>
  <c r="F138" i="7"/>
  <c r="F142" i="7"/>
  <c r="F146" i="7"/>
  <c r="F150" i="7"/>
  <c r="F154" i="7"/>
  <c r="F158" i="7"/>
  <c r="F162" i="7"/>
  <c r="F166" i="7"/>
  <c r="F170" i="7"/>
  <c r="F174" i="7"/>
  <c r="F178" i="7"/>
  <c r="F182" i="7"/>
  <c r="F186" i="7"/>
  <c r="F190" i="7"/>
  <c r="F194" i="7"/>
  <c r="F198" i="7"/>
  <c r="F202" i="7"/>
  <c r="F206" i="7"/>
  <c r="F210" i="7"/>
  <c r="F214" i="7"/>
  <c r="F218" i="7"/>
  <c r="F222" i="7"/>
  <c r="F226" i="7"/>
  <c r="F230" i="7"/>
  <c r="F234" i="7"/>
  <c r="F238" i="7"/>
  <c r="F242" i="7"/>
  <c r="F246" i="7"/>
  <c r="F250" i="7"/>
  <c r="F254" i="7"/>
  <c r="F258" i="7"/>
  <c r="F262" i="7"/>
  <c r="F266" i="7"/>
  <c r="F270" i="7"/>
  <c r="F274" i="7"/>
  <c r="F278" i="7"/>
  <c r="F282" i="7"/>
  <c r="F286" i="7"/>
  <c r="F290" i="7"/>
  <c r="F294" i="7"/>
  <c r="F298" i="7"/>
  <c r="F302" i="7"/>
  <c r="F306" i="7"/>
  <c r="F310" i="7"/>
  <c r="F314" i="7"/>
  <c r="F318" i="7"/>
  <c r="F322" i="7"/>
  <c r="F326" i="7"/>
  <c r="F330" i="7"/>
  <c r="F334" i="7"/>
  <c r="F338" i="7"/>
  <c r="F342" i="7"/>
  <c r="F346" i="7"/>
  <c r="F350" i="7"/>
  <c r="F354" i="7"/>
  <c r="F358" i="7"/>
  <c r="F362" i="7"/>
  <c r="F366" i="7"/>
  <c r="F370" i="7"/>
  <c r="F374" i="7"/>
  <c r="F378" i="7"/>
  <c r="F382" i="7"/>
  <c r="F386" i="7"/>
  <c r="F390" i="7"/>
  <c r="F394" i="7"/>
  <c r="F398" i="7"/>
  <c r="F402" i="7"/>
  <c r="F406" i="7"/>
  <c r="F410" i="7"/>
  <c r="F414" i="7"/>
  <c r="F418" i="7"/>
  <c r="F422" i="7"/>
  <c r="F426" i="7"/>
  <c r="F430" i="7"/>
  <c r="F434" i="7"/>
  <c r="F438" i="7"/>
  <c r="F442" i="7"/>
  <c r="F446" i="7"/>
  <c r="F450" i="7"/>
  <c r="F454" i="7"/>
  <c r="F458" i="7"/>
  <c r="F462" i="7"/>
  <c r="F466" i="7"/>
  <c r="F470" i="7"/>
  <c r="F474" i="7"/>
  <c r="F478" i="7"/>
  <c r="F482" i="7"/>
  <c r="F486" i="7"/>
  <c r="F490" i="7"/>
  <c r="F494" i="7"/>
  <c r="F498" i="7"/>
  <c r="F502" i="7"/>
  <c r="F506" i="7"/>
  <c r="F510" i="7"/>
  <c r="F514" i="7"/>
  <c r="F518" i="7"/>
  <c r="F522" i="7"/>
  <c r="F526" i="7"/>
  <c r="F530" i="7"/>
  <c r="F534" i="7"/>
  <c r="F538" i="7"/>
  <c r="F542" i="7"/>
  <c r="F546" i="7"/>
  <c r="F550" i="7"/>
  <c r="F554" i="7"/>
  <c r="F558" i="7"/>
  <c r="F562" i="7"/>
  <c r="F566" i="7"/>
  <c r="F570" i="7"/>
  <c r="F574" i="7"/>
  <c r="F578" i="7"/>
  <c r="F582" i="7"/>
  <c r="F586" i="7"/>
  <c r="F590" i="7"/>
  <c r="F594" i="7"/>
  <c r="F598" i="7"/>
  <c r="F602" i="7"/>
  <c r="F606" i="7"/>
  <c r="F610" i="7"/>
  <c r="F614" i="7"/>
  <c r="F618" i="7"/>
  <c r="F621" i="7"/>
  <c r="G628" i="7"/>
  <c r="F630" i="7"/>
  <c r="F637" i="7"/>
  <c r="G644" i="7"/>
  <c r="F646" i="7"/>
  <c r="F653" i="7"/>
  <c r="F665" i="7"/>
  <c r="G668" i="7"/>
  <c r="G678" i="7"/>
  <c r="G178" i="7"/>
  <c r="G182" i="7"/>
  <c r="G186" i="7"/>
  <c r="G190" i="7"/>
  <c r="G194" i="7"/>
  <c r="G198" i="7"/>
  <c r="G202" i="7"/>
  <c r="G206" i="7"/>
  <c r="G210" i="7"/>
  <c r="G214" i="7"/>
  <c r="G218" i="7"/>
  <c r="G222" i="7"/>
  <c r="G226" i="7"/>
  <c r="G230" i="7"/>
  <c r="G234" i="7"/>
  <c r="G238" i="7"/>
  <c r="G242" i="7"/>
  <c r="G246" i="7"/>
  <c r="G250" i="7"/>
  <c r="G254" i="7"/>
  <c r="G258" i="7"/>
  <c r="G262" i="7"/>
  <c r="G266" i="7"/>
  <c r="G270" i="7"/>
  <c r="G274" i="7"/>
  <c r="G278" i="7"/>
  <c r="G282" i="7"/>
  <c r="G286" i="7"/>
  <c r="G290" i="7"/>
  <c r="G294" i="7"/>
  <c r="G298" i="7"/>
  <c r="G302" i="7"/>
  <c r="G306" i="7"/>
  <c r="G310" i="7"/>
  <c r="G314" i="7"/>
  <c r="G318" i="7"/>
  <c r="G322" i="7"/>
  <c r="G326" i="7"/>
  <c r="G330" i="7"/>
  <c r="G334" i="7"/>
  <c r="G338" i="7"/>
  <c r="G342" i="7"/>
  <c r="G346" i="7"/>
  <c r="G350" i="7"/>
  <c r="G354" i="7"/>
  <c r="G358" i="7"/>
  <c r="G362" i="7"/>
  <c r="G366" i="7"/>
  <c r="G370" i="7"/>
  <c r="G374" i="7"/>
  <c r="G378" i="7"/>
  <c r="G382" i="7"/>
  <c r="G386" i="7"/>
  <c r="G390" i="7"/>
  <c r="G394" i="7"/>
  <c r="G398" i="7"/>
  <c r="G402" i="7"/>
  <c r="G406" i="7"/>
  <c r="G410" i="7"/>
  <c r="G414" i="7"/>
  <c r="G418" i="7"/>
  <c r="G422" i="7"/>
  <c r="G426" i="7"/>
  <c r="G430" i="7"/>
  <c r="G434" i="7"/>
  <c r="G438" i="7"/>
  <c r="G442" i="7"/>
  <c r="G446" i="7"/>
  <c r="G450" i="7"/>
  <c r="G454" i="7"/>
  <c r="G458" i="7"/>
  <c r="G462" i="7"/>
  <c r="G466" i="7"/>
  <c r="G470" i="7"/>
  <c r="G474" i="7"/>
  <c r="G478" i="7"/>
  <c r="G482" i="7"/>
  <c r="G486" i="7"/>
  <c r="G490" i="7"/>
  <c r="G494" i="7"/>
  <c r="G498" i="7"/>
  <c r="G502" i="7"/>
  <c r="G506" i="7"/>
  <c r="G510" i="7"/>
  <c r="G514" i="7"/>
  <c r="G518" i="7"/>
  <c r="G522" i="7"/>
  <c r="G526" i="7"/>
  <c r="G530" i="7"/>
  <c r="G534" i="7"/>
  <c r="G538" i="7"/>
  <c r="G542" i="7"/>
  <c r="G546" i="7"/>
  <c r="G550" i="7"/>
  <c r="G554" i="7"/>
  <c r="G558" i="7"/>
  <c r="G562" i="7"/>
  <c r="G566" i="7"/>
  <c r="G570" i="7"/>
  <c r="G574" i="7"/>
  <c r="G578" i="7"/>
  <c r="G582" i="7"/>
  <c r="G586" i="7"/>
  <c r="G590" i="7"/>
  <c r="G594" i="7"/>
  <c r="G598" i="7"/>
  <c r="G602" i="7"/>
  <c r="G606" i="7"/>
  <c r="G610" i="7"/>
  <c r="G614" i="7"/>
  <c r="G618" i="7"/>
  <c r="F623" i="7"/>
  <c r="G630" i="7"/>
  <c r="F632" i="7"/>
  <c r="F639" i="7"/>
  <c r="G646" i="7"/>
  <c r="F648" i="7"/>
  <c r="F655" i="7"/>
  <c r="F69" i="7"/>
  <c r="F73" i="7"/>
  <c r="F77" i="7"/>
  <c r="F85" i="7"/>
  <c r="F89" i="7"/>
  <c r="F93" i="7"/>
  <c r="F97" i="7"/>
  <c r="F101" i="7"/>
  <c r="F105" i="7"/>
  <c r="F109" i="7"/>
  <c r="F113" i="7"/>
  <c r="F117" i="7"/>
  <c r="F121" i="7"/>
  <c r="F125" i="7"/>
  <c r="F129" i="7"/>
  <c r="F133" i="7"/>
  <c r="F137" i="7"/>
  <c r="F141" i="7"/>
  <c r="F145" i="7"/>
  <c r="F149" i="7"/>
  <c r="F153" i="7"/>
  <c r="F157" i="7"/>
  <c r="F161" i="7"/>
  <c r="F165" i="7"/>
  <c r="F169" i="7"/>
  <c r="F173" i="7"/>
  <c r="F177" i="7"/>
  <c r="F181" i="7"/>
  <c r="F185" i="7"/>
  <c r="F189" i="7"/>
  <c r="F193" i="7"/>
  <c r="F197" i="7"/>
  <c r="F201" i="7"/>
  <c r="F205" i="7"/>
  <c r="F209" i="7"/>
  <c r="F213" i="7"/>
  <c r="F217" i="7"/>
  <c r="F221" i="7"/>
  <c r="F225" i="7"/>
  <c r="F229" i="7"/>
  <c r="F233" i="7"/>
  <c r="F237" i="7"/>
  <c r="F241" i="7"/>
  <c r="F245" i="7"/>
  <c r="F249" i="7"/>
  <c r="F253" i="7"/>
  <c r="F257" i="7"/>
  <c r="F261" i="7"/>
  <c r="F265" i="7"/>
  <c r="F269" i="7"/>
  <c r="F273" i="7"/>
  <c r="F277" i="7"/>
  <c r="F281" i="7"/>
  <c r="F285" i="7"/>
  <c r="F289" i="7"/>
  <c r="F293" i="7"/>
  <c r="F297" i="7"/>
  <c r="F301" i="7"/>
  <c r="F305" i="7"/>
  <c r="F309" i="7"/>
  <c r="F313" i="7"/>
  <c r="F317" i="7"/>
  <c r="F321" i="7"/>
  <c r="F325" i="7"/>
  <c r="F329" i="7"/>
  <c r="F333" i="7"/>
  <c r="F337" i="7"/>
  <c r="F341" i="7"/>
  <c r="F345" i="7"/>
  <c r="F349" i="7"/>
  <c r="F353" i="7"/>
  <c r="F357" i="7"/>
  <c r="F361" i="7"/>
  <c r="F365" i="7"/>
  <c r="F369" i="7"/>
  <c r="F373" i="7"/>
  <c r="F377" i="7"/>
  <c r="F381" i="7"/>
  <c r="F385" i="7"/>
  <c r="F389" i="7"/>
  <c r="F393" i="7"/>
  <c r="F397" i="7"/>
  <c r="F401" i="7"/>
  <c r="F405" i="7"/>
  <c r="F409" i="7"/>
  <c r="F413" i="7"/>
  <c r="F417" i="7"/>
  <c r="F421" i="7"/>
  <c r="F425" i="7"/>
  <c r="F429" i="7"/>
  <c r="F433" i="7"/>
  <c r="F437" i="7"/>
  <c r="F441" i="7"/>
  <c r="F445" i="7"/>
  <c r="F449" i="7"/>
  <c r="F453" i="7"/>
  <c r="F457" i="7"/>
  <c r="F461" i="7"/>
  <c r="F465" i="7"/>
  <c r="F469" i="7"/>
  <c r="F473" i="7"/>
  <c r="F477" i="7"/>
  <c r="F481" i="7"/>
  <c r="F485" i="7"/>
  <c r="F489" i="7"/>
  <c r="F493" i="7"/>
  <c r="F497" i="7"/>
  <c r="F501" i="7"/>
  <c r="F505" i="7"/>
  <c r="F509" i="7"/>
  <c r="F513" i="7"/>
  <c r="F517" i="7"/>
  <c r="F521" i="7"/>
  <c r="F525" i="7"/>
  <c r="F529" i="7"/>
  <c r="F533" i="7"/>
  <c r="F537" i="7"/>
  <c r="F541" i="7"/>
  <c r="F545" i="7"/>
  <c r="F549" i="7"/>
  <c r="F553" i="7"/>
  <c r="F557" i="7"/>
  <c r="F561" i="7"/>
  <c r="F565" i="7"/>
  <c r="F569" i="7"/>
  <c r="F573" i="7"/>
  <c r="F577" i="7"/>
  <c r="F581" i="7"/>
  <c r="F585" i="7"/>
  <c r="F589" i="7"/>
  <c r="F593" i="7"/>
  <c r="F597" i="7"/>
  <c r="F601" i="7"/>
  <c r="F605" i="7"/>
  <c r="F609" i="7"/>
  <c r="F613" i="7"/>
  <c r="F617" i="7"/>
  <c r="F625" i="7"/>
  <c r="G632" i="7"/>
  <c r="F634" i="7"/>
  <c r="F641" i="7"/>
  <c r="G648" i="7"/>
  <c r="F650" i="7"/>
  <c r="F657" i="7"/>
  <c r="F663" i="7"/>
  <c r="F669" i="7"/>
  <c r="G674" i="7"/>
  <c r="G73" i="7"/>
  <c r="G85" i="7"/>
  <c r="G89" i="7"/>
  <c r="G93" i="7"/>
  <c r="G97" i="7"/>
  <c r="G101" i="7"/>
  <c r="G105" i="7"/>
  <c r="G109" i="7"/>
  <c r="G113" i="7"/>
  <c r="G117" i="7"/>
  <c r="G121" i="7"/>
  <c r="G125" i="7"/>
  <c r="G129" i="7"/>
  <c r="G133" i="7"/>
  <c r="G137" i="7"/>
  <c r="G141" i="7"/>
  <c r="G145" i="7"/>
  <c r="G149" i="7"/>
  <c r="G153" i="7"/>
  <c r="G157" i="7"/>
  <c r="G161" i="7"/>
  <c r="G165" i="7"/>
  <c r="G169" i="7"/>
  <c r="G173" i="7"/>
  <c r="G177" i="7"/>
  <c r="G181" i="7"/>
  <c r="G185" i="7"/>
  <c r="G189" i="7"/>
  <c r="G193" i="7"/>
  <c r="G197" i="7"/>
  <c r="G201" i="7"/>
  <c r="G205" i="7"/>
  <c r="G209" i="7"/>
  <c r="G213" i="7"/>
  <c r="G217" i="7"/>
  <c r="G221" i="7"/>
  <c r="G225" i="7"/>
  <c r="G229" i="7"/>
  <c r="G233" i="7"/>
  <c r="G237" i="7"/>
  <c r="G241" i="7"/>
  <c r="G245" i="7"/>
  <c r="G249" i="7"/>
  <c r="G253" i="7"/>
  <c r="G257" i="7"/>
  <c r="G261" i="7"/>
  <c r="G265" i="7"/>
  <c r="G269" i="7"/>
  <c r="G273" i="7"/>
  <c r="G277" i="7"/>
  <c r="G281" i="7"/>
  <c r="G285" i="7"/>
  <c r="G289" i="7"/>
  <c r="G293" i="7"/>
  <c r="G297" i="7"/>
  <c r="G301" i="7"/>
  <c r="G305" i="7"/>
  <c r="G309" i="7"/>
  <c r="G313" i="7"/>
  <c r="G317" i="7"/>
  <c r="G321" i="7"/>
  <c r="G325" i="7"/>
  <c r="G329" i="7"/>
  <c r="G333" i="7"/>
  <c r="G337" i="7"/>
  <c r="G341" i="7"/>
  <c r="G345" i="7"/>
  <c r="G349" i="7"/>
  <c r="G353" i="7"/>
  <c r="G357" i="7"/>
  <c r="G361" i="7"/>
  <c r="G365" i="7"/>
  <c r="G369" i="7"/>
  <c r="G373" i="7"/>
  <c r="G377" i="7"/>
  <c r="G381" i="7"/>
  <c r="G385" i="7"/>
  <c r="G389" i="7"/>
  <c r="G393" i="7"/>
  <c r="G397" i="7"/>
  <c r="G401" i="7"/>
  <c r="G405" i="7"/>
  <c r="G409" i="7"/>
  <c r="G413" i="7"/>
  <c r="G417" i="7"/>
  <c r="G421" i="7"/>
  <c r="G425" i="7"/>
  <c r="G429" i="7"/>
  <c r="G433" i="7"/>
  <c r="G437" i="7"/>
  <c r="G441" i="7"/>
  <c r="G445" i="7"/>
  <c r="G449" i="7"/>
  <c r="G453" i="7"/>
  <c r="G457" i="7"/>
  <c r="G461" i="7"/>
  <c r="G465" i="7"/>
  <c r="G469" i="7"/>
  <c r="G473" i="7"/>
  <c r="G477" i="7"/>
  <c r="G481" i="7"/>
  <c r="G485" i="7"/>
  <c r="G489" i="7"/>
  <c r="G493" i="7"/>
  <c r="G497" i="7"/>
  <c r="G501" i="7"/>
  <c r="G505" i="7"/>
  <c r="G509" i="7"/>
  <c r="G513" i="7"/>
  <c r="G517" i="7"/>
  <c r="G521" i="7"/>
  <c r="G525" i="7"/>
  <c r="G529" i="7"/>
  <c r="G533" i="7"/>
  <c r="G537" i="7"/>
  <c r="G541" i="7"/>
  <c r="G545" i="7"/>
  <c r="G549" i="7"/>
  <c r="G553" i="7"/>
  <c r="G557" i="7"/>
  <c r="G561" i="7"/>
  <c r="G565" i="7"/>
  <c r="G569" i="7"/>
  <c r="G573" i="7"/>
  <c r="G577" i="7"/>
  <c r="G581" i="7"/>
  <c r="G585" i="7"/>
  <c r="G589" i="7"/>
  <c r="G593" i="7"/>
  <c r="G597" i="7"/>
  <c r="G601" i="7"/>
  <c r="G605" i="7"/>
  <c r="G609" i="7"/>
  <c r="G613" i="7"/>
  <c r="G617" i="7"/>
  <c r="F620" i="7"/>
  <c r="F627" i="7"/>
  <c r="G634" i="7"/>
  <c r="F636" i="7"/>
  <c r="F643" i="7"/>
  <c r="G650" i="7"/>
  <c r="F652" i="7"/>
  <c r="F659" i="7"/>
  <c r="F661" i="7"/>
  <c r="G666" i="7"/>
  <c r="G682" i="7"/>
  <c r="G623" i="7"/>
  <c r="G627" i="7"/>
  <c r="G631" i="7"/>
  <c r="G635" i="7"/>
  <c r="G639" i="7"/>
  <c r="G643" i="7"/>
  <c r="G647" i="7"/>
  <c r="G651" i="7"/>
  <c r="G655" i="7"/>
  <c r="G659" i="7"/>
  <c r="G663" i="7"/>
  <c r="G667" i="7"/>
  <c r="G671" i="7"/>
  <c r="G675" i="7"/>
  <c r="G679" i="7"/>
  <c r="G683" i="7"/>
  <c r="G687" i="7"/>
  <c r="G691" i="7"/>
  <c r="G695" i="7"/>
  <c r="G699" i="7"/>
  <c r="G703" i="7"/>
  <c r="G707" i="7"/>
  <c r="G711" i="7"/>
  <c r="G715" i="7"/>
  <c r="G719" i="7"/>
  <c r="G723" i="7"/>
  <c r="G727" i="7"/>
  <c r="G731" i="7"/>
  <c r="G735" i="7"/>
  <c r="G739" i="7"/>
  <c r="G743" i="7"/>
  <c r="G747" i="7"/>
  <c r="G751" i="7"/>
  <c r="G755" i="7"/>
  <c r="G759" i="7"/>
  <c r="G763" i="7"/>
  <c r="G767" i="7"/>
  <c r="G771" i="7"/>
  <c r="G775" i="7"/>
  <c r="G779" i="7"/>
  <c r="G783" i="7"/>
  <c r="G787" i="7"/>
  <c r="G791" i="7"/>
  <c r="G795" i="7"/>
  <c r="G799" i="7"/>
  <c r="G803" i="7"/>
  <c r="G807" i="7"/>
  <c r="G811" i="7"/>
  <c r="G815" i="7"/>
  <c r="G819" i="7"/>
  <c r="G823" i="7"/>
  <c r="G827" i="7"/>
  <c r="G831" i="7"/>
  <c r="G835" i="7"/>
  <c r="G839" i="7"/>
  <c r="G843" i="7"/>
  <c r="G847" i="7"/>
  <c r="G851" i="7"/>
  <c r="G855" i="7"/>
  <c r="G859" i="7"/>
  <c r="G863" i="7"/>
  <c r="G867" i="7"/>
  <c r="G871" i="7"/>
  <c r="G875" i="7"/>
  <c r="G879" i="7"/>
  <c r="G883" i="7"/>
  <c r="G887" i="7"/>
  <c r="G891" i="7"/>
  <c r="G895" i="7"/>
  <c r="G899" i="7"/>
  <c r="G903" i="7"/>
  <c r="G907" i="7"/>
  <c r="G911" i="7"/>
  <c r="G915" i="7"/>
  <c r="G919" i="7"/>
  <c r="G923" i="7"/>
  <c r="G927" i="7"/>
  <c r="G931" i="7"/>
  <c r="G935" i="7"/>
  <c r="G939" i="7"/>
  <c r="G943" i="7"/>
  <c r="G947" i="7"/>
  <c r="G951" i="7"/>
  <c r="G955" i="7"/>
  <c r="G959" i="7"/>
  <c r="G963" i="7"/>
  <c r="G967" i="7"/>
  <c r="G971" i="7"/>
  <c r="G975" i="7"/>
  <c r="G979" i="7"/>
  <c r="G983" i="7"/>
  <c r="G987" i="7"/>
  <c r="G991" i="7"/>
  <c r="G995" i="7"/>
  <c r="G999" i="7"/>
  <c r="G1003" i="7"/>
  <c r="G1007" i="7"/>
  <c r="G1011" i="7"/>
  <c r="G1015" i="7"/>
  <c r="G1019" i="7"/>
  <c r="G1023" i="7"/>
  <c r="G1027" i="7"/>
  <c r="G1031" i="7"/>
  <c r="G1035" i="7"/>
  <c r="G1039" i="7"/>
  <c r="G1043" i="7"/>
  <c r="G1047" i="7"/>
  <c r="G1051" i="7"/>
  <c r="G1055" i="7"/>
  <c r="G1059" i="7"/>
  <c r="G1063" i="7"/>
  <c r="G1067" i="7"/>
  <c r="G1071" i="7"/>
  <c r="G1075" i="7"/>
  <c r="G1079" i="7"/>
  <c r="G1083" i="7"/>
  <c r="G1087" i="7"/>
  <c r="G1091" i="7"/>
  <c r="F1096" i="7"/>
  <c r="G1103" i="7"/>
  <c r="F1105" i="7"/>
  <c r="F1112" i="7"/>
  <c r="G1119" i="7"/>
  <c r="F1121" i="7"/>
  <c r="F1128" i="7"/>
  <c r="G1135" i="7"/>
  <c r="F1137" i="7"/>
  <c r="F1144" i="7"/>
  <c r="G1151" i="7"/>
  <c r="F1153" i="7"/>
  <c r="F1160" i="7"/>
  <c r="G1167" i="7"/>
  <c r="F1169" i="7"/>
  <c r="F1177" i="7"/>
  <c r="F1185" i="7"/>
  <c r="G1191" i="7"/>
  <c r="F1209" i="7"/>
  <c r="G1216" i="7"/>
  <c r="G1223" i="7"/>
  <c r="F1241" i="7"/>
  <c r="G1248" i="7"/>
  <c r="G1263" i="7"/>
  <c r="G1279" i="7"/>
  <c r="G1295" i="7"/>
  <c r="G1331" i="7"/>
  <c r="F666" i="7"/>
  <c r="F670" i="7"/>
  <c r="F674" i="7"/>
  <c r="F678" i="7"/>
  <c r="F682" i="7"/>
  <c r="F686" i="7"/>
  <c r="F690" i="7"/>
  <c r="F694" i="7"/>
  <c r="F698" i="7"/>
  <c r="F702" i="7"/>
  <c r="F706" i="7"/>
  <c r="F710" i="7"/>
  <c r="F714" i="7"/>
  <c r="F718" i="7"/>
  <c r="F722" i="7"/>
  <c r="F726" i="7"/>
  <c r="F730" i="7"/>
  <c r="F734" i="7"/>
  <c r="F738" i="7"/>
  <c r="F742" i="7"/>
  <c r="F746" i="7"/>
  <c r="F750" i="7"/>
  <c r="F754" i="7"/>
  <c r="F758" i="7"/>
  <c r="F762" i="7"/>
  <c r="F766" i="7"/>
  <c r="F770" i="7"/>
  <c r="F774" i="7"/>
  <c r="F778" i="7"/>
  <c r="F782" i="7"/>
  <c r="F786" i="7"/>
  <c r="F790" i="7"/>
  <c r="F794" i="7"/>
  <c r="F798" i="7"/>
  <c r="F802" i="7"/>
  <c r="F806" i="7"/>
  <c r="F810" i="7"/>
  <c r="F814" i="7"/>
  <c r="F818" i="7"/>
  <c r="F822" i="7"/>
  <c r="F826" i="7"/>
  <c r="F830" i="7"/>
  <c r="F834" i="7"/>
  <c r="F838" i="7"/>
  <c r="F842" i="7"/>
  <c r="F846" i="7"/>
  <c r="F850" i="7"/>
  <c r="F854" i="7"/>
  <c r="F858" i="7"/>
  <c r="F862" i="7"/>
  <c r="F866" i="7"/>
  <c r="F870" i="7"/>
  <c r="F874" i="7"/>
  <c r="F878" i="7"/>
  <c r="F882" i="7"/>
  <c r="F886" i="7"/>
  <c r="F890" i="7"/>
  <c r="F894" i="7"/>
  <c r="F898" i="7"/>
  <c r="F902" i="7"/>
  <c r="F906" i="7"/>
  <c r="F910" i="7"/>
  <c r="F914" i="7"/>
  <c r="F918" i="7"/>
  <c r="F922" i="7"/>
  <c r="F926" i="7"/>
  <c r="F930" i="7"/>
  <c r="F934" i="7"/>
  <c r="F938" i="7"/>
  <c r="F942" i="7"/>
  <c r="F946" i="7"/>
  <c r="F950" i="7"/>
  <c r="F954" i="7"/>
  <c r="F958" i="7"/>
  <c r="F962" i="7"/>
  <c r="F966" i="7"/>
  <c r="F970" i="7"/>
  <c r="F974" i="7"/>
  <c r="F978" i="7"/>
  <c r="F982" i="7"/>
  <c r="F986" i="7"/>
  <c r="F990" i="7"/>
  <c r="F994" i="7"/>
  <c r="F998" i="7"/>
  <c r="F1002" i="7"/>
  <c r="F1006" i="7"/>
  <c r="F1010" i="7"/>
  <c r="F1014" i="7"/>
  <c r="F1018" i="7"/>
  <c r="F1022" i="7"/>
  <c r="F1026" i="7"/>
  <c r="F1030" i="7"/>
  <c r="F1034" i="7"/>
  <c r="F1038" i="7"/>
  <c r="F1042" i="7"/>
  <c r="F1046" i="7"/>
  <c r="F1050" i="7"/>
  <c r="F1054" i="7"/>
  <c r="F1058" i="7"/>
  <c r="F1062" i="7"/>
  <c r="F1066" i="7"/>
  <c r="F1070" i="7"/>
  <c r="F1074" i="7"/>
  <c r="F1078" i="7"/>
  <c r="F1082" i="7"/>
  <c r="F1086" i="7"/>
  <c r="F1090" i="7"/>
  <c r="G1096" i="7"/>
  <c r="F1098" i="7"/>
  <c r="G1105" i="7"/>
  <c r="G1112" i="7"/>
  <c r="F1114" i="7"/>
  <c r="G1121" i="7"/>
  <c r="G1128" i="7"/>
  <c r="F1130" i="7"/>
  <c r="G1137" i="7"/>
  <c r="G1144" i="7"/>
  <c r="F1146" i="7"/>
  <c r="G1153" i="7"/>
  <c r="G1160" i="7"/>
  <c r="F1162" i="7"/>
  <c r="G1169" i="7"/>
  <c r="G1180" i="7"/>
  <c r="G1188" i="7"/>
  <c r="G1195" i="7"/>
  <c r="F1213" i="7"/>
  <c r="G1220" i="7"/>
  <c r="G1227" i="7"/>
  <c r="F1245" i="7"/>
  <c r="G1264" i="7"/>
  <c r="G1280" i="7"/>
  <c r="G1296" i="7"/>
  <c r="G1311" i="7"/>
  <c r="G1343" i="7"/>
  <c r="G686" i="7"/>
  <c r="G690" i="7"/>
  <c r="G694" i="7"/>
  <c r="G698" i="7"/>
  <c r="G702" i="7"/>
  <c r="G706" i="7"/>
  <c r="G710" i="7"/>
  <c r="G714" i="7"/>
  <c r="G718" i="7"/>
  <c r="G722" i="7"/>
  <c r="G726" i="7"/>
  <c r="G730" i="7"/>
  <c r="G734" i="7"/>
  <c r="G738" i="7"/>
  <c r="G742" i="7"/>
  <c r="G746" i="7"/>
  <c r="G750" i="7"/>
  <c r="G754" i="7"/>
  <c r="G758" i="7"/>
  <c r="G762" i="7"/>
  <c r="G766" i="7"/>
  <c r="G770" i="7"/>
  <c r="G774" i="7"/>
  <c r="G778" i="7"/>
  <c r="G782" i="7"/>
  <c r="G786" i="7"/>
  <c r="G790" i="7"/>
  <c r="G794" i="7"/>
  <c r="G798" i="7"/>
  <c r="G802" i="7"/>
  <c r="G806" i="7"/>
  <c r="G810" i="7"/>
  <c r="G814" i="7"/>
  <c r="G818" i="7"/>
  <c r="G822" i="7"/>
  <c r="G826" i="7"/>
  <c r="G830" i="7"/>
  <c r="G834" i="7"/>
  <c r="G838" i="7"/>
  <c r="G842" i="7"/>
  <c r="G846" i="7"/>
  <c r="G850" i="7"/>
  <c r="G854" i="7"/>
  <c r="G858" i="7"/>
  <c r="G862" i="7"/>
  <c r="G866" i="7"/>
  <c r="G870" i="7"/>
  <c r="G874" i="7"/>
  <c r="G878" i="7"/>
  <c r="G882" i="7"/>
  <c r="G886" i="7"/>
  <c r="G890" i="7"/>
  <c r="G894" i="7"/>
  <c r="G898" i="7"/>
  <c r="G902" i="7"/>
  <c r="G906" i="7"/>
  <c r="G910" i="7"/>
  <c r="G914" i="7"/>
  <c r="G918" i="7"/>
  <c r="G922" i="7"/>
  <c r="G926" i="7"/>
  <c r="G930" i="7"/>
  <c r="G934" i="7"/>
  <c r="G938" i="7"/>
  <c r="G942" i="7"/>
  <c r="G946" i="7"/>
  <c r="G950" i="7"/>
  <c r="G954" i="7"/>
  <c r="G958" i="7"/>
  <c r="G962" i="7"/>
  <c r="G966" i="7"/>
  <c r="G970" i="7"/>
  <c r="G974" i="7"/>
  <c r="G978" i="7"/>
  <c r="G982" i="7"/>
  <c r="G986" i="7"/>
  <c r="G990" i="7"/>
  <c r="G994" i="7"/>
  <c r="G998" i="7"/>
  <c r="G1002" i="7"/>
  <c r="G1006" i="7"/>
  <c r="G1010" i="7"/>
  <c r="G1014" i="7"/>
  <c r="G1018" i="7"/>
  <c r="G1022" i="7"/>
  <c r="G1026" i="7"/>
  <c r="G1030" i="7"/>
  <c r="G1034" i="7"/>
  <c r="G1038" i="7"/>
  <c r="G1042" i="7"/>
  <c r="G1046" i="7"/>
  <c r="G1050" i="7"/>
  <c r="G1054" i="7"/>
  <c r="G1058" i="7"/>
  <c r="G1062" i="7"/>
  <c r="G1066" i="7"/>
  <c r="G1070" i="7"/>
  <c r="G1074" i="7"/>
  <c r="G1078" i="7"/>
  <c r="G1082" i="7"/>
  <c r="G1086" i="7"/>
  <c r="G1090" i="7"/>
  <c r="F1093" i="7"/>
  <c r="F1100" i="7"/>
  <c r="G1107" i="7"/>
  <c r="F1109" i="7"/>
  <c r="F1116" i="7"/>
  <c r="G1123" i="7"/>
  <c r="F1125" i="7"/>
  <c r="F1132" i="7"/>
  <c r="G1139" i="7"/>
  <c r="F1141" i="7"/>
  <c r="F1148" i="7"/>
  <c r="G1155" i="7"/>
  <c r="F1157" i="7"/>
  <c r="F1164" i="7"/>
  <c r="G1171" i="7"/>
  <c r="F1173" i="7"/>
  <c r="G1175" i="7"/>
  <c r="G1183" i="7"/>
  <c r="G1192" i="7"/>
  <c r="G1199" i="7"/>
  <c r="F1217" i="7"/>
  <c r="G1224" i="7"/>
  <c r="G1231" i="7"/>
  <c r="F1249" i="7"/>
  <c r="G1259" i="7"/>
  <c r="G1275" i="7"/>
  <c r="G1291" i="7"/>
  <c r="G1323" i="7"/>
  <c r="G1355" i="7"/>
  <c r="F673" i="7"/>
  <c r="F677" i="7"/>
  <c r="F681" i="7"/>
  <c r="F685" i="7"/>
  <c r="F689" i="7"/>
  <c r="F693" i="7"/>
  <c r="F697" i="7"/>
  <c r="F701" i="7"/>
  <c r="F705" i="7"/>
  <c r="F709" i="7"/>
  <c r="F713" i="7"/>
  <c r="F717" i="7"/>
  <c r="F721" i="7"/>
  <c r="F725" i="7"/>
  <c r="F729" i="7"/>
  <c r="F733" i="7"/>
  <c r="F737" i="7"/>
  <c r="F741" i="7"/>
  <c r="F745" i="7"/>
  <c r="F749" i="7"/>
  <c r="F753" i="7"/>
  <c r="F757" i="7"/>
  <c r="F761" i="7"/>
  <c r="F765" i="7"/>
  <c r="F769" i="7"/>
  <c r="F773" i="7"/>
  <c r="F777" i="7"/>
  <c r="F781" i="7"/>
  <c r="F785" i="7"/>
  <c r="F789" i="7"/>
  <c r="F793" i="7"/>
  <c r="F797" i="7"/>
  <c r="F801" i="7"/>
  <c r="F805" i="7"/>
  <c r="F809" i="7"/>
  <c r="F813" i="7"/>
  <c r="F817" i="7"/>
  <c r="F821" i="7"/>
  <c r="F825" i="7"/>
  <c r="F829" i="7"/>
  <c r="F833" i="7"/>
  <c r="F837" i="7"/>
  <c r="F841" i="7"/>
  <c r="F845" i="7"/>
  <c r="F849" i="7"/>
  <c r="F853" i="7"/>
  <c r="F857" i="7"/>
  <c r="F861" i="7"/>
  <c r="F865" i="7"/>
  <c r="F869" i="7"/>
  <c r="F873" i="7"/>
  <c r="F877" i="7"/>
  <c r="F881" i="7"/>
  <c r="F885" i="7"/>
  <c r="F889" i="7"/>
  <c r="F893" i="7"/>
  <c r="F897" i="7"/>
  <c r="F901" i="7"/>
  <c r="F905" i="7"/>
  <c r="F909" i="7"/>
  <c r="F913" i="7"/>
  <c r="F917" i="7"/>
  <c r="F921" i="7"/>
  <c r="F925" i="7"/>
  <c r="F929" i="7"/>
  <c r="F933" i="7"/>
  <c r="F937" i="7"/>
  <c r="F941" i="7"/>
  <c r="F945" i="7"/>
  <c r="F949" i="7"/>
  <c r="F953" i="7"/>
  <c r="F957" i="7"/>
  <c r="F961" i="7"/>
  <c r="F965" i="7"/>
  <c r="F969" i="7"/>
  <c r="F973" i="7"/>
  <c r="F977" i="7"/>
  <c r="F981" i="7"/>
  <c r="F985" i="7"/>
  <c r="F989" i="7"/>
  <c r="F993" i="7"/>
  <c r="F997" i="7"/>
  <c r="F1001" i="7"/>
  <c r="F1005" i="7"/>
  <c r="F1009" i="7"/>
  <c r="F1013" i="7"/>
  <c r="F1017" i="7"/>
  <c r="F1021" i="7"/>
  <c r="F1025" i="7"/>
  <c r="F1029" i="7"/>
  <c r="F1033" i="7"/>
  <c r="F1037" i="7"/>
  <c r="F1041" i="7"/>
  <c r="F1045" i="7"/>
  <c r="F1049" i="7"/>
  <c r="F1053" i="7"/>
  <c r="F1057" i="7"/>
  <c r="F1061" i="7"/>
  <c r="F1065" i="7"/>
  <c r="F1069" i="7"/>
  <c r="F1073" i="7"/>
  <c r="F1077" i="7"/>
  <c r="F1081" i="7"/>
  <c r="F1085" i="7"/>
  <c r="F1089" i="7"/>
  <c r="G1093" i="7"/>
  <c r="G1100" i="7"/>
  <c r="F1102" i="7"/>
  <c r="G1109" i="7"/>
  <c r="G1116" i="7"/>
  <c r="F1118" i="7"/>
  <c r="G1125" i="7"/>
  <c r="G1132" i="7"/>
  <c r="F1134" i="7"/>
  <c r="G1141" i="7"/>
  <c r="G1148" i="7"/>
  <c r="F1150" i="7"/>
  <c r="G1157" i="7"/>
  <c r="G1164" i="7"/>
  <c r="F1166" i="7"/>
  <c r="G1173" i="7"/>
  <c r="F1178" i="7"/>
  <c r="F1186" i="7"/>
  <c r="F1189" i="7"/>
  <c r="G1196" i="7"/>
  <c r="G1203" i="7"/>
  <c r="F1221" i="7"/>
  <c r="G1228" i="7"/>
  <c r="G1235" i="7"/>
  <c r="G1260" i="7"/>
  <c r="G1276" i="7"/>
  <c r="G1292" i="7"/>
  <c r="G1303" i="7"/>
  <c r="G1335" i="7"/>
  <c r="G621" i="7"/>
  <c r="G625" i="7"/>
  <c r="G629" i="7"/>
  <c r="G633" i="7"/>
  <c r="G637" i="7"/>
  <c r="G641" i="7"/>
  <c r="G645" i="7"/>
  <c r="G649" i="7"/>
  <c r="G653" i="7"/>
  <c r="G657" i="7"/>
  <c r="G661" i="7"/>
  <c r="G665" i="7"/>
  <c r="G669" i="7"/>
  <c r="G673" i="7"/>
  <c r="G677" i="7"/>
  <c r="G681" i="7"/>
  <c r="G685" i="7"/>
  <c r="G689" i="7"/>
  <c r="G693" i="7"/>
  <c r="G697" i="7"/>
  <c r="G701" i="7"/>
  <c r="G705" i="7"/>
  <c r="G709" i="7"/>
  <c r="G713" i="7"/>
  <c r="G717" i="7"/>
  <c r="G721" i="7"/>
  <c r="G725" i="7"/>
  <c r="G729" i="7"/>
  <c r="G733" i="7"/>
  <c r="G737" i="7"/>
  <c r="G741" i="7"/>
  <c r="G745" i="7"/>
  <c r="G749" i="7"/>
  <c r="G753" i="7"/>
  <c r="G757" i="7"/>
  <c r="G761" i="7"/>
  <c r="G765" i="7"/>
  <c r="G769" i="7"/>
  <c r="G773" i="7"/>
  <c r="G777" i="7"/>
  <c r="G781" i="7"/>
  <c r="G785" i="7"/>
  <c r="G789" i="7"/>
  <c r="G793" i="7"/>
  <c r="G797" i="7"/>
  <c r="G801" i="7"/>
  <c r="G805" i="7"/>
  <c r="G809" i="7"/>
  <c r="G813" i="7"/>
  <c r="G817" i="7"/>
  <c r="G821" i="7"/>
  <c r="G825" i="7"/>
  <c r="G829" i="7"/>
  <c r="G833" i="7"/>
  <c r="G837" i="7"/>
  <c r="G841" i="7"/>
  <c r="G845" i="7"/>
  <c r="G849" i="7"/>
  <c r="G853" i="7"/>
  <c r="G857" i="7"/>
  <c r="G861" i="7"/>
  <c r="G865" i="7"/>
  <c r="G869" i="7"/>
  <c r="G873" i="7"/>
  <c r="G877" i="7"/>
  <c r="G881" i="7"/>
  <c r="G885" i="7"/>
  <c r="G889" i="7"/>
  <c r="G893" i="7"/>
  <c r="G897" i="7"/>
  <c r="G901" i="7"/>
  <c r="G905" i="7"/>
  <c r="G909" i="7"/>
  <c r="G913" i="7"/>
  <c r="G917" i="7"/>
  <c r="G921" i="7"/>
  <c r="G925" i="7"/>
  <c r="G929" i="7"/>
  <c r="G933" i="7"/>
  <c r="G937" i="7"/>
  <c r="G941" i="7"/>
  <c r="G945" i="7"/>
  <c r="G949" i="7"/>
  <c r="G953" i="7"/>
  <c r="G957" i="7"/>
  <c r="G961" i="7"/>
  <c r="G965" i="7"/>
  <c r="G969" i="7"/>
  <c r="G973" i="7"/>
  <c r="G977" i="7"/>
  <c r="G981" i="7"/>
  <c r="G985" i="7"/>
  <c r="G989" i="7"/>
  <c r="G993" i="7"/>
  <c r="G997" i="7"/>
  <c r="G1001" i="7"/>
  <c r="G1005" i="7"/>
  <c r="G1009" i="7"/>
  <c r="G1013" i="7"/>
  <c r="G1017" i="7"/>
  <c r="G1021" i="7"/>
  <c r="G1025" i="7"/>
  <c r="G1029" i="7"/>
  <c r="G1033" i="7"/>
  <c r="G1037" i="7"/>
  <c r="G1041" i="7"/>
  <c r="G1045" i="7"/>
  <c r="G1049" i="7"/>
  <c r="G1053" i="7"/>
  <c r="G1057" i="7"/>
  <c r="G1061" i="7"/>
  <c r="G1065" i="7"/>
  <c r="G1069" i="7"/>
  <c r="G1073" i="7"/>
  <c r="G1077" i="7"/>
  <c r="G1081" i="7"/>
  <c r="G1085" i="7"/>
  <c r="G1089" i="7"/>
  <c r="G1095" i="7"/>
  <c r="F1097" i="7"/>
  <c r="F1104" i="7"/>
  <c r="G1111" i="7"/>
  <c r="F1113" i="7"/>
  <c r="F1120" i="7"/>
  <c r="G1127" i="7"/>
  <c r="F1129" i="7"/>
  <c r="F1136" i="7"/>
  <c r="G1143" i="7"/>
  <c r="F1145" i="7"/>
  <c r="F1152" i="7"/>
  <c r="G1159" i="7"/>
  <c r="F1161" i="7"/>
  <c r="F1168" i="7"/>
  <c r="F1181" i="7"/>
  <c r="F1193" i="7"/>
  <c r="G1200" i="7"/>
  <c r="G1207" i="7"/>
  <c r="F1225" i="7"/>
  <c r="G1232" i="7"/>
  <c r="G1239" i="7"/>
  <c r="G1255" i="7"/>
  <c r="G1271" i="7"/>
  <c r="G1287" i="7"/>
  <c r="G1315" i="7"/>
  <c r="G1347" i="7"/>
  <c r="F660" i="7"/>
  <c r="F664" i="7"/>
  <c r="F668" i="7"/>
  <c r="F672" i="7"/>
  <c r="F676" i="7"/>
  <c r="F680" i="7"/>
  <c r="F684" i="7"/>
  <c r="F688" i="7"/>
  <c r="F692" i="7"/>
  <c r="F696" i="7"/>
  <c r="F700" i="7"/>
  <c r="F704" i="7"/>
  <c r="F708" i="7"/>
  <c r="F712" i="7"/>
  <c r="F716" i="7"/>
  <c r="F720" i="7"/>
  <c r="F724" i="7"/>
  <c r="F728" i="7"/>
  <c r="F732" i="7"/>
  <c r="F736" i="7"/>
  <c r="F740" i="7"/>
  <c r="F744" i="7"/>
  <c r="F748" i="7"/>
  <c r="F752" i="7"/>
  <c r="F756" i="7"/>
  <c r="F760" i="7"/>
  <c r="F764" i="7"/>
  <c r="F768" i="7"/>
  <c r="F772" i="7"/>
  <c r="F776" i="7"/>
  <c r="F780" i="7"/>
  <c r="F784" i="7"/>
  <c r="F788" i="7"/>
  <c r="F792" i="7"/>
  <c r="F796" i="7"/>
  <c r="F800" i="7"/>
  <c r="F804" i="7"/>
  <c r="F808" i="7"/>
  <c r="F812" i="7"/>
  <c r="F816" i="7"/>
  <c r="F820" i="7"/>
  <c r="F824" i="7"/>
  <c r="F828" i="7"/>
  <c r="F832" i="7"/>
  <c r="F836" i="7"/>
  <c r="F840" i="7"/>
  <c r="F844" i="7"/>
  <c r="F848" i="7"/>
  <c r="F852" i="7"/>
  <c r="F856" i="7"/>
  <c r="F860" i="7"/>
  <c r="F864" i="7"/>
  <c r="F868" i="7"/>
  <c r="F872" i="7"/>
  <c r="F876" i="7"/>
  <c r="F880" i="7"/>
  <c r="F884" i="7"/>
  <c r="F888" i="7"/>
  <c r="F892" i="7"/>
  <c r="F896" i="7"/>
  <c r="F900" i="7"/>
  <c r="F904" i="7"/>
  <c r="F908" i="7"/>
  <c r="F912" i="7"/>
  <c r="F916" i="7"/>
  <c r="F920" i="7"/>
  <c r="F924" i="7"/>
  <c r="F928" i="7"/>
  <c r="F932" i="7"/>
  <c r="F936" i="7"/>
  <c r="F940" i="7"/>
  <c r="F944" i="7"/>
  <c r="F948" i="7"/>
  <c r="F952" i="7"/>
  <c r="F956" i="7"/>
  <c r="F960" i="7"/>
  <c r="F964" i="7"/>
  <c r="F968" i="7"/>
  <c r="F972" i="7"/>
  <c r="F976" i="7"/>
  <c r="F980" i="7"/>
  <c r="F984" i="7"/>
  <c r="F988" i="7"/>
  <c r="F992" i="7"/>
  <c r="F996" i="7"/>
  <c r="F1000" i="7"/>
  <c r="F1004" i="7"/>
  <c r="F1008" i="7"/>
  <c r="F1012" i="7"/>
  <c r="F1016" i="7"/>
  <c r="F1020" i="7"/>
  <c r="F1024" i="7"/>
  <c r="F1028" i="7"/>
  <c r="F1032" i="7"/>
  <c r="F1036" i="7"/>
  <c r="F1040" i="7"/>
  <c r="F1044" i="7"/>
  <c r="F1048" i="7"/>
  <c r="F1052" i="7"/>
  <c r="F1056" i="7"/>
  <c r="F1060" i="7"/>
  <c r="F1064" i="7"/>
  <c r="F1068" i="7"/>
  <c r="F1072" i="7"/>
  <c r="F1076" i="7"/>
  <c r="F1080" i="7"/>
  <c r="F1084" i="7"/>
  <c r="F1088" i="7"/>
  <c r="F1092" i="7"/>
  <c r="G1097" i="7"/>
  <c r="G1104" i="7"/>
  <c r="F1106" i="7"/>
  <c r="G1113" i="7"/>
  <c r="G1120" i="7"/>
  <c r="F1122" i="7"/>
  <c r="G1129" i="7"/>
  <c r="G1136" i="7"/>
  <c r="F1138" i="7"/>
  <c r="G1145" i="7"/>
  <c r="G1152" i="7"/>
  <c r="F1154" i="7"/>
  <c r="G1161" i="7"/>
  <c r="G1168" i="7"/>
  <c r="F1170" i="7"/>
  <c r="G1176" i="7"/>
  <c r="G1184" i="7"/>
  <c r="F1197" i="7"/>
  <c r="G1204" i="7"/>
  <c r="G1211" i="7"/>
  <c r="F1229" i="7"/>
  <c r="G1236" i="7"/>
  <c r="G1243" i="7"/>
  <c r="G1256" i="7"/>
  <c r="G1272" i="7"/>
  <c r="G1288" i="7"/>
  <c r="G1327" i="7"/>
  <c r="G1359" i="7"/>
  <c r="G680" i="7"/>
  <c r="G684" i="7"/>
  <c r="G688" i="7"/>
  <c r="G692" i="7"/>
  <c r="G696" i="7"/>
  <c r="G700" i="7"/>
  <c r="G704" i="7"/>
  <c r="G708" i="7"/>
  <c r="G712" i="7"/>
  <c r="G716" i="7"/>
  <c r="G720" i="7"/>
  <c r="G724" i="7"/>
  <c r="G728" i="7"/>
  <c r="G732" i="7"/>
  <c r="G736" i="7"/>
  <c r="G740" i="7"/>
  <c r="G744" i="7"/>
  <c r="G748" i="7"/>
  <c r="G752" i="7"/>
  <c r="G756" i="7"/>
  <c r="G760" i="7"/>
  <c r="G764" i="7"/>
  <c r="G768" i="7"/>
  <c r="G772" i="7"/>
  <c r="G776" i="7"/>
  <c r="G780" i="7"/>
  <c r="G784" i="7"/>
  <c r="G788" i="7"/>
  <c r="G792" i="7"/>
  <c r="G796" i="7"/>
  <c r="G800" i="7"/>
  <c r="G804" i="7"/>
  <c r="G808" i="7"/>
  <c r="G812" i="7"/>
  <c r="G816" i="7"/>
  <c r="G820" i="7"/>
  <c r="G824" i="7"/>
  <c r="G828" i="7"/>
  <c r="G832" i="7"/>
  <c r="G836" i="7"/>
  <c r="G840" i="7"/>
  <c r="G844" i="7"/>
  <c r="G848" i="7"/>
  <c r="G852" i="7"/>
  <c r="G856" i="7"/>
  <c r="G860" i="7"/>
  <c r="G864" i="7"/>
  <c r="G868" i="7"/>
  <c r="G872" i="7"/>
  <c r="G876" i="7"/>
  <c r="G880" i="7"/>
  <c r="G884" i="7"/>
  <c r="G888" i="7"/>
  <c r="G892" i="7"/>
  <c r="G896" i="7"/>
  <c r="G900" i="7"/>
  <c r="G904" i="7"/>
  <c r="G908" i="7"/>
  <c r="G912" i="7"/>
  <c r="G916" i="7"/>
  <c r="G920" i="7"/>
  <c r="G924" i="7"/>
  <c r="G928" i="7"/>
  <c r="G932" i="7"/>
  <c r="G936" i="7"/>
  <c r="G940" i="7"/>
  <c r="G944" i="7"/>
  <c r="G948" i="7"/>
  <c r="G952" i="7"/>
  <c r="G956" i="7"/>
  <c r="G960" i="7"/>
  <c r="G964" i="7"/>
  <c r="G968" i="7"/>
  <c r="G972" i="7"/>
  <c r="G976" i="7"/>
  <c r="G980" i="7"/>
  <c r="G984" i="7"/>
  <c r="G988" i="7"/>
  <c r="G992" i="7"/>
  <c r="G996" i="7"/>
  <c r="G1000" i="7"/>
  <c r="G1004" i="7"/>
  <c r="G1008" i="7"/>
  <c r="G1012" i="7"/>
  <c r="G1016" i="7"/>
  <c r="G1020" i="7"/>
  <c r="G1024" i="7"/>
  <c r="G1028" i="7"/>
  <c r="G1032" i="7"/>
  <c r="G1036" i="7"/>
  <c r="G1040" i="7"/>
  <c r="G1044" i="7"/>
  <c r="G1048" i="7"/>
  <c r="G1052" i="7"/>
  <c r="G1056" i="7"/>
  <c r="G1060" i="7"/>
  <c r="G1064" i="7"/>
  <c r="G1068" i="7"/>
  <c r="G1072" i="7"/>
  <c r="G1076" i="7"/>
  <c r="G1080" i="7"/>
  <c r="G1084" i="7"/>
  <c r="G1088" i="7"/>
  <c r="G1092" i="7"/>
  <c r="G1099" i="7"/>
  <c r="F1101" i="7"/>
  <c r="F1108" i="7"/>
  <c r="G1115" i="7"/>
  <c r="F1117" i="7"/>
  <c r="F1124" i="7"/>
  <c r="G1131" i="7"/>
  <c r="F1133" i="7"/>
  <c r="F1140" i="7"/>
  <c r="G1147" i="7"/>
  <c r="F1149" i="7"/>
  <c r="F1156" i="7"/>
  <c r="G1163" i="7"/>
  <c r="F1165" i="7"/>
  <c r="F1172" i="7"/>
  <c r="G1179" i="7"/>
  <c r="G1187" i="7"/>
  <c r="F1201" i="7"/>
  <c r="G1208" i="7"/>
  <c r="G1215" i="7"/>
  <c r="F1233" i="7"/>
  <c r="G1240" i="7"/>
  <c r="G1247" i="7"/>
  <c r="G1251" i="7"/>
  <c r="G1267" i="7"/>
  <c r="G1283" i="7"/>
  <c r="G1299" i="7"/>
  <c r="G1307" i="7"/>
  <c r="G1339" i="7"/>
  <c r="F667" i="7"/>
  <c r="F671" i="7"/>
  <c r="F675" i="7"/>
  <c r="F679" i="7"/>
  <c r="F683" i="7"/>
  <c r="F687" i="7"/>
  <c r="F691" i="7"/>
  <c r="F695" i="7"/>
  <c r="F699" i="7"/>
  <c r="F703" i="7"/>
  <c r="F707" i="7"/>
  <c r="F711" i="7"/>
  <c r="F715" i="7"/>
  <c r="F719" i="7"/>
  <c r="F723" i="7"/>
  <c r="F727" i="7"/>
  <c r="F731" i="7"/>
  <c r="F735" i="7"/>
  <c r="F739" i="7"/>
  <c r="F743" i="7"/>
  <c r="F747" i="7"/>
  <c r="F751" i="7"/>
  <c r="F755" i="7"/>
  <c r="F759" i="7"/>
  <c r="F763" i="7"/>
  <c r="F767" i="7"/>
  <c r="F771" i="7"/>
  <c r="F775" i="7"/>
  <c r="F779" i="7"/>
  <c r="F783" i="7"/>
  <c r="F787" i="7"/>
  <c r="F791" i="7"/>
  <c r="F795" i="7"/>
  <c r="F799" i="7"/>
  <c r="F803" i="7"/>
  <c r="F807" i="7"/>
  <c r="F811" i="7"/>
  <c r="F815" i="7"/>
  <c r="F819" i="7"/>
  <c r="F823" i="7"/>
  <c r="F827" i="7"/>
  <c r="F831" i="7"/>
  <c r="F835" i="7"/>
  <c r="F839" i="7"/>
  <c r="F843" i="7"/>
  <c r="F847" i="7"/>
  <c r="F851" i="7"/>
  <c r="F855" i="7"/>
  <c r="F859" i="7"/>
  <c r="F863" i="7"/>
  <c r="F867" i="7"/>
  <c r="F871" i="7"/>
  <c r="F875" i="7"/>
  <c r="F879" i="7"/>
  <c r="F883" i="7"/>
  <c r="F887" i="7"/>
  <c r="F891" i="7"/>
  <c r="F895" i="7"/>
  <c r="F899" i="7"/>
  <c r="F903" i="7"/>
  <c r="F907" i="7"/>
  <c r="F911" i="7"/>
  <c r="F915" i="7"/>
  <c r="F919" i="7"/>
  <c r="F923" i="7"/>
  <c r="F927" i="7"/>
  <c r="F931" i="7"/>
  <c r="F935" i="7"/>
  <c r="F939" i="7"/>
  <c r="F943" i="7"/>
  <c r="F947" i="7"/>
  <c r="F951" i="7"/>
  <c r="F955" i="7"/>
  <c r="F959" i="7"/>
  <c r="F963" i="7"/>
  <c r="F967" i="7"/>
  <c r="F971" i="7"/>
  <c r="F975" i="7"/>
  <c r="F979" i="7"/>
  <c r="F983" i="7"/>
  <c r="F987" i="7"/>
  <c r="F991" i="7"/>
  <c r="F995" i="7"/>
  <c r="F999" i="7"/>
  <c r="F1003" i="7"/>
  <c r="F1007" i="7"/>
  <c r="F1011" i="7"/>
  <c r="F1015" i="7"/>
  <c r="F1019" i="7"/>
  <c r="F1023" i="7"/>
  <c r="F1027" i="7"/>
  <c r="F1031" i="7"/>
  <c r="F1035" i="7"/>
  <c r="F1039" i="7"/>
  <c r="F1043" i="7"/>
  <c r="F1047" i="7"/>
  <c r="F1051" i="7"/>
  <c r="F1055" i="7"/>
  <c r="F1059" i="7"/>
  <c r="F1063" i="7"/>
  <c r="F1067" i="7"/>
  <c r="F1071" i="7"/>
  <c r="F1075" i="7"/>
  <c r="F1079" i="7"/>
  <c r="F1083" i="7"/>
  <c r="F1087" i="7"/>
  <c r="F1091" i="7"/>
  <c r="F1094" i="7"/>
  <c r="G1101" i="7"/>
  <c r="G1108" i="7"/>
  <c r="F1110" i="7"/>
  <c r="G1117" i="7"/>
  <c r="G1124" i="7"/>
  <c r="F1126" i="7"/>
  <c r="G1133" i="7"/>
  <c r="G1140" i="7"/>
  <c r="F1142" i="7"/>
  <c r="G1149" i="7"/>
  <c r="G1156" i="7"/>
  <c r="F1158" i="7"/>
  <c r="G1165" i="7"/>
  <c r="G1172" i="7"/>
  <c r="F1174" i="7"/>
  <c r="F1182" i="7"/>
  <c r="F1205" i="7"/>
  <c r="G1212" i="7"/>
  <c r="G1219" i="7"/>
  <c r="F1237" i="7"/>
  <c r="G1244" i="7"/>
  <c r="G1252" i="7"/>
  <c r="G1268" i="7"/>
  <c r="G1284" i="7"/>
  <c r="G1300" i="7"/>
  <c r="G1319" i="7"/>
  <c r="G1351" i="7"/>
  <c r="G1304" i="7"/>
  <c r="G1308" i="7"/>
  <c r="G1312" i="7"/>
  <c r="G1316" i="7"/>
  <c r="G1320" i="7"/>
  <c r="G1324" i="7"/>
  <c r="G1328" i="7"/>
  <c r="G1332" i="7"/>
  <c r="G1336" i="7"/>
  <c r="G1340" i="7"/>
  <c r="G1344" i="7"/>
  <c r="G1348" i="7"/>
  <c r="G1352" i="7"/>
  <c r="G1356" i="7"/>
  <c r="G1360" i="7"/>
  <c r="G1364" i="7"/>
  <c r="G1368" i="7"/>
  <c r="G1372" i="7"/>
  <c r="G1376" i="7"/>
  <c r="G1380" i="7"/>
  <c r="G1384" i="7"/>
  <c r="G1388" i="7"/>
  <c r="G1392" i="7"/>
  <c r="G1396" i="7"/>
  <c r="G1400" i="7"/>
  <c r="G1404" i="7"/>
  <c r="G1408" i="7"/>
  <c r="G1412" i="7"/>
  <c r="G1416" i="7"/>
  <c r="G1420" i="7"/>
  <c r="G1424" i="7"/>
  <c r="G1428" i="7"/>
  <c r="G1432" i="7"/>
  <c r="G1436" i="7"/>
  <c r="G1440" i="7"/>
  <c r="G1444" i="7"/>
  <c r="G1448" i="7"/>
  <c r="G1452" i="7"/>
  <c r="G1456" i="7"/>
  <c r="G1460" i="7"/>
  <c r="G1464" i="7"/>
  <c r="G1468" i="7"/>
  <c r="G1472" i="7"/>
  <c r="G1476" i="7"/>
  <c r="G1480" i="7"/>
  <c r="G1484" i="7"/>
  <c r="G1488" i="7"/>
  <c r="G1492" i="7"/>
  <c r="F1499" i="7"/>
  <c r="F1507" i="7"/>
  <c r="F1515" i="7"/>
  <c r="F1523" i="7"/>
  <c r="G1531" i="7"/>
  <c r="F1535" i="7"/>
  <c r="F1549" i="7"/>
  <c r="F1563" i="7"/>
  <c r="F1579" i="7"/>
  <c r="F1595" i="7"/>
  <c r="F1611" i="7"/>
  <c r="G1619" i="7"/>
  <c r="G1651" i="7"/>
  <c r="G1683" i="7"/>
  <c r="G1715" i="7"/>
  <c r="G1747" i="7"/>
  <c r="G1779" i="7"/>
  <c r="G1811" i="7"/>
  <c r="G1843" i="7"/>
  <c r="G1875" i="7"/>
  <c r="G1907" i="7"/>
  <c r="G1939" i="7"/>
  <c r="G1971" i="7"/>
  <c r="F1999" i="7"/>
  <c r="G2013" i="7"/>
  <c r="G2119" i="7"/>
  <c r="F1095" i="7"/>
  <c r="F1099" i="7"/>
  <c r="F1103" i="7"/>
  <c r="F1107" i="7"/>
  <c r="F1111" i="7"/>
  <c r="F1115" i="7"/>
  <c r="F1119" i="7"/>
  <c r="F1123" i="7"/>
  <c r="F1127" i="7"/>
  <c r="F1131" i="7"/>
  <c r="F1135" i="7"/>
  <c r="F1139" i="7"/>
  <c r="F1143" i="7"/>
  <c r="F1147" i="7"/>
  <c r="F1151" i="7"/>
  <c r="F1155" i="7"/>
  <c r="F1159" i="7"/>
  <c r="F1163" i="7"/>
  <c r="F1167" i="7"/>
  <c r="F1171" i="7"/>
  <c r="F1175" i="7"/>
  <c r="F1179" i="7"/>
  <c r="F1183" i="7"/>
  <c r="F1187" i="7"/>
  <c r="F1191" i="7"/>
  <c r="F1195" i="7"/>
  <c r="F1199" i="7"/>
  <c r="F1203" i="7"/>
  <c r="F1207" i="7"/>
  <c r="F1211" i="7"/>
  <c r="F1215" i="7"/>
  <c r="F1219" i="7"/>
  <c r="F1223" i="7"/>
  <c r="F1227" i="7"/>
  <c r="F1231" i="7"/>
  <c r="F1235" i="7"/>
  <c r="F1239" i="7"/>
  <c r="F1243" i="7"/>
  <c r="F1247" i="7"/>
  <c r="F1251" i="7"/>
  <c r="F1255" i="7"/>
  <c r="F1259" i="7"/>
  <c r="F1263" i="7"/>
  <c r="F1267" i="7"/>
  <c r="F1271" i="7"/>
  <c r="F1275" i="7"/>
  <c r="F1279" i="7"/>
  <c r="F1283" i="7"/>
  <c r="F1287" i="7"/>
  <c r="F1291" i="7"/>
  <c r="F1295" i="7"/>
  <c r="F1299" i="7"/>
  <c r="F1303" i="7"/>
  <c r="F1307" i="7"/>
  <c r="F1311" i="7"/>
  <c r="F1315" i="7"/>
  <c r="F1319" i="7"/>
  <c r="F1323" i="7"/>
  <c r="F1327" i="7"/>
  <c r="F1331" i="7"/>
  <c r="F1335" i="7"/>
  <c r="F1339" i="7"/>
  <c r="F1343" i="7"/>
  <c r="F1347" i="7"/>
  <c r="F1351" i="7"/>
  <c r="F1355" i="7"/>
  <c r="F1359" i="7"/>
  <c r="F1363" i="7"/>
  <c r="F1367" i="7"/>
  <c r="F1371" i="7"/>
  <c r="F1375" i="7"/>
  <c r="F1379" i="7"/>
  <c r="F1383" i="7"/>
  <c r="F1387" i="7"/>
  <c r="F1391" i="7"/>
  <c r="F1395" i="7"/>
  <c r="F1399" i="7"/>
  <c r="F1403" i="7"/>
  <c r="F1407" i="7"/>
  <c r="F1411" i="7"/>
  <c r="F1415" i="7"/>
  <c r="F1419" i="7"/>
  <c r="F1423" i="7"/>
  <c r="F1427" i="7"/>
  <c r="F1431" i="7"/>
  <c r="F1435" i="7"/>
  <c r="F1439" i="7"/>
  <c r="F1443" i="7"/>
  <c r="F1447" i="7"/>
  <c r="F1451" i="7"/>
  <c r="F1455" i="7"/>
  <c r="F1459" i="7"/>
  <c r="F1463" i="7"/>
  <c r="F1467" i="7"/>
  <c r="F1471" i="7"/>
  <c r="F1475" i="7"/>
  <c r="F1479" i="7"/>
  <c r="F1483" i="7"/>
  <c r="F1487" i="7"/>
  <c r="F1491" i="7"/>
  <c r="G1499" i="7"/>
  <c r="G1507" i="7"/>
  <c r="G1515" i="7"/>
  <c r="G1523" i="7"/>
  <c r="G1535" i="7"/>
  <c r="F1539" i="7"/>
  <c r="F1553" i="7"/>
  <c r="G1563" i="7"/>
  <c r="G1579" i="7"/>
  <c r="G1595" i="7"/>
  <c r="G1611" i="7"/>
  <c r="G1631" i="7"/>
  <c r="G1663" i="7"/>
  <c r="G1695" i="7"/>
  <c r="G1727" i="7"/>
  <c r="G1759" i="7"/>
  <c r="G1791" i="7"/>
  <c r="G1823" i="7"/>
  <c r="G1855" i="7"/>
  <c r="G1887" i="7"/>
  <c r="G1919" i="7"/>
  <c r="G1951" i="7"/>
  <c r="F2015" i="7"/>
  <c r="F2164" i="7"/>
  <c r="G1363" i="7"/>
  <c r="G1367" i="7"/>
  <c r="G1371" i="7"/>
  <c r="G1375" i="7"/>
  <c r="G1379" i="7"/>
  <c r="G1383" i="7"/>
  <c r="G1387" i="7"/>
  <c r="G1391" i="7"/>
  <c r="G1395" i="7"/>
  <c r="G1399" i="7"/>
  <c r="G1403" i="7"/>
  <c r="G1407" i="7"/>
  <c r="G1411" i="7"/>
  <c r="G1415" i="7"/>
  <c r="G1419" i="7"/>
  <c r="G1423" i="7"/>
  <c r="G1427" i="7"/>
  <c r="G1431" i="7"/>
  <c r="G1435" i="7"/>
  <c r="G1439" i="7"/>
  <c r="G1443" i="7"/>
  <c r="G1447" i="7"/>
  <c r="G1451" i="7"/>
  <c r="G1455" i="7"/>
  <c r="G1459" i="7"/>
  <c r="G1463" i="7"/>
  <c r="G1467" i="7"/>
  <c r="G1471" i="7"/>
  <c r="G1475" i="7"/>
  <c r="G1479" i="7"/>
  <c r="G1483" i="7"/>
  <c r="G1487" i="7"/>
  <c r="G1491" i="7"/>
  <c r="F1497" i="7"/>
  <c r="F1505" i="7"/>
  <c r="F1513" i="7"/>
  <c r="F1521" i="7"/>
  <c r="F1529" i="7"/>
  <c r="G1539" i="7"/>
  <c r="F1543" i="7"/>
  <c r="F1559" i="7"/>
  <c r="F1575" i="7"/>
  <c r="F1591" i="7"/>
  <c r="F1607" i="7"/>
  <c r="G1643" i="7"/>
  <c r="G1675" i="7"/>
  <c r="G1707" i="7"/>
  <c r="G1739" i="7"/>
  <c r="G1771" i="7"/>
  <c r="G1803" i="7"/>
  <c r="G1835" i="7"/>
  <c r="G1867" i="7"/>
  <c r="G1899" i="7"/>
  <c r="G1931" i="7"/>
  <c r="G1963" i="7"/>
  <c r="G1974" i="7"/>
  <c r="G2041" i="7"/>
  <c r="F2212" i="7"/>
  <c r="F1190" i="7"/>
  <c r="F1194" i="7"/>
  <c r="F1198" i="7"/>
  <c r="F1202" i="7"/>
  <c r="F1206" i="7"/>
  <c r="F1210" i="7"/>
  <c r="F1214" i="7"/>
  <c r="F1218" i="7"/>
  <c r="F1222" i="7"/>
  <c r="F1226" i="7"/>
  <c r="F1230" i="7"/>
  <c r="F1234" i="7"/>
  <c r="F1238" i="7"/>
  <c r="F1242" i="7"/>
  <c r="F1246" i="7"/>
  <c r="F1250" i="7"/>
  <c r="F1254" i="7"/>
  <c r="F1258" i="7"/>
  <c r="F1262" i="7"/>
  <c r="F1266" i="7"/>
  <c r="F1270" i="7"/>
  <c r="F1274" i="7"/>
  <c r="F1278" i="7"/>
  <c r="F1282" i="7"/>
  <c r="F1286" i="7"/>
  <c r="F1290" i="7"/>
  <c r="F1294" i="7"/>
  <c r="F1298" i="7"/>
  <c r="F1302" i="7"/>
  <c r="F1306" i="7"/>
  <c r="F1310" i="7"/>
  <c r="F1314" i="7"/>
  <c r="F1318" i="7"/>
  <c r="F1322" i="7"/>
  <c r="F1326" i="7"/>
  <c r="F1330" i="7"/>
  <c r="F1334" i="7"/>
  <c r="F1338" i="7"/>
  <c r="F1342" i="7"/>
  <c r="F1346" i="7"/>
  <c r="F1350" i="7"/>
  <c r="F1354" i="7"/>
  <c r="F1358" i="7"/>
  <c r="F1362" i="7"/>
  <c r="F1366" i="7"/>
  <c r="F1370" i="7"/>
  <c r="F1374" i="7"/>
  <c r="F1378" i="7"/>
  <c r="F1382" i="7"/>
  <c r="F1386" i="7"/>
  <c r="F1390" i="7"/>
  <c r="F1394" i="7"/>
  <c r="F1398" i="7"/>
  <c r="F1402" i="7"/>
  <c r="F1406" i="7"/>
  <c r="F1410" i="7"/>
  <c r="F1414" i="7"/>
  <c r="F1418" i="7"/>
  <c r="F1422" i="7"/>
  <c r="F1426" i="7"/>
  <c r="F1430" i="7"/>
  <c r="F1434" i="7"/>
  <c r="F1438" i="7"/>
  <c r="F1442" i="7"/>
  <c r="F1446" i="7"/>
  <c r="F1450" i="7"/>
  <c r="F1454" i="7"/>
  <c r="F1458" i="7"/>
  <c r="F1462" i="7"/>
  <c r="F1466" i="7"/>
  <c r="F1470" i="7"/>
  <c r="F1474" i="7"/>
  <c r="F1478" i="7"/>
  <c r="F1482" i="7"/>
  <c r="F1486" i="7"/>
  <c r="F1490" i="7"/>
  <c r="F1500" i="7"/>
  <c r="F1508" i="7"/>
  <c r="F1516" i="7"/>
  <c r="F1524" i="7"/>
  <c r="G1543" i="7"/>
  <c r="F1547" i="7"/>
  <c r="G1559" i="7"/>
  <c r="G1575" i="7"/>
  <c r="G1591" i="7"/>
  <c r="G1607" i="7"/>
  <c r="G1623" i="7"/>
  <c r="G1655" i="7"/>
  <c r="G1687" i="7"/>
  <c r="G1719" i="7"/>
  <c r="G1751" i="7"/>
  <c r="G1783" i="7"/>
  <c r="G1815" i="7"/>
  <c r="G1847" i="7"/>
  <c r="G1879" i="7"/>
  <c r="G1911" i="7"/>
  <c r="G1943" i="7"/>
  <c r="G1990" i="7"/>
  <c r="F2019" i="7"/>
  <c r="G2073" i="7"/>
  <c r="F2132" i="7"/>
  <c r="G1094" i="7"/>
  <c r="G1098" i="7"/>
  <c r="G1102" i="7"/>
  <c r="G1106" i="7"/>
  <c r="G1110" i="7"/>
  <c r="G1114" i="7"/>
  <c r="G1118" i="7"/>
  <c r="G1122" i="7"/>
  <c r="G1126" i="7"/>
  <c r="G1130" i="7"/>
  <c r="G1134" i="7"/>
  <c r="G1138" i="7"/>
  <c r="G1142" i="7"/>
  <c r="G1146" i="7"/>
  <c r="G1150" i="7"/>
  <c r="G1154" i="7"/>
  <c r="G1158" i="7"/>
  <c r="G1162" i="7"/>
  <c r="G1166" i="7"/>
  <c r="G1170" i="7"/>
  <c r="G1174" i="7"/>
  <c r="G1178" i="7"/>
  <c r="G1182" i="7"/>
  <c r="G1186" i="7"/>
  <c r="G1190" i="7"/>
  <c r="G1194" i="7"/>
  <c r="G1198" i="7"/>
  <c r="G1202" i="7"/>
  <c r="G1206" i="7"/>
  <c r="G1210" i="7"/>
  <c r="G1214" i="7"/>
  <c r="G1218" i="7"/>
  <c r="G1222" i="7"/>
  <c r="G1226" i="7"/>
  <c r="G1230" i="7"/>
  <c r="G1234" i="7"/>
  <c r="G1238" i="7"/>
  <c r="G1242" i="7"/>
  <c r="G1246" i="7"/>
  <c r="G1250" i="7"/>
  <c r="G1254" i="7"/>
  <c r="G1258" i="7"/>
  <c r="G1262" i="7"/>
  <c r="G1266" i="7"/>
  <c r="G1270" i="7"/>
  <c r="G1274" i="7"/>
  <c r="G1278" i="7"/>
  <c r="G1282" i="7"/>
  <c r="G1286" i="7"/>
  <c r="G1290" i="7"/>
  <c r="G1294" i="7"/>
  <c r="G1298" i="7"/>
  <c r="G1302" i="7"/>
  <c r="G1306" i="7"/>
  <c r="G1310" i="7"/>
  <c r="G1314" i="7"/>
  <c r="G1318" i="7"/>
  <c r="G1322" i="7"/>
  <c r="G1326" i="7"/>
  <c r="G1330" i="7"/>
  <c r="G1334" i="7"/>
  <c r="G1338" i="7"/>
  <c r="G1342" i="7"/>
  <c r="G1346" i="7"/>
  <c r="G1350" i="7"/>
  <c r="G1354" i="7"/>
  <c r="G1358" i="7"/>
  <c r="G1362" i="7"/>
  <c r="G1366" i="7"/>
  <c r="G1370" i="7"/>
  <c r="G1374" i="7"/>
  <c r="G1378" i="7"/>
  <c r="G1382" i="7"/>
  <c r="G1386" i="7"/>
  <c r="G1390" i="7"/>
  <c r="G1394" i="7"/>
  <c r="G1398" i="7"/>
  <c r="G1402" i="7"/>
  <c r="G1406" i="7"/>
  <c r="G1410" i="7"/>
  <c r="G1414" i="7"/>
  <c r="G1418" i="7"/>
  <c r="G1422" i="7"/>
  <c r="G1426" i="7"/>
  <c r="G1430" i="7"/>
  <c r="G1434" i="7"/>
  <c r="G1438" i="7"/>
  <c r="G1442" i="7"/>
  <c r="G1446" i="7"/>
  <c r="G1450" i="7"/>
  <c r="G1454" i="7"/>
  <c r="G1458" i="7"/>
  <c r="G1462" i="7"/>
  <c r="G1466" i="7"/>
  <c r="G1470" i="7"/>
  <c r="G1474" i="7"/>
  <c r="G1478" i="7"/>
  <c r="G1482" i="7"/>
  <c r="G1486" i="7"/>
  <c r="G1490" i="7"/>
  <c r="F1495" i="7"/>
  <c r="F1503" i="7"/>
  <c r="F1511" i="7"/>
  <c r="F1519" i="7"/>
  <c r="F1527" i="7"/>
  <c r="F1533" i="7"/>
  <c r="G1547" i="7"/>
  <c r="F1551" i="7"/>
  <c r="F1555" i="7"/>
  <c r="F1571" i="7"/>
  <c r="F1587" i="7"/>
  <c r="F1603" i="7"/>
  <c r="G1635" i="7"/>
  <c r="G1667" i="7"/>
  <c r="G1699" i="7"/>
  <c r="G1731" i="7"/>
  <c r="G1763" i="7"/>
  <c r="G1795" i="7"/>
  <c r="G1827" i="7"/>
  <c r="G1859" i="7"/>
  <c r="G1891" i="7"/>
  <c r="G1923" i="7"/>
  <c r="G1955" i="7"/>
  <c r="G2006" i="7"/>
  <c r="G2021" i="7"/>
  <c r="F2048" i="7"/>
  <c r="G2105" i="7"/>
  <c r="F2180" i="7"/>
  <c r="F1253" i="7"/>
  <c r="F1257" i="7"/>
  <c r="F1261" i="7"/>
  <c r="F1265" i="7"/>
  <c r="F1269" i="7"/>
  <c r="F1273" i="7"/>
  <c r="F1277" i="7"/>
  <c r="F1281" i="7"/>
  <c r="F1285" i="7"/>
  <c r="F1289" i="7"/>
  <c r="F1293" i="7"/>
  <c r="F1297" i="7"/>
  <c r="F1301" i="7"/>
  <c r="F1305" i="7"/>
  <c r="F1309" i="7"/>
  <c r="F1313" i="7"/>
  <c r="F1317" i="7"/>
  <c r="F1321" i="7"/>
  <c r="F1325" i="7"/>
  <c r="F1329" i="7"/>
  <c r="F1333" i="7"/>
  <c r="F1337" i="7"/>
  <c r="F1341" i="7"/>
  <c r="F1345" i="7"/>
  <c r="F1349" i="7"/>
  <c r="F1353" i="7"/>
  <c r="F1357" i="7"/>
  <c r="F1361" i="7"/>
  <c r="F1365" i="7"/>
  <c r="F1369" i="7"/>
  <c r="F1373" i="7"/>
  <c r="F1377" i="7"/>
  <c r="F1381" i="7"/>
  <c r="F1385" i="7"/>
  <c r="F1389" i="7"/>
  <c r="F1393" i="7"/>
  <c r="F1397" i="7"/>
  <c r="F1401" i="7"/>
  <c r="F1405" i="7"/>
  <c r="F1409" i="7"/>
  <c r="F1413" i="7"/>
  <c r="F1417" i="7"/>
  <c r="F1421" i="7"/>
  <c r="F1425" i="7"/>
  <c r="F1429" i="7"/>
  <c r="F1433" i="7"/>
  <c r="F1437" i="7"/>
  <c r="F1441" i="7"/>
  <c r="F1445" i="7"/>
  <c r="F1449" i="7"/>
  <c r="F1453" i="7"/>
  <c r="F1457" i="7"/>
  <c r="F1461" i="7"/>
  <c r="F1465" i="7"/>
  <c r="F1469" i="7"/>
  <c r="F1473" i="7"/>
  <c r="F1477" i="7"/>
  <c r="F1481" i="7"/>
  <c r="F1485" i="7"/>
  <c r="F1489" i="7"/>
  <c r="F1493" i="7"/>
  <c r="G1495" i="7"/>
  <c r="G1503" i="7"/>
  <c r="G1511" i="7"/>
  <c r="G1519" i="7"/>
  <c r="G1527" i="7"/>
  <c r="F1537" i="7"/>
  <c r="G1551" i="7"/>
  <c r="G1555" i="7"/>
  <c r="G1571" i="7"/>
  <c r="G1587" i="7"/>
  <c r="G1603" i="7"/>
  <c r="G1615" i="7"/>
  <c r="G1647" i="7"/>
  <c r="G1679" i="7"/>
  <c r="G1711" i="7"/>
  <c r="G1743" i="7"/>
  <c r="G1775" i="7"/>
  <c r="G1807" i="7"/>
  <c r="G1839" i="7"/>
  <c r="G1871" i="7"/>
  <c r="G1903" i="7"/>
  <c r="G1935" i="7"/>
  <c r="G1967" i="7"/>
  <c r="F2080" i="7"/>
  <c r="F2228" i="7"/>
  <c r="G1177" i="7"/>
  <c r="G1181" i="7"/>
  <c r="G1185" i="7"/>
  <c r="G1189" i="7"/>
  <c r="G1193" i="7"/>
  <c r="G1197" i="7"/>
  <c r="G1201" i="7"/>
  <c r="G1205" i="7"/>
  <c r="G1209" i="7"/>
  <c r="G1213" i="7"/>
  <c r="G1217" i="7"/>
  <c r="G1221" i="7"/>
  <c r="G1225" i="7"/>
  <c r="G1229" i="7"/>
  <c r="G1233" i="7"/>
  <c r="G1237" i="7"/>
  <c r="G1241" i="7"/>
  <c r="G1245" i="7"/>
  <c r="G1249" i="7"/>
  <c r="G1253" i="7"/>
  <c r="G1257" i="7"/>
  <c r="G1261" i="7"/>
  <c r="G1265" i="7"/>
  <c r="G1269" i="7"/>
  <c r="G1273" i="7"/>
  <c r="G1277" i="7"/>
  <c r="G1281" i="7"/>
  <c r="G1285" i="7"/>
  <c r="G1289" i="7"/>
  <c r="G1293" i="7"/>
  <c r="G1297" i="7"/>
  <c r="G1301" i="7"/>
  <c r="G1305" i="7"/>
  <c r="G1309" i="7"/>
  <c r="G1313" i="7"/>
  <c r="G1317" i="7"/>
  <c r="G1321" i="7"/>
  <c r="G1325" i="7"/>
  <c r="G1329" i="7"/>
  <c r="G1333" i="7"/>
  <c r="G1337" i="7"/>
  <c r="G1341" i="7"/>
  <c r="G1345" i="7"/>
  <c r="G1349" i="7"/>
  <c r="G1353" i="7"/>
  <c r="G1357" i="7"/>
  <c r="G1361" i="7"/>
  <c r="G1365" i="7"/>
  <c r="G1369" i="7"/>
  <c r="G1373" i="7"/>
  <c r="G1377" i="7"/>
  <c r="G1381" i="7"/>
  <c r="G1385" i="7"/>
  <c r="G1389" i="7"/>
  <c r="G1393" i="7"/>
  <c r="G1397" i="7"/>
  <c r="G1401" i="7"/>
  <c r="G1405" i="7"/>
  <c r="G1409" i="7"/>
  <c r="G1413" i="7"/>
  <c r="G1417" i="7"/>
  <c r="G1421" i="7"/>
  <c r="G1425" i="7"/>
  <c r="G1429" i="7"/>
  <c r="G1433" i="7"/>
  <c r="G1437" i="7"/>
  <c r="G1441" i="7"/>
  <c r="G1445" i="7"/>
  <c r="G1449" i="7"/>
  <c r="G1453" i="7"/>
  <c r="G1457" i="7"/>
  <c r="G1461" i="7"/>
  <c r="G1465" i="7"/>
  <c r="G1469" i="7"/>
  <c r="G1473" i="7"/>
  <c r="G1477" i="7"/>
  <c r="G1481" i="7"/>
  <c r="G1485" i="7"/>
  <c r="G1489" i="7"/>
  <c r="G1493" i="7"/>
  <c r="F1501" i="7"/>
  <c r="F1509" i="7"/>
  <c r="F1517" i="7"/>
  <c r="F1525" i="7"/>
  <c r="F1541" i="7"/>
  <c r="F1567" i="7"/>
  <c r="F1583" i="7"/>
  <c r="F1599" i="7"/>
  <c r="G1627" i="7"/>
  <c r="G1659" i="7"/>
  <c r="G1691" i="7"/>
  <c r="G1723" i="7"/>
  <c r="G1755" i="7"/>
  <c r="G1787" i="7"/>
  <c r="G1819" i="7"/>
  <c r="G1851" i="7"/>
  <c r="G1883" i="7"/>
  <c r="G1915" i="7"/>
  <c r="G1947" i="7"/>
  <c r="G1981" i="7"/>
  <c r="G2055" i="7"/>
  <c r="F2112" i="7"/>
  <c r="F2148" i="7"/>
  <c r="F1176" i="7"/>
  <c r="F1180" i="7"/>
  <c r="F1184" i="7"/>
  <c r="F1188" i="7"/>
  <c r="F1192" i="7"/>
  <c r="F1196" i="7"/>
  <c r="F1200" i="7"/>
  <c r="F1204" i="7"/>
  <c r="F1208" i="7"/>
  <c r="F1212" i="7"/>
  <c r="F1216" i="7"/>
  <c r="F1220" i="7"/>
  <c r="F1224" i="7"/>
  <c r="F1228" i="7"/>
  <c r="F1232" i="7"/>
  <c r="F1236" i="7"/>
  <c r="F1240" i="7"/>
  <c r="F1244" i="7"/>
  <c r="F1248" i="7"/>
  <c r="F1252" i="7"/>
  <c r="F1256" i="7"/>
  <c r="F1260" i="7"/>
  <c r="F1264" i="7"/>
  <c r="F1268" i="7"/>
  <c r="F1272" i="7"/>
  <c r="F1276" i="7"/>
  <c r="F1280" i="7"/>
  <c r="F1284" i="7"/>
  <c r="F1288" i="7"/>
  <c r="F1292" i="7"/>
  <c r="F1296" i="7"/>
  <c r="F1300" i="7"/>
  <c r="F1304" i="7"/>
  <c r="F1308" i="7"/>
  <c r="F1312" i="7"/>
  <c r="F1316" i="7"/>
  <c r="F1320" i="7"/>
  <c r="F1324" i="7"/>
  <c r="F1328" i="7"/>
  <c r="F1332" i="7"/>
  <c r="F1336" i="7"/>
  <c r="F1340" i="7"/>
  <c r="F1344" i="7"/>
  <c r="F1348" i="7"/>
  <c r="F1352" i="7"/>
  <c r="F1356" i="7"/>
  <c r="F1360" i="7"/>
  <c r="F1364" i="7"/>
  <c r="F1368" i="7"/>
  <c r="F1372" i="7"/>
  <c r="F1376" i="7"/>
  <c r="F1380" i="7"/>
  <c r="F1384" i="7"/>
  <c r="F1388" i="7"/>
  <c r="F1392" i="7"/>
  <c r="F1396" i="7"/>
  <c r="F1400" i="7"/>
  <c r="F1404" i="7"/>
  <c r="F1408" i="7"/>
  <c r="F1412" i="7"/>
  <c r="F1416" i="7"/>
  <c r="F1420" i="7"/>
  <c r="F1424" i="7"/>
  <c r="F1428" i="7"/>
  <c r="F1432" i="7"/>
  <c r="F1436" i="7"/>
  <c r="F1440" i="7"/>
  <c r="F1444" i="7"/>
  <c r="F1448" i="7"/>
  <c r="F1452" i="7"/>
  <c r="F1456" i="7"/>
  <c r="F1460" i="7"/>
  <c r="F1464" i="7"/>
  <c r="F1468" i="7"/>
  <c r="F1472" i="7"/>
  <c r="F1476" i="7"/>
  <c r="F1480" i="7"/>
  <c r="F1484" i="7"/>
  <c r="F1488" i="7"/>
  <c r="F1492" i="7"/>
  <c r="F1496" i="7"/>
  <c r="F1504" i="7"/>
  <c r="F1512" i="7"/>
  <c r="F1520" i="7"/>
  <c r="F1528" i="7"/>
  <c r="F1531" i="7"/>
  <c r="F1545" i="7"/>
  <c r="G1567" i="7"/>
  <c r="G1583" i="7"/>
  <c r="G1599" i="7"/>
  <c r="G1639" i="7"/>
  <c r="G1671" i="7"/>
  <c r="G1703" i="7"/>
  <c r="G1735" i="7"/>
  <c r="G1767" i="7"/>
  <c r="G1799" i="7"/>
  <c r="G1831" i="7"/>
  <c r="G1863" i="7"/>
  <c r="G1895" i="7"/>
  <c r="G1927" i="7"/>
  <c r="G1959" i="7"/>
  <c r="F1983" i="7"/>
  <c r="G1997" i="7"/>
  <c r="G2087" i="7"/>
  <c r="F2196" i="7"/>
  <c r="F1494" i="7"/>
  <c r="F1498" i="7"/>
  <c r="F1502" i="7"/>
  <c r="F1506" i="7"/>
  <c r="F1510" i="7"/>
  <c r="F1514" i="7"/>
  <c r="F1518" i="7"/>
  <c r="F1522" i="7"/>
  <c r="F1526" i="7"/>
  <c r="F1530" i="7"/>
  <c r="F1534" i="7"/>
  <c r="F1538" i="7"/>
  <c r="F1542" i="7"/>
  <c r="F1546" i="7"/>
  <c r="F1550" i="7"/>
  <c r="F1554" i="7"/>
  <c r="F1558" i="7"/>
  <c r="F1562" i="7"/>
  <c r="F1566" i="7"/>
  <c r="F1570" i="7"/>
  <c r="F1574" i="7"/>
  <c r="F1578" i="7"/>
  <c r="F1582" i="7"/>
  <c r="F1586" i="7"/>
  <c r="F1590" i="7"/>
  <c r="F1594" i="7"/>
  <c r="F1598" i="7"/>
  <c r="F1602" i="7"/>
  <c r="F1606" i="7"/>
  <c r="F1610" i="7"/>
  <c r="F1614" i="7"/>
  <c r="F1618" i="7"/>
  <c r="F1622" i="7"/>
  <c r="F1626" i="7"/>
  <c r="F1630" i="7"/>
  <c r="F1634" i="7"/>
  <c r="F1638" i="7"/>
  <c r="F1642" i="7"/>
  <c r="F1646" i="7"/>
  <c r="F1650" i="7"/>
  <c r="F1654" i="7"/>
  <c r="F1658" i="7"/>
  <c r="F1662" i="7"/>
  <c r="F1666" i="7"/>
  <c r="F1670" i="7"/>
  <c r="F1674" i="7"/>
  <c r="F1678" i="7"/>
  <c r="F1682" i="7"/>
  <c r="F1686" i="7"/>
  <c r="F1690" i="7"/>
  <c r="F1694" i="7"/>
  <c r="F1698" i="7"/>
  <c r="F1702" i="7"/>
  <c r="F1706" i="7"/>
  <c r="F1710" i="7"/>
  <c r="F1714" i="7"/>
  <c r="F1718" i="7"/>
  <c r="F1722" i="7"/>
  <c r="F1726" i="7"/>
  <c r="F1730" i="7"/>
  <c r="F1734" i="7"/>
  <c r="F1738" i="7"/>
  <c r="F1742" i="7"/>
  <c r="F1746" i="7"/>
  <c r="F1750" i="7"/>
  <c r="F1754" i="7"/>
  <c r="F1758" i="7"/>
  <c r="F1762" i="7"/>
  <c r="F1766" i="7"/>
  <c r="F1770" i="7"/>
  <c r="F1774" i="7"/>
  <c r="F1778" i="7"/>
  <c r="F1782" i="7"/>
  <c r="F1786" i="7"/>
  <c r="F1790" i="7"/>
  <c r="F1794" i="7"/>
  <c r="F1798" i="7"/>
  <c r="F1802" i="7"/>
  <c r="F1806" i="7"/>
  <c r="F1810" i="7"/>
  <c r="F1814" i="7"/>
  <c r="F1818" i="7"/>
  <c r="F1822" i="7"/>
  <c r="F1826" i="7"/>
  <c r="F1830" i="7"/>
  <c r="F1834" i="7"/>
  <c r="F1838" i="7"/>
  <c r="F1842" i="7"/>
  <c r="F1846" i="7"/>
  <c r="F1850" i="7"/>
  <c r="F1854" i="7"/>
  <c r="F1858" i="7"/>
  <c r="F1862" i="7"/>
  <c r="F1866" i="7"/>
  <c r="F1870" i="7"/>
  <c r="F1874" i="7"/>
  <c r="F1878" i="7"/>
  <c r="F1882" i="7"/>
  <c r="F1886" i="7"/>
  <c r="F1890" i="7"/>
  <c r="F1894" i="7"/>
  <c r="F1898" i="7"/>
  <c r="F1902" i="7"/>
  <c r="F1906" i="7"/>
  <c r="F1910" i="7"/>
  <c r="F1914" i="7"/>
  <c r="F1918" i="7"/>
  <c r="F1922" i="7"/>
  <c r="F1926" i="7"/>
  <c r="F1930" i="7"/>
  <c r="F1934" i="7"/>
  <c r="F1938" i="7"/>
  <c r="F1942" i="7"/>
  <c r="F1946" i="7"/>
  <c r="F1950" i="7"/>
  <c r="F1954" i="7"/>
  <c r="F1958" i="7"/>
  <c r="F1962" i="7"/>
  <c r="F1966" i="7"/>
  <c r="F1970" i="7"/>
  <c r="F1976" i="7"/>
  <c r="G1983" i="7"/>
  <c r="F1985" i="7"/>
  <c r="F1992" i="7"/>
  <c r="G1999" i="7"/>
  <c r="F2001" i="7"/>
  <c r="F2008" i="7"/>
  <c r="G2015" i="7"/>
  <c r="G2017" i="7"/>
  <c r="G2019" i="7"/>
  <c r="F2024" i="7"/>
  <c r="G2027" i="7"/>
  <c r="G2045" i="7"/>
  <c r="F2052" i="7"/>
  <c r="G2059" i="7"/>
  <c r="G2077" i="7"/>
  <c r="F2084" i="7"/>
  <c r="G2091" i="7"/>
  <c r="G2109" i="7"/>
  <c r="F2116" i="7"/>
  <c r="G2123" i="7"/>
  <c r="G2127" i="7"/>
  <c r="G2143" i="7"/>
  <c r="G2159" i="7"/>
  <c r="G2175" i="7"/>
  <c r="G2191" i="7"/>
  <c r="G2207" i="7"/>
  <c r="G2223" i="7"/>
  <c r="G2239" i="7"/>
  <c r="G1494" i="7"/>
  <c r="G1498" i="7"/>
  <c r="G1502" i="7"/>
  <c r="G1506" i="7"/>
  <c r="G1510" i="7"/>
  <c r="G1514" i="7"/>
  <c r="G1518" i="7"/>
  <c r="G1522" i="7"/>
  <c r="G1526" i="7"/>
  <c r="G1530" i="7"/>
  <c r="G1534" i="7"/>
  <c r="G1538" i="7"/>
  <c r="G1542" i="7"/>
  <c r="G1546" i="7"/>
  <c r="G1550" i="7"/>
  <c r="G1554" i="7"/>
  <c r="G1558" i="7"/>
  <c r="G1562" i="7"/>
  <c r="G1566" i="7"/>
  <c r="G1570" i="7"/>
  <c r="G1574" i="7"/>
  <c r="G1578" i="7"/>
  <c r="G1582" i="7"/>
  <c r="G1586" i="7"/>
  <c r="G1590" i="7"/>
  <c r="G1594" i="7"/>
  <c r="G1598" i="7"/>
  <c r="G1602" i="7"/>
  <c r="G1606" i="7"/>
  <c r="G1610" i="7"/>
  <c r="G1614" i="7"/>
  <c r="G1618" i="7"/>
  <c r="G1622" i="7"/>
  <c r="G1626" i="7"/>
  <c r="G1630" i="7"/>
  <c r="G1634" i="7"/>
  <c r="G1638" i="7"/>
  <c r="G1642" i="7"/>
  <c r="G1646" i="7"/>
  <c r="G1650" i="7"/>
  <c r="G1654" i="7"/>
  <c r="G1658" i="7"/>
  <c r="G1662" i="7"/>
  <c r="G1666" i="7"/>
  <c r="G1670" i="7"/>
  <c r="G1674" i="7"/>
  <c r="G1678" i="7"/>
  <c r="G1682" i="7"/>
  <c r="G1686" i="7"/>
  <c r="G1690" i="7"/>
  <c r="G1694" i="7"/>
  <c r="G1698" i="7"/>
  <c r="G1702" i="7"/>
  <c r="G1706" i="7"/>
  <c r="G1710" i="7"/>
  <c r="G1714" i="7"/>
  <c r="G1718" i="7"/>
  <c r="G1722" i="7"/>
  <c r="G1726" i="7"/>
  <c r="G1730" i="7"/>
  <c r="G1734" i="7"/>
  <c r="G1738" i="7"/>
  <c r="G1742" i="7"/>
  <c r="G1746" i="7"/>
  <c r="G1750" i="7"/>
  <c r="G1754" i="7"/>
  <c r="G1758" i="7"/>
  <c r="G1762" i="7"/>
  <c r="G1766" i="7"/>
  <c r="G1770" i="7"/>
  <c r="G1774" i="7"/>
  <c r="G1778" i="7"/>
  <c r="G1782" i="7"/>
  <c r="G1786" i="7"/>
  <c r="G1790" i="7"/>
  <c r="G1794" i="7"/>
  <c r="G1798" i="7"/>
  <c r="G1802" i="7"/>
  <c r="G1806" i="7"/>
  <c r="G1810" i="7"/>
  <c r="G1814" i="7"/>
  <c r="G1818" i="7"/>
  <c r="G1822" i="7"/>
  <c r="G1826" i="7"/>
  <c r="G1830" i="7"/>
  <c r="G1834" i="7"/>
  <c r="G1838" i="7"/>
  <c r="G1842" i="7"/>
  <c r="G1846" i="7"/>
  <c r="G1850" i="7"/>
  <c r="G1854" i="7"/>
  <c r="G1858" i="7"/>
  <c r="G1862" i="7"/>
  <c r="G1866" i="7"/>
  <c r="G1870" i="7"/>
  <c r="G1874" i="7"/>
  <c r="G1878" i="7"/>
  <c r="G1882" i="7"/>
  <c r="G1886" i="7"/>
  <c r="G1890" i="7"/>
  <c r="G1894" i="7"/>
  <c r="G1898" i="7"/>
  <c r="G1902" i="7"/>
  <c r="G1906" i="7"/>
  <c r="G1910" i="7"/>
  <c r="G1914" i="7"/>
  <c r="G1918" i="7"/>
  <c r="G1922" i="7"/>
  <c r="G1926" i="7"/>
  <c r="G1930" i="7"/>
  <c r="G1934" i="7"/>
  <c r="G1938" i="7"/>
  <c r="G1942" i="7"/>
  <c r="G1946" i="7"/>
  <c r="G1950" i="7"/>
  <c r="G1954" i="7"/>
  <c r="G1958" i="7"/>
  <c r="G1962" i="7"/>
  <c r="G1966" i="7"/>
  <c r="G1970" i="7"/>
  <c r="F1973" i="7"/>
  <c r="G1978" i="7"/>
  <c r="G1985" i="7"/>
  <c r="F1987" i="7"/>
  <c r="G1994" i="7"/>
  <c r="G2001" i="7"/>
  <c r="F2003" i="7"/>
  <c r="G2010" i="7"/>
  <c r="G2031" i="7"/>
  <c r="G2049" i="7"/>
  <c r="F2056" i="7"/>
  <c r="G2063" i="7"/>
  <c r="G2081" i="7"/>
  <c r="F2088" i="7"/>
  <c r="G2095" i="7"/>
  <c r="G2113" i="7"/>
  <c r="F2120" i="7"/>
  <c r="F2128" i="7"/>
  <c r="F2144" i="7"/>
  <c r="F2160" i="7"/>
  <c r="F2176" i="7"/>
  <c r="F2192" i="7"/>
  <c r="F2208" i="7"/>
  <c r="F2224" i="7"/>
  <c r="F2240" i="7"/>
  <c r="F1557" i="7"/>
  <c r="F1561" i="7"/>
  <c r="F1565" i="7"/>
  <c r="F1569" i="7"/>
  <c r="F1573" i="7"/>
  <c r="F1577" i="7"/>
  <c r="F1581" i="7"/>
  <c r="F1585" i="7"/>
  <c r="F1589" i="7"/>
  <c r="F1593" i="7"/>
  <c r="F1597" i="7"/>
  <c r="F1601" i="7"/>
  <c r="F1605" i="7"/>
  <c r="F1609" i="7"/>
  <c r="F1613" i="7"/>
  <c r="F1617" i="7"/>
  <c r="F1621" i="7"/>
  <c r="F1625" i="7"/>
  <c r="F1629" i="7"/>
  <c r="F1633" i="7"/>
  <c r="F1637" i="7"/>
  <c r="F1641" i="7"/>
  <c r="F1645" i="7"/>
  <c r="F1649" i="7"/>
  <c r="F1653" i="7"/>
  <c r="F1657" i="7"/>
  <c r="F1661" i="7"/>
  <c r="F1665" i="7"/>
  <c r="F1669" i="7"/>
  <c r="F1673" i="7"/>
  <c r="F1677" i="7"/>
  <c r="F1681" i="7"/>
  <c r="F1685" i="7"/>
  <c r="F1689" i="7"/>
  <c r="F1693" i="7"/>
  <c r="F1697" i="7"/>
  <c r="F1701" i="7"/>
  <c r="F1705" i="7"/>
  <c r="F1709" i="7"/>
  <c r="F1713" i="7"/>
  <c r="F1717" i="7"/>
  <c r="F1721" i="7"/>
  <c r="F1725" i="7"/>
  <c r="F1729" i="7"/>
  <c r="F1733" i="7"/>
  <c r="F1737" i="7"/>
  <c r="F1741" i="7"/>
  <c r="F1745" i="7"/>
  <c r="F1749" i="7"/>
  <c r="F1753" i="7"/>
  <c r="F1757" i="7"/>
  <c r="F1761" i="7"/>
  <c r="F1765" i="7"/>
  <c r="F1769" i="7"/>
  <c r="F1773" i="7"/>
  <c r="F1777" i="7"/>
  <c r="F1781" i="7"/>
  <c r="F1785" i="7"/>
  <c r="F1789" i="7"/>
  <c r="F1793" i="7"/>
  <c r="F1797" i="7"/>
  <c r="F1801" i="7"/>
  <c r="F1805" i="7"/>
  <c r="F1809" i="7"/>
  <c r="F1813" i="7"/>
  <c r="F1817" i="7"/>
  <c r="F1821" i="7"/>
  <c r="F1825" i="7"/>
  <c r="F1829" i="7"/>
  <c r="F1833" i="7"/>
  <c r="F1837" i="7"/>
  <c r="F1841" i="7"/>
  <c r="F1845" i="7"/>
  <c r="F1849" i="7"/>
  <c r="F1853" i="7"/>
  <c r="F1857" i="7"/>
  <c r="F1861" i="7"/>
  <c r="F1865" i="7"/>
  <c r="F1869" i="7"/>
  <c r="F1873" i="7"/>
  <c r="F1877" i="7"/>
  <c r="F1881" i="7"/>
  <c r="F1885" i="7"/>
  <c r="F1889" i="7"/>
  <c r="F1893" i="7"/>
  <c r="F1897" i="7"/>
  <c r="F1901" i="7"/>
  <c r="F1905" i="7"/>
  <c r="F1909" i="7"/>
  <c r="F1913" i="7"/>
  <c r="F1917" i="7"/>
  <c r="F1921" i="7"/>
  <c r="F1925" i="7"/>
  <c r="F1929" i="7"/>
  <c r="F1933" i="7"/>
  <c r="F1937" i="7"/>
  <c r="F1941" i="7"/>
  <c r="F1945" i="7"/>
  <c r="F1949" i="7"/>
  <c r="F1953" i="7"/>
  <c r="F1957" i="7"/>
  <c r="F1961" i="7"/>
  <c r="F1965" i="7"/>
  <c r="F1969" i="7"/>
  <c r="G1973" i="7"/>
  <c r="F1980" i="7"/>
  <c r="G1987" i="7"/>
  <c r="F1989" i="7"/>
  <c r="F1996" i="7"/>
  <c r="G2003" i="7"/>
  <c r="F2005" i="7"/>
  <c r="F2012" i="7"/>
  <c r="G2022" i="7"/>
  <c r="F2028" i="7"/>
  <c r="G2035" i="7"/>
  <c r="G2053" i="7"/>
  <c r="F2060" i="7"/>
  <c r="G2067" i="7"/>
  <c r="G2085" i="7"/>
  <c r="F2092" i="7"/>
  <c r="G2099" i="7"/>
  <c r="G2117" i="7"/>
  <c r="F2124" i="7"/>
  <c r="G2139" i="7"/>
  <c r="G2155" i="7"/>
  <c r="G2171" i="7"/>
  <c r="G2187" i="7"/>
  <c r="G2203" i="7"/>
  <c r="G2219" i="7"/>
  <c r="G2235" i="7"/>
  <c r="G1497" i="7"/>
  <c r="G1501" i="7"/>
  <c r="G1505" i="7"/>
  <c r="G1509" i="7"/>
  <c r="G1513" i="7"/>
  <c r="G1517" i="7"/>
  <c r="G1521" i="7"/>
  <c r="G1525" i="7"/>
  <c r="G1529" i="7"/>
  <c r="G1533" i="7"/>
  <c r="G1537" i="7"/>
  <c r="G1541" i="7"/>
  <c r="G1545" i="7"/>
  <c r="G1549" i="7"/>
  <c r="G1553" i="7"/>
  <c r="G1557" i="7"/>
  <c r="G1561" i="7"/>
  <c r="G1565" i="7"/>
  <c r="G1569" i="7"/>
  <c r="G1573" i="7"/>
  <c r="G1577" i="7"/>
  <c r="G1581" i="7"/>
  <c r="G1585" i="7"/>
  <c r="G1589" i="7"/>
  <c r="G1593" i="7"/>
  <c r="G1597" i="7"/>
  <c r="G1601" i="7"/>
  <c r="G1605" i="7"/>
  <c r="G1609" i="7"/>
  <c r="G1613" i="7"/>
  <c r="G1617" i="7"/>
  <c r="G1621" i="7"/>
  <c r="G1625" i="7"/>
  <c r="G1629" i="7"/>
  <c r="G1633" i="7"/>
  <c r="G1637" i="7"/>
  <c r="G1641" i="7"/>
  <c r="G1645" i="7"/>
  <c r="G1649" i="7"/>
  <c r="G1653" i="7"/>
  <c r="G1657" i="7"/>
  <c r="G1661" i="7"/>
  <c r="G1665" i="7"/>
  <c r="G1669" i="7"/>
  <c r="G1673" i="7"/>
  <c r="G1677" i="7"/>
  <c r="G1681" i="7"/>
  <c r="G1685" i="7"/>
  <c r="G1689" i="7"/>
  <c r="G1693" i="7"/>
  <c r="G1697" i="7"/>
  <c r="G1701" i="7"/>
  <c r="G1705" i="7"/>
  <c r="G1709" i="7"/>
  <c r="G1713" i="7"/>
  <c r="G1717" i="7"/>
  <c r="G1721" i="7"/>
  <c r="G1725" i="7"/>
  <c r="G1729" i="7"/>
  <c r="G1733" i="7"/>
  <c r="G1737" i="7"/>
  <c r="G1741" i="7"/>
  <c r="G1745" i="7"/>
  <c r="G1749" i="7"/>
  <c r="G1753" i="7"/>
  <c r="G1757" i="7"/>
  <c r="G1761" i="7"/>
  <c r="G1765" i="7"/>
  <c r="G1769" i="7"/>
  <c r="G1773" i="7"/>
  <c r="G1777" i="7"/>
  <c r="G1781" i="7"/>
  <c r="G1785" i="7"/>
  <c r="G1789" i="7"/>
  <c r="G1793" i="7"/>
  <c r="G1797" i="7"/>
  <c r="G1801" i="7"/>
  <c r="G1805" i="7"/>
  <c r="G1809" i="7"/>
  <c r="G1813" i="7"/>
  <c r="G1817" i="7"/>
  <c r="G1821" i="7"/>
  <c r="G1825" i="7"/>
  <c r="G1829" i="7"/>
  <c r="G1833" i="7"/>
  <c r="G1837" i="7"/>
  <c r="G1841" i="7"/>
  <c r="G1845" i="7"/>
  <c r="G1849" i="7"/>
  <c r="G1853" i="7"/>
  <c r="G1857" i="7"/>
  <c r="G1861" i="7"/>
  <c r="G1865" i="7"/>
  <c r="G1869" i="7"/>
  <c r="G1873" i="7"/>
  <c r="G1877" i="7"/>
  <c r="G1881" i="7"/>
  <c r="G1885" i="7"/>
  <c r="G1889" i="7"/>
  <c r="G1893" i="7"/>
  <c r="G1897" i="7"/>
  <c r="G1901" i="7"/>
  <c r="G1905" i="7"/>
  <c r="G1909" i="7"/>
  <c r="G1913" i="7"/>
  <c r="G1917" i="7"/>
  <c r="G1921" i="7"/>
  <c r="G1925" i="7"/>
  <c r="G1929" i="7"/>
  <c r="G1933" i="7"/>
  <c r="G1937" i="7"/>
  <c r="G1941" i="7"/>
  <c r="G1945" i="7"/>
  <c r="G1949" i="7"/>
  <c r="G1953" i="7"/>
  <c r="G1957" i="7"/>
  <c r="G1961" i="7"/>
  <c r="G1965" i="7"/>
  <c r="G1969" i="7"/>
  <c r="F1975" i="7"/>
  <c r="G1982" i="7"/>
  <c r="G1989" i="7"/>
  <c r="F1991" i="7"/>
  <c r="G1998" i="7"/>
  <c r="G2005" i="7"/>
  <c r="F2007" i="7"/>
  <c r="G2014" i="7"/>
  <c r="F2020" i="7"/>
  <c r="G2025" i="7"/>
  <c r="F2032" i="7"/>
  <c r="G2039" i="7"/>
  <c r="G2057" i="7"/>
  <c r="F2064" i="7"/>
  <c r="G2071" i="7"/>
  <c r="G2089" i="7"/>
  <c r="F2096" i="7"/>
  <c r="G2103" i="7"/>
  <c r="G2121" i="7"/>
  <c r="F2140" i="7"/>
  <c r="F2156" i="7"/>
  <c r="F2172" i="7"/>
  <c r="F2188" i="7"/>
  <c r="F2204" i="7"/>
  <c r="F2220" i="7"/>
  <c r="F2236" i="7"/>
  <c r="F1532" i="7"/>
  <c r="F1536" i="7"/>
  <c r="F1540" i="7"/>
  <c r="F1544" i="7"/>
  <c r="F1548" i="7"/>
  <c r="F1552" i="7"/>
  <c r="F1556" i="7"/>
  <c r="F1560" i="7"/>
  <c r="F1564" i="7"/>
  <c r="F1568" i="7"/>
  <c r="F1572" i="7"/>
  <c r="F1576" i="7"/>
  <c r="F1580" i="7"/>
  <c r="F1584" i="7"/>
  <c r="F1588" i="7"/>
  <c r="F1592" i="7"/>
  <c r="F1596" i="7"/>
  <c r="F1600" i="7"/>
  <c r="F1604" i="7"/>
  <c r="F1608" i="7"/>
  <c r="F1612" i="7"/>
  <c r="F1616" i="7"/>
  <c r="F1620" i="7"/>
  <c r="F1624" i="7"/>
  <c r="F1628" i="7"/>
  <c r="F1632" i="7"/>
  <c r="F1636" i="7"/>
  <c r="F1640" i="7"/>
  <c r="F1644" i="7"/>
  <c r="F1648" i="7"/>
  <c r="F1652" i="7"/>
  <c r="F1656" i="7"/>
  <c r="F1660" i="7"/>
  <c r="F1664" i="7"/>
  <c r="F1668" i="7"/>
  <c r="F1672" i="7"/>
  <c r="F1676" i="7"/>
  <c r="F1680" i="7"/>
  <c r="F1684" i="7"/>
  <c r="F1688" i="7"/>
  <c r="F1692" i="7"/>
  <c r="F1696" i="7"/>
  <c r="F1700" i="7"/>
  <c r="F1704" i="7"/>
  <c r="F1708" i="7"/>
  <c r="F1712" i="7"/>
  <c r="F1716" i="7"/>
  <c r="F1720" i="7"/>
  <c r="F1724" i="7"/>
  <c r="F1728" i="7"/>
  <c r="F1732" i="7"/>
  <c r="F1736" i="7"/>
  <c r="F1740" i="7"/>
  <c r="F1744" i="7"/>
  <c r="F1748" i="7"/>
  <c r="F1752" i="7"/>
  <c r="F1756" i="7"/>
  <c r="F1760" i="7"/>
  <c r="F1764" i="7"/>
  <c r="F1768" i="7"/>
  <c r="F1772" i="7"/>
  <c r="F1776" i="7"/>
  <c r="F1780" i="7"/>
  <c r="F1784" i="7"/>
  <c r="F1788" i="7"/>
  <c r="F1792" i="7"/>
  <c r="F1796" i="7"/>
  <c r="F1800" i="7"/>
  <c r="F1804" i="7"/>
  <c r="F1808" i="7"/>
  <c r="F1812" i="7"/>
  <c r="F1816" i="7"/>
  <c r="F1820" i="7"/>
  <c r="F1824" i="7"/>
  <c r="F1828" i="7"/>
  <c r="F1832" i="7"/>
  <c r="F1836" i="7"/>
  <c r="F1840" i="7"/>
  <c r="F1844" i="7"/>
  <c r="F1848" i="7"/>
  <c r="F1852" i="7"/>
  <c r="F1856" i="7"/>
  <c r="F1860" i="7"/>
  <c r="F1864" i="7"/>
  <c r="F1868" i="7"/>
  <c r="F1872" i="7"/>
  <c r="F1876" i="7"/>
  <c r="F1880" i="7"/>
  <c r="F1884" i="7"/>
  <c r="F1888" i="7"/>
  <c r="F1892" i="7"/>
  <c r="F1896" i="7"/>
  <c r="F1900" i="7"/>
  <c r="F1904" i="7"/>
  <c r="F1908" i="7"/>
  <c r="F1912" i="7"/>
  <c r="F1916" i="7"/>
  <c r="F1920" i="7"/>
  <c r="F1924" i="7"/>
  <c r="F1928" i="7"/>
  <c r="F1932" i="7"/>
  <c r="F1936" i="7"/>
  <c r="F1940" i="7"/>
  <c r="F1944" i="7"/>
  <c r="F1948" i="7"/>
  <c r="F1952" i="7"/>
  <c r="F1956" i="7"/>
  <c r="F1960" i="7"/>
  <c r="F1964" i="7"/>
  <c r="F1968" i="7"/>
  <c r="F1972" i="7"/>
  <c r="G1975" i="7"/>
  <c r="F1977" i="7"/>
  <c r="F1984" i="7"/>
  <c r="G1991" i="7"/>
  <c r="F1993" i="7"/>
  <c r="F2000" i="7"/>
  <c r="G2007" i="7"/>
  <c r="F2009" i="7"/>
  <c r="F2016" i="7"/>
  <c r="G2018" i="7"/>
  <c r="G2029" i="7"/>
  <c r="F2036" i="7"/>
  <c r="G2043" i="7"/>
  <c r="G2061" i="7"/>
  <c r="F2068" i="7"/>
  <c r="G2075" i="7"/>
  <c r="G2093" i="7"/>
  <c r="F2100" i="7"/>
  <c r="G2107" i="7"/>
  <c r="G2125" i="7"/>
  <c r="G2135" i="7"/>
  <c r="G2151" i="7"/>
  <c r="G2167" i="7"/>
  <c r="G2183" i="7"/>
  <c r="G2199" i="7"/>
  <c r="G2215" i="7"/>
  <c r="G2231" i="7"/>
  <c r="F2244" i="7"/>
  <c r="G1496" i="7"/>
  <c r="G1500" i="7"/>
  <c r="G1504" i="7"/>
  <c r="G1508" i="7"/>
  <c r="G1512" i="7"/>
  <c r="G1516" i="7"/>
  <c r="G1520" i="7"/>
  <c r="G1524" i="7"/>
  <c r="G1528" i="7"/>
  <c r="G1532" i="7"/>
  <c r="G1536" i="7"/>
  <c r="G1540" i="7"/>
  <c r="G1544" i="7"/>
  <c r="G1548" i="7"/>
  <c r="G1552" i="7"/>
  <c r="G1556" i="7"/>
  <c r="G1560" i="7"/>
  <c r="G1564" i="7"/>
  <c r="G1568" i="7"/>
  <c r="G1572" i="7"/>
  <c r="G1576" i="7"/>
  <c r="G1580" i="7"/>
  <c r="G1584" i="7"/>
  <c r="G1588" i="7"/>
  <c r="G1592" i="7"/>
  <c r="G1596" i="7"/>
  <c r="G1600" i="7"/>
  <c r="G1604" i="7"/>
  <c r="G1608" i="7"/>
  <c r="G1612" i="7"/>
  <c r="G1616" i="7"/>
  <c r="G1620" i="7"/>
  <c r="G1624" i="7"/>
  <c r="G1628" i="7"/>
  <c r="G1632" i="7"/>
  <c r="G1636" i="7"/>
  <c r="G1640" i="7"/>
  <c r="G1644" i="7"/>
  <c r="G1648" i="7"/>
  <c r="G1652" i="7"/>
  <c r="G1656" i="7"/>
  <c r="G1660" i="7"/>
  <c r="G1664" i="7"/>
  <c r="G1668" i="7"/>
  <c r="G1672" i="7"/>
  <c r="G1676" i="7"/>
  <c r="G1680" i="7"/>
  <c r="G1684" i="7"/>
  <c r="G1688" i="7"/>
  <c r="G1692" i="7"/>
  <c r="G1696" i="7"/>
  <c r="G1700" i="7"/>
  <c r="G1704" i="7"/>
  <c r="G1708" i="7"/>
  <c r="G1712" i="7"/>
  <c r="G1716" i="7"/>
  <c r="G1720" i="7"/>
  <c r="G1724" i="7"/>
  <c r="G1728" i="7"/>
  <c r="G1732" i="7"/>
  <c r="G1736" i="7"/>
  <c r="G1740" i="7"/>
  <c r="G1744" i="7"/>
  <c r="G1748" i="7"/>
  <c r="G1752" i="7"/>
  <c r="G1756" i="7"/>
  <c r="G1760" i="7"/>
  <c r="G1764" i="7"/>
  <c r="G1768" i="7"/>
  <c r="G1772" i="7"/>
  <c r="G1776" i="7"/>
  <c r="G1780" i="7"/>
  <c r="G1784" i="7"/>
  <c r="G1788" i="7"/>
  <c r="G1792" i="7"/>
  <c r="G1796" i="7"/>
  <c r="G1800" i="7"/>
  <c r="G1804" i="7"/>
  <c r="G1808" i="7"/>
  <c r="G1812" i="7"/>
  <c r="G1816" i="7"/>
  <c r="G1820" i="7"/>
  <c r="G1824" i="7"/>
  <c r="G1828" i="7"/>
  <c r="G1832" i="7"/>
  <c r="G1836" i="7"/>
  <c r="G1840" i="7"/>
  <c r="G1844" i="7"/>
  <c r="G1848" i="7"/>
  <c r="G1852" i="7"/>
  <c r="G1856" i="7"/>
  <c r="G1860" i="7"/>
  <c r="G1864" i="7"/>
  <c r="G1868" i="7"/>
  <c r="G1872" i="7"/>
  <c r="G1876" i="7"/>
  <c r="G1880" i="7"/>
  <c r="G1884" i="7"/>
  <c r="G1888" i="7"/>
  <c r="G1892" i="7"/>
  <c r="G1896" i="7"/>
  <c r="G1900" i="7"/>
  <c r="G1904" i="7"/>
  <c r="G1908" i="7"/>
  <c r="G1912" i="7"/>
  <c r="G1916" i="7"/>
  <c r="G1920" i="7"/>
  <c r="G1924" i="7"/>
  <c r="G1928" i="7"/>
  <c r="G1932" i="7"/>
  <c r="G1936" i="7"/>
  <c r="G1940" i="7"/>
  <c r="G1944" i="7"/>
  <c r="G1948" i="7"/>
  <c r="G1952" i="7"/>
  <c r="G1956" i="7"/>
  <c r="G1960" i="7"/>
  <c r="G1964" i="7"/>
  <c r="G1968" i="7"/>
  <c r="G1972" i="7"/>
  <c r="G1977" i="7"/>
  <c r="F1979" i="7"/>
  <c r="G1986" i="7"/>
  <c r="G1993" i="7"/>
  <c r="F1995" i="7"/>
  <c r="G2002" i="7"/>
  <c r="G2009" i="7"/>
  <c r="F2011" i="7"/>
  <c r="G2023" i="7"/>
  <c r="G2033" i="7"/>
  <c r="F2040" i="7"/>
  <c r="G2047" i="7"/>
  <c r="G2065" i="7"/>
  <c r="F2072" i="7"/>
  <c r="G2079" i="7"/>
  <c r="G2097" i="7"/>
  <c r="F2104" i="7"/>
  <c r="G2111" i="7"/>
  <c r="F2136" i="7"/>
  <c r="F2152" i="7"/>
  <c r="F2168" i="7"/>
  <c r="F2184" i="7"/>
  <c r="F2200" i="7"/>
  <c r="F2216" i="7"/>
  <c r="F2232" i="7"/>
  <c r="F1615" i="7"/>
  <c r="F1619" i="7"/>
  <c r="F1623" i="7"/>
  <c r="F1627" i="7"/>
  <c r="F1631" i="7"/>
  <c r="F1635" i="7"/>
  <c r="F1639" i="7"/>
  <c r="F1643" i="7"/>
  <c r="F1647" i="7"/>
  <c r="F1651" i="7"/>
  <c r="F1655" i="7"/>
  <c r="F1659" i="7"/>
  <c r="F1663" i="7"/>
  <c r="F1667" i="7"/>
  <c r="F1671" i="7"/>
  <c r="F1675" i="7"/>
  <c r="F1679" i="7"/>
  <c r="F1683" i="7"/>
  <c r="F1687" i="7"/>
  <c r="F1691" i="7"/>
  <c r="F1695" i="7"/>
  <c r="F1699" i="7"/>
  <c r="F1703" i="7"/>
  <c r="F1707" i="7"/>
  <c r="F1711" i="7"/>
  <c r="F1715" i="7"/>
  <c r="F1719" i="7"/>
  <c r="F1723" i="7"/>
  <c r="F1727" i="7"/>
  <c r="F1731" i="7"/>
  <c r="F1735" i="7"/>
  <c r="F1739" i="7"/>
  <c r="F1743" i="7"/>
  <c r="F1747" i="7"/>
  <c r="F1751" i="7"/>
  <c r="F1755" i="7"/>
  <c r="F1759" i="7"/>
  <c r="F1763" i="7"/>
  <c r="F1767" i="7"/>
  <c r="F1771" i="7"/>
  <c r="F1775" i="7"/>
  <c r="F1779" i="7"/>
  <c r="F1783" i="7"/>
  <c r="F1787" i="7"/>
  <c r="F1791" i="7"/>
  <c r="F1795" i="7"/>
  <c r="F1799" i="7"/>
  <c r="F1803" i="7"/>
  <c r="F1807" i="7"/>
  <c r="F1811" i="7"/>
  <c r="F1815" i="7"/>
  <c r="F1819" i="7"/>
  <c r="F1823" i="7"/>
  <c r="F1827" i="7"/>
  <c r="F1831" i="7"/>
  <c r="F1835" i="7"/>
  <c r="F1839" i="7"/>
  <c r="F1843" i="7"/>
  <c r="F1847" i="7"/>
  <c r="F1851" i="7"/>
  <c r="F1855" i="7"/>
  <c r="F1859" i="7"/>
  <c r="F1863" i="7"/>
  <c r="F1867" i="7"/>
  <c r="F1871" i="7"/>
  <c r="F1875" i="7"/>
  <c r="F1879" i="7"/>
  <c r="F1883" i="7"/>
  <c r="F1887" i="7"/>
  <c r="F1891" i="7"/>
  <c r="F1895" i="7"/>
  <c r="F1899" i="7"/>
  <c r="F1903" i="7"/>
  <c r="F1907" i="7"/>
  <c r="F1911" i="7"/>
  <c r="F1915" i="7"/>
  <c r="F1919" i="7"/>
  <c r="F1923" i="7"/>
  <c r="F1927" i="7"/>
  <c r="F1931" i="7"/>
  <c r="F1935" i="7"/>
  <c r="F1939" i="7"/>
  <c r="F1943" i="7"/>
  <c r="F1947" i="7"/>
  <c r="F1951" i="7"/>
  <c r="F1955" i="7"/>
  <c r="F1959" i="7"/>
  <c r="F1963" i="7"/>
  <c r="F1967" i="7"/>
  <c r="F1971" i="7"/>
  <c r="G1979" i="7"/>
  <c r="F1981" i="7"/>
  <c r="F1988" i="7"/>
  <c r="G1995" i="7"/>
  <c r="F1997" i="7"/>
  <c r="F2004" i="7"/>
  <c r="G2011" i="7"/>
  <c r="F2013" i="7"/>
  <c r="G2037" i="7"/>
  <c r="F2044" i="7"/>
  <c r="G2051" i="7"/>
  <c r="G2069" i="7"/>
  <c r="F2076" i="7"/>
  <c r="G2083" i="7"/>
  <c r="G2101" i="7"/>
  <c r="F2108" i="7"/>
  <c r="G2115" i="7"/>
  <c r="G2131" i="7"/>
  <c r="G2147" i="7"/>
  <c r="G2163" i="7"/>
  <c r="G2179" i="7"/>
  <c r="G2195" i="7"/>
  <c r="G2211" i="7"/>
  <c r="G2227" i="7"/>
  <c r="F2247" i="7"/>
  <c r="G2254" i="7"/>
  <c r="F2256" i="7"/>
  <c r="F2263" i="7"/>
  <c r="G2270" i="7"/>
  <c r="F2272" i="7"/>
  <c r="F2279" i="7"/>
  <c r="F2286" i="7"/>
  <c r="F2302" i="7"/>
  <c r="F2319" i="7"/>
  <c r="F2351" i="7"/>
  <c r="F2383" i="7"/>
  <c r="F2415" i="7"/>
  <c r="F2447" i="7"/>
  <c r="F2479" i="7"/>
  <c r="F2511" i="7"/>
  <c r="F2737" i="7"/>
  <c r="G1976" i="7"/>
  <c r="G1980" i="7"/>
  <c r="G1984" i="7"/>
  <c r="G1988" i="7"/>
  <c r="G1992" i="7"/>
  <c r="G1996" i="7"/>
  <c r="G2000" i="7"/>
  <c r="G2004" i="7"/>
  <c r="G2008" i="7"/>
  <c r="G2012" i="7"/>
  <c r="G2016" i="7"/>
  <c r="G2020" i="7"/>
  <c r="G2024" i="7"/>
  <c r="G2028" i="7"/>
  <c r="G2032" i="7"/>
  <c r="G2036" i="7"/>
  <c r="G2040" i="7"/>
  <c r="G2044" i="7"/>
  <c r="G2048" i="7"/>
  <c r="G2052" i="7"/>
  <c r="G2056" i="7"/>
  <c r="G2060" i="7"/>
  <c r="G2064" i="7"/>
  <c r="G2068" i="7"/>
  <c r="G2072" i="7"/>
  <c r="G2076" i="7"/>
  <c r="G2080" i="7"/>
  <c r="G2084" i="7"/>
  <c r="G2088" i="7"/>
  <c r="G2092" i="7"/>
  <c r="G2096" i="7"/>
  <c r="G2100" i="7"/>
  <c r="G2104" i="7"/>
  <c r="G2108" i="7"/>
  <c r="G2112" i="7"/>
  <c r="G2116" i="7"/>
  <c r="G2120" i="7"/>
  <c r="G2124" i="7"/>
  <c r="G2128" i="7"/>
  <c r="G2132" i="7"/>
  <c r="G2136" i="7"/>
  <c r="G2140" i="7"/>
  <c r="G2144" i="7"/>
  <c r="G2148" i="7"/>
  <c r="G2152" i="7"/>
  <c r="G2156" i="7"/>
  <c r="G2160" i="7"/>
  <c r="G2164" i="7"/>
  <c r="G2168" i="7"/>
  <c r="G2172" i="7"/>
  <c r="G2176" i="7"/>
  <c r="G2180" i="7"/>
  <c r="G2184" i="7"/>
  <c r="G2188" i="7"/>
  <c r="G2192" i="7"/>
  <c r="G2196" i="7"/>
  <c r="G2200" i="7"/>
  <c r="G2204" i="7"/>
  <c r="G2208" i="7"/>
  <c r="G2212" i="7"/>
  <c r="G2216" i="7"/>
  <c r="G2220" i="7"/>
  <c r="G2224" i="7"/>
  <c r="G2228" i="7"/>
  <c r="G2232" i="7"/>
  <c r="G2236" i="7"/>
  <c r="G2240" i="7"/>
  <c r="G2244" i="7"/>
  <c r="G2249" i="7"/>
  <c r="G2256" i="7"/>
  <c r="F2258" i="7"/>
  <c r="G2265" i="7"/>
  <c r="G2272" i="7"/>
  <c r="F2274" i="7"/>
  <c r="G2281" i="7"/>
  <c r="F2283" i="7"/>
  <c r="F2287" i="7"/>
  <c r="F2303" i="7"/>
  <c r="F2331" i="7"/>
  <c r="F2363" i="7"/>
  <c r="F2395" i="7"/>
  <c r="F2427" i="7"/>
  <c r="F2459" i="7"/>
  <c r="F2491" i="7"/>
  <c r="F2523" i="7"/>
  <c r="F2577" i="7"/>
  <c r="F2023" i="7"/>
  <c r="F2027" i="7"/>
  <c r="F2031" i="7"/>
  <c r="F2035" i="7"/>
  <c r="F2039" i="7"/>
  <c r="F2043" i="7"/>
  <c r="F2047" i="7"/>
  <c r="F2051" i="7"/>
  <c r="F2055" i="7"/>
  <c r="F2059" i="7"/>
  <c r="F2063" i="7"/>
  <c r="F2067" i="7"/>
  <c r="F2071" i="7"/>
  <c r="F2075" i="7"/>
  <c r="F2079" i="7"/>
  <c r="F2083" i="7"/>
  <c r="F2087" i="7"/>
  <c r="F2091" i="7"/>
  <c r="F2095" i="7"/>
  <c r="F2099" i="7"/>
  <c r="F2103" i="7"/>
  <c r="F2107" i="7"/>
  <c r="F2111" i="7"/>
  <c r="F2115" i="7"/>
  <c r="F2119" i="7"/>
  <c r="F2123" i="7"/>
  <c r="F2127" i="7"/>
  <c r="F2131" i="7"/>
  <c r="F2135" i="7"/>
  <c r="F2139" i="7"/>
  <c r="F2143" i="7"/>
  <c r="F2147" i="7"/>
  <c r="F2151" i="7"/>
  <c r="F2155" i="7"/>
  <c r="F2159" i="7"/>
  <c r="F2163" i="7"/>
  <c r="F2167" i="7"/>
  <c r="F2171" i="7"/>
  <c r="F2175" i="7"/>
  <c r="F2179" i="7"/>
  <c r="F2183" i="7"/>
  <c r="F2187" i="7"/>
  <c r="F2191" i="7"/>
  <c r="F2195" i="7"/>
  <c r="F2199" i="7"/>
  <c r="F2203" i="7"/>
  <c r="F2207" i="7"/>
  <c r="F2211" i="7"/>
  <c r="F2215" i="7"/>
  <c r="F2219" i="7"/>
  <c r="F2223" i="7"/>
  <c r="F2227" i="7"/>
  <c r="F2231" i="7"/>
  <c r="F2235" i="7"/>
  <c r="F2239" i="7"/>
  <c r="F2243" i="7"/>
  <c r="F2251" i="7"/>
  <c r="G2258" i="7"/>
  <c r="F2260" i="7"/>
  <c r="F2267" i="7"/>
  <c r="G2274" i="7"/>
  <c r="F2276" i="7"/>
  <c r="F2298" i="7"/>
  <c r="F2311" i="7"/>
  <c r="F2343" i="7"/>
  <c r="F2375" i="7"/>
  <c r="F2407" i="7"/>
  <c r="F2439" i="7"/>
  <c r="F2471" i="7"/>
  <c r="F2503" i="7"/>
  <c r="F2673" i="7"/>
  <c r="G2243" i="7"/>
  <c r="F2246" i="7"/>
  <c r="G2253" i="7"/>
  <c r="G2260" i="7"/>
  <c r="F2262" i="7"/>
  <c r="G2269" i="7"/>
  <c r="G2276" i="7"/>
  <c r="F2278" i="7"/>
  <c r="F2299" i="7"/>
  <c r="F2323" i="7"/>
  <c r="F2355" i="7"/>
  <c r="F2387" i="7"/>
  <c r="F2419" i="7"/>
  <c r="F2451" i="7"/>
  <c r="F2483" i="7"/>
  <c r="F2515" i="7"/>
  <c r="F2541" i="7"/>
  <c r="F1974" i="7"/>
  <c r="F1978" i="7"/>
  <c r="F1982" i="7"/>
  <c r="F1986" i="7"/>
  <c r="F1990" i="7"/>
  <c r="F1994" i="7"/>
  <c r="F1998" i="7"/>
  <c r="F2002" i="7"/>
  <c r="F2006" i="7"/>
  <c r="F2010" i="7"/>
  <c r="F2014" i="7"/>
  <c r="F2018" i="7"/>
  <c r="F2022" i="7"/>
  <c r="F2026" i="7"/>
  <c r="F2030" i="7"/>
  <c r="F2034" i="7"/>
  <c r="F2038" i="7"/>
  <c r="F2042" i="7"/>
  <c r="F2046" i="7"/>
  <c r="F2050" i="7"/>
  <c r="F2054" i="7"/>
  <c r="F2058" i="7"/>
  <c r="F2062" i="7"/>
  <c r="F2066" i="7"/>
  <c r="F2070" i="7"/>
  <c r="F2074" i="7"/>
  <c r="F2078" i="7"/>
  <c r="F2082" i="7"/>
  <c r="F2086" i="7"/>
  <c r="F2090" i="7"/>
  <c r="F2094" i="7"/>
  <c r="F2098" i="7"/>
  <c r="F2102" i="7"/>
  <c r="F2106" i="7"/>
  <c r="F2110" i="7"/>
  <c r="F2114" i="7"/>
  <c r="F2118" i="7"/>
  <c r="F2122" i="7"/>
  <c r="F2126" i="7"/>
  <c r="F2130" i="7"/>
  <c r="F2134" i="7"/>
  <c r="F2138" i="7"/>
  <c r="F2142" i="7"/>
  <c r="F2146" i="7"/>
  <c r="F2150" i="7"/>
  <c r="F2154" i="7"/>
  <c r="F2158" i="7"/>
  <c r="F2162" i="7"/>
  <c r="F2166" i="7"/>
  <c r="F2170" i="7"/>
  <c r="F2174" i="7"/>
  <c r="F2178" i="7"/>
  <c r="F2182" i="7"/>
  <c r="F2186" i="7"/>
  <c r="F2190" i="7"/>
  <c r="F2194" i="7"/>
  <c r="F2198" i="7"/>
  <c r="F2202" i="7"/>
  <c r="F2206" i="7"/>
  <c r="F2210" i="7"/>
  <c r="F2214" i="7"/>
  <c r="F2218" i="7"/>
  <c r="F2222" i="7"/>
  <c r="F2226" i="7"/>
  <c r="F2230" i="7"/>
  <c r="F2234" i="7"/>
  <c r="F2238" i="7"/>
  <c r="F2242" i="7"/>
  <c r="G2246" i="7"/>
  <c r="F2248" i="7"/>
  <c r="F2255" i="7"/>
  <c r="G2262" i="7"/>
  <c r="F2264" i="7"/>
  <c r="F2271" i="7"/>
  <c r="G2278" i="7"/>
  <c r="F2280" i="7"/>
  <c r="F2284" i="7"/>
  <c r="F2294" i="7"/>
  <c r="F2335" i="7"/>
  <c r="F2367" i="7"/>
  <c r="F2399" i="7"/>
  <c r="F2431" i="7"/>
  <c r="F2463" i="7"/>
  <c r="F2495" i="7"/>
  <c r="F2527" i="7"/>
  <c r="F2609" i="7"/>
  <c r="G2026" i="7"/>
  <c r="G2030" i="7"/>
  <c r="G2034" i="7"/>
  <c r="G2038" i="7"/>
  <c r="G2042" i="7"/>
  <c r="G2046" i="7"/>
  <c r="G2050" i="7"/>
  <c r="G2054" i="7"/>
  <c r="G2058" i="7"/>
  <c r="G2062" i="7"/>
  <c r="G2066" i="7"/>
  <c r="G2070" i="7"/>
  <c r="G2074" i="7"/>
  <c r="G2078" i="7"/>
  <c r="G2082" i="7"/>
  <c r="G2086" i="7"/>
  <c r="G2090" i="7"/>
  <c r="G2094" i="7"/>
  <c r="G2098" i="7"/>
  <c r="G2102" i="7"/>
  <c r="G2106" i="7"/>
  <c r="G2110" i="7"/>
  <c r="G2114" i="7"/>
  <c r="G2118" i="7"/>
  <c r="G2122" i="7"/>
  <c r="G2126" i="7"/>
  <c r="G2130" i="7"/>
  <c r="G2134" i="7"/>
  <c r="G2138" i="7"/>
  <c r="G2142" i="7"/>
  <c r="G2146" i="7"/>
  <c r="G2150" i="7"/>
  <c r="G2154" i="7"/>
  <c r="G2158" i="7"/>
  <c r="G2162" i="7"/>
  <c r="G2166" i="7"/>
  <c r="G2170" i="7"/>
  <c r="G2174" i="7"/>
  <c r="G2178" i="7"/>
  <c r="G2182" i="7"/>
  <c r="G2186" i="7"/>
  <c r="G2190" i="7"/>
  <c r="G2194" i="7"/>
  <c r="G2198" i="7"/>
  <c r="G2202" i="7"/>
  <c r="G2206" i="7"/>
  <c r="G2210" i="7"/>
  <c r="G2214" i="7"/>
  <c r="G2218" i="7"/>
  <c r="G2222" i="7"/>
  <c r="G2226" i="7"/>
  <c r="G2230" i="7"/>
  <c r="G2234" i="7"/>
  <c r="G2238" i="7"/>
  <c r="G2242" i="7"/>
  <c r="G2248" i="7"/>
  <c r="F2250" i="7"/>
  <c r="G2257" i="7"/>
  <c r="G2264" i="7"/>
  <c r="F2266" i="7"/>
  <c r="G2273" i="7"/>
  <c r="G2280" i="7"/>
  <c r="F2282" i="7"/>
  <c r="F2295" i="7"/>
  <c r="F2315" i="7"/>
  <c r="F2347" i="7"/>
  <c r="F2379" i="7"/>
  <c r="F2411" i="7"/>
  <c r="F2443" i="7"/>
  <c r="F2475" i="7"/>
  <c r="F2507" i="7"/>
  <c r="F2705" i="7"/>
  <c r="G2802" i="7"/>
  <c r="F2017" i="7"/>
  <c r="F2021" i="7"/>
  <c r="F2025" i="7"/>
  <c r="F2029" i="7"/>
  <c r="F2033" i="7"/>
  <c r="F2037" i="7"/>
  <c r="F2041" i="7"/>
  <c r="F2045" i="7"/>
  <c r="F2049" i="7"/>
  <c r="F2053" i="7"/>
  <c r="F2057" i="7"/>
  <c r="F2061" i="7"/>
  <c r="F2065" i="7"/>
  <c r="F2069" i="7"/>
  <c r="F2073" i="7"/>
  <c r="F2077" i="7"/>
  <c r="F2081" i="7"/>
  <c r="F2085" i="7"/>
  <c r="F2089" i="7"/>
  <c r="F2093" i="7"/>
  <c r="F2097" i="7"/>
  <c r="F2101" i="7"/>
  <c r="F2105" i="7"/>
  <c r="F2109" i="7"/>
  <c r="F2113" i="7"/>
  <c r="F2117" i="7"/>
  <c r="F2121" i="7"/>
  <c r="F2125" i="7"/>
  <c r="F2129" i="7"/>
  <c r="F2133" i="7"/>
  <c r="F2137" i="7"/>
  <c r="F2141" i="7"/>
  <c r="F2145" i="7"/>
  <c r="F2149" i="7"/>
  <c r="F2153" i="7"/>
  <c r="F2157" i="7"/>
  <c r="F2161" i="7"/>
  <c r="F2165" i="7"/>
  <c r="F2169" i="7"/>
  <c r="F2173" i="7"/>
  <c r="F2177" i="7"/>
  <c r="F2181" i="7"/>
  <c r="F2185" i="7"/>
  <c r="F2189" i="7"/>
  <c r="F2193" i="7"/>
  <c r="F2197" i="7"/>
  <c r="F2201" i="7"/>
  <c r="F2205" i="7"/>
  <c r="F2209" i="7"/>
  <c r="F2213" i="7"/>
  <c r="F2217" i="7"/>
  <c r="F2221" i="7"/>
  <c r="F2225" i="7"/>
  <c r="F2229" i="7"/>
  <c r="F2233" i="7"/>
  <c r="F2237" i="7"/>
  <c r="F2241" i="7"/>
  <c r="F2245" i="7"/>
  <c r="G2250" i="7"/>
  <c r="F2252" i="7"/>
  <c r="F2259" i="7"/>
  <c r="G2266" i="7"/>
  <c r="F2268" i="7"/>
  <c r="F2275" i="7"/>
  <c r="G2282" i="7"/>
  <c r="F2290" i="7"/>
  <c r="F2306" i="7"/>
  <c r="F2327" i="7"/>
  <c r="F2359" i="7"/>
  <c r="F2391" i="7"/>
  <c r="F2423" i="7"/>
  <c r="F2455" i="7"/>
  <c r="F2487" i="7"/>
  <c r="F2519" i="7"/>
  <c r="F2819" i="7"/>
  <c r="G2129" i="7"/>
  <c r="G2133" i="7"/>
  <c r="G2137" i="7"/>
  <c r="G2141" i="7"/>
  <c r="G2145" i="7"/>
  <c r="G2149" i="7"/>
  <c r="G2153" i="7"/>
  <c r="G2157" i="7"/>
  <c r="G2161" i="7"/>
  <c r="G2165" i="7"/>
  <c r="G2169" i="7"/>
  <c r="G2173" i="7"/>
  <c r="G2177" i="7"/>
  <c r="G2181" i="7"/>
  <c r="G2185" i="7"/>
  <c r="G2189" i="7"/>
  <c r="G2193" i="7"/>
  <c r="G2197" i="7"/>
  <c r="G2201" i="7"/>
  <c r="G2205" i="7"/>
  <c r="G2209" i="7"/>
  <c r="G2213" i="7"/>
  <c r="G2217" i="7"/>
  <c r="G2221" i="7"/>
  <c r="G2225" i="7"/>
  <c r="G2229" i="7"/>
  <c r="G2233" i="7"/>
  <c r="G2237" i="7"/>
  <c r="G2241" i="7"/>
  <c r="G2245" i="7"/>
  <c r="G2252" i="7"/>
  <c r="F2254" i="7"/>
  <c r="G2261" i="7"/>
  <c r="G2268" i="7"/>
  <c r="F2270" i="7"/>
  <c r="G2277" i="7"/>
  <c r="F2291" i="7"/>
  <c r="F2307" i="7"/>
  <c r="F2339" i="7"/>
  <c r="F2371" i="7"/>
  <c r="F2403" i="7"/>
  <c r="F2435" i="7"/>
  <c r="F2467" i="7"/>
  <c r="F2499" i="7"/>
  <c r="F2557" i="7"/>
  <c r="F2641" i="7"/>
  <c r="G2247" i="7"/>
  <c r="G2251" i="7"/>
  <c r="G2255" i="7"/>
  <c r="G2259" i="7"/>
  <c r="G2263" i="7"/>
  <c r="G2267" i="7"/>
  <c r="G2271" i="7"/>
  <c r="G2275" i="7"/>
  <c r="G2279" i="7"/>
  <c r="G2283" i="7"/>
  <c r="G2287" i="7"/>
  <c r="G2291" i="7"/>
  <c r="G2295" i="7"/>
  <c r="G2299" i="7"/>
  <c r="G2303" i="7"/>
  <c r="G2307" i="7"/>
  <c r="G2311" i="7"/>
  <c r="G2315" i="7"/>
  <c r="G2319" i="7"/>
  <c r="G2323" i="7"/>
  <c r="G2327" i="7"/>
  <c r="G2331" i="7"/>
  <c r="G2335" i="7"/>
  <c r="G2339" i="7"/>
  <c r="G2343" i="7"/>
  <c r="G2347" i="7"/>
  <c r="G2351" i="7"/>
  <c r="G2355" i="7"/>
  <c r="G2359" i="7"/>
  <c r="G2363" i="7"/>
  <c r="G2367" i="7"/>
  <c r="G2371" i="7"/>
  <c r="G2375" i="7"/>
  <c r="G2379" i="7"/>
  <c r="G2383" i="7"/>
  <c r="G2387" i="7"/>
  <c r="G2391" i="7"/>
  <c r="G2395" i="7"/>
  <c r="G2399" i="7"/>
  <c r="G2403" i="7"/>
  <c r="G2407" i="7"/>
  <c r="G2411" i="7"/>
  <c r="G2415" i="7"/>
  <c r="G2419" i="7"/>
  <c r="G2423" i="7"/>
  <c r="G2427" i="7"/>
  <c r="G2431" i="7"/>
  <c r="G2435" i="7"/>
  <c r="G2439" i="7"/>
  <c r="G2443" i="7"/>
  <c r="G2447" i="7"/>
  <c r="G2451" i="7"/>
  <c r="G2455" i="7"/>
  <c r="G2459" i="7"/>
  <c r="G2463" i="7"/>
  <c r="G2467" i="7"/>
  <c r="G2471" i="7"/>
  <c r="G2475" i="7"/>
  <c r="G2479" i="7"/>
  <c r="G2483" i="7"/>
  <c r="G2487" i="7"/>
  <c r="G2491" i="7"/>
  <c r="G2495" i="7"/>
  <c r="G2499" i="7"/>
  <c r="G2503" i="7"/>
  <c r="G2507" i="7"/>
  <c r="G2511" i="7"/>
  <c r="G2515" i="7"/>
  <c r="G2519" i="7"/>
  <c r="G2523" i="7"/>
  <c r="G2527" i="7"/>
  <c r="F2536" i="7"/>
  <c r="F2544" i="7"/>
  <c r="F2552" i="7"/>
  <c r="F2589" i="7"/>
  <c r="F2621" i="7"/>
  <c r="F2653" i="7"/>
  <c r="F2685" i="7"/>
  <c r="F2717" i="7"/>
  <c r="F2749" i="7"/>
  <c r="G2773" i="7"/>
  <c r="G2804" i="7"/>
  <c r="F2859" i="7"/>
  <c r="F2310" i="7"/>
  <c r="F2314" i="7"/>
  <c r="F2318" i="7"/>
  <c r="F2322" i="7"/>
  <c r="F2326" i="7"/>
  <c r="F2330" i="7"/>
  <c r="F2334" i="7"/>
  <c r="F2338" i="7"/>
  <c r="F2342" i="7"/>
  <c r="F2346" i="7"/>
  <c r="F2350" i="7"/>
  <c r="F2354" i="7"/>
  <c r="F2358" i="7"/>
  <c r="F2362" i="7"/>
  <c r="F2366" i="7"/>
  <c r="F2370" i="7"/>
  <c r="F2374" i="7"/>
  <c r="F2378" i="7"/>
  <c r="F2382" i="7"/>
  <c r="F2386" i="7"/>
  <c r="F2390" i="7"/>
  <c r="F2394" i="7"/>
  <c r="F2398" i="7"/>
  <c r="F2402" i="7"/>
  <c r="F2406" i="7"/>
  <c r="F2410" i="7"/>
  <c r="F2414" i="7"/>
  <c r="F2418" i="7"/>
  <c r="F2422" i="7"/>
  <c r="F2426" i="7"/>
  <c r="F2430" i="7"/>
  <c r="F2434" i="7"/>
  <c r="F2438" i="7"/>
  <c r="F2442" i="7"/>
  <c r="F2446" i="7"/>
  <c r="F2450" i="7"/>
  <c r="F2454" i="7"/>
  <c r="F2458" i="7"/>
  <c r="F2462" i="7"/>
  <c r="F2466" i="7"/>
  <c r="F2470" i="7"/>
  <c r="F2474" i="7"/>
  <c r="F2478" i="7"/>
  <c r="F2482" i="7"/>
  <c r="F2486" i="7"/>
  <c r="F2490" i="7"/>
  <c r="F2494" i="7"/>
  <c r="F2498" i="7"/>
  <c r="F2502" i="7"/>
  <c r="F2506" i="7"/>
  <c r="F2510" i="7"/>
  <c r="F2514" i="7"/>
  <c r="F2518" i="7"/>
  <c r="F2522" i="7"/>
  <c r="F2526" i="7"/>
  <c r="F2530" i="7"/>
  <c r="F2534" i="7"/>
  <c r="G2539" i="7"/>
  <c r="F2553" i="7"/>
  <c r="F2569" i="7"/>
  <c r="F2601" i="7"/>
  <c r="F2633" i="7"/>
  <c r="F2665" i="7"/>
  <c r="F2697" i="7"/>
  <c r="F2729" i="7"/>
  <c r="F2761" i="7"/>
  <c r="G2286" i="7"/>
  <c r="G2290" i="7"/>
  <c r="G2294" i="7"/>
  <c r="G2298" i="7"/>
  <c r="G2302" i="7"/>
  <c r="G2306" i="7"/>
  <c r="G2310" i="7"/>
  <c r="G2314" i="7"/>
  <c r="G2318" i="7"/>
  <c r="G2322" i="7"/>
  <c r="G2326" i="7"/>
  <c r="G2330" i="7"/>
  <c r="G2334" i="7"/>
  <c r="G2338" i="7"/>
  <c r="G2342" i="7"/>
  <c r="G2346" i="7"/>
  <c r="G2350" i="7"/>
  <c r="G2354" i="7"/>
  <c r="G2358" i="7"/>
  <c r="G2362" i="7"/>
  <c r="G2366" i="7"/>
  <c r="G2370" i="7"/>
  <c r="G2374" i="7"/>
  <c r="G2378" i="7"/>
  <c r="G2382" i="7"/>
  <c r="G2386" i="7"/>
  <c r="G2390" i="7"/>
  <c r="G2394" i="7"/>
  <c r="G2398" i="7"/>
  <c r="G2402" i="7"/>
  <c r="G2406" i="7"/>
  <c r="G2410" i="7"/>
  <c r="G2414" i="7"/>
  <c r="G2418" i="7"/>
  <c r="G2422" i="7"/>
  <c r="G2426" i="7"/>
  <c r="G2430" i="7"/>
  <c r="G2434" i="7"/>
  <c r="G2438" i="7"/>
  <c r="G2442" i="7"/>
  <c r="G2446" i="7"/>
  <c r="G2450" i="7"/>
  <c r="G2454" i="7"/>
  <c r="G2458" i="7"/>
  <c r="G2462" i="7"/>
  <c r="G2466" i="7"/>
  <c r="G2470" i="7"/>
  <c r="G2474" i="7"/>
  <c r="G2478" i="7"/>
  <c r="G2482" i="7"/>
  <c r="G2486" i="7"/>
  <c r="G2490" i="7"/>
  <c r="G2494" i="7"/>
  <c r="G2498" i="7"/>
  <c r="G2502" i="7"/>
  <c r="G2506" i="7"/>
  <c r="G2510" i="7"/>
  <c r="G2514" i="7"/>
  <c r="G2518" i="7"/>
  <c r="G2522" i="7"/>
  <c r="G2526" i="7"/>
  <c r="G2530" i="7"/>
  <c r="F2532" i="7"/>
  <c r="G2534" i="7"/>
  <c r="G2542" i="7"/>
  <c r="F2548" i="7"/>
  <c r="F2581" i="7"/>
  <c r="F2613" i="7"/>
  <c r="F2645" i="7"/>
  <c r="F2677" i="7"/>
  <c r="F2709" i="7"/>
  <c r="F2741" i="7"/>
  <c r="F2249" i="7"/>
  <c r="F2253" i="7"/>
  <c r="F2257" i="7"/>
  <c r="F2261" i="7"/>
  <c r="F2265" i="7"/>
  <c r="F2269" i="7"/>
  <c r="F2273" i="7"/>
  <c r="F2277" i="7"/>
  <c r="F2281" i="7"/>
  <c r="F2285" i="7"/>
  <c r="F2289" i="7"/>
  <c r="F2293" i="7"/>
  <c r="F2297" i="7"/>
  <c r="F2301" i="7"/>
  <c r="F2305" i="7"/>
  <c r="F2309" i="7"/>
  <c r="F2313" i="7"/>
  <c r="F2317" i="7"/>
  <c r="F2321" i="7"/>
  <c r="F2325" i="7"/>
  <c r="F2329" i="7"/>
  <c r="F2333" i="7"/>
  <c r="F2337" i="7"/>
  <c r="F2341" i="7"/>
  <c r="F2345" i="7"/>
  <c r="F2349" i="7"/>
  <c r="F2353" i="7"/>
  <c r="F2357" i="7"/>
  <c r="F2361" i="7"/>
  <c r="F2365" i="7"/>
  <c r="F2369" i="7"/>
  <c r="F2373" i="7"/>
  <c r="F2377" i="7"/>
  <c r="F2381" i="7"/>
  <c r="F2385" i="7"/>
  <c r="F2389" i="7"/>
  <c r="F2393" i="7"/>
  <c r="F2397" i="7"/>
  <c r="F2401" i="7"/>
  <c r="F2405" i="7"/>
  <c r="F2409" i="7"/>
  <c r="F2413" i="7"/>
  <c r="F2417" i="7"/>
  <c r="F2421" i="7"/>
  <c r="F2425" i="7"/>
  <c r="F2429" i="7"/>
  <c r="F2433" i="7"/>
  <c r="F2437" i="7"/>
  <c r="F2441" i="7"/>
  <c r="F2445" i="7"/>
  <c r="F2449" i="7"/>
  <c r="F2453" i="7"/>
  <c r="F2457" i="7"/>
  <c r="F2461" i="7"/>
  <c r="F2465" i="7"/>
  <c r="F2469" i="7"/>
  <c r="F2473" i="7"/>
  <c r="F2477" i="7"/>
  <c r="F2481" i="7"/>
  <c r="F2485" i="7"/>
  <c r="F2489" i="7"/>
  <c r="F2493" i="7"/>
  <c r="F2497" i="7"/>
  <c r="F2501" i="7"/>
  <c r="F2505" i="7"/>
  <c r="F2509" i="7"/>
  <c r="F2513" i="7"/>
  <c r="F2517" i="7"/>
  <c r="F2521" i="7"/>
  <c r="F2525" i="7"/>
  <c r="F2529" i="7"/>
  <c r="F2537" i="7"/>
  <c r="F2545" i="7"/>
  <c r="F2549" i="7"/>
  <c r="F2561" i="7"/>
  <c r="F2593" i="7"/>
  <c r="F2625" i="7"/>
  <c r="F2657" i="7"/>
  <c r="F2689" i="7"/>
  <c r="F2721" i="7"/>
  <c r="F2753" i="7"/>
  <c r="G2764" i="7"/>
  <c r="F2891" i="7"/>
  <c r="G2285" i="7"/>
  <c r="G2289" i="7"/>
  <c r="G2293" i="7"/>
  <c r="G2297" i="7"/>
  <c r="G2301" i="7"/>
  <c r="G2305" i="7"/>
  <c r="G2309" i="7"/>
  <c r="G2313" i="7"/>
  <c r="G2317" i="7"/>
  <c r="G2321" i="7"/>
  <c r="G2325" i="7"/>
  <c r="G2329" i="7"/>
  <c r="G2333" i="7"/>
  <c r="G2337" i="7"/>
  <c r="G2341" i="7"/>
  <c r="G2345" i="7"/>
  <c r="G2349" i="7"/>
  <c r="G2353" i="7"/>
  <c r="G2357" i="7"/>
  <c r="G2361" i="7"/>
  <c r="G2365" i="7"/>
  <c r="G2369" i="7"/>
  <c r="G2373" i="7"/>
  <c r="G2377" i="7"/>
  <c r="G2381" i="7"/>
  <c r="G2385" i="7"/>
  <c r="G2389" i="7"/>
  <c r="G2393" i="7"/>
  <c r="G2397" i="7"/>
  <c r="G2401" i="7"/>
  <c r="G2405" i="7"/>
  <c r="G2409" i="7"/>
  <c r="G2413" i="7"/>
  <c r="G2417" i="7"/>
  <c r="G2421" i="7"/>
  <c r="G2425" i="7"/>
  <c r="G2429" i="7"/>
  <c r="G2433" i="7"/>
  <c r="G2437" i="7"/>
  <c r="G2441" i="7"/>
  <c r="G2445" i="7"/>
  <c r="G2449" i="7"/>
  <c r="G2453" i="7"/>
  <c r="G2457" i="7"/>
  <c r="G2461" i="7"/>
  <c r="G2465" i="7"/>
  <c r="G2469" i="7"/>
  <c r="G2473" i="7"/>
  <c r="G2477" i="7"/>
  <c r="G2481" i="7"/>
  <c r="G2485" i="7"/>
  <c r="G2489" i="7"/>
  <c r="G2493" i="7"/>
  <c r="G2497" i="7"/>
  <c r="G2501" i="7"/>
  <c r="G2505" i="7"/>
  <c r="G2509" i="7"/>
  <c r="G2513" i="7"/>
  <c r="G2517" i="7"/>
  <c r="G2521" i="7"/>
  <c r="G2525" i="7"/>
  <c r="G2529" i="7"/>
  <c r="F2540" i="7"/>
  <c r="F2573" i="7"/>
  <c r="F2605" i="7"/>
  <c r="F2637" i="7"/>
  <c r="F2669" i="7"/>
  <c r="F2701" i="7"/>
  <c r="F2733" i="7"/>
  <c r="F2766" i="7"/>
  <c r="G2780" i="7"/>
  <c r="F2288" i="7"/>
  <c r="F2292" i="7"/>
  <c r="F2296" i="7"/>
  <c r="F2300" i="7"/>
  <c r="F2304" i="7"/>
  <c r="F2308" i="7"/>
  <c r="F2312" i="7"/>
  <c r="F2316" i="7"/>
  <c r="F2320" i="7"/>
  <c r="F2324" i="7"/>
  <c r="F2328" i="7"/>
  <c r="F2332" i="7"/>
  <c r="F2336" i="7"/>
  <c r="F2340" i="7"/>
  <c r="F2344" i="7"/>
  <c r="F2348" i="7"/>
  <c r="F2352" i="7"/>
  <c r="F2356" i="7"/>
  <c r="F2360" i="7"/>
  <c r="F2364" i="7"/>
  <c r="F2368" i="7"/>
  <c r="F2372" i="7"/>
  <c r="F2376" i="7"/>
  <c r="F2380" i="7"/>
  <c r="F2384" i="7"/>
  <c r="F2388" i="7"/>
  <c r="F2392" i="7"/>
  <c r="F2396" i="7"/>
  <c r="F2400" i="7"/>
  <c r="F2404" i="7"/>
  <c r="F2408" i="7"/>
  <c r="F2412" i="7"/>
  <c r="F2416" i="7"/>
  <c r="F2420" i="7"/>
  <c r="F2424" i="7"/>
  <c r="F2428" i="7"/>
  <c r="F2432" i="7"/>
  <c r="F2436" i="7"/>
  <c r="F2440" i="7"/>
  <c r="F2444" i="7"/>
  <c r="F2448" i="7"/>
  <c r="F2452" i="7"/>
  <c r="F2456" i="7"/>
  <c r="F2460" i="7"/>
  <c r="F2464" i="7"/>
  <c r="F2468" i="7"/>
  <c r="F2472" i="7"/>
  <c r="F2476" i="7"/>
  <c r="F2480" i="7"/>
  <c r="F2484" i="7"/>
  <c r="F2488" i="7"/>
  <c r="F2492" i="7"/>
  <c r="F2496" i="7"/>
  <c r="F2500" i="7"/>
  <c r="F2504" i="7"/>
  <c r="F2508" i="7"/>
  <c r="F2512" i="7"/>
  <c r="F2516" i="7"/>
  <c r="F2520" i="7"/>
  <c r="F2524" i="7"/>
  <c r="F2528" i="7"/>
  <c r="F2531" i="7"/>
  <c r="G2535" i="7"/>
  <c r="G2543" i="7"/>
  <c r="F2585" i="7"/>
  <c r="F2617" i="7"/>
  <c r="F2649" i="7"/>
  <c r="F2681" i="7"/>
  <c r="F2713" i="7"/>
  <c r="F2745" i="7"/>
  <c r="F2782" i="7"/>
  <c r="F2832" i="7"/>
  <c r="G2937" i="7"/>
  <c r="G2284" i="7"/>
  <c r="G2288" i="7"/>
  <c r="G2292" i="7"/>
  <c r="G2296" i="7"/>
  <c r="G2300" i="7"/>
  <c r="G2304" i="7"/>
  <c r="G2308" i="7"/>
  <c r="G2312" i="7"/>
  <c r="G2316" i="7"/>
  <c r="G2320" i="7"/>
  <c r="G2324" i="7"/>
  <c r="G2328" i="7"/>
  <c r="G2332" i="7"/>
  <c r="G2336" i="7"/>
  <c r="G2340" i="7"/>
  <c r="G2344" i="7"/>
  <c r="G2348" i="7"/>
  <c r="G2352" i="7"/>
  <c r="G2356" i="7"/>
  <c r="G2360" i="7"/>
  <c r="G2364" i="7"/>
  <c r="G2368" i="7"/>
  <c r="G2372" i="7"/>
  <c r="G2376" i="7"/>
  <c r="G2380" i="7"/>
  <c r="G2384" i="7"/>
  <c r="G2388" i="7"/>
  <c r="G2392" i="7"/>
  <c r="G2396" i="7"/>
  <c r="G2400" i="7"/>
  <c r="G2404" i="7"/>
  <c r="G2408" i="7"/>
  <c r="G2412" i="7"/>
  <c r="G2416" i="7"/>
  <c r="G2420" i="7"/>
  <c r="G2424" i="7"/>
  <c r="G2428" i="7"/>
  <c r="G2432" i="7"/>
  <c r="G2436" i="7"/>
  <c r="G2440" i="7"/>
  <c r="G2444" i="7"/>
  <c r="G2448" i="7"/>
  <c r="G2452" i="7"/>
  <c r="G2456" i="7"/>
  <c r="G2460" i="7"/>
  <c r="G2464" i="7"/>
  <c r="G2468" i="7"/>
  <c r="G2472" i="7"/>
  <c r="G2476" i="7"/>
  <c r="G2480" i="7"/>
  <c r="G2484" i="7"/>
  <c r="G2488" i="7"/>
  <c r="G2492" i="7"/>
  <c r="G2496" i="7"/>
  <c r="G2500" i="7"/>
  <c r="G2504" i="7"/>
  <c r="G2508" i="7"/>
  <c r="G2512" i="7"/>
  <c r="G2516" i="7"/>
  <c r="G2520" i="7"/>
  <c r="G2524" i="7"/>
  <c r="G2528" i="7"/>
  <c r="G2531" i="7"/>
  <c r="F2533" i="7"/>
  <c r="G2538" i="7"/>
  <c r="G2546" i="7"/>
  <c r="F2556" i="7"/>
  <c r="F2565" i="7"/>
  <c r="F2597" i="7"/>
  <c r="F2629" i="7"/>
  <c r="F2661" i="7"/>
  <c r="F2693" i="7"/>
  <c r="F2725" i="7"/>
  <c r="F2757" i="7"/>
  <c r="F2800" i="7"/>
  <c r="G2817" i="7"/>
  <c r="F2966" i="7"/>
  <c r="G2533" i="7"/>
  <c r="G2537" i="7"/>
  <c r="G2541" i="7"/>
  <c r="G2545" i="7"/>
  <c r="G2549" i="7"/>
  <c r="G2553" i="7"/>
  <c r="G2557" i="7"/>
  <c r="G2561" i="7"/>
  <c r="G2565" i="7"/>
  <c r="G2569" i="7"/>
  <c r="G2573" i="7"/>
  <c r="G2577" i="7"/>
  <c r="G2581" i="7"/>
  <c r="G2585" i="7"/>
  <c r="G2589" i="7"/>
  <c r="G2593" i="7"/>
  <c r="G2597" i="7"/>
  <c r="G2601" i="7"/>
  <c r="G2605" i="7"/>
  <c r="G2609" i="7"/>
  <c r="G2613" i="7"/>
  <c r="G2617" i="7"/>
  <c r="G2621" i="7"/>
  <c r="G2625" i="7"/>
  <c r="G2629" i="7"/>
  <c r="G2633" i="7"/>
  <c r="G2637" i="7"/>
  <c r="G2641" i="7"/>
  <c r="G2645" i="7"/>
  <c r="G2649" i="7"/>
  <c r="G2653" i="7"/>
  <c r="G2657" i="7"/>
  <c r="G2661" i="7"/>
  <c r="G2665" i="7"/>
  <c r="G2669" i="7"/>
  <c r="G2673" i="7"/>
  <c r="G2677" i="7"/>
  <c r="G2681" i="7"/>
  <c r="G2685" i="7"/>
  <c r="G2689" i="7"/>
  <c r="G2693" i="7"/>
  <c r="G2697" i="7"/>
  <c r="G2701" i="7"/>
  <c r="G2705" i="7"/>
  <c r="G2709" i="7"/>
  <c r="G2713" i="7"/>
  <c r="G2717" i="7"/>
  <c r="G2721" i="7"/>
  <c r="G2725" i="7"/>
  <c r="G2729" i="7"/>
  <c r="G2733" i="7"/>
  <c r="G2737" i="7"/>
  <c r="G2741" i="7"/>
  <c r="G2745" i="7"/>
  <c r="G2749" i="7"/>
  <c r="G2753" i="7"/>
  <c r="G2757" i="7"/>
  <c r="G2761" i="7"/>
  <c r="G2766" i="7"/>
  <c r="F2768" i="7"/>
  <c r="F2775" i="7"/>
  <c r="G2782" i="7"/>
  <c r="F2784" i="7"/>
  <c r="F2796" i="7"/>
  <c r="G2798" i="7"/>
  <c r="G2800" i="7"/>
  <c r="G2813" i="7"/>
  <c r="F2815" i="7"/>
  <c r="F2828" i="7"/>
  <c r="G2830" i="7"/>
  <c r="G2832" i="7"/>
  <c r="F2839" i="7"/>
  <c r="F2871" i="7"/>
  <c r="F2913" i="7"/>
  <c r="F2941" i="7"/>
  <c r="G2969" i="7"/>
  <c r="F2560" i="7"/>
  <c r="F2564" i="7"/>
  <c r="F2568" i="7"/>
  <c r="F2572" i="7"/>
  <c r="F2576" i="7"/>
  <c r="F2580" i="7"/>
  <c r="F2584" i="7"/>
  <c r="F2588" i="7"/>
  <c r="F2592" i="7"/>
  <c r="F2596" i="7"/>
  <c r="F2600" i="7"/>
  <c r="F2604" i="7"/>
  <c r="F2608" i="7"/>
  <c r="F2612" i="7"/>
  <c r="F2616" i="7"/>
  <c r="F2620" i="7"/>
  <c r="F2624" i="7"/>
  <c r="F2628" i="7"/>
  <c r="F2632" i="7"/>
  <c r="F2636" i="7"/>
  <c r="F2640" i="7"/>
  <c r="F2644" i="7"/>
  <c r="F2648" i="7"/>
  <c r="F2652" i="7"/>
  <c r="F2656" i="7"/>
  <c r="F2660" i="7"/>
  <c r="F2664" i="7"/>
  <c r="F2668" i="7"/>
  <c r="F2672" i="7"/>
  <c r="F2676" i="7"/>
  <c r="F2680" i="7"/>
  <c r="F2684" i="7"/>
  <c r="F2688" i="7"/>
  <c r="F2692" i="7"/>
  <c r="F2696" i="7"/>
  <c r="F2700" i="7"/>
  <c r="F2704" i="7"/>
  <c r="F2708" i="7"/>
  <c r="F2712" i="7"/>
  <c r="F2716" i="7"/>
  <c r="F2720" i="7"/>
  <c r="F2724" i="7"/>
  <c r="F2728" i="7"/>
  <c r="F2732" i="7"/>
  <c r="F2736" i="7"/>
  <c r="F2740" i="7"/>
  <c r="F2744" i="7"/>
  <c r="F2748" i="7"/>
  <c r="F2752" i="7"/>
  <c r="F2756" i="7"/>
  <c r="F2760" i="7"/>
  <c r="G2768" i="7"/>
  <c r="F2770" i="7"/>
  <c r="G2777" i="7"/>
  <c r="G2784" i="7"/>
  <c r="F2786" i="7"/>
  <c r="F2792" i="7"/>
  <c r="G2794" i="7"/>
  <c r="G2796" i="7"/>
  <c r="G2809" i="7"/>
  <c r="F2811" i="7"/>
  <c r="F2824" i="7"/>
  <c r="G2826" i="7"/>
  <c r="G2828" i="7"/>
  <c r="F2851" i="7"/>
  <c r="F2883" i="7"/>
  <c r="G2532" i="7"/>
  <c r="G2536" i="7"/>
  <c r="G2540" i="7"/>
  <c r="G2544" i="7"/>
  <c r="G2548" i="7"/>
  <c r="G2552" i="7"/>
  <c r="G2556" i="7"/>
  <c r="G2560" i="7"/>
  <c r="G2564" i="7"/>
  <c r="G2568" i="7"/>
  <c r="G2572" i="7"/>
  <c r="G2576" i="7"/>
  <c r="G2580" i="7"/>
  <c r="G2584" i="7"/>
  <c r="G2588" i="7"/>
  <c r="G2592" i="7"/>
  <c r="G2596" i="7"/>
  <c r="G2600" i="7"/>
  <c r="G2604" i="7"/>
  <c r="G2608" i="7"/>
  <c r="G2612" i="7"/>
  <c r="G2616" i="7"/>
  <c r="G2620" i="7"/>
  <c r="G2624" i="7"/>
  <c r="G2628" i="7"/>
  <c r="G2632" i="7"/>
  <c r="G2636" i="7"/>
  <c r="G2640" i="7"/>
  <c r="G2644" i="7"/>
  <c r="G2648" i="7"/>
  <c r="G2652" i="7"/>
  <c r="G2656" i="7"/>
  <c r="G2660" i="7"/>
  <c r="G2664" i="7"/>
  <c r="G2668" i="7"/>
  <c r="G2672" i="7"/>
  <c r="G2676" i="7"/>
  <c r="G2680" i="7"/>
  <c r="G2684" i="7"/>
  <c r="G2688" i="7"/>
  <c r="G2692" i="7"/>
  <c r="G2696" i="7"/>
  <c r="G2700" i="7"/>
  <c r="G2704" i="7"/>
  <c r="G2708" i="7"/>
  <c r="G2712" i="7"/>
  <c r="G2716" i="7"/>
  <c r="G2720" i="7"/>
  <c r="G2724" i="7"/>
  <c r="G2728" i="7"/>
  <c r="G2732" i="7"/>
  <c r="G2736" i="7"/>
  <c r="G2740" i="7"/>
  <c r="G2744" i="7"/>
  <c r="G2748" i="7"/>
  <c r="G2752" i="7"/>
  <c r="G2756" i="7"/>
  <c r="G2760" i="7"/>
  <c r="F2763" i="7"/>
  <c r="G2770" i="7"/>
  <c r="F2772" i="7"/>
  <c r="F2779" i="7"/>
  <c r="G2786" i="7"/>
  <c r="F2788" i="7"/>
  <c r="G2790" i="7"/>
  <c r="G2792" i="7"/>
  <c r="G2805" i="7"/>
  <c r="F2807" i="7"/>
  <c r="F2820" i="7"/>
  <c r="G2822" i="7"/>
  <c r="G2824" i="7"/>
  <c r="G2833" i="7"/>
  <c r="F2863" i="7"/>
  <c r="F2897" i="7"/>
  <c r="F2535" i="7"/>
  <c r="F2539" i="7"/>
  <c r="F2543" i="7"/>
  <c r="F2547" i="7"/>
  <c r="F2551" i="7"/>
  <c r="F2555" i="7"/>
  <c r="F2559" i="7"/>
  <c r="F2563" i="7"/>
  <c r="F2567" i="7"/>
  <c r="F2571" i="7"/>
  <c r="F2575" i="7"/>
  <c r="F2579" i="7"/>
  <c r="F2583" i="7"/>
  <c r="F2587" i="7"/>
  <c r="F2591" i="7"/>
  <c r="F2595" i="7"/>
  <c r="F2599" i="7"/>
  <c r="F2603" i="7"/>
  <c r="F2607" i="7"/>
  <c r="F2611" i="7"/>
  <c r="F2615" i="7"/>
  <c r="F2619" i="7"/>
  <c r="F2623" i="7"/>
  <c r="F2627" i="7"/>
  <c r="F2631" i="7"/>
  <c r="F2635" i="7"/>
  <c r="F2639" i="7"/>
  <c r="F2643" i="7"/>
  <c r="F2647" i="7"/>
  <c r="F2651" i="7"/>
  <c r="F2655" i="7"/>
  <c r="F2659" i="7"/>
  <c r="F2663" i="7"/>
  <c r="F2667" i="7"/>
  <c r="F2671" i="7"/>
  <c r="F2675" i="7"/>
  <c r="F2679" i="7"/>
  <c r="F2683" i="7"/>
  <c r="F2687" i="7"/>
  <c r="F2691" i="7"/>
  <c r="F2695" i="7"/>
  <c r="F2699" i="7"/>
  <c r="F2703" i="7"/>
  <c r="F2707" i="7"/>
  <c r="F2711" i="7"/>
  <c r="F2715" i="7"/>
  <c r="F2719" i="7"/>
  <c r="F2723" i="7"/>
  <c r="F2727" i="7"/>
  <c r="F2731" i="7"/>
  <c r="F2735" i="7"/>
  <c r="F2739" i="7"/>
  <c r="F2743" i="7"/>
  <c r="F2747" i="7"/>
  <c r="F2751" i="7"/>
  <c r="F2755" i="7"/>
  <c r="F2759" i="7"/>
  <c r="G2765" i="7"/>
  <c r="G2772" i="7"/>
  <c r="F2774" i="7"/>
  <c r="G2781" i="7"/>
  <c r="G2788" i="7"/>
  <c r="G2801" i="7"/>
  <c r="F2803" i="7"/>
  <c r="F2816" i="7"/>
  <c r="G2818" i="7"/>
  <c r="G2820" i="7"/>
  <c r="F2843" i="7"/>
  <c r="F2875" i="7"/>
  <c r="G2997" i="7"/>
  <c r="G2547" i="7"/>
  <c r="G2551" i="7"/>
  <c r="G2555" i="7"/>
  <c r="G2559" i="7"/>
  <c r="G2563" i="7"/>
  <c r="G2567" i="7"/>
  <c r="G2571" i="7"/>
  <c r="G2575" i="7"/>
  <c r="G2579" i="7"/>
  <c r="G2583" i="7"/>
  <c r="G2587" i="7"/>
  <c r="G2591" i="7"/>
  <c r="G2595" i="7"/>
  <c r="G2599" i="7"/>
  <c r="G2603" i="7"/>
  <c r="G2607" i="7"/>
  <c r="G2611" i="7"/>
  <c r="G2615" i="7"/>
  <c r="G2619" i="7"/>
  <c r="G2623" i="7"/>
  <c r="G2627" i="7"/>
  <c r="G2631" i="7"/>
  <c r="G2635" i="7"/>
  <c r="G2639" i="7"/>
  <c r="G2643" i="7"/>
  <c r="G2647" i="7"/>
  <c r="G2651" i="7"/>
  <c r="G2655" i="7"/>
  <c r="G2659" i="7"/>
  <c r="G2663" i="7"/>
  <c r="G2667" i="7"/>
  <c r="G2671" i="7"/>
  <c r="G2675" i="7"/>
  <c r="G2679" i="7"/>
  <c r="G2683" i="7"/>
  <c r="G2687" i="7"/>
  <c r="G2691" i="7"/>
  <c r="G2695" i="7"/>
  <c r="G2699" i="7"/>
  <c r="G2703" i="7"/>
  <c r="G2707" i="7"/>
  <c r="G2711" i="7"/>
  <c r="G2715" i="7"/>
  <c r="G2719" i="7"/>
  <c r="G2723" i="7"/>
  <c r="G2727" i="7"/>
  <c r="G2731" i="7"/>
  <c r="G2735" i="7"/>
  <c r="G2739" i="7"/>
  <c r="G2743" i="7"/>
  <c r="G2747" i="7"/>
  <c r="G2751" i="7"/>
  <c r="G2755" i="7"/>
  <c r="G2759" i="7"/>
  <c r="F2767" i="7"/>
  <c r="G2774" i="7"/>
  <c r="F2776" i="7"/>
  <c r="F2783" i="7"/>
  <c r="G2797" i="7"/>
  <c r="F2799" i="7"/>
  <c r="F2812" i="7"/>
  <c r="G2814" i="7"/>
  <c r="G2816" i="7"/>
  <c r="G2829" i="7"/>
  <c r="F2831" i="7"/>
  <c r="F2855" i="7"/>
  <c r="F2887" i="7"/>
  <c r="F2538" i="7"/>
  <c r="F2542" i="7"/>
  <c r="F2546" i="7"/>
  <c r="F2550" i="7"/>
  <c r="F2554" i="7"/>
  <c r="F2558" i="7"/>
  <c r="F2562" i="7"/>
  <c r="F2566" i="7"/>
  <c r="F2570" i="7"/>
  <c r="F2574" i="7"/>
  <c r="F2578" i="7"/>
  <c r="F2582" i="7"/>
  <c r="F2586" i="7"/>
  <c r="F2590" i="7"/>
  <c r="F2594" i="7"/>
  <c r="F2598" i="7"/>
  <c r="F2602" i="7"/>
  <c r="F2606" i="7"/>
  <c r="F2610" i="7"/>
  <c r="F2614" i="7"/>
  <c r="F2618" i="7"/>
  <c r="F2622" i="7"/>
  <c r="F2626" i="7"/>
  <c r="F2630" i="7"/>
  <c r="F2634" i="7"/>
  <c r="F2638" i="7"/>
  <c r="F2642" i="7"/>
  <c r="F2646" i="7"/>
  <c r="F2650" i="7"/>
  <c r="F2654" i="7"/>
  <c r="F2658" i="7"/>
  <c r="F2662" i="7"/>
  <c r="F2666" i="7"/>
  <c r="F2670" i="7"/>
  <c r="F2674" i="7"/>
  <c r="F2678" i="7"/>
  <c r="F2682" i="7"/>
  <c r="F2686" i="7"/>
  <c r="F2690" i="7"/>
  <c r="F2694" i="7"/>
  <c r="F2698" i="7"/>
  <c r="F2702" i="7"/>
  <c r="F2706" i="7"/>
  <c r="F2710" i="7"/>
  <c r="F2714" i="7"/>
  <c r="F2718" i="7"/>
  <c r="F2722" i="7"/>
  <c r="F2726" i="7"/>
  <c r="F2730" i="7"/>
  <c r="F2734" i="7"/>
  <c r="F2738" i="7"/>
  <c r="F2742" i="7"/>
  <c r="F2746" i="7"/>
  <c r="F2750" i="7"/>
  <c r="F2754" i="7"/>
  <c r="F2758" i="7"/>
  <c r="F2762" i="7"/>
  <c r="G2769" i="7"/>
  <c r="G2776" i="7"/>
  <c r="F2778" i="7"/>
  <c r="G2785" i="7"/>
  <c r="G2793" i="7"/>
  <c r="F2795" i="7"/>
  <c r="F2808" i="7"/>
  <c r="G2810" i="7"/>
  <c r="G2812" i="7"/>
  <c r="G2825" i="7"/>
  <c r="F2827" i="7"/>
  <c r="F2835" i="7"/>
  <c r="F2867" i="7"/>
  <c r="F2905" i="7"/>
  <c r="F3027" i="7"/>
  <c r="G2550" i="7"/>
  <c r="G2554" i="7"/>
  <c r="G2558" i="7"/>
  <c r="G2562" i="7"/>
  <c r="G2566" i="7"/>
  <c r="G2570" i="7"/>
  <c r="G2574" i="7"/>
  <c r="G2578" i="7"/>
  <c r="G2582" i="7"/>
  <c r="G2586" i="7"/>
  <c r="G2590" i="7"/>
  <c r="G2594" i="7"/>
  <c r="G2598" i="7"/>
  <c r="G2602" i="7"/>
  <c r="G2606" i="7"/>
  <c r="G2610" i="7"/>
  <c r="G2614" i="7"/>
  <c r="G2618" i="7"/>
  <c r="G2622" i="7"/>
  <c r="G2626" i="7"/>
  <c r="G2630" i="7"/>
  <c r="G2634" i="7"/>
  <c r="G2638" i="7"/>
  <c r="G2642" i="7"/>
  <c r="G2646" i="7"/>
  <c r="G2650" i="7"/>
  <c r="G2654" i="7"/>
  <c r="G2658" i="7"/>
  <c r="G2662" i="7"/>
  <c r="G2666" i="7"/>
  <c r="G2670" i="7"/>
  <c r="G2674" i="7"/>
  <c r="G2678" i="7"/>
  <c r="G2682" i="7"/>
  <c r="G2686" i="7"/>
  <c r="G2690" i="7"/>
  <c r="G2694" i="7"/>
  <c r="G2698" i="7"/>
  <c r="G2702" i="7"/>
  <c r="G2706" i="7"/>
  <c r="G2710" i="7"/>
  <c r="G2714" i="7"/>
  <c r="G2718" i="7"/>
  <c r="G2722" i="7"/>
  <c r="G2726" i="7"/>
  <c r="G2730" i="7"/>
  <c r="G2734" i="7"/>
  <c r="G2738" i="7"/>
  <c r="G2742" i="7"/>
  <c r="G2746" i="7"/>
  <c r="G2750" i="7"/>
  <c r="G2754" i="7"/>
  <c r="G2758" i="7"/>
  <c r="G2762" i="7"/>
  <c r="F2764" i="7"/>
  <c r="F2771" i="7"/>
  <c r="G2778" i="7"/>
  <c r="F2780" i="7"/>
  <c r="F2787" i="7"/>
  <c r="G2789" i="7"/>
  <c r="F2791" i="7"/>
  <c r="F2804" i="7"/>
  <c r="G2806" i="7"/>
  <c r="G2808" i="7"/>
  <c r="G2821" i="7"/>
  <c r="F2823" i="7"/>
  <c r="F2847" i="7"/>
  <c r="F2879" i="7"/>
  <c r="F2934" i="7"/>
  <c r="G2763" i="7"/>
  <c r="G2767" i="7"/>
  <c r="G2771" i="7"/>
  <c r="G2775" i="7"/>
  <c r="G2779" i="7"/>
  <c r="G2783" i="7"/>
  <c r="G2787" i="7"/>
  <c r="G2791" i="7"/>
  <c r="G2795" i="7"/>
  <c r="G2799" i="7"/>
  <c r="G2803" i="7"/>
  <c r="G2807" i="7"/>
  <c r="G2811" i="7"/>
  <c r="G2815" i="7"/>
  <c r="G2819" i="7"/>
  <c r="G2823" i="7"/>
  <c r="G2827" i="7"/>
  <c r="G2831" i="7"/>
  <c r="G2835" i="7"/>
  <c r="G2839" i="7"/>
  <c r="G2843" i="7"/>
  <c r="G2847" i="7"/>
  <c r="G2851" i="7"/>
  <c r="G2855" i="7"/>
  <c r="G2859" i="7"/>
  <c r="G2863" i="7"/>
  <c r="G2867" i="7"/>
  <c r="G2871" i="7"/>
  <c r="G2875" i="7"/>
  <c r="G2879" i="7"/>
  <c r="G2883" i="7"/>
  <c r="G2887" i="7"/>
  <c r="G2891" i="7"/>
  <c r="G2897" i="7"/>
  <c r="G2905" i="7"/>
  <c r="G2913" i="7"/>
  <c r="F2938" i="7"/>
  <c r="G2941" i="7"/>
  <c r="F2945" i="7"/>
  <c r="F2970" i="7"/>
  <c r="G2977" i="7"/>
  <c r="G3009" i="7"/>
  <c r="F3080" i="7"/>
  <c r="F2790" i="7"/>
  <c r="F2794" i="7"/>
  <c r="F2798" i="7"/>
  <c r="F2802" i="7"/>
  <c r="F2806" i="7"/>
  <c r="F2810" i="7"/>
  <c r="F2814" i="7"/>
  <c r="F2818" i="7"/>
  <c r="F2822" i="7"/>
  <c r="F2826" i="7"/>
  <c r="F2830" i="7"/>
  <c r="F2834" i="7"/>
  <c r="F2838" i="7"/>
  <c r="F2842" i="7"/>
  <c r="F2846" i="7"/>
  <c r="F2850" i="7"/>
  <c r="F2854" i="7"/>
  <c r="F2858" i="7"/>
  <c r="F2862" i="7"/>
  <c r="F2866" i="7"/>
  <c r="F2870" i="7"/>
  <c r="F2874" i="7"/>
  <c r="F2878" i="7"/>
  <c r="F2882" i="7"/>
  <c r="F2886" i="7"/>
  <c r="F2890" i="7"/>
  <c r="G2900" i="7"/>
  <c r="G2908" i="7"/>
  <c r="F2917" i="7"/>
  <c r="F2942" i="7"/>
  <c r="G2945" i="7"/>
  <c r="F2949" i="7"/>
  <c r="G2989" i="7"/>
  <c r="F3011" i="7"/>
  <c r="G2834" i="7"/>
  <c r="G2838" i="7"/>
  <c r="G2842" i="7"/>
  <c r="G2846" i="7"/>
  <c r="G2850" i="7"/>
  <c r="G2854" i="7"/>
  <c r="G2858" i="7"/>
  <c r="G2862" i="7"/>
  <c r="G2866" i="7"/>
  <c r="G2870" i="7"/>
  <c r="G2874" i="7"/>
  <c r="G2878" i="7"/>
  <c r="G2882" i="7"/>
  <c r="G2886" i="7"/>
  <c r="G2890" i="7"/>
  <c r="F2893" i="7"/>
  <c r="F2898" i="7"/>
  <c r="F2906" i="7"/>
  <c r="F2914" i="7"/>
  <c r="G2917" i="7"/>
  <c r="F2921" i="7"/>
  <c r="F2946" i="7"/>
  <c r="G2949" i="7"/>
  <c r="F2953" i="7"/>
  <c r="G3001" i="7"/>
  <c r="F2765" i="7"/>
  <c r="F2769" i="7"/>
  <c r="F2773" i="7"/>
  <c r="F2777" i="7"/>
  <c r="F2781" i="7"/>
  <c r="F2785" i="7"/>
  <c r="F2789" i="7"/>
  <c r="F2793" i="7"/>
  <c r="F2797" i="7"/>
  <c r="F2801" i="7"/>
  <c r="F2805" i="7"/>
  <c r="F2809" i="7"/>
  <c r="F2813" i="7"/>
  <c r="F2817" i="7"/>
  <c r="F2821" i="7"/>
  <c r="F2825" i="7"/>
  <c r="F2829" i="7"/>
  <c r="F2833" i="7"/>
  <c r="F2837" i="7"/>
  <c r="F2841" i="7"/>
  <c r="F2845" i="7"/>
  <c r="F2849" i="7"/>
  <c r="F2853" i="7"/>
  <c r="F2857" i="7"/>
  <c r="F2861" i="7"/>
  <c r="F2865" i="7"/>
  <c r="F2869" i="7"/>
  <c r="F2873" i="7"/>
  <c r="F2877" i="7"/>
  <c r="F2881" i="7"/>
  <c r="F2885" i="7"/>
  <c r="F2889" i="7"/>
  <c r="G2893" i="7"/>
  <c r="F2901" i="7"/>
  <c r="F2909" i="7"/>
  <c r="F2918" i="7"/>
  <c r="G2921" i="7"/>
  <c r="F2925" i="7"/>
  <c r="F2950" i="7"/>
  <c r="G2953" i="7"/>
  <c r="F2957" i="7"/>
  <c r="G2981" i="7"/>
  <c r="G3113" i="7"/>
  <c r="G2837" i="7"/>
  <c r="G2841" i="7"/>
  <c r="G2845" i="7"/>
  <c r="G2849" i="7"/>
  <c r="G2853" i="7"/>
  <c r="G2857" i="7"/>
  <c r="G2861" i="7"/>
  <c r="G2865" i="7"/>
  <c r="G2869" i="7"/>
  <c r="G2873" i="7"/>
  <c r="G2877" i="7"/>
  <c r="G2881" i="7"/>
  <c r="G2885" i="7"/>
  <c r="G2889" i="7"/>
  <c r="G2901" i="7"/>
  <c r="G2909" i="7"/>
  <c r="F2922" i="7"/>
  <c r="G2925" i="7"/>
  <c r="F2929" i="7"/>
  <c r="F2954" i="7"/>
  <c r="G2957" i="7"/>
  <c r="F2961" i="7"/>
  <c r="G2993" i="7"/>
  <c r="F3019" i="7"/>
  <c r="F2836" i="7"/>
  <c r="F2840" i="7"/>
  <c r="F2844" i="7"/>
  <c r="F2848" i="7"/>
  <c r="F2852" i="7"/>
  <c r="F2856" i="7"/>
  <c r="F2860" i="7"/>
  <c r="F2864" i="7"/>
  <c r="F2868" i="7"/>
  <c r="F2872" i="7"/>
  <c r="F2876" i="7"/>
  <c r="F2880" i="7"/>
  <c r="F2884" i="7"/>
  <c r="F2888" i="7"/>
  <c r="F2892" i="7"/>
  <c r="G2896" i="7"/>
  <c r="G2904" i="7"/>
  <c r="G2912" i="7"/>
  <c r="F2926" i="7"/>
  <c r="G2929" i="7"/>
  <c r="F2933" i="7"/>
  <c r="F2958" i="7"/>
  <c r="G2961" i="7"/>
  <c r="F2965" i="7"/>
  <c r="G2973" i="7"/>
  <c r="G3005" i="7"/>
  <c r="F3049" i="7"/>
  <c r="G2836" i="7"/>
  <c r="G2840" i="7"/>
  <c r="G2844" i="7"/>
  <c r="G2848" i="7"/>
  <c r="G2852" i="7"/>
  <c r="G2856" i="7"/>
  <c r="G2860" i="7"/>
  <c r="G2864" i="7"/>
  <c r="G2868" i="7"/>
  <c r="G2872" i="7"/>
  <c r="G2876" i="7"/>
  <c r="G2880" i="7"/>
  <c r="G2884" i="7"/>
  <c r="G2888" i="7"/>
  <c r="G2892" i="7"/>
  <c r="F2894" i="7"/>
  <c r="F2902" i="7"/>
  <c r="F2910" i="7"/>
  <c r="F2930" i="7"/>
  <c r="G2933" i="7"/>
  <c r="F2937" i="7"/>
  <c r="F2962" i="7"/>
  <c r="G2965" i="7"/>
  <c r="F2969" i="7"/>
  <c r="G2985" i="7"/>
  <c r="F3190" i="7"/>
  <c r="F2896" i="7"/>
  <c r="F2900" i="7"/>
  <c r="F2904" i="7"/>
  <c r="F2908" i="7"/>
  <c r="F2912" i="7"/>
  <c r="F2916" i="7"/>
  <c r="F2920" i="7"/>
  <c r="F2924" i="7"/>
  <c r="F2928" i="7"/>
  <c r="F2932" i="7"/>
  <c r="F2936" i="7"/>
  <c r="F2940" i="7"/>
  <c r="F2944" i="7"/>
  <c r="F2948" i="7"/>
  <c r="F2952" i="7"/>
  <c r="F2956" i="7"/>
  <c r="F2960" i="7"/>
  <c r="F2964" i="7"/>
  <c r="F2968" i="7"/>
  <c r="F2972" i="7"/>
  <c r="F2976" i="7"/>
  <c r="F2980" i="7"/>
  <c r="F2984" i="7"/>
  <c r="F2988" i="7"/>
  <c r="F2992" i="7"/>
  <c r="F2996" i="7"/>
  <c r="F3000" i="7"/>
  <c r="F3004" i="7"/>
  <c r="F3008" i="7"/>
  <c r="G3014" i="7"/>
  <c r="G3022" i="7"/>
  <c r="G3030" i="7"/>
  <c r="F3036" i="7"/>
  <c r="F3044" i="7"/>
  <c r="F3060" i="7"/>
  <c r="F3092" i="7"/>
  <c r="G3137" i="7"/>
  <c r="G3165" i="7"/>
  <c r="G2916" i="7"/>
  <c r="G2920" i="7"/>
  <c r="G2924" i="7"/>
  <c r="G2928" i="7"/>
  <c r="G2932" i="7"/>
  <c r="G2936" i="7"/>
  <c r="G2940" i="7"/>
  <c r="G2944" i="7"/>
  <c r="G2948" i="7"/>
  <c r="G2952" i="7"/>
  <c r="G2956" i="7"/>
  <c r="G2960" i="7"/>
  <c r="G2964" i="7"/>
  <c r="G2968" i="7"/>
  <c r="G2972" i="7"/>
  <c r="G2976" i="7"/>
  <c r="G2980" i="7"/>
  <c r="G2984" i="7"/>
  <c r="G2988" i="7"/>
  <c r="G2992" i="7"/>
  <c r="G2996" i="7"/>
  <c r="G3000" i="7"/>
  <c r="G3004" i="7"/>
  <c r="G3008" i="7"/>
  <c r="F3017" i="7"/>
  <c r="F3025" i="7"/>
  <c r="F3033" i="7"/>
  <c r="F3040" i="7"/>
  <c r="F3045" i="7"/>
  <c r="F3072" i="7"/>
  <c r="F3104" i="7"/>
  <c r="G3197" i="7"/>
  <c r="F2895" i="7"/>
  <c r="F2899" i="7"/>
  <c r="F2903" i="7"/>
  <c r="F2907" i="7"/>
  <c r="F2911" i="7"/>
  <c r="F2915" i="7"/>
  <c r="F2919" i="7"/>
  <c r="F2923" i="7"/>
  <c r="F2927" i="7"/>
  <c r="F2931" i="7"/>
  <c r="F2935" i="7"/>
  <c r="F2939" i="7"/>
  <c r="F2943" i="7"/>
  <c r="F2947" i="7"/>
  <c r="F2951" i="7"/>
  <c r="F2955" i="7"/>
  <c r="F2959" i="7"/>
  <c r="F2963" i="7"/>
  <c r="F2967" i="7"/>
  <c r="F2971" i="7"/>
  <c r="F2975" i="7"/>
  <c r="F2979" i="7"/>
  <c r="F2983" i="7"/>
  <c r="F2987" i="7"/>
  <c r="F2991" i="7"/>
  <c r="F2995" i="7"/>
  <c r="F2999" i="7"/>
  <c r="F3003" i="7"/>
  <c r="F3007" i="7"/>
  <c r="F3012" i="7"/>
  <c r="F3020" i="7"/>
  <c r="F3028" i="7"/>
  <c r="F3037" i="7"/>
  <c r="F3052" i="7"/>
  <c r="F3084" i="7"/>
  <c r="G3121" i="7"/>
  <c r="G2895" i="7"/>
  <c r="G2899" i="7"/>
  <c r="G2903" i="7"/>
  <c r="G2907" i="7"/>
  <c r="G2911" i="7"/>
  <c r="G2915" i="7"/>
  <c r="G2919" i="7"/>
  <c r="G2923" i="7"/>
  <c r="G2927" i="7"/>
  <c r="G2931" i="7"/>
  <c r="G2935" i="7"/>
  <c r="G2939" i="7"/>
  <c r="G2943" i="7"/>
  <c r="G2947" i="7"/>
  <c r="G2951" i="7"/>
  <c r="G2955" i="7"/>
  <c r="G2959" i="7"/>
  <c r="G2963" i="7"/>
  <c r="G2967" i="7"/>
  <c r="G2971" i="7"/>
  <c r="G2975" i="7"/>
  <c r="G2979" i="7"/>
  <c r="G2983" i="7"/>
  <c r="G2987" i="7"/>
  <c r="G2991" i="7"/>
  <c r="G2995" i="7"/>
  <c r="G2999" i="7"/>
  <c r="G3003" i="7"/>
  <c r="G3007" i="7"/>
  <c r="G3010" i="7"/>
  <c r="F3015" i="7"/>
  <c r="F3023" i="7"/>
  <c r="F3031" i="7"/>
  <c r="G3034" i="7"/>
  <c r="F3041" i="7"/>
  <c r="F3064" i="7"/>
  <c r="F3096" i="7"/>
  <c r="F2974" i="7"/>
  <c r="F2978" i="7"/>
  <c r="F2982" i="7"/>
  <c r="F2986" i="7"/>
  <c r="F2990" i="7"/>
  <c r="F2994" i="7"/>
  <c r="F2998" i="7"/>
  <c r="F3002" i="7"/>
  <c r="F3006" i="7"/>
  <c r="G3018" i="7"/>
  <c r="G3026" i="7"/>
  <c r="G3038" i="7"/>
  <c r="F3076" i="7"/>
  <c r="F3108" i="7"/>
  <c r="G3151" i="7"/>
  <c r="G3223" i="7"/>
  <c r="G2894" i="7"/>
  <c r="G2898" i="7"/>
  <c r="G2902" i="7"/>
  <c r="G2906" i="7"/>
  <c r="G2910" i="7"/>
  <c r="G2914" i="7"/>
  <c r="G2918" i="7"/>
  <c r="G2922" i="7"/>
  <c r="G2926" i="7"/>
  <c r="G2930" i="7"/>
  <c r="G2934" i="7"/>
  <c r="G2938" i="7"/>
  <c r="G2942" i="7"/>
  <c r="G2946" i="7"/>
  <c r="G2950" i="7"/>
  <c r="G2954" i="7"/>
  <c r="G2958" i="7"/>
  <c r="G2962" i="7"/>
  <c r="G2966" i="7"/>
  <c r="G2970" i="7"/>
  <c r="G2974" i="7"/>
  <c r="G2978" i="7"/>
  <c r="G2982" i="7"/>
  <c r="G2986" i="7"/>
  <c r="G2990" i="7"/>
  <c r="G2994" i="7"/>
  <c r="G2998" i="7"/>
  <c r="G3002" i="7"/>
  <c r="G3006" i="7"/>
  <c r="F3013" i="7"/>
  <c r="F3021" i="7"/>
  <c r="F3029" i="7"/>
  <c r="F3056" i="7"/>
  <c r="F3088" i="7"/>
  <c r="G3129" i="7"/>
  <c r="G3183" i="7"/>
  <c r="F2973" i="7"/>
  <c r="F2977" i="7"/>
  <c r="F2981" i="7"/>
  <c r="F2985" i="7"/>
  <c r="F2989" i="7"/>
  <c r="F2993" i="7"/>
  <c r="F2997" i="7"/>
  <c r="F3001" i="7"/>
  <c r="F3005" i="7"/>
  <c r="F3009" i="7"/>
  <c r="F3016" i="7"/>
  <c r="F3024" i="7"/>
  <c r="F3032" i="7"/>
  <c r="F3048" i="7"/>
  <c r="F3068" i="7"/>
  <c r="F3100" i="7"/>
  <c r="F3158" i="7"/>
  <c r="G3012" i="7"/>
  <c r="G3016" i="7"/>
  <c r="G3020" i="7"/>
  <c r="G3024" i="7"/>
  <c r="G3028" i="7"/>
  <c r="G3032" i="7"/>
  <c r="G3036" i="7"/>
  <c r="G3040" i="7"/>
  <c r="G3044" i="7"/>
  <c r="G3048" i="7"/>
  <c r="G3052" i="7"/>
  <c r="G3056" i="7"/>
  <c r="G3060" i="7"/>
  <c r="G3064" i="7"/>
  <c r="G3068" i="7"/>
  <c r="G3072" i="7"/>
  <c r="G3076" i="7"/>
  <c r="G3080" i="7"/>
  <c r="G3084" i="7"/>
  <c r="G3088" i="7"/>
  <c r="G3092" i="7"/>
  <c r="G3096" i="7"/>
  <c r="G3100" i="7"/>
  <c r="G3104" i="7"/>
  <c r="G3108" i="7"/>
  <c r="F3111" i="7"/>
  <c r="F3119" i="7"/>
  <c r="F3127" i="7"/>
  <c r="F3135" i="7"/>
  <c r="G3155" i="7"/>
  <c r="F3162" i="7"/>
  <c r="G3169" i="7"/>
  <c r="G3187" i="7"/>
  <c r="F3194" i="7"/>
  <c r="G3203" i="7"/>
  <c r="G3235" i="7"/>
  <c r="F3035" i="7"/>
  <c r="F3039" i="7"/>
  <c r="F3043" i="7"/>
  <c r="F3047" i="7"/>
  <c r="F3051" i="7"/>
  <c r="F3055" i="7"/>
  <c r="F3059" i="7"/>
  <c r="F3063" i="7"/>
  <c r="F3067" i="7"/>
  <c r="F3071" i="7"/>
  <c r="F3075" i="7"/>
  <c r="F3079" i="7"/>
  <c r="F3083" i="7"/>
  <c r="F3087" i="7"/>
  <c r="F3091" i="7"/>
  <c r="F3095" i="7"/>
  <c r="F3099" i="7"/>
  <c r="F3103" i="7"/>
  <c r="F3107" i="7"/>
  <c r="G3111" i="7"/>
  <c r="G3119" i="7"/>
  <c r="G3127" i="7"/>
  <c r="G3135" i="7"/>
  <c r="G3141" i="7"/>
  <c r="G3159" i="7"/>
  <c r="F3166" i="7"/>
  <c r="G3173" i="7"/>
  <c r="G3191" i="7"/>
  <c r="F3198" i="7"/>
  <c r="G3215" i="7"/>
  <c r="G3247" i="7"/>
  <c r="G3011" i="7"/>
  <c r="G3015" i="7"/>
  <c r="G3019" i="7"/>
  <c r="G3023" i="7"/>
  <c r="G3027" i="7"/>
  <c r="G3031" i="7"/>
  <c r="G3035" i="7"/>
  <c r="G3039" i="7"/>
  <c r="G3043" i="7"/>
  <c r="G3047" i="7"/>
  <c r="G3051" i="7"/>
  <c r="G3055" i="7"/>
  <c r="G3059" i="7"/>
  <c r="G3063" i="7"/>
  <c r="G3067" i="7"/>
  <c r="G3071" i="7"/>
  <c r="G3075" i="7"/>
  <c r="G3079" i="7"/>
  <c r="G3083" i="7"/>
  <c r="G3087" i="7"/>
  <c r="G3091" i="7"/>
  <c r="G3095" i="7"/>
  <c r="G3099" i="7"/>
  <c r="G3103" i="7"/>
  <c r="G3107" i="7"/>
  <c r="F3114" i="7"/>
  <c r="F3122" i="7"/>
  <c r="F3130" i="7"/>
  <c r="F3138" i="7"/>
  <c r="G3145" i="7"/>
  <c r="G3163" i="7"/>
  <c r="F3170" i="7"/>
  <c r="G3177" i="7"/>
  <c r="G3195" i="7"/>
  <c r="G3227" i="7"/>
  <c r="F3010" i="7"/>
  <c r="F3014" i="7"/>
  <c r="F3018" i="7"/>
  <c r="F3022" i="7"/>
  <c r="F3026" i="7"/>
  <c r="F3030" i="7"/>
  <c r="F3034" i="7"/>
  <c r="F3038" i="7"/>
  <c r="F3042" i="7"/>
  <c r="F3046" i="7"/>
  <c r="F3050" i="7"/>
  <c r="F3054" i="7"/>
  <c r="F3058" i="7"/>
  <c r="F3062" i="7"/>
  <c r="F3066" i="7"/>
  <c r="F3070" i="7"/>
  <c r="F3074" i="7"/>
  <c r="F3078" i="7"/>
  <c r="F3082" i="7"/>
  <c r="F3086" i="7"/>
  <c r="F3090" i="7"/>
  <c r="F3094" i="7"/>
  <c r="F3098" i="7"/>
  <c r="F3102" i="7"/>
  <c r="F3106" i="7"/>
  <c r="F3110" i="7"/>
  <c r="G3117" i="7"/>
  <c r="G3125" i="7"/>
  <c r="G3133" i="7"/>
  <c r="F3142" i="7"/>
  <c r="G3149" i="7"/>
  <c r="G3167" i="7"/>
  <c r="F3174" i="7"/>
  <c r="G3181" i="7"/>
  <c r="G3199" i="7"/>
  <c r="G3207" i="7"/>
  <c r="G3239" i="7"/>
  <c r="G3042" i="7"/>
  <c r="G3046" i="7"/>
  <c r="G3050" i="7"/>
  <c r="G3054" i="7"/>
  <c r="G3058" i="7"/>
  <c r="G3062" i="7"/>
  <c r="G3066" i="7"/>
  <c r="G3070" i="7"/>
  <c r="G3074" i="7"/>
  <c r="G3078" i="7"/>
  <c r="G3082" i="7"/>
  <c r="G3086" i="7"/>
  <c r="G3090" i="7"/>
  <c r="G3094" i="7"/>
  <c r="G3098" i="7"/>
  <c r="G3102" i="7"/>
  <c r="G3106" i="7"/>
  <c r="G3110" i="7"/>
  <c r="F3115" i="7"/>
  <c r="F3123" i="7"/>
  <c r="F3131" i="7"/>
  <c r="G3139" i="7"/>
  <c r="F3146" i="7"/>
  <c r="G3153" i="7"/>
  <c r="G3171" i="7"/>
  <c r="F3178" i="7"/>
  <c r="G3185" i="7"/>
  <c r="G3219" i="7"/>
  <c r="G3251" i="7"/>
  <c r="F3053" i="7"/>
  <c r="F3057" i="7"/>
  <c r="F3061" i="7"/>
  <c r="F3065" i="7"/>
  <c r="F3069" i="7"/>
  <c r="F3073" i="7"/>
  <c r="F3077" i="7"/>
  <c r="F3081" i="7"/>
  <c r="F3085" i="7"/>
  <c r="F3089" i="7"/>
  <c r="F3093" i="7"/>
  <c r="F3097" i="7"/>
  <c r="F3101" i="7"/>
  <c r="F3105" i="7"/>
  <c r="F3109" i="7"/>
  <c r="G3115" i="7"/>
  <c r="G3123" i="7"/>
  <c r="G3131" i="7"/>
  <c r="G3143" i="7"/>
  <c r="F3150" i="7"/>
  <c r="G3157" i="7"/>
  <c r="G3175" i="7"/>
  <c r="F3182" i="7"/>
  <c r="G3189" i="7"/>
  <c r="G3231" i="7"/>
  <c r="G3013" i="7"/>
  <c r="G3017" i="7"/>
  <c r="G3021" i="7"/>
  <c r="G3025" i="7"/>
  <c r="G3029" i="7"/>
  <c r="G3033" i="7"/>
  <c r="G3037" i="7"/>
  <c r="G3041" i="7"/>
  <c r="G3045" i="7"/>
  <c r="G3049" i="7"/>
  <c r="G3053" i="7"/>
  <c r="G3057" i="7"/>
  <c r="G3061" i="7"/>
  <c r="G3065" i="7"/>
  <c r="G3069" i="7"/>
  <c r="G3073" i="7"/>
  <c r="G3077" i="7"/>
  <c r="G3081" i="7"/>
  <c r="G3085" i="7"/>
  <c r="G3089" i="7"/>
  <c r="G3093" i="7"/>
  <c r="G3097" i="7"/>
  <c r="G3101" i="7"/>
  <c r="G3105" i="7"/>
  <c r="G3109" i="7"/>
  <c r="F3118" i="7"/>
  <c r="F3126" i="7"/>
  <c r="F3134" i="7"/>
  <c r="G3147" i="7"/>
  <c r="F3154" i="7"/>
  <c r="G3161" i="7"/>
  <c r="G3179" i="7"/>
  <c r="F3186" i="7"/>
  <c r="G3193" i="7"/>
  <c r="G3211" i="7"/>
  <c r="G3243" i="7"/>
  <c r="F3112" i="7"/>
  <c r="F3116" i="7"/>
  <c r="F3120" i="7"/>
  <c r="F3124" i="7"/>
  <c r="F3128" i="7"/>
  <c r="F3132" i="7"/>
  <c r="F3136" i="7"/>
  <c r="F3140" i="7"/>
  <c r="F3144" i="7"/>
  <c r="F3148" i="7"/>
  <c r="F3152" i="7"/>
  <c r="F3156" i="7"/>
  <c r="F3160" i="7"/>
  <c r="F3164" i="7"/>
  <c r="F3168" i="7"/>
  <c r="F3172" i="7"/>
  <c r="F3176" i="7"/>
  <c r="F3180" i="7"/>
  <c r="F3184" i="7"/>
  <c r="F3188" i="7"/>
  <c r="F3192" i="7"/>
  <c r="F3196" i="7"/>
  <c r="F3200" i="7"/>
  <c r="F3204" i="7"/>
  <c r="F3208" i="7"/>
  <c r="F3212" i="7"/>
  <c r="F3216" i="7"/>
  <c r="F3220" i="7"/>
  <c r="F3224" i="7"/>
  <c r="F3228" i="7"/>
  <c r="F3232" i="7"/>
  <c r="F3236" i="7"/>
  <c r="F3240" i="7"/>
  <c r="F3244" i="7"/>
  <c r="F3248" i="7"/>
  <c r="F3252" i="7"/>
  <c r="G3112" i="7"/>
  <c r="G3116" i="7"/>
  <c r="G3120" i="7"/>
  <c r="G3124" i="7"/>
  <c r="G3128" i="7"/>
  <c r="G3132" i="7"/>
  <c r="G3136" i="7"/>
  <c r="G3140" i="7"/>
  <c r="G3144" i="7"/>
  <c r="G3148" i="7"/>
  <c r="G3152" i="7"/>
  <c r="G3156" i="7"/>
  <c r="G3160" i="7"/>
  <c r="G3164" i="7"/>
  <c r="G3168" i="7"/>
  <c r="G3172" i="7"/>
  <c r="G3176" i="7"/>
  <c r="G3180" i="7"/>
  <c r="G3184" i="7"/>
  <c r="G3188" i="7"/>
  <c r="G3192" i="7"/>
  <c r="G3196" i="7"/>
  <c r="G3200" i="7"/>
  <c r="G3204" i="7"/>
  <c r="G3208" i="7"/>
  <c r="G3212" i="7"/>
  <c r="G3216" i="7"/>
  <c r="G3220" i="7"/>
  <c r="G3224" i="7"/>
  <c r="G3228" i="7"/>
  <c r="G3232" i="7"/>
  <c r="G3236" i="7"/>
  <c r="G3240" i="7"/>
  <c r="G3244" i="7"/>
  <c r="G3248" i="7"/>
  <c r="G3252" i="7"/>
  <c r="F3139" i="7"/>
  <c r="F3143" i="7"/>
  <c r="F3147" i="7"/>
  <c r="F3151" i="7"/>
  <c r="F3155" i="7"/>
  <c r="F3159" i="7"/>
  <c r="F3163" i="7"/>
  <c r="F3167" i="7"/>
  <c r="F3171" i="7"/>
  <c r="F3175" i="7"/>
  <c r="F3179" i="7"/>
  <c r="F3183" i="7"/>
  <c r="F3187" i="7"/>
  <c r="F3191" i="7"/>
  <c r="F3195" i="7"/>
  <c r="F3199" i="7"/>
  <c r="F3203" i="7"/>
  <c r="F3207" i="7"/>
  <c r="F3211" i="7"/>
  <c r="F3215" i="7"/>
  <c r="F3219" i="7"/>
  <c r="F3223" i="7"/>
  <c r="F3227" i="7"/>
  <c r="F3231" i="7"/>
  <c r="F3235" i="7"/>
  <c r="F3239" i="7"/>
  <c r="F3243" i="7"/>
  <c r="F3247" i="7"/>
  <c r="F3251" i="7"/>
  <c r="F3255" i="7"/>
  <c r="G3255" i="7"/>
  <c r="F3202" i="7"/>
  <c r="F3206" i="7"/>
  <c r="F3210" i="7"/>
  <c r="F3214" i="7"/>
  <c r="F3218" i="7"/>
  <c r="F3222" i="7"/>
  <c r="F3226" i="7"/>
  <c r="F3230" i="7"/>
  <c r="F3234" i="7"/>
  <c r="F3238" i="7"/>
  <c r="F3242" i="7"/>
  <c r="F3246" i="7"/>
  <c r="F3250" i="7"/>
  <c r="F3254" i="7"/>
  <c r="G3114" i="7"/>
  <c r="G3118" i="7"/>
  <c r="G3122" i="7"/>
  <c r="G3126" i="7"/>
  <c r="G3130" i="7"/>
  <c r="G3134" i="7"/>
  <c r="G3138" i="7"/>
  <c r="G3142" i="7"/>
  <c r="G3146" i="7"/>
  <c r="G3150" i="7"/>
  <c r="G3154" i="7"/>
  <c r="G3158" i="7"/>
  <c r="G3162" i="7"/>
  <c r="G3166" i="7"/>
  <c r="G3170" i="7"/>
  <c r="G3174" i="7"/>
  <c r="G3178" i="7"/>
  <c r="G3182" i="7"/>
  <c r="G3186" i="7"/>
  <c r="G3190" i="7"/>
  <c r="G3194" i="7"/>
  <c r="G3198" i="7"/>
  <c r="G3202" i="7"/>
  <c r="G3206" i="7"/>
  <c r="G3210" i="7"/>
  <c r="G3214" i="7"/>
  <c r="G3218" i="7"/>
  <c r="G3222" i="7"/>
  <c r="G3226" i="7"/>
  <c r="G3230" i="7"/>
  <c r="G3234" i="7"/>
  <c r="G3238" i="7"/>
  <c r="G3242" i="7"/>
  <c r="G3246" i="7"/>
  <c r="G3250" i="7"/>
  <c r="G3254" i="7"/>
  <c r="F3113" i="7"/>
  <c r="F3117" i="7"/>
  <c r="F3121" i="7"/>
  <c r="F3125" i="7"/>
  <c r="F3129" i="7"/>
  <c r="F3133" i="7"/>
  <c r="F3137" i="7"/>
  <c r="F3141" i="7"/>
  <c r="F3145" i="7"/>
  <c r="F3149" i="7"/>
  <c r="F3153" i="7"/>
  <c r="F3157" i="7"/>
  <c r="F3161" i="7"/>
  <c r="F3165" i="7"/>
  <c r="F3169" i="7"/>
  <c r="F3173" i="7"/>
  <c r="F3177" i="7"/>
  <c r="F3181" i="7"/>
  <c r="F3185" i="7"/>
  <c r="F3189" i="7"/>
  <c r="F3193" i="7"/>
  <c r="F3197" i="7"/>
  <c r="F3201" i="7"/>
  <c r="F3205" i="7"/>
  <c r="F3209" i="7"/>
  <c r="F3213" i="7"/>
  <c r="F3217" i="7"/>
  <c r="F3221" i="7"/>
  <c r="F3225" i="7"/>
  <c r="F3229" i="7"/>
  <c r="F3233" i="7"/>
  <c r="F3237" i="7"/>
  <c r="F3241" i="7"/>
  <c r="F3245" i="7"/>
  <c r="F3249" i="7"/>
  <c r="F3253" i="7"/>
  <c r="G3201" i="7"/>
  <c r="G3205" i="7"/>
  <c r="G3209" i="7"/>
  <c r="G3213" i="7"/>
  <c r="G3217" i="7"/>
  <c r="G3221" i="7"/>
  <c r="G3225" i="7"/>
  <c r="G3229" i="7"/>
  <c r="G3233" i="7"/>
  <c r="G3237" i="7"/>
  <c r="G3241" i="7"/>
  <c r="G3245" i="7"/>
  <c r="G3249" i="7"/>
  <c r="G325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4016DF6-49B8-402F-AA06-55C71FD77E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2FFEA8-A162-4BE0-8AA1-6E42DECE94F6}" name="WorksheetConnection_Clean_Version!$A$1:$M$3679" type="102" refreshedVersion="8" minRefreshableVersion="5">
    <extLst>
      <ext xmlns:x15="http://schemas.microsoft.com/office/spreadsheetml/2010/11/main" uri="{DE250136-89BD-433C-8126-D09CA5730AF9}">
        <x15:connection id="Range" autoDelete="1">
          <x15:rangePr sourceName="_xlcn.WorksheetConnection_Clean_VersionA1M36791"/>
        </x15:connection>
      </ext>
    </extLst>
  </connection>
</connections>
</file>

<file path=xl/sharedStrings.xml><?xml version="1.0" encoding="utf-8"?>
<sst xmlns="http://schemas.openxmlformats.org/spreadsheetml/2006/main" count="36054" uniqueCount="7019">
  <si>
    <t>Consumer ID</t>
  </si>
  <si>
    <t>Order ID</t>
  </si>
  <si>
    <t>Month</t>
  </si>
  <si>
    <t>Year</t>
  </si>
  <si>
    <t>Total order value</t>
  </si>
  <si>
    <t>Discount</t>
  </si>
  <si>
    <t>Line Value (net discount)</t>
  </si>
  <si>
    <t>Line Category</t>
  </si>
  <si>
    <t>Line SKU</t>
  </si>
  <si>
    <t>Line SKU Production Cost</t>
  </si>
  <si>
    <t>13121938B</t>
  </si>
  <si>
    <t>Small leather goods</t>
  </si>
  <si>
    <t>SMA4</t>
  </si>
  <si>
    <t>13121938C</t>
  </si>
  <si>
    <t>Fragrances</t>
  </si>
  <si>
    <t>FRA4</t>
  </si>
  <si>
    <t>13121938D</t>
  </si>
  <si>
    <t>FRA5</t>
  </si>
  <si>
    <t>13139819</t>
  </si>
  <si>
    <t>13139819A</t>
  </si>
  <si>
    <t>Accessories</t>
  </si>
  <si>
    <t>ACC4</t>
  </si>
  <si>
    <t>13139819B</t>
  </si>
  <si>
    <t>Mini bags</t>
  </si>
  <si>
    <t>MIN3</t>
  </si>
  <si>
    <t>13139819C</t>
  </si>
  <si>
    <t>Bags</t>
  </si>
  <si>
    <t>BAG4</t>
  </si>
  <si>
    <t>13139819D</t>
  </si>
  <si>
    <t>13139919</t>
  </si>
  <si>
    <t>13139919A</t>
  </si>
  <si>
    <t>BAG2</t>
  </si>
  <si>
    <t>13139919B</t>
  </si>
  <si>
    <t>BAG1</t>
  </si>
  <si>
    <t>13139919C</t>
  </si>
  <si>
    <t>13139919D</t>
  </si>
  <si>
    <t>13010119</t>
  </si>
  <si>
    <t>13010119A</t>
  </si>
  <si>
    <t>Shoes</t>
  </si>
  <si>
    <t>SHO11</t>
  </si>
  <si>
    <t>13010119B</t>
  </si>
  <si>
    <t>Boots</t>
  </si>
  <si>
    <t>BOO2</t>
  </si>
  <si>
    <t>13010119C</t>
  </si>
  <si>
    <t>Sandals</t>
  </si>
  <si>
    <t>SAN6</t>
  </si>
  <si>
    <t>13010119D</t>
  </si>
  <si>
    <t>SAN10</t>
  </si>
  <si>
    <t>13110119</t>
  </si>
  <si>
    <t>13110119A</t>
  </si>
  <si>
    <t>SAN4</t>
  </si>
  <si>
    <t>13110119B</t>
  </si>
  <si>
    <t>SAN5</t>
  </si>
  <si>
    <t>13110119C</t>
  </si>
  <si>
    <t>13110119D</t>
  </si>
  <si>
    <t>SAN1</t>
  </si>
  <si>
    <t>13132319</t>
  </si>
  <si>
    <t>13132319A</t>
  </si>
  <si>
    <t>SAN12</t>
  </si>
  <si>
    <t>13132319B</t>
  </si>
  <si>
    <t>Sneakers</t>
  </si>
  <si>
    <t>SNE1</t>
  </si>
  <si>
    <t>13132319C</t>
  </si>
  <si>
    <t>Apparel</t>
  </si>
  <si>
    <t>APP3</t>
  </si>
  <si>
    <t>13132319D</t>
  </si>
  <si>
    <t>APP1</t>
  </si>
  <si>
    <t>13132519</t>
  </si>
  <si>
    <t>13132519A</t>
  </si>
  <si>
    <t>13132519B</t>
  </si>
  <si>
    <t>13132519C</t>
  </si>
  <si>
    <t>SMA2</t>
  </si>
  <si>
    <t>13132619</t>
  </si>
  <si>
    <t>13132619A</t>
  </si>
  <si>
    <t>13132619C</t>
  </si>
  <si>
    <t>FRA2</t>
  </si>
  <si>
    <t>13132619D</t>
  </si>
  <si>
    <t>13132619E</t>
  </si>
  <si>
    <t>FRA1</t>
  </si>
  <si>
    <t>13132719</t>
  </si>
  <si>
    <t>13132719A</t>
  </si>
  <si>
    <t>13132719B</t>
  </si>
  <si>
    <t>13132719C</t>
  </si>
  <si>
    <t>13132719D</t>
  </si>
  <si>
    <t>13132719E</t>
  </si>
  <si>
    <t>13132719F</t>
  </si>
  <si>
    <t>13132719G</t>
  </si>
  <si>
    <t>FRA3</t>
  </si>
  <si>
    <t>13132819</t>
  </si>
  <si>
    <t>13132819A</t>
  </si>
  <si>
    <t>13132819B</t>
  </si>
  <si>
    <t>13132819C</t>
  </si>
  <si>
    <t>13132819D</t>
  </si>
  <si>
    <t>13132819E</t>
  </si>
  <si>
    <t>13132819F</t>
  </si>
  <si>
    <t>13132919</t>
  </si>
  <si>
    <t>13132919A</t>
  </si>
  <si>
    <t>13132919B</t>
  </si>
  <si>
    <t>13132919C</t>
  </si>
  <si>
    <t>13132919D</t>
  </si>
  <si>
    <t>ACC3</t>
  </si>
  <si>
    <t>13132919E</t>
  </si>
  <si>
    <t>ACC1</t>
  </si>
  <si>
    <t>13132919F</t>
  </si>
  <si>
    <t>13132919G</t>
  </si>
  <si>
    <t>ACC2</t>
  </si>
  <si>
    <t>13133019</t>
  </si>
  <si>
    <t>13133019A</t>
  </si>
  <si>
    <t>13133019B</t>
  </si>
  <si>
    <t>SNE14</t>
  </si>
  <si>
    <t>13133119</t>
  </si>
  <si>
    <t>13133119A</t>
  </si>
  <si>
    <t>13133219</t>
  </si>
  <si>
    <t>13133219A</t>
  </si>
  <si>
    <t>13133319</t>
  </si>
  <si>
    <t>13133319A</t>
  </si>
  <si>
    <t>APP2</t>
  </si>
  <si>
    <t>13133319B</t>
  </si>
  <si>
    <t>13133319C</t>
  </si>
  <si>
    <t>SMA3</t>
  </si>
  <si>
    <t>13133319D</t>
  </si>
  <si>
    <t>SMA1</t>
  </si>
  <si>
    <t>13133319E</t>
  </si>
  <si>
    <t>13133319F</t>
  </si>
  <si>
    <t>13133419</t>
  </si>
  <si>
    <t>13133419A</t>
  </si>
  <si>
    <t>13133519</t>
  </si>
  <si>
    <t>13133519A</t>
  </si>
  <si>
    <t>13133519B</t>
  </si>
  <si>
    <t>13133519C</t>
  </si>
  <si>
    <t>13133519D</t>
  </si>
  <si>
    <t>13133519E</t>
  </si>
  <si>
    <t>13133619</t>
  </si>
  <si>
    <t>13133619A</t>
  </si>
  <si>
    <t>13133619B</t>
  </si>
  <si>
    <t>13133619C</t>
  </si>
  <si>
    <t>13133619D</t>
  </si>
  <si>
    <t>13133619E</t>
  </si>
  <si>
    <t>13133619F</t>
  </si>
  <si>
    <t>13133619G</t>
  </si>
  <si>
    <t>13133619H</t>
  </si>
  <si>
    <t>13133719</t>
  </si>
  <si>
    <t>13133719A</t>
  </si>
  <si>
    <t>13133719B</t>
  </si>
  <si>
    <t>13133719C</t>
  </si>
  <si>
    <t>13133719D</t>
  </si>
  <si>
    <t>13133719E</t>
  </si>
  <si>
    <t>13133719F</t>
  </si>
  <si>
    <t>13133719G</t>
  </si>
  <si>
    <t>13133719H</t>
  </si>
  <si>
    <t>13133819</t>
  </si>
  <si>
    <t>13133819A</t>
  </si>
  <si>
    <t>13133819B</t>
  </si>
  <si>
    <t>13133819C</t>
  </si>
  <si>
    <t>13133819D</t>
  </si>
  <si>
    <t>13133819E</t>
  </si>
  <si>
    <t>13133819F</t>
  </si>
  <si>
    <t>13133819G</t>
  </si>
  <si>
    <t>13133919</t>
  </si>
  <si>
    <t>13133919A</t>
  </si>
  <si>
    <t>13134019</t>
  </si>
  <si>
    <t>13134019A</t>
  </si>
  <si>
    <t>SAN8</t>
  </si>
  <si>
    <t>13134019B</t>
  </si>
  <si>
    <t>SNE6</t>
  </si>
  <si>
    <t>13134019C</t>
  </si>
  <si>
    <t>13134019D</t>
  </si>
  <si>
    <t>13134019E</t>
  </si>
  <si>
    <t>13134019F</t>
  </si>
  <si>
    <t>13134019G</t>
  </si>
  <si>
    <t>13134019H</t>
  </si>
  <si>
    <t>13134119</t>
  </si>
  <si>
    <t>13134119A</t>
  </si>
  <si>
    <t>13134319</t>
  </si>
  <si>
    <t>13134319A</t>
  </si>
  <si>
    <t>13134319C</t>
  </si>
  <si>
    <t>13990119</t>
  </si>
  <si>
    <t>13990119A</t>
  </si>
  <si>
    <t>13990219</t>
  </si>
  <si>
    <t>13990219A</t>
  </si>
  <si>
    <t>MIN7</t>
  </si>
  <si>
    <t>13990319</t>
  </si>
  <si>
    <t>13990319A</t>
  </si>
  <si>
    <t>MIN8</t>
  </si>
  <si>
    <t>13990419</t>
  </si>
  <si>
    <t>13990419A</t>
  </si>
  <si>
    <t>13990519</t>
  </si>
  <si>
    <t>13990519A</t>
  </si>
  <si>
    <t>13990519B</t>
  </si>
  <si>
    <t>13990619</t>
  </si>
  <si>
    <t>13990619A</t>
  </si>
  <si>
    <t>13990619B</t>
  </si>
  <si>
    <t>13990719</t>
  </si>
  <si>
    <t>13990719A</t>
  </si>
  <si>
    <t>BOO3</t>
  </si>
  <si>
    <t>13990719B</t>
  </si>
  <si>
    <t>13990719C</t>
  </si>
  <si>
    <t>BOO1</t>
  </si>
  <si>
    <t>13990819</t>
  </si>
  <si>
    <t>13990819A</t>
  </si>
  <si>
    <t>13990819C</t>
  </si>
  <si>
    <t>BOO5</t>
  </si>
  <si>
    <t>13990919</t>
  </si>
  <si>
    <t>13990919A</t>
  </si>
  <si>
    <t>BOO12</t>
  </si>
  <si>
    <t>13990919B</t>
  </si>
  <si>
    <t>13990919C</t>
  </si>
  <si>
    <t>BOO4</t>
  </si>
  <si>
    <t>13991019</t>
  </si>
  <si>
    <t>13991019A</t>
  </si>
  <si>
    <t>13991119</t>
  </si>
  <si>
    <t>13991119A</t>
  </si>
  <si>
    <t>MIN6</t>
  </si>
  <si>
    <t>13991419</t>
  </si>
  <si>
    <t>13991419A</t>
  </si>
  <si>
    <t>MIN5</t>
  </si>
  <si>
    <t>13991419C</t>
  </si>
  <si>
    <t>13991519</t>
  </si>
  <si>
    <t>13991519A</t>
  </si>
  <si>
    <t>13991619</t>
  </si>
  <si>
    <t>13991619A</t>
  </si>
  <si>
    <t>13991619B</t>
  </si>
  <si>
    <t>13991619C</t>
  </si>
  <si>
    <t>13991719</t>
  </si>
  <si>
    <t>13991719A</t>
  </si>
  <si>
    <t>13991819</t>
  </si>
  <si>
    <t>13991819A</t>
  </si>
  <si>
    <t>13991819C</t>
  </si>
  <si>
    <t>13991919</t>
  </si>
  <si>
    <t>13991919A</t>
  </si>
  <si>
    <t>BOO8</t>
  </si>
  <si>
    <t>13992019</t>
  </si>
  <si>
    <t>13992019A</t>
  </si>
  <si>
    <t>13992019C</t>
  </si>
  <si>
    <t>13992019D</t>
  </si>
  <si>
    <t>13992019E</t>
  </si>
  <si>
    <t>13992019G</t>
  </si>
  <si>
    <t>13992119</t>
  </si>
  <si>
    <t>13992119A</t>
  </si>
  <si>
    <t>13995119</t>
  </si>
  <si>
    <t>13995119A</t>
  </si>
  <si>
    <t>13130119</t>
  </si>
  <si>
    <t>13130119A</t>
  </si>
  <si>
    <t>13130119B</t>
  </si>
  <si>
    <t>13130119C</t>
  </si>
  <si>
    <t>SNE13</t>
  </si>
  <si>
    <t>13130119D</t>
  </si>
  <si>
    <t>SNE8</t>
  </si>
  <si>
    <t>13130219</t>
  </si>
  <si>
    <t>13130219A</t>
  </si>
  <si>
    <t>SNE9</t>
  </si>
  <si>
    <t>13130219C</t>
  </si>
  <si>
    <t>13130219D</t>
  </si>
  <si>
    <t>13130319</t>
  </si>
  <si>
    <t>13130319A</t>
  </si>
  <si>
    <t>13130419</t>
  </si>
  <si>
    <t>13130419A</t>
  </si>
  <si>
    <t>13130419B</t>
  </si>
  <si>
    <t>13130519</t>
  </si>
  <si>
    <t>13130519A</t>
  </si>
  <si>
    <t>13130619</t>
  </si>
  <si>
    <t>13130619A</t>
  </si>
  <si>
    <t>13130719</t>
  </si>
  <si>
    <t>13130719A</t>
  </si>
  <si>
    <t>13130719B</t>
  </si>
  <si>
    <t>13130819</t>
  </si>
  <si>
    <t>13130819A</t>
  </si>
  <si>
    <t>13130819B</t>
  </si>
  <si>
    <t>13130919</t>
  </si>
  <si>
    <t>13130919A</t>
  </si>
  <si>
    <t>13130919B</t>
  </si>
  <si>
    <t>13131019</t>
  </si>
  <si>
    <t>13131019A</t>
  </si>
  <si>
    <t>13131119</t>
  </si>
  <si>
    <t>13131119A</t>
  </si>
  <si>
    <t>SAN9</t>
  </si>
  <si>
    <t>13131119C</t>
  </si>
  <si>
    <t>13131219</t>
  </si>
  <si>
    <t>13131219A</t>
  </si>
  <si>
    <t>13131319</t>
  </si>
  <si>
    <t>13131319A</t>
  </si>
  <si>
    <t>13131419</t>
  </si>
  <si>
    <t>13131419A</t>
  </si>
  <si>
    <t>13131519</t>
  </si>
  <si>
    <t>13131519A</t>
  </si>
  <si>
    <t>13131619</t>
  </si>
  <si>
    <t>13131619A</t>
  </si>
  <si>
    <t>13131719</t>
  </si>
  <si>
    <t>13131719A</t>
  </si>
  <si>
    <t>13131719C</t>
  </si>
  <si>
    <t>13131819</t>
  </si>
  <si>
    <t>13131819A</t>
  </si>
  <si>
    <t>13132019</t>
  </si>
  <si>
    <t>13132019A</t>
  </si>
  <si>
    <t>13132119</t>
  </si>
  <si>
    <t>13132119A</t>
  </si>
  <si>
    <t>SNE16</t>
  </si>
  <si>
    <t>13132219</t>
  </si>
  <si>
    <t>13132219A</t>
  </si>
  <si>
    <t>13132419</t>
  </si>
  <si>
    <t>13132419A</t>
  </si>
  <si>
    <t>13132419B</t>
  </si>
  <si>
    <t>13132419C</t>
  </si>
  <si>
    <t>13134419</t>
  </si>
  <si>
    <t>13134419A</t>
  </si>
  <si>
    <t>13991319</t>
  </si>
  <si>
    <t>13991319A</t>
  </si>
  <si>
    <t>13992219</t>
  </si>
  <si>
    <t>13992219A</t>
  </si>
  <si>
    <t>MIN2</t>
  </si>
  <si>
    <t>13992319</t>
  </si>
  <si>
    <t>13992319A</t>
  </si>
  <si>
    <t>13992819</t>
  </si>
  <si>
    <t>13992819A</t>
  </si>
  <si>
    <t>39010119</t>
  </si>
  <si>
    <t>39010119A</t>
  </si>
  <si>
    <t>39010119C</t>
  </si>
  <si>
    <t>39010119D</t>
  </si>
  <si>
    <t>39010119E</t>
  </si>
  <si>
    <t>39010219</t>
  </si>
  <si>
    <t>39010219A</t>
  </si>
  <si>
    <t>39010319</t>
  </si>
  <si>
    <t>39010319A</t>
  </si>
  <si>
    <t>39010419</t>
  </si>
  <si>
    <t>39010419A</t>
  </si>
  <si>
    <t>39010519</t>
  </si>
  <si>
    <t>39010519A</t>
  </si>
  <si>
    <t>39010619</t>
  </si>
  <si>
    <t>39010619A</t>
  </si>
  <si>
    <t>39010719</t>
  </si>
  <si>
    <t>39010719A</t>
  </si>
  <si>
    <t>39013019</t>
  </si>
  <si>
    <t>39013019A</t>
  </si>
  <si>
    <t>48014119</t>
  </si>
  <si>
    <t>48014119A</t>
  </si>
  <si>
    <t>48014119B</t>
  </si>
  <si>
    <t>48010119</t>
  </si>
  <si>
    <t>48010119A</t>
  </si>
  <si>
    <t>48010219</t>
  </si>
  <si>
    <t>48010219A</t>
  </si>
  <si>
    <t>48010319</t>
  </si>
  <si>
    <t>48010319A</t>
  </si>
  <si>
    <t>48010319B</t>
  </si>
  <si>
    <t>48010419</t>
  </si>
  <si>
    <t>48010419A</t>
  </si>
  <si>
    <t>48010519</t>
  </si>
  <si>
    <t>48010519A</t>
  </si>
  <si>
    <t>48010619</t>
  </si>
  <si>
    <t>48010619A</t>
  </si>
  <si>
    <t>48010719</t>
  </si>
  <si>
    <t>48010719A</t>
  </si>
  <si>
    <t>48010719B</t>
  </si>
  <si>
    <t>48010819</t>
  </si>
  <si>
    <t>48010819A</t>
  </si>
  <si>
    <t>48010919</t>
  </si>
  <si>
    <t>48010919A</t>
  </si>
  <si>
    <t>48011019</t>
  </si>
  <si>
    <t>48011019A</t>
  </si>
  <si>
    <t>48011119</t>
  </si>
  <si>
    <t>48011119A</t>
  </si>
  <si>
    <t>48011119B</t>
  </si>
  <si>
    <t>48011219</t>
  </si>
  <si>
    <t>48011219A</t>
  </si>
  <si>
    <t>48011319</t>
  </si>
  <si>
    <t>48011319A</t>
  </si>
  <si>
    <t>48011419</t>
  </si>
  <si>
    <t>48011419A</t>
  </si>
  <si>
    <t>48011519</t>
  </si>
  <si>
    <t>48011519A</t>
  </si>
  <si>
    <t>48011519B</t>
  </si>
  <si>
    <t>48011519C</t>
  </si>
  <si>
    <t>48011519D</t>
  </si>
  <si>
    <t>48011519E</t>
  </si>
  <si>
    <t>48011519F</t>
  </si>
  <si>
    <t>48011519G</t>
  </si>
  <si>
    <t>48011619</t>
  </si>
  <si>
    <t>48011619A</t>
  </si>
  <si>
    <t>48011719</t>
  </si>
  <si>
    <t>48011719A</t>
  </si>
  <si>
    <t>48011819</t>
  </si>
  <si>
    <t>48011819A</t>
  </si>
  <si>
    <t>48011919</t>
  </si>
  <si>
    <t>48011919A</t>
  </si>
  <si>
    <t>48012019</t>
  </si>
  <si>
    <t>48012019A</t>
  </si>
  <si>
    <t>48012119</t>
  </si>
  <si>
    <t>48012119A</t>
  </si>
  <si>
    <t>48012219</t>
  </si>
  <si>
    <t>48012219A</t>
  </si>
  <si>
    <t>48012219B</t>
  </si>
  <si>
    <t>48012319</t>
  </si>
  <si>
    <t>48012319A</t>
  </si>
  <si>
    <t>48012419</t>
  </si>
  <si>
    <t>48012419A</t>
  </si>
  <si>
    <t>48012519</t>
  </si>
  <si>
    <t>48012519A</t>
  </si>
  <si>
    <t>48012619</t>
  </si>
  <si>
    <t>48012619A</t>
  </si>
  <si>
    <t>48012719</t>
  </si>
  <si>
    <t>48012719A</t>
  </si>
  <si>
    <t>48012819</t>
  </si>
  <si>
    <t>48012819A</t>
  </si>
  <si>
    <t>48012919</t>
  </si>
  <si>
    <t>48012919A</t>
  </si>
  <si>
    <t>48012919B</t>
  </si>
  <si>
    <t>MIN1</t>
  </si>
  <si>
    <t>48012919C</t>
  </si>
  <si>
    <t>BAG3</t>
  </si>
  <si>
    <t>48012919D</t>
  </si>
  <si>
    <t>48012919E</t>
  </si>
  <si>
    <t>48013019</t>
  </si>
  <si>
    <t>48013019A</t>
  </si>
  <si>
    <t>48013119</t>
  </si>
  <si>
    <t>48013119A</t>
  </si>
  <si>
    <t>48013219</t>
  </si>
  <si>
    <t>48013219A</t>
  </si>
  <si>
    <t>48013319</t>
  </si>
  <si>
    <t>48013319A</t>
  </si>
  <si>
    <t>48013319B</t>
  </si>
  <si>
    <t>48013419</t>
  </si>
  <si>
    <t>48013419A</t>
  </si>
  <si>
    <t>48013519</t>
  </si>
  <si>
    <t>48013519A</t>
  </si>
  <si>
    <t>48013619</t>
  </si>
  <si>
    <t>48013619A</t>
  </si>
  <si>
    <t>48013719</t>
  </si>
  <si>
    <t>48013719A</t>
  </si>
  <si>
    <t>48013819</t>
  </si>
  <si>
    <t>48013819A</t>
  </si>
  <si>
    <t>48013919</t>
  </si>
  <si>
    <t>48013919A</t>
  </si>
  <si>
    <t>48013919B</t>
  </si>
  <si>
    <t>48014019</t>
  </si>
  <si>
    <t>48014019A</t>
  </si>
  <si>
    <t>48014219</t>
  </si>
  <si>
    <t>48014219A</t>
  </si>
  <si>
    <t>48014319</t>
  </si>
  <si>
    <t>48014319A</t>
  </si>
  <si>
    <t>48014319B</t>
  </si>
  <si>
    <t>48014419</t>
  </si>
  <si>
    <t>48014419A</t>
  </si>
  <si>
    <t>48014519</t>
  </si>
  <si>
    <t>48014519A</t>
  </si>
  <si>
    <t>48014619</t>
  </si>
  <si>
    <t>48014619A</t>
  </si>
  <si>
    <t>48014719</t>
  </si>
  <si>
    <t>48014719A</t>
  </si>
  <si>
    <t>48014819</t>
  </si>
  <si>
    <t>48014819A</t>
  </si>
  <si>
    <t>48014919</t>
  </si>
  <si>
    <t>48014919A</t>
  </si>
  <si>
    <t>48015019</t>
  </si>
  <si>
    <t>48015019A</t>
  </si>
  <si>
    <t>48015119</t>
  </si>
  <si>
    <t>48015119A</t>
  </si>
  <si>
    <t>48015219</t>
  </si>
  <si>
    <t>48015219A</t>
  </si>
  <si>
    <t>48015319</t>
  </si>
  <si>
    <t>48015319A</t>
  </si>
  <si>
    <t>48015419</t>
  </si>
  <si>
    <t>48015419A</t>
  </si>
  <si>
    <t>48015519</t>
  </si>
  <si>
    <t>48015519A</t>
  </si>
  <si>
    <t>48015619</t>
  </si>
  <si>
    <t>48015619A</t>
  </si>
  <si>
    <t>48015719</t>
  </si>
  <si>
    <t>48015719A</t>
  </si>
  <si>
    <t>MIN4</t>
  </si>
  <si>
    <t>48015819</t>
  </si>
  <si>
    <t>48015819A</t>
  </si>
  <si>
    <t>48015919</t>
  </si>
  <si>
    <t>48015919A</t>
  </si>
  <si>
    <t>48016019</t>
  </si>
  <si>
    <t>48016019A</t>
  </si>
  <si>
    <t>48016119</t>
  </si>
  <si>
    <t>48016119A</t>
  </si>
  <si>
    <t>48016219</t>
  </si>
  <si>
    <t>48016219A</t>
  </si>
  <si>
    <t>63030819</t>
  </si>
  <si>
    <t>63030819A</t>
  </si>
  <si>
    <t>63030919</t>
  </si>
  <si>
    <t>63030919A</t>
  </si>
  <si>
    <t>63031019</t>
  </si>
  <si>
    <t>63031019A</t>
  </si>
  <si>
    <t>63031119</t>
  </si>
  <si>
    <t>63031119A</t>
  </si>
  <si>
    <t>SNE2</t>
  </si>
  <si>
    <t>63031219</t>
  </si>
  <si>
    <t>63031219A</t>
  </si>
  <si>
    <t>79014819</t>
  </si>
  <si>
    <t>79014819A</t>
  </si>
  <si>
    <t>79014919</t>
  </si>
  <si>
    <t>79014919A</t>
  </si>
  <si>
    <t>79017919</t>
  </si>
  <si>
    <t>79017919A</t>
  </si>
  <si>
    <t>99010519</t>
  </si>
  <si>
    <t>99010519A</t>
  </si>
  <si>
    <t>99010619</t>
  </si>
  <si>
    <t>99010619A</t>
  </si>
  <si>
    <t>MIN9</t>
  </si>
  <si>
    <t>99011019</t>
  </si>
  <si>
    <t>99011019A</t>
  </si>
  <si>
    <t>99011119</t>
  </si>
  <si>
    <t>99011119A</t>
  </si>
  <si>
    <t>99060119</t>
  </si>
  <si>
    <t>99060119A</t>
  </si>
  <si>
    <t>99060219</t>
  </si>
  <si>
    <t>99060219A</t>
  </si>
  <si>
    <t>33010119</t>
  </si>
  <si>
    <t>33010119A</t>
  </si>
  <si>
    <t>33010219</t>
  </si>
  <si>
    <t>33010219A</t>
  </si>
  <si>
    <t>SAN7</t>
  </si>
  <si>
    <t>33010319</t>
  </si>
  <si>
    <t>33010319A</t>
  </si>
  <si>
    <t>SNE15</t>
  </si>
  <si>
    <t>33010419</t>
  </si>
  <si>
    <t>33010419A</t>
  </si>
  <si>
    <t>SNE10</t>
  </si>
  <si>
    <t>33010519</t>
  </si>
  <si>
    <t>33010519A</t>
  </si>
  <si>
    <t>33010619</t>
  </si>
  <si>
    <t>33010619A</t>
  </si>
  <si>
    <t>33010719</t>
  </si>
  <si>
    <t>33010719A</t>
  </si>
  <si>
    <t>33010819</t>
  </si>
  <si>
    <t>33010819A</t>
  </si>
  <si>
    <t>33010919</t>
  </si>
  <si>
    <t>33010919A</t>
  </si>
  <si>
    <t>33011019</t>
  </si>
  <si>
    <t>33011019A</t>
  </si>
  <si>
    <t>33011119</t>
  </si>
  <si>
    <t>33011119A</t>
  </si>
  <si>
    <t>33011219</t>
  </si>
  <si>
    <t>33011219A</t>
  </si>
  <si>
    <t>SNE5</t>
  </si>
  <si>
    <t>33011319</t>
  </si>
  <si>
    <t>33011319A</t>
  </si>
  <si>
    <t>SNE11</t>
  </si>
  <si>
    <t>33011419</t>
  </si>
  <si>
    <t>33011419A</t>
  </si>
  <si>
    <t>33011519</t>
  </si>
  <si>
    <t>33011519A</t>
  </si>
  <si>
    <t>33011619</t>
  </si>
  <si>
    <t>33011619A</t>
  </si>
  <si>
    <t>33011719</t>
  </si>
  <si>
    <t>33011719A</t>
  </si>
  <si>
    <t>33011819</t>
  </si>
  <si>
    <t>33011819A</t>
  </si>
  <si>
    <t>33011919</t>
  </si>
  <si>
    <t>33011919A</t>
  </si>
  <si>
    <t>33012019</t>
  </si>
  <si>
    <t>33012019A</t>
  </si>
  <si>
    <t>33012119</t>
  </si>
  <si>
    <t>33012119A</t>
  </si>
  <si>
    <t>33012219</t>
  </si>
  <si>
    <t>33012219A</t>
  </si>
  <si>
    <t>SNE4</t>
  </si>
  <si>
    <t>33012319</t>
  </si>
  <si>
    <t>33012319A</t>
  </si>
  <si>
    <t>33012419</t>
  </si>
  <si>
    <t>33012419A</t>
  </si>
  <si>
    <t>33012519</t>
  </si>
  <si>
    <t>33012519A</t>
  </si>
  <si>
    <t>33012619</t>
  </si>
  <si>
    <t>33012619A</t>
  </si>
  <si>
    <t>33013019</t>
  </si>
  <si>
    <t>33013019A</t>
  </si>
  <si>
    <t>SAN3</t>
  </si>
  <si>
    <t>33013119</t>
  </si>
  <si>
    <t>33013119A</t>
  </si>
  <si>
    <t>33013219</t>
  </si>
  <si>
    <t>33013219A</t>
  </si>
  <si>
    <t>33013319</t>
  </si>
  <si>
    <t>33013319A</t>
  </si>
  <si>
    <t>33014019</t>
  </si>
  <si>
    <t>33014019A</t>
  </si>
  <si>
    <t>33014119</t>
  </si>
  <si>
    <t>33014119A</t>
  </si>
  <si>
    <t>33014219</t>
  </si>
  <si>
    <t>33014219A</t>
  </si>
  <si>
    <t>33014319</t>
  </si>
  <si>
    <t>33014319A</t>
  </si>
  <si>
    <t>33014419</t>
  </si>
  <si>
    <t>33014419A</t>
  </si>
  <si>
    <t>33014519</t>
  </si>
  <si>
    <t>33014519A</t>
  </si>
  <si>
    <t>33014619</t>
  </si>
  <si>
    <t>33014619A</t>
  </si>
  <si>
    <t>33014719</t>
  </si>
  <si>
    <t>33014719A</t>
  </si>
  <si>
    <t>33014819</t>
  </si>
  <si>
    <t>33014819A</t>
  </si>
  <si>
    <t>33014919</t>
  </si>
  <si>
    <t>33014919A</t>
  </si>
  <si>
    <t>33015019</t>
  </si>
  <si>
    <t>33015019A</t>
  </si>
  <si>
    <t>SAN11</t>
  </si>
  <si>
    <t>33015119</t>
  </si>
  <si>
    <t>33015119A</t>
  </si>
  <si>
    <t>33015219</t>
  </si>
  <si>
    <t>33015219A</t>
  </si>
  <si>
    <t>33016019</t>
  </si>
  <si>
    <t>33016019A</t>
  </si>
  <si>
    <t>33016119</t>
  </si>
  <si>
    <t>33016119A</t>
  </si>
  <si>
    <t>33016219</t>
  </si>
  <si>
    <t>33016219A</t>
  </si>
  <si>
    <t>33016319</t>
  </si>
  <si>
    <t>33016319A</t>
  </si>
  <si>
    <t>33016419</t>
  </si>
  <si>
    <t>33016419A</t>
  </si>
  <si>
    <t>33016519</t>
  </si>
  <si>
    <t>33016519A</t>
  </si>
  <si>
    <t>33016619</t>
  </si>
  <si>
    <t>33016619A</t>
  </si>
  <si>
    <t>33100119</t>
  </si>
  <si>
    <t>33100119A</t>
  </si>
  <si>
    <t>33999119</t>
  </si>
  <si>
    <t>33999119A</t>
  </si>
  <si>
    <t>80010419</t>
  </si>
  <si>
    <t>80010419A</t>
  </si>
  <si>
    <t>80010519</t>
  </si>
  <si>
    <t>80010519A</t>
  </si>
  <si>
    <t>80010619</t>
  </si>
  <si>
    <t>80010619A</t>
  </si>
  <si>
    <t>80010719</t>
  </si>
  <si>
    <t>80010719A</t>
  </si>
  <si>
    <t>80010819</t>
  </si>
  <si>
    <t>80010819A</t>
  </si>
  <si>
    <t>80010819B</t>
  </si>
  <si>
    <t>80010919</t>
  </si>
  <si>
    <t>80010919A</t>
  </si>
  <si>
    <t>80010919B</t>
  </si>
  <si>
    <t>80011019</t>
  </si>
  <si>
    <t>80011019A</t>
  </si>
  <si>
    <t>80011019B</t>
  </si>
  <si>
    <t>80011119</t>
  </si>
  <si>
    <t>80011119A</t>
  </si>
  <si>
    <t>80011119B</t>
  </si>
  <si>
    <t>80011219</t>
  </si>
  <si>
    <t>80011219A</t>
  </si>
  <si>
    <t>80011319</t>
  </si>
  <si>
    <t>80011319A</t>
  </si>
  <si>
    <t>80011319B</t>
  </si>
  <si>
    <t>80011419</t>
  </si>
  <si>
    <t>80011419A</t>
  </si>
  <si>
    <t>80011419B</t>
  </si>
  <si>
    <t>80011519</t>
  </si>
  <si>
    <t>80011519A</t>
  </si>
  <si>
    <t>80011519B</t>
  </si>
  <si>
    <t>80011619</t>
  </si>
  <si>
    <t>80011619A</t>
  </si>
  <si>
    <t>80011619B</t>
  </si>
  <si>
    <t>80011719</t>
  </si>
  <si>
    <t>80011719A</t>
  </si>
  <si>
    <t>80011719B</t>
  </si>
  <si>
    <t>80011819</t>
  </si>
  <si>
    <t>80011819A</t>
  </si>
  <si>
    <t>80011819B</t>
  </si>
  <si>
    <t>80011819C</t>
  </si>
  <si>
    <t>80011819D</t>
  </si>
  <si>
    <t>80011819E</t>
  </si>
  <si>
    <t>80011819F</t>
  </si>
  <si>
    <t>80011919</t>
  </si>
  <si>
    <t>80011919A</t>
  </si>
  <si>
    <t>80012019</t>
  </si>
  <si>
    <t>80012019A</t>
  </si>
  <si>
    <t>80012019B</t>
  </si>
  <si>
    <t>80012019C</t>
  </si>
  <si>
    <t>80012019D</t>
  </si>
  <si>
    <t>80012019E</t>
  </si>
  <si>
    <t>80012119</t>
  </si>
  <si>
    <t>80012119A</t>
  </si>
  <si>
    <t>80012219</t>
  </si>
  <si>
    <t>80012219A</t>
  </si>
  <si>
    <t>80012219B</t>
  </si>
  <si>
    <t>80012219C</t>
  </si>
  <si>
    <t>80012319</t>
  </si>
  <si>
    <t>80012319A</t>
  </si>
  <si>
    <t>80012319B</t>
  </si>
  <si>
    <t>80012319C</t>
  </si>
  <si>
    <t>80012319D</t>
  </si>
  <si>
    <t>80012419</t>
  </si>
  <si>
    <t>80012419A</t>
  </si>
  <si>
    <t>80012419B</t>
  </si>
  <si>
    <t>80012519</t>
  </si>
  <si>
    <t>80012519A</t>
  </si>
  <si>
    <t>80012519B</t>
  </si>
  <si>
    <t>80012519C</t>
  </si>
  <si>
    <t>80012519D</t>
  </si>
  <si>
    <t>80012619</t>
  </si>
  <si>
    <t>80012619A</t>
  </si>
  <si>
    <t>80012719</t>
  </si>
  <si>
    <t>80012719A</t>
  </si>
  <si>
    <t>80012719B</t>
  </si>
  <si>
    <t>80012719C</t>
  </si>
  <si>
    <t>80012719D</t>
  </si>
  <si>
    <t>80012719E</t>
  </si>
  <si>
    <t>80012719F</t>
  </si>
  <si>
    <t>80012819</t>
  </si>
  <si>
    <t>80012819A</t>
  </si>
  <si>
    <t>80012919</t>
  </si>
  <si>
    <t>80012919A</t>
  </si>
  <si>
    <t>80013019</t>
  </si>
  <si>
    <t>80013019A</t>
  </si>
  <si>
    <t>80013019B</t>
  </si>
  <si>
    <t>80013019C</t>
  </si>
  <si>
    <t>80013019D</t>
  </si>
  <si>
    <t>80013119</t>
  </si>
  <si>
    <t>80013119A</t>
  </si>
  <si>
    <t>80013219</t>
  </si>
  <si>
    <t>80013219A</t>
  </si>
  <si>
    <t>80013219B</t>
  </si>
  <si>
    <t>80013319</t>
  </si>
  <si>
    <t>80013319A</t>
  </si>
  <si>
    <t>80013419</t>
  </si>
  <si>
    <t>80013419A</t>
  </si>
  <si>
    <t>80013519</t>
  </si>
  <si>
    <t>80013519A</t>
  </si>
  <si>
    <t>80013619</t>
  </si>
  <si>
    <t>80013619A</t>
  </si>
  <si>
    <t>80013719</t>
  </si>
  <si>
    <t>80013719A</t>
  </si>
  <si>
    <t>80013819</t>
  </si>
  <si>
    <t>80013819A</t>
  </si>
  <si>
    <t>80014019</t>
  </si>
  <si>
    <t>80014019A</t>
  </si>
  <si>
    <t>80014019B</t>
  </si>
  <si>
    <t>SNE7</t>
  </si>
  <si>
    <t>80014019C</t>
  </si>
  <si>
    <t>82022319</t>
  </si>
  <si>
    <t>82022319A</t>
  </si>
  <si>
    <t>82022419</t>
  </si>
  <si>
    <t>82022419A</t>
  </si>
  <si>
    <t>82022419B</t>
  </si>
  <si>
    <t>82022419C</t>
  </si>
  <si>
    <t>62100119</t>
  </si>
  <si>
    <t>62100119A</t>
  </si>
  <si>
    <t>62111519</t>
  </si>
  <si>
    <t>62111519A</t>
  </si>
  <si>
    <t>62111519B</t>
  </si>
  <si>
    <t>62111519C</t>
  </si>
  <si>
    <t>82010319</t>
  </si>
  <si>
    <t>82010319A</t>
  </si>
  <si>
    <t>SNE12</t>
  </si>
  <si>
    <t>82010419</t>
  </si>
  <si>
    <t>82010419A</t>
  </si>
  <si>
    <t>82010419C</t>
  </si>
  <si>
    <t>82010419D</t>
  </si>
  <si>
    <t>82010419E</t>
  </si>
  <si>
    <t>82010519</t>
  </si>
  <si>
    <t>82010519A</t>
  </si>
  <si>
    <t>82010619</t>
  </si>
  <si>
    <t>82010619A</t>
  </si>
  <si>
    <t>82010719</t>
  </si>
  <si>
    <t>82010719A</t>
  </si>
  <si>
    <t>82010719B</t>
  </si>
  <si>
    <t>82010719C</t>
  </si>
  <si>
    <t>82010719D</t>
  </si>
  <si>
    <t>82010819</t>
  </si>
  <si>
    <t>82010819A</t>
  </si>
  <si>
    <t>82010919</t>
  </si>
  <si>
    <t>82010919A</t>
  </si>
  <si>
    <t>82011119</t>
  </si>
  <si>
    <t>82011119A</t>
  </si>
  <si>
    <t>82011219</t>
  </si>
  <si>
    <t>82011219A</t>
  </si>
  <si>
    <t>82011319</t>
  </si>
  <si>
    <t>82011319A</t>
  </si>
  <si>
    <t>82011619</t>
  </si>
  <si>
    <t>82011619A</t>
  </si>
  <si>
    <t>82011619B</t>
  </si>
  <si>
    <t>82011719</t>
  </si>
  <si>
    <t>82011719A</t>
  </si>
  <si>
    <t>82011719B</t>
  </si>
  <si>
    <t>82011819</t>
  </si>
  <si>
    <t>82011819A</t>
  </si>
  <si>
    <t>82011819B</t>
  </si>
  <si>
    <t>82011919</t>
  </si>
  <si>
    <t>82011919A</t>
  </si>
  <si>
    <t>82012019</t>
  </si>
  <si>
    <t>82012019A</t>
  </si>
  <si>
    <t>82012019B</t>
  </si>
  <si>
    <t>82012019C</t>
  </si>
  <si>
    <t>82012119</t>
  </si>
  <si>
    <t>82012119A</t>
  </si>
  <si>
    <t>82012219</t>
  </si>
  <si>
    <t>82012219A</t>
  </si>
  <si>
    <t>82012319</t>
  </si>
  <si>
    <t>82012319A</t>
  </si>
  <si>
    <t>82012419</t>
  </si>
  <si>
    <t>82012419A</t>
  </si>
  <si>
    <t>82012519</t>
  </si>
  <si>
    <t>82012519A</t>
  </si>
  <si>
    <t>82012619</t>
  </si>
  <si>
    <t>82012619A</t>
  </si>
  <si>
    <t>82012719</t>
  </si>
  <si>
    <t>82012719A</t>
  </si>
  <si>
    <t>82012819</t>
  </si>
  <si>
    <t>82012819A</t>
  </si>
  <si>
    <t>82012919</t>
  </si>
  <si>
    <t>82012919A</t>
  </si>
  <si>
    <t>82013019</t>
  </si>
  <si>
    <t>82013019A</t>
  </si>
  <si>
    <t>82013119</t>
  </si>
  <si>
    <t>82013119A</t>
  </si>
  <si>
    <t>82013219</t>
  </si>
  <si>
    <t>82013219A</t>
  </si>
  <si>
    <t>82013319</t>
  </si>
  <si>
    <t>82013319A</t>
  </si>
  <si>
    <t>82013419</t>
  </si>
  <si>
    <t>82013419A</t>
  </si>
  <si>
    <t>82013519</t>
  </si>
  <si>
    <t>82013519A</t>
  </si>
  <si>
    <t>82013619</t>
  </si>
  <si>
    <t>82013619A</t>
  </si>
  <si>
    <t>82013719</t>
  </si>
  <si>
    <t>82013719A</t>
  </si>
  <si>
    <t>82013819</t>
  </si>
  <si>
    <t>82013819A</t>
  </si>
  <si>
    <t>82013919</t>
  </si>
  <si>
    <t>82013919A</t>
  </si>
  <si>
    <t>82014019</t>
  </si>
  <si>
    <t>82014019A</t>
  </si>
  <si>
    <t>82014119</t>
  </si>
  <si>
    <t>82014119A</t>
  </si>
  <si>
    <t>82014219</t>
  </si>
  <si>
    <t>82014219A</t>
  </si>
  <si>
    <t>82014319</t>
  </si>
  <si>
    <t>82014319A</t>
  </si>
  <si>
    <t>82014419</t>
  </si>
  <si>
    <t>82014419A</t>
  </si>
  <si>
    <t>82014519</t>
  </si>
  <si>
    <t>82014519A</t>
  </si>
  <si>
    <t>82014619</t>
  </si>
  <si>
    <t>82014619A</t>
  </si>
  <si>
    <t>82014719</t>
  </si>
  <si>
    <t>82014719A</t>
  </si>
  <si>
    <t>82014819</t>
  </si>
  <si>
    <t>82014819A</t>
  </si>
  <si>
    <t>82014919</t>
  </si>
  <si>
    <t>82014919A</t>
  </si>
  <si>
    <t>82015019</t>
  </si>
  <si>
    <t>82015019A</t>
  </si>
  <si>
    <t>82015119</t>
  </si>
  <si>
    <t>82015119A</t>
  </si>
  <si>
    <t>82015219</t>
  </si>
  <si>
    <t>82015219A</t>
  </si>
  <si>
    <t>82015319</t>
  </si>
  <si>
    <t>82015319A</t>
  </si>
  <si>
    <t>82015419</t>
  </si>
  <si>
    <t>82015419A</t>
  </si>
  <si>
    <t>82015519</t>
  </si>
  <si>
    <t>82015519A</t>
  </si>
  <si>
    <t>82015719</t>
  </si>
  <si>
    <t>82015719A</t>
  </si>
  <si>
    <t>82020119</t>
  </si>
  <si>
    <t>82020119A</t>
  </si>
  <si>
    <t>82020219</t>
  </si>
  <si>
    <t>82020219A</t>
  </si>
  <si>
    <t>82020319</t>
  </si>
  <si>
    <t>82020319A</t>
  </si>
  <si>
    <t>82020519</t>
  </si>
  <si>
    <t>82020519A</t>
  </si>
  <si>
    <t>82020619</t>
  </si>
  <si>
    <t>82020619A</t>
  </si>
  <si>
    <t>82030119</t>
  </si>
  <si>
    <t>82030119A</t>
  </si>
  <si>
    <t>26999919</t>
  </si>
  <si>
    <t>26999919A</t>
  </si>
  <si>
    <t>62010119</t>
  </si>
  <si>
    <t>62010119A</t>
  </si>
  <si>
    <t>62010219</t>
  </si>
  <si>
    <t>62010219A</t>
  </si>
  <si>
    <t>62010319</t>
  </si>
  <si>
    <t>62010319A</t>
  </si>
  <si>
    <t>62010419</t>
  </si>
  <si>
    <t>62010419A</t>
  </si>
  <si>
    <t>62010519</t>
  </si>
  <si>
    <t>62010519A</t>
  </si>
  <si>
    <t>62010619</t>
  </si>
  <si>
    <t>62010619A</t>
  </si>
  <si>
    <t>62010719</t>
  </si>
  <si>
    <t>62010719A</t>
  </si>
  <si>
    <t>62010819</t>
  </si>
  <si>
    <t>62010819A</t>
  </si>
  <si>
    <t>62010919</t>
  </si>
  <si>
    <t>62010919A</t>
  </si>
  <si>
    <t>62011019</t>
  </si>
  <si>
    <t>62011019A</t>
  </si>
  <si>
    <t>55011219</t>
  </si>
  <si>
    <t>55011219A</t>
  </si>
  <si>
    <t>55011319</t>
  </si>
  <si>
    <t>55011319A</t>
  </si>
  <si>
    <t>55011419</t>
  </si>
  <si>
    <t>55011419A</t>
  </si>
  <si>
    <t>55011519</t>
  </si>
  <si>
    <t>55011519A</t>
  </si>
  <si>
    <t>55011619</t>
  </si>
  <si>
    <t>55011619A</t>
  </si>
  <si>
    <t>55011719</t>
  </si>
  <si>
    <t>55011719A</t>
  </si>
  <si>
    <t>55011819</t>
  </si>
  <si>
    <t>55011819A</t>
  </si>
  <si>
    <t>55011919</t>
  </si>
  <si>
    <t>55011919A</t>
  </si>
  <si>
    <t>55012019</t>
  </si>
  <si>
    <t>55012019A</t>
  </si>
  <si>
    <t>55012119</t>
  </si>
  <si>
    <t>55012119A</t>
  </si>
  <si>
    <t>55012219</t>
  </si>
  <si>
    <t>55012219A</t>
  </si>
  <si>
    <t>55012319</t>
  </si>
  <si>
    <t>55012319A</t>
  </si>
  <si>
    <t>55012419</t>
  </si>
  <si>
    <t>55012419A</t>
  </si>
  <si>
    <t>55012519</t>
  </si>
  <si>
    <t>55012519A</t>
  </si>
  <si>
    <t>55012619</t>
  </si>
  <si>
    <t>55012619A</t>
  </si>
  <si>
    <t>55012719</t>
  </si>
  <si>
    <t>55012719A</t>
  </si>
  <si>
    <t>55012819</t>
  </si>
  <si>
    <t>55012819A</t>
  </si>
  <si>
    <t>55012919</t>
  </si>
  <si>
    <t>55012919A</t>
  </si>
  <si>
    <t>55013019</t>
  </si>
  <si>
    <t>55013019A</t>
  </si>
  <si>
    <t>55013119</t>
  </si>
  <si>
    <t>55013119A</t>
  </si>
  <si>
    <t>55013219</t>
  </si>
  <si>
    <t>55013219A</t>
  </si>
  <si>
    <t>55013319</t>
  </si>
  <si>
    <t>55013319A</t>
  </si>
  <si>
    <t>55013419</t>
  </si>
  <si>
    <t>55013419A</t>
  </si>
  <si>
    <t>55013519</t>
  </si>
  <si>
    <t>55013519A</t>
  </si>
  <si>
    <t>55013619</t>
  </si>
  <si>
    <t>55013619A</t>
  </si>
  <si>
    <t>55013719</t>
  </si>
  <si>
    <t>55013719A</t>
  </si>
  <si>
    <t>55013819</t>
  </si>
  <si>
    <t>55013819A</t>
  </si>
  <si>
    <t>55013919</t>
  </si>
  <si>
    <t>55013919A</t>
  </si>
  <si>
    <t>55014019</t>
  </si>
  <si>
    <t>55014019A</t>
  </si>
  <si>
    <t>55014119</t>
  </si>
  <si>
    <t>55014119A</t>
  </si>
  <si>
    <t>55014219</t>
  </si>
  <si>
    <t>55014219A</t>
  </si>
  <si>
    <t>55014319</t>
  </si>
  <si>
    <t>55014319A</t>
  </si>
  <si>
    <t>55014419</t>
  </si>
  <si>
    <t>55014419A</t>
  </si>
  <si>
    <t>55014519</t>
  </si>
  <si>
    <t>55014519A</t>
  </si>
  <si>
    <t>55014619</t>
  </si>
  <si>
    <t>55014619A</t>
  </si>
  <si>
    <t>55014719</t>
  </si>
  <si>
    <t>55014719A</t>
  </si>
  <si>
    <t>55014819</t>
  </si>
  <si>
    <t>55014819A</t>
  </si>
  <si>
    <t>55016019</t>
  </si>
  <si>
    <t>55016019A</t>
  </si>
  <si>
    <t>55016119</t>
  </si>
  <si>
    <t>55016119A</t>
  </si>
  <si>
    <t>55016219</t>
  </si>
  <si>
    <t>55016219A</t>
  </si>
  <si>
    <t>55016319</t>
  </si>
  <si>
    <t>55016319A</t>
  </si>
  <si>
    <t>55016419</t>
  </si>
  <si>
    <t>55016419A</t>
  </si>
  <si>
    <t>45080119</t>
  </si>
  <si>
    <t>45080119A</t>
  </si>
  <si>
    <t>45300119</t>
  </si>
  <si>
    <t>45300119A</t>
  </si>
  <si>
    <t>45500119</t>
  </si>
  <si>
    <t>45500119A</t>
  </si>
  <si>
    <t>45500219</t>
  </si>
  <si>
    <t>45500219A</t>
  </si>
  <si>
    <t>45500319</t>
  </si>
  <si>
    <t>45500319A</t>
  </si>
  <si>
    <t>45500419</t>
  </si>
  <si>
    <t>45500419A</t>
  </si>
  <si>
    <t>45500519</t>
  </si>
  <si>
    <t>45500519A</t>
  </si>
  <si>
    <t>45500619</t>
  </si>
  <si>
    <t>45500619A</t>
  </si>
  <si>
    <t>45500719</t>
  </si>
  <si>
    <t>45500719A</t>
  </si>
  <si>
    <t>45500819</t>
  </si>
  <si>
    <t>45500819A</t>
  </si>
  <si>
    <t>45500919</t>
  </si>
  <si>
    <t>45500919A</t>
  </si>
  <si>
    <t>45501019</t>
  </si>
  <si>
    <t>45501019A</t>
  </si>
  <si>
    <t>45501119</t>
  </si>
  <si>
    <t>45501119A</t>
  </si>
  <si>
    <t>45501219</t>
  </si>
  <si>
    <t>45501219A</t>
  </si>
  <si>
    <t>45501319</t>
  </si>
  <si>
    <t>45501319A</t>
  </si>
  <si>
    <t>45501419</t>
  </si>
  <si>
    <t>45501419A</t>
  </si>
  <si>
    <t>45501519</t>
  </si>
  <si>
    <t>45501519A</t>
  </si>
  <si>
    <t>45501619</t>
  </si>
  <si>
    <t>45501619A</t>
  </si>
  <si>
    <t>45501719</t>
  </si>
  <si>
    <t>45501719A</t>
  </si>
  <si>
    <t>45501919</t>
  </si>
  <si>
    <t>45501919A</t>
  </si>
  <si>
    <t>45502019</t>
  </si>
  <si>
    <t>45502019A</t>
  </si>
  <si>
    <t>45502119</t>
  </si>
  <si>
    <t>45502119A</t>
  </si>
  <si>
    <t>45502219</t>
  </si>
  <si>
    <t>45502219A</t>
  </si>
  <si>
    <t>45502319</t>
  </si>
  <si>
    <t>45502319A</t>
  </si>
  <si>
    <t>45502419</t>
  </si>
  <si>
    <t>45502419A</t>
  </si>
  <si>
    <t>45502519</t>
  </si>
  <si>
    <t>45502519A</t>
  </si>
  <si>
    <t>45502619</t>
  </si>
  <si>
    <t>45502619A</t>
  </si>
  <si>
    <t>45502719</t>
  </si>
  <si>
    <t>45502719A</t>
  </si>
  <si>
    <t>45502819</t>
  </si>
  <si>
    <t>45502819A</t>
  </si>
  <si>
    <t>45502919</t>
  </si>
  <si>
    <t>45502919A</t>
  </si>
  <si>
    <t>45503019</t>
  </si>
  <si>
    <t>45503019A</t>
  </si>
  <si>
    <t>45503119</t>
  </si>
  <si>
    <t>45503119A</t>
  </si>
  <si>
    <t>45503219</t>
  </si>
  <si>
    <t>45503219A</t>
  </si>
  <si>
    <t>45503319</t>
  </si>
  <si>
    <t>45503319A</t>
  </si>
  <si>
    <t>45503419</t>
  </si>
  <si>
    <t>45503419A</t>
  </si>
  <si>
    <t>45503519</t>
  </si>
  <si>
    <t>45503519A</t>
  </si>
  <si>
    <t>45503619</t>
  </si>
  <si>
    <t>45503619A</t>
  </si>
  <si>
    <t>45503719</t>
  </si>
  <si>
    <t>45503719A</t>
  </si>
  <si>
    <t>45503819</t>
  </si>
  <si>
    <t>45503819A</t>
  </si>
  <si>
    <t>45503919</t>
  </si>
  <si>
    <t>45503919A</t>
  </si>
  <si>
    <t>45504019</t>
  </si>
  <si>
    <t>45504019A</t>
  </si>
  <si>
    <t>45504119</t>
  </si>
  <si>
    <t>45504119A</t>
  </si>
  <si>
    <t>45504219</t>
  </si>
  <si>
    <t>45504219A</t>
  </si>
  <si>
    <t>45509819</t>
  </si>
  <si>
    <t>45509819A</t>
  </si>
  <si>
    <t>45509919</t>
  </si>
  <si>
    <t>45509919A</t>
  </si>
  <si>
    <t>45010119</t>
  </si>
  <si>
    <t>45010119A</t>
  </si>
  <si>
    <t>45010219</t>
  </si>
  <si>
    <t>45010219A</t>
  </si>
  <si>
    <t>45010319</t>
  </si>
  <si>
    <t>45010319A</t>
  </si>
  <si>
    <t>45010419</t>
  </si>
  <si>
    <t>45010419A</t>
  </si>
  <si>
    <t>45010519</t>
  </si>
  <si>
    <t>45010519A</t>
  </si>
  <si>
    <t>45011119</t>
  </si>
  <si>
    <t>45011119A</t>
  </si>
  <si>
    <t>45011219</t>
  </si>
  <si>
    <t>45011219A</t>
  </si>
  <si>
    <t>45011319</t>
  </si>
  <si>
    <t>45011319A</t>
  </si>
  <si>
    <t>45011419</t>
  </si>
  <si>
    <t>45011419A</t>
  </si>
  <si>
    <t>45011519</t>
  </si>
  <si>
    <t>45011519A</t>
  </si>
  <si>
    <t>45011619</t>
  </si>
  <si>
    <t>45011619A</t>
  </si>
  <si>
    <t>45012019</t>
  </si>
  <si>
    <t>45012019A</t>
  </si>
  <si>
    <t>SAN2</t>
  </si>
  <si>
    <t>45012119</t>
  </si>
  <si>
    <t>45012119A</t>
  </si>
  <si>
    <t>45012219</t>
  </si>
  <si>
    <t>45012219A</t>
  </si>
  <si>
    <t>45020119</t>
  </si>
  <si>
    <t>45020119A</t>
  </si>
  <si>
    <t>45020219</t>
  </si>
  <si>
    <t>45020219A</t>
  </si>
  <si>
    <t>45020319</t>
  </si>
  <si>
    <t>45020319A</t>
  </si>
  <si>
    <t>45020419</t>
  </si>
  <si>
    <t>45020419A</t>
  </si>
  <si>
    <t>45020519</t>
  </si>
  <si>
    <t>45020519A</t>
  </si>
  <si>
    <t>45021119</t>
  </si>
  <si>
    <t>45021119A</t>
  </si>
  <si>
    <t>45021219</t>
  </si>
  <si>
    <t>45021219A</t>
  </si>
  <si>
    <t>45021319</t>
  </si>
  <si>
    <t>45021319A</t>
  </si>
  <si>
    <t>45022119</t>
  </si>
  <si>
    <t>45022119A</t>
  </si>
  <si>
    <t>45022219</t>
  </si>
  <si>
    <t>45022219A</t>
  </si>
  <si>
    <t>45022319</t>
  </si>
  <si>
    <t>45022319A</t>
  </si>
  <si>
    <t>45023119</t>
  </si>
  <si>
    <t>45023119A</t>
  </si>
  <si>
    <t>45030119</t>
  </si>
  <si>
    <t>45030119A</t>
  </si>
  <si>
    <t>45030319</t>
  </si>
  <si>
    <t>45030319A</t>
  </si>
  <si>
    <t>45030419</t>
  </si>
  <si>
    <t>45030419A</t>
  </si>
  <si>
    <t>45030519</t>
  </si>
  <si>
    <t>45030519A</t>
  </si>
  <si>
    <t>45040119</t>
  </si>
  <si>
    <t>45040119A</t>
  </si>
  <si>
    <t>45040219</t>
  </si>
  <si>
    <t>45040219A</t>
  </si>
  <si>
    <t>45040319</t>
  </si>
  <si>
    <t>45040319A</t>
  </si>
  <si>
    <t>45040419</t>
  </si>
  <si>
    <t>45040419A</t>
  </si>
  <si>
    <t>45040819</t>
  </si>
  <si>
    <t>45040819A</t>
  </si>
  <si>
    <t>45040919</t>
  </si>
  <si>
    <t>45040919A</t>
  </si>
  <si>
    <t>45041019</t>
  </si>
  <si>
    <t>45041019A</t>
  </si>
  <si>
    <t>45041119</t>
  </si>
  <si>
    <t>45041119A</t>
  </si>
  <si>
    <t>45041219</t>
  </si>
  <si>
    <t>45041219A</t>
  </si>
  <si>
    <t>45041319</t>
  </si>
  <si>
    <t>45041319A</t>
  </si>
  <si>
    <t>45041419</t>
  </si>
  <si>
    <t>45041419A</t>
  </si>
  <si>
    <t>45042119</t>
  </si>
  <si>
    <t>45042119A</t>
  </si>
  <si>
    <t>45042219</t>
  </si>
  <si>
    <t>45042219A</t>
  </si>
  <si>
    <t>45042319</t>
  </si>
  <si>
    <t>45042319A</t>
  </si>
  <si>
    <t>45043119</t>
  </si>
  <si>
    <t>45043119A</t>
  </si>
  <si>
    <t>45043219</t>
  </si>
  <si>
    <t>45043219A</t>
  </si>
  <si>
    <t>45043319</t>
  </si>
  <si>
    <t>45043319A</t>
  </si>
  <si>
    <t>45048819</t>
  </si>
  <si>
    <t>45048819A</t>
  </si>
  <si>
    <t>45050119</t>
  </si>
  <si>
    <t>45050119A</t>
  </si>
  <si>
    <t>45050219</t>
  </si>
  <si>
    <t>45050219A</t>
  </si>
  <si>
    <t>45050319</t>
  </si>
  <si>
    <t>45050319A</t>
  </si>
  <si>
    <t>45050419</t>
  </si>
  <si>
    <t>45050419A</t>
  </si>
  <si>
    <t>45050519</t>
  </si>
  <si>
    <t>45050519A</t>
  </si>
  <si>
    <t>45050619</t>
  </si>
  <si>
    <t>45050619A</t>
  </si>
  <si>
    <t>45050719</t>
  </si>
  <si>
    <t>45050719A</t>
  </si>
  <si>
    <t>45060119</t>
  </si>
  <si>
    <t>45060119A</t>
  </si>
  <si>
    <t>45060319</t>
  </si>
  <si>
    <t>45060319A</t>
  </si>
  <si>
    <t>45060419</t>
  </si>
  <si>
    <t>45060419A</t>
  </si>
  <si>
    <t>45060519</t>
  </si>
  <si>
    <t>45060519A</t>
  </si>
  <si>
    <t>45070119</t>
  </si>
  <si>
    <t>45070119A</t>
  </si>
  <si>
    <t>45070219</t>
  </si>
  <si>
    <t>45070219A</t>
  </si>
  <si>
    <t>45070319</t>
  </si>
  <si>
    <t>45070319A</t>
  </si>
  <si>
    <t>45070419</t>
  </si>
  <si>
    <t>45070419A</t>
  </si>
  <si>
    <t>45070519</t>
  </si>
  <si>
    <t>45070519A</t>
  </si>
  <si>
    <t>45070619</t>
  </si>
  <si>
    <t>45070619A</t>
  </si>
  <si>
    <t>45070719</t>
  </si>
  <si>
    <t>45070719A</t>
  </si>
  <si>
    <t>45070819</t>
  </si>
  <si>
    <t>45070819A</t>
  </si>
  <si>
    <t>45070919</t>
  </si>
  <si>
    <t>45070919A</t>
  </si>
  <si>
    <t>45071019</t>
  </si>
  <si>
    <t>45071019A</t>
  </si>
  <si>
    <t>45200119</t>
  </si>
  <si>
    <t>45200119A</t>
  </si>
  <si>
    <t>45200219</t>
  </si>
  <si>
    <t>45200219A</t>
  </si>
  <si>
    <t>45200319</t>
  </si>
  <si>
    <t>45200319A</t>
  </si>
  <si>
    <t>45200419</t>
  </si>
  <si>
    <t>45200419A</t>
  </si>
  <si>
    <t>45200519</t>
  </si>
  <si>
    <t>45200519A</t>
  </si>
  <si>
    <t>45200619</t>
  </si>
  <si>
    <t>45200619A</t>
  </si>
  <si>
    <t>45200719</t>
  </si>
  <si>
    <t>45200719A</t>
  </si>
  <si>
    <t>45200819</t>
  </si>
  <si>
    <t>45200819A</t>
  </si>
  <si>
    <t>45200919</t>
  </si>
  <si>
    <t>45200919A</t>
  </si>
  <si>
    <t>45201019</t>
  </si>
  <si>
    <t>45201019A</t>
  </si>
  <si>
    <t>45201119</t>
  </si>
  <si>
    <t>45201119A</t>
  </si>
  <si>
    <t>45201219</t>
  </si>
  <si>
    <t>45201219A</t>
  </si>
  <si>
    <t>45201319</t>
  </si>
  <si>
    <t>45201319A</t>
  </si>
  <si>
    <t>45201419</t>
  </si>
  <si>
    <t>45201419A</t>
  </si>
  <si>
    <t>45201519</t>
  </si>
  <si>
    <t>45201519A</t>
  </si>
  <si>
    <t>45201619</t>
  </si>
  <si>
    <t>45201619A</t>
  </si>
  <si>
    <t>45201719</t>
  </si>
  <si>
    <t>45201719A</t>
  </si>
  <si>
    <t>45201819</t>
  </si>
  <si>
    <t>45201819A</t>
  </si>
  <si>
    <t>45201919</t>
  </si>
  <si>
    <t>45201919A</t>
  </si>
  <si>
    <t>45202019</t>
  </si>
  <si>
    <t>45202019A</t>
  </si>
  <si>
    <t>45202119</t>
  </si>
  <si>
    <t>45202119A</t>
  </si>
  <si>
    <t>45202219</t>
  </si>
  <si>
    <t>45202219A</t>
  </si>
  <si>
    <t>45202319</t>
  </si>
  <si>
    <t>45202319A</t>
  </si>
  <si>
    <t>45202419</t>
  </si>
  <si>
    <t>45202419A</t>
  </si>
  <si>
    <t>45202519</t>
  </si>
  <si>
    <t>45202519A</t>
  </si>
  <si>
    <t>45202619</t>
  </si>
  <si>
    <t>45202619A</t>
  </si>
  <si>
    <t>45202719</t>
  </si>
  <si>
    <t>45202719A</t>
  </si>
  <si>
    <t>45202819</t>
  </si>
  <si>
    <t>45202819A</t>
  </si>
  <si>
    <t>45202919</t>
  </si>
  <si>
    <t>45202919A</t>
  </si>
  <si>
    <t>45203019</t>
  </si>
  <si>
    <t>45203019A</t>
  </si>
  <si>
    <t>45203119</t>
  </si>
  <si>
    <t>45203119A</t>
  </si>
  <si>
    <t>45203219</t>
  </si>
  <si>
    <t>45203219A</t>
  </si>
  <si>
    <t>45203319</t>
  </si>
  <si>
    <t>45203319A</t>
  </si>
  <si>
    <t>45203419</t>
  </si>
  <si>
    <t>45203419A</t>
  </si>
  <si>
    <t>45203619</t>
  </si>
  <si>
    <t>45203619A</t>
  </si>
  <si>
    <t>45203719</t>
  </si>
  <si>
    <t>45203719A</t>
  </si>
  <si>
    <t>45203819</t>
  </si>
  <si>
    <t>45203819A</t>
  </si>
  <si>
    <t>45203919</t>
  </si>
  <si>
    <t>45203919A</t>
  </si>
  <si>
    <t>45204019</t>
  </si>
  <si>
    <t>45204019A</t>
  </si>
  <si>
    <t>45204119</t>
  </si>
  <si>
    <t>45204119A</t>
  </si>
  <si>
    <t>45204219</t>
  </si>
  <si>
    <t>45204219A</t>
  </si>
  <si>
    <t>45204319</t>
  </si>
  <si>
    <t>45204319A</t>
  </si>
  <si>
    <t>45204519</t>
  </si>
  <si>
    <t>45204519A</t>
  </si>
  <si>
    <t>45204619</t>
  </si>
  <si>
    <t>45204619A</t>
  </si>
  <si>
    <t>45204719</t>
  </si>
  <si>
    <t>45204719A</t>
  </si>
  <si>
    <t>45204819</t>
  </si>
  <si>
    <t>45204819A</t>
  </si>
  <si>
    <t>45204919</t>
  </si>
  <si>
    <t>45204919A</t>
  </si>
  <si>
    <t>45205019</t>
  </si>
  <si>
    <t>45205019A</t>
  </si>
  <si>
    <t>45205119</t>
  </si>
  <si>
    <t>45205119A</t>
  </si>
  <si>
    <t>45205219</t>
  </si>
  <si>
    <t>45205219A</t>
  </si>
  <si>
    <t>45205319</t>
  </si>
  <si>
    <t>45205319A</t>
  </si>
  <si>
    <t>45205419</t>
  </si>
  <si>
    <t>45205419A</t>
  </si>
  <si>
    <t>45205519</t>
  </si>
  <si>
    <t>45205519A</t>
  </si>
  <si>
    <t>45205619</t>
  </si>
  <si>
    <t>45205619A</t>
  </si>
  <si>
    <t>45205719</t>
  </si>
  <si>
    <t>45205719A</t>
  </si>
  <si>
    <t>45205819</t>
  </si>
  <si>
    <t>45205819A</t>
  </si>
  <si>
    <t>45205919</t>
  </si>
  <si>
    <t>45205919A</t>
  </si>
  <si>
    <t>45206019</t>
  </si>
  <si>
    <t>45206019A</t>
  </si>
  <si>
    <t>45206119</t>
  </si>
  <si>
    <t>45206119A</t>
  </si>
  <si>
    <t>45206219</t>
  </si>
  <si>
    <t>45206219A</t>
  </si>
  <si>
    <t>45206319</t>
  </si>
  <si>
    <t>45206319A</t>
  </si>
  <si>
    <t>45206419</t>
  </si>
  <si>
    <t>45206419A</t>
  </si>
  <si>
    <t>45206519</t>
  </si>
  <si>
    <t>45206519A</t>
  </si>
  <si>
    <t>45206619</t>
  </si>
  <si>
    <t>45206619A</t>
  </si>
  <si>
    <t>45206719</t>
  </si>
  <si>
    <t>45206719A</t>
  </si>
  <si>
    <t>45206819</t>
  </si>
  <si>
    <t>45206819A</t>
  </si>
  <si>
    <t>45206919</t>
  </si>
  <si>
    <t>45206919A</t>
  </si>
  <si>
    <t>45207019</t>
  </si>
  <si>
    <t>45207019A</t>
  </si>
  <si>
    <t>45207119</t>
  </si>
  <si>
    <t>45207119A</t>
  </si>
  <si>
    <t>45207219</t>
  </si>
  <si>
    <t>45207219A</t>
  </si>
  <si>
    <t>45207319</t>
  </si>
  <si>
    <t>45207319A</t>
  </si>
  <si>
    <t>45207419</t>
  </si>
  <si>
    <t>45207419A</t>
  </si>
  <si>
    <t>45207519</t>
  </si>
  <si>
    <t>45207519A</t>
  </si>
  <si>
    <t>45207619</t>
  </si>
  <si>
    <t>45207619A</t>
  </si>
  <si>
    <t>45207719</t>
  </si>
  <si>
    <t>45207719A</t>
  </si>
  <si>
    <t>45207819</t>
  </si>
  <si>
    <t>45207819A</t>
  </si>
  <si>
    <t>45207919</t>
  </si>
  <si>
    <t>45207919A</t>
  </si>
  <si>
    <t>45208019</t>
  </si>
  <si>
    <t>45208019A</t>
  </si>
  <si>
    <t>45208119</t>
  </si>
  <si>
    <t>45208119A</t>
  </si>
  <si>
    <t>45208219</t>
  </si>
  <si>
    <t>45208219A</t>
  </si>
  <si>
    <t>45504919</t>
  </si>
  <si>
    <t>45504919A</t>
  </si>
  <si>
    <t>99040119</t>
  </si>
  <si>
    <t>99040119A</t>
  </si>
  <si>
    <t>99040219</t>
  </si>
  <si>
    <t>99040219A</t>
  </si>
  <si>
    <t>99040319</t>
  </si>
  <si>
    <t>99040319A</t>
  </si>
  <si>
    <t>99040419</t>
  </si>
  <si>
    <t>99040419A</t>
  </si>
  <si>
    <t>99040519</t>
  </si>
  <si>
    <t>99040519A</t>
  </si>
  <si>
    <t>99040719</t>
  </si>
  <si>
    <t>99040719A</t>
  </si>
  <si>
    <t>99040819</t>
  </si>
  <si>
    <t>99040819A</t>
  </si>
  <si>
    <t>99040919</t>
  </si>
  <si>
    <t>99040919A</t>
  </si>
  <si>
    <t>99055819</t>
  </si>
  <si>
    <t>99055819A</t>
  </si>
  <si>
    <t>BOO9</t>
  </si>
  <si>
    <t>99056719</t>
  </si>
  <si>
    <t>99056719A</t>
  </si>
  <si>
    <t>70000019</t>
  </si>
  <si>
    <t>70000019A</t>
  </si>
  <si>
    <t>SHO10</t>
  </si>
  <si>
    <t>70000119</t>
  </si>
  <si>
    <t>70000119A</t>
  </si>
  <si>
    <t>70000219</t>
  </si>
  <si>
    <t>70000219A</t>
  </si>
  <si>
    <t>70000319</t>
  </si>
  <si>
    <t>70000319A</t>
  </si>
  <si>
    <t>70000419</t>
  </si>
  <si>
    <t>70000419A</t>
  </si>
  <si>
    <t>70000519</t>
  </si>
  <si>
    <t>70000519A</t>
  </si>
  <si>
    <t>70000619</t>
  </si>
  <si>
    <t>70000619A</t>
  </si>
  <si>
    <t>70000719</t>
  </si>
  <si>
    <t>70000719A</t>
  </si>
  <si>
    <t>70000819</t>
  </si>
  <si>
    <t>70000819A</t>
  </si>
  <si>
    <t>70000919</t>
  </si>
  <si>
    <t>70000919A</t>
  </si>
  <si>
    <t>70001119</t>
  </si>
  <si>
    <t>70001119A</t>
  </si>
  <si>
    <t>70001219</t>
  </si>
  <si>
    <t>70001219A</t>
  </si>
  <si>
    <t>70001319</t>
  </si>
  <si>
    <t>70001319A</t>
  </si>
  <si>
    <t>70001419</t>
  </si>
  <si>
    <t>70001419A</t>
  </si>
  <si>
    <t>70001519</t>
  </si>
  <si>
    <t>70001519A</t>
  </si>
  <si>
    <t>70001619</t>
  </si>
  <si>
    <t>70001619A</t>
  </si>
  <si>
    <t>70001719</t>
  </si>
  <si>
    <t>70001719A</t>
  </si>
  <si>
    <t>70001819</t>
  </si>
  <si>
    <t>70001819A</t>
  </si>
  <si>
    <t>70001919</t>
  </si>
  <si>
    <t>70001919A</t>
  </si>
  <si>
    <t>70002019</t>
  </si>
  <si>
    <t>70002019A</t>
  </si>
  <si>
    <t>70010119</t>
  </si>
  <si>
    <t>70010119A</t>
  </si>
  <si>
    <t>70010419</t>
  </si>
  <si>
    <t>70010419A</t>
  </si>
  <si>
    <t>70010519</t>
  </si>
  <si>
    <t>70010519A</t>
  </si>
  <si>
    <t>SNE3</t>
  </si>
  <si>
    <t>70011219</t>
  </si>
  <si>
    <t>70011219A</t>
  </si>
  <si>
    <t>70011319</t>
  </si>
  <si>
    <t>70011319A</t>
  </si>
  <si>
    <t>70011419</t>
  </si>
  <si>
    <t>70011419A</t>
  </si>
  <si>
    <t>70020119</t>
  </si>
  <si>
    <t>70020119A</t>
  </si>
  <si>
    <t>70020219</t>
  </si>
  <si>
    <t>70020219A</t>
  </si>
  <si>
    <t>70020319</t>
  </si>
  <si>
    <t>70020319A</t>
  </si>
  <si>
    <t>70020419</t>
  </si>
  <si>
    <t>70020419A</t>
  </si>
  <si>
    <t>70020519</t>
  </si>
  <si>
    <t>70020519A</t>
  </si>
  <si>
    <t>70020619</t>
  </si>
  <si>
    <t>70020619A</t>
  </si>
  <si>
    <t>70020719</t>
  </si>
  <si>
    <t>70020719A</t>
  </si>
  <si>
    <t>70020819</t>
  </si>
  <si>
    <t>70020819A</t>
  </si>
  <si>
    <t>70020919</t>
  </si>
  <si>
    <t>70020919A</t>
  </si>
  <si>
    <t>70021019</t>
  </si>
  <si>
    <t>70021019A</t>
  </si>
  <si>
    <t>70030119</t>
  </si>
  <si>
    <t>70030119A</t>
  </si>
  <si>
    <t>70030219</t>
  </si>
  <si>
    <t>70030219A</t>
  </si>
  <si>
    <t>70030319</t>
  </si>
  <si>
    <t>70030319A</t>
  </si>
  <si>
    <t>70030419</t>
  </si>
  <si>
    <t>70030419A</t>
  </si>
  <si>
    <t>70030519</t>
  </si>
  <si>
    <t>70030519A</t>
  </si>
  <si>
    <t>70030619</t>
  </si>
  <si>
    <t>70030619A</t>
  </si>
  <si>
    <t>70030719</t>
  </si>
  <si>
    <t>70030719A</t>
  </si>
  <si>
    <t>70030819</t>
  </si>
  <si>
    <t>70030819A</t>
  </si>
  <si>
    <t>70030919</t>
  </si>
  <si>
    <t>70030919A</t>
  </si>
  <si>
    <t>70031019</t>
  </si>
  <si>
    <t>70031019A</t>
  </si>
  <si>
    <t>70031119</t>
  </si>
  <si>
    <t>70031119A</t>
  </si>
  <si>
    <t>70031219</t>
  </si>
  <si>
    <t>70031219A</t>
  </si>
  <si>
    <t>70031719</t>
  </si>
  <si>
    <t>70031719A</t>
  </si>
  <si>
    <t>70041819</t>
  </si>
  <si>
    <t>70041819A</t>
  </si>
  <si>
    <t>70041919</t>
  </si>
  <si>
    <t>70041919A</t>
  </si>
  <si>
    <t>42010119</t>
  </si>
  <si>
    <t>42010119A</t>
  </si>
  <si>
    <t>42010219</t>
  </si>
  <si>
    <t>42010219A</t>
  </si>
  <si>
    <t>42010319</t>
  </si>
  <si>
    <t>42010319A</t>
  </si>
  <si>
    <t>42010419</t>
  </si>
  <si>
    <t>42010419A</t>
  </si>
  <si>
    <t>42010519</t>
  </si>
  <si>
    <t>42010519A</t>
  </si>
  <si>
    <t>21000119</t>
  </si>
  <si>
    <t>21000119A</t>
  </si>
  <si>
    <t>SHO8</t>
  </si>
  <si>
    <t>21000219</t>
  </si>
  <si>
    <t>21000219A</t>
  </si>
  <si>
    <t>21000319</t>
  </si>
  <si>
    <t>21000319A</t>
  </si>
  <si>
    <t>21000419</t>
  </si>
  <si>
    <t>21000419A</t>
  </si>
  <si>
    <t>21001119</t>
  </si>
  <si>
    <t>21001119A</t>
  </si>
  <si>
    <t>21001219</t>
  </si>
  <si>
    <t>21001219A</t>
  </si>
  <si>
    <t>21001319</t>
  </si>
  <si>
    <t>21001319A</t>
  </si>
  <si>
    <t>21001419</t>
  </si>
  <si>
    <t>21001419A</t>
  </si>
  <si>
    <t>21001519</t>
  </si>
  <si>
    <t>21001519A</t>
  </si>
  <si>
    <t>21001619</t>
  </si>
  <si>
    <t>21001619A</t>
  </si>
  <si>
    <t>21001719</t>
  </si>
  <si>
    <t>21001719A</t>
  </si>
  <si>
    <t>21001819</t>
  </si>
  <si>
    <t>21001819A</t>
  </si>
  <si>
    <t>21001919</t>
  </si>
  <si>
    <t>21001919A</t>
  </si>
  <si>
    <t>21002019</t>
  </si>
  <si>
    <t>21002019A</t>
  </si>
  <si>
    <t>SHO2</t>
  </si>
  <si>
    <t>21003019</t>
  </si>
  <si>
    <t>21003019A</t>
  </si>
  <si>
    <t>21003119</t>
  </si>
  <si>
    <t>21003119A</t>
  </si>
  <si>
    <t>21003219</t>
  </si>
  <si>
    <t>21003219A</t>
  </si>
  <si>
    <t>21003319</t>
  </si>
  <si>
    <t>21003319A</t>
  </si>
  <si>
    <t>21003419</t>
  </si>
  <si>
    <t>21003419A</t>
  </si>
  <si>
    <t>21004019</t>
  </si>
  <si>
    <t>21004019A</t>
  </si>
  <si>
    <t>SHO9</t>
  </si>
  <si>
    <t>21005019</t>
  </si>
  <si>
    <t>21005019A</t>
  </si>
  <si>
    <t>21005119</t>
  </si>
  <si>
    <t>21005119A</t>
  </si>
  <si>
    <t>21005219</t>
  </si>
  <si>
    <t>21005219A</t>
  </si>
  <si>
    <t>21005319</t>
  </si>
  <si>
    <t>21005319A</t>
  </si>
  <si>
    <t>21005419</t>
  </si>
  <si>
    <t>21005419A</t>
  </si>
  <si>
    <t>21005519</t>
  </si>
  <si>
    <t>21005519A</t>
  </si>
  <si>
    <t>21006019</t>
  </si>
  <si>
    <t>21006019A</t>
  </si>
  <si>
    <t>21006119</t>
  </si>
  <si>
    <t>21006119A</t>
  </si>
  <si>
    <t>21006219</t>
  </si>
  <si>
    <t>21006219A</t>
  </si>
  <si>
    <t>21006319</t>
  </si>
  <si>
    <t>21006319A</t>
  </si>
  <si>
    <t>21006419</t>
  </si>
  <si>
    <t>21006419A</t>
  </si>
  <si>
    <t>21006519</t>
  </si>
  <si>
    <t>21006519A</t>
  </si>
  <si>
    <t>21007119</t>
  </si>
  <si>
    <t>21007119A</t>
  </si>
  <si>
    <t>21007219</t>
  </si>
  <si>
    <t>21007219A</t>
  </si>
  <si>
    <t>21007319</t>
  </si>
  <si>
    <t>21007319A</t>
  </si>
  <si>
    <t>21007419</t>
  </si>
  <si>
    <t>21007419A</t>
  </si>
  <si>
    <t>21008119</t>
  </si>
  <si>
    <t>21008119A</t>
  </si>
  <si>
    <t>21008219</t>
  </si>
  <si>
    <t>21008219A</t>
  </si>
  <si>
    <t>21008319</t>
  </si>
  <si>
    <t>21008319A</t>
  </si>
  <si>
    <t>21008419</t>
  </si>
  <si>
    <t>21008419A</t>
  </si>
  <si>
    <t>21008519</t>
  </si>
  <si>
    <t>21008519A</t>
  </si>
  <si>
    <t>21008619</t>
  </si>
  <si>
    <t>21008619A</t>
  </si>
  <si>
    <t>21008719</t>
  </si>
  <si>
    <t>21008719A</t>
  </si>
  <si>
    <t>21008819</t>
  </si>
  <si>
    <t>21008819A</t>
  </si>
  <si>
    <t>21008919</t>
  </si>
  <si>
    <t>21008919A</t>
  </si>
  <si>
    <t>21009019</t>
  </si>
  <si>
    <t>21009019A</t>
  </si>
  <si>
    <t>21009119</t>
  </si>
  <si>
    <t>21009119A</t>
  </si>
  <si>
    <t>21009219</t>
  </si>
  <si>
    <t>21009219A</t>
  </si>
  <si>
    <t>21009319</t>
  </si>
  <si>
    <t>21009319A</t>
  </si>
  <si>
    <t>21009419</t>
  </si>
  <si>
    <t>21009419A</t>
  </si>
  <si>
    <t>21009519</t>
  </si>
  <si>
    <t>21009519A</t>
  </si>
  <si>
    <t>21009619</t>
  </si>
  <si>
    <t>21009619A</t>
  </si>
  <si>
    <t>49010119</t>
  </si>
  <si>
    <t>49010119A</t>
  </si>
  <si>
    <t>49010219</t>
  </si>
  <si>
    <t>49010219A</t>
  </si>
  <si>
    <t>49010319</t>
  </si>
  <si>
    <t>49010319A</t>
  </si>
  <si>
    <t>49010419</t>
  </si>
  <si>
    <t>49010419A</t>
  </si>
  <si>
    <t>49010519</t>
  </si>
  <si>
    <t>49010519A</t>
  </si>
  <si>
    <t>49010619</t>
  </si>
  <si>
    <t>49010619A</t>
  </si>
  <si>
    <t>49010719</t>
  </si>
  <si>
    <t>49010719A</t>
  </si>
  <si>
    <t>49010819</t>
  </si>
  <si>
    <t>49010819A</t>
  </si>
  <si>
    <t>49010919</t>
  </si>
  <si>
    <t>49010919A</t>
  </si>
  <si>
    <t>49011019</t>
  </si>
  <si>
    <t>49011019A</t>
  </si>
  <si>
    <t>49011119</t>
  </si>
  <si>
    <t>49011119A</t>
  </si>
  <si>
    <t>49011219</t>
  </si>
  <si>
    <t>49011219A</t>
  </si>
  <si>
    <t>49011319</t>
  </si>
  <si>
    <t>49011319A</t>
  </si>
  <si>
    <t>34010119</t>
  </si>
  <si>
    <t>34010119A</t>
  </si>
  <si>
    <t>34010219</t>
  </si>
  <si>
    <t>34010219A</t>
  </si>
  <si>
    <t>34010319</t>
  </si>
  <si>
    <t>34010319A</t>
  </si>
  <si>
    <t>34011019</t>
  </si>
  <si>
    <t>34011019A</t>
  </si>
  <si>
    <t>34011119</t>
  </si>
  <si>
    <t>34011119A</t>
  </si>
  <si>
    <t>34011219</t>
  </si>
  <si>
    <t>34011219A</t>
  </si>
  <si>
    <t>23230019</t>
  </si>
  <si>
    <t>23230019A</t>
  </si>
  <si>
    <t>23230119</t>
  </si>
  <si>
    <t>23230119A</t>
  </si>
  <si>
    <t>23230219</t>
  </si>
  <si>
    <t>23230219A</t>
  </si>
  <si>
    <t>23230319</t>
  </si>
  <si>
    <t>23230319A</t>
  </si>
  <si>
    <t>23230419</t>
  </si>
  <si>
    <t>23230419A</t>
  </si>
  <si>
    <t>23230519</t>
  </si>
  <si>
    <t>23230519A</t>
  </si>
  <si>
    <t>23230619</t>
  </si>
  <si>
    <t>23230619A</t>
  </si>
  <si>
    <t>23230719</t>
  </si>
  <si>
    <t>23230719A</t>
  </si>
  <si>
    <t>23230819</t>
  </si>
  <si>
    <t>23230819A</t>
  </si>
  <si>
    <t>23230919</t>
  </si>
  <si>
    <t>23230919A</t>
  </si>
  <si>
    <t>23231019</t>
  </si>
  <si>
    <t>23231019A</t>
  </si>
  <si>
    <t>23231119</t>
  </si>
  <si>
    <t>23231119A</t>
  </si>
  <si>
    <t>23231219</t>
  </si>
  <si>
    <t>23231219A</t>
  </si>
  <si>
    <t>23231319</t>
  </si>
  <si>
    <t>23231319A</t>
  </si>
  <si>
    <t>23231419</t>
  </si>
  <si>
    <t>23231419A</t>
  </si>
  <si>
    <t>23231519</t>
  </si>
  <si>
    <t>23231519A</t>
  </si>
  <si>
    <t>23231619</t>
  </si>
  <si>
    <t>23231619A</t>
  </si>
  <si>
    <t>23231719</t>
  </si>
  <si>
    <t>23231719A</t>
  </si>
  <si>
    <t>23231819</t>
  </si>
  <si>
    <t>23231819A</t>
  </si>
  <si>
    <t>23231919</t>
  </si>
  <si>
    <t>23231919A</t>
  </si>
  <si>
    <t>23232019</t>
  </si>
  <si>
    <t>23232019A</t>
  </si>
  <si>
    <t>23232119</t>
  </si>
  <si>
    <t>23232119A</t>
  </si>
  <si>
    <t>23232219</t>
  </si>
  <si>
    <t>23232219A</t>
  </si>
  <si>
    <t>23232319</t>
  </si>
  <si>
    <t>23232319A</t>
  </si>
  <si>
    <t>23232419</t>
  </si>
  <si>
    <t>23232419A</t>
  </si>
  <si>
    <t>23232519</t>
  </si>
  <si>
    <t>23232519A</t>
  </si>
  <si>
    <t>23232619</t>
  </si>
  <si>
    <t>23232619A</t>
  </si>
  <si>
    <t>23232719</t>
  </si>
  <si>
    <t>23232719A</t>
  </si>
  <si>
    <t>23232819</t>
  </si>
  <si>
    <t>23232819A</t>
  </si>
  <si>
    <t>23232919</t>
  </si>
  <si>
    <t>23232919A</t>
  </si>
  <si>
    <t>23233019</t>
  </si>
  <si>
    <t>23233019A</t>
  </si>
  <si>
    <t>23233119</t>
  </si>
  <si>
    <t>23233119A</t>
  </si>
  <si>
    <t>23233219</t>
  </si>
  <si>
    <t>23233219A</t>
  </si>
  <si>
    <t>23233319</t>
  </si>
  <si>
    <t>23233319A</t>
  </si>
  <si>
    <t>23233419</t>
  </si>
  <si>
    <t>23233419A</t>
  </si>
  <si>
    <t>23233519</t>
  </si>
  <si>
    <t>23233519A</t>
  </si>
  <si>
    <t>23233619</t>
  </si>
  <si>
    <t>23233619A</t>
  </si>
  <si>
    <t>23233719</t>
  </si>
  <si>
    <t>23233719A</t>
  </si>
  <si>
    <t>23233819</t>
  </si>
  <si>
    <t>23233819A</t>
  </si>
  <si>
    <t>23233919</t>
  </si>
  <si>
    <t>23233919A</t>
  </si>
  <si>
    <t>23234019</t>
  </si>
  <si>
    <t>23234019A</t>
  </si>
  <si>
    <t>23234119</t>
  </si>
  <si>
    <t>23234119A</t>
  </si>
  <si>
    <t>23234219</t>
  </si>
  <si>
    <t>23234219A</t>
  </si>
  <si>
    <t>23234319</t>
  </si>
  <si>
    <t>23234319A</t>
  </si>
  <si>
    <t>23234419</t>
  </si>
  <si>
    <t>23234419A</t>
  </si>
  <si>
    <t>23234519</t>
  </si>
  <si>
    <t>23234519A</t>
  </si>
  <si>
    <t>23234619</t>
  </si>
  <si>
    <t>23234619A</t>
  </si>
  <si>
    <t>23234719</t>
  </si>
  <si>
    <t>23234719A</t>
  </si>
  <si>
    <t>23234819</t>
  </si>
  <si>
    <t>23234819A</t>
  </si>
  <si>
    <t>23234919</t>
  </si>
  <si>
    <t>23234919A</t>
  </si>
  <si>
    <t>23235019</t>
  </si>
  <si>
    <t>23235019A</t>
  </si>
  <si>
    <t>23235119</t>
  </si>
  <si>
    <t>23235119A</t>
  </si>
  <si>
    <t>23235319</t>
  </si>
  <si>
    <t>23235319A</t>
  </si>
  <si>
    <t>23235619</t>
  </si>
  <si>
    <t>23235619A</t>
  </si>
  <si>
    <t>23236219</t>
  </si>
  <si>
    <t>23236219A</t>
  </si>
  <si>
    <t>23236319</t>
  </si>
  <si>
    <t>23236319A</t>
  </si>
  <si>
    <t>23236419</t>
  </si>
  <si>
    <t>23236419A</t>
  </si>
  <si>
    <t>23236519</t>
  </si>
  <si>
    <t>23236519A</t>
  </si>
  <si>
    <t>23236819</t>
  </si>
  <si>
    <t>23236819A</t>
  </si>
  <si>
    <t>23236919</t>
  </si>
  <si>
    <t>23236919A</t>
  </si>
  <si>
    <t>23237119</t>
  </si>
  <si>
    <t>23237119A</t>
  </si>
  <si>
    <t>23237219</t>
  </si>
  <si>
    <t>23237219A</t>
  </si>
  <si>
    <t>23237619</t>
  </si>
  <si>
    <t>23237619A</t>
  </si>
  <si>
    <t>23237719</t>
  </si>
  <si>
    <t>23237719A</t>
  </si>
  <si>
    <t>23237819</t>
  </si>
  <si>
    <t>23237819A</t>
  </si>
  <si>
    <t>23237919</t>
  </si>
  <si>
    <t>23237919A</t>
  </si>
  <si>
    <t>23238019</t>
  </si>
  <si>
    <t>23238019A</t>
  </si>
  <si>
    <t>23238119</t>
  </si>
  <si>
    <t>23238119A</t>
  </si>
  <si>
    <t>23238219</t>
  </si>
  <si>
    <t>23238219A</t>
  </si>
  <si>
    <t>23238319</t>
  </si>
  <si>
    <t>23238319A</t>
  </si>
  <si>
    <t>23238419</t>
  </si>
  <si>
    <t>23238419A</t>
  </si>
  <si>
    <t>23238519</t>
  </si>
  <si>
    <t>23238519A</t>
  </si>
  <si>
    <t>23239819</t>
  </si>
  <si>
    <t>23239819A</t>
  </si>
  <si>
    <t>23239919</t>
  </si>
  <si>
    <t>23239919A</t>
  </si>
  <si>
    <t>13995019</t>
  </si>
  <si>
    <t>13995019A</t>
  </si>
  <si>
    <t>13995219</t>
  </si>
  <si>
    <t>13995219A</t>
  </si>
  <si>
    <t>13995319</t>
  </si>
  <si>
    <t>13995319A</t>
  </si>
  <si>
    <t>77010119</t>
  </si>
  <si>
    <t>77010119A</t>
  </si>
  <si>
    <t>77010219</t>
  </si>
  <si>
    <t>77010219A</t>
  </si>
  <si>
    <t>77010319</t>
  </si>
  <si>
    <t>77010319A</t>
  </si>
  <si>
    <t>77010419</t>
  </si>
  <si>
    <t>77010419A</t>
  </si>
  <si>
    <t>77010519</t>
  </si>
  <si>
    <t>77010519A</t>
  </si>
  <si>
    <t>77010619</t>
  </si>
  <si>
    <t>77010619A</t>
  </si>
  <si>
    <t>77010719</t>
  </si>
  <si>
    <t>77010719A</t>
  </si>
  <si>
    <t>77010819</t>
  </si>
  <si>
    <t>77010819A</t>
  </si>
  <si>
    <t>84020219</t>
  </si>
  <si>
    <t>84020219A</t>
  </si>
  <si>
    <t>84020319</t>
  </si>
  <si>
    <t>84020319A</t>
  </si>
  <si>
    <t>84010119</t>
  </si>
  <si>
    <t>84010119A</t>
  </si>
  <si>
    <t>84010219</t>
  </si>
  <si>
    <t>84010219A</t>
  </si>
  <si>
    <t>84010319</t>
  </si>
  <si>
    <t>84010319A</t>
  </si>
  <si>
    <t>84010419</t>
  </si>
  <si>
    <t>84010419A</t>
  </si>
  <si>
    <t>84010519</t>
  </si>
  <si>
    <t>84010519A</t>
  </si>
  <si>
    <t>84010619</t>
  </si>
  <si>
    <t>84010619A</t>
  </si>
  <si>
    <t>84020119</t>
  </si>
  <si>
    <t>84020119A</t>
  </si>
  <si>
    <t>63000019</t>
  </si>
  <si>
    <t>63000019A</t>
  </si>
  <si>
    <t>63013019</t>
  </si>
  <si>
    <t>63013019A</t>
  </si>
  <si>
    <t>63010219</t>
  </si>
  <si>
    <t>63010219A</t>
  </si>
  <si>
    <t>63010319</t>
  </si>
  <si>
    <t>63010319A</t>
  </si>
  <si>
    <t>63010419</t>
  </si>
  <si>
    <t>63010419A</t>
  </si>
  <si>
    <t>63010519</t>
  </si>
  <si>
    <t>63010519A</t>
  </si>
  <si>
    <t>63010619</t>
  </si>
  <si>
    <t>63010619A</t>
  </si>
  <si>
    <t>63010719</t>
  </si>
  <si>
    <t>63010719A</t>
  </si>
  <si>
    <t>63010819</t>
  </si>
  <si>
    <t>63010819A</t>
  </si>
  <si>
    <t>63010919</t>
  </si>
  <si>
    <t>63010919A</t>
  </si>
  <si>
    <t>63011019</t>
  </si>
  <si>
    <t>63011019A</t>
  </si>
  <si>
    <t>63011119</t>
  </si>
  <si>
    <t>63011119A</t>
  </si>
  <si>
    <t>63011219</t>
  </si>
  <si>
    <t>63011219A</t>
  </si>
  <si>
    <t>63011319</t>
  </si>
  <si>
    <t>63011319A</t>
  </si>
  <si>
    <t>63011419</t>
  </si>
  <si>
    <t>63011419A</t>
  </si>
  <si>
    <t>63011519</t>
  </si>
  <si>
    <t>63011519A</t>
  </si>
  <si>
    <t>63011619</t>
  </si>
  <si>
    <t>63011619A</t>
  </si>
  <si>
    <t>63011719</t>
  </si>
  <si>
    <t>63011719A</t>
  </si>
  <si>
    <t>63011819</t>
  </si>
  <si>
    <t>63011819A</t>
  </si>
  <si>
    <t>63011919</t>
  </si>
  <si>
    <t>63011919A</t>
  </si>
  <si>
    <t>63012019</t>
  </si>
  <si>
    <t>63012019A</t>
  </si>
  <si>
    <t>63013119</t>
  </si>
  <si>
    <t>63013119A</t>
  </si>
  <si>
    <t>63051219</t>
  </si>
  <si>
    <t>63051219A</t>
  </si>
  <si>
    <t>63051519</t>
  </si>
  <si>
    <t>63051519A</t>
  </si>
  <si>
    <t>63070119</t>
  </si>
  <si>
    <t>63070119A</t>
  </si>
  <si>
    <t>63070219</t>
  </si>
  <si>
    <t>63070219A</t>
  </si>
  <si>
    <t>63070319</t>
  </si>
  <si>
    <t>63070319A</t>
  </si>
  <si>
    <t>63020519</t>
  </si>
  <si>
    <t>63020519A</t>
  </si>
  <si>
    <t>63020619</t>
  </si>
  <si>
    <t>63020619A</t>
  </si>
  <si>
    <t>63020719</t>
  </si>
  <si>
    <t>63020719A</t>
  </si>
  <si>
    <t>63020819</t>
  </si>
  <si>
    <t>63020819A</t>
  </si>
  <si>
    <t>63041019</t>
  </si>
  <si>
    <t>63041019A</t>
  </si>
  <si>
    <t>63041119</t>
  </si>
  <si>
    <t>63041119A</t>
  </si>
  <si>
    <t>63041219</t>
  </si>
  <si>
    <t>63041219A</t>
  </si>
  <si>
    <t>63041319</t>
  </si>
  <si>
    <t>63041319A</t>
  </si>
  <si>
    <t>63041419</t>
  </si>
  <si>
    <t>63041419A</t>
  </si>
  <si>
    <t>63051319</t>
  </si>
  <si>
    <t>63051319A</t>
  </si>
  <si>
    <t>63051419</t>
  </si>
  <si>
    <t>63051419A</t>
  </si>
  <si>
    <t>63051619</t>
  </si>
  <si>
    <t>63051619A</t>
  </si>
  <si>
    <t>63060119</t>
  </si>
  <si>
    <t>63060119A</t>
  </si>
  <si>
    <t>63060219</t>
  </si>
  <si>
    <t>63060219A</t>
  </si>
  <si>
    <t>63060319</t>
  </si>
  <si>
    <t>63060319A</t>
  </si>
  <si>
    <t>63060419</t>
  </si>
  <si>
    <t>63060419A</t>
  </si>
  <si>
    <t>63080119</t>
  </si>
  <si>
    <t>63080119A</t>
  </si>
  <si>
    <t>63080219</t>
  </si>
  <si>
    <t>63080219A</t>
  </si>
  <si>
    <t>63090119</t>
  </si>
  <si>
    <t>63090119A</t>
  </si>
  <si>
    <t>63090219</t>
  </si>
  <si>
    <t>63090219A</t>
  </si>
  <si>
    <t>63090319</t>
  </si>
  <si>
    <t>63090319A</t>
  </si>
  <si>
    <t>63090419</t>
  </si>
  <si>
    <t>63090419A</t>
  </si>
  <si>
    <t>63100119</t>
  </si>
  <si>
    <t>63100119A</t>
  </si>
  <si>
    <t>31020119</t>
  </si>
  <si>
    <t>31020119A</t>
  </si>
  <si>
    <t>31020219</t>
  </si>
  <si>
    <t>31020219A</t>
  </si>
  <si>
    <t>31020319</t>
  </si>
  <si>
    <t>31020319A</t>
  </si>
  <si>
    <t>31020419</t>
  </si>
  <si>
    <t>31020419A</t>
  </si>
  <si>
    <t>86010119</t>
  </si>
  <si>
    <t>86010119A</t>
  </si>
  <si>
    <t>86010219</t>
  </si>
  <si>
    <t>86010219A</t>
  </si>
  <si>
    <t>86010319</t>
  </si>
  <si>
    <t>86010319A</t>
  </si>
  <si>
    <t>86010419</t>
  </si>
  <si>
    <t>86010419A</t>
  </si>
  <si>
    <t>86010519</t>
  </si>
  <si>
    <t>86010519A</t>
  </si>
  <si>
    <t>86010619</t>
  </si>
  <si>
    <t>86010619A</t>
  </si>
  <si>
    <t>86012119</t>
  </si>
  <si>
    <t>86012119A</t>
  </si>
  <si>
    <t>86012219</t>
  </si>
  <si>
    <t>86012219A</t>
  </si>
  <si>
    <t>86012319</t>
  </si>
  <si>
    <t>86012319A</t>
  </si>
  <si>
    <t>86013119</t>
  </si>
  <si>
    <t>86013119A</t>
  </si>
  <si>
    <t>86013219</t>
  </si>
  <si>
    <t>86013219A</t>
  </si>
  <si>
    <t>86013319</t>
  </si>
  <si>
    <t>86013319A</t>
  </si>
  <si>
    <t>86013419</t>
  </si>
  <si>
    <t>86013419A</t>
  </si>
  <si>
    <t>86013519</t>
  </si>
  <si>
    <t>86013519A</t>
  </si>
  <si>
    <t>86014119</t>
  </si>
  <si>
    <t>86014119A</t>
  </si>
  <si>
    <t>86014219</t>
  </si>
  <si>
    <t>86014219A</t>
  </si>
  <si>
    <t>86014319</t>
  </si>
  <si>
    <t>86014319A</t>
  </si>
  <si>
    <t>86014419</t>
  </si>
  <si>
    <t>86014419A</t>
  </si>
  <si>
    <t>86014519</t>
  </si>
  <si>
    <t>86014519A</t>
  </si>
  <si>
    <t>86015119</t>
  </si>
  <si>
    <t>86015119A</t>
  </si>
  <si>
    <t>86015219</t>
  </si>
  <si>
    <t>86015219A</t>
  </si>
  <si>
    <t>86015319</t>
  </si>
  <si>
    <t>86015319A</t>
  </si>
  <si>
    <t>86015419</t>
  </si>
  <si>
    <t>86015419A</t>
  </si>
  <si>
    <t>86015519</t>
  </si>
  <si>
    <t>86015519A</t>
  </si>
  <si>
    <t>86015619</t>
  </si>
  <si>
    <t>86015619A</t>
  </si>
  <si>
    <t>86015719</t>
  </si>
  <si>
    <t>86015719A</t>
  </si>
  <si>
    <t>86015819</t>
  </si>
  <si>
    <t>86015819A</t>
  </si>
  <si>
    <t>86015919</t>
  </si>
  <si>
    <t>86015919A</t>
  </si>
  <si>
    <t>86016019</t>
  </si>
  <si>
    <t>86016019A</t>
  </si>
  <si>
    <t>86017019</t>
  </si>
  <si>
    <t>86017019A</t>
  </si>
  <si>
    <t>86017119</t>
  </si>
  <si>
    <t>86017119A</t>
  </si>
  <si>
    <t>86018019</t>
  </si>
  <si>
    <t>86018019A</t>
  </si>
  <si>
    <t>Mini bag</t>
  </si>
  <si>
    <t>86018119</t>
  </si>
  <si>
    <t>86018119A</t>
  </si>
  <si>
    <t>86018219</t>
  </si>
  <si>
    <t>86018219A</t>
  </si>
  <si>
    <t>99051819</t>
  </si>
  <si>
    <t>99051819A</t>
  </si>
  <si>
    <t>99051019</t>
  </si>
  <si>
    <t>99051019A</t>
  </si>
  <si>
    <t>99052119</t>
  </si>
  <si>
    <t>99052119A</t>
  </si>
  <si>
    <t>99052219</t>
  </si>
  <si>
    <t>99052219A</t>
  </si>
  <si>
    <t>99052319</t>
  </si>
  <si>
    <t>99052319A</t>
  </si>
  <si>
    <t>99052419</t>
  </si>
  <si>
    <t>99052419A</t>
  </si>
  <si>
    <t>99052619</t>
  </si>
  <si>
    <t>99052619A</t>
  </si>
  <si>
    <t>99052819</t>
  </si>
  <si>
    <t>99052819A</t>
  </si>
  <si>
    <t>99054319</t>
  </si>
  <si>
    <t>99054319A</t>
  </si>
  <si>
    <t>BOO6</t>
  </si>
  <si>
    <t>99054819</t>
  </si>
  <si>
    <t>99054819A</t>
  </si>
  <si>
    <t>99054919</t>
  </si>
  <si>
    <t>99054919A</t>
  </si>
  <si>
    <t>99055019</t>
  </si>
  <si>
    <t>99055019A</t>
  </si>
  <si>
    <t>99055219</t>
  </si>
  <si>
    <t>99055219A</t>
  </si>
  <si>
    <t>99055319</t>
  </si>
  <si>
    <t>99055319A</t>
  </si>
  <si>
    <t>99055419</t>
  </si>
  <si>
    <t>99055419A</t>
  </si>
  <si>
    <t>BOO7</t>
  </si>
  <si>
    <t>99055719</t>
  </si>
  <si>
    <t>99055719A</t>
  </si>
  <si>
    <t>99056019</t>
  </si>
  <si>
    <t>99056019A</t>
  </si>
  <si>
    <t>99056219</t>
  </si>
  <si>
    <t>99056219A</t>
  </si>
  <si>
    <t>99056819</t>
  </si>
  <si>
    <t>99056819A</t>
  </si>
  <si>
    <t>99057019</t>
  </si>
  <si>
    <t>99057019A</t>
  </si>
  <si>
    <t>BOO10</t>
  </si>
  <si>
    <t>99059319</t>
  </si>
  <si>
    <t>99059319A</t>
  </si>
  <si>
    <t>99059419</t>
  </si>
  <si>
    <t>99059419A</t>
  </si>
  <si>
    <t>99059819</t>
  </si>
  <si>
    <t>99059819A</t>
  </si>
  <si>
    <t>92020219</t>
  </si>
  <si>
    <t>92020219A</t>
  </si>
  <si>
    <t>93010119</t>
  </si>
  <si>
    <t>93010119A</t>
  </si>
  <si>
    <t>93010219</t>
  </si>
  <si>
    <t>93010219A</t>
  </si>
  <si>
    <t>93010319</t>
  </si>
  <si>
    <t>93010319A</t>
  </si>
  <si>
    <t>93010419</t>
  </si>
  <si>
    <t>93010419A</t>
  </si>
  <si>
    <t>93010519</t>
  </si>
  <si>
    <t>93010519A</t>
  </si>
  <si>
    <t>93010619</t>
  </si>
  <si>
    <t>93010619A</t>
  </si>
  <si>
    <t>93010719</t>
  </si>
  <si>
    <t>93010719A</t>
  </si>
  <si>
    <t>93010819</t>
  </si>
  <si>
    <t>93010819A</t>
  </si>
  <si>
    <t>93010919</t>
  </si>
  <si>
    <t>93010919A</t>
  </si>
  <si>
    <t>93011019</t>
  </si>
  <si>
    <t>93011019A</t>
  </si>
  <si>
    <t>93011119</t>
  </si>
  <si>
    <t>93011119A</t>
  </si>
  <si>
    <t>93020119</t>
  </si>
  <si>
    <t>93020119A</t>
  </si>
  <si>
    <t>90000119</t>
  </si>
  <si>
    <t>90000119A</t>
  </si>
  <si>
    <t>90000219</t>
  </si>
  <si>
    <t>90000219A</t>
  </si>
  <si>
    <t>90000319</t>
  </si>
  <si>
    <t>90000319A</t>
  </si>
  <si>
    <t>90000419</t>
  </si>
  <si>
    <t>90000419A</t>
  </si>
  <si>
    <t>90000519</t>
  </si>
  <si>
    <t>90000519A</t>
  </si>
  <si>
    <t>90000619</t>
  </si>
  <si>
    <t>90000619A</t>
  </si>
  <si>
    <t>90000719</t>
  </si>
  <si>
    <t>90000719A</t>
  </si>
  <si>
    <t>90000819</t>
  </si>
  <si>
    <t>90000819A</t>
  </si>
  <si>
    <t>90000919</t>
  </si>
  <si>
    <t>90000919A</t>
  </si>
  <si>
    <t>90001019</t>
  </si>
  <si>
    <t>90001019A</t>
  </si>
  <si>
    <t>90001119</t>
  </si>
  <si>
    <t>90001119A</t>
  </si>
  <si>
    <t>90001219</t>
  </si>
  <si>
    <t>90001219A</t>
  </si>
  <si>
    <t>90001319</t>
  </si>
  <si>
    <t>90001319A</t>
  </si>
  <si>
    <t>90010119</t>
  </si>
  <si>
    <t>90010119A</t>
  </si>
  <si>
    <t>90010219</t>
  </si>
  <si>
    <t>90010219A</t>
  </si>
  <si>
    <t>90010319</t>
  </si>
  <si>
    <t>90010319A</t>
  </si>
  <si>
    <t>90010419</t>
  </si>
  <si>
    <t>90010419A</t>
  </si>
  <si>
    <t>90010519</t>
  </si>
  <si>
    <t>90010519A</t>
  </si>
  <si>
    <t>90010619</t>
  </si>
  <si>
    <t>90010619A</t>
  </si>
  <si>
    <t>90010719</t>
  </si>
  <si>
    <t>90010719A</t>
  </si>
  <si>
    <t>90010819</t>
  </si>
  <si>
    <t>90010819A</t>
  </si>
  <si>
    <t>90010919</t>
  </si>
  <si>
    <t>90010919A</t>
  </si>
  <si>
    <t>90011019</t>
  </si>
  <si>
    <t>90011019A</t>
  </si>
  <si>
    <t>90011119</t>
  </si>
  <si>
    <t>90011119A</t>
  </si>
  <si>
    <t>90011219</t>
  </si>
  <si>
    <t>90011219A</t>
  </si>
  <si>
    <t>90011319</t>
  </si>
  <si>
    <t>90011319A</t>
  </si>
  <si>
    <t>90011419</t>
  </si>
  <si>
    <t>90011419A</t>
  </si>
  <si>
    <t>90011519</t>
  </si>
  <si>
    <t>90011519A</t>
  </si>
  <si>
    <t>90011619</t>
  </si>
  <si>
    <t>90011619A</t>
  </si>
  <si>
    <t>90011719</t>
  </si>
  <si>
    <t>90011719A</t>
  </si>
  <si>
    <t>90011819</t>
  </si>
  <si>
    <t>90011819A</t>
  </si>
  <si>
    <t>90020119</t>
  </si>
  <si>
    <t>90020119A</t>
  </si>
  <si>
    <t>90020219</t>
  </si>
  <si>
    <t>90020219A</t>
  </si>
  <si>
    <t>90020319</t>
  </si>
  <si>
    <t>90020319A</t>
  </si>
  <si>
    <t>90020419</t>
  </si>
  <si>
    <t>90020419A</t>
  </si>
  <si>
    <t>90020519</t>
  </si>
  <si>
    <t>90020519A</t>
  </si>
  <si>
    <t>99030119</t>
  </si>
  <si>
    <t>99030119A</t>
  </si>
  <si>
    <t>99030219</t>
  </si>
  <si>
    <t>99030219A</t>
  </si>
  <si>
    <t>99030319</t>
  </si>
  <si>
    <t>99030319A</t>
  </si>
  <si>
    <t>99030419</t>
  </si>
  <si>
    <t>99030419A</t>
  </si>
  <si>
    <t>99030519</t>
  </si>
  <si>
    <t>99030519A</t>
  </si>
  <si>
    <t>99030619</t>
  </si>
  <si>
    <t>99030619A</t>
  </si>
  <si>
    <t>99030719</t>
  </si>
  <si>
    <t>99030719A</t>
  </si>
  <si>
    <t>99030819</t>
  </si>
  <si>
    <t>99030819A</t>
  </si>
  <si>
    <t>99030919</t>
  </si>
  <si>
    <t>99030919A</t>
  </si>
  <si>
    <t>60010119</t>
  </si>
  <si>
    <t>60010119A</t>
  </si>
  <si>
    <t>60010219</t>
  </si>
  <si>
    <t>60010219A</t>
  </si>
  <si>
    <t>60010319</t>
  </si>
  <si>
    <t>60010319A</t>
  </si>
  <si>
    <t>60010419</t>
  </si>
  <si>
    <t>60010419A</t>
  </si>
  <si>
    <t>60010519</t>
  </si>
  <si>
    <t>60010519A</t>
  </si>
  <si>
    <t>60010619</t>
  </si>
  <si>
    <t>60010619A</t>
  </si>
  <si>
    <t>94000119</t>
  </si>
  <si>
    <t>94000119A</t>
  </si>
  <si>
    <t>94000219</t>
  </si>
  <si>
    <t>94000219A</t>
  </si>
  <si>
    <t>94000319</t>
  </si>
  <si>
    <t>94000319A</t>
  </si>
  <si>
    <t>94000419</t>
  </si>
  <si>
    <t>94000419A</t>
  </si>
  <si>
    <t>94000519</t>
  </si>
  <si>
    <t>94000519A</t>
  </si>
  <si>
    <t>94000619</t>
  </si>
  <si>
    <t>94000619A</t>
  </si>
  <si>
    <t>94000719</t>
  </si>
  <si>
    <t>94000719A</t>
  </si>
  <si>
    <t>94000819</t>
  </si>
  <si>
    <t>94000819A</t>
  </si>
  <si>
    <t>94000919</t>
  </si>
  <si>
    <t>94000919A</t>
  </si>
  <si>
    <t>94001019</t>
  </si>
  <si>
    <t>94001019A</t>
  </si>
  <si>
    <t>94001119</t>
  </si>
  <si>
    <t>94001119A</t>
  </si>
  <si>
    <t>94001219</t>
  </si>
  <si>
    <t>94001219A</t>
  </si>
  <si>
    <t>94001319</t>
  </si>
  <si>
    <t>94001319A</t>
  </si>
  <si>
    <t>94001419</t>
  </si>
  <si>
    <t>94001419A</t>
  </si>
  <si>
    <t>94001519</t>
  </si>
  <si>
    <t>94001519A</t>
  </si>
  <si>
    <t>94001619</t>
  </si>
  <si>
    <t>94001619A</t>
  </si>
  <si>
    <t>94001719</t>
  </si>
  <si>
    <t>94001719A</t>
  </si>
  <si>
    <t>94001819</t>
  </si>
  <si>
    <t>94001819A</t>
  </si>
  <si>
    <t>94001919</t>
  </si>
  <si>
    <t>94001919A</t>
  </si>
  <si>
    <t>94002019</t>
  </si>
  <si>
    <t>94002019A</t>
  </si>
  <si>
    <t>94003019</t>
  </si>
  <si>
    <t>94003019A</t>
  </si>
  <si>
    <t>94003119</t>
  </si>
  <si>
    <t>94003119A</t>
  </si>
  <si>
    <t>94003219</t>
  </si>
  <si>
    <t>94003219A</t>
  </si>
  <si>
    <t>94005019</t>
  </si>
  <si>
    <t>94005019A</t>
  </si>
  <si>
    <t>94005119</t>
  </si>
  <si>
    <t>94005119A</t>
  </si>
  <si>
    <t>94005219</t>
  </si>
  <si>
    <t>94005219A</t>
  </si>
  <si>
    <t>94005319</t>
  </si>
  <si>
    <t>94005319A</t>
  </si>
  <si>
    <t>94010019</t>
  </si>
  <si>
    <t>94010019A</t>
  </si>
  <si>
    <t>94010119</t>
  </si>
  <si>
    <t>94010119A</t>
  </si>
  <si>
    <t>94010219</t>
  </si>
  <si>
    <t>94010219A</t>
  </si>
  <si>
    <t>94010319</t>
  </si>
  <si>
    <t>94010319A</t>
  </si>
  <si>
    <t>94010419</t>
  </si>
  <si>
    <t>94010419A</t>
  </si>
  <si>
    <t>94020119</t>
  </si>
  <si>
    <t>94020119A</t>
  </si>
  <si>
    <t>94020219</t>
  </si>
  <si>
    <t>94020219A</t>
  </si>
  <si>
    <t>94020419</t>
  </si>
  <si>
    <t>94020419A</t>
  </si>
  <si>
    <t>94020719</t>
  </si>
  <si>
    <t>94020719A</t>
  </si>
  <si>
    <t>94030119</t>
  </si>
  <si>
    <t>94030119A</t>
  </si>
  <si>
    <t>94030219</t>
  </si>
  <si>
    <t>94030219A</t>
  </si>
  <si>
    <t>94030319</t>
  </si>
  <si>
    <t>94030319A</t>
  </si>
  <si>
    <t>94030419</t>
  </si>
  <si>
    <t>94030419A</t>
  </si>
  <si>
    <t>94030519</t>
  </si>
  <si>
    <t>94030519A</t>
  </si>
  <si>
    <t>94030619</t>
  </si>
  <si>
    <t>94030619A</t>
  </si>
  <si>
    <t>94030719</t>
  </si>
  <si>
    <t>94030719A</t>
  </si>
  <si>
    <t>94030819</t>
  </si>
  <si>
    <t>94030819A</t>
  </si>
  <si>
    <t>94030919</t>
  </si>
  <si>
    <t>94030919A</t>
  </si>
  <si>
    <t>94031019</t>
  </si>
  <si>
    <t>94031019A</t>
  </si>
  <si>
    <t>94031119</t>
  </si>
  <si>
    <t>94031119A</t>
  </si>
  <si>
    <t>94031219</t>
  </si>
  <si>
    <t>94031219A</t>
  </si>
  <si>
    <t>94031419</t>
  </si>
  <si>
    <t>94031419A</t>
  </si>
  <si>
    <t>94031519</t>
  </si>
  <si>
    <t>94031519A</t>
  </si>
  <si>
    <t>94031619</t>
  </si>
  <si>
    <t>94031619A</t>
  </si>
  <si>
    <t>94031719</t>
  </si>
  <si>
    <t>94031719A</t>
  </si>
  <si>
    <t>94031819</t>
  </si>
  <si>
    <t>94031819A</t>
  </si>
  <si>
    <t>94040119</t>
  </si>
  <si>
    <t>94040119A</t>
  </si>
  <si>
    <t>94040219</t>
  </si>
  <si>
    <t>94040219A</t>
  </si>
  <si>
    <t>94040319</t>
  </si>
  <si>
    <t>94040319A</t>
  </si>
  <si>
    <t>94040519</t>
  </si>
  <si>
    <t>94040519A</t>
  </si>
  <si>
    <t>94040619</t>
  </si>
  <si>
    <t>94040619A</t>
  </si>
  <si>
    <t>94040719</t>
  </si>
  <si>
    <t>94040719A</t>
  </si>
  <si>
    <t>94040819</t>
  </si>
  <si>
    <t>94040819A</t>
  </si>
  <si>
    <t>94040919</t>
  </si>
  <si>
    <t>94040919A</t>
  </si>
  <si>
    <t>94050119</t>
  </si>
  <si>
    <t>94050119A</t>
  </si>
  <si>
    <t>94050219</t>
  </si>
  <si>
    <t>94050219A</t>
  </si>
  <si>
    <t>94050319</t>
  </si>
  <si>
    <t>94050319A</t>
  </si>
  <si>
    <t>94050819</t>
  </si>
  <si>
    <t>94050819A</t>
  </si>
  <si>
    <t>94050919</t>
  </si>
  <si>
    <t>94050919A</t>
  </si>
  <si>
    <t>94051019</t>
  </si>
  <si>
    <t>94051019A</t>
  </si>
  <si>
    <t>94051119</t>
  </si>
  <si>
    <t>94051119A</t>
  </si>
  <si>
    <t>94051219</t>
  </si>
  <si>
    <t>94051219A</t>
  </si>
  <si>
    <t>94051319</t>
  </si>
  <si>
    <t>94051319A</t>
  </si>
  <si>
    <t>94051419</t>
  </si>
  <si>
    <t>94051419A</t>
  </si>
  <si>
    <t>94051519</t>
  </si>
  <si>
    <t>94051519A</t>
  </si>
  <si>
    <t>94051619</t>
  </si>
  <si>
    <t>94051619A</t>
  </si>
  <si>
    <t>94051719</t>
  </si>
  <si>
    <t>94051719A</t>
  </si>
  <si>
    <t>94060119</t>
  </si>
  <si>
    <t>94060119A</t>
  </si>
  <si>
    <t>94060219</t>
  </si>
  <si>
    <t>94060219A</t>
  </si>
  <si>
    <t>94060319</t>
  </si>
  <si>
    <t>94060319A</t>
  </si>
  <si>
    <t>96010119</t>
  </si>
  <si>
    <t>96010119A</t>
  </si>
  <si>
    <t>96010219</t>
  </si>
  <si>
    <t>96010219A</t>
  </si>
  <si>
    <t>96010319</t>
  </si>
  <si>
    <t>96010319A</t>
  </si>
  <si>
    <t>96010419</t>
  </si>
  <si>
    <t>96010419A</t>
  </si>
  <si>
    <t>96010519</t>
  </si>
  <si>
    <t>96010519A</t>
  </si>
  <si>
    <t>96010619</t>
  </si>
  <si>
    <t>96010619A</t>
  </si>
  <si>
    <t>96010719</t>
  </si>
  <si>
    <t>96010719A</t>
  </si>
  <si>
    <t>96010819</t>
  </si>
  <si>
    <t>96010819A</t>
  </si>
  <si>
    <t>96010919</t>
  </si>
  <si>
    <t>96010919A</t>
  </si>
  <si>
    <t>96011019</t>
  </si>
  <si>
    <t>96011019A</t>
  </si>
  <si>
    <t>96011119</t>
  </si>
  <si>
    <t>96011119A</t>
  </si>
  <si>
    <t>96011219</t>
  </si>
  <si>
    <t>96011219A</t>
  </si>
  <si>
    <t>15150119</t>
  </si>
  <si>
    <t>15150119A</t>
  </si>
  <si>
    <t>15150219</t>
  </si>
  <si>
    <t>15150219A</t>
  </si>
  <si>
    <t>15150319</t>
  </si>
  <si>
    <t>15150319A</t>
  </si>
  <si>
    <t>15150419</t>
  </si>
  <si>
    <t>15150419A</t>
  </si>
  <si>
    <t>15150519</t>
  </si>
  <si>
    <t>15150519A</t>
  </si>
  <si>
    <t>15150619</t>
  </si>
  <si>
    <t>15150619A</t>
  </si>
  <si>
    <t>15150719</t>
  </si>
  <si>
    <t>15150719A</t>
  </si>
  <si>
    <t>15150819</t>
  </si>
  <si>
    <t>15150819A</t>
  </si>
  <si>
    <t>15150919</t>
  </si>
  <si>
    <t>15150919A</t>
  </si>
  <si>
    <t>15151019</t>
  </si>
  <si>
    <t>15151019A</t>
  </si>
  <si>
    <t>15151119</t>
  </si>
  <si>
    <t>15151119A</t>
  </si>
  <si>
    <t>15151219</t>
  </si>
  <si>
    <t>15151219A</t>
  </si>
  <si>
    <t>15151319</t>
  </si>
  <si>
    <t>15151319A</t>
  </si>
  <si>
    <t>15151419</t>
  </si>
  <si>
    <t>15151419A</t>
  </si>
  <si>
    <t>15151519</t>
  </si>
  <si>
    <t>15151519A</t>
  </si>
  <si>
    <t>15151619</t>
  </si>
  <si>
    <t>15151619A</t>
  </si>
  <si>
    <t>15151719</t>
  </si>
  <si>
    <t>15151719A</t>
  </si>
  <si>
    <t>15151819</t>
  </si>
  <si>
    <t>15151819A</t>
  </si>
  <si>
    <t>15151919</t>
  </si>
  <si>
    <t>15151919A</t>
  </si>
  <si>
    <t>15152019</t>
  </si>
  <si>
    <t>15152019A</t>
  </si>
  <si>
    <t>15152119</t>
  </si>
  <si>
    <t>15152119A</t>
  </si>
  <si>
    <t>15152219</t>
  </si>
  <si>
    <t>15152219A</t>
  </si>
  <si>
    <t>15152319</t>
  </si>
  <si>
    <t>15152319A</t>
  </si>
  <si>
    <t>15152419</t>
  </si>
  <si>
    <t>15152419A</t>
  </si>
  <si>
    <t>15152519</t>
  </si>
  <si>
    <t>15152519A</t>
  </si>
  <si>
    <t>15152619</t>
  </si>
  <si>
    <t>15152619A</t>
  </si>
  <si>
    <t>15152719</t>
  </si>
  <si>
    <t>15152719A</t>
  </si>
  <si>
    <t>15152819</t>
  </si>
  <si>
    <t>15152819A</t>
  </si>
  <si>
    <t>15152919</t>
  </si>
  <si>
    <t>15152919A</t>
  </si>
  <si>
    <t>15153019</t>
  </si>
  <si>
    <t>15153019A</t>
  </si>
  <si>
    <t>15153119</t>
  </si>
  <si>
    <t>15153119A</t>
  </si>
  <si>
    <t>15153219</t>
  </si>
  <si>
    <t>15153219A</t>
  </si>
  <si>
    <t>15154019</t>
  </si>
  <si>
    <t>15154019A</t>
  </si>
  <si>
    <t>15154119</t>
  </si>
  <si>
    <t>15154119A</t>
  </si>
  <si>
    <t>15154219</t>
  </si>
  <si>
    <t>15154219A</t>
  </si>
  <si>
    <t>15154319</t>
  </si>
  <si>
    <t>15154319A</t>
  </si>
  <si>
    <t>15154419</t>
  </si>
  <si>
    <t>15154419A</t>
  </si>
  <si>
    <t>15154519</t>
  </si>
  <si>
    <t>15154519A</t>
  </si>
  <si>
    <t>15154619</t>
  </si>
  <si>
    <t>15154619A</t>
  </si>
  <si>
    <t>15154719</t>
  </si>
  <si>
    <t>15154719A</t>
  </si>
  <si>
    <t>15154819</t>
  </si>
  <si>
    <t>15154819A</t>
  </si>
  <si>
    <t>15154919</t>
  </si>
  <si>
    <t>15154919A</t>
  </si>
  <si>
    <t>15156019</t>
  </si>
  <si>
    <t>15156019A</t>
  </si>
  <si>
    <t>15156119</t>
  </si>
  <si>
    <t>15156119A</t>
  </si>
  <si>
    <t>15156219</t>
  </si>
  <si>
    <t>15156219A</t>
  </si>
  <si>
    <t>15156319</t>
  </si>
  <si>
    <t>15156319A</t>
  </si>
  <si>
    <t>15156419</t>
  </si>
  <si>
    <t>15156419A</t>
  </si>
  <si>
    <t>15156519</t>
  </si>
  <si>
    <t>15156519A</t>
  </si>
  <si>
    <t>15156619</t>
  </si>
  <si>
    <t>15156619A</t>
  </si>
  <si>
    <t>15156719</t>
  </si>
  <si>
    <t>15156719A</t>
  </si>
  <si>
    <t>15156919</t>
  </si>
  <si>
    <t>15156919A</t>
  </si>
  <si>
    <t>15160119</t>
  </si>
  <si>
    <t>15160119A</t>
  </si>
  <si>
    <t>15160219</t>
  </si>
  <si>
    <t>15160219A</t>
  </si>
  <si>
    <t>15160319</t>
  </si>
  <si>
    <t>15160319A</t>
  </si>
  <si>
    <t>15160419</t>
  </si>
  <si>
    <t>15160419A</t>
  </si>
  <si>
    <t>15160519</t>
  </si>
  <si>
    <t>15160519A</t>
  </si>
  <si>
    <t>15160619</t>
  </si>
  <si>
    <t>15160619A</t>
  </si>
  <si>
    <t>15160719</t>
  </si>
  <si>
    <t>15160719A</t>
  </si>
  <si>
    <t>15160819</t>
  </si>
  <si>
    <t>15160819A</t>
  </si>
  <si>
    <t>15160919</t>
  </si>
  <si>
    <t>15160919A</t>
  </si>
  <si>
    <t>15161019</t>
  </si>
  <si>
    <t>15161019A</t>
  </si>
  <si>
    <t>15161119</t>
  </si>
  <si>
    <t>15161119A</t>
  </si>
  <si>
    <t>61010119</t>
  </si>
  <si>
    <t>61010119A</t>
  </si>
  <si>
    <t>61010219</t>
  </si>
  <si>
    <t>61010219A</t>
  </si>
  <si>
    <t>61010319</t>
  </si>
  <si>
    <t>61010319A</t>
  </si>
  <si>
    <t>61010419</t>
  </si>
  <si>
    <t>61010419A</t>
  </si>
  <si>
    <t>61010519</t>
  </si>
  <si>
    <t>61010519A</t>
  </si>
  <si>
    <t>61010619</t>
  </si>
  <si>
    <t>61010619A</t>
  </si>
  <si>
    <t>61010719</t>
  </si>
  <si>
    <t>61010719A</t>
  </si>
  <si>
    <t>61010819</t>
  </si>
  <si>
    <t>61010819A</t>
  </si>
  <si>
    <t>61010919</t>
  </si>
  <si>
    <t>61010919A</t>
  </si>
  <si>
    <t>61011019</t>
  </si>
  <si>
    <t>61011019A</t>
  </si>
  <si>
    <t>61011119</t>
  </si>
  <si>
    <t>61011119A</t>
  </si>
  <si>
    <t>61011219</t>
  </si>
  <si>
    <t>61011219A</t>
  </si>
  <si>
    <t>61011319</t>
  </si>
  <si>
    <t>61011319A</t>
  </si>
  <si>
    <t>61011419</t>
  </si>
  <si>
    <t>61011419A</t>
  </si>
  <si>
    <t>61011519</t>
  </si>
  <si>
    <t>61011519A</t>
  </si>
  <si>
    <t>61011619</t>
  </si>
  <si>
    <t>61011619A</t>
  </si>
  <si>
    <t>61011719</t>
  </si>
  <si>
    <t>61011719A</t>
  </si>
  <si>
    <t>61011819</t>
  </si>
  <si>
    <t>61011819A</t>
  </si>
  <si>
    <t>61011919</t>
  </si>
  <si>
    <t>61011919A</t>
  </si>
  <si>
    <t>61012019</t>
  </si>
  <si>
    <t>61012019A</t>
  </si>
  <si>
    <t>61012119</t>
  </si>
  <si>
    <t>61012119A</t>
  </si>
  <si>
    <t>61012219</t>
  </si>
  <si>
    <t>61012219A</t>
  </si>
  <si>
    <t>61012319</t>
  </si>
  <si>
    <t>61012319A</t>
  </si>
  <si>
    <t>61012419</t>
  </si>
  <si>
    <t>61012419A</t>
  </si>
  <si>
    <t>61012519</t>
  </si>
  <si>
    <t>61012519A</t>
  </si>
  <si>
    <t>61012619</t>
  </si>
  <si>
    <t>61012619A</t>
  </si>
  <si>
    <t>61012719</t>
  </si>
  <si>
    <t>61012719A</t>
  </si>
  <si>
    <t>61012819</t>
  </si>
  <si>
    <t>61012819A</t>
  </si>
  <si>
    <t>61012919</t>
  </si>
  <si>
    <t>61012919A</t>
  </si>
  <si>
    <t>61013019</t>
  </si>
  <si>
    <t>61013019A</t>
  </si>
  <si>
    <t>61013119</t>
  </si>
  <si>
    <t>61013119A</t>
  </si>
  <si>
    <t>61013219</t>
  </si>
  <si>
    <t>61013219A</t>
  </si>
  <si>
    <t>61013319</t>
  </si>
  <si>
    <t>61013319A</t>
  </si>
  <si>
    <t>61013419</t>
  </si>
  <si>
    <t>61013419A</t>
  </si>
  <si>
    <t>61013519</t>
  </si>
  <si>
    <t>61013519A</t>
  </si>
  <si>
    <t>61013619</t>
  </si>
  <si>
    <t>61013619A</t>
  </si>
  <si>
    <t>61013719</t>
  </si>
  <si>
    <t>61013719A</t>
  </si>
  <si>
    <t>61013819</t>
  </si>
  <si>
    <t>61013819A</t>
  </si>
  <si>
    <t>61013919</t>
  </si>
  <si>
    <t>61013919A</t>
  </si>
  <si>
    <t>61014019</t>
  </si>
  <si>
    <t>61014019A</t>
  </si>
  <si>
    <t>61014119</t>
  </si>
  <si>
    <t>61014119A</t>
  </si>
  <si>
    <t>61014219</t>
  </si>
  <si>
    <t>61014219A</t>
  </si>
  <si>
    <t>61014319</t>
  </si>
  <si>
    <t>61014319A</t>
  </si>
  <si>
    <t>61014419</t>
  </si>
  <si>
    <t>61014419A</t>
  </si>
  <si>
    <t>61014519</t>
  </si>
  <si>
    <t>61014519A</t>
  </si>
  <si>
    <t>61014619</t>
  </si>
  <si>
    <t>61014619A</t>
  </si>
  <si>
    <t>61014719</t>
  </si>
  <si>
    <t>61014719A</t>
  </si>
  <si>
    <t>61014819</t>
  </si>
  <si>
    <t>61014819A</t>
  </si>
  <si>
    <t>61014919</t>
  </si>
  <si>
    <t>61014919A</t>
  </si>
  <si>
    <t>61015019</t>
  </si>
  <si>
    <t>61015019A</t>
  </si>
  <si>
    <t>61015119</t>
  </si>
  <si>
    <t>61015119A</t>
  </si>
  <si>
    <t>61015219</t>
  </si>
  <si>
    <t>61015219A</t>
  </si>
  <si>
    <t>61015319</t>
  </si>
  <si>
    <t>61015319A</t>
  </si>
  <si>
    <t>61015419</t>
  </si>
  <si>
    <t>61015419A</t>
  </si>
  <si>
    <t>61015519</t>
  </si>
  <si>
    <t>61015519A</t>
  </si>
  <si>
    <t>61015619</t>
  </si>
  <si>
    <t>61015619A</t>
  </si>
  <si>
    <t>61015719</t>
  </si>
  <si>
    <t>61015719A</t>
  </si>
  <si>
    <t>61015819</t>
  </si>
  <si>
    <t>61015819A</t>
  </si>
  <si>
    <t>61015919</t>
  </si>
  <si>
    <t>61015919A</t>
  </si>
  <si>
    <t>61016019</t>
  </si>
  <si>
    <t>61016019A</t>
  </si>
  <si>
    <t>61016119</t>
  </si>
  <si>
    <t>61016119A</t>
  </si>
  <si>
    <t>61016219</t>
  </si>
  <si>
    <t>61016219A</t>
  </si>
  <si>
    <t>61016319</t>
  </si>
  <si>
    <t>61016319A</t>
  </si>
  <si>
    <t>61016419</t>
  </si>
  <si>
    <t>61016419A</t>
  </si>
  <si>
    <t>61016519</t>
  </si>
  <si>
    <t>61016519A</t>
  </si>
  <si>
    <t>61016619</t>
  </si>
  <si>
    <t>61016619A</t>
  </si>
  <si>
    <t>61016719</t>
  </si>
  <si>
    <t>61016719A</t>
  </si>
  <si>
    <t>61016819</t>
  </si>
  <si>
    <t>61016819A</t>
  </si>
  <si>
    <t>61016919</t>
  </si>
  <si>
    <t>61016919A</t>
  </si>
  <si>
    <t>61017019</t>
  </si>
  <si>
    <t>61017019A</t>
  </si>
  <si>
    <t>61017119</t>
  </si>
  <si>
    <t>61017119A</t>
  </si>
  <si>
    <t>61017519</t>
  </si>
  <si>
    <t>61017519A</t>
  </si>
  <si>
    <t>61017619</t>
  </si>
  <si>
    <t>61017619A</t>
  </si>
  <si>
    <t>61017719</t>
  </si>
  <si>
    <t>61017719A</t>
  </si>
  <si>
    <t>26999119</t>
  </si>
  <si>
    <t>26999119A</t>
  </si>
  <si>
    <t>26999219</t>
  </si>
  <si>
    <t>26999219A</t>
  </si>
  <si>
    <t>26999319</t>
  </si>
  <si>
    <t>26999319A</t>
  </si>
  <si>
    <t>26999419</t>
  </si>
  <si>
    <t>26999419A</t>
  </si>
  <si>
    <t>26999519</t>
  </si>
  <si>
    <t>26999519A</t>
  </si>
  <si>
    <t>BOO11</t>
  </si>
  <si>
    <t>26999619</t>
  </si>
  <si>
    <t>26999619A</t>
  </si>
  <si>
    <t>26999719</t>
  </si>
  <si>
    <t>26999719A</t>
  </si>
  <si>
    <t>73010119</t>
  </si>
  <si>
    <t>73010119A</t>
  </si>
  <si>
    <t>67010119</t>
  </si>
  <si>
    <t>67010119A</t>
  </si>
  <si>
    <t>67010219</t>
  </si>
  <si>
    <t>67010219A</t>
  </si>
  <si>
    <t>67010319</t>
  </si>
  <si>
    <t>67010319A</t>
  </si>
  <si>
    <t>67010419</t>
  </si>
  <si>
    <t>67010419A</t>
  </si>
  <si>
    <t>67010519</t>
  </si>
  <si>
    <t>67010519A</t>
  </si>
  <si>
    <t>67010619</t>
  </si>
  <si>
    <t>67010619A</t>
  </si>
  <si>
    <t>67010719</t>
  </si>
  <si>
    <t>67010719A</t>
  </si>
  <si>
    <t>67010819</t>
  </si>
  <si>
    <t>67010819A</t>
  </si>
  <si>
    <t>67010919</t>
  </si>
  <si>
    <t>67010919A</t>
  </si>
  <si>
    <t>99020119</t>
  </si>
  <si>
    <t>99020119A</t>
  </si>
  <si>
    <t>99020219</t>
  </si>
  <si>
    <t>99020219A</t>
  </si>
  <si>
    <t>99020319</t>
  </si>
  <si>
    <t>99020319A</t>
  </si>
  <si>
    <t>99020419</t>
  </si>
  <si>
    <t>99020419A</t>
  </si>
  <si>
    <t>99020819</t>
  </si>
  <si>
    <t>99020819A</t>
  </si>
  <si>
    <t>24280119</t>
  </si>
  <si>
    <t>24280119A</t>
  </si>
  <si>
    <t>24280219</t>
  </si>
  <si>
    <t>24280219A</t>
  </si>
  <si>
    <t>24280319</t>
  </si>
  <si>
    <t>24280319A</t>
  </si>
  <si>
    <t>24280419</t>
  </si>
  <si>
    <t>24280419A</t>
  </si>
  <si>
    <t>24280519</t>
  </si>
  <si>
    <t>24280519A</t>
  </si>
  <si>
    <t>24280619</t>
  </si>
  <si>
    <t>24280619A</t>
  </si>
  <si>
    <t>24280719</t>
  </si>
  <si>
    <t>24280719A</t>
  </si>
  <si>
    <t>24240119</t>
  </si>
  <si>
    <t>24240119A</t>
  </si>
  <si>
    <t>24240219</t>
  </si>
  <si>
    <t>24240219A</t>
  </si>
  <si>
    <t>24240319</t>
  </si>
  <si>
    <t>24240319A</t>
  </si>
  <si>
    <t>24240419</t>
  </si>
  <si>
    <t>24240419A</t>
  </si>
  <si>
    <t>24240519</t>
  </si>
  <si>
    <t>24240519A</t>
  </si>
  <si>
    <t>24240619</t>
  </si>
  <si>
    <t>24240619A</t>
  </si>
  <si>
    <t>24240719</t>
  </si>
  <si>
    <t>24240719A</t>
  </si>
  <si>
    <t>24240819</t>
  </si>
  <si>
    <t>24240819A</t>
  </si>
  <si>
    <t>24240919</t>
  </si>
  <si>
    <t>24240919A</t>
  </si>
  <si>
    <t>24241019</t>
  </si>
  <si>
    <t>24241019A</t>
  </si>
  <si>
    <t>24241119</t>
  </si>
  <si>
    <t>24241119A</t>
  </si>
  <si>
    <t>24241219</t>
  </si>
  <si>
    <t>24241219A</t>
  </si>
  <si>
    <t>24241319</t>
  </si>
  <si>
    <t>24241319A</t>
  </si>
  <si>
    <t>24241419</t>
  </si>
  <si>
    <t>24241419A</t>
  </si>
  <si>
    <t>24241519</t>
  </si>
  <si>
    <t>24241519A</t>
  </si>
  <si>
    <t>24241619</t>
  </si>
  <si>
    <t>24241619A</t>
  </si>
  <si>
    <t>24241719</t>
  </si>
  <si>
    <t>24241719A</t>
  </si>
  <si>
    <t>24241819</t>
  </si>
  <si>
    <t>24241819A</t>
  </si>
  <si>
    <t>24241919</t>
  </si>
  <si>
    <t>24241919A</t>
  </si>
  <si>
    <t>24243119</t>
  </si>
  <si>
    <t>24243119A</t>
  </si>
  <si>
    <t>24243219</t>
  </si>
  <si>
    <t>24243219A</t>
  </si>
  <si>
    <t>24243319</t>
  </si>
  <si>
    <t>24243319A</t>
  </si>
  <si>
    <t>24243419</t>
  </si>
  <si>
    <t>24243419A</t>
  </si>
  <si>
    <t>24243519</t>
  </si>
  <si>
    <t>24243519A</t>
  </si>
  <si>
    <t>24243619</t>
  </si>
  <si>
    <t>24243619A</t>
  </si>
  <si>
    <t>24243719</t>
  </si>
  <si>
    <t>24243719A</t>
  </si>
  <si>
    <t>24243819</t>
  </si>
  <si>
    <t>24243819A</t>
  </si>
  <si>
    <t>24243919</t>
  </si>
  <si>
    <t>24243919A</t>
  </si>
  <si>
    <t>24244019</t>
  </si>
  <si>
    <t>24244019A</t>
  </si>
  <si>
    <t>24244119</t>
  </si>
  <si>
    <t>24244119A</t>
  </si>
  <si>
    <t>24244219</t>
  </si>
  <si>
    <t>24244219A</t>
  </si>
  <si>
    <t>24244319</t>
  </si>
  <si>
    <t>24244319A</t>
  </si>
  <si>
    <t>24244419</t>
  </si>
  <si>
    <t>24244419A</t>
  </si>
  <si>
    <t>24244519</t>
  </si>
  <si>
    <t>24244519A</t>
  </si>
  <si>
    <t>24245019</t>
  </si>
  <si>
    <t>24245019A</t>
  </si>
  <si>
    <t>24250119</t>
  </si>
  <si>
    <t>24250119A</t>
  </si>
  <si>
    <t>24250219</t>
  </si>
  <si>
    <t>24250219A</t>
  </si>
  <si>
    <t>24260119</t>
  </si>
  <si>
    <t>24260119A</t>
  </si>
  <si>
    <t>24260219</t>
  </si>
  <si>
    <t>24260219A</t>
  </si>
  <si>
    <t>24260319</t>
  </si>
  <si>
    <t>24260319A</t>
  </si>
  <si>
    <t>24260419</t>
  </si>
  <si>
    <t>24260419A</t>
  </si>
  <si>
    <t>24270119</t>
  </si>
  <si>
    <t>24270119A</t>
  </si>
  <si>
    <t>24270219</t>
  </si>
  <si>
    <t>24270219A</t>
  </si>
  <si>
    <t>24270319</t>
  </si>
  <si>
    <t>24270319A</t>
  </si>
  <si>
    <t>47010119</t>
  </si>
  <si>
    <t>47010119A</t>
  </si>
  <si>
    <t>47010219</t>
  </si>
  <si>
    <t>47010219A</t>
  </si>
  <si>
    <t>47010319</t>
  </si>
  <si>
    <t>47010319A</t>
  </si>
  <si>
    <t>47010419</t>
  </si>
  <si>
    <t>47010419A</t>
  </si>
  <si>
    <t>47010519</t>
  </si>
  <si>
    <t>47010519A</t>
  </si>
  <si>
    <t>47010619</t>
  </si>
  <si>
    <t>47010619A</t>
  </si>
  <si>
    <t>47010719</t>
  </si>
  <si>
    <t>47010719A</t>
  </si>
  <si>
    <t>47010819</t>
  </si>
  <si>
    <t>47010819A</t>
  </si>
  <si>
    <t>47010919</t>
  </si>
  <si>
    <t>47010919A</t>
  </si>
  <si>
    <t>47011019</t>
  </si>
  <si>
    <t>47011019A</t>
  </si>
  <si>
    <t>47011119</t>
  </si>
  <si>
    <t>47011119A</t>
  </si>
  <si>
    <t>47011219</t>
  </si>
  <si>
    <t>47011219A</t>
  </si>
  <si>
    <t>41010119</t>
  </si>
  <si>
    <t>41010119A</t>
  </si>
  <si>
    <t>53010019</t>
  </si>
  <si>
    <t>53010019A</t>
  </si>
  <si>
    <t>53010119</t>
  </si>
  <si>
    <t>53010119A</t>
  </si>
  <si>
    <t>53010219</t>
  </si>
  <si>
    <t>53010219A</t>
  </si>
  <si>
    <t>53010319</t>
  </si>
  <si>
    <t>53010319A</t>
  </si>
  <si>
    <t>53010419</t>
  </si>
  <si>
    <t>53010419A</t>
  </si>
  <si>
    <t>53010519</t>
  </si>
  <si>
    <t>53010519A</t>
  </si>
  <si>
    <t>53010619</t>
  </si>
  <si>
    <t>53010619A</t>
  </si>
  <si>
    <t>53010719</t>
  </si>
  <si>
    <t>53010719A</t>
  </si>
  <si>
    <t>53010819</t>
  </si>
  <si>
    <t>53010819A</t>
  </si>
  <si>
    <t>53010919</t>
  </si>
  <si>
    <t>53010919A</t>
  </si>
  <si>
    <t>53011019</t>
  </si>
  <si>
    <t>53011019A</t>
  </si>
  <si>
    <t>53011119</t>
  </si>
  <si>
    <t>53011119A</t>
  </si>
  <si>
    <t>53011219</t>
  </si>
  <si>
    <t>53011219A</t>
  </si>
  <si>
    <t>53011319</t>
  </si>
  <si>
    <t>53011319A</t>
  </si>
  <si>
    <t>53011419</t>
  </si>
  <si>
    <t>53011419A</t>
  </si>
  <si>
    <t>53011519</t>
  </si>
  <si>
    <t>53011519A</t>
  </si>
  <si>
    <t>53011619</t>
  </si>
  <si>
    <t>53011619A</t>
  </si>
  <si>
    <t>53011719</t>
  </si>
  <si>
    <t>53011719A</t>
  </si>
  <si>
    <t>53011819</t>
  </si>
  <si>
    <t>53011819A</t>
  </si>
  <si>
    <t>53011919</t>
  </si>
  <si>
    <t>53011919A</t>
  </si>
  <si>
    <t>53012019</t>
  </si>
  <si>
    <t>53012019A</t>
  </si>
  <si>
    <t>53012119</t>
  </si>
  <si>
    <t>53012119A</t>
  </si>
  <si>
    <t>53012219</t>
  </si>
  <si>
    <t>53012219A</t>
  </si>
  <si>
    <t>53012319</t>
  </si>
  <si>
    <t>53012319A</t>
  </si>
  <si>
    <t>53012419</t>
  </si>
  <si>
    <t>53012419A</t>
  </si>
  <si>
    <t>53012519</t>
  </si>
  <si>
    <t>53012519A</t>
  </si>
  <si>
    <t>53012619</t>
  </si>
  <si>
    <t>53012619A</t>
  </si>
  <si>
    <t>53012719</t>
  </si>
  <si>
    <t>53012719A</t>
  </si>
  <si>
    <t>53012819</t>
  </si>
  <si>
    <t>53012819A</t>
  </si>
  <si>
    <t>53012919</t>
  </si>
  <si>
    <t>53012919A</t>
  </si>
  <si>
    <t>53013019</t>
  </si>
  <si>
    <t>53013019A</t>
  </si>
  <si>
    <t>53013119</t>
  </si>
  <si>
    <t>53013119A</t>
  </si>
  <si>
    <t>53013219</t>
  </si>
  <si>
    <t>53013219A</t>
  </si>
  <si>
    <t>53013319</t>
  </si>
  <si>
    <t>53013319A</t>
  </si>
  <si>
    <t>53013419</t>
  </si>
  <si>
    <t>53013419A</t>
  </si>
  <si>
    <t>53013519</t>
  </si>
  <si>
    <t>53013519A</t>
  </si>
  <si>
    <t>53013619</t>
  </si>
  <si>
    <t>53013619A</t>
  </si>
  <si>
    <t>53013719</t>
  </si>
  <si>
    <t>53013719A</t>
  </si>
  <si>
    <t>53013819</t>
  </si>
  <si>
    <t>53013819A</t>
  </si>
  <si>
    <t>53020119</t>
  </si>
  <si>
    <t>53020119A</t>
  </si>
  <si>
    <t>53020219</t>
  </si>
  <si>
    <t>53020219A</t>
  </si>
  <si>
    <t>53020319</t>
  </si>
  <si>
    <t>53020319A</t>
  </si>
  <si>
    <t>53020419</t>
  </si>
  <si>
    <t>53020419A</t>
  </si>
  <si>
    <t>53020519</t>
  </si>
  <si>
    <t>53020519A</t>
  </si>
  <si>
    <t>53020619</t>
  </si>
  <si>
    <t>53020619A</t>
  </si>
  <si>
    <t>53020719</t>
  </si>
  <si>
    <t>53020719A</t>
  </si>
  <si>
    <t>53020819</t>
  </si>
  <si>
    <t>53020819A</t>
  </si>
  <si>
    <t>53020919</t>
  </si>
  <si>
    <t>53020919A</t>
  </si>
  <si>
    <t>53021019</t>
  </si>
  <si>
    <t>53021019A</t>
  </si>
  <si>
    <t>53021119</t>
  </si>
  <si>
    <t>53021119A</t>
  </si>
  <si>
    <t>53021219</t>
  </si>
  <si>
    <t>53021219A</t>
  </si>
  <si>
    <t>53021319</t>
  </si>
  <si>
    <t>53021319A</t>
  </si>
  <si>
    <t>53021419</t>
  </si>
  <si>
    <t>53021419A</t>
  </si>
  <si>
    <t>53021519</t>
  </si>
  <si>
    <t>53021519A</t>
  </si>
  <si>
    <t>53021619</t>
  </si>
  <si>
    <t>53021619A</t>
  </si>
  <si>
    <t>53021719</t>
  </si>
  <si>
    <t>53021719A</t>
  </si>
  <si>
    <t>53022519</t>
  </si>
  <si>
    <t>53022519A</t>
  </si>
  <si>
    <t>53030119</t>
  </si>
  <si>
    <t>53030119A</t>
  </si>
  <si>
    <t>53030219</t>
  </si>
  <si>
    <t>53030219A</t>
  </si>
  <si>
    <t>53030319</t>
  </si>
  <si>
    <t>53030319A</t>
  </si>
  <si>
    <t>56010119</t>
  </si>
  <si>
    <t>56010119A</t>
  </si>
  <si>
    <t>56010219</t>
  </si>
  <si>
    <t>56010219A</t>
  </si>
  <si>
    <t>56010319</t>
  </si>
  <si>
    <t>56010319A</t>
  </si>
  <si>
    <t>56010419</t>
  </si>
  <si>
    <t>56010419A</t>
  </si>
  <si>
    <t>56010519</t>
  </si>
  <si>
    <t>56010519A</t>
  </si>
  <si>
    <t>56010619</t>
  </si>
  <si>
    <t>56010619A</t>
  </si>
  <si>
    <t>56010719</t>
  </si>
  <si>
    <t>56010719A</t>
  </si>
  <si>
    <t>56010819</t>
  </si>
  <si>
    <t>56010819A</t>
  </si>
  <si>
    <t>56010919</t>
  </si>
  <si>
    <t>56010919A</t>
  </si>
  <si>
    <t>56011019</t>
  </si>
  <si>
    <t>56011019A</t>
  </si>
  <si>
    <t>56011119</t>
  </si>
  <si>
    <t>56011119A</t>
  </si>
  <si>
    <t>56011219</t>
  </si>
  <si>
    <t>56011219A</t>
  </si>
  <si>
    <t>56011319</t>
  </si>
  <si>
    <t>56011319A</t>
  </si>
  <si>
    <t>56011419</t>
  </si>
  <si>
    <t>56011419A</t>
  </si>
  <si>
    <t>56011519</t>
  </si>
  <si>
    <t>56011519A</t>
  </si>
  <si>
    <t>56011619</t>
  </si>
  <si>
    <t>56011619A</t>
  </si>
  <si>
    <t>56011719</t>
  </si>
  <si>
    <t>56011719A</t>
  </si>
  <si>
    <t>56011819</t>
  </si>
  <si>
    <t>56011819A</t>
  </si>
  <si>
    <t>56011919</t>
  </si>
  <si>
    <t>56011919A</t>
  </si>
  <si>
    <t>56012019</t>
  </si>
  <si>
    <t>56012019A</t>
  </si>
  <si>
    <t>56012119</t>
  </si>
  <si>
    <t>56012119A</t>
  </si>
  <si>
    <t>56012219</t>
  </si>
  <si>
    <t>56012219A</t>
  </si>
  <si>
    <t>56012319</t>
  </si>
  <si>
    <t>56012319A</t>
  </si>
  <si>
    <t>56012419</t>
  </si>
  <si>
    <t>56012419A</t>
  </si>
  <si>
    <t>56012519</t>
  </si>
  <si>
    <t>56012519A</t>
  </si>
  <si>
    <t>56012619</t>
  </si>
  <si>
    <t>56012619A</t>
  </si>
  <si>
    <t>56012719</t>
  </si>
  <si>
    <t>56012719A</t>
  </si>
  <si>
    <t>56012819</t>
  </si>
  <si>
    <t>56012819A</t>
  </si>
  <si>
    <t>56012919</t>
  </si>
  <si>
    <t>56012919A</t>
  </si>
  <si>
    <t>56013019</t>
  </si>
  <si>
    <t>56013019A</t>
  </si>
  <si>
    <t>56013119</t>
  </si>
  <si>
    <t>56013119A</t>
  </si>
  <si>
    <t>56013219</t>
  </si>
  <si>
    <t>56013219A</t>
  </si>
  <si>
    <t>56013319</t>
  </si>
  <si>
    <t>56013319A</t>
  </si>
  <si>
    <t>56013419</t>
  </si>
  <si>
    <t>56013419A</t>
  </si>
  <si>
    <t>56013519</t>
  </si>
  <si>
    <t>56013519A</t>
  </si>
  <si>
    <t>56013619</t>
  </si>
  <si>
    <t>56013619A</t>
  </si>
  <si>
    <t>56013719</t>
  </si>
  <si>
    <t>56013719A</t>
  </si>
  <si>
    <t>56013819</t>
  </si>
  <si>
    <t>56013819A</t>
  </si>
  <si>
    <t>56013919</t>
  </si>
  <si>
    <t>56013919A</t>
  </si>
  <si>
    <t>56014019</t>
  </si>
  <si>
    <t>56014019A</t>
  </si>
  <si>
    <t>56014119</t>
  </si>
  <si>
    <t>56014119A</t>
  </si>
  <si>
    <t>56014219</t>
  </si>
  <si>
    <t>56014219A</t>
  </si>
  <si>
    <t>56014319</t>
  </si>
  <si>
    <t>56014319A</t>
  </si>
  <si>
    <t>56014419</t>
  </si>
  <si>
    <t>56014419A</t>
  </si>
  <si>
    <t>56014519</t>
  </si>
  <si>
    <t>56014519A</t>
  </si>
  <si>
    <t>56014619</t>
  </si>
  <si>
    <t>56014619A</t>
  </si>
  <si>
    <t>56014719</t>
  </si>
  <si>
    <t>56014719A</t>
  </si>
  <si>
    <t>56014819</t>
  </si>
  <si>
    <t>56014819A</t>
  </si>
  <si>
    <t>56014919</t>
  </si>
  <si>
    <t>56014919A</t>
  </si>
  <si>
    <t>56015019</t>
  </si>
  <si>
    <t>56015019A</t>
  </si>
  <si>
    <t>56015119</t>
  </si>
  <si>
    <t>56015119A</t>
  </si>
  <si>
    <t>56015219</t>
  </si>
  <si>
    <t>56015219A</t>
  </si>
  <si>
    <t>56015319</t>
  </si>
  <si>
    <t>56015319A</t>
  </si>
  <si>
    <t>56015419</t>
  </si>
  <si>
    <t>56015419A</t>
  </si>
  <si>
    <t>56015519</t>
  </si>
  <si>
    <t>56015519A</t>
  </si>
  <si>
    <t>56015619</t>
  </si>
  <si>
    <t>56015619A</t>
  </si>
  <si>
    <t>56015719</t>
  </si>
  <si>
    <t>56015719A</t>
  </si>
  <si>
    <t>68010119</t>
  </si>
  <si>
    <t>68010119A</t>
  </si>
  <si>
    <t>68010219</t>
  </si>
  <si>
    <t>68010219A</t>
  </si>
  <si>
    <t>68010319</t>
  </si>
  <si>
    <t>68010319A</t>
  </si>
  <si>
    <t>68010419</t>
  </si>
  <si>
    <t>68010419A</t>
  </si>
  <si>
    <t>68010519</t>
  </si>
  <si>
    <t>68010519A</t>
  </si>
  <si>
    <t>68010619</t>
  </si>
  <si>
    <t>68010619A</t>
  </si>
  <si>
    <t>68010719</t>
  </si>
  <si>
    <t>68010719A</t>
  </si>
  <si>
    <t>68010819</t>
  </si>
  <si>
    <t>68010819A</t>
  </si>
  <si>
    <t>68010919</t>
  </si>
  <si>
    <t>68010919A</t>
  </si>
  <si>
    <t>68011019</t>
  </si>
  <si>
    <t>68011019A</t>
  </si>
  <si>
    <t>68011119</t>
  </si>
  <si>
    <t>68011119A</t>
  </si>
  <si>
    <t>68011219</t>
  </si>
  <si>
    <t>68011219A</t>
  </si>
  <si>
    <t>68011319</t>
  </si>
  <si>
    <t>68011319A</t>
  </si>
  <si>
    <t>68011419</t>
  </si>
  <si>
    <t>68011419A</t>
  </si>
  <si>
    <t>68011519</t>
  </si>
  <si>
    <t>68011519A</t>
  </si>
  <si>
    <t>68011619</t>
  </si>
  <si>
    <t>68011619A</t>
  </si>
  <si>
    <t>68011719</t>
  </si>
  <si>
    <t>68011719A</t>
  </si>
  <si>
    <t>71010119</t>
  </si>
  <si>
    <t>71010119A</t>
  </si>
  <si>
    <t>71010219</t>
  </si>
  <si>
    <t>71010219A</t>
  </si>
  <si>
    <t>71010319</t>
  </si>
  <si>
    <t>71010319A</t>
  </si>
  <si>
    <t>71010419</t>
  </si>
  <si>
    <t>71010419A</t>
  </si>
  <si>
    <t>71010519</t>
  </si>
  <si>
    <t>71010519A</t>
  </si>
  <si>
    <t>71010619</t>
  </si>
  <si>
    <t>71010619A</t>
  </si>
  <si>
    <t>71010719</t>
  </si>
  <si>
    <t>71010719A</t>
  </si>
  <si>
    <t>71010819</t>
  </si>
  <si>
    <t>71010819A</t>
  </si>
  <si>
    <t>71010919</t>
  </si>
  <si>
    <t>71010919A</t>
  </si>
  <si>
    <t>71011019</t>
  </si>
  <si>
    <t>71011019A</t>
  </si>
  <si>
    <t>71011119</t>
  </si>
  <si>
    <t>71011119A</t>
  </si>
  <si>
    <t>71020419</t>
  </si>
  <si>
    <t>71020419A</t>
  </si>
  <si>
    <t>71020119</t>
  </si>
  <si>
    <t>71020119A</t>
  </si>
  <si>
    <t>71020219</t>
  </si>
  <si>
    <t>71020219A</t>
  </si>
  <si>
    <t>71020319</t>
  </si>
  <si>
    <t>71020319A</t>
  </si>
  <si>
    <t>80000519</t>
  </si>
  <si>
    <t>80000519A</t>
  </si>
  <si>
    <t>88000019</t>
  </si>
  <si>
    <t>88000019A</t>
  </si>
  <si>
    <t>88000119</t>
  </si>
  <si>
    <t>88000119A</t>
  </si>
  <si>
    <t>88000219</t>
  </si>
  <si>
    <t>88000219A</t>
  </si>
  <si>
    <t>88000319</t>
  </si>
  <si>
    <t>88000319A</t>
  </si>
  <si>
    <t>88000419</t>
  </si>
  <si>
    <t>88000419A</t>
  </si>
  <si>
    <t>88000519</t>
  </si>
  <si>
    <t>88000519A</t>
  </si>
  <si>
    <t>88000619</t>
  </si>
  <si>
    <t>88000619A</t>
  </si>
  <si>
    <t>88000719</t>
  </si>
  <si>
    <t>88000719A</t>
  </si>
  <si>
    <t>88000819</t>
  </si>
  <si>
    <t>88000819A</t>
  </si>
  <si>
    <t>88000919</t>
  </si>
  <si>
    <t>88000919A</t>
  </si>
  <si>
    <t>88001019</t>
  </si>
  <si>
    <t>88001019A</t>
  </si>
  <si>
    <t>88001119</t>
  </si>
  <si>
    <t>88001119A</t>
  </si>
  <si>
    <t>88001219</t>
  </si>
  <si>
    <t>88001219A</t>
  </si>
  <si>
    <t>88001319</t>
  </si>
  <si>
    <t>88001319A</t>
  </si>
  <si>
    <t>88001419</t>
  </si>
  <si>
    <t>88001419A</t>
  </si>
  <si>
    <t>88001519</t>
  </si>
  <si>
    <t>88001519A</t>
  </si>
  <si>
    <t>88001619</t>
  </si>
  <si>
    <t>88001619A</t>
  </si>
  <si>
    <t>88001719</t>
  </si>
  <si>
    <t>88001719A</t>
  </si>
  <si>
    <t>88001819</t>
  </si>
  <si>
    <t>88001819A</t>
  </si>
  <si>
    <t>88001919</t>
  </si>
  <si>
    <t>88001919A</t>
  </si>
  <si>
    <t>88002019</t>
  </si>
  <si>
    <t>88002019A</t>
  </si>
  <si>
    <t>88002119</t>
  </si>
  <si>
    <t>88002119A</t>
  </si>
  <si>
    <t>88002219</t>
  </si>
  <si>
    <t>88002219A</t>
  </si>
  <si>
    <t>88002319</t>
  </si>
  <si>
    <t>88002319A</t>
  </si>
  <si>
    <t>88002419</t>
  </si>
  <si>
    <t>88002419A</t>
  </si>
  <si>
    <t>88002519</t>
  </si>
  <si>
    <t>88002519A</t>
  </si>
  <si>
    <t>88002619</t>
  </si>
  <si>
    <t>88002619A</t>
  </si>
  <si>
    <t>88002719</t>
  </si>
  <si>
    <t>88002719A</t>
  </si>
  <si>
    <t>88002819</t>
  </si>
  <si>
    <t>88002819A</t>
  </si>
  <si>
    <t>88002919</t>
  </si>
  <si>
    <t>88002919A</t>
  </si>
  <si>
    <t>88003019</t>
  </si>
  <si>
    <t>88003019A</t>
  </si>
  <si>
    <t>88003119</t>
  </si>
  <si>
    <t>88003119A</t>
  </si>
  <si>
    <t>88003219</t>
  </si>
  <si>
    <t>88003219A</t>
  </si>
  <si>
    <t>88003319</t>
  </si>
  <si>
    <t>88003319A</t>
  </si>
  <si>
    <t>88003419</t>
  </si>
  <si>
    <t>88003419A</t>
  </si>
  <si>
    <t>88003519</t>
  </si>
  <si>
    <t>88003519A</t>
  </si>
  <si>
    <t>88003619</t>
  </si>
  <si>
    <t>88003619A</t>
  </si>
  <si>
    <t>88003719</t>
  </si>
  <si>
    <t>88003719A</t>
  </si>
  <si>
    <t>88003819</t>
  </si>
  <si>
    <t>88003819A</t>
  </si>
  <si>
    <t>88003919</t>
  </si>
  <si>
    <t>88003919A</t>
  </si>
  <si>
    <t>88004019</t>
  </si>
  <si>
    <t>88004019A</t>
  </si>
  <si>
    <t>88004119</t>
  </si>
  <si>
    <t>88004119A</t>
  </si>
  <si>
    <t>88004219</t>
  </si>
  <si>
    <t>88004219A</t>
  </si>
  <si>
    <t>88004319</t>
  </si>
  <si>
    <t>88004319A</t>
  </si>
  <si>
    <t>88004419</t>
  </si>
  <si>
    <t>88004419A</t>
  </si>
  <si>
    <t>88004619</t>
  </si>
  <si>
    <t>88004619A</t>
  </si>
  <si>
    <t>88004719</t>
  </si>
  <si>
    <t>88004719A</t>
  </si>
  <si>
    <t>88004819</t>
  </si>
  <si>
    <t>88004819A</t>
  </si>
  <si>
    <t>88004919</t>
  </si>
  <si>
    <t>88004919A</t>
  </si>
  <si>
    <t>88005019</t>
  </si>
  <si>
    <t>88005019A</t>
  </si>
  <si>
    <t>88005119</t>
  </si>
  <si>
    <t>88005119A</t>
  </si>
  <si>
    <t>88005219</t>
  </si>
  <si>
    <t>88005219A</t>
  </si>
  <si>
    <t>88005319</t>
  </si>
  <si>
    <t>88005319A</t>
  </si>
  <si>
    <t>88005419</t>
  </si>
  <si>
    <t>88005419A</t>
  </si>
  <si>
    <t>88005519</t>
  </si>
  <si>
    <t>88005519A</t>
  </si>
  <si>
    <t>88005619</t>
  </si>
  <si>
    <t>88005619A</t>
  </si>
  <si>
    <t>88005719</t>
  </si>
  <si>
    <t>88005719A</t>
  </si>
  <si>
    <t>88005819</t>
  </si>
  <si>
    <t>88005819A</t>
  </si>
  <si>
    <t>88005919</t>
  </si>
  <si>
    <t>88005919A</t>
  </si>
  <si>
    <t>88006019</t>
  </si>
  <si>
    <t>88006019A</t>
  </si>
  <si>
    <t>88006119</t>
  </si>
  <si>
    <t>88006119A</t>
  </si>
  <si>
    <t>88006219</t>
  </si>
  <si>
    <t>88006219A</t>
  </si>
  <si>
    <t>88006419</t>
  </si>
  <si>
    <t>88006419A</t>
  </si>
  <si>
    <t>88006519</t>
  </si>
  <si>
    <t>88006519A</t>
  </si>
  <si>
    <t>88006719</t>
  </si>
  <si>
    <t>88006719A</t>
  </si>
  <si>
    <t>88006819</t>
  </si>
  <si>
    <t>88006819A</t>
  </si>
  <si>
    <t>88006919</t>
  </si>
  <si>
    <t>88006919A</t>
  </si>
  <si>
    <t>88007019</t>
  </si>
  <si>
    <t>88007019A</t>
  </si>
  <si>
    <t>88007119</t>
  </si>
  <si>
    <t>88007119A</t>
  </si>
  <si>
    <t>88007219</t>
  </si>
  <si>
    <t>88007219A</t>
  </si>
  <si>
    <t>88007319</t>
  </si>
  <si>
    <t>88007319A</t>
  </si>
  <si>
    <t>88007419</t>
  </si>
  <si>
    <t>88007419A</t>
  </si>
  <si>
    <t>88007519</t>
  </si>
  <si>
    <t>88007519A</t>
  </si>
  <si>
    <t>88007619</t>
  </si>
  <si>
    <t>88007619A</t>
  </si>
  <si>
    <t>88007719</t>
  </si>
  <si>
    <t>88007719A</t>
  </si>
  <si>
    <t>88007819</t>
  </si>
  <si>
    <t>88007819A</t>
  </si>
  <si>
    <t>88007919</t>
  </si>
  <si>
    <t>88007919A</t>
  </si>
  <si>
    <t>29020119</t>
  </si>
  <si>
    <t>29020119A</t>
  </si>
  <si>
    <t>29020219</t>
  </si>
  <si>
    <t>29020219A</t>
  </si>
  <si>
    <t>29020319</t>
  </si>
  <si>
    <t>29020319A</t>
  </si>
  <si>
    <t>29020519</t>
  </si>
  <si>
    <t>29020519A</t>
  </si>
  <si>
    <t>29020619</t>
  </si>
  <si>
    <t>29020619A</t>
  </si>
  <si>
    <t>29020719</t>
  </si>
  <si>
    <t>29020719A</t>
  </si>
  <si>
    <t>29020919</t>
  </si>
  <si>
    <t>29020919A</t>
  </si>
  <si>
    <t>29021019</t>
  </si>
  <si>
    <t>29021019A</t>
  </si>
  <si>
    <t>29021119</t>
  </si>
  <si>
    <t>29021119A</t>
  </si>
  <si>
    <t>29021319</t>
  </si>
  <si>
    <t>29021319A</t>
  </si>
  <si>
    <t>29021419</t>
  </si>
  <si>
    <t>29021419A</t>
  </si>
  <si>
    <t>29021519</t>
  </si>
  <si>
    <t>29021519A</t>
  </si>
  <si>
    <t>29021719</t>
  </si>
  <si>
    <t>29021719A</t>
  </si>
  <si>
    <t>29021819</t>
  </si>
  <si>
    <t>29021819A</t>
  </si>
  <si>
    <t>29021919</t>
  </si>
  <si>
    <t>29021919A</t>
  </si>
  <si>
    <t>29022119</t>
  </si>
  <si>
    <t>29022119A</t>
  </si>
  <si>
    <t>29022219</t>
  </si>
  <si>
    <t>29022219A</t>
  </si>
  <si>
    <t>29022319</t>
  </si>
  <si>
    <t>29022319A</t>
  </si>
  <si>
    <t>29022519</t>
  </si>
  <si>
    <t>29022519A</t>
  </si>
  <si>
    <t>29022619</t>
  </si>
  <si>
    <t>29022619A</t>
  </si>
  <si>
    <t>29022719</t>
  </si>
  <si>
    <t>29022719A</t>
  </si>
  <si>
    <t>29023019</t>
  </si>
  <si>
    <t>29023019A</t>
  </si>
  <si>
    <t>29023119</t>
  </si>
  <si>
    <t>29023119A</t>
  </si>
  <si>
    <t>29023319</t>
  </si>
  <si>
    <t>29023319A</t>
  </si>
  <si>
    <t>29023419</t>
  </si>
  <si>
    <t>29023419A</t>
  </si>
  <si>
    <t>29023519</t>
  </si>
  <si>
    <t>29023519A</t>
  </si>
  <si>
    <t>29023819</t>
  </si>
  <si>
    <t>29023819A</t>
  </si>
  <si>
    <t>29023919</t>
  </si>
  <si>
    <t>29023919A</t>
  </si>
  <si>
    <t>29024119</t>
  </si>
  <si>
    <t>29024119A</t>
  </si>
  <si>
    <t>29024219</t>
  </si>
  <si>
    <t>29024219A</t>
  </si>
  <si>
    <t>54010119</t>
  </si>
  <si>
    <t>54010119A</t>
  </si>
  <si>
    <t>54010219</t>
  </si>
  <si>
    <t>54010219A</t>
  </si>
  <si>
    <t>54010319</t>
  </si>
  <si>
    <t>54010319A</t>
  </si>
  <si>
    <t>54010419</t>
  </si>
  <si>
    <t>54010419A</t>
  </si>
  <si>
    <t>54010519</t>
  </si>
  <si>
    <t>54010519A</t>
  </si>
  <si>
    <t>54010619</t>
  </si>
  <si>
    <t>54010619A</t>
  </si>
  <si>
    <t>54010719</t>
  </si>
  <si>
    <t>54010719A</t>
  </si>
  <si>
    <t>54010819</t>
  </si>
  <si>
    <t>54010819A</t>
  </si>
  <si>
    <t>54010919</t>
  </si>
  <si>
    <t>54010919A</t>
  </si>
  <si>
    <t>54011019</t>
  </si>
  <si>
    <t>54011019A</t>
  </si>
  <si>
    <t>54011119</t>
  </si>
  <si>
    <t>54011119A</t>
  </si>
  <si>
    <t>54011219</t>
  </si>
  <si>
    <t>54011219A</t>
  </si>
  <si>
    <t>54011319</t>
  </si>
  <si>
    <t>54011319A</t>
  </si>
  <si>
    <t>54011419</t>
  </si>
  <si>
    <t>54011419A</t>
  </si>
  <si>
    <t>54011519</t>
  </si>
  <si>
    <t>54011519A</t>
  </si>
  <si>
    <t>54011619</t>
  </si>
  <si>
    <t>54011619A</t>
  </si>
  <si>
    <t>54011719</t>
  </si>
  <si>
    <t>54011719A</t>
  </si>
  <si>
    <t>54011819</t>
  </si>
  <si>
    <t>54011819A</t>
  </si>
  <si>
    <t>54011919</t>
  </si>
  <si>
    <t>54011919A</t>
  </si>
  <si>
    <t>54012019</t>
  </si>
  <si>
    <t>54012019A</t>
  </si>
  <si>
    <t>54012119</t>
  </si>
  <si>
    <t>54012119A</t>
  </si>
  <si>
    <t>54012219</t>
  </si>
  <si>
    <t>54012219A</t>
  </si>
  <si>
    <t>54012319</t>
  </si>
  <si>
    <t>54012319A</t>
  </si>
  <si>
    <t>54012419</t>
  </si>
  <si>
    <t>54012419A</t>
  </si>
  <si>
    <t>54012519</t>
  </si>
  <si>
    <t>54012519A</t>
  </si>
  <si>
    <t>54012619</t>
  </si>
  <si>
    <t>54012619A</t>
  </si>
  <si>
    <t>54012719</t>
  </si>
  <si>
    <t>54012719A</t>
  </si>
  <si>
    <t>54012819</t>
  </si>
  <si>
    <t>54012819A</t>
  </si>
  <si>
    <t>54012919</t>
  </si>
  <si>
    <t>54012919A</t>
  </si>
  <si>
    <t>54013019</t>
  </si>
  <si>
    <t>54013019A</t>
  </si>
  <si>
    <t>54013119</t>
  </si>
  <si>
    <t>54013119A</t>
  </si>
  <si>
    <t>54013219</t>
  </si>
  <si>
    <t>54013219A</t>
  </si>
  <si>
    <t>54013319</t>
  </si>
  <si>
    <t>54013319A</t>
  </si>
  <si>
    <t>54013419</t>
  </si>
  <si>
    <t>54013419A</t>
  </si>
  <si>
    <t>54013519</t>
  </si>
  <si>
    <t>54013519A</t>
  </si>
  <si>
    <t>54013619</t>
  </si>
  <si>
    <t>54013619A</t>
  </si>
  <si>
    <t>54013719</t>
  </si>
  <si>
    <t>54013719A</t>
  </si>
  <si>
    <t>54013819</t>
  </si>
  <si>
    <t>54013819A</t>
  </si>
  <si>
    <t>54014119</t>
  </si>
  <si>
    <t>54014119A</t>
  </si>
  <si>
    <t>54014219</t>
  </si>
  <si>
    <t>54014219A</t>
  </si>
  <si>
    <t>54014319</t>
  </si>
  <si>
    <t>54014319A</t>
  </si>
  <si>
    <t>54014419</t>
  </si>
  <si>
    <t>54014419A</t>
  </si>
  <si>
    <t>54019019</t>
  </si>
  <si>
    <t>54019019A</t>
  </si>
  <si>
    <t>35010119</t>
  </si>
  <si>
    <t>35010119A</t>
  </si>
  <si>
    <t>35010219</t>
  </si>
  <si>
    <t>35010219A</t>
  </si>
  <si>
    <t>35010319</t>
  </si>
  <si>
    <t>35010319A</t>
  </si>
  <si>
    <t>35010419</t>
  </si>
  <si>
    <t>35010419A</t>
  </si>
  <si>
    <t>35010519</t>
  </si>
  <si>
    <t>35010519A</t>
  </si>
  <si>
    <t>35010619</t>
  </si>
  <si>
    <t>35010619A</t>
  </si>
  <si>
    <t>35010719</t>
  </si>
  <si>
    <t>35010719A</t>
  </si>
  <si>
    <t>35010819</t>
  </si>
  <si>
    <t>35010819A</t>
  </si>
  <si>
    <t>35010919</t>
  </si>
  <si>
    <t>35010919A</t>
  </si>
  <si>
    <t>35011019</t>
  </si>
  <si>
    <t>35011019A</t>
  </si>
  <si>
    <t>35011119</t>
  </si>
  <si>
    <t>35011119A</t>
  </si>
  <si>
    <t>35011219</t>
  </si>
  <si>
    <t>35011219A</t>
  </si>
  <si>
    <t>35011319</t>
  </si>
  <si>
    <t>35011319A</t>
  </si>
  <si>
    <t>35011419</t>
  </si>
  <si>
    <t>35011419A</t>
  </si>
  <si>
    <t>35012019</t>
  </si>
  <si>
    <t>35012019A</t>
  </si>
  <si>
    <t>35012119</t>
  </si>
  <si>
    <t>35012119A</t>
  </si>
  <si>
    <t>35012219</t>
  </si>
  <si>
    <t>35012219A</t>
  </si>
  <si>
    <t>35012319</t>
  </si>
  <si>
    <t>35012319A</t>
  </si>
  <si>
    <t>35012419</t>
  </si>
  <si>
    <t>35012419A</t>
  </si>
  <si>
    <t>35013119</t>
  </si>
  <si>
    <t>35013119A</t>
  </si>
  <si>
    <t>35013219</t>
  </si>
  <si>
    <t>35013219A</t>
  </si>
  <si>
    <t>35013319</t>
  </si>
  <si>
    <t>35013319A</t>
  </si>
  <si>
    <t>35013419</t>
  </si>
  <si>
    <t>35013419A</t>
  </si>
  <si>
    <t>35013519</t>
  </si>
  <si>
    <t>35013519A</t>
  </si>
  <si>
    <t>35014019</t>
  </si>
  <si>
    <t>35014019A</t>
  </si>
  <si>
    <t>35014119</t>
  </si>
  <si>
    <t>35014119A</t>
  </si>
  <si>
    <t>35014219</t>
  </si>
  <si>
    <t>35014219A</t>
  </si>
  <si>
    <t>35015019</t>
  </si>
  <si>
    <t>35015019A</t>
  </si>
  <si>
    <t>35015119</t>
  </si>
  <si>
    <t>35015119A</t>
  </si>
  <si>
    <t>35015219</t>
  </si>
  <si>
    <t>35015219A</t>
  </si>
  <si>
    <t>35015319</t>
  </si>
  <si>
    <t>35015319A</t>
  </si>
  <si>
    <t>35015419</t>
  </si>
  <si>
    <t>35015419A</t>
  </si>
  <si>
    <t>35016019</t>
  </si>
  <si>
    <t>35016019A</t>
  </si>
  <si>
    <t>35016119</t>
  </si>
  <si>
    <t>35016119A</t>
  </si>
  <si>
    <t>35016219</t>
  </si>
  <si>
    <t>35016219A</t>
  </si>
  <si>
    <t>35016319</t>
  </si>
  <si>
    <t>35016319A</t>
  </si>
  <si>
    <t>35017019</t>
  </si>
  <si>
    <t>35017019A</t>
  </si>
  <si>
    <t>35017119</t>
  </si>
  <si>
    <t>35017119A</t>
  </si>
  <si>
    <t>35017219</t>
  </si>
  <si>
    <t>35017219A</t>
  </si>
  <si>
    <t>35017319</t>
  </si>
  <si>
    <t>35017319A</t>
  </si>
  <si>
    <t>35017419</t>
  </si>
  <si>
    <t>35017419A</t>
  </si>
  <si>
    <t>35017519</t>
  </si>
  <si>
    <t>35017519A</t>
  </si>
  <si>
    <t>35017619</t>
  </si>
  <si>
    <t>35017619A</t>
  </si>
  <si>
    <t>35018019</t>
  </si>
  <si>
    <t>35018019A</t>
  </si>
  <si>
    <t>35018119</t>
  </si>
  <si>
    <t>35018119A</t>
  </si>
  <si>
    <t>35018219</t>
  </si>
  <si>
    <t>35018219A</t>
  </si>
  <si>
    <t>35018319</t>
  </si>
  <si>
    <t>35018319A</t>
  </si>
  <si>
    <t>35018419</t>
  </si>
  <si>
    <t>35018419A</t>
  </si>
  <si>
    <t>35018519</t>
  </si>
  <si>
    <t>35018519A</t>
  </si>
  <si>
    <t>35018619</t>
  </si>
  <si>
    <t>35018619A</t>
  </si>
  <si>
    <t>35018719</t>
  </si>
  <si>
    <t>35018719A</t>
  </si>
  <si>
    <t>35018819</t>
  </si>
  <si>
    <t>35018819A</t>
  </si>
  <si>
    <t>35018919</t>
  </si>
  <si>
    <t>35018919A</t>
  </si>
  <si>
    <t>35019019</t>
  </si>
  <si>
    <t>35019019A</t>
  </si>
  <si>
    <t>35019119</t>
  </si>
  <si>
    <t>35019119A</t>
  </si>
  <si>
    <t>35019219</t>
  </si>
  <si>
    <t>35019219A</t>
  </si>
  <si>
    <t>35019319</t>
  </si>
  <si>
    <t>35019319A</t>
  </si>
  <si>
    <t>35019419</t>
  </si>
  <si>
    <t>35019419A</t>
  </si>
  <si>
    <t>79010119</t>
  </si>
  <si>
    <t>79010119A</t>
  </si>
  <si>
    <t>79010219</t>
  </si>
  <si>
    <t>79010219A</t>
  </si>
  <si>
    <t>79010319</t>
  </si>
  <si>
    <t>79010319A</t>
  </si>
  <si>
    <t>79010419</t>
  </si>
  <si>
    <t>79010419A</t>
  </si>
  <si>
    <t>79010519</t>
  </si>
  <si>
    <t>79010519A</t>
  </si>
  <si>
    <t>79010619</t>
  </si>
  <si>
    <t>79010619A</t>
  </si>
  <si>
    <t>79010719</t>
  </si>
  <si>
    <t>79010719A</t>
  </si>
  <si>
    <t>79010819</t>
  </si>
  <si>
    <t>79010819A</t>
  </si>
  <si>
    <t>79010919</t>
  </si>
  <si>
    <t>79010919A</t>
  </si>
  <si>
    <t>79011019</t>
  </si>
  <si>
    <t>79011019A</t>
  </si>
  <si>
    <t>79011119</t>
  </si>
  <si>
    <t>79011119A</t>
  </si>
  <si>
    <t>79011219</t>
  </si>
  <si>
    <t>79011219A</t>
  </si>
  <si>
    <t>79011319</t>
  </si>
  <si>
    <t>79011319A</t>
  </si>
  <si>
    <t>79011419</t>
  </si>
  <si>
    <t>79011419A</t>
  </si>
  <si>
    <t>79011519</t>
  </si>
  <si>
    <t>79011519A</t>
  </si>
  <si>
    <t>79011619</t>
  </si>
  <si>
    <t>79011619A</t>
  </si>
  <si>
    <t>79011719</t>
  </si>
  <si>
    <t>79011719A</t>
  </si>
  <si>
    <t>79011819</t>
  </si>
  <si>
    <t>79011819A</t>
  </si>
  <si>
    <t>79011919</t>
  </si>
  <si>
    <t>79011919A</t>
  </si>
  <si>
    <t>79012019</t>
  </si>
  <si>
    <t>79012019A</t>
  </si>
  <si>
    <t>79012119</t>
  </si>
  <si>
    <t>79012119A</t>
  </si>
  <si>
    <t>79012219</t>
  </si>
  <si>
    <t>79012219A</t>
  </si>
  <si>
    <t>79012319</t>
  </si>
  <si>
    <t>79012319A</t>
  </si>
  <si>
    <t>79012419</t>
  </si>
  <si>
    <t>79012419A</t>
  </si>
  <si>
    <t>79012519</t>
  </si>
  <si>
    <t>79012519A</t>
  </si>
  <si>
    <t>79012619</t>
  </si>
  <si>
    <t>79012619A</t>
  </si>
  <si>
    <t>79012719</t>
  </si>
  <si>
    <t>79012719A</t>
  </si>
  <si>
    <t>79012819</t>
  </si>
  <si>
    <t>79012819A</t>
  </si>
  <si>
    <t>79012919</t>
  </si>
  <si>
    <t>79012919A</t>
  </si>
  <si>
    <t>79013019</t>
  </si>
  <si>
    <t>79013019A</t>
  </si>
  <si>
    <t>79013119</t>
  </si>
  <si>
    <t>79013119A</t>
  </si>
  <si>
    <t>79013219</t>
  </si>
  <si>
    <t>79013219A</t>
  </si>
  <si>
    <t>79013319</t>
  </si>
  <si>
    <t>79013319A</t>
  </si>
  <si>
    <t>79013419</t>
  </si>
  <si>
    <t>79013419A</t>
  </si>
  <si>
    <t>79013519</t>
  </si>
  <si>
    <t>79013519A</t>
  </si>
  <si>
    <t>79013619</t>
  </si>
  <si>
    <t>79013619A</t>
  </si>
  <si>
    <t>79013719</t>
  </si>
  <si>
    <t>79013719A</t>
  </si>
  <si>
    <t>79013819</t>
  </si>
  <si>
    <t>79013819A</t>
  </si>
  <si>
    <t>79013919</t>
  </si>
  <si>
    <t>79013919A</t>
  </si>
  <si>
    <t>79014019</t>
  </si>
  <si>
    <t>79014019A</t>
  </si>
  <si>
    <t>79014119</t>
  </si>
  <si>
    <t>79014119A</t>
  </si>
  <si>
    <t>79014219</t>
  </si>
  <si>
    <t>79014219A</t>
  </si>
  <si>
    <t>79014319</t>
  </si>
  <si>
    <t>79014319A</t>
  </si>
  <si>
    <t>79014419</t>
  </si>
  <si>
    <t>79014419A</t>
  </si>
  <si>
    <t>79014519</t>
  </si>
  <si>
    <t>79014519A</t>
  </si>
  <si>
    <t>79014619</t>
  </si>
  <si>
    <t>79014619A</t>
  </si>
  <si>
    <t>79014719</t>
  </si>
  <si>
    <t>79014719A</t>
  </si>
  <si>
    <t>79015019</t>
  </si>
  <si>
    <t>79015019A</t>
  </si>
  <si>
    <t>79015119</t>
  </si>
  <si>
    <t>79015119A</t>
  </si>
  <si>
    <t>79015219</t>
  </si>
  <si>
    <t>79015219A</t>
  </si>
  <si>
    <t>79015319</t>
  </si>
  <si>
    <t>79015319A</t>
  </si>
  <si>
    <t>79015419</t>
  </si>
  <si>
    <t>79015419A</t>
  </si>
  <si>
    <t>79015519</t>
  </si>
  <si>
    <t>79015519A</t>
  </si>
  <si>
    <t>79015619</t>
  </si>
  <si>
    <t>79015619A</t>
  </si>
  <si>
    <t>79015719</t>
  </si>
  <si>
    <t>79015719A</t>
  </si>
  <si>
    <t>79015819</t>
  </si>
  <si>
    <t>79015819A</t>
  </si>
  <si>
    <t>79015919</t>
  </si>
  <si>
    <t>79015919A</t>
  </si>
  <si>
    <t>79016019</t>
  </si>
  <si>
    <t>79016019A</t>
  </si>
  <si>
    <t>79016119</t>
  </si>
  <si>
    <t>79016119A</t>
  </si>
  <si>
    <t>79016219</t>
  </si>
  <si>
    <t>79016219A</t>
  </si>
  <si>
    <t>79016319</t>
  </si>
  <si>
    <t>79016319A</t>
  </si>
  <si>
    <t>79016419</t>
  </si>
  <si>
    <t>79016419A</t>
  </si>
  <si>
    <t>79016519</t>
  </si>
  <si>
    <t>79016519A</t>
  </si>
  <si>
    <t>79016619</t>
  </si>
  <si>
    <t>79016619A</t>
  </si>
  <si>
    <t>79016719</t>
  </si>
  <si>
    <t>79016719A</t>
  </si>
  <si>
    <t>79016819</t>
  </si>
  <si>
    <t>79016819A</t>
  </si>
  <si>
    <t>79016919</t>
  </si>
  <si>
    <t>79016919A</t>
  </si>
  <si>
    <t>79017019</t>
  </si>
  <si>
    <t>79017019A</t>
  </si>
  <si>
    <t>79017119</t>
  </si>
  <si>
    <t>79017119A</t>
  </si>
  <si>
    <t>79017219</t>
  </si>
  <si>
    <t>79017219A</t>
  </si>
  <si>
    <t>79017319</t>
  </si>
  <si>
    <t>79017319A</t>
  </si>
  <si>
    <t>79017419</t>
  </si>
  <si>
    <t>79017419A</t>
  </si>
  <si>
    <t>79017519</t>
  </si>
  <si>
    <t>79017519A</t>
  </si>
  <si>
    <t>79017619</t>
  </si>
  <si>
    <t>79017619A</t>
  </si>
  <si>
    <t>79017719</t>
  </si>
  <si>
    <t>79017719A</t>
  </si>
  <si>
    <t>79017819</t>
  </si>
  <si>
    <t>79017819A</t>
  </si>
  <si>
    <t>79018019</t>
  </si>
  <si>
    <t>79018019A</t>
  </si>
  <si>
    <t>79018119</t>
  </si>
  <si>
    <t>79018119A</t>
  </si>
  <si>
    <t>79018219</t>
  </si>
  <si>
    <t>79018219A</t>
  </si>
  <si>
    <t>79018319</t>
  </si>
  <si>
    <t>79018319A</t>
  </si>
  <si>
    <t>79018419</t>
  </si>
  <si>
    <t>79018419A</t>
  </si>
  <si>
    <t>79018519</t>
  </si>
  <si>
    <t>79018519A</t>
  </si>
  <si>
    <t>79018619</t>
  </si>
  <si>
    <t>79018619A</t>
  </si>
  <si>
    <t>79018719</t>
  </si>
  <si>
    <t>79018719A</t>
  </si>
  <si>
    <t>79018819</t>
  </si>
  <si>
    <t>79018819A</t>
  </si>
  <si>
    <t>79018919</t>
  </si>
  <si>
    <t>79018919A</t>
  </si>
  <si>
    <t>79019019</t>
  </si>
  <si>
    <t>79019019A</t>
  </si>
  <si>
    <t>79019119</t>
  </si>
  <si>
    <t>79019119A</t>
  </si>
  <si>
    <t>79019219</t>
  </si>
  <si>
    <t>79019219A</t>
  </si>
  <si>
    <t>79019319</t>
  </si>
  <si>
    <t>79019319A</t>
  </si>
  <si>
    <t>79019419</t>
  </si>
  <si>
    <t>79019419A</t>
  </si>
  <si>
    <t>79019519</t>
  </si>
  <si>
    <t>79019519A</t>
  </si>
  <si>
    <t>79019619</t>
  </si>
  <si>
    <t>79019619A</t>
  </si>
  <si>
    <t>79019719</t>
  </si>
  <si>
    <t>79019719A</t>
  </si>
  <si>
    <t>79019819</t>
  </si>
  <si>
    <t>79019819A</t>
  </si>
  <si>
    <t>79020119</t>
  </si>
  <si>
    <t>79020119A</t>
  </si>
  <si>
    <t>79020219</t>
  </si>
  <si>
    <t>79020219A</t>
  </si>
  <si>
    <t>79020319</t>
  </si>
  <si>
    <t>79020319A</t>
  </si>
  <si>
    <t>79020419</t>
  </si>
  <si>
    <t>79020419A</t>
  </si>
  <si>
    <t>79020519</t>
  </si>
  <si>
    <t>79020519A</t>
  </si>
  <si>
    <t>79020619</t>
  </si>
  <si>
    <t>79020619A</t>
  </si>
  <si>
    <t>79020719</t>
  </si>
  <si>
    <t>79020719A</t>
  </si>
  <si>
    <t>79020819</t>
  </si>
  <si>
    <t>79020819A</t>
  </si>
  <si>
    <t>79020919</t>
  </si>
  <si>
    <t>79020919A</t>
  </si>
  <si>
    <t>79021019</t>
  </si>
  <si>
    <t>79021019A</t>
  </si>
  <si>
    <t>79021119</t>
  </si>
  <si>
    <t>79021119A</t>
  </si>
  <si>
    <t>79021219</t>
  </si>
  <si>
    <t>79021219A</t>
  </si>
  <si>
    <t>79021319</t>
  </si>
  <si>
    <t>79021319A</t>
  </si>
  <si>
    <t>79021519</t>
  </si>
  <si>
    <t>79021519A</t>
  </si>
  <si>
    <t>87000119</t>
  </si>
  <si>
    <t>87000119A</t>
  </si>
  <si>
    <t>87000219</t>
  </si>
  <si>
    <t>87000219A</t>
  </si>
  <si>
    <t>87000319</t>
  </si>
  <si>
    <t>87000319A</t>
  </si>
  <si>
    <t>87000419</t>
  </si>
  <si>
    <t>87000419A</t>
  </si>
  <si>
    <t>87000519</t>
  </si>
  <si>
    <t>87000519A</t>
  </si>
  <si>
    <t>87000619</t>
  </si>
  <si>
    <t>87000619A</t>
  </si>
  <si>
    <t>87000719</t>
  </si>
  <si>
    <t>87000719A</t>
  </si>
  <si>
    <t>87000819</t>
  </si>
  <si>
    <t>87000819A</t>
  </si>
  <si>
    <t>87000919</t>
  </si>
  <si>
    <t>87000919A</t>
  </si>
  <si>
    <t>87001019</t>
  </si>
  <si>
    <t>87001019A</t>
  </si>
  <si>
    <t>87002019</t>
  </si>
  <si>
    <t>87002019A</t>
  </si>
  <si>
    <t>87002119</t>
  </si>
  <si>
    <t>87002119A</t>
  </si>
  <si>
    <t>87002219</t>
  </si>
  <si>
    <t>87002219A</t>
  </si>
  <si>
    <t>87002319</t>
  </si>
  <si>
    <t>87002319A</t>
  </si>
  <si>
    <t>87002419</t>
  </si>
  <si>
    <t>87002419A</t>
  </si>
  <si>
    <t>38010119</t>
  </si>
  <si>
    <t>38010119A</t>
  </si>
  <si>
    <t>38010219</t>
  </si>
  <si>
    <t>38010219A</t>
  </si>
  <si>
    <t>38010319</t>
  </si>
  <si>
    <t>38010319A</t>
  </si>
  <si>
    <t>38010419</t>
  </si>
  <si>
    <t>38010419A</t>
  </si>
  <si>
    <t>38010519</t>
  </si>
  <si>
    <t>38010519A</t>
  </si>
  <si>
    <t>38010619</t>
  </si>
  <si>
    <t>38010619A</t>
  </si>
  <si>
    <t>38010719</t>
  </si>
  <si>
    <t>38010719A</t>
  </si>
  <si>
    <t>38010819</t>
  </si>
  <si>
    <t>38010819A</t>
  </si>
  <si>
    <t>38010919</t>
  </si>
  <si>
    <t>38010919A</t>
  </si>
  <si>
    <t>59010119</t>
  </si>
  <si>
    <t>59010119A</t>
  </si>
  <si>
    <t>59010219</t>
  </si>
  <si>
    <t>59010219A</t>
  </si>
  <si>
    <t>59010319</t>
  </si>
  <si>
    <t>59010319A</t>
  </si>
  <si>
    <t>59010419</t>
  </si>
  <si>
    <t>59010419A</t>
  </si>
  <si>
    <t>59010519</t>
  </si>
  <si>
    <t>59010519A</t>
  </si>
  <si>
    <t>59010619</t>
  </si>
  <si>
    <t>59010619A</t>
  </si>
  <si>
    <t>59010719</t>
  </si>
  <si>
    <t>59010719A</t>
  </si>
  <si>
    <t>59010819</t>
  </si>
  <si>
    <t>59010819A</t>
  </si>
  <si>
    <t>59010919</t>
  </si>
  <si>
    <t>59010919A</t>
  </si>
  <si>
    <t>59011019</t>
  </si>
  <si>
    <t>59011019A</t>
  </si>
  <si>
    <t>59011119</t>
  </si>
  <si>
    <t>59011119A</t>
  </si>
  <si>
    <t>59011219</t>
  </si>
  <si>
    <t>59011219A</t>
  </si>
  <si>
    <t>59011319</t>
  </si>
  <si>
    <t>59011319A</t>
  </si>
  <si>
    <t>59011419</t>
  </si>
  <si>
    <t>59011419A</t>
  </si>
  <si>
    <t>59011519</t>
  </si>
  <si>
    <t>59011519A</t>
  </si>
  <si>
    <t>59011619</t>
  </si>
  <si>
    <t>59011619A</t>
  </si>
  <si>
    <t>59011719</t>
  </si>
  <si>
    <t>59011719A</t>
  </si>
  <si>
    <t>59011819</t>
  </si>
  <si>
    <t>59011819A</t>
  </si>
  <si>
    <t>59011919</t>
  </si>
  <si>
    <t>59011919A</t>
  </si>
  <si>
    <t>59012019</t>
  </si>
  <si>
    <t>59012019A</t>
  </si>
  <si>
    <t>59012119</t>
  </si>
  <si>
    <t>59012119A</t>
  </si>
  <si>
    <t>59012219</t>
  </si>
  <si>
    <t>59012219A</t>
  </si>
  <si>
    <t>59012319</t>
  </si>
  <si>
    <t>59012319A</t>
  </si>
  <si>
    <t>59012419</t>
  </si>
  <si>
    <t>59012419A</t>
  </si>
  <si>
    <t>59012519</t>
  </si>
  <si>
    <t>59012519A</t>
  </si>
  <si>
    <t>59012619</t>
  </si>
  <si>
    <t>59012619A</t>
  </si>
  <si>
    <t>59012719</t>
  </si>
  <si>
    <t>59012719A</t>
  </si>
  <si>
    <t>59012819</t>
  </si>
  <si>
    <t>59012819A</t>
  </si>
  <si>
    <t>59012919</t>
  </si>
  <si>
    <t>59012919A</t>
  </si>
  <si>
    <t>59013019</t>
  </si>
  <si>
    <t>59013019A</t>
  </si>
  <si>
    <t>59013119</t>
  </si>
  <si>
    <t>59013119A</t>
  </si>
  <si>
    <t>59013219</t>
  </si>
  <si>
    <t>59013219A</t>
  </si>
  <si>
    <t>59013319</t>
  </si>
  <si>
    <t>59013319A</t>
  </si>
  <si>
    <t>59013419</t>
  </si>
  <si>
    <t>59013419A</t>
  </si>
  <si>
    <t>59013519</t>
  </si>
  <si>
    <t>59013519A</t>
  </si>
  <si>
    <t>59013619</t>
  </si>
  <si>
    <t>59013619A</t>
  </si>
  <si>
    <t>59013719</t>
  </si>
  <si>
    <t>59013719A</t>
  </si>
  <si>
    <t>59013819</t>
  </si>
  <si>
    <t>59013819A</t>
  </si>
  <si>
    <t>59013919</t>
  </si>
  <si>
    <t>59013919A</t>
  </si>
  <si>
    <t>59014019</t>
  </si>
  <si>
    <t>59014019A</t>
  </si>
  <si>
    <t>59014119</t>
  </si>
  <si>
    <t>59014119A</t>
  </si>
  <si>
    <t>59014219</t>
  </si>
  <si>
    <t>59014219A</t>
  </si>
  <si>
    <t>59014319</t>
  </si>
  <si>
    <t>59014319A</t>
  </si>
  <si>
    <t>59014419</t>
  </si>
  <si>
    <t>59014419A</t>
  </si>
  <si>
    <t>59014519</t>
  </si>
  <si>
    <t>59014519A</t>
  </si>
  <si>
    <t>59014619</t>
  </si>
  <si>
    <t>59014619A</t>
  </si>
  <si>
    <t>59014719</t>
  </si>
  <si>
    <t>59014719A</t>
  </si>
  <si>
    <t>59014819</t>
  </si>
  <si>
    <t>59014819A</t>
  </si>
  <si>
    <t>59014919</t>
  </si>
  <si>
    <t>59014919A</t>
  </si>
  <si>
    <t>59015019</t>
  </si>
  <si>
    <t>59015019A</t>
  </si>
  <si>
    <t>59015119</t>
  </si>
  <si>
    <t>59015119A</t>
  </si>
  <si>
    <t>59015219</t>
  </si>
  <si>
    <t>59015219A</t>
  </si>
  <si>
    <t>59015319</t>
  </si>
  <si>
    <t>59015319A</t>
  </si>
  <si>
    <t>59015419</t>
  </si>
  <si>
    <t>59015419A</t>
  </si>
  <si>
    <t>59015519</t>
  </si>
  <si>
    <t>59015519A</t>
  </si>
  <si>
    <t>59015619</t>
  </si>
  <si>
    <t>59015619A</t>
  </si>
  <si>
    <t>59015719</t>
  </si>
  <si>
    <t>59015719A</t>
  </si>
  <si>
    <t>59015819</t>
  </si>
  <si>
    <t>59015819A</t>
  </si>
  <si>
    <t>59015919</t>
  </si>
  <si>
    <t>59015919A</t>
  </si>
  <si>
    <t>59016019</t>
  </si>
  <si>
    <t>59016019A</t>
  </si>
  <si>
    <t>59016119</t>
  </si>
  <si>
    <t>59016119A</t>
  </si>
  <si>
    <t>59016219</t>
  </si>
  <si>
    <t>59016219A</t>
  </si>
  <si>
    <t>59016319</t>
  </si>
  <si>
    <t>59016319A</t>
  </si>
  <si>
    <t>59016419</t>
  </si>
  <si>
    <t>59016419A</t>
  </si>
  <si>
    <t>59016519</t>
  </si>
  <si>
    <t>59016519A</t>
  </si>
  <si>
    <t>59016619</t>
  </si>
  <si>
    <t>59016619A</t>
  </si>
  <si>
    <t>59016719</t>
  </si>
  <si>
    <t>59016719A</t>
  </si>
  <si>
    <t>59016819</t>
  </si>
  <si>
    <t>59016819A</t>
  </si>
  <si>
    <t>59016919</t>
  </si>
  <si>
    <t>59016919A</t>
  </si>
  <si>
    <t>59020119</t>
  </si>
  <si>
    <t>59020119A</t>
  </si>
  <si>
    <t>59020219</t>
  </si>
  <si>
    <t>59020219A</t>
  </si>
  <si>
    <t>59020319</t>
  </si>
  <si>
    <t>59020319A</t>
  </si>
  <si>
    <t>59020419</t>
  </si>
  <si>
    <t>59020419A</t>
  </si>
  <si>
    <t>59020519</t>
  </si>
  <si>
    <t>59020519A</t>
  </si>
  <si>
    <t>59020619</t>
  </si>
  <si>
    <t>59020619A</t>
  </si>
  <si>
    <t>59020719</t>
  </si>
  <si>
    <t>59020719A</t>
  </si>
  <si>
    <t>59020819</t>
  </si>
  <si>
    <t>59020819A</t>
  </si>
  <si>
    <t>59020919</t>
  </si>
  <si>
    <t>59020919A</t>
  </si>
  <si>
    <t>59021019</t>
  </si>
  <si>
    <t>59021019A</t>
  </si>
  <si>
    <t>59021119</t>
  </si>
  <si>
    <t>59021119A</t>
  </si>
  <si>
    <t>59021219</t>
  </si>
  <si>
    <t>59021219A</t>
  </si>
  <si>
    <t>59021319</t>
  </si>
  <si>
    <t>59021319A</t>
  </si>
  <si>
    <t>59021419</t>
  </si>
  <si>
    <t>59021419A</t>
  </si>
  <si>
    <t>59021519</t>
  </si>
  <si>
    <t>59021519A</t>
  </si>
  <si>
    <t>59021619</t>
  </si>
  <si>
    <t>59021619A</t>
  </si>
  <si>
    <t>59021719</t>
  </si>
  <si>
    <t>59021719A</t>
  </si>
  <si>
    <t>59021819</t>
  </si>
  <si>
    <t>59021819A</t>
  </si>
  <si>
    <t>59021919</t>
  </si>
  <si>
    <t>59021919A</t>
  </si>
  <si>
    <t>59022019</t>
  </si>
  <si>
    <t>59022019A</t>
  </si>
  <si>
    <t>59022119</t>
  </si>
  <si>
    <t>59022119A</t>
  </si>
  <si>
    <t>59022219</t>
  </si>
  <si>
    <t>59022219A</t>
  </si>
  <si>
    <t>59022319</t>
  </si>
  <si>
    <t>59022319A</t>
  </si>
  <si>
    <t>59022419</t>
  </si>
  <si>
    <t>59022419A</t>
  </si>
  <si>
    <t>59022519</t>
  </si>
  <si>
    <t>59022519A</t>
  </si>
  <si>
    <t>59022619</t>
  </si>
  <si>
    <t>59022619A</t>
  </si>
  <si>
    <t>59022719</t>
  </si>
  <si>
    <t>59022719A</t>
  </si>
  <si>
    <t>59022819</t>
  </si>
  <si>
    <t>59022819A</t>
  </si>
  <si>
    <t>59022919</t>
  </si>
  <si>
    <t>59022919A</t>
  </si>
  <si>
    <t>59023019</t>
  </si>
  <si>
    <t>59023019A</t>
  </si>
  <si>
    <t>59030119</t>
  </si>
  <si>
    <t>59030119A</t>
  </si>
  <si>
    <t>59030219</t>
  </si>
  <si>
    <t>59030219A</t>
  </si>
  <si>
    <t>59030319</t>
  </si>
  <si>
    <t>59030319A</t>
  </si>
  <si>
    <t>59030419</t>
  </si>
  <si>
    <t>59030419A</t>
  </si>
  <si>
    <t>59030519</t>
  </si>
  <si>
    <t>59030519A</t>
  </si>
  <si>
    <t>59030619</t>
  </si>
  <si>
    <t>59030619A</t>
  </si>
  <si>
    <t>59030719</t>
  </si>
  <si>
    <t>59030719A</t>
  </si>
  <si>
    <t>59030819</t>
  </si>
  <si>
    <t>59030819A</t>
  </si>
  <si>
    <t>74010119</t>
  </si>
  <si>
    <t>74010119A</t>
  </si>
  <si>
    <t>74010219</t>
  </si>
  <si>
    <t>74010219A</t>
  </si>
  <si>
    <t>74010319</t>
  </si>
  <si>
    <t>74010319A</t>
  </si>
  <si>
    <t>74010419</t>
  </si>
  <si>
    <t>74010419A</t>
  </si>
  <si>
    <t>74010519</t>
  </si>
  <si>
    <t>74010519A</t>
  </si>
  <si>
    <t>74010619</t>
  </si>
  <si>
    <t>74010619A</t>
  </si>
  <si>
    <t>74020119</t>
  </si>
  <si>
    <t>74020119A</t>
  </si>
  <si>
    <t>74020219</t>
  </si>
  <si>
    <t>74020219A</t>
  </si>
  <si>
    <t>74020319</t>
  </si>
  <si>
    <t>74020319A</t>
  </si>
  <si>
    <t>74020419</t>
  </si>
  <si>
    <t>74020419A</t>
  </si>
  <si>
    <t>74020519</t>
  </si>
  <si>
    <t>74020519A</t>
  </si>
  <si>
    <t>74020619</t>
  </si>
  <si>
    <t>74020619A</t>
  </si>
  <si>
    <t>74020719</t>
  </si>
  <si>
    <t>74020719A</t>
  </si>
  <si>
    <t>74020819</t>
  </si>
  <si>
    <t>74020819A</t>
  </si>
  <si>
    <t>74020919</t>
  </si>
  <si>
    <t>74020919A</t>
  </si>
  <si>
    <t>74021019</t>
  </si>
  <si>
    <t>74021019A</t>
  </si>
  <si>
    <t>74021119</t>
  </si>
  <si>
    <t>74021119A</t>
  </si>
  <si>
    <t>74021219</t>
  </si>
  <si>
    <t>74021219A</t>
  </si>
  <si>
    <t>74030119</t>
  </si>
  <si>
    <t>74030119A</t>
  </si>
  <si>
    <t>74030219</t>
  </si>
  <si>
    <t>74030219A</t>
  </si>
  <si>
    <t>74030319</t>
  </si>
  <si>
    <t>74030319A</t>
  </si>
  <si>
    <t>74030419</t>
  </si>
  <si>
    <t>74030419A</t>
  </si>
  <si>
    <t>74040119</t>
  </si>
  <si>
    <t>74040119A</t>
  </si>
  <si>
    <t>74050119</t>
  </si>
  <si>
    <t>74050119A</t>
  </si>
  <si>
    <t>74050219</t>
  </si>
  <si>
    <t>74050219A</t>
  </si>
  <si>
    <t>74060019</t>
  </si>
  <si>
    <t>74060019A</t>
  </si>
  <si>
    <t>74060119</t>
  </si>
  <si>
    <t>74060119A</t>
  </si>
  <si>
    <t>74060219</t>
  </si>
  <si>
    <t>74060219A</t>
  </si>
  <si>
    <t>74060319</t>
  </si>
  <si>
    <t>74060319A</t>
  </si>
  <si>
    <t>74060419</t>
  </si>
  <si>
    <t>74060419A</t>
  </si>
  <si>
    <t>74060519</t>
  </si>
  <si>
    <t>74060519A</t>
  </si>
  <si>
    <t>74060619</t>
  </si>
  <si>
    <t>74060619A</t>
  </si>
  <si>
    <t>74060719</t>
  </si>
  <si>
    <t>74060719A</t>
  </si>
  <si>
    <t>74060819</t>
  </si>
  <si>
    <t>74060819A</t>
  </si>
  <si>
    <t>74060919</t>
  </si>
  <si>
    <t>74060919A</t>
  </si>
  <si>
    <t>74061019</t>
  </si>
  <si>
    <t>74061019A</t>
  </si>
  <si>
    <t>74061119</t>
  </si>
  <si>
    <t>74061119A</t>
  </si>
  <si>
    <t>74061219</t>
  </si>
  <si>
    <t>74061219A</t>
  </si>
  <si>
    <t>81010119</t>
  </si>
  <si>
    <t>81010119A</t>
  </si>
  <si>
    <t>81010219</t>
  </si>
  <si>
    <t>81010219A</t>
  </si>
  <si>
    <t>81010319</t>
  </si>
  <si>
    <t>81010319A</t>
  </si>
  <si>
    <t>81010419</t>
  </si>
  <si>
    <t>81010419A</t>
  </si>
  <si>
    <t>81010519</t>
  </si>
  <si>
    <t>81010519A</t>
  </si>
  <si>
    <t>81010619</t>
  </si>
  <si>
    <t>81010619A</t>
  </si>
  <si>
    <t>81010719</t>
  </si>
  <si>
    <t>81010719A</t>
  </si>
  <si>
    <t>81010819</t>
  </si>
  <si>
    <t>81010819A</t>
  </si>
  <si>
    <t>81010919</t>
  </si>
  <si>
    <t>81010919A</t>
  </si>
  <si>
    <t>81011019</t>
  </si>
  <si>
    <t>81011019A</t>
  </si>
  <si>
    <t>81011119</t>
  </si>
  <si>
    <t>81011119A</t>
  </si>
  <si>
    <t>81011219</t>
  </si>
  <si>
    <t>81011219A</t>
  </si>
  <si>
    <t>81011319</t>
  </si>
  <si>
    <t>81011319A</t>
  </si>
  <si>
    <t>81011419</t>
  </si>
  <si>
    <t>81011419A</t>
  </si>
  <si>
    <t>81011519</t>
  </si>
  <si>
    <t>81011519A</t>
  </si>
  <si>
    <t>81011619</t>
  </si>
  <si>
    <t>81011619A</t>
  </si>
  <si>
    <t>81011719</t>
  </si>
  <si>
    <t>81011719A</t>
  </si>
  <si>
    <t>81011819</t>
  </si>
  <si>
    <t>81011819A</t>
  </si>
  <si>
    <t>81011919</t>
  </si>
  <si>
    <t>81011919A</t>
  </si>
  <si>
    <t>81012019</t>
  </si>
  <si>
    <t>81012019A</t>
  </si>
  <si>
    <t>81012119</t>
  </si>
  <si>
    <t>81012119A</t>
  </si>
  <si>
    <t>81012219</t>
  </si>
  <si>
    <t>81012219A</t>
  </si>
  <si>
    <t>81012319</t>
  </si>
  <si>
    <t>81012319A</t>
  </si>
  <si>
    <t>81012419</t>
  </si>
  <si>
    <t>81012419A</t>
  </si>
  <si>
    <t>81012519</t>
  </si>
  <si>
    <t>81012519A</t>
  </si>
  <si>
    <t>81012619</t>
  </si>
  <si>
    <t>81012619A</t>
  </si>
  <si>
    <t>81012719</t>
  </si>
  <si>
    <t>81012719A</t>
  </si>
  <si>
    <t>81012819</t>
  </si>
  <si>
    <t>81012819A</t>
  </si>
  <si>
    <t>81012919</t>
  </si>
  <si>
    <t>81012919A</t>
  </si>
  <si>
    <t>81013019</t>
  </si>
  <si>
    <t>81013019A</t>
  </si>
  <si>
    <t>81013119</t>
  </si>
  <si>
    <t>81013119A</t>
  </si>
  <si>
    <t>81013219</t>
  </si>
  <si>
    <t>81013219A</t>
  </si>
  <si>
    <t>81013319</t>
  </si>
  <si>
    <t>81013319A</t>
  </si>
  <si>
    <t>81013419</t>
  </si>
  <si>
    <t>81013419A</t>
  </si>
  <si>
    <t>81013519</t>
  </si>
  <si>
    <t>81013519A</t>
  </si>
  <si>
    <t>81013619</t>
  </si>
  <si>
    <t>81013619A</t>
  </si>
  <si>
    <t>81013719</t>
  </si>
  <si>
    <t>81013719A</t>
  </si>
  <si>
    <t>81013819</t>
  </si>
  <si>
    <t>81013819A</t>
  </si>
  <si>
    <t>81013919</t>
  </si>
  <si>
    <t>81013919A</t>
  </si>
  <si>
    <t>81014019</t>
  </si>
  <si>
    <t>81014019A</t>
  </si>
  <si>
    <t>81014119</t>
  </si>
  <si>
    <t>81014119A</t>
  </si>
  <si>
    <t>81014219</t>
  </si>
  <si>
    <t>81014219A</t>
  </si>
  <si>
    <t>81014319</t>
  </si>
  <si>
    <t>81014319A</t>
  </si>
  <si>
    <t>81014419</t>
  </si>
  <si>
    <t>81014419A</t>
  </si>
  <si>
    <t>81014519</t>
  </si>
  <si>
    <t>81014519A</t>
  </si>
  <si>
    <t>81014619</t>
  </si>
  <si>
    <t>81014619A</t>
  </si>
  <si>
    <t>81014719</t>
  </si>
  <si>
    <t>81014719A</t>
  </si>
  <si>
    <t>81014819</t>
  </si>
  <si>
    <t>81014819A</t>
  </si>
  <si>
    <t>81014919</t>
  </si>
  <si>
    <t>81014919A</t>
  </si>
  <si>
    <t>81018019</t>
  </si>
  <si>
    <t>81018019A</t>
  </si>
  <si>
    <t>81018119</t>
  </si>
  <si>
    <t>81018119A</t>
  </si>
  <si>
    <t>81018219</t>
  </si>
  <si>
    <t>81018219A</t>
  </si>
  <si>
    <t>81018319</t>
  </si>
  <si>
    <t>81018319A</t>
  </si>
  <si>
    <t>81018419</t>
  </si>
  <si>
    <t>81018419A</t>
  </si>
  <si>
    <t>81018519</t>
  </si>
  <si>
    <t>81018519A</t>
  </si>
  <si>
    <t>81020119</t>
  </si>
  <si>
    <t>81020119A</t>
  </si>
  <si>
    <t>81020219</t>
  </si>
  <si>
    <t>81020219A</t>
  </si>
  <si>
    <t>81020319</t>
  </si>
  <si>
    <t>81020319A</t>
  </si>
  <si>
    <t>81020419</t>
  </si>
  <si>
    <t>81020419A</t>
  </si>
  <si>
    <t>81020519</t>
  </si>
  <si>
    <t>81020519A</t>
  </si>
  <si>
    <t>81020719</t>
  </si>
  <si>
    <t>81020719A</t>
  </si>
  <si>
    <t>30020019</t>
  </si>
  <si>
    <t>30020019A</t>
  </si>
  <si>
    <t>SHO7</t>
  </si>
  <si>
    <t>30020119</t>
  </si>
  <si>
    <t>30020119A</t>
  </si>
  <si>
    <t>30020219</t>
  </si>
  <si>
    <t>30020219A</t>
  </si>
  <si>
    <t>30020319</t>
  </si>
  <si>
    <t>30020319A</t>
  </si>
  <si>
    <t>30020419</t>
  </si>
  <si>
    <t>30020419A</t>
  </si>
  <si>
    <t>30020519</t>
  </si>
  <si>
    <t>30020519A</t>
  </si>
  <si>
    <t>30020619</t>
  </si>
  <si>
    <t>30020619A</t>
  </si>
  <si>
    <t>30020719</t>
  </si>
  <si>
    <t>30020719A</t>
  </si>
  <si>
    <t>30020919</t>
  </si>
  <si>
    <t>30020919A</t>
  </si>
  <si>
    <t>30028919</t>
  </si>
  <si>
    <t>30028919A</t>
  </si>
  <si>
    <t>30029019</t>
  </si>
  <si>
    <t>30029019A</t>
  </si>
  <si>
    <t>30029119</t>
  </si>
  <si>
    <t>30029119A</t>
  </si>
  <si>
    <t>30029919</t>
  </si>
  <si>
    <t>30029919A</t>
  </si>
  <si>
    <t>98010119</t>
  </si>
  <si>
    <t>98010119A</t>
  </si>
  <si>
    <t>91000119</t>
  </si>
  <si>
    <t>91000119A</t>
  </si>
  <si>
    <t>91000219</t>
  </si>
  <si>
    <t>91000219A</t>
  </si>
  <si>
    <t>91000319</t>
  </si>
  <si>
    <t>91000319A</t>
  </si>
  <si>
    <t>91000419</t>
  </si>
  <si>
    <t>91000419A</t>
  </si>
  <si>
    <t>91000519</t>
  </si>
  <si>
    <t>91000519A</t>
  </si>
  <si>
    <t>91000619</t>
  </si>
  <si>
    <t>91000619A</t>
  </si>
  <si>
    <t>91000719</t>
  </si>
  <si>
    <t>91000719A</t>
  </si>
  <si>
    <t>91000819</t>
  </si>
  <si>
    <t>91000819A</t>
  </si>
  <si>
    <t>91000919</t>
  </si>
  <si>
    <t>91000919A</t>
  </si>
  <si>
    <t>91001019</t>
  </si>
  <si>
    <t>91001019A</t>
  </si>
  <si>
    <t>91001119</t>
  </si>
  <si>
    <t>91001119A</t>
  </si>
  <si>
    <t>91001219</t>
  </si>
  <si>
    <t>91001219A</t>
  </si>
  <si>
    <t>91001319</t>
  </si>
  <si>
    <t>91001319A</t>
  </si>
  <si>
    <t>91001419</t>
  </si>
  <si>
    <t>91001419A</t>
  </si>
  <si>
    <t>91001519</t>
  </si>
  <si>
    <t>91001519A</t>
  </si>
  <si>
    <t>91001619</t>
  </si>
  <si>
    <t>91001619A</t>
  </si>
  <si>
    <t>91001719</t>
  </si>
  <si>
    <t>91001719A</t>
  </si>
  <si>
    <t>91001819</t>
  </si>
  <si>
    <t>91001819A</t>
  </si>
  <si>
    <t>91001919</t>
  </si>
  <si>
    <t>91001919A</t>
  </si>
  <si>
    <t>91002019</t>
  </si>
  <si>
    <t>91002019A</t>
  </si>
  <si>
    <t>32010119</t>
  </si>
  <si>
    <t>32010119A</t>
  </si>
  <si>
    <t>32010219</t>
  </si>
  <si>
    <t>32010219A</t>
  </si>
  <si>
    <t>32010319</t>
  </si>
  <si>
    <t>32010319A</t>
  </si>
  <si>
    <t>32010419</t>
  </si>
  <si>
    <t>32010419A</t>
  </si>
  <si>
    <t>32010519</t>
  </si>
  <si>
    <t>32010519A</t>
  </si>
  <si>
    <t>32010619</t>
  </si>
  <si>
    <t>32010619A</t>
  </si>
  <si>
    <t>32010719</t>
  </si>
  <si>
    <t>32010719A</t>
  </si>
  <si>
    <t>32010819</t>
  </si>
  <si>
    <t>32010819A</t>
  </si>
  <si>
    <t>32010919</t>
  </si>
  <si>
    <t>32010919A</t>
  </si>
  <si>
    <t>32011019</t>
  </si>
  <si>
    <t>32011019A</t>
  </si>
  <si>
    <t>SHO4</t>
  </si>
  <si>
    <t>32011119</t>
  </si>
  <si>
    <t>32011119A</t>
  </si>
  <si>
    <t>32011219</t>
  </si>
  <si>
    <t>32011219A</t>
  </si>
  <si>
    <t>32011319</t>
  </si>
  <si>
    <t>32011319A</t>
  </si>
  <si>
    <t>32011419</t>
  </si>
  <si>
    <t>32011419A</t>
  </si>
  <si>
    <t>32011519</t>
  </si>
  <si>
    <t>32011519A</t>
  </si>
  <si>
    <t>32011619</t>
  </si>
  <si>
    <t>32011619A</t>
  </si>
  <si>
    <t>32011719</t>
  </si>
  <si>
    <t>32011719A</t>
  </si>
  <si>
    <t>32011819</t>
  </si>
  <si>
    <t>32011819A</t>
  </si>
  <si>
    <t>32011919</t>
  </si>
  <si>
    <t>32011919A</t>
  </si>
  <si>
    <t>32012019</t>
  </si>
  <si>
    <t>32012019A</t>
  </si>
  <si>
    <t>32012119</t>
  </si>
  <si>
    <t>32012119A</t>
  </si>
  <si>
    <t>32012219</t>
  </si>
  <si>
    <t>32012219A</t>
  </si>
  <si>
    <t>32020119</t>
  </si>
  <si>
    <t>32020119A</t>
  </si>
  <si>
    <t>44011019</t>
  </si>
  <si>
    <t>44011019A</t>
  </si>
  <si>
    <t>44011119</t>
  </si>
  <si>
    <t>44011119A</t>
  </si>
  <si>
    <t>44011219</t>
  </si>
  <si>
    <t>44011219A</t>
  </si>
  <si>
    <t>44011319</t>
  </si>
  <si>
    <t>44011319A</t>
  </si>
  <si>
    <t>44011419</t>
  </si>
  <si>
    <t>44011419A</t>
  </si>
  <si>
    <t>44011519</t>
  </si>
  <si>
    <t>44011519A</t>
  </si>
  <si>
    <t>44011619</t>
  </si>
  <si>
    <t>44011619A</t>
  </si>
  <si>
    <t>44011719</t>
  </si>
  <si>
    <t>44011719A</t>
  </si>
  <si>
    <t>44011819</t>
  </si>
  <si>
    <t>44011819A</t>
  </si>
  <si>
    <t>44020119</t>
  </si>
  <si>
    <t>44020119A</t>
  </si>
  <si>
    <t>44020219</t>
  </si>
  <si>
    <t>44020219A</t>
  </si>
  <si>
    <t>44020319</t>
  </si>
  <si>
    <t>44020319A</t>
  </si>
  <si>
    <t>44020419</t>
  </si>
  <si>
    <t>44020419A</t>
  </si>
  <si>
    <t>44020519</t>
  </si>
  <si>
    <t>44020519A</t>
  </si>
  <si>
    <t>44020619</t>
  </si>
  <si>
    <t>44020619A</t>
  </si>
  <si>
    <t>44020719</t>
  </si>
  <si>
    <t>44020719A</t>
  </si>
  <si>
    <t>44020819</t>
  </si>
  <si>
    <t>44020819A</t>
  </si>
  <si>
    <t>44020919</t>
  </si>
  <si>
    <t>44020919A</t>
  </si>
  <si>
    <t>22220119</t>
  </si>
  <si>
    <t>22220119A</t>
  </si>
  <si>
    <t>22220219</t>
  </si>
  <si>
    <t>22220219A</t>
  </si>
  <si>
    <t>22220319</t>
  </si>
  <si>
    <t>22220319A</t>
  </si>
  <si>
    <t>22220419</t>
  </si>
  <si>
    <t>22220419A</t>
  </si>
  <si>
    <t>22220519</t>
  </si>
  <si>
    <t>22220519A</t>
  </si>
  <si>
    <t>22220619</t>
  </si>
  <si>
    <t>22220619A</t>
  </si>
  <si>
    <t>22220719</t>
  </si>
  <si>
    <t>22220719A</t>
  </si>
  <si>
    <t>22220819</t>
  </si>
  <si>
    <t>22220819A</t>
  </si>
  <si>
    <t>22220919</t>
  </si>
  <si>
    <t>22220919A</t>
  </si>
  <si>
    <t>22221019</t>
  </si>
  <si>
    <t>22221019A</t>
  </si>
  <si>
    <t>22221119</t>
  </si>
  <si>
    <t>22221119A</t>
  </si>
  <si>
    <t>22221219</t>
  </si>
  <si>
    <t>22221219A</t>
  </si>
  <si>
    <t>22221319</t>
  </si>
  <si>
    <t>22221319A</t>
  </si>
  <si>
    <t>22221419</t>
  </si>
  <si>
    <t>22221419A</t>
  </si>
  <si>
    <t>22221519</t>
  </si>
  <si>
    <t>22221519A</t>
  </si>
  <si>
    <t>22221619</t>
  </si>
  <si>
    <t>22221619A</t>
  </si>
  <si>
    <t>22221719</t>
  </si>
  <si>
    <t>22221719A</t>
  </si>
  <si>
    <t>22221819</t>
  </si>
  <si>
    <t>22221819A</t>
  </si>
  <si>
    <t>22221919</t>
  </si>
  <si>
    <t>22221919A</t>
  </si>
  <si>
    <t>22222019</t>
  </si>
  <si>
    <t>22222019A</t>
  </si>
  <si>
    <t>22222119</t>
  </si>
  <si>
    <t>22222119A</t>
  </si>
  <si>
    <t>22222219</t>
  </si>
  <si>
    <t>22222219A</t>
  </si>
  <si>
    <t>22222319</t>
  </si>
  <si>
    <t>22222319A</t>
  </si>
  <si>
    <t>22222419</t>
  </si>
  <si>
    <t>22222419A</t>
  </si>
  <si>
    <t>22222519</t>
  </si>
  <si>
    <t>22222519A</t>
  </si>
  <si>
    <t>22222619</t>
  </si>
  <si>
    <t>22222619A</t>
  </si>
  <si>
    <t>22222719</t>
  </si>
  <si>
    <t>22222719A</t>
  </si>
  <si>
    <t>22222819</t>
  </si>
  <si>
    <t>22222819A</t>
  </si>
  <si>
    <t>22222919</t>
  </si>
  <si>
    <t>22222919A</t>
  </si>
  <si>
    <t>22223019</t>
  </si>
  <si>
    <t>22223019A</t>
  </si>
  <si>
    <t>22223119</t>
  </si>
  <si>
    <t>22223119A</t>
  </si>
  <si>
    <t>22223219</t>
  </si>
  <si>
    <t>22223219A</t>
  </si>
  <si>
    <t>22223319</t>
  </si>
  <si>
    <t>22223319A</t>
  </si>
  <si>
    <t>22223419</t>
  </si>
  <si>
    <t>22223419A</t>
  </si>
  <si>
    <t>22223519</t>
  </si>
  <si>
    <t>22223519A</t>
  </si>
  <si>
    <t>22223619</t>
  </si>
  <si>
    <t>22223619A</t>
  </si>
  <si>
    <t>22223719</t>
  </si>
  <si>
    <t>22223719A</t>
  </si>
  <si>
    <t>22223819</t>
  </si>
  <si>
    <t>22223819A</t>
  </si>
  <si>
    <t>22223919</t>
  </si>
  <si>
    <t>22223919A</t>
  </si>
  <si>
    <t>22224019</t>
  </si>
  <si>
    <t>22224019A</t>
  </si>
  <si>
    <t>22224119</t>
  </si>
  <si>
    <t>22224119A</t>
  </si>
  <si>
    <t>22224219</t>
  </si>
  <si>
    <t>22224219A</t>
  </si>
  <si>
    <t>22224319</t>
  </si>
  <si>
    <t>22224319A</t>
  </si>
  <si>
    <t>22224419</t>
  </si>
  <si>
    <t>22224419A</t>
  </si>
  <si>
    <t>22224519</t>
  </si>
  <si>
    <t>22224519A</t>
  </si>
  <si>
    <t>22224619</t>
  </si>
  <si>
    <t>22224619A</t>
  </si>
  <si>
    <t>22224719</t>
  </si>
  <si>
    <t>22224719A</t>
  </si>
  <si>
    <t>22224819</t>
  </si>
  <si>
    <t>22224819A</t>
  </si>
  <si>
    <t>22224919</t>
  </si>
  <si>
    <t>22224919A</t>
  </si>
  <si>
    <t>22225019</t>
  </si>
  <si>
    <t>22225019A</t>
  </si>
  <si>
    <t>22225119</t>
  </si>
  <si>
    <t>22225119A</t>
  </si>
  <si>
    <t>22225219</t>
  </si>
  <si>
    <t>22225219A</t>
  </si>
  <si>
    <t>22225319</t>
  </si>
  <si>
    <t>22225319A</t>
  </si>
  <si>
    <t>22225419</t>
  </si>
  <si>
    <t>22225419A</t>
  </si>
  <si>
    <t>22225519</t>
  </si>
  <si>
    <t>22225519A</t>
  </si>
  <si>
    <t>22225619</t>
  </si>
  <si>
    <t>22225619A</t>
  </si>
  <si>
    <t>22225719</t>
  </si>
  <si>
    <t>22225719A</t>
  </si>
  <si>
    <t>22226119</t>
  </si>
  <si>
    <t>22226119A</t>
  </si>
  <si>
    <t>22226219</t>
  </si>
  <si>
    <t>22226219A</t>
  </si>
  <si>
    <t>22226319</t>
  </si>
  <si>
    <t>22226319A</t>
  </si>
  <si>
    <t>22226419</t>
  </si>
  <si>
    <t>22226419A</t>
  </si>
  <si>
    <t>22226519</t>
  </si>
  <si>
    <t>22226519A</t>
  </si>
  <si>
    <t>22226619</t>
  </si>
  <si>
    <t>22226619A</t>
  </si>
  <si>
    <t>22226719</t>
  </si>
  <si>
    <t>22226719A</t>
  </si>
  <si>
    <t>22226819</t>
  </si>
  <si>
    <t>22226819A</t>
  </si>
  <si>
    <t>22226919</t>
  </si>
  <si>
    <t>22226919A</t>
  </si>
  <si>
    <t>22227019</t>
  </si>
  <si>
    <t>22227019A</t>
  </si>
  <si>
    <t>75010119</t>
  </si>
  <si>
    <t>75010119A</t>
  </si>
  <si>
    <t>75010219</t>
  </si>
  <si>
    <t>75010219A</t>
  </si>
  <si>
    <t>75010319</t>
  </si>
  <si>
    <t>75010319A</t>
  </si>
  <si>
    <t>75010419</t>
  </si>
  <si>
    <t>75010419A</t>
  </si>
  <si>
    <t>75010519</t>
  </si>
  <si>
    <t>75010519A</t>
  </si>
  <si>
    <t>75010619</t>
  </si>
  <si>
    <t>75010619A</t>
  </si>
  <si>
    <t>75010719</t>
  </si>
  <si>
    <t>75010719A</t>
  </si>
  <si>
    <t>75010819</t>
  </si>
  <si>
    <t>75010819A</t>
  </si>
  <si>
    <t>75010919</t>
  </si>
  <si>
    <t>75010919A</t>
  </si>
  <si>
    <t>75011019</t>
  </si>
  <si>
    <t>75011019A</t>
  </si>
  <si>
    <t>75011119</t>
  </si>
  <si>
    <t>75011119A</t>
  </si>
  <si>
    <t>75011219</t>
  </si>
  <si>
    <t>75011219A</t>
  </si>
  <si>
    <t>65010119</t>
  </si>
  <si>
    <t>65010119A</t>
  </si>
  <si>
    <t>65010219</t>
  </si>
  <si>
    <t>65010219A</t>
  </si>
  <si>
    <t>65010319</t>
  </si>
  <si>
    <t>65010319A</t>
  </si>
  <si>
    <t>65010419</t>
  </si>
  <si>
    <t>65010419A</t>
  </si>
  <si>
    <t>65010519</t>
  </si>
  <si>
    <t>65010519A</t>
  </si>
  <si>
    <t>65010619</t>
  </si>
  <si>
    <t>65010619A</t>
  </si>
  <si>
    <t>65010719</t>
  </si>
  <si>
    <t>65010719A</t>
  </si>
  <si>
    <t>65010819</t>
  </si>
  <si>
    <t>65010819A</t>
  </si>
  <si>
    <t>65010919</t>
  </si>
  <si>
    <t>65010919A</t>
  </si>
  <si>
    <t>65011019</t>
  </si>
  <si>
    <t>65011019A</t>
  </si>
  <si>
    <t>65011119</t>
  </si>
  <si>
    <t>65011119A</t>
  </si>
  <si>
    <t>65020119</t>
  </si>
  <si>
    <t>65020119A</t>
  </si>
  <si>
    <t>85010119</t>
  </si>
  <si>
    <t>85010119A</t>
  </si>
  <si>
    <t>85010219</t>
  </si>
  <si>
    <t>85010219A</t>
  </si>
  <si>
    <t>85010319</t>
  </si>
  <si>
    <t>85010319A</t>
  </si>
  <si>
    <t>85010419</t>
  </si>
  <si>
    <t>85010419A</t>
  </si>
  <si>
    <t>85010519</t>
  </si>
  <si>
    <t>85010519A</t>
  </si>
  <si>
    <t>85010619</t>
  </si>
  <si>
    <t>85010619A</t>
  </si>
  <si>
    <t>85010719</t>
  </si>
  <si>
    <t>85010719A</t>
  </si>
  <si>
    <t>85010819</t>
  </si>
  <si>
    <t>85010819A</t>
  </si>
  <si>
    <t>85010919</t>
  </si>
  <si>
    <t>85010919A</t>
  </si>
  <si>
    <t>85011019</t>
  </si>
  <si>
    <t>85011019A</t>
  </si>
  <si>
    <t>85011119</t>
  </si>
  <si>
    <t>85011119A</t>
  </si>
  <si>
    <t>85011219</t>
  </si>
  <si>
    <t>85011219A</t>
  </si>
  <si>
    <t>85011319</t>
  </si>
  <si>
    <t>85011319A</t>
  </si>
  <si>
    <t>85011419</t>
  </si>
  <si>
    <t>85011419A</t>
  </si>
  <si>
    <t>85011519</t>
  </si>
  <si>
    <t>85011519A</t>
  </si>
  <si>
    <t>85011619</t>
  </si>
  <si>
    <t>85011619A</t>
  </si>
  <si>
    <t>85020119</t>
  </si>
  <si>
    <t>85020119A</t>
  </si>
  <si>
    <t>85020219</t>
  </si>
  <si>
    <t>85020219A</t>
  </si>
  <si>
    <t>85030119</t>
  </si>
  <si>
    <t>85030119A</t>
  </si>
  <si>
    <t>85030219</t>
  </si>
  <si>
    <t>85030219A</t>
  </si>
  <si>
    <t>85030319</t>
  </si>
  <si>
    <t>85030319A</t>
  </si>
  <si>
    <t>85030419</t>
  </si>
  <si>
    <t>85030419A</t>
  </si>
  <si>
    <t>85030519</t>
  </si>
  <si>
    <t>85030519A</t>
  </si>
  <si>
    <t>85030619</t>
  </si>
  <si>
    <t>85030619A</t>
  </si>
  <si>
    <t>85030719</t>
  </si>
  <si>
    <t>85030719A</t>
  </si>
  <si>
    <t>85030819</t>
  </si>
  <si>
    <t>85030819A</t>
  </si>
  <si>
    <t>85030919</t>
  </si>
  <si>
    <t>85030919A</t>
  </si>
  <si>
    <t>85031019</t>
  </si>
  <si>
    <t>85031019A</t>
  </si>
  <si>
    <t>85031119</t>
  </si>
  <si>
    <t>85031119A</t>
  </si>
  <si>
    <t>85031219</t>
  </si>
  <si>
    <t>85031219A</t>
  </si>
  <si>
    <t>85031319</t>
  </si>
  <si>
    <t>85031319A</t>
  </si>
  <si>
    <t>85031419</t>
  </si>
  <si>
    <t>85031419A</t>
  </si>
  <si>
    <t>85031519</t>
  </si>
  <si>
    <t>85031519A</t>
  </si>
  <si>
    <t>85040119</t>
  </si>
  <si>
    <t>85040119A</t>
  </si>
  <si>
    <t>85040219</t>
  </si>
  <si>
    <t>85040219A</t>
  </si>
  <si>
    <t>85040319</t>
  </si>
  <si>
    <t>85040319A</t>
  </si>
  <si>
    <t>85040419</t>
  </si>
  <si>
    <t>85040419A</t>
  </si>
  <si>
    <t>85040519</t>
  </si>
  <si>
    <t>85040519A</t>
  </si>
  <si>
    <t>85040619</t>
  </si>
  <si>
    <t>85040619A</t>
  </si>
  <si>
    <t>85040719</t>
  </si>
  <si>
    <t>85040719A</t>
  </si>
  <si>
    <t>85040819</t>
  </si>
  <si>
    <t>85040819A</t>
  </si>
  <si>
    <t>85040919</t>
  </si>
  <si>
    <t>85040919A</t>
  </si>
  <si>
    <t>85041019</t>
  </si>
  <si>
    <t>85041019A</t>
  </si>
  <si>
    <t>85041119</t>
  </si>
  <si>
    <t>85041119A</t>
  </si>
  <si>
    <t>85041219</t>
  </si>
  <si>
    <t>85041219A</t>
  </si>
  <si>
    <t>85041319</t>
  </si>
  <si>
    <t>85041319A</t>
  </si>
  <si>
    <t>85041419</t>
  </si>
  <si>
    <t>85041419A</t>
  </si>
  <si>
    <t>85041519</t>
  </si>
  <si>
    <t>85041519A</t>
  </si>
  <si>
    <t>85041619</t>
  </si>
  <si>
    <t>85041619A</t>
  </si>
  <si>
    <t>85041719</t>
  </si>
  <si>
    <t>85041719A</t>
  </si>
  <si>
    <t>85041819</t>
  </si>
  <si>
    <t>85041819A</t>
  </si>
  <si>
    <t>85050119</t>
  </si>
  <si>
    <t>85050119A</t>
  </si>
  <si>
    <t>85050219</t>
  </si>
  <si>
    <t>85050219A</t>
  </si>
  <si>
    <t>85050319</t>
  </si>
  <si>
    <t>85050319A</t>
  </si>
  <si>
    <t>85050419</t>
  </si>
  <si>
    <t>85050419A</t>
  </si>
  <si>
    <t>85060119</t>
  </si>
  <si>
    <t>85060119A</t>
  </si>
  <si>
    <t>85060219</t>
  </si>
  <si>
    <t>85060219A</t>
  </si>
  <si>
    <t>85060319</t>
  </si>
  <si>
    <t>85060319A</t>
  </si>
  <si>
    <t>85060419</t>
  </si>
  <si>
    <t>85060419A</t>
  </si>
  <si>
    <t>85060519</t>
  </si>
  <si>
    <t>85060519A</t>
  </si>
  <si>
    <t>85060619</t>
  </si>
  <si>
    <t>85060619A</t>
  </si>
  <si>
    <t>85060719</t>
  </si>
  <si>
    <t>85060719A</t>
  </si>
  <si>
    <t>85070119</t>
  </si>
  <si>
    <t>85070119A</t>
  </si>
  <si>
    <t>66010119</t>
  </si>
  <si>
    <t>66010119A</t>
  </si>
  <si>
    <t>66010219</t>
  </si>
  <si>
    <t>66010219A</t>
  </si>
  <si>
    <t>66010319</t>
  </si>
  <si>
    <t>66010319A</t>
  </si>
  <si>
    <t>66010419</t>
  </si>
  <si>
    <t>66010419A</t>
  </si>
  <si>
    <t>66010519</t>
  </si>
  <si>
    <t>66010519A</t>
  </si>
  <si>
    <t>66010619</t>
  </si>
  <si>
    <t>66010619A</t>
  </si>
  <si>
    <t>66020119</t>
  </si>
  <si>
    <t>66020119A</t>
  </si>
  <si>
    <t>66020219</t>
  </si>
  <si>
    <t>66020219A</t>
  </si>
  <si>
    <t>96000119</t>
  </si>
  <si>
    <t>96000119A</t>
  </si>
  <si>
    <t>96000219</t>
  </si>
  <si>
    <t>96000219A</t>
  </si>
  <si>
    <t>96000319</t>
  </si>
  <si>
    <t>96000319A</t>
  </si>
  <si>
    <t>96000419</t>
  </si>
  <si>
    <t>96000419A</t>
  </si>
  <si>
    <t>96000519</t>
  </si>
  <si>
    <t>96000519A</t>
  </si>
  <si>
    <t>96000619</t>
  </si>
  <si>
    <t>96000619A</t>
  </si>
  <si>
    <t>96000719</t>
  </si>
  <si>
    <t>96000719A</t>
  </si>
  <si>
    <t>96000819</t>
  </si>
  <si>
    <t>96000819A</t>
  </si>
  <si>
    <t>96000919</t>
  </si>
  <si>
    <t>96000919A</t>
  </si>
  <si>
    <t>52010119</t>
  </si>
  <si>
    <t>52010119A</t>
  </si>
  <si>
    <t>52010219</t>
  </si>
  <si>
    <t>52010219A</t>
  </si>
  <si>
    <t>52010319</t>
  </si>
  <si>
    <t>52010319A</t>
  </si>
  <si>
    <t>52011019</t>
  </si>
  <si>
    <t>52011019A</t>
  </si>
  <si>
    <t>52011119</t>
  </si>
  <si>
    <t>52011119A</t>
  </si>
  <si>
    <t>76010119</t>
  </si>
  <si>
    <t>76010119A</t>
  </si>
  <si>
    <t>76010219</t>
  </si>
  <si>
    <t>76010219A</t>
  </si>
  <si>
    <t>76010319</t>
  </si>
  <si>
    <t>76010319A</t>
  </si>
  <si>
    <t>76010419</t>
  </si>
  <si>
    <t>76010419A</t>
  </si>
  <si>
    <t>76010519</t>
  </si>
  <si>
    <t>76010519A</t>
  </si>
  <si>
    <t>76010619</t>
  </si>
  <si>
    <t>76010619A</t>
  </si>
  <si>
    <t>13993019</t>
  </si>
  <si>
    <t>13993019A</t>
  </si>
  <si>
    <t>13993119</t>
  </si>
  <si>
    <t>13993119A</t>
  </si>
  <si>
    <t>48019919</t>
  </si>
  <si>
    <t>48019919A</t>
  </si>
  <si>
    <t>99061019</t>
  </si>
  <si>
    <t>99061019A</t>
  </si>
  <si>
    <t>99061119</t>
  </si>
  <si>
    <t>99061119A</t>
  </si>
  <si>
    <t>20137819</t>
  </si>
  <si>
    <t>20137819A</t>
  </si>
  <si>
    <t>20139119</t>
  </si>
  <si>
    <t>20139119A</t>
  </si>
  <si>
    <t>20139819</t>
  </si>
  <si>
    <t>20139819A</t>
  </si>
  <si>
    <t>20139919</t>
  </si>
  <si>
    <t>20139919A</t>
  </si>
  <si>
    <t>80014119</t>
  </si>
  <si>
    <t>80014119A</t>
  </si>
  <si>
    <t>80014219</t>
  </si>
  <si>
    <t>80014219A</t>
  </si>
  <si>
    <t>80014319</t>
  </si>
  <si>
    <t>80014319A</t>
  </si>
  <si>
    <t>45049019</t>
  </si>
  <si>
    <t>45049019A</t>
  </si>
  <si>
    <t>45049119</t>
  </si>
  <si>
    <t>45049119A</t>
  </si>
  <si>
    <t>45049219</t>
  </si>
  <si>
    <t>45049219A</t>
  </si>
  <si>
    <t>45049319</t>
  </si>
  <si>
    <t>45049319A</t>
  </si>
  <si>
    <t>45049419</t>
  </si>
  <si>
    <t>45049419A</t>
  </si>
  <si>
    <t>45049519</t>
  </si>
  <si>
    <t>45049519A</t>
  </si>
  <si>
    <t>45049919</t>
  </si>
  <si>
    <t>45049919A</t>
  </si>
  <si>
    <t>45210119</t>
  </si>
  <si>
    <t>45210119A</t>
  </si>
  <si>
    <t>45214019</t>
  </si>
  <si>
    <t>45214019A</t>
  </si>
  <si>
    <t>50010119</t>
  </si>
  <si>
    <t>50010119A</t>
  </si>
  <si>
    <t>50010319</t>
  </si>
  <si>
    <t>50010319A</t>
  </si>
  <si>
    <t>50010519</t>
  </si>
  <si>
    <t>50010519A</t>
  </si>
  <si>
    <t>99040619</t>
  </si>
  <si>
    <t>99040619A</t>
  </si>
  <si>
    <t>52000019</t>
  </si>
  <si>
    <t>52000019A</t>
  </si>
  <si>
    <t>52000119</t>
  </si>
  <si>
    <t>52000119A</t>
  </si>
  <si>
    <t>52000219</t>
  </si>
  <si>
    <t>52000219A</t>
  </si>
  <si>
    <t>52000919</t>
  </si>
  <si>
    <t>52000919A</t>
  </si>
  <si>
    <t>52001019</t>
  </si>
  <si>
    <t>52001019A</t>
  </si>
  <si>
    <t>52001319</t>
  </si>
  <si>
    <t>52001319A</t>
  </si>
  <si>
    <t>52001419</t>
  </si>
  <si>
    <t>52001419A</t>
  </si>
  <si>
    <t>52001619</t>
  </si>
  <si>
    <t>52001619A</t>
  </si>
  <si>
    <t>52001719</t>
  </si>
  <si>
    <t>52001719A</t>
  </si>
  <si>
    <t>52001819</t>
  </si>
  <si>
    <t>52001819A</t>
  </si>
  <si>
    <t>52001919</t>
  </si>
  <si>
    <t>52001919A</t>
  </si>
  <si>
    <t>52002119</t>
  </si>
  <si>
    <t>52002119A</t>
  </si>
  <si>
    <t>52002219</t>
  </si>
  <si>
    <t>52002219A</t>
  </si>
  <si>
    <t>52002319</t>
  </si>
  <si>
    <t>52002319A</t>
  </si>
  <si>
    <t>52002419</t>
  </si>
  <si>
    <t>52002419A</t>
  </si>
  <si>
    <t>52002519</t>
  </si>
  <si>
    <t>52002519A</t>
  </si>
  <si>
    <t>52002719</t>
  </si>
  <si>
    <t>52002719A</t>
  </si>
  <si>
    <t>52002819</t>
  </si>
  <si>
    <t>52002819A</t>
  </si>
  <si>
    <t>52002919</t>
  </si>
  <si>
    <t>52002919A</t>
  </si>
  <si>
    <t>52003019</t>
  </si>
  <si>
    <t>52003019A</t>
  </si>
  <si>
    <t>52003119</t>
  </si>
  <si>
    <t>52003119A</t>
  </si>
  <si>
    <t>52003319</t>
  </si>
  <si>
    <t>52003319A</t>
  </si>
  <si>
    <t>52003419</t>
  </si>
  <si>
    <t>52003419A</t>
  </si>
  <si>
    <t>52003519</t>
  </si>
  <si>
    <t>52003519A</t>
  </si>
  <si>
    <t>52004819</t>
  </si>
  <si>
    <t>52004819A</t>
  </si>
  <si>
    <t>52005219</t>
  </si>
  <si>
    <t>52005219A</t>
  </si>
  <si>
    <t>52005319</t>
  </si>
  <si>
    <t>52005319A</t>
  </si>
  <si>
    <t>52006019</t>
  </si>
  <si>
    <t>52006019A</t>
  </si>
  <si>
    <t>52006119</t>
  </si>
  <si>
    <t>52006119A</t>
  </si>
  <si>
    <t>52006219</t>
  </si>
  <si>
    <t>52006219A</t>
  </si>
  <si>
    <t>52006319</t>
  </si>
  <si>
    <t>52006319A</t>
  </si>
  <si>
    <t>52006419</t>
  </si>
  <si>
    <t>52006419A</t>
  </si>
  <si>
    <t>52006519</t>
  </si>
  <si>
    <t>52006519A</t>
  </si>
  <si>
    <t>52008019</t>
  </si>
  <si>
    <t>52008019A</t>
  </si>
  <si>
    <t>52008119</t>
  </si>
  <si>
    <t>52008119A</t>
  </si>
  <si>
    <t>52008219</t>
  </si>
  <si>
    <t>52008219A</t>
  </si>
  <si>
    <t>52008319</t>
  </si>
  <si>
    <t>52008319A</t>
  </si>
  <si>
    <t>52008519</t>
  </si>
  <si>
    <t>52008519A</t>
  </si>
  <si>
    <t>52008819</t>
  </si>
  <si>
    <t>52008819A</t>
  </si>
  <si>
    <t>52008919</t>
  </si>
  <si>
    <t>52008919A</t>
  </si>
  <si>
    <t>52009019</t>
  </si>
  <si>
    <t>52009019A</t>
  </si>
  <si>
    <t>52009119</t>
  </si>
  <si>
    <t>52009119A</t>
  </si>
  <si>
    <t>52009219</t>
  </si>
  <si>
    <t>52009219A</t>
  </si>
  <si>
    <t>52009319</t>
  </si>
  <si>
    <t>52009319A</t>
  </si>
  <si>
    <t>52009319B</t>
  </si>
  <si>
    <t>52009319C</t>
  </si>
  <si>
    <t>52009319D</t>
  </si>
  <si>
    <t>52009319E</t>
  </si>
  <si>
    <t>12701019</t>
  </si>
  <si>
    <t>12701019A</t>
  </si>
  <si>
    <t>12701029</t>
  </si>
  <si>
    <t>12701029A</t>
  </si>
  <si>
    <t>12701039</t>
  </si>
  <si>
    <t>12701039A</t>
  </si>
  <si>
    <t>10101009</t>
  </si>
  <si>
    <t>10101009A</t>
  </si>
  <si>
    <t>SHO1</t>
  </si>
  <si>
    <t>10101019</t>
  </si>
  <si>
    <t>10101019A</t>
  </si>
  <si>
    <t>10101029</t>
  </si>
  <si>
    <t>10101029A</t>
  </si>
  <si>
    <t>10101039</t>
  </si>
  <si>
    <t>10101039A</t>
  </si>
  <si>
    <t>10101049</t>
  </si>
  <si>
    <t>10101049A</t>
  </si>
  <si>
    <t>10101059</t>
  </si>
  <si>
    <t>10101059A</t>
  </si>
  <si>
    <t>10101069</t>
  </si>
  <si>
    <t>10101069A</t>
  </si>
  <si>
    <t>10101079</t>
  </si>
  <si>
    <t>10101079A</t>
  </si>
  <si>
    <t>10101089</t>
  </si>
  <si>
    <t>10101089A</t>
  </si>
  <si>
    <t>10101099</t>
  </si>
  <si>
    <t>10101099A</t>
  </si>
  <si>
    <t>10101109</t>
  </si>
  <si>
    <t>10101109A</t>
  </si>
  <si>
    <t>10101119</t>
  </si>
  <si>
    <t>10101119A</t>
  </si>
  <si>
    <t>12290201</t>
  </si>
  <si>
    <t>12290201A</t>
  </si>
  <si>
    <t>12290202</t>
  </si>
  <si>
    <t>12290202A</t>
  </si>
  <si>
    <t>12290203</t>
  </si>
  <si>
    <t>12290203A</t>
  </si>
  <si>
    <t>29022004A</t>
  </si>
  <si>
    <t>12290205</t>
  </si>
  <si>
    <t>12290205A</t>
  </si>
  <si>
    <t>12290206</t>
  </si>
  <si>
    <t>12290206A</t>
  </si>
  <si>
    <t>12290207</t>
  </si>
  <si>
    <t>12290207A</t>
  </si>
  <si>
    <t>29022008A</t>
  </si>
  <si>
    <t>12290209</t>
  </si>
  <si>
    <t>12290209A</t>
  </si>
  <si>
    <t>12290210</t>
  </si>
  <si>
    <t>12290210A</t>
  </si>
  <si>
    <t>12290211</t>
  </si>
  <si>
    <t>12290211A</t>
  </si>
  <si>
    <t>29022012A</t>
  </si>
  <si>
    <t>12290213</t>
  </si>
  <si>
    <t>12290213A</t>
  </si>
  <si>
    <t>12290214</t>
  </si>
  <si>
    <t>12290214A</t>
  </si>
  <si>
    <t>12290215</t>
  </si>
  <si>
    <t>12290215A</t>
  </si>
  <si>
    <t>29022016A</t>
  </si>
  <si>
    <t>12290217</t>
  </si>
  <si>
    <t>12290217A</t>
  </si>
  <si>
    <t>12290218</t>
  </si>
  <si>
    <t>12290218A</t>
  </si>
  <si>
    <t>12290219</t>
  </si>
  <si>
    <t>12290219A</t>
  </si>
  <si>
    <t>29022020A</t>
  </si>
  <si>
    <t>SHO5</t>
  </si>
  <si>
    <t>12290221</t>
  </si>
  <si>
    <t>12290221A</t>
  </si>
  <si>
    <t>12290222</t>
  </si>
  <si>
    <t>12290222A</t>
  </si>
  <si>
    <t>12290223</t>
  </si>
  <si>
    <t>12290223A</t>
  </si>
  <si>
    <t>29022024A</t>
  </si>
  <si>
    <t>12290225</t>
  </si>
  <si>
    <t>12290225A</t>
  </si>
  <si>
    <t>12290226</t>
  </si>
  <si>
    <t>12290226A</t>
  </si>
  <si>
    <t>12290227</t>
  </si>
  <si>
    <t>12290227A</t>
  </si>
  <si>
    <t>12290230</t>
  </si>
  <si>
    <t>12290230A</t>
  </si>
  <si>
    <t>12790104</t>
  </si>
  <si>
    <t>12790104A</t>
  </si>
  <si>
    <t>12790105</t>
  </si>
  <si>
    <t>12790105A</t>
  </si>
  <si>
    <t>12790106</t>
  </si>
  <si>
    <t>12790106A</t>
  </si>
  <si>
    <t>12790107</t>
  </si>
  <si>
    <t>12790107A</t>
  </si>
  <si>
    <t>12790108</t>
  </si>
  <si>
    <t>12790108A</t>
  </si>
  <si>
    <t>12790109</t>
  </si>
  <si>
    <t>12790109A</t>
  </si>
  <si>
    <t>12790110</t>
  </si>
  <si>
    <t>12790110A</t>
  </si>
  <si>
    <t>79011009</t>
  </si>
  <si>
    <t>79011009A</t>
  </si>
  <si>
    <t>79011029</t>
  </si>
  <si>
    <t>79011029A</t>
  </si>
  <si>
    <t>79011039</t>
  </si>
  <si>
    <t>79011039A</t>
  </si>
  <si>
    <t>79011049</t>
  </si>
  <si>
    <t>79011049A</t>
  </si>
  <si>
    <t>79011059</t>
  </si>
  <si>
    <t>79011059A</t>
  </si>
  <si>
    <t>79011069</t>
  </si>
  <si>
    <t>79011069A</t>
  </si>
  <si>
    <t>79011079</t>
  </si>
  <si>
    <t>79011079A</t>
  </si>
  <si>
    <t>79011089</t>
  </si>
  <si>
    <t>79011089A</t>
  </si>
  <si>
    <t>79011099</t>
  </si>
  <si>
    <t>79011099A</t>
  </si>
  <si>
    <t>12790111</t>
  </si>
  <si>
    <t>12790111A</t>
  </si>
  <si>
    <t>79011109</t>
  </si>
  <si>
    <t>79011109A</t>
  </si>
  <si>
    <t>79011129</t>
  </si>
  <si>
    <t>79011129A</t>
  </si>
  <si>
    <t>79011139</t>
  </si>
  <si>
    <t>79011139A</t>
  </si>
  <si>
    <t>79011149</t>
  </si>
  <si>
    <t>79011149A</t>
  </si>
  <si>
    <t>79011159</t>
  </si>
  <si>
    <t>79011159A</t>
  </si>
  <si>
    <t>79011169</t>
  </si>
  <si>
    <t>79011169A</t>
  </si>
  <si>
    <t>79011179</t>
  </si>
  <si>
    <t>79011179A</t>
  </si>
  <si>
    <t>79011189</t>
  </si>
  <si>
    <t>79011189A</t>
  </si>
  <si>
    <t>79011199</t>
  </si>
  <si>
    <t>79011199A</t>
  </si>
  <si>
    <t>12790112</t>
  </si>
  <si>
    <t>12790112A</t>
  </si>
  <si>
    <t>79011209</t>
  </si>
  <si>
    <t>79011209A</t>
  </si>
  <si>
    <t>12790113</t>
  </si>
  <si>
    <t>12790113A</t>
  </si>
  <si>
    <t>12790114</t>
  </si>
  <si>
    <t>12790114A</t>
  </si>
  <si>
    <t>12790115</t>
  </si>
  <si>
    <t>12790115A</t>
  </si>
  <si>
    <t>12790116</t>
  </si>
  <si>
    <t>12790116A</t>
  </si>
  <si>
    <t>12790117</t>
  </si>
  <si>
    <t>12790117A</t>
  </si>
  <si>
    <t>12790118</t>
  </si>
  <si>
    <t>12790118A</t>
  </si>
  <si>
    <t>12790119</t>
  </si>
  <si>
    <t>12790119A</t>
  </si>
  <si>
    <t>12790120</t>
  </si>
  <si>
    <t>12790120A</t>
  </si>
  <si>
    <t>12790121</t>
  </si>
  <si>
    <t>12790121A</t>
  </si>
  <si>
    <t>12790122</t>
  </si>
  <si>
    <t>12790122A</t>
  </si>
  <si>
    <t>12790123</t>
  </si>
  <si>
    <t>12790123A</t>
  </si>
  <si>
    <t>12790124</t>
  </si>
  <si>
    <t>12790124A</t>
  </si>
  <si>
    <t>12790125</t>
  </si>
  <si>
    <t>12790125A</t>
  </si>
  <si>
    <t>12790126</t>
  </si>
  <si>
    <t>12790126A</t>
  </si>
  <si>
    <t>12790127</t>
  </si>
  <si>
    <t>12790127A</t>
  </si>
  <si>
    <t>12790128</t>
  </si>
  <si>
    <t>12790128A</t>
  </si>
  <si>
    <t>12790129</t>
  </si>
  <si>
    <t>12790129A</t>
  </si>
  <si>
    <t>12790130</t>
  </si>
  <si>
    <t>12790130A</t>
  </si>
  <si>
    <t>12790131</t>
  </si>
  <si>
    <t>12790131A</t>
  </si>
  <si>
    <t>12790132</t>
  </si>
  <si>
    <t>12790132A</t>
  </si>
  <si>
    <t>12790133</t>
  </si>
  <si>
    <t>12790133A</t>
  </si>
  <si>
    <t>12790134</t>
  </si>
  <si>
    <t>12790134A</t>
  </si>
  <si>
    <t>12790135</t>
  </si>
  <si>
    <t>12790135A</t>
  </si>
  <si>
    <t>12790136</t>
  </si>
  <si>
    <t>12790136A</t>
  </si>
  <si>
    <t>12790137</t>
  </si>
  <si>
    <t>12790137A</t>
  </si>
  <si>
    <t>12790138</t>
  </si>
  <si>
    <t>12790138A</t>
  </si>
  <si>
    <t>12790139</t>
  </si>
  <si>
    <t>12790139A</t>
  </si>
  <si>
    <t>12790140</t>
  </si>
  <si>
    <t>12790140A</t>
  </si>
  <si>
    <t>12590132</t>
  </si>
  <si>
    <t>12590132A</t>
  </si>
  <si>
    <t>12590133</t>
  </si>
  <si>
    <t>12590133A</t>
  </si>
  <si>
    <t>12590133B</t>
  </si>
  <si>
    <t>12590134</t>
  </si>
  <si>
    <t>12590134A</t>
  </si>
  <si>
    <t>12590134B</t>
  </si>
  <si>
    <t>12590135</t>
  </si>
  <si>
    <t>12590135A</t>
  </si>
  <si>
    <t>12590135B</t>
  </si>
  <si>
    <t>12590136</t>
  </si>
  <si>
    <t>12590136A</t>
  </si>
  <si>
    <t>12590136B</t>
  </si>
  <si>
    <t>12590137</t>
  </si>
  <si>
    <t>12590137A</t>
  </si>
  <si>
    <t>12590137B</t>
  </si>
  <si>
    <t>12590138</t>
  </si>
  <si>
    <t>12590138A</t>
  </si>
  <si>
    <t>12590138B</t>
  </si>
  <si>
    <t>12590139</t>
  </si>
  <si>
    <t>12590139A</t>
  </si>
  <si>
    <t>12590139B</t>
  </si>
  <si>
    <t>12590140</t>
  </si>
  <si>
    <t>12590140A</t>
  </si>
  <si>
    <t>12590140B</t>
  </si>
  <si>
    <t>12590141</t>
  </si>
  <si>
    <t>12590141A</t>
  </si>
  <si>
    <t>12590142</t>
  </si>
  <si>
    <t>12590142A</t>
  </si>
  <si>
    <t>12590142B</t>
  </si>
  <si>
    <t>12590143</t>
  </si>
  <si>
    <t>12590143A</t>
  </si>
  <si>
    <t>12590143B</t>
  </si>
  <si>
    <t>12590144</t>
  </si>
  <si>
    <t>12590144A</t>
  </si>
  <si>
    <t>12590145</t>
  </si>
  <si>
    <t>12590145A</t>
  </si>
  <si>
    <t>12590145B</t>
  </si>
  <si>
    <t>12590145C</t>
  </si>
  <si>
    <t>12590145D</t>
  </si>
  <si>
    <t>12590145E</t>
  </si>
  <si>
    <t>12590146</t>
  </si>
  <si>
    <t>12590146A</t>
  </si>
  <si>
    <t>12590147</t>
  </si>
  <si>
    <t>12590147A</t>
  </si>
  <si>
    <t>12590147B</t>
  </si>
  <si>
    <t>12590147C</t>
  </si>
  <si>
    <t>12590148</t>
  </si>
  <si>
    <t>12590148A</t>
  </si>
  <si>
    <t>12590148C</t>
  </si>
  <si>
    <t>12590148D</t>
  </si>
  <si>
    <t>12590149</t>
  </si>
  <si>
    <t>12590149A</t>
  </si>
  <si>
    <t>12590150</t>
  </si>
  <si>
    <t>12590150A</t>
  </si>
  <si>
    <t>12590150B</t>
  </si>
  <si>
    <t>12590150C</t>
  </si>
  <si>
    <t>12590150D</t>
  </si>
  <si>
    <t>12590151</t>
  </si>
  <si>
    <t>12590151A</t>
  </si>
  <si>
    <t>12590152</t>
  </si>
  <si>
    <t>12590152A</t>
  </si>
  <si>
    <t>12590152C</t>
  </si>
  <si>
    <t>12590152E</t>
  </si>
  <si>
    <t>12590152F</t>
  </si>
  <si>
    <t>12590153</t>
  </si>
  <si>
    <t>12590153A</t>
  </si>
  <si>
    <t>12590154</t>
  </si>
  <si>
    <t>12590154A</t>
  </si>
  <si>
    <t>12590155</t>
  </si>
  <si>
    <t>12590155A</t>
  </si>
  <si>
    <t>12590155B</t>
  </si>
  <si>
    <t>12590156</t>
  </si>
  <si>
    <t>12590156A</t>
  </si>
  <si>
    <t>12590157</t>
  </si>
  <si>
    <t>12590157A</t>
  </si>
  <si>
    <t>12590158</t>
  </si>
  <si>
    <t>12590158A</t>
  </si>
  <si>
    <t>12590159</t>
  </si>
  <si>
    <t>12590159A</t>
  </si>
  <si>
    <t>12590159B</t>
  </si>
  <si>
    <t>12590160</t>
  </si>
  <si>
    <t>12590160A</t>
  </si>
  <si>
    <t>12590161</t>
  </si>
  <si>
    <t>12590161A</t>
  </si>
  <si>
    <t>12590162</t>
  </si>
  <si>
    <t>12590162A</t>
  </si>
  <si>
    <t>12590163</t>
  </si>
  <si>
    <t>12590163A</t>
  </si>
  <si>
    <t>12590164</t>
  </si>
  <si>
    <t>12590164A</t>
  </si>
  <si>
    <t>12590165</t>
  </si>
  <si>
    <t>12590165A</t>
  </si>
  <si>
    <t>12590166</t>
  </si>
  <si>
    <t>12590166A</t>
  </si>
  <si>
    <t>12590166B</t>
  </si>
  <si>
    <t>12590166C</t>
  </si>
  <si>
    <t>12590167</t>
  </si>
  <si>
    <t>12590167A</t>
  </si>
  <si>
    <t>12590168</t>
  </si>
  <si>
    <t>12590168A</t>
  </si>
  <si>
    <t>12590168C</t>
  </si>
  <si>
    <t>12590169</t>
  </si>
  <si>
    <t>12590169A</t>
  </si>
  <si>
    <t>12590201</t>
  </si>
  <si>
    <t>12590201A</t>
  </si>
  <si>
    <t>12590201B</t>
  </si>
  <si>
    <t>12590201C</t>
  </si>
  <si>
    <t>12590202</t>
  </si>
  <si>
    <t>12590202A</t>
  </si>
  <si>
    <t>12590203</t>
  </si>
  <si>
    <t>12590203A</t>
  </si>
  <si>
    <t>12590203B</t>
  </si>
  <si>
    <t>12590203C</t>
  </si>
  <si>
    <t>12590203D</t>
  </si>
  <si>
    <t>12590203E</t>
  </si>
  <si>
    <t>12590203F</t>
  </si>
  <si>
    <t>12590203G</t>
  </si>
  <si>
    <t>12590204</t>
  </si>
  <si>
    <t>12590204A</t>
  </si>
  <si>
    <t>12590205</t>
  </si>
  <si>
    <t>12590205A</t>
  </si>
  <si>
    <t>12590206</t>
  </si>
  <si>
    <t>12590206A</t>
  </si>
  <si>
    <t>12590206B</t>
  </si>
  <si>
    <t>12590206C</t>
  </si>
  <si>
    <t>12590206D</t>
  </si>
  <si>
    <t>12590207</t>
  </si>
  <si>
    <t>12590207A</t>
  </si>
  <si>
    <t>12590208</t>
  </si>
  <si>
    <t>12590208A</t>
  </si>
  <si>
    <t>12590209</t>
  </si>
  <si>
    <t>12590209A</t>
  </si>
  <si>
    <t>12590209B</t>
  </si>
  <si>
    <t>12590210</t>
  </si>
  <si>
    <t>12590210A</t>
  </si>
  <si>
    <t>12590211</t>
  </si>
  <si>
    <t>12590211A</t>
  </si>
  <si>
    <t>12590212</t>
  </si>
  <si>
    <t>12590212A</t>
  </si>
  <si>
    <t>12590213</t>
  </si>
  <si>
    <t>12590213A</t>
  </si>
  <si>
    <t>12590214</t>
  </si>
  <si>
    <t>12590214A</t>
  </si>
  <si>
    <t>12590214B</t>
  </si>
  <si>
    <t>12590215</t>
  </si>
  <si>
    <t>12590215A</t>
  </si>
  <si>
    <t>12590216</t>
  </si>
  <si>
    <t>12590216A</t>
  </si>
  <si>
    <t>12590216B</t>
  </si>
  <si>
    <t>12590216C</t>
  </si>
  <si>
    <t>12590217</t>
  </si>
  <si>
    <t>12590217A</t>
  </si>
  <si>
    <t>12590218</t>
  </si>
  <si>
    <t>12590218A</t>
  </si>
  <si>
    <t>12590219</t>
  </si>
  <si>
    <t>12590219A</t>
  </si>
  <si>
    <t>12590220</t>
  </si>
  <si>
    <t>12590220A</t>
  </si>
  <si>
    <t>12590221</t>
  </si>
  <si>
    <t>12590221A</t>
  </si>
  <si>
    <t>12590222</t>
  </si>
  <si>
    <t>12590222A</t>
  </si>
  <si>
    <t>12590222B</t>
  </si>
  <si>
    <t>12590222C</t>
  </si>
  <si>
    <t>12590223</t>
  </si>
  <si>
    <t>12590223A</t>
  </si>
  <si>
    <t>12590224</t>
  </si>
  <si>
    <t>12590224A</t>
  </si>
  <si>
    <t>12590224B</t>
  </si>
  <si>
    <t>12590224C</t>
  </si>
  <si>
    <t>12590224D</t>
  </si>
  <si>
    <t>12590224E</t>
  </si>
  <si>
    <t>12590224F</t>
  </si>
  <si>
    <t>12590225</t>
  </si>
  <si>
    <t>12590225A</t>
  </si>
  <si>
    <t>12590226</t>
  </si>
  <si>
    <t>12590226A</t>
  </si>
  <si>
    <t>12590226B</t>
  </si>
  <si>
    <t>12590226C</t>
  </si>
  <si>
    <t>12590227</t>
  </si>
  <si>
    <t>12590227A</t>
  </si>
  <si>
    <t>12590228</t>
  </si>
  <si>
    <t>12590228A</t>
  </si>
  <si>
    <t>12590229</t>
  </si>
  <si>
    <t>12590229A</t>
  </si>
  <si>
    <t>12590229B</t>
  </si>
  <si>
    <t>12590229C</t>
  </si>
  <si>
    <t>12590230</t>
  </si>
  <si>
    <t>12590230A</t>
  </si>
  <si>
    <t>12590301</t>
  </si>
  <si>
    <t>12590301A</t>
  </si>
  <si>
    <t>12590302</t>
  </si>
  <si>
    <t>12590302A</t>
  </si>
  <si>
    <t>12590302B</t>
  </si>
  <si>
    <t>12590303</t>
  </si>
  <si>
    <t>12590303A</t>
  </si>
  <si>
    <t>12590304</t>
  </si>
  <si>
    <t>12590304A</t>
  </si>
  <si>
    <t>12590305</t>
  </si>
  <si>
    <t>12590305A</t>
  </si>
  <si>
    <t>12590306</t>
  </si>
  <si>
    <t>12590306A</t>
  </si>
  <si>
    <t>12590307</t>
  </si>
  <si>
    <t>12590307A</t>
  </si>
  <si>
    <t>12590308</t>
  </si>
  <si>
    <t>12590308A</t>
  </si>
  <si>
    <t>12590308B</t>
  </si>
  <si>
    <t>12590308C</t>
  </si>
  <si>
    <t>12101019</t>
  </si>
  <si>
    <t>12101019A</t>
  </si>
  <si>
    <t>12101029</t>
  </si>
  <si>
    <t>12101029A</t>
  </si>
  <si>
    <t>12101039</t>
  </si>
  <si>
    <t>12101039A</t>
  </si>
  <si>
    <t>12101049</t>
  </si>
  <si>
    <t>12101049A</t>
  </si>
  <si>
    <t>12101059</t>
  </si>
  <si>
    <t>12101059A</t>
  </si>
  <si>
    <t>12101069</t>
  </si>
  <si>
    <t>12101069A</t>
  </si>
  <si>
    <t>12101069B</t>
  </si>
  <si>
    <t>12101079</t>
  </si>
  <si>
    <t>12101079A</t>
  </si>
  <si>
    <t>12101089</t>
  </si>
  <si>
    <t>12101089A</t>
  </si>
  <si>
    <t>12101099</t>
  </si>
  <si>
    <t>12101099A</t>
  </si>
  <si>
    <t>12101109</t>
  </si>
  <si>
    <t>12101109A</t>
  </si>
  <si>
    <t>12101119</t>
  </si>
  <si>
    <t>12101119A</t>
  </si>
  <si>
    <t>12740101</t>
  </si>
  <si>
    <t>12740101A</t>
  </si>
  <si>
    <t>12740102</t>
  </si>
  <si>
    <t>12740102A</t>
  </si>
  <si>
    <t>12740103</t>
  </si>
  <si>
    <t>12740103A</t>
  </si>
  <si>
    <t>12740104</t>
  </si>
  <si>
    <t>12740104A</t>
  </si>
  <si>
    <t>12740105</t>
  </si>
  <si>
    <t>12740105A</t>
  </si>
  <si>
    <t>12740106</t>
  </si>
  <si>
    <t>12740106A</t>
  </si>
  <si>
    <t>12740201</t>
  </si>
  <si>
    <t>12740201A</t>
  </si>
  <si>
    <t>SHO3</t>
  </si>
  <si>
    <t>12740202</t>
  </si>
  <si>
    <t>12740202A</t>
  </si>
  <si>
    <t>12740203</t>
  </si>
  <si>
    <t>12740203A</t>
  </si>
  <si>
    <t>12740204</t>
  </si>
  <si>
    <t>12740204A</t>
  </si>
  <si>
    <t>12740205</t>
  </si>
  <si>
    <t>12740205A</t>
  </si>
  <si>
    <t>12740206</t>
  </si>
  <si>
    <t>12740206A</t>
  </si>
  <si>
    <t>12740207</t>
  </si>
  <si>
    <t>12740207A</t>
  </si>
  <si>
    <t>12740208</t>
  </si>
  <si>
    <t>12740208A</t>
  </si>
  <si>
    <t>12740208B</t>
  </si>
  <si>
    <t>12740208C</t>
  </si>
  <si>
    <t>12740209</t>
  </si>
  <si>
    <t>12740209A</t>
  </si>
  <si>
    <t>12740210</t>
  </si>
  <si>
    <t>12740210A</t>
  </si>
  <si>
    <t>12740211</t>
  </si>
  <si>
    <t>12740211A</t>
  </si>
  <si>
    <t>12740212</t>
  </si>
  <si>
    <t>12740212A</t>
  </si>
  <si>
    <t>12740212B</t>
  </si>
  <si>
    <t>12740301</t>
  </si>
  <si>
    <t>12740301A</t>
  </si>
  <si>
    <t>30120199</t>
  </si>
  <si>
    <t>30120199A</t>
  </si>
  <si>
    <t>30120209</t>
  </si>
  <si>
    <t>30120209A</t>
  </si>
  <si>
    <t>30120209B</t>
  </si>
  <si>
    <t>30120219</t>
  </si>
  <si>
    <t>30120219A</t>
  </si>
  <si>
    <t>30120229</t>
  </si>
  <si>
    <t>30120229A</t>
  </si>
  <si>
    <t>30120229B</t>
  </si>
  <si>
    <t>30120239</t>
  </si>
  <si>
    <t>30120239A</t>
  </si>
  <si>
    <t>30120239B</t>
  </si>
  <si>
    <t>30120249</t>
  </si>
  <si>
    <t>30120249A</t>
  </si>
  <si>
    <t>30120249B</t>
  </si>
  <si>
    <t>30120259</t>
  </si>
  <si>
    <t>30120259A</t>
  </si>
  <si>
    <t>30120269</t>
  </si>
  <si>
    <t>30120269A</t>
  </si>
  <si>
    <t>30120269B</t>
  </si>
  <si>
    <t>30120279</t>
  </si>
  <si>
    <t>30120279A</t>
  </si>
  <si>
    <t>30120289</t>
  </si>
  <si>
    <t>30120289A</t>
  </si>
  <si>
    <t>30120289B</t>
  </si>
  <si>
    <t>30120299</t>
  </si>
  <si>
    <t>30120299A</t>
  </si>
  <si>
    <t>30120299B</t>
  </si>
  <si>
    <t>30119309</t>
  </si>
  <si>
    <t>30119309A</t>
  </si>
  <si>
    <t>30119319</t>
  </si>
  <si>
    <t>30119319A</t>
  </si>
  <si>
    <t>30119329</t>
  </si>
  <si>
    <t>30119329A</t>
  </si>
  <si>
    <t>30119329B</t>
  </si>
  <si>
    <t>30119329C</t>
  </si>
  <si>
    <t>30119329D</t>
  </si>
  <si>
    <t>30119329E</t>
  </si>
  <si>
    <t>30119339</t>
  </si>
  <si>
    <t>30119339A</t>
  </si>
  <si>
    <t>30119349</t>
  </si>
  <si>
    <t>30119349A</t>
  </si>
  <si>
    <t>30119359</t>
  </si>
  <si>
    <t>30119359A</t>
  </si>
  <si>
    <t>30119359B</t>
  </si>
  <si>
    <t>30119359C</t>
  </si>
  <si>
    <t>30119359D</t>
  </si>
  <si>
    <t>30119369</t>
  </si>
  <si>
    <t>30119369A</t>
  </si>
  <si>
    <t>30119369B</t>
  </si>
  <si>
    <t>30119379</t>
  </si>
  <si>
    <t>30119379A</t>
  </si>
  <si>
    <t>30119379C</t>
  </si>
  <si>
    <t>30119379D</t>
  </si>
  <si>
    <t>30119389</t>
  </si>
  <si>
    <t>30119389A</t>
  </si>
  <si>
    <t>30119399</t>
  </si>
  <si>
    <t>30119399A</t>
  </si>
  <si>
    <t>30119399B</t>
  </si>
  <si>
    <t>30119399C</t>
  </si>
  <si>
    <t>30119399D</t>
  </si>
  <si>
    <t>30119399E</t>
  </si>
  <si>
    <t>30119399F</t>
  </si>
  <si>
    <t>30119409</t>
  </si>
  <si>
    <t>30119409A</t>
  </si>
  <si>
    <t>30119419</t>
  </si>
  <si>
    <t>30119419A</t>
  </si>
  <si>
    <t>30119439</t>
  </si>
  <si>
    <t>30119439A</t>
  </si>
  <si>
    <t>30119439B</t>
  </si>
  <si>
    <t>30119449</t>
  </si>
  <si>
    <t>30119449A</t>
  </si>
  <si>
    <t>30119459</t>
  </si>
  <si>
    <t>30119459A</t>
  </si>
  <si>
    <t>30119469</t>
  </si>
  <si>
    <t>30119469A</t>
  </si>
  <si>
    <t>30119479</t>
  </si>
  <si>
    <t>30119479A</t>
  </si>
  <si>
    <t>30119489</t>
  </si>
  <si>
    <t>30119489A</t>
  </si>
  <si>
    <t>30119499</t>
  </si>
  <si>
    <t>30119499A</t>
  </si>
  <si>
    <t>30119509</t>
  </si>
  <si>
    <t>30119509A</t>
  </si>
  <si>
    <t>30119519</t>
  </si>
  <si>
    <t>30119519A</t>
  </si>
  <si>
    <t>30119529</t>
  </si>
  <si>
    <t>30119529A</t>
  </si>
  <si>
    <t>30119529B</t>
  </si>
  <si>
    <t>30119539</t>
  </si>
  <si>
    <t>30119539A</t>
  </si>
  <si>
    <t>30119549</t>
  </si>
  <si>
    <t>30119549A</t>
  </si>
  <si>
    <t>30119549C</t>
  </si>
  <si>
    <t>30119559</t>
  </si>
  <si>
    <t>30119559A</t>
  </si>
  <si>
    <t>30119569</t>
  </si>
  <si>
    <t>30119569A</t>
  </si>
  <si>
    <t>30119569B</t>
  </si>
  <si>
    <t>30119569C</t>
  </si>
  <si>
    <t>30119579</t>
  </si>
  <si>
    <t>30119579A</t>
  </si>
  <si>
    <t>30119589</t>
  </si>
  <si>
    <t>30119589A</t>
  </si>
  <si>
    <t>30119599</t>
  </si>
  <si>
    <t>30119599A</t>
  </si>
  <si>
    <t>30119609</t>
  </si>
  <si>
    <t>30119609A</t>
  </si>
  <si>
    <t>30119609B</t>
  </si>
  <si>
    <t>30119609C</t>
  </si>
  <si>
    <t>30119609D</t>
  </si>
  <si>
    <t>30119609E</t>
  </si>
  <si>
    <t>30119609F</t>
  </si>
  <si>
    <t>30119609G</t>
  </si>
  <si>
    <t>30119629</t>
  </si>
  <si>
    <t>30119629A</t>
  </si>
  <si>
    <t>30119639</t>
  </si>
  <si>
    <t>30119639A</t>
  </si>
  <si>
    <t>30119649</t>
  </si>
  <si>
    <t>30119649A</t>
  </si>
  <si>
    <t>30119649B</t>
  </si>
  <si>
    <t>30119649C</t>
  </si>
  <si>
    <t>30119649D</t>
  </si>
  <si>
    <t>30119659</t>
  </si>
  <si>
    <t>30119659A</t>
  </si>
  <si>
    <t>30119669</t>
  </si>
  <si>
    <t>30119669A</t>
  </si>
  <si>
    <t>30119679</t>
  </si>
  <si>
    <t>30119679A</t>
  </si>
  <si>
    <t>30119699</t>
  </si>
  <si>
    <t>30119699A</t>
  </si>
  <si>
    <t>30119709</t>
  </si>
  <si>
    <t>30119709A</t>
  </si>
  <si>
    <t>30119719</t>
  </si>
  <si>
    <t>30119719A</t>
  </si>
  <si>
    <t>30119719B</t>
  </si>
  <si>
    <t>30119729</t>
  </si>
  <si>
    <t>30119729A</t>
  </si>
  <si>
    <t>30119729B</t>
  </si>
  <si>
    <t>30119739</t>
  </si>
  <si>
    <t>30119739A</t>
  </si>
  <si>
    <t>30119739B</t>
  </si>
  <si>
    <t>30119759</t>
  </si>
  <si>
    <t>30119759A</t>
  </si>
  <si>
    <t>30119769</t>
  </si>
  <si>
    <t>30119769A</t>
  </si>
  <si>
    <t>30119769B</t>
  </si>
  <si>
    <t>30119769C</t>
  </si>
  <si>
    <t>30220019</t>
  </si>
  <si>
    <t>30220019A</t>
  </si>
  <si>
    <t>30220029</t>
  </si>
  <si>
    <t>30220029A</t>
  </si>
  <si>
    <t>30220039</t>
  </si>
  <si>
    <t>30220039A</t>
  </si>
  <si>
    <t>30220049</t>
  </si>
  <si>
    <t>30220049A</t>
  </si>
  <si>
    <t>30220059</t>
  </si>
  <si>
    <t>30220059A</t>
  </si>
  <si>
    <t>30220069</t>
  </si>
  <si>
    <t>30220069A</t>
  </si>
  <si>
    <t>30220079</t>
  </si>
  <si>
    <t>30220079A</t>
  </si>
  <si>
    <t>30220089</t>
  </si>
  <si>
    <t>30220089A</t>
  </si>
  <si>
    <t>30220099</t>
  </si>
  <si>
    <t>30220099A</t>
  </si>
  <si>
    <t>30220109</t>
  </si>
  <si>
    <t>30220109A</t>
  </si>
  <si>
    <t>30220119</t>
  </si>
  <si>
    <t>30220119A</t>
  </si>
  <si>
    <t>30220129</t>
  </si>
  <si>
    <t>30220129A</t>
  </si>
  <si>
    <t>30220139</t>
  </si>
  <si>
    <t>30220139A</t>
  </si>
  <si>
    <t>30220149</t>
  </si>
  <si>
    <t>30220149A</t>
  </si>
  <si>
    <t>30220159</t>
  </si>
  <si>
    <t>30220159A</t>
  </si>
  <si>
    <t>30220169</t>
  </si>
  <si>
    <t>30220169A</t>
  </si>
  <si>
    <t>30220179</t>
  </si>
  <si>
    <t>30220179A</t>
  </si>
  <si>
    <t>30220179B</t>
  </si>
  <si>
    <t>12380101</t>
  </si>
  <si>
    <t>12380101A</t>
  </si>
  <si>
    <t>12380102</t>
  </si>
  <si>
    <t>12380102A</t>
  </si>
  <si>
    <t>12380103</t>
  </si>
  <si>
    <t>12380103A</t>
  </si>
  <si>
    <t>12380104</t>
  </si>
  <si>
    <t>12380104A</t>
  </si>
  <si>
    <t>12380105</t>
  </si>
  <si>
    <t>12380105A</t>
  </si>
  <si>
    <t>12380106</t>
  </si>
  <si>
    <t>12380106A</t>
  </si>
  <si>
    <t>12380107</t>
  </si>
  <si>
    <t>12380107A</t>
  </si>
  <si>
    <t>12380108</t>
  </si>
  <si>
    <t>12380108A</t>
  </si>
  <si>
    <t>12380109</t>
  </si>
  <si>
    <t>12380109A</t>
  </si>
  <si>
    <t>12590101</t>
  </si>
  <si>
    <t>12590101A</t>
  </si>
  <si>
    <t>12590102</t>
  </si>
  <si>
    <t>12590102A</t>
  </si>
  <si>
    <t>12590103</t>
  </si>
  <si>
    <t>12590103A</t>
  </si>
  <si>
    <t>12590104</t>
  </si>
  <si>
    <t>12590104A</t>
  </si>
  <si>
    <t>12590105</t>
  </si>
  <si>
    <t>12590105A</t>
  </si>
  <si>
    <t>12590106</t>
  </si>
  <si>
    <t>12590106A</t>
  </si>
  <si>
    <t>12590107</t>
  </si>
  <si>
    <t>12590107A</t>
  </si>
  <si>
    <t>12590108</t>
  </si>
  <si>
    <t>12590108A</t>
  </si>
  <si>
    <t>12590109</t>
  </si>
  <si>
    <t>12590109A</t>
  </si>
  <si>
    <t>12590110</t>
  </si>
  <si>
    <t>12590110A</t>
  </si>
  <si>
    <t>12590110B</t>
  </si>
  <si>
    <t>12590111</t>
  </si>
  <si>
    <t>12590111A</t>
  </si>
  <si>
    <t>12590112</t>
  </si>
  <si>
    <t>12590112A</t>
  </si>
  <si>
    <t>12590113</t>
  </si>
  <si>
    <t>12590113A</t>
  </si>
  <si>
    <t>12590114</t>
  </si>
  <si>
    <t>12590114A</t>
  </si>
  <si>
    <t>12590115</t>
  </si>
  <si>
    <t>12590115A</t>
  </si>
  <si>
    <t>12590116</t>
  </si>
  <si>
    <t>12590116A</t>
  </si>
  <si>
    <t>12590117</t>
  </si>
  <si>
    <t>12590117A</t>
  </si>
  <si>
    <t>12590118</t>
  </si>
  <si>
    <t>12590118A</t>
  </si>
  <si>
    <t>12590119</t>
  </si>
  <si>
    <t>12590119A</t>
  </si>
  <si>
    <t>12590120</t>
  </si>
  <si>
    <t>12590120A</t>
  </si>
  <si>
    <t>12590120B</t>
  </si>
  <si>
    <t>12590121</t>
  </si>
  <si>
    <t>12590121A</t>
  </si>
  <si>
    <t>12590122</t>
  </si>
  <si>
    <t>12590122A</t>
  </si>
  <si>
    <t>12590123</t>
  </si>
  <si>
    <t>12590123A</t>
  </si>
  <si>
    <t>12590124</t>
  </si>
  <si>
    <t>12590124A</t>
  </si>
  <si>
    <t>12590125</t>
  </si>
  <si>
    <t>12590125A</t>
  </si>
  <si>
    <t>12590126</t>
  </si>
  <si>
    <t>12590126A</t>
  </si>
  <si>
    <t>12590127</t>
  </si>
  <si>
    <t>12590127A</t>
  </si>
  <si>
    <t>12590128</t>
  </si>
  <si>
    <t>12590128A</t>
  </si>
  <si>
    <t>12590129</t>
  </si>
  <si>
    <t>12590129A</t>
  </si>
  <si>
    <t>12590130</t>
  </si>
  <si>
    <t>12590130A</t>
  </si>
  <si>
    <t>12590131</t>
  </si>
  <si>
    <t>12590131A</t>
  </si>
  <si>
    <t>12790141</t>
  </si>
  <si>
    <t>12790141A</t>
  </si>
  <si>
    <t>12790142</t>
  </si>
  <si>
    <t>12790142A</t>
  </si>
  <si>
    <t>12790143</t>
  </si>
  <si>
    <t>12790143A</t>
  </si>
  <si>
    <t>12790143C</t>
  </si>
  <si>
    <t>12790143D</t>
  </si>
  <si>
    <t>12790144</t>
  </si>
  <si>
    <t>12790144A</t>
  </si>
  <si>
    <t>12790145</t>
  </si>
  <si>
    <t>12790145A</t>
  </si>
  <si>
    <t>12790145B</t>
  </si>
  <si>
    <t>12790145C</t>
  </si>
  <si>
    <t>12790145D</t>
  </si>
  <si>
    <t>12790146</t>
  </si>
  <si>
    <t>12790146A</t>
  </si>
  <si>
    <t>12790147</t>
  </si>
  <si>
    <t>12790147A</t>
  </si>
  <si>
    <t>12790147C</t>
  </si>
  <si>
    <t>12790147D</t>
  </si>
  <si>
    <t>12790147E</t>
  </si>
  <si>
    <t>12790150</t>
  </si>
  <si>
    <t>12790150A</t>
  </si>
  <si>
    <t>12790150B</t>
  </si>
  <si>
    <t>12790151</t>
  </si>
  <si>
    <t>12790151A</t>
  </si>
  <si>
    <t>12790151B</t>
  </si>
  <si>
    <t>12790152</t>
  </si>
  <si>
    <t>12790152A</t>
  </si>
  <si>
    <t>12790153</t>
  </si>
  <si>
    <t>12790153A</t>
  </si>
  <si>
    <t>12790154</t>
  </si>
  <si>
    <t>12790154A</t>
  </si>
  <si>
    <t>12790155</t>
  </si>
  <si>
    <t>12790155A</t>
  </si>
  <si>
    <t>12790155B</t>
  </si>
  <si>
    <t>12790156</t>
  </si>
  <si>
    <t>12790156A</t>
  </si>
  <si>
    <t>12790157</t>
  </si>
  <si>
    <t>12790157A</t>
  </si>
  <si>
    <t>12790158</t>
  </si>
  <si>
    <t>12790158A</t>
  </si>
  <si>
    <t>12790159</t>
  </si>
  <si>
    <t>12790159A</t>
  </si>
  <si>
    <t>12790160</t>
  </si>
  <si>
    <t>12790160A</t>
  </si>
  <si>
    <t>12790161</t>
  </si>
  <si>
    <t>12790161A</t>
  </si>
  <si>
    <t>12790161C</t>
  </si>
  <si>
    <t>12790162</t>
  </si>
  <si>
    <t>12790162A</t>
  </si>
  <si>
    <t>12790163</t>
  </si>
  <si>
    <t>12790163A</t>
  </si>
  <si>
    <t>12790164</t>
  </si>
  <si>
    <t>12790164A</t>
  </si>
  <si>
    <t>12790165</t>
  </si>
  <si>
    <t>12790165A</t>
  </si>
  <si>
    <t>12790165B</t>
  </si>
  <si>
    <t>12790165C</t>
  </si>
  <si>
    <t>12790166</t>
  </si>
  <si>
    <t>12790166A</t>
  </si>
  <si>
    <t>12790167</t>
  </si>
  <si>
    <t>12790167A</t>
  </si>
  <si>
    <t>12790167B</t>
  </si>
  <si>
    <t>12790167C</t>
  </si>
  <si>
    <t>12790167D</t>
  </si>
  <si>
    <t>12790167E</t>
  </si>
  <si>
    <t>12790167G</t>
  </si>
  <si>
    <t>12790168</t>
  </si>
  <si>
    <t>12790168A</t>
  </si>
  <si>
    <t>12790169</t>
  </si>
  <si>
    <t>12790169A</t>
  </si>
  <si>
    <t>12790170</t>
  </si>
  <si>
    <t>12790170A</t>
  </si>
  <si>
    <t>12790170B</t>
  </si>
  <si>
    <t>12790170C</t>
  </si>
  <si>
    <t>12790170D</t>
  </si>
  <si>
    <t>12790170E</t>
  </si>
  <si>
    <t>12790171</t>
  </si>
  <si>
    <t>12790171A</t>
  </si>
  <si>
    <t>12790172</t>
  </si>
  <si>
    <t>12790172A</t>
  </si>
  <si>
    <t>12790172B</t>
  </si>
  <si>
    <t>12790173</t>
  </si>
  <si>
    <t>12790173A</t>
  </si>
  <si>
    <t>12790174</t>
  </si>
  <si>
    <t>12790174A</t>
  </si>
  <si>
    <t>12790175</t>
  </si>
  <si>
    <t>12790175A</t>
  </si>
  <si>
    <t>12790175B</t>
  </si>
  <si>
    <t>12790176</t>
  </si>
  <si>
    <t>12790176A</t>
  </si>
  <si>
    <t>12790176B</t>
  </si>
  <si>
    <t>12790177</t>
  </si>
  <si>
    <t>12790177A</t>
  </si>
  <si>
    <t>12790177B</t>
  </si>
  <si>
    <t>12790178</t>
  </si>
  <si>
    <t>12790178A</t>
  </si>
  <si>
    <t>12790180</t>
  </si>
  <si>
    <t>12790180A</t>
  </si>
  <si>
    <t>12790180C</t>
  </si>
  <si>
    <t>12790180D</t>
  </si>
  <si>
    <t>12790181</t>
  </si>
  <si>
    <t>12790181A</t>
  </si>
  <si>
    <t>12790182</t>
  </si>
  <si>
    <t>12790182A</t>
  </si>
  <si>
    <t>12790183</t>
  </si>
  <si>
    <t>12790183A</t>
  </si>
  <si>
    <t>12790184</t>
  </si>
  <si>
    <t>12790184A</t>
  </si>
  <si>
    <t>12790185</t>
  </si>
  <si>
    <t>12790185A</t>
  </si>
  <si>
    <t>12790186</t>
  </si>
  <si>
    <t>12790186A</t>
  </si>
  <si>
    <t>12790187</t>
  </si>
  <si>
    <t>12790187A</t>
  </si>
  <si>
    <t>12790188</t>
  </si>
  <si>
    <t>12790188A</t>
  </si>
  <si>
    <t>12790189</t>
  </si>
  <si>
    <t>12790189A</t>
  </si>
  <si>
    <t>12790190</t>
  </si>
  <si>
    <t>12790190A</t>
  </si>
  <si>
    <t>12790191</t>
  </si>
  <si>
    <t>12790191A</t>
  </si>
  <si>
    <t>12790192</t>
  </si>
  <si>
    <t>12790192A</t>
  </si>
  <si>
    <t>12790193</t>
  </si>
  <si>
    <t>12790193A</t>
  </si>
  <si>
    <t>12790194</t>
  </si>
  <si>
    <t>12790194A</t>
  </si>
  <si>
    <t>12790195</t>
  </si>
  <si>
    <t>12790195A</t>
  </si>
  <si>
    <t>12790196</t>
  </si>
  <si>
    <t>12790196A</t>
  </si>
  <si>
    <t>12790197</t>
  </si>
  <si>
    <t>12790197A</t>
  </si>
  <si>
    <t>12790198</t>
  </si>
  <si>
    <t>12790198A</t>
  </si>
  <si>
    <t>12790198B</t>
  </si>
  <si>
    <t>12790201</t>
  </si>
  <si>
    <t>12790201A</t>
  </si>
  <si>
    <t>12790202</t>
  </si>
  <si>
    <t>12790202A</t>
  </si>
  <si>
    <t>12790203</t>
  </si>
  <si>
    <t>12790203A</t>
  </si>
  <si>
    <t>12790204</t>
  </si>
  <si>
    <t>12790204A</t>
  </si>
  <si>
    <t>12790205</t>
  </si>
  <si>
    <t>12790205A</t>
  </si>
  <si>
    <t>12790206</t>
  </si>
  <si>
    <t>12790206A</t>
  </si>
  <si>
    <t>12790207</t>
  </si>
  <si>
    <t>12790207A</t>
  </si>
  <si>
    <t>12790208</t>
  </si>
  <si>
    <t>12790208A</t>
  </si>
  <si>
    <t>12790209</t>
  </si>
  <si>
    <t>12790209A</t>
  </si>
  <si>
    <t>12790210</t>
  </si>
  <si>
    <t>12790210A</t>
  </si>
  <si>
    <t>12790211</t>
  </si>
  <si>
    <t>12790211A</t>
  </si>
  <si>
    <t>12790212</t>
  </si>
  <si>
    <t>12790212A</t>
  </si>
  <si>
    <t>12790213</t>
  </si>
  <si>
    <t>12790213A</t>
  </si>
  <si>
    <t>12790215</t>
  </si>
  <si>
    <t>12790215A</t>
  </si>
  <si>
    <t>10801019</t>
  </si>
  <si>
    <t>10801019A</t>
  </si>
  <si>
    <t>10801029</t>
  </si>
  <si>
    <t>10801029A</t>
  </si>
  <si>
    <t>10801039</t>
  </si>
  <si>
    <t>10801039A</t>
  </si>
  <si>
    <t>10801049</t>
  </si>
  <si>
    <t>10801049A</t>
  </si>
  <si>
    <t>10801059</t>
  </si>
  <si>
    <t>10801059A</t>
  </si>
  <si>
    <t>10801069</t>
  </si>
  <si>
    <t>10801069A</t>
  </si>
  <si>
    <t>10801079</t>
  </si>
  <si>
    <t>10801079A</t>
  </si>
  <si>
    <t>10801089</t>
  </si>
  <si>
    <t>10801089A</t>
  </si>
  <si>
    <t>10801099</t>
  </si>
  <si>
    <t>10801099A</t>
  </si>
  <si>
    <t>10801109</t>
  </si>
  <si>
    <t>10801109A</t>
  </si>
  <si>
    <t>12870001</t>
  </si>
  <si>
    <t>12870001A</t>
  </si>
  <si>
    <t>12870002</t>
  </si>
  <si>
    <t>12870002A</t>
  </si>
  <si>
    <t>12870003</t>
  </si>
  <si>
    <t>12870003A</t>
  </si>
  <si>
    <t>12870004</t>
  </si>
  <si>
    <t>12870004A</t>
  </si>
  <si>
    <t>12870005</t>
  </si>
  <si>
    <t>12870005A</t>
  </si>
  <si>
    <t>12870006</t>
  </si>
  <si>
    <t>12870006A</t>
  </si>
  <si>
    <t>12870007</t>
  </si>
  <si>
    <t>12870007A</t>
  </si>
  <si>
    <t>12870008</t>
  </si>
  <si>
    <t>12870008A</t>
  </si>
  <si>
    <t>12870009</t>
  </si>
  <si>
    <t>12870009A</t>
  </si>
  <si>
    <t>12870010</t>
  </si>
  <si>
    <t>12870010A</t>
  </si>
  <si>
    <t>12870020</t>
  </si>
  <si>
    <t>12870020A</t>
  </si>
  <si>
    <t>12870021</t>
  </si>
  <si>
    <t>12870021A</t>
  </si>
  <si>
    <t>12870022</t>
  </si>
  <si>
    <t>12870022A</t>
  </si>
  <si>
    <t>12870023</t>
  </si>
  <si>
    <t>12870023A</t>
  </si>
  <si>
    <t>12870024</t>
  </si>
  <si>
    <t>12870024A</t>
  </si>
  <si>
    <t>11501019</t>
  </si>
  <si>
    <t>11501019A</t>
  </si>
  <si>
    <t>11501039</t>
  </si>
  <si>
    <t>11501039A</t>
  </si>
  <si>
    <t>11501049</t>
  </si>
  <si>
    <t>11501049A</t>
  </si>
  <si>
    <t>11501059</t>
  </si>
  <si>
    <t>11501059A</t>
  </si>
  <si>
    <t>11501069</t>
  </si>
  <si>
    <t>11501069A</t>
  </si>
  <si>
    <t>11501079</t>
  </si>
  <si>
    <t>11501079A</t>
  </si>
  <si>
    <t>11501089</t>
  </si>
  <si>
    <t>11501089A</t>
  </si>
  <si>
    <t>11501099</t>
  </si>
  <si>
    <t>11501099A</t>
  </si>
  <si>
    <t>11501109</t>
  </si>
  <si>
    <t>11501109A</t>
  </si>
  <si>
    <t>11501119</t>
  </si>
  <si>
    <t>11501119A</t>
  </si>
  <si>
    <t>11501129</t>
  </si>
  <si>
    <t>11501129A</t>
  </si>
  <si>
    <t>11501139</t>
  </si>
  <si>
    <t>11501139A</t>
  </si>
  <si>
    <t>11501149</t>
  </si>
  <si>
    <t>11501149A</t>
  </si>
  <si>
    <t>11501159</t>
  </si>
  <si>
    <t>11501159A</t>
  </si>
  <si>
    <t>30120039</t>
  </si>
  <si>
    <t>30120039A</t>
  </si>
  <si>
    <t>30120049</t>
  </si>
  <si>
    <t>30120049A</t>
  </si>
  <si>
    <t>30120059</t>
  </si>
  <si>
    <t>30120059A</t>
  </si>
  <si>
    <t>30120069</t>
  </si>
  <si>
    <t>30120069A</t>
  </si>
  <si>
    <t>30120079</t>
  </si>
  <si>
    <t>30120079A</t>
  </si>
  <si>
    <t>30120089</t>
  </si>
  <si>
    <t>30120089A</t>
  </si>
  <si>
    <t>30120099</t>
  </si>
  <si>
    <t>30120099A</t>
  </si>
  <si>
    <t>30120109</t>
  </si>
  <si>
    <t>30120109A</t>
  </si>
  <si>
    <t>30120119</t>
  </si>
  <si>
    <t>30120119A</t>
  </si>
  <si>
    <t>30120129</t>
  </si>
  <si>
    <t>30120129A</t>
  </si>
  <si>
    <t>30120139</t>
  </si>
  <si>
    <t>30120139A</t>
  </si>
  <si>
    <t>30120149</t>
  </si>
  <si>
    <t>30120149A</t>
  </si>
  <si>
    <t>30120159</t>
  </si>
  <si>
    <t>30120159A</t>
  </si>
  <si>
    <t>30120169</t>
  </si>
  <si>
    <t>30120169A</t>
  </si>
  <si>
    <t>30120179</t>
  </si>
  <si>
    <t>30120179A</t>
  </si>
  <si>
    <t>30120189</t>
  </si>
  <si>
    <t>30120189A</t>
  </si>
  <si>
    <t>12290231</t>
  </si>
  <si>
    <t>12290231A</t>
  </si>
  <si>
    <t>12290231B</t>
  </si>
  <si>
    <t>12290231C</t>
  </si>
  <si>
    <t>12290231D</t>
  </si>
  <si>
    <t>29021932A</t>
  </si>
  <si>
    <t>12290233</t>
  </si>
  <si>
    <t>12290233A</t>
  </si>
  <si>
    <t>12290233B</t>
  </si>
  <si>
    <t>12290233C</t>
  </si>
  <si>
    <t>12290233D</t>
  </si>
  <si>
    <t>12290233E</t>
  </si>
  <si>
    <t>12290233F</t>
  </si>
  <si>
    <t>12290234</t>
  </si>
  <si>
    <t>12290234A</t>
  </si>
  <si>
    <t>12290235</t>
  </si>
  <si>
    <t>12290235A</t>
  </si>
  <si>
    <t>29021936A</t>
  </si>
  <si>
    <t>29021936B</t>
  </si>
  <si>
    <t>12290238</t>
  </si>
  <si>
    <t>12290238A</t>
  </si>
  <si>
    <t>12290239</t>
  </si>
  <si>
    <t>12290239A</t>
  </si>
  <si>
    <t>29021940A</t>
  </si>
  <si>
    <t>12290241</t>
  </si>
  <si>
    <t>12290241A</t>
  </si>
  <si>
    <t>12290242</t>
  </si>
  <si>
    <t>12290242A</t>
  </si>
  <si>
    <t>13201019</t>
  </si>
  <si>
    <t>13201019A</t>
  </si>
  <si>
    <t>SHO6</t>
  </si>
  <si>
    <t>12540101</t>
  </si>
  <si>
    <t>12540101A</t>
  </si>
  <si>
    <t>12540101B</t>
  </si>
  <si>
    <t>12540102</t>
  </si>
  <si>
    <t>12540102A</t>
  </si>
  <si>
    <t>12540103</t>
  </si>
  <si>
    <t>12540103A</t>
  </si>
  <si>
    <t>12540103B</t>
  </si>
  <si>
    <t>12540103C</t>
  </si>
  <si>
    <t>12540104</t>
  </si>
  <si>
    <t>12540104A</t>
  </si>
  <si>
    <t>12540105</t>
  </si>
  <si>
    <t>12540105A</t>
  </si>
  <si>
    <t>12540105B</t>
  </si>
  <si>
    <t>12540105C</t>
  </si>
  <si>
    <t>12540106</t>
  </si>
  <si>
    <t>12540106A</t>
  </si>
  <si>
    <t>12540107</t>
  </si>
  <si>
    <t>12540107A</t>
  </si>
  <si>
    <t>12540108</t>
  </si>
  <si>
    <t>12540108A</t>
  </si>
  <si>
    <t>12540109</t>
  </si>
  <si>
    <t>12540109A</t>
  </si>
  <si>
    <t>12540109B</t>
  </si>
  <si>
    <t>12540109C</t>
  </si>
  <si>
    <t>12540109D</t>
  </si>
  <si>
    <t>12540109E</t>
  </si>
  <si>
    <t>12540109G</t>
  </si>
  <si>
    <t>12540110</t>
  </si>
  <si>
    <t>12540110A</t>
  </si>
  <si>
    <t>12540110B</t>
  </si>
  <si>
    <t>12540111</t>
  </si>
  <si>
    <t>12540111A</t>
  </si>
  <si>
    <t>12540111B</t>
  </si>
  <si>
    <t>12540111C</t>
  </si>
  <si>
    <t>12540111D</t>
  </si>
  <si>
    <t>12540112</t>
  </si>
  <si>
    <t>12540112A</t>
  </si>
  <si>
    <t>12540113</t>
  </si>
  <si>
    <t>12540113A</t>
  </si>
  <si>
    <t>12540114</t>
  </si>
  <si>
    <t>12540114A</t>
  </si>
  <si>
    <t>12540114B</t>
  </si>
  <si>
    <t>12540115</t>
  </si>
  <si>
    <t>12540115A</t>
  </si>
  <si>
    <t>12540116</t>
  </si>
  <si>
    <t>12540116A</t>
  </si>
  <si>
    <t>12540117</t>
  </si>
  <si>
    <t>12540117A</t>
  </si>
  <si>
    <t>12540118</t>
  </si>
  <si>
    <t>12540118A</t>
  </si>
  <si>
    <t>12540119</t>
  </si>
  <si>
    <t>12540119A</t>
  </si>
  <si>
    <t>12540119B</t>
  </si>
  <si>
    <t>12540120</t>
  </si>
  <si>
    <t>12540120A</t>
  </si>
  <si>
    <t>12540120B</t>
  </si>
  <si>
    <t>12540120C</t>
  </si>
  <si>
    <t>12540120D</t>
  </si>
  <si>
    <t>12540121</t>
  </si>
  <si>
    <t>12540121A</t>
  </si>
  <si>
    <t>12540122</t>
  </si>
  <si>
    <t>12540122A</t>
  </si>
  <si>
    <t>12540123</t>
  </si>
  <si>
    <t>12540123A</t>
  </si>
  <si>
    <t>12540124</t>
  </si>
  <si>
    <t>12540124A</t>
  </si>
  <si>
    <t>12540125</t>
  </si>
  <si>
    <t>12540125A</t>
  </si>
  <si>
    <t>12540126</t>
  </si>
  <si>
    <t>12540126A</t>
  </si>
  <si>
    <t>12540127</t>
  </si>
  <si>
    <t>12540127A</t>
  </si>
  <si>
    <t>12540128</t>
  </si>
  <si>
    <t>12540128A</t>
  </si>
  <si>
    <t>12540129</t>
  </si>
  <si>
    <t>12540129A</t>
  </si>
  <si>
    <t>12540130</t>
  </si>
  <si>
    <t>12540130A</t>
  </si>
  <si>
    <t>12540131</t>
  </si>
  <si>
    <t>12540131A</t>
  </si>
  <si>
    <t>12540132</t>
  </si>
  <si>
    <t>12540132A</t>
  </si>
  <si>
    <t>12540133</t>
  </si>
  <si>
    <t>12540133A</t>
  </si>
  <si>
    <t>12540134</t>
  </si>
  <si>
    <t>12540134A</t>
  </si>
  <si>
    <t>12540135</t>
  </si>
  <si>
    <t>12540135A</t>
  </si>
  <si>
    <t>12540136</t>
  </si>
  <si>
    <t>12540136A</t>
  </si>
  <si>
    <t>12540137</t>
  </si>
  <si>
    <t>12540137A</t>
  </si>
  <si>
    <t>12540138</t>
  </si>
  <si>
    <t>12540138A</t>
  </si>
  <si>
    <t>12540141</t>
  </si>
  <si>
    <t>12540141A</t>
  </si>
  <si>
    <t>12540142</t>
  </si>
  <si>
    <t>12540142A</t>
  </si>
  <si>
    <t>12540143</t>
  </si>
  <si>
    <t>12540143A</t>
  </si>
  <si>
    <t>12540144</t>
  </si>
  <si>
    <t>12540144A</t>
  </si>
  <si>
    <t>12540190</t>
  </si>
  <si>
    <t>12540190A</t>
  </si>
  <si>
    <t>12540190B</t>
  </si>
  <si>
    <t>12350101</t>
  </si>
  <si>
    <t>12350101A</t>
  </si>
  <si>
    <t>12350102</t>
  </si>
  <si>
    <t>12350102A</t>
  </si>
  <si>
    <t>12350103</t>
  </si>
  <si>
    <t>12350103A</t>
  </si>
  <si>
    <t>12350104</t>
  </si>
  <si>
    <t>12350104A</t>
  </si>
  <si>
    <t>12350105</t>
  </si>
  <si>
    <t>12350105A</t>
  </si>
  <si>
    <t>12350106</t>
  </si>
  <si>
    <t>12350106A</t>
  </si>
  <si>
    <t>12350107</t>
  </si>
  <si>
    <t>12350107A</t>
  </si>
  <si>
    <t>12350108</t>
  </si>
  <si>
    <t>12350108A</t>
  </si>
  <si>
    <t>12350109</t>
  </si>
  <si>
    <t>12350109A</t>
  </si>
  <si>
    <t>12350110</t>
  </si>
  <si>
    <t>12350110A</t>
  </si>
  <si>
    <t>12350110B</t>
  </si>
  <si>
    <t>12350111</t>
  </si>
  <si>
    <t>12350111A</t>
  </si>
  <si>
    <t>12350112</t>
  </si>
  <si>
    <t>12350112A</t>
  </si>
  <si>
    <t>12350113</t>
  </si>
  <si>
    <t>12350113A</t>
  </si>
  <si>
    <t>12350114</t>
  </si>
  <si>
    <t>12350114A</t>
  </si>
  <si>
    <t>12350120</t>
  </si>
  <si>
    <t>12350120A</t>
  </si>
  <si>
    <t>12350120B</t>
  </si>
  <si>
    <t>12350121</t>
  </si>
  <si>
    <t>12350121A</t>
  </si>
  <si>
    <t>12350122</t>
  </si>
  <si>
    <t>12350122A</t>
  </si>
  <si>
    <t>12350123</t>
  </si>
  <si>
    <t>12350123A</t>
  </si>
  <si>
    <t>12350124</t>
  </si>
  <si>
    <t>12350124A</t>
  </si>
  <si>
    <t>12350131</t>
  </si>
  <si>
    <t>12350131A</t>
  </si>
  <si>
    <t>12350132</t>
  </si>
  <si>
    <t>12350132A</t>
  </si>
  <si>
    <t>12350133</t>
  </si>
  <si>
    <t>12350133A</t>
  </si>
  <si>
    <t>12350134</t>
  </si>
  <si>
    <t>12350134A</t>
  </si>
  <si>
    <t>12350135</t>
  </si>
  <si>
    <t>12350135A</t>
  </si>
  <si>
    <t>12350140</t>
  </si>
  <si>
    <t>12350140A</t>
  </si>
  <si>
    <t>12350141</t>
  </si>
  <si>
    <t>12350141A</t>
  </si>
  <si>
    <t>12350142</t>
  </si>
  <si>
    <t>12350142A</t>
  </si>
  <si>
    <t>12350150</t>
  </si>
  <si>
    <t>12350150A</t>
  </si>
  <si>
    <t>12350150B</t>
  </si>
  <si>
    <t>12350151</t>
  </si>
  <si>
    <t>12350151A</t>
  </si>
  <si>
    <t>12350152</t>
  </si>
  <si>
    <t>12350152A</t>
  </si>
  <si>
    <t>12350153</t>
  </si>
  <si>
    <t>12350153A</t>
  </si>
  <si>
    <t>12350154</t>
  </si>
  <si>
    <t>12350154A</t>
  </si>
  <si>
    <t>12350160</t>
  </si>
  <si>
    <t>12350160A</t>
  </si>
  <si>
    <t>12350161</t>
  </si>
  <si>
    <t>12350161A</t>
  </si>
  <si>
    <t>12350162</t>
  </si>
  <si>
    <t>12350162A</t>
  </si>
  <si>
    <t>12350163</t>
  </si>
  <si>
    <t>12350163A</t>
  </si>
  <si>
    <t>12350170</t>
  </si>
  <si>
    <t>12350170A</t>
  </si>
  <si>
    <t>12350170B</t>
  </si>
  <si>
    <t>12350171</t>
  </si>
  <si>
    <t>12350171A</t>
  </si>
  <si>
    <t>12350172</t>
  </si>
  <si>
    <t>12350172A</t>
  </si>
  <si>
    <t>12350173</t>
  </si>
  <si>
    <t>12350173A</t>
  </si>
  <si>
    <t>12350174</t>
  </si>
  <si>
    <t>12350174A</t>
  </si>
  <si>
    <t>12350175</t>
  </si>
  <si>
    <t>12350175A</t>
  </si>
  <si>
    <t>12350176</t>
  </si>
  <si>
    <t>12350176A</t>
  </si>
  <si>
    <t>12350180</t>
  </si>
  <si>
    <t>12350180A</t>
  </si>
  <si>
    <t>12350180B</t>
  </si>
  <si>
    <t>12350181</t>
  </si>
  <si>
    <t>12350181A</t>
  </si>
  <si>
    <t>12350182</t>
  </si>
  <si>
    <t>12350182A</t>
  </si>
  <si>
    <t>12350183</t>
  </si>
  <si>
    <t>12350183A</t>
  </si>
  <si>
    <t>12350184</t>
  </si>
  <si>
    <t>12350184A</t>
  </si>
  <si>
    <t>12350185</t>
  </si>
  <si>
    <t>12350185A</t>
  </si>
  <si>
    <t>12350186</t>
  </si>
  <si>
    <t>12350186A</t>
  </si>
  <si>
    <t>12350187</t>
  </si>
  <si>
    <t>12350187A</t>
  </si>
  <si>
    <t>12350188</t>
  </si>
  <si>
    <t>12350188A</t>
  </si>
  <si>
    <t>12350189</t>
  </si>
  <si>
    <t>12350189A</t>
  </si>
  <si>
    <t>12350190</t>
  </si>
  <si>
    <t>12350190A</t>
  </si>
  <si>
    <t>12350191</t>
  </si>
  <si>
    <t>12350191A</t>
  </si>
  <si>
    <t>12350192</t>
  </si>
  <si>
    <t>12350192A</t>
  </si>
  <si>
    <t>12350193</t>
  </si>
  <si>
    <t>12350193A</t>
  </si>
  <si>
    <t>12350194</t>
  </si>
  <si>
    <t>12350194A</t>
  </si>
  <si>
    <t>10602079</t>
  </si>
  <si>
    <t>10602079A</t>
  </si>
  <si>
    <t>10602079B</t>
  </si>
  <si>
    <t>12790101</t>
  </si>
  <si>
    <t>12790101A</t>
  </si>
  <si>
    <t>12790102</t>
  </si>
  <si>
    <t>12790102A</t>
  </si>
  <si>
    <t>12790103</t>
  </si>
  <si>
    <t>12790103A</t>
  </si>
  <si>
    <t>52009419</t>
  </si>
  <si>
    <t>52009419A</t>
  </si>
  <si>
    <t>52009519</t>
  </si>
  <si>
    <t>52009519A</t>
  </si>
  <si>
    <t>99050219</t>
  </si>
  <si>
    <t>99050219A</t>
  </si>
  <si>
    <t>99050219B</t>
  </si>
  <si>
    <t>99050219C</t>
  </si>
  <si>
    <t>99050519</t>
  </si>
  <si>
    <t>99050519A</t>
  </si>
  <si>
    <t>99050919</t>
  </si>
  <si>
    <t>99050919A</t>
  </si>
  <si>
    <t>99050919B</t>
  </si>
  <si>
    <t>99050919C</t>
  </si>
  <si>
    <t>99051719</t>
  </si>
  <si>
    <t>99051719A</t>
  </si>
  <si>
    <t>99052019</t>
  </si>
  <si>
    <t>99052019A</t>
  </si>
  <si>
    <t>99052019C</t>
  </si>
  <si>
    <t>99052719</t>
  </si>
  <si>
    <t>99052719A</t>
  </si>
  <si>
    <t>99053019</t>
  </si>
  <si>
    <t>99053019A</t>
  </si>
  <si>
    <t>99053019B</t>
  </si>
  <si>
    <t>99053019C</t>
  </si>
  <si>
    <t>99053019D</t>
  </si>
  <si>
    <t>99053019E</t>
  </si>
  <si>
    <t>99053019F</t>
  </si>
  <si>
    <t>99053019G</t>
  </si>
  <si>
    <t>99053119</t>
  </si>
  <si>
    <t>99053119A</t>
  </si>
  <si>
    <t>99054419</t>
  </si>
  <si>
    <t>99054419A</t>
  </si>
  <si>
    <t>94052119</t>
  </si>
  <si>
    <t>94052119A</t>
  </si>
  <si>
    <t>94052119B</t>
  </si>
  <si>
    <t>94052119C</t>
  </si>
  <si>
    <t>53014119</t>
  </si>
  <si>
    <t>53014119A</t>
  </si>
  <si>
    <t>56020119</t>
  </si>
  <si>
    <t>56020119A</t>
  </si>
  <si>
    <t>56020219</t>
  </si>
  <si>
    <t>56020219A</t>
  </si>
  <si>
    <t>56020219B</t>
  </si>
  <si>
    <t>29024319</t>
  </si>
  <si>
    <t>29024319A</t>
  </si>
  <si>
    <t>29025019</t>
  </si>
  <si>
    <t>29025019A</t>
  </si>
  <si>
    <t>54014519</t>
  </si>
  <si>
    <t>54014519A</t>
  </si>
  <si>
    <t>54014519B</t>
  </si>
  <si>
    <t>54014619</t>
  </si>
  <si>
    <t>54014619A</t>
  </si>
  <si>
    <t>54014719</t>
  </si>
  <si>
    <t>54014719A</t>
  </si>
  <si>
    <t>54014719B</t>
  </si>
  <si>
    <t>54014819</t>
  </si>
  <si>
    <t>54014819A</t>
  </si>
  <si>
    <t>54014919</t>
  </si>
  <si>
    <t>54014919A</t>
  </si>
  <si>
    <t>54014919C</t>
  </si>
  <si>
    <t>54015019</t>
  </si>
  <si>
    <t>54015019A</t>
  </si>
  <si>
    <t>54015219</t>
  </si>
  <si>
    <t>54015219A</t>
  </si>
  <si>
    <t>79022019</t>
  </si>
  <si>
    <t>79022019A</t>
  </si>
  <si>
    <t>79025019</t>
  </si>
  <si>
    <t>79025019A</t>
  </si>
  <si>
    <t>79025119</t>
  </si>
  <si>
    <t>79025119A</t>
  </si>
  <si>
    <t>79025219</t>
  </si>
  <si>
    <t>79025219A</t>
  </si>
  <si>
    <t>79025419</t>
  </si>
  <si>
    <t>79025419A</t>
  </si>
  <si>
    <t>87001119</t>
  </si>
  <si>
    <t>87001119A</t>
  </si>
  <si>
    <t>13993219</t>
  </si>
  <si>
    <t>13993219A</t>
  </si>
  <si>
    <t>13993319</t>
  </si>
  <si>
    <t>13993319A</t>
  </si>
  <si>
    <t>13993419</t>
  </si>
  <si>
    <t>13993419A</t>
  </si>
  <si>
    <t>20170519</t>
  </si>
  <si>
    <t>20170519A</t>
  </si>
  <si>
    <t>80014519</t>
  </si>
  <si>
    <t>80014519A</t>
  </si>
  <si>
    <t>45044119</t>
  </si>
  <si>
    <t>45044119A</t>
  </si>
  <si>
    <t>50010619</t>
  </si>
  <si>
    <t>50010619A</t>
  </si>
  <si>
    <t>50010719</t>
  </si>
  <si>
    <t>50010719A</t>
  </si>
  <si>
    <t>50010819</t>
  </si>
  <si>
    <t>50010819A</t>
  </si>
  <si>
    <t>52001519</t>
  </si>
  <si>
    <t>52001519A</t>
  </si>
  <si>
    <t>52005119</t>
  </si>
  <si>
    <t>52005119A</t>
  </si>
  <si>
    <t>99080519</t>
  </si>
  <si>
    <t>99080519A</t>
  </si>
  <si>
    <t>99080619</t>
  </si>
  <si>
    <t>99080619A</t>
  </si>
  <si>
    <t>99081519</t>
  </si>
  <si>
    <t>99081519A</t>
  </si>
  <si>
    <t>99081619</t>
  </si>
  <si>
    <t>99081619A</t>
  </si>
  <si>
    <t>99081719</t>
  </si>
  <si>
    <t>99081719A</t>
  </si>
  <si>
    <t>99082019</t>
  </si>
  <si>
    <t>99082019A</t>
  </si>
  <si>
    <t>99082319</t>
  </si>
  <si>
    <t>99082319A</t>
  </si>
  <si>
    <t>99082419</t>
  </si>
  <si>
    <t>99082419A</t>
  </si>
  <si>
    <t>99082819</t>
  </si>
  <si>
    <t>99082819A</t>
  </si>
  <si>
    <t>77010919</t>
  </si>
  <si>
    <t>77010919A</t>
  </si>
  <si>
    <t>77011019</t>
  </si>
  <si>
    <t>77011019A</t>
  </si>
  <si>
    <t>84022219</t>
  </si>
  <si>
    <t>84022219A</t>
  </si>
  <si>
    <t>84022319</t>
  </si>
  <si>
    <t>84022319A</t>
  </si>
  <si>
    <t>99050419</t>
  </si>
  <si>
    <t>99050419A</t>
  </si>
  <si>
    <t>99051619</t>
  </si>
  <si>
    <t>99051619A</t>
  </si>
  <si>
    <t>24244819</t>
  </si>
  <si>
    <t>24244819A</t>
  </si>
  <si>
    <t>24244919</t>
  </si>
  <si>
    <t>24244919A</t>
  </si>
  <si>
    <t>24245119</t>
  </si>
  <si>
    <t>24245119A</t>
  </si>
  <si>
    <t>92000119</t>
  </si>
  <si>
    <t>92000119A</t>
  </si>
  <si>
    <t>92000219</t>
  </si>
  <si>
    <t>92000219A</t>
  </si>
  <si>
    <t>92000319</t>
  </si>
  <si>
    <t>92000319A</t>
  </si>
  <si>
    <t>92000419</t>
  </si>
  <si>
    <t>92000419A</t>
  </si>
  <si>
    <t>92000519</t>
  </si>
  <si>
    <t>92000519A</t>
  </si>
  <si>
    <t>92000619</t>
  </si>
  <si>
    <t>92000619A</t>
  </si>
  <si>
    <t>92000719</t>
  </si>
  <si>
    <t>92000719A</t>
  </si>
  <si>
    <t>92000819</t>
  </si>
  <si>
    <t>92000819A</t>
  </si>
  <si>
    <t>92000919</t>
  </si>
  <si>
    <t>92000919A</t>
  </si>
  <si>
    <t>92001019</t>
  </si>
  <si>
    <t>92001019A</t>
  </si>
  <si>
    <t>92001119</t>
  </si>
  <si>
    <t>92001119A</t>
  </si>
  <si>
    <t>92020119</t>
  </si>
  <si>
    <t>92020119A</t>
  </si>
  <si>
    <t>92030119</t>
  </si>
  <si>
    <t>92030119A</t>
  </si>
  <si>
    <t>71011219</t>
  </si>
  <si>
    <t>71011219A</t>
  </si>
  <si>
    <t>71011319</t>
  </si>
  <si>
    <t>71011319A</t>
  </si>
  <si>
    <t>71011419</t>
  </si>
  <si>
    <t>71011419A</t>
  </si>
  <si>
    <t>71011519</t>
  </si>
  <si>
    <t>71011519A</t>
  </si>
  <si>
    <t>71011619</t>
  </si>
  <si>
    <t>71011619A</t>
  </si>
  <si>
    <t>71011719</t>
  </si>
  <si>
    <t>71011719A</t>
  </si>
  <si>
    <t>71011819</t>
  </si>
  <si>
    <t>71011819A</t>
  </si>
  <si>
    <t>71011919</t>
  </si>
  <si>
    <t>71011919A</t>
  </si>
  <si>
    <t>29025119</t>
  </si>
  <si>
    <t>29025119A</t>
  </si>
  <si>
    <t>29025319</t>
  </si>
  <si>
    <t>29025319A</t>
  </si>
  <si>
    <t>29025419</t>
  </si>
  <si>
    <t>29025419A</t>
  </si>
  <si>
    <t>29025519</t>
  </si>
  <si>
    <t>29025519A</t>
  </si>
  <si>
    <t>29025719</t>
  </si>
  <si>
    <t>29025719A</t>
  </si>
  <si>
    <t>29025819</t>
  </si>
  <si>
    <t>29025819A</t>
  </si>
  <si>
    <t>29025919</t>
  </si>
  <si>
    <t>29025919A</t>
  </si>
  <si>
    <t>29026119</t>
  </si>
  <si>
    <t>29026119A</t>
  </si>
  <si>
    <t>29026219</t>
  </si>
  <si>
    <t>29026219A</t>
  </si>
  <si>
    <t>29026319</t>
  </si>
  <si>
    <t>29026319A</t>
  </si>
  <si>
    <t>12880055</t>
  </si>
  <si>
    <t>12880055A</t>
  </si>
  <si>
    <t>12880056</t>
  </si>
  <si>
    <t>12880056A</t>
  </si>
  <si>
    <t>12880057</t>
  </si>
  <si>
    <t>12880057A</t>
  </si>
  <si>
    <t>12880058</t>
  </si>
  <si>
    <t>12880058A</t>
  </si>
  <si>
    <t>12880059</t>
  </si>
  <si>
    <t>12880059A</t>
  </si>
  <si>
    <t>12880060</t>
  </si>
  <si>
    <t>12880060A</t>
  </si>
  <si>
    <t>12880061</t>
  </si>
  <si>
    <t>12880061A</t>
  </si>
  <si>
    <t>12880062</t>
  </si>
  <si>
    <t>12880062A</t>
  </si>
  <si>
    <t>12880064</t>
  </si>
  <si>
    <t>12880064A</t>
  </si>
  <si>
    <t>12880065</t>
  </si>
  <si>
    <t>12880065A</t>
  </si>
  <si>
    <t>12880067</t>
  </si>
  <si>
    <t>12880067A</t>
  </si>
  <si>
    <t>12880068</t>
  </si>
  <si>
    <t>12880068A</t>
  </si>
  <si>
    <t>12880069</t>
  </si>
  <si>
    <t>12880069A</t>
  </si>
  <si>
    <t>12880070</t>
  </si>
  <si>
    <t>12880070A</t>
  </si>
  <si>
    <t>12880070B</t>
  </si>
  <si>
    <t>12880071</t>
  </si>
  <si>
    <t>12880071A</t>
  </si>
  <si>
    <t>12880072</t>
  </si>
  <si>
    <t>12880072A</t>
  </si>
  <si>
    <t>12880073</t>
  </si>
  <si>
    <t>12880073A</t>
  </si>
  <si>
    <t>12880074</t>
  </si>
  <si>
    <t>12880074A</t>
  </si>
  <si>
    <t>12880075</t>
  </si>
  <si>
    <t>12880075A</t>
  </si>
  <si>
    <t>12880076</t>
  </si>
  <si>
    <t>12880076A</t>
  </si>
  <si>
    <t>12880077</t>
  </si>
  <si>
    <t>12880077A</t>
  </si>
  <si>
    <t>12880078</t>
  </si>
  <si>
    <t>12880078A</t>
  </si>
  <si>
    <t>12880079</t>
  </si>
  <si>
    <t>12880079A</t>
  </si>
  <si>
    <t>33999219</t>
  </si>
  <si>
    <t>33999219A</t>
  </si>
  <si>
    <t>33999319</t>
  </si>
  <si>
    <t>33999319A</t>
  </si>
  <si>
    <t>33999419</t>
  </si>
  <si>
    <t>33999419A</t>
  </si>
  <si>
    <t>33999419B</t>
  </si>
  <si>
    <t>33999519</t>
  </si>
  <si>
    <t>33999519A</t>
  </si>
  <si>
    <t>33999519B</t>
  </si>
  <si>
    <t>33999619</t>
  </si>
  <si>
    <t>33999619A</t>
  </si>
  <si>
    <t>33999619B</t>
  </si>
  <si>
    <t>33999819</t>
  </si>
  <si>
    <t>33999819A</t>
  </si>
  <si>
    <t>33999819B</t>
  </si>
  <si>
    <t>33999919</t>
  </si>
  <si>
    <t>33999919A</t>
  </si>
  <si>
    <t>33999919B</t>
  </si>
  <si>
    <t>33999719</t>
  </si>
  <si>
    <t>33999719A</t>
  </si>
  <si>
    <t>33999719B</t>
  </si>
  <si>
    <t>97010119</t>
  </si>
  <si>
    <t>97010119A</t>
  </si>
  <si>
    <t>97010119B</t>
  </si>
  <si>
    <t>97010219</t>
  </si>
  <si>
    <t>97010219A</t>
  </si>
  <si>
    <t>97010219B</t>
  </si>
  <si>
    <t>97010319</t>
  </si>
  <si>
    <t>97010319A</t>
  </si>
  <si>
    <t>97010319B</t>
  </si>
  <si>
    <t>97020119</t>
  </si>
  <si>
    <t>97020119A</t>
  </si>
  <si>
    <t>97020119B</t>
  </si>
  <si>
    <t>97020219</t>
  </si>
  <si>
    <t>97020219A</t>
  </si>
  <si>
    <t>97020219B</t>
  </si>
  <si>
    <t>97020319</t>
  </si>
  <si>
    <t>97020319A</t>
  </si>
  <si>
    <t>97020319B</t>
  </si>
  <si>
    <t>97020519</t>
  </si>
  <si>
    <t>97020519A</t>
  </si>
  <si>
    <t>97020519B</t>
  </si>
  <si>
    <t>64010119</t>
  </si>
  <si>
    <t>64010119A</t>
  </si>
  <si>
    <t>64010219</t>
  </si>
  <si>
    <t>64010219A</t>
  </si>
  <si>
    <t>64010219C</t>
  </si>
  <si>
    <t>64010219D</t>
  </si>
  <si>
    <t>64010219E</t>
  </si>
  <si>
    <t>64020119</t>
  </si>
  <si>
    <t>64020119A</t>
  </si>
  <si>
    <t>64020219</t>
  </si>
  <si>
    <t>64020219A</t>
  </si>
  <si>
    <t>64020219C</t>
  </si>
  <si>
    <t>64020319</t>
  </si>
  <si>
    <t>64020319A</t>
  </si>
  <si>
    <t>64020319B</t>
  </si>
  <si>
    <t>64020319C</t>
  </si>
  <si>
    <t>64020319D</t>
  </si>
  <si>
    <t>64020419</t>
  </si>
  <si>
    <t>64020419A</t>
  </si>
  <si>
    <t>64020419B</t>
  </si>
  <si>
    <t>64020519</t>
  </si>
  <si>
    <t>64020519A</t>
  </si>
  <si>
    <t>64020519C</t>
  </si>
  <si>
    <t>64020519D</t>
  </si>
  <si>
    <t>20130119</t>
  </si>
  <si>
    <t>20130119A</t>
  </si>
  <si>
    <t>20130219</t>
  </si>
  <si>
    <t>20130219A</t>
  </si>
  <si>
    <t>20130219B</t>
  </si>
  <si>
    <t>20130219C</t>
  </si>
  <si>
    <t>20130219D</t>
  </si>
  <si>
    <t>20130219E</t>
  </si>
  <si>
    <t>20130219F</t>
  </si>
  <si>
    <t>20130319</t>
  </si>
  <si>
    <t>20130319A</t>
  </si>
  <si>
    <t>20130419</t>
  </si>
  <si>
    <t>20130419A</t>
  </si>
  <si>
    <t>20130519</t>
  </si>
  <si>
    <t>20130519A</t>
  </si>
  <si>
    <t>20130519B</t>
  </si>
  <si>
    <t>20130619</t>
  </si>
  <si>
    <t>20130619A</t>
  </si>
  <si>
    <t>20130719</t>
  </si>
  <si>
    <t>20130719A</t>
  </si>
  <si>
    <t>20130819</t>
  </si>
  <si>
    <t>20130819A</t>
  </si>
  <si>
    <t>20130919</t>
  </si>
  <si>
    <t>20130919A</t>
  </si>
  <si>
    <t>20130919B</t>
  </si>
  <si>
    <t>20131019</t>
  </si>
  <si>
    <t>20131019A</t>
  </si>
  <si>
    <t>20131119</t>
  </si>
  <si>
    <t>20131119A</t>
  </si>
  <si>
    <t>20131219</t>
  </si>
  <si>
    <t>20131219A</t>
  </si>
  <si>
    <t>20131319</t>
  </si>
  <si>
    <t>20131319A</t>
  </si>
  <si>
    <t>20131419</t>
  </si>
  <si>
    <t>20131419A</t>
  </si>
  <si>
    <t>20131419B</t>
  </si>
  <si>
    <t>20131519</t>
  </si>
  <si>
    <t>20131519A</t>
  </si>
  <si>
    <t>20131619</t>
  </si>
  <si>
    <t>20131619A</t>
  </si>
  <si>
    <t>20131619B</t>
  </si>
  <si>
    <t>20131619C</t>
  </si>
  <si>
    <t>20131719</t>
  </si>
  <si>
    <t>20131719A</t>
  </si>
  <si>
    <t>20131819</t>
  </si>
  <si>
    <t>20131819A</t>
  </si>
  <si>
    <t>20131819B</t>
  </si>
  <si>
    <t>20131819C</t>
  </si>
  <si>
    <t>20131919</t>
  </si>
  <si>
    <t>20131919A</t>
  </si>
  <si>
    <t>20132019</t>
  </si>
  <si>
    <t>20132019A</t>
  </si>
  <si>
    <t>20132019B</t>
  </si>
  <si>
    <t>20132019C</t>
  </si>
  <si>
    <t>20132119</t>
  </si>
  <si>
    <t>20132119A</t>
  </si>
  <si>
    <t>20132219</t>
  </si>
  <si>
    <t>20132219A</t>
  </si>
  <si>
    <t>20132219B</t>
  </si>
  <si>
    <t>20132219C</t>
  </si>
  <si>
    <t>20132219D</t>
  </si>
  <si>
    <t>20132219E</t>
  </si>
  <si>
    <t>20132219F</t>
  </si>
  <si>
    <t>20132219G</t>
  </si>
  <si>
    <t>20132319</t>
  </si>
  <si>
    <t>20132319A</t>
  </si>
  <si>
    <t>20132419</t>
  </si>
  <si>
    <t>20132419A</t>
  </si>
  <si>
    <t>20132819</t>
  </si>
  <si>
    <t>20132819A</t>
  </si>
  <si>
    <t>20132819B</t>
  </si>
  <si>
    <t>20132819C</t>
  </si>
  <si>
    <t>20132819D</t>
  </si>
  <si>
    <t>20132919</t>
  </si>
  <si>
    <t>20132919A</t>
  </si>
  <si>
    <t>20133019</t>
  </si>
  <si>
    <t>20133019A</t>
  </si>
  <si>
    <t>20133119</t>
  </si>
  <si>
    <t>20133119A</t>
  </si>
  <si>
    <t>20133119B</t>
  </si>
  <si>
    <t>20133219</t>
  </si>
  <si>
    <t>20133219A</t>
  </si>
  <si>
    <t>20133319</t>
  </si>
  <si>
    <t>20133319A</t>
  </si>
  <si>
    <t>20133419</t>
  </si>
  <si>
    <t>20133419A</t>
  </si>
  <si>
    <t>20133419B</t>
  </si>
  <si>
    <t>20133519</t>
  </si>
  <si>
    <t>20133519A</t>
  </si>
  <si>
    <t>20133519B</t>
  </si>
  <si>
    <t>20133619</t>
  </si>
  <si>
    <t>20133619A</t>
  </si>
  <si>
    <t>20133619B</t>
  </si>
  <si>
    <t>20133719</t>
  </si>
  <si>
    <t>20133719A</t>
  </si>
  <si>
    <t>20133819</t>
  </si>
  <si>
    <t>20133819A</t>
  </si>
  <si>
    <t>20133819B</t>
  </si>
  <si>
    <t>20133819C</t>
  </si>
  <si>
    <t>20133919</t>
  </si>
  <si>
    <t>20133919A</t>
  </si>
  <si>
    <t>20134019</t>
  </si>
  <si>
    <t>20134019A</t>
  </si>
  <si>
    <t>20134219</t>
  </si>
  <si>
    <t>20134219A</t>
  </si>
  <si>
    <t>20134319</t>
  </si>
  <si>
    <t>20134319A</t>
  </si>
  <si>
    <t>20134419</t>
  </si>
  <si>
    <t>20134419A</t>
  </si>
  <si>
    <t>20134519</t>
  </si>
  <si>
    <t>20134519A</t>
  </si>
  <si>
    <t>20134619</t>
  </si>
  <si>
    <t>20134619A</t>
  </si>
  <si>
    <t>20134719</t>
  </si>
  <si>
    <t>20134719A</t>
  </si>
  <si>
    <t>20134819</t>
  </si>
  <si>
    <t>20134819A</t>
  </si>
  <si>
    <t>20134819B</t>
  </si>
  <si>
    <t>20134819C</t>
  </si>
  <si>
    <t>20134919</t>
  </si>
  <si>
    <t>20134919A</t>
  </si>
  <si>
    <t>20135019</t>
  </si>
  <si>
    <t>20135019A</t>
  </si>
  <si>
    <t>20135119</t>
  </si>
  <si>
    <t>20135119A</t>
  </si>
  <si>
    <t>20135219</t>
  </si>
  <si>
    <t>20135219A</t>
  </si>
  <si>
    <t>20135319</t>
  </si>
  <si>
    <t>20135319A</t>
  </si>
  <si>
    <t>20135319B</t>
  </si>
  <si>
    <t>20135319C</t>
  </si>
  <si>
    <t>20135419</t>
  </si>
  <si>
    <t>20135419A</t>
  </si>
  <si>
    <t>20135519</t>
  </si>
  <si>
    <t>20135519A</t>
  </si>
  <si>
    <t>20135619</t>
  </si>
  <si>
    <t>20135619A</t>
  </si>
  <si>
    <t>20135719</t>
  </si>
  <si>
    <t>20135719A</t>
  </si>
  <si>
    <t>20135819</t>
  </si>
  <si>
    <t>20135819A</t>
  </si>
  <si>
    <t>20137919</t>
  </si>
  <si>
    <t>20137919A</t>
  </si>
  <si>
    <t>20138019</t>
  </si>
  <si>
    <t>20138019A</t>
  </si>
  <si>
    <t>20138019B</t>
  </si>
  <si>
    <t>20135919</t>
  </si>
  <si>
    <t>20135919A</t>
  </si>
  <si>
    <t>20136019</t>
  </si>
  <si>
    <t>20136019A</t>
  </si>
  <si>
    <t>20136119</t>
  </si>
  <si>
    <t>20136119A</t>
  </si>
  <si>
    <t>20140119</t>
  </si>
  <si>
    <t>20140119A</t>
  </si>
  <si>
    <t>20140219</t>
  </si>
  <si>
    <t>20140219A</t>
  </si>
  <si>
    <t>20140219B</t>
  </si>
  <si>
    <t>20140319</t>
  </si>
  <si>
    <t>20140319A</t>
  </si>
  <si>
    <t>20140419</t>
  </si>
  <si>
    <t>20140419A</t>
  </si>
  <si>
    <t>20140519</t>
  </si>
  <si>
    <t>20140519A</t>
  </si>
  <si>
    <t>20140619</t>
  </si>
  <si>
    <t>20140619A</t>
  </si>
  <si>
    <t>20140819</t>
  </si>
  <si>
    <t>20140819A</t>
  </si>
  <si>
    <t>20140819B</t>
  </si>
  <si>
    <t>20140819C</t>
  </si>
  <si>
    <t>20140819D</t>
  </si>
  <si>
    <t>20140919</t>
  </si>
  <si>
    <t>20140919A</t>
  </si>
  <si>
    <t>20170119</t>
  </si>
  <si>
    <t>20170119A</t>
  </si>
  <si>
    <t>20170219</t>
  </si>
  <si>
    <t>20170219A</t>
  </si>
  <si>
    <t>20170319</t>
  </si>
  <si>
    <t>20170319A</t>
  </si>
  <si>
    <t>20170319B</t>
  </si>
  <si>
    <t>20999119</t>
  </si>
  <si>
    <t>20999119A</t>
  </si>
  <si>
    <t>46010119</t>
  </si>
  <si>
    <t>46010119A</t>
  </si>
  <si>
    <t>46010219</t>
  </si>
  <si>
    <t>46010219A</t>
  </si>
  <si>
    <t>46010319</t>
  </si>
  <si>
    <t>46010319A</t>
  </si>
  <si>
    <t>46010419</t>
  </si>
  <si>
    <t>46010419A</t>
  </si>
  <si>
    <t>46010419B</t>
  </si>
  <si>
    <t>46010519</t>
  </si>
  <si>
    <t>46010519A</t>
  </si>
  <si>
    <t>46010619</t>
  </si>
  <si>
    <t>46010619A</t>
  </si>
  <si>
    <t>46010719</t>
  </si>
  <si>
    <t>46010719A</t>
  </si>
  <si>
    <t>46010719B</t>
  </si>
  <si>
    <t>46010819</t>
  </si>
  <si>
    <t>46010819A</t>
  </si>
  <si>
    <t>46010919</t>
  </si>
  <si>
    <t>46010919A</t>
  </si>
  <si>
    <t>46011019</t>
  </si>
  <si>
    <t>46011019A</t>
  </si>
  <si>
    <t>46011119</t>
  </si>
  <si>
    <t>46011119A</t>
  </si>
  <si>
    <t>46011219</t>
  </si>
  <si>
    <t>46011219A</t>
  </si>
  <si>
    <t>46011319</t>
  </si>
  <si>
    <t>46011319A</t>
  </si>
  <si>
    <t>46011419</t>
  </si>
  <si>
    <t>46011419A</t>
  </si>
  <si>
    <t>46012019</t>
  </si>
  <si>
    <t>46012019A</t>
  </si>
  <si>
    <t>80010119</t>
  </si>
  <si>
    <t>80010119A</t>
  </si>
  <si>
    <t>80010219</t>
  </si>
  <si>
    <t>80010219A</t>
  </si>
  <si>
    <t>80010319</t>
  </si>
  <si>
    <t>80010319A</t>
  </si>
  <si>
    <t>62011119</t>
  </si>
  <si>
    <t>62011119A</t>
  </si>
  <si>
    <t>62011219</t>
  </si>
  <si>
    <t>62011219A</t>
  </si>
  <si>
    <t>62030719</t>
  </si>
  <si>
    <t>62030719A</t>
  </si>
  <si>
    <t>62030719B</t>
  </si>
  <si>
    <t>62030819</t>
  </si>
  <si>
    <t>62030819A</t>
  </si>
  <si>
    <t>62030919</t>
  </si>
  <si>
    <t>62030919A</t>
  </si>
  <si>
    <t>62030919B</t>
  </si>
  <si>
    <t>62031019</t>
  </si>
  <si>
    <t>62031019A</t>
  </si>
  <si>
    <t>62031019B</t>
  </si>
  <si>
    <t>62031119</t>
  </si>
  <si>
    <t>62031119A</t>
  </si>
  <si>
    <t>62031119B</t>
  </si>
  <si>
    <t>62031219</t>
  </si>
  <si>
    <t>62031219A</t>
  </si>
  <si>
    <t>62031219B</t>
  </si>
  <si>
    <t>62031319</t>
  </si>
  <si>
    <t>62031319A</t>
  </si>
  <si>
    <t>62031319B</t>
  </si>
  <si>
    <t>62031419</t>
  </si>
  <si>
    <t>62031419A</t>
  </si>
  <si>
    <t>62031419B</t>
  </si>
  <si>
    <t>62031519</t>
  </si>
  <si>
    <t>62031519A</t>
  </si>
  <si>
    <t>62031519B</t>
  </si>
  <si>
    <t>62031619</t>
  </si>
  <si>
    <t>62031619A</t>
  </si>
  <si>
    <t>62031619B</t>
  </si>
  <si>
    <t>62031719</t>
  </si>
  <si>
    <t>62031719A</t>
  </si>
  <si>
    <t>62031719B</t>
  </si>
  <si>
    <t>62031819</t>
  </si>
  <si>
    <t>62031819A</t>
  </si>
  <si>
    <t>62031819B</t>
  </si>
  <si>
    <t>62031919</t>
  </si>
  <si>
    <t>62031919A</t>
  </si>
  <si>
    <t>62031919B</t>
  </si>
  <si>
    <t>62032019</t>
  </si>
  <si>
    <t>62032019A</t>
  </si>
  <si>
    <t>62032119</t>
  </si>
  <si>
    <t>62032119A</t>
  </si>
  <si>
    <t>62032119B</t>
  </si>
  <si>
    <t>62032119C</t>
  </si>
  <si>
    <t>62032119D</t>
  </si>
  <si>
    <t>62032119E</t>
  </si>
  <si>
    <t>62032219</t>
  </si>
  <si>
    <t>62032219A</t>
  </si>
  <si>
    <t>62032319</t>
  </si>
  <si>
    <t>62032319A</t>
  </si>
  <si>
    <t>62032319B</t>
  </si>
  <si>
    <t>62032319C</t>
  </si>
  <si>
    <t>62032419</t>
  </si>
  <si>
    <t>62032419A</t>
  </si>
  <si>
    <t>62032419B</t>
  </si>
  <si>
    <t>62032419C</t>
  </si>
  <si>
    <t>62032419D</t>
  </si>
  <si>
    <t>62032519</t>
  </si>
  <si>
    <t>62032519A</t>
  </si>
  <si>
    <t>62032519B</t>
  </si>
  <si>
    <t>62032619</t>
  </si>
  <si>
    <t>62032619A</t>
  </si>
  <si>
    <t>62032619B</t>
  </si>
  <si>
    <t>62032619C</t>
  </si>
  <si>
    <t>62032619D</t>
  </si>
  <si>
    <t>62032719</t>
  </si>
  <si>
    <t>62032719A</t>
  </si>
  <si>
    <t>62032819</t>
  </si>
  <si>
    <t>62032819A</t>
  </si>
  <si>
    <t>62032819B</t>
  </si>
  <si>
    <t>62032819C</t>
  </si>
  <si>
    <t>62032819D</t>
  </si>
  <si>
    <t>62032819E</t>
  </si>
  <si>
    <t>62032819F</t>
  </si>
  <si>
    <t>62032919</t>
  </si>
  <si>
    <t>62032919A</t>
  </si>
  <si>
    <t>62033019</t>
  </si>
  <si>
    <t>62033019A</t>
  </si>
  <si>
    <t>62033119</t>
  </si>
  <si>
    <t>62033119A</t>
  </si>
  <si>
    <t>62033119B</t>
  </si>
  <si>
    <t>62033219</t>
  </si>
  <si>
    <t>62033219A</t>
  </si>
  <si>
    <t>62033319</t>
  </si>
  <si>
    <t>62033319A</t>
  </si>
  <si>
    <t>62033419</t>
  </si>
  <si>
    <t>62033419A</t>
  </si>
  <si>
    <t>62033519</t>
  </si>
  <si>
    <t>62033519A</t>
  </si>
  <si>
    <t>62033519B</t>
  </si>
  <si>
    <t>62033619</t>
  </si>
  <si>
    <t>62033619A</t>
  </si>
  <si>
    <t>62033719</t>
  </si>
  <si>
    <t>62033719A</t>
  </si>
  <si>
    <t>62033819</t>
  </si>
  <si>
    <t>62033819A</t>
  </si>
  <si>
    <t>62033919</t>
  </si>
  <si>
    <t>62033919A</t>
  </si>
  <si>
    <t>62034019</t>
  </si>
  <si>
    <t>62034019A</t>
  </si>
  <si>
    <t>62034019B</t>
  </si>
  <si>
    <t>62034119</t>
  </si>
  <si>
    <t>62034119A</t>
  </si>
  <si>
    <t>62034219</t>
  </si>
  <si>
    <t>62034219A</t>
  </si>
  <si>
    <t>62034219B</t>
  </si>
  <si>
    <t>62034219C</t>
  </si>
  <si>
    <t>62034319</t>
  </si>
  <si>
    <t>62034319A</t>
  </si>
  <si>
    <t>62034419</t>
  </si>
  <si>
    <t>62034419A</t>
  </si>
  <si>
    <t>62034419B</t>
  </si>
  <si>
    <t>62034419C</t>
  </si>
  <si>
    <t>62034519</t>
  </si>
  <si>
    <t>62034519A</t>
  </si>
  <si>
    <t>62034619</t>
  </si>
  <si>
    <t>62034619A</t>
  </si>
  <si>
    <t>62034619B</t>
  </si>
  <si>
    <t>62034619C</t>
  </si>
  <si>
    <t>62034719</t>
  </si>
  <si>
    <t>62034719A</t>
  </si>
  <si>
    <t>62034819</t>
  </si>
  <si>
    <t>62034819A</t>
  </si>
  <si>
    <t>62034819C</t>
  </si>
  <si>
    <t>62034819D</t>
  </si>
  <si>
    <t>62034819E</t>
  </si>
  <si>
    <t>62034819F</t>
  </si>
  <si>
    <t>62034919</t>
  </si>
  <si>
    <t>62034919A</t>
  </si>
  <si>
    <t>62035019</t>
  </si>
  <si>
    <t>62035019A</t>
  </si>
  <si>
    <t>62035119</t>
  </si>
  <si>
    <t>62035119A</t>
  </si>
  <si>
    <t>62035119B</t>
  </si>
  <si>
    <t>62035119C</t>
  </si>
  <si>
    <t>62035119D</t>
  </si>
  <si>
    <t>62035219</t>
  </si>
  <si>
    <t>62035219A</t>
  </si>
  <si>
    <t>62035319</t>
  </si>
  <si>
    <t>62035319A</t>
  </si>
  <si>
    <t>62035419</t>
  </si>
  <si>
    <t>62035419A</t>
  </si>
  <si>
    <t>62035419B</t>
  </si>
  <si>
    <t>62035519</t>
  </si>
  <si>
    <t>62035519A</t>
  </si>
  <si>
    <t>62035619</t>
  </si>
  <si>
    <t>62035619A</t>
  </si>
  <si>
    <t>62035719</t>
  </si>
  <si>
    <t>62035719A</t>
  </si>
  <si>
    <t>62035719B</t>
  </si>
  <si>
    <t>62035819</t>
  </si>
  <si>
    <t>62035819A</t>
  </si>
  <si>
    <t>62035819B</t>
  </si>
  <si>
    <t>62035919</t>
  </si>
  <si>
    <t>62035919A</t>
  </si>
  <si>
    <t>62035919B</t>
  </si>
  <si>
    <t>62036019</t>
  </si>
  <si>
    <t>62036019A</t>
  </si>
  <si>
    <t>62036119</t>
  </si>
  <si>
    <t>62036119A</t>
  </si>
  <si>
    <t>62036119B</t>
  </si>
  <si>
    <t>62036119C</t>
  </si>
  <si>
    <t>62036219</t>
  </si>
  <si>
    <t>62036219A</t>
  </si>
  <si>
    <t>62036319</t>
  </si>
  <si>
    <t>62036319A</t>
  </si>
  <si>
    <t>62036419</t>
  </si>
  <si>
    <t>62036419A</t>
  </si>
  <si>
    <t>62036619</t>
  </si>
  <si>
    <t>62036619A</t>
  </si>
  <si>
    <t>62036819</t>
  </si>
  <si>
    <t>62036819A</t>
  </si>
  <si>
    <t>62036919</t>
  </si>
  <si>
    <t>62036919A</t>
  </si>
  <si>
    <t>62037219</t>
  </si>
  <si>
    <t>62037219A</t>
  </si>
  <si>
    <t>62037319</t>
  </si>
  <si>
    <t>62037319A</t>
  </si>
  <si>
    <t>62037419</t>
  </si>
  <si>
    <t>62037419A</t>
  </si>
  <si>
    <t>62037519</t>
  </si>
  <si>
    <t>62037519A</t>
  </si>
  <si>
    <t>62037619</t>
  </si>
  <si>
    <t>62037619A</t>
  </si>
  <si>
    <t>62037719</t>
  </si>
  <si>
    <t>62037719A</t>
  </si>
  <si>
    <t>62037819</t>
  </si>
  <si>
    <t>62037819A</t>
  </si>
  <si>
    <t>62037919</t>
  </si>
  <si>
    <t>62037919A</t>
  </si>
  <si>
    <t>62038219</t>
  </si>
  <si>
    <t>62038219A</t>
  </si>
  <si>
    <t>62040119</t>
  </si>
  <si>
    <t>62040119A</t>
  </si>
  <si>
    <t>62040219</t>
  </si>
  <si>
    <t>62040219A</t>
  </si>
  <si>
    <t>62040319</t>
  </si>
  <si>
    <t>62040319A</t>
  </si>
  <si>
    <t>62040419</t>
  </si>
  <si>
    <t>62040419A</t>
  </si>
  <si>
    <t>62040519</t>
  </si>
  <si>
    <t>62040519A</t>
  </si>
  <si>
    <t>62040619</t>
  </si>
  <si>
    <t>62040619A</t>
  </si>
  <si>
    <t>62040719</t>
  </si>
  <si>
    <t>62040719A</t>
  </si>
  <si>
    <t>62040819</t>
  </si>
  <si>
    <t>62040819A</t>
  </si>
  <si>
    <t>62040919</t>
  </si>
  <si>
    <t>62040919A</t>
  </si>
  <si>
    <t>62041019</t>
  </si>
  <si>
    <t>62041019A</t>
  </si>
  <si>
    <t>62041119</t>
  </si>
  <si>
    <t>62041119A</t>
  </si>
  <si>
    <t>62041319</t>
  </si>
  <si>
    <t>62041319A</t>
  </si>
  <si>
    <t>62041419</t>
  </si>
  <si>
    <t>62041419A</t>
  </si>
  <si>
    <t>62041519</t>
  </si>
  <si>
    <t>62041519A</t>
  </si>
  <si>
    <t>62041619</t>
  </si>
  <si>
    <t>62041619A</t>
  </si>
  <si>
    <t>62041719</t>
  </si>
  <si>
    <t>62041719A</t>
  </si>
  <si>
    <t>62041819</t>
  </si>
  <si>
    <t>62041819A</t>
  </si>
  <si>
    <t>62041919</t>
  </si>
  <si>
    <t>62041919A</t>
  </si>
  <si>
    <t>62042019</t>
  </si>
  <si>
    <t>62042019A</t>
  </si>
  <si>
    <t>62042119</t>
  </si>
  <si>
    <t>62042119A</t>
  </si>
  <si>
    <t>62042319</t>
  </si>
  <si>
    <t>62042319A</t>
  </si>
  <si>
    <t>62042519</t>
  </si>
  <si>
    <t>62042519A</t>
  </si>
  <si>
    <t>62042619</t>
  </si>
  <si>
    <t>62042619A</t>
  </si>
  <si>
    <t>62042719</t>
  </si>
  <si>
    <t>62042719A</t>
  </si>
  <si>
    <t>62050119</t>
  </si>
  <si>
    <t>62050119A</t>
  </si>
  <si>
    <t>62050219</t>
  </si>
  <si>
    <t>62050219A</t>
  </si>
  <si>
    <t>62050319</t>
  </si>
  <si>
    <t>62050319A</t>
  </si>
  <si>
    <t>62050419</t>
  </si>
  <si>
    <t>62050419A</t>
  </si>
  <si>
    <t>62050519</t>
  </si>
  <si>
    <t>62050519A</t>
  </si>
  <si>
    <t>62050619</t>
  </si>
  <si>
    <t>62050619A</t>
  </si>
  <si>
    <t>62050819</t>
  </si>
  <si>
    <t>62050819A</t>
  </si>
  <si>
    <t>62090119</t>
  </si>
  <si>
    <t>62090119A</t>
  </si>
  <si>
    <t>55010119</t>
  </si>
  <si>
    <t>55010119A</t>
  </si>
  <si>
    <t>55010219</t>
  </si>
  <si>
    <t>55010219A</t>
  </si>
  <si>
    <t>55010319</t>
  </si>
  <si>
    <t>55010319A</t>
  </si>
  <si>
    <t>55010419</t>
  </si>
  <si>
    <t>55010419A</t>
  </si>
  <si>
    <t>55010519</t>
  </si>
  <si>
    <t>55010519A</t>
  </si>
  <si>
    <t>55010619</t>
  </si>
  <si>
    <t>55010619A</t>
  </si>
  <si>
    <t>55010719</t>
  </si>
  <si>
    <t>55010719A</t>
  </si>
  <si>
    <t>55010819</t>
  </si>
  <si>
    <t>55010819A</t>
  </si>
  <si>
    <t>55010919</t>
  </si>
  <si>
    <t>55010919A</t>
  </si>
  <si>
    <t>55011019</t>
  </si>
  <si>
    <t>55011019A</t>
  </si>
  <si>
    <t>55011119</t>
  </si>
  <si>
    <t>55011119A</t>
  </si>
  <si>
    <t>13134019I</t>
  </si>
  <si>
    <t>13134019J</t>
  </si>
  <si>
    <t>13121938</t>
  </si>
  <si>
    <t>29022004</t>
  </si>
  <si>
    <t>29022008</t>
  </si>
  <si>
    <t>29022012</t>
  </si>
  <si>
    <t>29022016</t>
  </si>
  <si>
    <t>29022020</t>
  </si>
  <si>
    <t>29022024</t>
  </si>
  <si>
    <t>29021932</t>
  </si>
  <si>
    <t>29021936</t>
  </si>
  <si>
    <t>29021940</t>
  </si>
  <si>
    <t>DATE</t>
  </si>
  <si>
    <t>Net Profit</t>
  </si>
  <si>
    <t>Is New Consumer</t>
  </si>
  <si>
    <t>Is Last Order</t>
  </si>
  <si>
    <t>Is Discount</t>
  </si>
  <si>
    <t>Row Labels</t>
  </si>
  <si>
    <t>Grand Total</t>
  </si>
  <si>
    <t>2019</t>
  </si>
  <si>
    <t>2020</t>
  </si>
  <si>
    <t>Sum of Net Profit</t>
  </si>
  <si>
    <t>1)</t>
  </si>
  <si>
    <t>2)-</t>
  </si>
  <si>
    <t>Sum of Is New Consumer</t>
  </si>
  <si>
    <t>Percentage Increase</t>
  </si>
  <si>
    <t>Percentage Increase from non discounted to discounted</t>
  </si>
  <si>
    <t>3)acqyuistion rate</t>
  </si>
  <si>
    <t>4)retention rate  (must do)</t>
  </si>
  <si>
    <t>5)</t>
  </si>
  <si>
    <t>Count of Order ID</t>
  </si>
  <si>
    <t>(Multiple Items)</t>
  </si>
  <si>
    <t>Percentage</t>
  </si>
  <si>
    <t>2)</t>
  </si>
  <si>
    <t>6)must do</t>
  </si>
  <si>
    <t>---------------------------------</t>
  </si>
  <si>
    <t>May</t>
  </si>
  <si>
    <t>Jun</t>
  </si>
  <si>
    <t>Jul</t>
  </si>
  <si>
    <t>Aug</t>
  </si>
  <si>
    <t>Sep</t>
  </si>
  <si>
    <t>Oct</t>
  </si>
  <si>
    <t>Nov</t>
  </si>
  <si>
    <t>Dec</t>
  </si>
  <si>
    <t>Jan</t>
  </si>
  <si>
    <t>Feb</t>
  </si>
  <si>
    <t>Mar</t>
  </si>
  <si>
    <t>Apr</t>
  </si>
  <si>
    <t>Column Labels</t>
  </si>
  <si>
    <t>2019 Total</t>
  </si>
  <si>
    <t>2020 Total</t>
  </si>
  <si>
    <t>Old Consumer</t>
  </si>
  <si>
    <t>New Consumer</t>
  </si>
  <si>
    <t>--------------------------------------------------------------------------------------------------------------------------------------------------------------------------------------</t>
  </si>
  <si>
    <t>3)</t>
  </si>
  <si>
    <t>Average of Line SKU Production Cost</t>
  </si>
  <si>
    <t>4)</t>
  </si>
  <si>
    <t>Distinct Count of Consumer ID</t>
  </si>
  <si>
    <t>-------------------------------------------------------------------------------------------------------------------------------------------------------------------------------------</t>
  </si>
  <si>
    <t>Total Sum of Net Profit</t>
  </si>
  <si>
    <t>Total Count of Order ID</t>
  </si>
  <si>
    <t>-----------------------------------------------------------------------------------------------------------------------------------------------------------------------------------------------------</t>
  </si>
  <si>
    <t>6)</t>
  </si>
  <si>
    <t>Discount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</si>
</sst>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 [$€-1];[Red]\-#,##0\ [$€-1]"/>
  </numFmts>
  <fonts count="5" x14ac:knownFonts="1">
    <font>
      <sz val="11"/>
      <color theme="1"/>
      <name val="Calibri"/>
      <family val="2"/>
      <scheme val="minor"/>
    </font>
    <font>
      <b/>
      <sz val="9"/>
      <color theme="1"/>
      <name val="Arial"/>
      <family val="2"/>
    </font>
    <font>
      <sz val="9"/>
      <color theme="1"/>
      <name val="Arial"/>
      <family val="2"/>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0" tint="-0.14999847407452621"/>
        <bgColor theme="4" tint="0.79998168889431442"/>
      </patternFill>
    </fill>
    <fill>
      <patternFill patternType="solid">
        <fgColor rgb="FFFFFF00"/>
        <bgColor indexed="64"/>
      </patternFill>
    </fill>
    <fill>
      <patternFill patternType="solid">
        <fgColor rgb="FF00B050"/>
        <bgColor indexed="64"/>
      </patternFill>
    </fill>
  </fills>
  <borders count="4">
    <border>
      <left/>
      <right/>
      <top/>
      <bottom/>
      <diagonal/>
    </border>
    <border>
      <left/>
      <right/>
      <top/>
      <bottom style="thin">
        <color indexed="64"/>
      </bottom>
      <diagonal/>
    </border>
    <border>
      <left/>
      <right/>
      <top style="thin">
        <color theme="4" tint="0.39997558519241921"/>
      </top>
      <bottom/>
      <diagonal/>
    </border>
    <border>
      <left/>
      <right/>
      <top/>
      <bottom style="thin">
        <color theme="4" tint="0.39997558519241921"/>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33">
    <xf numFmtId="0" fontId="0" fillId="0" borderId="0" xfId="0"/>
    <xf numFmtId="0" fontId="1" fillId="2" borderId="1" xfId="0" applyFont="1" applyFill="1" applyBorder="1"/>
    <xf numFmtId="0" fontId="2" fillId="2" borderId="0" xfId="0" applyFont="1" applyFill="1" applyAlignment="1">
      <alignment horizontal="left"/>
    </xf>
    <xf numFmtId="0" fontId="2" fillId="2" borderId="0" xfId="0" applyFont="1" applyFill="1"/>
    <xf numFmtId="164" fontId="2" fillId="2" borderId="0" xfId="0" applyNumberFormat="1" applyFont="1" applyFill="1" applyAlignment="1">
      <alignment horizontal="left"/>
    </xf>
    <xf numFmtId="0" fontId="0" fillId="2" borderId="0" xfId="0" applyFill="1"/>
    <xf numFmtId="0" fontId="0" fillId="3" borderId="0" xfId="0" applyFill="1"/>
    <xf numFmtId="49" fontId="2" fillId="3" borderId="0" xfId="0" applyNumberFormat="1" applyFont="1" applyFill="1" applyAlignment="1">
      <alignment horizontal="left"/>
    </xf>
    <xf numFmtId="49" fontId="2" fillId="3" borderId="0" xfId="0" quotePrefix="1" applyNumberFormat="1" applyFont="1" applyFill="1" applyAlignment="1">
      <alignment horizontal="left"/>
    </xf>
    <xf numFmtId="49" fontId="2" fillId="3" borderId="0" xfId="1" applyNumberFormat="1" applyFont="1" applyFill="1" applyAlignment="1">
      <alignment horizontal="left"/>
    </xf>
    <xf numFmtId="49" fontId="0" fillId="3" borderId="0" xfId="0" applyNumberFormat="1" applyFill="1"/>
    <xf numFmtId="49" fontId="2" fillId="3" borderId="0" xfId="0" applyNumberFormat="1" applyFont="1" applyFill="1"/>
    <xf numFmtId="1" fontId="2" fillId="3" borderId="0" xfId="0" applyNumberFormat="1" applyFont="1" applyFill="1"/>
    <xf numFmtId="1" fontId="0" fillId="3" borderId="0" xfId="0" applyNumberFormat="1" applyFill="1"/>
    <xf numFmtId="0" fontId="1" fillId="3" borderId="1" xfId="0" applyFont="1" applyFill="1" applyBorder="1"/>
    <xf numFmtId="14" fontId="2" fillId="3" borderId="0" xfId="0" applyNumberFormat="1" applyFont="1" applyFill="1" applyAlignment="1">
      <alignment horizontal="left"/>
    </xf>
    <xf numFmtId="0" fontId="4" fillId="3" borderId="0" xfId="0" applyFont="1" applyFill="1"/>
    <xf numFmtId="0" fontId="2" fillId="3" borderId="0" xfId="0" applyFont="1" applyFill="1"/>
    <xf numFmtId="0" fontId="0" fillId="3" borderId="0" xfId="0" applyFill="1" applyAlignment="1">
      <alignment horizontal="left"/>
    </xf>
    <xf numFmtId="0" fontId="4" fillId="4" borderId="3" xfId="0" applyFont="1" applyFill="1" applyBorder="1"/>
    <xf numFmtId="0" fontId="4" fillId="4" borderId="2" xfId="0" applyFont="1" applyFill="1" applyBorder="1" applyAlignment="1">
      <alignment horizontal="left"/>
    </xf>
    <xf numFmtId="0" fontId="4" fillId="4" borderId="2" xfId="0" applyFont="1" applyFill="1" applyBorder="1"/>
    <xf numFmtId="0" fontId="0" fillId="3" borderId="0" xfId="0" quotePrefix="1" applyFill="1"/>
    <xf numFmtId="14" fontId="0" fillId="3" borderId="0" xfId="0" applyNumberFormat="1" applyFill="1"/>
    <xf numFmtId="1" fontId="4" fillId="3" borderId="3" xfId="0" applyNumberFormat="1" applyFont="1" applyFill="1" applyBorder="1"/>
    <xf numFmtId="0" fontId="0" fillId="5" borderId="0" xfId="0" applyFill="1"/>
    <xf numFmtId="0" fontId="4" fillId="6" borderId="0" xfId="0" applyFont="1" applyFill="1"/>
    <xf numFmtId="0" fontId="4" fillId="6" borderId="3" xfId="0" applyFont="1" applyFill="1" applyBorder="1"/>
    <xf numFmtId="0" fontId="0" fillId="6" borderId="0" xfId="0" applyFill="1"/>
    <xf numFmtId="0" fontId="0" fillId="3" borderId="0" xfId="0" applyNumberFormat="1" applyFill="1"/>
    <xf numFmtId="0" fontId="1" fillId="3" borderId="1" xfId="2" applyNumberFormat="1" applyFont="1" applyFill="1" applyBorder="1"/>
    <xf numFmtId="0" fontId="2" fillId="3" borderId="0" xfId="2" applyNumberFormat="1" applyFont="1" applyFill="1"/>
    <xf numFmtId="0" fontId="0" fillId="3" borderId="0" xfId="2" applyNumberFormat="1" applyFont="1" applyFill="1"/>
  </cellXfs>
  <cellStyles count="3">
    <cellStyle name="Comma" xfId="1" builtinId="3"/>
    <cellStyle name="Currency" xfId="2" builtinId="4"/>
    <cellStyle name="Normal" xfId="0" builtinId="0"/>
  </cellStyles>
  <dxfs count="190">
    <dxf>
      <font>
        <b/>
        <i val="0"/>
      </font>
      <fill>
        <patternFill>
          <bgColor theme="7" tint="0.59996337778862885"/>
        </patternFill>
      </fill>
      <border>
        <left style="thin">
          <color auto="1"/>
        </left>
        <right style="thin">
          <color auto="1"/>
        </right>
        <top style="thin">
          <color auto="1"/>
        </top>
        <bottom style="thin">
          <color auto="1"/>
        </bottom>
        <vertical/>
        <horizontal/>
      </border>
    </dxf>
    <dxf>
      <font>
        <b/>
        <i val="0"/>
      </font>
      <fill>
        <patternFill>
          <bgColor theme="7" tint="0.59996337778862885"/>
        </patternFill>
      </fill>
      <border>
        <left style="thin">
          <color auto="1"/>
        </left>
        <right style="thin">
          <color auto="1"/>
        </right>
        <top style="thin">
          <color auto="1"/>
        </top>
        <bottom style="thin">
          <color auto="1"/>
        </bottom>
        <vertical/>
        <horizontal/>
      </border>
    </dxf>
    <dxf>
      <font>
        <b/>
        <i val="0"/>
      </font>
      <fill>
        <patternFill>
          <bgColor theme="7" tint="0.59996337778862885"/>
        </patternFill>
      </fill>
      <border>
        <left style="thin">
          <color auto="1"/>
        </left>
        <right style="thin">
          <color auto="1"/>
        </right>
        <top style="thin">
          <color auto="1"/>
        </top>
        <bottom style="thin">
          <color auto="1"/>
        </bottom>
        <vertical/>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s>
  <tableStyles count="0" defaultTableStyle="TableStyleMedium2" defaultPivotStyle="PivotStyleLight16"/>
  <colors>
    <mruColors>
      <color rgb="FFAF658C"/>
      <color rgb="FF873D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rgbClr val="AF658C"/>
                </a:solidFill>
              </a:rPr>
              <a:t>Order Count Per Customer Type</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2291724480934224E-2"/>
          <c:y val="0.275530245143152"/>
          <c:w val="0.93576090463174488"/>
          <c:h val="0.69656080399212494"/>
        </c:manualLayout>
      </c:layout>
      <c:barChart>
        <c:barDir val="bar"/>
        <c:grouping val="stacked"/>
        <c:varyColors val="0"/>
        <c:ser>
          <c:idx val="3"/>
          <c:order val="3"/>
          <c:tx>
            <c:v>Old Consumer</c:v>
          </c:tx>
          <c:spPr>
            <a:solidFill>
              <a:schemeClr val="tx1"/>
            </a:solidFill>
            <a:ln>
              <a:noFill/>
            </a:ln>
            <a:effectLst/>
          </c:spPr>
          <c:invertIfNegative val="0"/>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Tables!$F$3:$F$15</c:f>
              <c:numCache>
                <c:formatCode>General</c:formatCode>
                <c:ptCount val="13"/>
                <c:pt idx="0" formatCode="0">
                  <c:v>0</c:v>
                </c:pt>
                <c:pt idx="1">
                  <c:v>14</c:v>
                </c:pt>
                <c:pt idx="2">
                  <c:v>22</c:v>
                </c:pt>
                <c:pt idx="3">
                  <c:v>35</c:v>
                </c:pt>
                <c:pt idx="4">
                  <c:v>47</c:v>
                </c:pt>
                <c:pt idx="5">
                  <c:v>37</c:v>
                </c:pt>
                <c:pt idx="6">
                  <c:v>52</c:v>
                </c:pt>
                <c:pt idx="7">
                  <c:v>39</c:v>
                </c:pt>
                <c:pt idx="8">
                  <c:v>41</c:v>
                </c:pt>
                <c:pt idx="9">
                  <c:v>60</c:v>
                </c:pt>
                <c:pt idx="10">
                  <c:v>53</c:v>
                </c:pt>
                <c:pt idx="11">
                  <c:v>50</c:v>
                </c:pt>
                <c:pt idx="12">
                  <c:v>33</c:v>
                </c:pt>
              </c:numCache>
            </c:numRef>
          </c:val>
          <c:extLst>
            <c:ext xmlns:c16="http://schemas.microsoft.com/office/drawing/2014/chart" uri="{C3380CC4-5D6E-409C-BE32-E72D297353CC}">
              <c16:uniqueId val="{00000003-52F8-4897-9089-BE81C944EF67}"/>
            </c:ext>
          </c:extLst>
        </c:ser>
        <c:ser>
          <c:idx val="4"/>
          <c:order val="4"/>
          <c:tx>
            <c:v>New Consumer</c:v>
          </c:tx>
          <c:spPr>
            <a:solidFill>
              <a:srgbClr val="AF658C"/>
            </a:solidFill>
            <a:ln>
              <a:noFill/>
            </a:ln>
            <a:effectLst/>
          </c:spPr>
          <c:invertIfNegative val="0"/>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Tables!$G$3:$G$15</c:f>
              <c:numCache>
                <c:formatCode>General</c:formatCode>
                <c:ptCount val="13"/>
                <c:pt idx="0" formatCode="0">
                  <c:v>0</c:v>
                </c:pt>
                <c:pt idx="1">
                  <c:v>177</c:v>
                </c:pt>
                <c:pt idx="2">
                  <c:v>82</c:v>
                </c:pt>
                <c:pt idx="3">
                  <c:v>303</c:v>
                </c:pt>
                <c:pt idx="4">
                  <c:v>429</c:v>
                </c:pt>
                <c:pt idx="5">
                  <c:v>85</c:v>
                </c:pt>
                <c:pt idx="6">
                  <c:v>272</c:v>
                </c:pt>
                <c:pt idx="7">
                  <c:v>175</c:v>
                </c:pt>
                <c:pt idx="8">
                  <c:v>307</c:v>
                </c:pt>
                <c:pt idx="9">
                  <c:v>346</c:v>
                </c:pt>
                <c:pt idx="10">
                  <c:v>0</c:v>
                </c:pt>
                <c:pt idx="11">
                  <c:v>0</c:v>
                </c:pt>
                <c:pt idx="12">
                  <c:v>0</c:v>
                </c:pt>
              </c:numCache>
            </c:numRef>
          </c:val>
          <c:extLst>
            <c:ext xmlns:c16="http://schemas.microsoft.com/office/drawing/2014/chart" uri="{C3380CC4-5D6E-409C-BE32-E72D297353CC}">
              <c16:uniqueId val="{00000004-52F8-4897-9089-BE81C944EF67}"/>
            </c:ext>
          </c:extLst>
        </c:ser>
        <c:ser>
          <c:idx val="5"/>
          <c:order val="5"/>
          <c:tx>
            <c:v>total_2020</c:v>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Tables!$H$3:$H$15</c:f>
              <c:numCache>
                <c:formatCode>General</c:formatCode>
                <c:ptCount val="13"/>
                <c:pt idx="0">
                  <c:v>0</c:v>
                </c:pt>
                <c:pt idx="1">
                  <c:v>191</c:v>
                </c:pt>
                <c:pt idx="2">
                  <c:v>104</c:v>
                </c:pt>
                <c:pt idx="3">
                  <c:v>338</c:v>
                </c:pt>
                <c:pt idx="4">
                  <c:v>476</c:v>
                </c:pt>
                <c:pt idx="5">
                  <c:v>122</c:v>
                </c:pt>
                <c:pt idx="6">
                  <c:v>324</c:v>
                </c:pt>
                <c:pt idx="7">
                  <c:v>214</c:v>
                </c:pt>
                <c:pt idx="8">
                  <c:v>348</c:v>
                </c:pt>
                <c:pt idx="9">
                  <c:v>406</c:v>
                </c:pt>
                <c:pt idx="10">
                  <c:v>53</c:v>
                </c:pt>
                <c:pt idx="11">
                  <c:v>50</c:v>
                </c:pt>
                <c:pt idx="12">
                  <c:v>33</c:v>
                </c:pt>
              </c:numCache>
            </c:numRef>
          </c:val>
          <c:extLst>
            <c:ext xmlns:c16="http://schemas.microsoft.com/office/drawing/2014/chart" uri="{C3380CC4-5D6E-409C-BE32-E72D297353CC}">
              <c16:uniqueId val="{00000005-52F8-4897-9089-BE81C944EF67}"/>
            </c:ext>
          </c:extLst>
        </c:ser>
        <c:dLbls>
          <c:showLegendKey val="0"/>
          <c:showVal val="0"/>
          <c:showCatName val="0"/>
          <c:showSerName val="0"/>
          <c:showPercent val="0"/>
          <c:showBubbleSize val="0"/>
        </c:dLbls>
        <c:gapWidth val="150"/>
        <c:overlap val="100"/>
        <c:axId val="725487743"/>
        <c:axId val="214483440"/>
      </c:barChart>
      <c:barChart>
        <c:barDir val="bar"/>
        <c:grouping val="stacked"/>
        <c:varyColors val="0"/>
        <c:ser>
          <c:idx val="0"/>
          <c:order val="0"/>
          <c:tx>
            <c:v>Old Consumer</c:v>
          </c:tx>
          <c:spPr>
            <a:solidFill>
              <a:schemeClr val="tx1"/>
            </a:solidFill>
            <a:ln>
              <a:noFill/>
            </a:ln>
            <a:effectLst/>
          </c:spPr>
          <c:invertIfNegative val="0"/>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Tables!$C$3:$C$15</c:f>
              <c:numCache>
                <c:formatCode>General</c:formatCode>
                <c:ptCount val="13"/>
                <c:pt idx="0" formatCode="0">
                  <c:v>0</c:v>
                </c:pt>
                <c:pt idx="1">
                  <c:v>0</c:v>
                </c:pt>
                <c:pt idx="2">
                  <c:v>0</c:v>
                </c:pt>
                <c:pt idx="3">
                  <c:v>0</c:v>
                </c:pt>
                <c:pt idx="4">
                  <c:v>0</c:v>
                </c:pt>
                <c:pt idx="5">
                  <c:v>0</c:v>
                </c:pt>
                <c:pt idx="6">
                  <c:v>0</c:v>
                </c:pt>
                <c:pt idx="7">
                  <c:v>0</c:v>
                </c:pt>
                <c:pt idx="8">
                  <c:v>0</c:v>
                </c:pt>
                <c:pt idx="9">
                  <c:v>0</c:v>
                </c:pt>
                <c:pt idx="10">
                  <c:v>0</c:v>
                </c:pt>
                <c:pt idx="11">
                  <c:v>0</c:v>
                </c:pt>
                <c:pt idx="12">
                  <c:v>7</c:v>
                </c:pt>
              </c:numCache>
            </c:numRef>
          </c:val>
          <c:extLst>
            <c:ext xmlns:c16="http://schemas.microsoft.com/office/drawing/2014/chart" uri="{C3380CC4-5D6E-409C-BE32-E72D297353CC}">
              <c16:uniqueId val="{00000000-52F8-4897-9089-BE81C944EF67}"/>
            </c:ext>
          </c:extLst>
        </c:ser>
        <c:ser>
          <c:idx val="1"/>
          <c:order val="1"/>
          <c:tx>
            <c:v>New Consumer</c:v>
          </c:tx>
          <c:spPr>
            <a:solidFill>
              <a:srgbClr val="AF658C"/>
            </a:solidFill>
            <a:ln>
              <a:noFill/>
            </a:ln>
            <a:effectLst/>
          </c:spPr>
          <c:invertIfNegative val="0"/>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Tables!$D$3:$D$15</c:f>
              <c:numCache>
                <c:formatCode>General</c:formatCode>
                <c:ptCount val="13"/>
                <c:pt idx="0" formatCode="0">
                  <c:v>0</c:v>
                </c:pt>
                <c:pt idx="1">
                  <c:v>0</c:v>
                </c:pt>
                <c:pt idx="2">
                  <c:v>0</c:v>
                </c:pt>
                <c:pt idx="3">
                  <c:v>0</c:v>
                </c:pt>
                <c:pt idx="4">
                  <c:v>0</c:v>
                </c:pt>
                <c:pt idx="5">
                  <c:v>50</c:v>
                </c:pt>
                <c:pt idx="6">
                  <c:v>87</c:v>
                </c:pt>
                <c:pt idx="7">
                  <c:v>121</c:v>
                </c:pt>
                <c:pt idx="8">
                  <c:v>131</c:v>
                </c:pt>
                <c:pt idx="9">
                  <c:v>97</c:v>
                </c:pt>
                <c:pt idx="10">
                  <c:v>147</c:v>
                </c:pt>
                <c:pt idx="11">
                  <c:v>73</c:v>
                </c:pt>
                <c:pt idx="12">
                  <c:v>306</c:v>
                </c:pt>
              </c:numCache>
            </c:numRef>
          </c:val>
          <c:extLst>
            <c:ext xmlns:c16="http://schemas.microsoft.com/office/drawing/2014/chart" uri="{C3380CC4-5D6E-409C-BE32-E72D297353CC}">
              <c16:uniqueId val="{00000001-52F8-4897-9089-BE81C944EF67}"/>
            </c:ext>
          </c:extLst>
        </c:ser>
        <c:ser>
          <c:idx val="2"/>
          <c:order val="2"/>
          <c:tx>
            <c:v>2019_total</c:v>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Tables!$B$3:$B$15</c:f>
              <c:strCache>
                <c:ptCount val="13"/>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Tables!$E$3:$E$15</c:f>
              <c:numCache>
                <c:formatCode>General</c:formatCode>
                <c:ptCount val="13"/>
                <c:pt idx="0">
                  <c:v>0</c:v>
                </c:pt>
                <c:pt idx="1">
                  <c:v>0</c:v>
                </c:pt>
                <c:pt idx="2">
                  <c:v>0</c:v>
                </c:pt>
                <c:pt idx="3">
                  <c:v>0</c:v>
                </c:pt>
                <c:pt idx="4">
                  <c:v>0</c:v>
                </c:pt>
                <c:pt idx="5">
                  <c:v>50</c:v>
                </c:pt>
                <c:pt idx="6">
                  <c:v>87</c:v>
                </c:pt>
                <c:pt idx="7">
                  <c:v>121</c:v>
                </c:pt>
                <c:pt idx="8">
                  <c:v>131</c:v>
                </c:pt>
                <c:pt idx="9">
                  <c:v>97</c:v>
                </c:pt>
                <c:pt idx="10">
                  <c:v>147</c:v>
                </c:pt>
                <c:pt idx="11">
                  <c:v>73</c:v>
                </c:pt>
                <c:pt idx="12">
                  <c:v>313</c:v>
                </c:pt>
              </c:numCache>
            </c:numRef>
          </c:val>
          <c:extLst>
            <c:ext xmlns:c16="http://schemas.microsoft.com/office/drawing/2014/chart" uri="{C3380CC4-5D6E-409C-BE32-E72D297353CC}">
              <c16:uniqueId val="{00000002-52F8-4897-9089-BE81C944EF67}"/>
            </c:ext>
          </c:extLst>
        </c:ser>
        <c:dLbls>
          <c:showLegendKey val="0"/>
          <c:showVal val="0"/>
          <c:showCatName val="0"/>
          <c:showSerName val="0"/>
          <c:showPercent val="0"/>
          <c:showBubbleSize val="0"/>
        </c:dLbls>
        <c:gapWidth val="150"/>
        <c:overlap val="100"/>
        <c:axId val="1228495359"/>
        <c:axId val="214478976"/>
      </c:barChart>
      <c:catAx>
        <c:axId val="72548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483440"/>
        <c:crosses val="autoZero"/>
        <c:auto val="1"/>
        <c:lblAlgn val="ctr"/>
        <c:lblOffset val="100"/>
        <c:noMultiLvlLbl val="0"/>
      </c:catAx>
      <c:valAx>
        <c:axId val="214483440"/>
        <c:scaling>
          <c:orientation val="minMax"/>
          <c:max val="500"/>
          <c:min val="-600"/>
        </c:scaling>
        <c:delete val="1"/>
        <c:axPos val="b"/>
        <c:numFmt formatCode="0" sourceLinked="1"/>
        <c:majorTickMark val="none"/>
        <c:minorTickMark val="none"/>
        <c:tickLblPos val="nextTo"/>
        <c:crossAx val="725487743"/>
        <c:crosses val="autoZero"/>
        <c:crossBetween val="between"/>
      </c:valAx>
      <c:valAx>
        <c:axId val="214478976"/>
        <c:scaling>
          <c:orientation val="maxMin"/>
          <c:max val="500"/>
          <c:min val="-600"/>
        </c:scaling>
        <c:delete val="1"/>
        <c:axPos val="t"/>
        <c:numFmt formatCode="0" sourceLinked="1"/>
        <c:majorTickMark val="out"/>
        <c:minorTickMark val="none"/>
        <c:tickLblPos val="nextTo"/>
        <c:crossAx val="1228495359"/>
        <c:crosses val="max"/>
        <c:crossBetween val="between"/>
      </c:valAx>
      <c:catAx>
        <c:axId val="1228495359"/>
        <c:scaling>
          <c:orientation val="minMax"/>
        </c:scaling>
        <c:delete val="1"/>
        <c:axPos val="r"/>
        <c:numFmt formatCode="General" sourceLinked="1"/>
        <c:majorTickMark val="out"/>
        <c:minorTickMark val="none"/>
        <c:tickLblPos val="nextTo"/>
        <c:crossAx val="214478976"/>
        <c:crosses val="autoZero"/>
        <c:auto val="1"/>
        <c:lblAlgn val="ctr"/>
        <c:lblOffset val="100"/>
        <c:noMultiLvlLbl val="0"/>
      </c:catAx>
      <c:spPr>
        <a:noFill/>
        <a:ln>
          <a:noFill/>
        </a:ln>
        <a:effectLst/>
      </c:spPr>
    </c:plotArea>
    <c:legend>
      <c:legendPos val="tr"/>
      <c:legendEntry>
        <c:idx val="2"/>
        <c:delete val="1"/>
      </c:legendEntry>
      <c:legendEntry>
        <c:idx val="3"/>
        <c:delete val="1"/>
      </c:legendEntry>
      <c:legendEntry>
        <c:idx val="4"/>
        <c:delete val="1"/>
      </c:legendEntry>
      <c:legendEntry>
        <c:idx val="5"/>
        <c:delete val="1"/>
      </c:legendEntry>
      <c:layout>
        <c:manualLayout>
          <c:xMode val="edge"/>
          <c:yMode val="edge"/>
          <c:x val="2.7256898838633345E-2"/>
          <c:y val="0.12481276232797947"/>
          <c:w val="0.12472657942676642"/>
          <c:h val="9.990029268920268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rgbClr val="AF658C"/>
                </a:solidFill>
              </a:rPr>
              <a:t>Net</a:t>
            </a:r>
            <a:r>
              <a:rPr lang="en-US" sz="2000" b="1" baseline="0">
                <a:solidFill>
                  <a:srgbClr val="AF658C"/>
                </a:solidFill>
              </a:rPr>
              <a:t> Profit Per Customer Type</a:t>
            </a:r>
            <a:endParaRPr lang="en-US" sz="2000" b="1">
              <a:solidFill>
                <a:srgbClr val="AF658C"/>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1.9052397748088468E-2"/>
          <c:y val="0.26058981367785772"/>
          <c:w val="0.95145379601952462"/>
          <c:h val="0.7071009811218838"/>
        </c:manualLayout>
      </c:layout>
      <c:barChart>
        <c:barDir val="bar"/>
        <c:grouping val="stacked"/>
        <c:varyColors val="0"/>
        <c:ser>
          <c:idx val="3"/>
          <c:order val="3"/>
          <c:tx>
            <c:v>Old Consumer</c:v>
          </c:tx>
          <c:spPr>
            <a:solidFill>
              <a:schemeClr val="tx1"/>
            </a:solidFill>
            <a:ln>
              <a:noFill/>
            </a:ln>
            <a:effectLst/>
          </c:spPr>
          <c:invertIfNegative val="0"/>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Tables!$F$28:$F$39</c:f>
              <c:numCache>
                <c:formatCode>General</c:formatCode>
                <c:ptCount val="12"/>
                <c:pt idx="0">
                  <c:v>2658.28</c:v>
                </c:pt>
                <c:pt idx="1">
                  <c:v>5909.1500000000015</c:v>
                </c:pt>
                <c:pt idx="2">
                  <c:v>9454.75</c:v>
                </c:pt>
                <c:pt idx="3">
                  <c:v>8941.01</c:v>
                </c:pt>
                <c:pt idx="4">
                  <c:v>8382.0700000000015</c:v>
                </c:pt>
                <c:pt idx="5">
                  <c:v>13576.12</c:v>
                </c:pt>
                <c:pt idx="6">
                  <c:v>8631.07</c:v>
                </c:pt>
                <c:pt idx="7">
                  <c:v>10692.29</c:v>
                </c:pt>
                <c:pt idx="8">
                  <c:v>16759.749999999996</c:v>
                </c:pt>
                <c:pt idx="9">
                  <c:v>13608.159999999998</c:v>
                </c:pt>
                <c:pt idx="10">
                  <c:v>16015.320000000002</c:v>
                </c:pt>
                <c:pt idx="11">
                  <c:v>10884.1</c:v>
                </c:pt>
              </c:numCache>
            </c:numRef>
          </c:val>
          <c:extLst>
            <c:ext xmlns:c16="http://schemas.microsoft.com/office/drawing/2014/chart" uri="{C3380CC4-5D6E-409C-BE32-E72D297353CC}">
              <c16:uniqueId val="{00000003-45D8-4B9A-A80C-3DF717615EA5}"/>
            </c:ext>
          </c:extLst>
        </c:ser>
        <c:ser>
          <c:idx val="4"/>
          <c:order val="4"/>
          <c:tx>
            <c:v>New Consumer</c:v>
          </c:tx>
          <c:spPr>
            <a:solidFill>
              <a:srgbClr val="AF658C"/>
            </a:solidFill>
            <a:ln>
              <a:noFill/>
            </a:ln>
            <a:effectLst/>
          </c:spPr>
          <c:invertIfNegative val="0"/>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Tables!$G$28:$G$39</c:f>
              <c:numCache>
                <c:formatCode>General</c:formatCode>
                <c:ptCount val="12"/>
                <c:pt idx="0">
                  <c:v>39633.460000000021</c:v>
                </c:pt>
                <c:pt idx="1">
                  <c:v>18455.959999999985</c:v>
                </c:pt>
                <c:pt idx="2">
                  <c:v>75360.420000000042</c:v>
                </c:pt>
                <c:pt idx="3">
                  <c:v>95992.389999999912</c:v>
                </c:pt>
                <c:pt idx="4">
                  <c:v>19022.420000000002</c:v>
                </c:pt>
                <c:pt idx="5">
                  <c:v>77062.320000000109</c:v>
                </c:pt>
                <c:pt idx="6">
                  <c:v>65082.279999999962</c:v>
                </c:pt>
                <c:pt idx="7">
                  <c:v>85178.199999999953</c:v>
                </c:pt>
                <c:pt idx="8">
                  <c:v>84484.680000000051</c:v>
                </c:pt>
                <c:pt idx="9">
                  <c:v>0</c:v>
                </c:pt>
                <c:pt idx="10">
                  <c:v>0</c:v>
                </c:pt>
                <c:pt idx="11">
                  <c:v>0</c:v>
                </c:pt>
              </c:numCache>
            </c:numRef>
          </c:val>
          <c:extLst>
            <c:ext xmlns:c16="http://schemas.microsoft.com/office/drawing/2014/chart" uri="{C3380CC4-5D6E-409C-BE32-E72D297353CC}">
              <c16:uniqueId val="{00000004-45D8-4B9A-A80C-3DF717615EA5}"/>
            </c:ext>
          </c:extLst>
        </c:ser>
        <c:ser>
          <c:idx val="5"/>
          <c:order val="5"/>
          <c:tx>
            <c:strRef>
              <c:f>Tables!$H$26:$H$27</c:f>
              <c:strCache>
                <c:ptCount val="2"/>
                <c:pt idx="0">
                  <c:v>2020</c:v>
                </c:pt>
                <c:pt idx="1">
                  <c:v>2020 Total</c:v>
                </c:pt>
              </c:strCache>
            </c:strRef>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Tables!$H$28:$H$39</c:f>
              <c:numCache>
                <c:formatCode>General</c:formatCode>
                <c:ptCount val="12"/>
                <c:pt idx="0">
                  <c:v>42291.74000000002</c:v>
                </c:pt>
                <c:pt idx="1">
                  <c:v>24365.109999999986</c:v>
                </c:pt>
                <c:pt idx="2">
                  <c:v>84815.170000000042</c:v>
                </c:pt>
                <c:pt idx="3">
                  <c:v>104933.39999999991</c:v>
                </c:pt>
                <c:pt idx="4">
                  <c:v>27404.490000000005</c:v>
                </c:pt>
                <c:pt idx="5">
                  <c:v>90638.440000000104</c:v>
                </c:pt>
                <c:pt idx="6">
                  <c:v>73713.349999999962</c:v>
                </c:pt>
                <c:pt idx="7">
                  <c:v>95870.489999999962</c:v>
                </c:pt>
                <c:pt idx="8">
                  <c:v>101244.43000000005</c:v>
                </c:pt>
                <c:pt idx="9">
                  <c:v>13608.159999999998</c:v>
                </c:pt>
                <c:pt idx="10">
                  <c:v>16015.320000000002</c:v>
                </c:pt>
                <c:pt idx="11">
                  <c:v>10884.1</c:v>
                </c:pt>
              </c:numCache>
            </c:numRef>
          </c:val>
          <c:extLst>
            <c:ext xmlns:c16="http://schemas.microsoft.com/office/drawing/2014/chart" uri="{C3380CC4-5D6E-409C-BE32-E72D297353CC}">
              <c16:uniqueId val="{00000005-45D8-4B9A-A80C-3DF717615EA5}"/>
            </c:ext>
          </c:extLst>
        </c:ser>
        <c:dLbls>
          <c:showLegendKey val="0"/>
          <c:showVal val="0"/>
          <c:showCatName val="0"/>
          <c:showSerName val="0"/>
          <c:showPercent val="0"/>
          <c:showBubbleSize val="0"/>
        </c:dLbls>
        <c:gapWidth val="150"/>
        <c:overlap val="100"/>
        <c:axId val="652115951"/>
        <c:axId val="1163036255"/>
      </c:barChart>
      <c:barChart>
        <c:barDir val="bar"/>
        <c:grouping val="stacked"/>
        <c:varyColors val="0"/>
        <c:ser>
          <c:idx val="0"/>
          <c:order val="0"/>
          <c:tx>
            <c:strRef>
              <c:f>Tables!$C$26:$C$27</c:f>
              <c:strCache>
                <c:ptCount val="2"/>
                <c:pt idx="0">
                  <c:v>2019</c:v>
                </c:pt>
                <c:pt idx="1">
                  <c:v>Old Consumer</c:v>
                </c:pt>
              </c:strCache>
            </c:strRef>
          </c:tx>
          <c:spPr>
            <a:solidFill>
              <a:schemeClr val="tx1"/>
            </a:solidFill>
            <a:ln>
              <a:noFill/>
            </a:ln>
            <a:effectLst/>
          </c:spPr>
          <c:invertIfNegative val="0"/>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Tables!$C$28:$C$39</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837.09000000000015</c:v>
                </c:pt>
              </c:numCache>
            </c:numRef>
          </c:val>
          <c:extLst>
            <c:ext xmlns:c16="http://schemas.microsoft.com/office/drawing/2014/chart" uri="{C3380CC4-5D6E-409C-BE32-E72D297353CC}">
              <c16:uniqueId val="{00000000-45D8-4B9A-A80C-3DF717615EA5}"/>
            </c:ext>
          </c:extLst>
        </c:ser>
        <c:ser>
          <c:idx val="1"/>
          <c:order val="1"/>
          <c:tx>
            <c:strRef>
              <c:f>Tables!$D$26:$D$27</c:f>
              <c:strCache>
                <c:ptCount val="2"/>
                <c:pt idx="0">
                  <c:v>2019</c:v>
                </c:pt>
                <c:pt idx="1">
                  <c:v>New Consumer</c:v>
                </c:pt>
              </c:strCache>
            </c:strRef>
          </c:tx>
          <c:spPr>
            <a:solidFill>
              <a:srgbClr val="AF658C"/>
            </a:solidFill>
            <a:ln>
              <a:noFill/>
            </a:ln>
            <a:effectLst/>
          </c:spPr>
          <c:invertIfNegative val="0"/>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Tables!$D$28:$D$39</c:f>
              <c:numCache>
                <c:formatCode>General</c:formatCode>
                <c:ptCount val="12"/>
                <c:pt idx="0">
                  <c:v>0</c:v>
                </c:pt>
                <c:pt idx="1">
                  <c:v>0</c:v>
                </c:pt>
                <c:pt idx="2">
                  <c:v>0</c:v>
                </c:pt>
                <c:pt idx="3">
                  <c:v>0</c:v>
                </c:pt>
                <c:pt idx="4">
                  <c:v>19720.029999999988</c:v>
                </c:pt>
                <c:pt idx="5">
                  <c:v>18129.379999999994</c:v>
                </c:pt>
                <c:pt idx="6">
                  <c:v>28633.919999999966</c:v>
                </c:pt>
                <c:pt idx="7">
                  <c:v>40037.359999999993</c:v>
                </c:pt>
                <c:pt idx="8">
                  <c:v>22406.85999999999</c:v>
                </c:pt>
                <c:pt idx="9">
                  <c:v>24020.050000000028</c:v>
                </c:pt>
                <c:pt idx="10">
                  <c:v>12940.610000000002</c:v>
                </c:pt>
                <c:pt idx="11">
                  <c:v>54706.69999999999</c:v>
                </c:pt>
              </c:numCache>
            </c:numRef>
          </c:val>
          <c:extLst>
            <c:ext xmlns:c16="http://schemas.microsoft.com/office/drawing/2014/chart" uri="{C3380CC4-5D6E-409C-BE32-E72D297353CC}">
              <c16:uniqueId val="{00000001-45D8-4B9A-A80C-3DF717615EA5}"/>
            </c:ext>
          </c:extLst>
        </c:ser>
        <c:ser>
          <c:idx val="2"/>
          <c:order val="2"/>
          <c:tx>
            <c:strRef>
              <c:f>Tables!$E$26:$E$27</c:f>
              <c:strCache>
                <c:ptCount val="2"/>
                <c:pt idx="0">
                  <c:v>2019</c:v>
                </c:pt>
                <c:pt idx="1">
                  <c:v>2019 Total</c:v>
                </c:pt>
              </c:strCache>
            </c:strRef>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Tables!$B$28:$B$39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Tables!$E$28:$E$39</c:f>
              <c:numCache>
                <c:formatCode>General</c:formatCode>
                <c:ptCount val="12"/>
                <c:pt idx="0">
                  <c:v>0</c:v>
                </c:pt>
                <c:pt idx="1">
                  <c:v>0</c:v>
                </c:pt>
                <c:pt idx="2">
                  <c:v>0</c:v>
                </c:pt>
                <c:pt idx="3">
                  <c:v>0</c:v>
                </c:pt>
                <c:pt idx="4">
                  <c:v>19720.029999999988</c:v>
                </c:pt>
                <c:pt idx="5">
                  <c:v>18129.379999999994</c:v>
                </c:pt>
                <c:pt idx="6">
                  <c:v>28633.919999999966</c:v>
                </c:pt>
                <c:pt idx="7">
                  <c:v>40037.359999999993</c:v>
                </c:pt>
                <c:pt idx="8">
                  <c:v>22406.85999999999</c:v>
                </c:pt>
                <c:pt idx="9">
                  <c:v>24020.050000000028</c:v>
                </c:pt>
                <c:pt idx="10">
                  <c:v>12940.610000000002</c:v>
                </c:pt>
                <c:pt idx="11">
                  <c:v>55543.789999999994</c:v>
                </c:pt>
              </c:numCache>
            </c:numRef>
          </c:val>
          <c:extLst>
            <c:ext xmlns:c16="http://schemas.microsoft.com/office/drawing/2014/chart" uri="{C3380CC4-5D6E-409C-BE32-E72D297353CC}">
              <c16:uniqueId val="{00000002-45D8-4B9A-A80C-3DF717615EA5}"/>
            </c:ext>
          </c:extLst>
        </c:ser>
        <c:dLbls>
          <c:showLegendKey val="0"/>
          <c:showVal val="0"/>
          <c:showCatName val="0"/>
          <c:showSerName val="0"/>
          <c:showPercent val="0"/>
          <c:showBubbleSize val="0"/>
        </c:dLbls>
        <c:gapWidth val="150"/>
        <c:overlap val="100"/>
        <c:axId val="1228485279"/>
        <c:axId val="818318592"/>
      </c:barChart>
      <c:catAx>
        <c:axId val="652115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036255"/>
        <c:crosses val="autoZero"/>
        <c:auto val="1"/>
        <c:lblAlgn val="ctr"/>
        <c:lblOffset val="100"/>
        <c:noMultiLvlLbl val="0"/>
      </c:catAx>
      <c:valAx>
        <c:axId val="1163036255"/>
        <c:scaling>
          <c:orientation val="minMax"/>
          <c:max val="130000"/>
          <c:min val="-150000"/>
        </c:scaling>
        <c:delete val="1"/>
        <c:axPos val="b"/>
        <c:numFmt formatCode="General" sourceLinked="1"/>
        <c:majorTickMark val="none"/>
        <c:minorTickMark val="none"/>
        <c:tickLblPos val="nextTo"/>
        <c:crossAx val="652115951"/>
        <c:crosses val="autoZero"/>
        <c:crossBetween val="between"/>
      </c:valAx>
      <c:valAx>
        <c:axId val="818318592"/>
        <c:scaling>
          <c:orientation val="maxMin"/>
          <c:max val="130000"/>
          <c:min val="-150000"/>
        </c:scaling>
        <c:delete val="1"/>
        <c:axPos val="t"/>
        <c:numFmt formatCode="General" sourceLinked="1"/>
        <c:majorTickMark val="out"/>
        <c:minorTickMark val="none"/>
        <c:tickLblPos val="nextTo"/>
        <c:crossAx val="1228485279"/>
        <c:crosses val="max"/>
        <c:crossBetween val="between"/>
      </c:valAx>
      <c:catAx>
        <c:axId val="1228485279"/>
        <c:scaling>
          <c:orientation val="minMax"/>
        </c:scaling>
        <c:delete val="1"/>
        <c:axPos val="r"/>
        <c:numFmt formatCode="General" sourceLinked="1"/>
        <c:majorTickMark val="out"/>
        <c:minorTickMark val="none"/>
        <c:tickLblPos val="nextTo"/>
        <c:crossAx val="818318592"/>
        <c:crosses val="autoZero"/>
        <c:auto val="1"/>
        <c:lblAlgn val="ctr"/>
        <c:lblOffset val="100"/>
        <c:noMultiLvlLbl val="0"/>
      </c:catAx>
      <c:spPr>
        <a:noFill/>
        <a:ln>
          <a:noFill/>
        </a:ln>
        <a:effectLst/>
      </c:spPr>
    </c:plotArea>
    <c:legend>
      <c:legendPos val="l"/>
      <c:legendEntry>
        <c:idx val="2"/>
        <c:delete val="1"/>
      </c:legendEntry>
      <c:legendEntry>
        <c:idx val="3"/>
        <c:delete val="1"/>
      </c:legendEntry>
      <c:legendEntry>
        <c:idx val="4"/>
        <c:delete val="1"/>
      </c:legendEntry>
      <c:legendEntry>
        <c:idx val="5"/>
        <c:delete val="1"/>
      </c:legendEntry>
      <c:layout>
        <c:manualLayout>
          <c:xMode val="edge"/>
          <c:yMode val="edge"/>
          <c:x val="4.8578033794519561E-2"/>
          <c:y val="7.1666884837035955E-2"/>
          <c:w val="0.12467097443934565"/>
          <c:h val="9.98099636250678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[R6-Project1 (row-data).xlsx]Pivot_table!PivotTable11</c:name>
    <c:fmtId val="4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Produciton Cost versus</a:t>
            </a:r>
            <a:r>
              <a:rPr lang="en-US" b="1" baseline="0"/>
              <a:t> Net Profit</a:t>
            </a:r>
            <a:r>
              <a:rPr lang="en-US" b="1"/>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F658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solidFill>
            <a:round/>
          </a:ln>
          <a:effectLst/>
        </c:spPr>
        <c:marker>
          <c:symbol val="diamond"/>
          <c:size val="6"/>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tx1"/>
            </a:solidFill>
            <a:round/>
          </a:ln>
          <a:effectLst/>
        </c:spPr>
        <c:marker>
          <c:symbol val="diamond"/>
          <c:size val="6"/>
          <c:spPr>
            <a:solidFill>
              <a:schemeClr val="tx1"/>
            </a:solidFill>
            <a:ln w="9525">
              <a:solidFill>
                <a:schemeClr val="accent1"/>
              </a:solidFill>
            </a:ln>
            <a:effectLst/>
          </c:spPr>
        </c:marker>
      </c:pivotFmt>
    </c:pivotFmts>
    <c:plotArea>
      <c:layout>
        <c:manualLayout>
          <c:layoutTarget val="inner"/>
          <c:xMode val="edge"/>
          <c:yMode val="edge"/>
          <c:x val="2.4555377690064939E-2"/>
          <c:y val="0.11917581012572109"/>
          <c:w val="0.93911469974693706"/>
          <c:h val="0.76643183401718673"/>
        </c:manualLayout>
      </c:layout>
      <c:barChart>
        <c:barDir val="col"/>
        <c:grouping val="clustered"/>
        <c:varyColors val="0"/>
        <c:ser>
          <c:idx val="1"/>
          <c:order val="1"/>
          <c:tx>
            <c:strRef>
              <c:f>Pivot_table!$C$115</c:f>
              <c:strCache>
                <c:ptCount val="1"/>
                <c:pt idx="0">
                  <c:v>Average of Line SKU Production Cost</c:v>
                </c:pt>
              </c:strCache>
            </c:strRef>
          </c:tx>
          <c:spPr>
            <a:solidFill>
              <a:srgbClr val="AF658C"/>
            </a:solidFill>
            <a:ln>
              <a:noFill/>
            </a:ln>
            <a:effectLst/>
          </c:spPr>
          <c:invertIfNegative val="0"/>
          <c:cat>
            <c:strRef>
              <c:f>Pivot_table!$A$116:$A$126</c:f>
              <c:strCache>
                <c:ptCount val="10"/>
                <c:pt idx="0">
                  <c:v>Accessories</c:v>
                </c:pt>
                <c:pt idx="1">
                  <c:v>Apparel</c:v>
                </c:pt>
                <c:pt idx="2">
                  <c:v>Bags</c:v>
                </c:pt>
                <c:pt idx="3">
                  <c:v>Boots</c:v>
                </c:pt>
                <c:pt idx="4">
                  <c:v>Fragrances</c:v>
                </c:pt>
                <c:pt idx="5">
                  <c:v>Mini bags</c:v>
                </c:pt>
                <c:pt idx="6">
                  <c:v>Sandals</c:v>
                </c:pt>
                <c:pt idx="7">
                  <c:v>Shoes</c:v>
                </c:pt>
                <c:pt idx="8">
                  <c:v>Small leather goods</c:v>
                </c:pt>
                <c:pt idx="9">
                  <c:v>Sneakers</c:v>
                </c:pt>
              </c:strCache>
            </c:strRef>
          </c:cat>
          <c:val>
            <c:numRef>
              <c:f>Pivot_table!$C$116:$C$126</c:f>
              <c:numCache>
                <c:formatCode>General</c:formatCode>
                <c:ptCount val="10"/>
                <c:pt idx="0">
                  <c:v>82.111926070039516</c:v>
                </c:pt>
                <c:pt idx="1">
                  <c:v>129.36022503516017</c:v>
                </c:pt>
                <c:pt idx="2">
                  <c:v>419.60470588235364</c:v>
                </c:pt>
                <c:pt idx="3">
                  <c:v>203.31732026143808</c:v>
                </c:pt>
                <c:pt idx="4">
                  <c:v>38.666603001364386</c:v>
                </c:pt>
                <c:pt idx="5">
                  <c:v>257.34309523809549</c:v>
                </c:pt>
                <c:pt idx="6">
                  <c:v>145.95764285714307</c:v>
                </c:pt>
                <c:pt idx="7">
                  <c:v>113.50666666666666</c:v>
                </c:pt>
                <c:pt idx="8">
                  <c:v>57.286096654275397</c:v>
                </c:pt>
                <c:pt idx="9">
                  <c:v>88.220253164556809</c:v>
                </c:pt>
              </c:numCache>
            </c:numRef>
          </c:val>
          <c:extLst>
            <c:ext xmlns:c16="http://schemas.microsoft.com/office/drawing/2014/chart" uri="{C3380CC4-5D6E-409C-BE32-E72D297353CC}">
              <c16:uniqueId val="{00000000-6201-4FE3-AB91-5CB6160716A8}"/>
            </c:ext>
          </c:extLst>
        </c:ser>
        <c:dLbls>
          <c:showLegendKey val="0"/>
          <c:showVal val="0"/>
          <c:showCatName val="0"/>
          <c:showSerName val="0"/>
          <c:showPercent val="0"/>
          <c:showBubbleSize val="0"/>
        </c:dLbls>
        <c:gapWidth val="219"/>
        <c:axId val="1228492479"/>
        <c:axId val="818316608"/>
      </c:barChart>
      <c:lineChart>
        <c:grouping val="standard"/>
        <c:varyColors val="0"/>
        <c:ser>
          <c:idx val="0"/>
          <c:order val="0"/>
          <c:tx>
            <c:strRef>
              <c:f>Pivot_table!$B$115</c:f>
              <c:strCache>
                <c:ptCount val="1"/>
                <c:pt idx="0">
                  <c:v>Sum of Net Profit</c:v>
                </c:pt>
              </c:strCache>
            </c:strRef>
          </c:tx>
          <c:spPr>
            <a:ln w="28575" cap="rnd">
              <a:solidFill>
                <a:schemeClr val="tx1"/>
              </a:solidFill>
              <a:round/>
            </a:ln>
            <a:effectLst/>
          </c:spPr>
          <c:marker>
            <c:symbol val="diamond"/>
            <c:size val="6"/>
            <c:spPr>
              <a:solidFill>
                <a:schemeClr val="tx1"/>
              </a:solidFill>
              <a:ln w="9525">
                <a:solidFill>
                  <a:schemeClr val="accent1"/>
                </a:solidFill>
              </a:ln>
              <a:effectLst/>
            </c:spPr>
          </c:marker>
          <c:cat>
            <c:strRef>
              <c:f>Pivot_table!$A$116:$A$126</c:f>
              <c:strCache>
                <c:ptCount val="10"/>
                <c:pt idx="0">
                  <c:v>Accessories</c:v>
                </c:pt>
                <c:pt idx="1">
                  <c:v>Apparel</c:v>
                </c:pt>
                <c:pt idx="2">
                  <c:v>Bags</c:v>
                </c:pt>
                <c:pt idx="3">
                  <c:v>Boots</c:v>
                </c:pt>
                <c:pt idx="4">
                  <c:v>Fragrances</c:v>
                </c:pt>
                <c:pt idx="5">
                  <c:v>Mini bags</c:v>
                </c:pt>
                <c:pt idx="6">
                  <c:v>Sandals</c:v>
                </c:pt>
                <c:pt idx="7">
                  <c:v>Shoes</c:v>
                </c:pt>
                <c:pt idx="8">
                  <c:v>Small leather goods</c:v>
                </c:pt>
                <c:pt idx="9">
                  <c:v>Sneakers</c:v>
                </c:pt>
              </c:strCache>
            </c:strRef>
          </c:cat>
          <c:val>
            <c:numRef>
              <c:f>Pivot_table!$B$116:$B$126</c:f>
              <c:numCache>
                <c:formatCode>General</c:formatCode>
                <c:ptCount val="10"/>
                <c:pt idx="0">
                  <c:v>97326.069999999774</c:v>
                </c:pt>
                <c:pt idx="1">
                  <c:v>167860.87999999998</c:v>
                </c:pt>
                <c:pt idx="2">
                  <c:v>142582.37000000005</c:v>
                </c:pt>
                <c:pt idx="3">
                  <c:v>50216.750000000007</c:v>
                </c:pt>
                <c:pt idx="4">
                  <c:v>119609.18000000033</c:v>
                </c:pt>
                <c:pt idx="5">
                  <c:v>123566.20000000004</c:v>
                </c:pt>
                <c:pt idx="6">
                  <c:v>91961.760000000213</c:v>
                </c:pt>
                <c:pt idx="7">
                  <c:v>10171.859999999997</c:v>
                </c:pt>
                <c:pt idx="8">
                  <c:v>50993.280000000159</c:v>
                </c:pt>
                <c:pt idx="9">
                  <c:v>52927.850000000079</c:v>
                </c:pt>
              </c:numCache>
            </c:numRef>
          </c:val>
          <c:smooth val="0"/>
          <c:extLst>
            <c:ext xmlns:c16="http://schemas.microsoft.com/office/drawing/2014/chart" uri="{C3380CC4-5D6E-409C-BE32-E72D297353CC}">
              <c16:uniqueId val="{00000001-6201-4FE3-AB91-5CB6160716A8}"/>
            </c:ext>
          </c:extLst>
        </c:ser>
        <c:dLbls>
          <c:showLegendKey val="0"/>
          <c:showVal val="0"/>
          <c:showCatName val="0"/>
          <c:showSerName val="0"/>
          <c:showPercent val="0"/>
          <c:showBubbleSize val="0"/>
        </c:dLbls>
        <c:marker val="1"/>
        <c:smooth val="0"/>
        <c:axId val="1228480959"/>
        <c:axId val="214489888"/>
      </c:lineChart>
      <c:catAx>
        <c:axId val="1228492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316608"/>
        <c:crosses val="autoZero"/>
        <c:auto val="1"/>
        <c:lblAlgn val="ctr"/>
        <c:lblOffset val="100"/>
        <c:noMultiLvlLbl val="0"/>
      </c:catAx>
      <c:valAx>
        <c:axId val="81831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492479"/>
        <c:crosses val="autoZero"/>
        <c:crossBetween val="between"/>
      </c:valAx>
      <c:valAx>
        <c:axId val="214489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480959"/>
        <c:crosses val="max"/>
        <c:crossBetween val="between"/>
      </c:valAx>
      <c:catAx>
        <c:axId val="1228480959"/>
        <c:scaling>
          <c:orientation val="minMax"/>
        </c:scaling>
        <c:delete val="1"/>
        <c:axPos val="b"/>
        <c:numFmt formatCode="General" sourceLinked="1"/>
        <c:majorTickMark val="out"/>
        <c:minorTickMark val="none"/>
        <c:tickLblPos val="nextTo"/>
        <c:crossAx val="214489888"/>
        <c:crosses val="autoZero"/>
        <c:auto val="1"/>
        <c:lblAlgn val="ctr"/>
        <c:lblOffset val="100"/>
        <c:noMultiLvlLbl val="0"/>
      </c:catAx>
      <c:spPr>
        <a:noFill/>
        <a:ln>
          <a:noFill/>
        </a:ln>
        <a:effectLst/>
      </c:spPr>
    </c:plotArea>
    <c:legend>
      <c:legendPos val="b"/>
      <c:layout>
        <c:manualLayout>
          <c:xMode val="edge"/>
          <c:yMode val="edge"/>
          <c:x val="0.37348497684209386"/>
          <c:y val="0.93380360510296068"/>
          <c:w val="0.25303004631581233"/>
          <c:h val="6.619639489703937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rgbClr val="AF658C"/>
                </a:solidFill>
                <a:latin typeface="+mn-lt"/>
                <a:ea typeface="+mn-ea"/>
                <a:cs typeface="+mn-cs"/>
              </a:defRPr>
            </a:pPr>
            <a:r>
              <a:rPr lang="en-US" sz="2000" b="1">
                <a:solidFill>
                  <a:srgbClr val="AF658C"/>
                </a:solidFill>
              </a:rPr>
              <a:t>Number of Consumers</a:t>
            </a:r>
            <a:r>
              <a:rPr lang="en-US" sz="2000" b="1" baseline="0">
                <a:solidFill>
                  <a:srgbClr val="AF658C"/>
                </a:solidFill>
              </a:rPr>
              <a:t> Per Consumer Type</a:t>
            </a:r>
            <a:endParaRPr lang="en-US" sz="2000" b="1">
              <a:solidFill>
                <a:srgbClr val="AF658C"/>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rgbClr val="AF658C"/>
              </a:solidFill>
              <a:latin typeface="+mn-lt"/>
              <a:ea typeface="+mn-ea"/>
              <a:cs typeface="+mn-cs"/>
            </a:defRPr>
          </a:pPr>
          <a:endParaRPr lang="en-US"/>
        </a:p>
      </c:txPr>
    </c:title>
    <c:autoTitleDeleted val="0"/>
    <c:plotArea>
      <c:layout>
        <c:manualLayout>
          <c:layoutTarget val="inner"/>
          <c:xMode val="edge"/>
          <c:yMode val="edge"/>
          <c:x val="2.2929107709606038E-2"/>
          <c:y val="0.25306328812752793"/>
          <c:w val="0.95804501710013523"/>
          <c:h val="0.71422198429693073"/>
        </c:manualLayout>
      </c:layout>
      <c:barChart>
        <c:barDir val="bar"/>
        <c:grouping val="stacked"/>
        <c:varyColors val="0"/>
        <c:ser>
          <c:idx val="3"/>
          <c:order val="3"/>
          <c:tx>
            <c:v>Old Consumer</c:v>
          </c:tx>
          <c:spPr>
            <a:solidFill>
              <a:schemeClr val="tx1"/>
            </a:solidFill>
            <a:ln>
              <a:noFill/>
            </a:ln>
            <a:effectLst/>
          </c:spPr>
          <c:invertIfNegative val="0"/>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Tables!$F$49:$F$60</c:f>
              <c:numCache>
                <c:formatCode>General</c:formatCode>
                <c:ptCount val="12"/>
                <c:pt idx="0">
                  <c:v>12</c:v>
                </c:pt>
                <c:pt idx="1">
                  <c:v>17</c:v>
                </c:pt>
                <c:pt idx="2">
                  <c:v>29</c:v>
                </c:pt>
                <c:pt idx="3">
                  <c:v>39</c:v>
                </c:pt>
                <c:pt idx="4">
                  <c:v>31</c:v>
                </c:pt>
                <c:pt idx="5">
                  <c:v>43</c:v>
                </c:pt>
                <c:pt idx="6">
                  <c:v>34</c:v>
                </c:pt>
                <c:pt idx="7">
                  <c:v>33</c:v>
                </c:pt>
                <c:pt idx="8">
                  <c:v>48</c:v>
                </c:pt>
                <c:pt idx="9">
                  <c:v>44</c:v>
                </c:pt>
                <c:pt idx="10">
                  <c:v>38</c:v>
                </c:pt>
                <c:pt idx="11">
                  <c:v>29</c:v>
                </c:pt>
              </c:numCache>
            </c:numRef>
          </c:val>
          <c:extLst>
            <c:ext xmlns:c16="http://schemas.microsoft.com/office/drawing/2014/chart" uri="{C3380CC4-5D6E-409C-BE32-E72D297353CC}">
              <c16:uniqueId val="{00000003-B70C-4145-9FC5-0BAFFAC2E0D2}"/>
            </c:ext>
          </c:extLst>
        </c:ser>
        <c:ser>
          <c:idx val="4"/>
          <c:order val="4"/>
          <c:tx>
            <c:strRef>
              <c:f>Tables!$G$47:$G$48</c:f>
              <c:strCache>
                <c:ptCount val="2"/>
                <c:pt idx="0">
                  <c:v>2020</c:v>
                </c:pt>
                <c:pt idx="1">
                  <c:v>New Consumer</c:v>
                </c:pt>
              </c:strCache>
            </c:strRef>
          </c:tx>
          <c:spPr>
            <a:solidFill>
              <a:srgbClr val="AF658C"/>
            </a:solidFill>
            <a:ln>
              <a:noFill/>
            </a:ln>
            <a:effectLst/>
          </c:spPr>
          <c:invertIfNegative val="0"/>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Tables!$G$49:$G$60</c:f>
              <c:numCache>
                <c:formatCode>General</c:formatCode>
                <c:ptCount val="12"/>
                <c:pt idx="0">
                  <c:v>177</c:v>
                </c:pt>
                <c:pt idx="1">
                  <c:v>82</c:v>
                </c:pt>
                <c:pt idx="2">
                  <c:v>303</c:v>
                </c:pt>
                <c:pt idx="3">
                  <c:v>429</c:v>
                </c:pt>
                <c:pt idx="4">
                  <c:v>85</c:v>
                </c:pt>
                <c:pt idx="5">
                  <c:v>272</c:v>
                </c:pt>
                <c:pt idx="6">
                  <c:v>175</c:v>
                </c:pt>
                <c:pt idx="7">
                  <c:v>307</c:v>
                </c:pt>
                <c:pt idx="8">
                  <c:v>346</c:v>
                </c:pt>
                <c:pt idx="9">
                  <c:v>0</c:v>
                </c:pt>
                <c:pt idx="10">
                  <c:v>0</c:v>
                </c:pt>
                <c:pt idx="11">
                  <c:v>0</c:v>
                </c:pt>
              </c:numCache>
            </c:numRef>
          </c:val>
          <c:extLst>
            <c:ext xmlns:c16="http://schemas.microsoft.com/office/drawing/2014/chart" uri="{C3380CC4-5D6E-409C-BE32-E72D297353CC}">
              <c16:uniqueId val="{00000004-B70C-4145-9FC5-0BAFFAC2E0D2}"/>
            </c:ext>
          </c:extLst>
        </c:ser>
        <c:ser>
          <c:idx val="5"/>
          <c:order val="5"/>
          <c:tx>
            <c:strRef>
              <c:f>Tables!$H$47:$H$48</c:f>
              <c:strCache>
                <c:ptCount val="2"/>
                <c:pt idx="0">
                  <c:v>2020</c:v>
                </c:pt>
                <c:pt idx="1">
                  <c:v>2020 Total</c:v>
                </c:pt>
              </c:strCache>
            </c:strRef>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Tables!$H$49:$H$60</c:f>
              <c:numCache>
                <c:formatCode>General</c:formatCode>
                <c:ptCount val="12"/>
                <c:pt idx="0">
                  <c:v>189</c:v>
                </c:pt>
                <c:pt idx="1">
                  <c:v>99</c:v>
                </c:pt>
                <c:pt idx="2">
                  <c:v>332</c:v>
                </c:pt>
                <c:pt idx="3">
                  <c:v>468</c:v>
                </c:pt>
                <c:pt idx="4">
                  <c:v>116</c:v>
                </c:pt>
                <c:pt idx="5">
                  <c:v>315</c:v>
                </c:pt>
                <c:pt idx="6">
                  <c:v>209</c:v>
                </c:pt>
                <c:pt idx="7">
                  <c:v>340</c:v>
                </c:pt>
                <c:pt idx="8">
                  <c:v>394</c:v>
                </c:pt>
                <c:pt idx="9">
                  <c:v>44</c:v>
                </c:pt>
                <c:pt idx="10">
                  <c:v>38</c:v>
                </c:pt>
                <c:pt idx="11">
                  <c:v>29</c:v>
                </c:pt>
              </c:numCache>
            </c:numRef>
          </c:val>
          <c:extLst>
            <c:ext xmlns:c16="http://schemas.microsoft.com/office/drawing/2014/chart" uri="{C3380CC4-5D6E-409C-BE32-E72D297353CC}">
              <c16:uniqueId val="{00000005-B70C-4145-9FC5-0BAFFAC2E0D2}"/>
            </c:ext>
          </c:extLst>
        </c:ser>
        <c:dLbls>
          <c:showLegendKey val="0"/>
          <c:showVal val="0"/>
          <c:showCatName val="0"/>
          <c:showSerName val="0"/>
          <c:showPercent val="0"/>
          <c:showBubbleSize val="0"/>
        </c:dLbls>
        <c:gapWidth val="150"/>
        <c:overlap val="100"/>
        <c:axId val="836996304"/>
        <c:axId val="809671983"/>
      </c:barChart>
      <c:barChart>
        <c:barDir val="bar"/>
        <c:grouping val="stacked"/>
        <c:varyColors val="0"/>
        <c:ser>
          <c:idx val="0"/>
          <c:order val="0"/>
          <c:tx>
            <c:v>Old Consumer</c:v>
          </c:tx>
          <c:spPr>
            <a:solidFill>
              <a:schemeClr val="tx1"/>
            </a:solidFill>
            <a:ln>
              <a:noFill/>
            </a:ln>
            <a:effectLst/>
          </c:spPr>
          <c:invertIfNegative val="0"/>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Tables!$C$49:$C$60</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7</c:v>
                </c:pt>
              </c:numCache>
            </c:numRef>
          </c:val>
          <c:extLst>
            <c:ext xmlns:c16="http://schemas.microsoft.com/office/drawing/2014/chart" uri="{C3380CC4-5D6E-409C-BE32-E72D297353CC}">
              <c16:uniqueId val="{00000000-B70C-4145-9FC5-0BAFFAC2E0D2}"/>
            </c:ext>
          </c:extLst>
        </c:ser>
        <c:ser>
          <c:idx val="1"/>
          <c:order val="1"/>
          <c:tx>
            <c:v>New Consumer</c:v>
          </c:tx>
          <c:spPr>
            <a:solidFill>
              <a:srgbClr val="AF658C"/>
            </a:solidFill>
            <a:ln>
              <a:noFill/>
            </a:ln>
            <a:effectLst/>
          </c:spPr>
          <c:invertIfNegative val="0"/>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Tables!$D$49:$D$60</c:f>
              <c:numCache>
                <c:formatCode>General</c:formatCode>
                <c:ptCount val="12"/>
                <c:pt idx="0">
                  <c:v>0</c:v>
                </c:pt>
                <c:pt idx="1">
                  <c:v>0</c:v>
                </c:pt>
                <c:pt idx="2">
                  <c:v>0</c:v>
                </c:pt>
                <c:pt idx="3">
                  <c:v>0</c:v>
                </c:pt>
                <c:pt idx="4">
                  <c:v>50</c:v>
                </c:pt>
                <c:pt idx="5">
                  <c:v>87</c:v>
                </c:pt>
                <c:pt idx="6">
                  <c:v>121</c:v>
                </c:pt>
                <c:pt idx="7">
                  <c:v>131</c:v>
                </c:pt>
                <c:pt idx="8">
                  <c:v>97</c:v>
                </c:pt>
                <c:pt idx="9">
                  <c:v>147</c:v>
                </c:pt>
                <c:pt idx="10">
                  <c:v>73</c:v>
                </c:pt>
                <c:pt idx="11">
                  <c:v>306</c:v>
                </c:pt>
              </c:numCache>
            </c:numRef>
          </c:val>
          <c:extLst>
            <c:ext xmlns:c16="http://schemas.microsoft.com/office/drawing/2014/chart" uri="{C3380CC4-5D6E-409C-BE32-E72D297353CC}">
              <c16:uniqueId val="{00000001-B70C-4145-9FC5-0BAFFAC2E0D2}"/>
            </c:ext>
          </c:extLst>
        </c:ser>
        <c:ser>
          <c:idx val="2"/>
          <c:order val="2"/>
          <c:tx>
            <c:strRef>
              <c:f>Tables!$E$47:$E$48</c:f>
              <c:strCache>
                <c:ptCount val="2"/>
                <c:pt idx="0">
                  <c:v>2019</c:v>
                </c:pt>
                <c:pt idx="1">
                  <c:v>2019 Total</c:v>
                </c:pt>
              </c:strCache>
            </c:strRef>
          </c:tx>
          <c:spPr>
            <a:no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Tables!$B$49:$B$60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Tables!$E$49:$E$60</c:f>
              <c:numCache>
                <c:formatCode>General</c:formatCode>
                <c:ptCount val="12"/>
                <c:pt idx="0">
                  <c:v>0</c:v>
                </c:pt>
                <c:pt idx="1">
                  <c:v>0</c:v>
                </c:pt>
                <c:pt idx="2">
                  <c:v>0</c:v>
                </c:pt>
                <c:pt idx="3">
                  <c:v>0</c:v>
                </c:pt>
                <c:pt idx="4">
                  <c:v>50</c:v>
                </c:pt>
                <c:pt idx="5">
                  <c:v>87</c:v>
                </c:pt>
                <c:pt idx="6">
                  <c:v>121</c:v>
                </c:pt>
                <c:pt idx="7">
                  <c:v>131</c:v>
                </c:pt>
                <c:pt idx="8">
                  <c:v>97</c:v>
                </c:pt>
                <c:pt idx="9">
                  <c:v>147</c:v>
                </c:pt>
                <c:pt idx="10">
                  <c:v>73</c:v>
                </c:pt>
                <c:pt idx="11">
                  <c:v>313</c:v>
                </c:pt>
              </c:numCache>
            </c:numRef>
          </c:val>
          <c:extLst>
            <c:ext xmlns:c16="http://schemas.microsoft.com/office/drawing/2014/chart" uri="{C3380CC4-5D6E-409C-BE32-E72D297353CC}">
              <c16:uniqueId val="{00000002-B70C-4145-9FC5-0BAFFAC2E0D2}"/>
            </c:ext>
          </c:extLst>
        </c:ser>
        <c:dLbls>
          <c:showLegendKey val="0"/>
          <c:showVal val="0"/>
          <c:showCatName val="0"/>
          <c:showSerName val="0"/>
          <c:showPercent val="0"/>
          <c:showBubbleSize val="0"/>
        </c:dLbls>
        <c:gapWidth val="150"/>
        <c:overlap val="100"/>
        <c:axId val="836995824"/>
        <c:axId val="784582240"/>
      </c:barChart>
      <c:catAx>
        <c:axId val="836996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71983"/>
        <c:crosses val="autoZero"/>
        <c:auto val="1"/>
        <c:lblAlgn val="ctr"/>
        <c:lblOffset val="100"/>
        <c:noMultiLvlLbl val="0"/>
      </c:catAx>
      <c:valAx>
        <c:axId val="809671983"/>
        <c:scaling>
          <c:orientation val="minMax"/>
          <c:max val="500"/>
          <c:min val="-600"/>
        </c:scaling>
        <c:delete val="1"/>
        <c:axPos val="b"/>
        <c:numFmt formatCode="General" sourceLinked="1"/>
        <c:majorTickMark val="none"/>
        <c:minorTickMark val="none"/>
        <c:tickLblPos val="nextTo"/>
        <c:crossAx val="836996304"/>
        <c:crosses val="autoZero"/>
        <c:crossBetween val="between"/>
      </c:valAx>
      <c:valAx>
        <c:axId val="784582240"/>
        <c:scaling>
          <c:orientation val="maxMin"/>
          <c:max val="500"/>
          <c:min val="-600"/>
        </c:scaling>
        <c:delete val="1"/>
        <c:axPos val="t"/>
        <c:numFmt formatCode="General" sourceLinked="1"/>
        <c:majorTickMark val="out"/>
        <c:minorTickMark val="none"/>
        <c:tickLblPos val="nextTo"/>
        <c:crossAx val="836995824"/>
        <c:crosses val="max"/>
        <c:crossBetween val="between"/>
      </c:valAx>
      <c:catAx>
        <c:axId val="836995824"/>
        <c:scaling>
          <c:orientation val="minMax"/>
        </c:scaling>
        <c:delete val="1"/>
        <c:axPos val="r"/>
        <c:numFmt formatCode="General" sourceLinked="1"/>
        <c:majorTickMark val="out"/>
        <c:minorTickMark val="none"/>
        <c:tickLblPos val="nextTo"/>
        <c:crossAx val="784582240"/>
        <c:crosses val="autoZero"/>
        <c:auto val="1"/>
        <c:lblAlgn val="ctr"/>
        <c:lblOffset val="100"/>
        <c:noMultiLvlLbl val="0"/>
      </c:catAx>
      <c:spPr>
        <a:noFill/>
        <a:ln>
          <a:noFill/>
        </a:ln>
        <a:effectLst/>
      </c:spPr>
    </c:plotArea>
    <c:legend>
      <c:legendPos val="l"/>
      <c:legendEntry>
        <c:idx val="1"/>
        <c:delete val="1"/>
      </c:legendEntry>
      <c:legendEntry>
        <c:idx val="2"/>
        <c:delete val="1"/>
      </c:legendEntry>
      <c:legendEntry>
        <c:idx val="3"/>
        <c:delete val="1"/>
      </c:legendEntry>
      <c:legendEntry>
        <c:idx val="5"/>
        <c:delete val="1"/>
      </c:legendEntry>
      <c:layout>
        <c:manualLayout>
          <c:xMode val="edge"/>
          <c:yMode val="edge"/>
          <c:x val="3.8051750380517502E-2"/>
          <c:y val="0.10792839198098096"/>
          <c:w val="0.1241394491306598"/>
          <c:h val="0.10172955045643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602345</xdr:colOff>
      <xdr:row>127</xdr:row>
      <xdr:rowOff>177303</xdr:rowOff>
    </xdr:from>
    <xdr:to>
      <xdr:col>10</xdr:col>
      <xdr:colOff>105766</xdr:colOff>
      <xdr:row>141</xdr:row>
      <xdr:rowOff>134161</xdr:rowOff>
    </xdr:to>
    <mc:AlternateContent xmlns:mc="http://schemas.openxmlformats.org/markup-compatibility/2006">
      <mc:Choice xmlns:a14="http://schemas.microsoft.com/office/drawing/2010/main" Requires="a14">
        <xdr:graphicFrame macro="">
          <xdr:nvGraphicFramePr>
            <xdr:cNvPr id="5" name="Consumer">
              <a:extLst>
                <a:ext uri="{FF2B5EF4-FFF2-40B4-BE49-F238E27FC236}">
                  <a16:creationId xmlns:a16="http://schemas.microsoft.com/office/drawing/2014/main" id="{002F3D3C-2A46-9EA4-E7B5-02F43EE49EA5}"/>
                </a:ext>
              </a:extLst>
            </xdr:cNvPr>
            <xdr:cNvGraphicFramePr/>
          </xdr:nvGraphicFramePr>
          <xdr:xfrm>
            <a:off x="0" y="0"/>
            <a:ext cx="0" cy="0"/>
          </xdr:xfrm>
          <a:graphic>
            <a:graphicData uri="http://schemas.microsoft.com/office/drawing/2010/slicer">
              <sle:slicer xmlns:sle="http://schemas.microsoft.com/office/drawing/2010/slicer" name="Consumer"/>
            </a:graphicData>
          </a:graphic>
        </xdr:graphicFrame>
      </mc:Choice>
      <mc:Fallback>
        <xdr:sp macro="" textlink="">
          <xdr:nvSpPr>
            <xdr:cNvPr id="0" name=""/>
            <xdr:cNvSpPr>
              <a:spLocks noTextEdit="1"/>
            </xdr:cNvSpPr>
          </xdr:nvSpPr>
          <xdr:spPr>
            <a:xfrm>
              <a:off x="4885686" y="23070077"/>
              <a:ext cx="1799499" cy="2480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588074</xdr:colOff>
      <xdr:row>0</xdr:row>
      <xdr:rowOff>85505</xdr:rowOff>
    </xdr:from>
    <xdr:to>
      <xdr:col>24</xdr:col>
      <xdr:colOff>33074</xdr:colOff>
      <xdr:row>23</xdr:row>
      <xdr:rowOff>83981</xdr:rowOff>
    </xdr:to>
    <xdr:graphicFrame macro="">
      <xdr:nvGraphicFramePr>
        <xdr:cNvPr id="5" name="Chart 4">
          <a:extLst>
            <a:ext uri="{FF2B5EF4-FFF2-40B4-BE49-F238E27FC236}">
              <a16:creationId xmlns:a16="http://schemas.microsoft.com/office/drawing/2014/main" id="{B67CDF63-D38F-C30A-5B4E-95EFAD7FF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36</xdr:col>
      <xdr:colOff>133985</xdr:colOff>
      <xdr:row>0</xdr:row>
      <xdr:rowOff>38108</xdr:rowOff>
    </xdr:from>
    <xdr:to>
      <xdr:col>39</xdr:col>
      <xdr:colOff>340468</xdr:colOff>
      <xdr:row>11</xdr:row>
      <xdr:rowOff>48638</xdr:rowOff>
    </xdr:to>
    <mc:AlternateContent xmlns:mc="http://schemas.openxmlformats.org/markup-compatibility/2006" xmlns:a14="http://schemas.microsoft.com/office/drawing/2010/main">
      <mc:Choice Requires="a14">
        <xdr:graphicFrame macro="">
          <xdr:nvGraphicFramePr>
            <xdr:cNvPr id="6" name="Consumer 1">
              <a:extLst>
                <a:ext uri="{FF2B5EF4-FFF2-40B4-BE49-F238E27FC236}">
                  <a16:creationId xmlns:a16="http://schemas.microsoft.com/office/drawing/2014/main" id="{9D94FC7E-D37F-434D-9AAB-788A29DDFA59}"/>
                </a:ext>
              </a:extLst>
            </xdr:cNvPr>
            <xdr:cNvGraphicFramePr/>
          </xdr:nvGraphicFramePr>
          <xdr:xfrm>
            <a:off x="0" y="0"/>
            <a:ext cx="0" cy="0"/>
          </xdr:xfrm>
          <a:graphic>
            <a:graphicData uri="http://schemas.microsoft.com/office/drawing/2010/slicer">
              <sle:slicer xmlns:sle="http://schemas.microsoft.com/office/drawing/2010/slicer" name="Consumer 1"/>
            </a:graphicData>
          </a:graphic>
        </xdr:graphicFrame>
      </mc:Choice>
      <mc:Fallback xmlns="">
        <xdr:sp macro="" textlink="">
          <xdr:nvSpPr>
            <xdr:cNvPr id="0" name=""/>
            <xdr:cNvSpPr>
              <a:spLocks noTextEdit="1"/>
            </xdr:cNvSpPr>
          </xdr:nvSpPr>
          <xdr:spPr>
            <a:xfrm>
              <a:off x="24735699" y="38108"/>
              <a:ext cx="1810345" cy="24405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44866</xdr:colOff>
      <xdr:row>0</xdr:row>
      <xdr:rowOff>63358</xdr:rowOff>
    </xdr:from>
    <xdr:to>
      <xdr:col>36</xdr:col>
      <xdr:colOff>99626</xdr:colOff>
      <xdr:row>23</xdr:row>
      <xdr:rowOff>65717</xdr:rowOff>
    </xdr:to>
    <xdr:graphicFrame macro="">
      <xdr:nvGraphicFramePr>
        <xdr:cNvPr id="7" name="Chart 6">
          <a:extLst>
            <a:ext uri="{FF2B5EF4-FFF2-40B4-BE49-F238E27FC236}">
              <a16:creationId xmlns:a16="http://schemas.microsoft.com/office/drawing/2014/main" id="{018330BF-2E9F-FB10-ACF1-F9F9603E5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33131</xdr:colOff>
      <xdr:row>23</xdr:row>
      <xdr:rowOff>74706</xdr:rowOff>
    </xdr:from>
    <xdr:to>
      <xdr:col>36</xdr:col>
      <xdr:colOff>119530</xdr:colOff>
      <xdr:row>46</xdr:row>
      <xdr:rowOff>142240</xdr:rowOff>
    </xdr:to>
    <xdr:graphicFrame macro="">
      <xdr:nvGraphicFramePr>
        <xdr:cNvPr id="8" name="Chart 7">
          <a:extLst>
            <a:ext uri="{FF2B5EF4-FFF2-40B4-BE49-F238E27FC236}">
              <a16:creationId xmlns:a16="http://schemas.microsoft.com/office/drawing/2014/main" id="{A83B3414-E5AB-4910-BE2C-7981870BA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36</xdr:col>
      <xdr:colOff>153489</xdr:colOff>
      <xdr:row>23</xdr:row>
      <xdr:rowOff>90352</xdr:rowOff>
    </xdr:from>
    <xdr:to>
      <xdr:col>39</xdr:col>
      <xdr:colOff>145325</xdr:colOff>
      <xdr:row>37</xdr:row>
      <xdr:rowOff>80827</xdr:rowOff>
    </xdr:to>
    <mc:AlternateContent xmlns:mc="http://schemas.openxmlformats.org/markup-compatibility/2006" xmlns:a14="http://schemas.microsoft.com/office/drawing/2010/main">
      <mc:Choice Requires="a14">
        <xdr:graphicFrame macro="">
          <xdr:nvGraphicFramePr>
            <xdr:cNvPr id="2" name="Years (DATE)">
              <a:extLst>
                <a:ext uri="{FF2B5EF4-FFF2-40B4-BE49-F238E27FC236}">
                  <a16:creationId xmlns:a16="http://schemas.microsoft.com/office/drawing/2014/main" id="{CB267281-FB27-D77D-5E2B-ECF51DFB4B01}"/>
                </a:ext>
              </a:extLst>
            </xdr:cNvPr>
            <xdr:cNvGraphicFramePr/>
          </xdr:nvGraphicFramePr>
          <xdr:xfrm>
            <a:off x="0" y="0"/>
            <a:ext cx="0" cy="0"/>
          </xdr:xfrm>
          <a:graphic>
            <a:graphicData uri="http://schemas.microsoft.com/office/drawing/2010/slicer">
              <sle:slicer xmlns:sle="http://schemas.microsoft.com/office/drawing/2010/slicer" name="Years (DATE)"/>
            </a:graphicData>
          </a:graphic>
        </xdr:graphicFrame>
      </mc:Choice>
      <mc:Fallback xmlns="">
        <xdr:sp macro="" textlink="">
          <xdr:nvSpPr>
            <xdr:cNvPr id="0" name=""/>
            <xdr:cNvSpPr>
              <a:spLocks noTextEdit="1"/>
            </xdr:cNvSpPr>
          </xdr:nvSpPr>
          <xdr:spPr>
            <a:xfrm>
              <a:off x="24755203" y="4263209"/>
              <a:ext cx="1806122" cy="2530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590667</xdr:colOff>
      <xdr:row>23</xdr:row>
      <xdr:rowOff>99851</xdr:rowOff>
    </xdr:from>
    <xdr:to>
      <xdr:col>24</xdr:col>
      <xdr:colOff>29900</xdr:colOff>
      <xdr:row>46</xdr:row>
      <xdr:rowOff>107018</xdr:rowOff>
    </xdr:to>
    <xdr:graphicFrame macro="">
      <xdr:nvGraphicFramePr>
        <xdr:cNvPr id="3" name="Chart 2">
          <a:extLst>
            <a:ext uri="{FF2B5EF4-FFF2-40B4-BE49-F238E27FC236}">
              <a16:creationId xmlns:a16="http://schemas.microsoft.com/office/drawing/2014/main" id="{AE2D2A26-970E-C7A0-3B96-FD3A8D0FB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0.52885</cdr:x>
      <cdr:y>0.17853</cdr:y>
    </cdr:from>
    <cdr:to>
      <cdr:x>0.61325</cdr:x>
      <cdr:y>0.25319</cdr:y>
    </cdr:to>
    <cdr:sp macro="" textlink="">
      <cdr:nvSpPr>
        <cdr:cNvPr id="2" name="TextBox 1">
          <a:extLst xmlns:a="http://schemas.openxmlformats.org/drawingml/2006/main">
            <a:ext uri="{FF2B5EF4-FFF2-40B4-BE49-F238E27FC236}">
              <a16:creationId xmlns:a16="http://schemas.microsoft.com/office/drawing/2014/main" id="{9EE55DD0-56F2-EF30-F716-74B51BBB8135}"/>
            </a:ext>
          </a:extLst>
        </cdr:cNvPr>
        <cdr:cNvSpPr txBox="1"/>
      </cdr:nvSpPr>
      <cdr:spPr>
        <a:xfrm xmlns:a="http://schemas.openxmlformats.org/drawingml/2006/main">
          <a:off x="3897545" y="742837"/>
          <a:ext cx="622009" cy="31066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2020</a:t>
          </a:r>
        </a:p>
      </cdr:txBody>
    </cdr:sp>
  </cdr:relSizeAnchor>
  <cdr:relSizeAnchor xmlns:cdr="http://schemas.openxmlformats.org/drawingml/2006/chartDrawing">
    <cdr:from>
      <cdr:x>0.42074</cdr:x>
      <cdr:y>0.18057</cdr:y>
    </cdr:from>
    <cdr:to>
      <cdr:x>0.50847</cdr:x>
      <cdr:y>0.25026</cdr:y>
    </cdr:to>
    <cdr:sp macro="" textlink="">
      <cdr:nvSpPr>
        <cdr:cNvPr id="5" name="TextBox 4">
          <a:extLst xmlns:a="http://schemas.openxmlformats.org/drawingml/2006/main">
            <a:ext uri="{FF2B5EF4-FFF2-40B4-BE49-F238E27FC236}">
              <a16:creationId xmlns:a16="http://schemas.microsoft.com/office/drawing/2014/main" id="{80F2CF17-E094-7E38-9E17-392F5FACB7FC}"/>
            </a:ext>
          </a:extLst>
        </cdr:cNvPr>
        <cdr:cNvSpPr txBox="1"/>
      </cdr:nvSpPr>
      <cdr:spPr>
        <a:xfrm xmlns:a="http://schemas.openxmlformats.org/drawingml/2006/main">
          <a:off x="3110462" y="772503"/>
          <a:ext cx="648574" cy="2981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2019</a:t>
          </a:r>
        </a:p>
      </cdr:txBody>
    </cdr:sp>
  </cdr:relSizeAnchor>
</c:userShapes>
</file>

<file path=xl/drawings/drawing4.xml><?xml version="1.0" encoding="utf-8"?>
<c:userShapes xmlns:c="http://schemas.openxmlformats.org/drawingml/2006/chart">
  <cdr:relSizeAnchor xmlns:cdr="http://schemas.openxmlformats.org/drawingml/2006/chartDrawing">
    <cdr:from>
      <cdr:x>0.51257</cdr:x>
      <cdr:y>0.18181</cdr:y>
    </cdr:from>
    <cdr:to>
      <cdr:x>0.62037</cdr:x>
      <cdr:y>0.25702</cdr:y>
    </cdr:to>
    <cdr:sp macro="" textlink="">
      <cdr:nvSpPr>
        <cdr:cNvPr id="2" name="TextBox 1">
          <a:extLst xmlns:a="http://schemas.openxmlformats.org/drawingml/2006/main">
            <a:ext uri="{FF2B5EF4-FFF2-40B4-BE49-F238E27FC236}">
              <a16:creationId xmlns:a16="http://schemas.microsoft.com/office/drawing/2014/main" id="{6BCD6B15-FE9E-29A5-750F-50FA26399422}"/>
            </a:ext>
          </a:extLst>
        </cdr:cNvPr>
        <cdr:cNvSpPr txBox="1"/>
      </cdr:nvSpPr>
      <cdr:spPr>
        <a:xfrm xmlns:a="http://schemas.openxmlformats.org/drawingml/2006/main">
          <a:off x="3757248" y="767538"/>
          <a:ext cx="790222" cy="317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2020</a:t>
          </a:r>
        </a:p>
      </cdr:txBody>
    </cdr:sp>
  </cdr:relSizeAnchor>
  <cdr:relSizeAnchor xmlns:cdr="http://schemas.openxmlformats.org/drawingml/2006/chartDrawing">
    <cdr:from>
      <cdr:x>0.42081</cdr:x>
      <cdr:y>0.18251</cdr:y>
    </cdr:from>
    <cdr:to>
      <cdr:x>0.52862</cdr:x>
      <cdr:y>0.25772</cdr:y>
    </cdr:to>
    <cdr:sp macro="" textlink="">
      <cdr:nvSpPr>
        <cdr:cNvPr id="3" name="TextBox 1">
          <a:extLst xmlns:a="http://schemas.openxmlformats.org/drawingml/2006/main">
            <a:ext uri="{FF2B5EF4-FFF2-40B4-BE49-F238E27FC236}">
              <a16:creationId xmlns:a16="http://schemas.microsoft.com/office/drawing/2014/main" id="{B6AF5CCF-80C9-ABDB-2514-108447950365}"/>
            </a:ext>
          </a:extLst>
        </cdr:cNvPr>
        <cdr:cNvSpPr txBox="1"/>
      </cdr:nvSpPr>
      <cdr:spPr>
        <a:xfrm xmlns:a="http://schemas.openxmlformats.org/drawingml/2006/main">
          <a:off x="3084689" y="770467"/>
          <a:ext cx="790222" cy="3175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t>2019</a:t>
          </a:r>
        </a:p>
      </cdr:txBody>
    </cdr:sp>
  </cdr:relSizeAnchor>
</c:userShapes>
</file>

<file path=xl/drawings/drawing5.xml><?xml version="1.0" encoding="utf-8"?>
<c:userShapes xmlns:c="http://schemas.openxmlformats.org/drawingml/2006/chart">
  <cdr:relSizeAnchor xmlns:cdr="http://schemas.openxmlformats.org/drawingml/2006/chartDrawing">
    <cdr:from>
      <cdr:x>0.51826</cdr:x>
      <cdr:y>0.16066</cdr:y>
    </cdr:from>
    <cdr:to>
      <cdr:x>0.60942</cdr:x>
      <cdr:y>0.21854</cdr:y>
    </cdr:to>
    <cdr:sp macro="" textlink="">
      <cdr:nvSpPr>
        <cdr:cNvPr id="2" name="TextBox 1">
          <a:extLst xmlns:a="http://schemas.openxmlformats.org/drawingml/2006/main">
            <a:ext uri="{FF2B5EF4-FFF2-40B4-BE49-F238E27FC236}">
              <a16:creationId xmlns:a16="http://schemas.microsoft.com/office/drawing/2014/main" id="{B1F36E49-CF8B-7D4A-04B1-E6415318BD81}"/>
            </a:ext>
          </a:extLst>
        </cdr:cNvPr>
        <cdr:cNvSpPr txBox="1"/>
      </cdr:nvSpPr>
      <cdr:spPr>
        <a:xfrm xmlns:a="http://schemas.openxmlformats.org/drawingml/2006/main">
          <a:off x="3816483" y="684988"/>
          <a:ext cx="671295" cy="2467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2020</a:t>
          </a:r>
        </a:p>
      </cdr:txBody>
    </cdr:sp>
  </cdr:relSizeAnchor>
  <cdr:relSizeAnchor xmlns:cdr="http://schemas.openxmlformats.org/drawingml/2006/chartDrawing">
    <cdr:from>
      <cdr:x>0.42228</cdr:x>
      <cdr:y>0.16</cdr:y>
    </cdr:from>
    <cdr:to>
      <cdr:x>0.51344</cdr:x>
      <cdr:y>0.21788</cdr:y>
    </cdr:to>
    <cdr:sp macro="" textlink="">
      <cdr:nvSpPr>
        <cdr:cNvPr id="3" name="TextBox 1">
          <a:extLst xmlns:a="http://schemas.openxmlformats.org/drawingml/2006/main">
            <a:ext uri="{FF2B5EF4-FFF2-40B4-BE49-F238E27FC236}">
              <a16:creationId xmlns:a16="http://schemas.microsoft.com/office/drawing/2014/main" id="{703BB64B-F4B1-5E8E-4B80-C7E859504304}"/>
            </a:ext>
          </a:extLst>
        </cdr:cNvPr>
        <cdr:cNvSpPr txBox="1"/>
      </cdr:nvSpPr>
      <cdr:spPr>
        <a:xfrm xmlns:a="http://schemas.openxmlformats.org/drawingml/2006/main">
          <a:off x="3109686" y="682172"/>
          <a:ext cx="671295" cy="2467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t>2019</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10" refreshedDate="45270.502440046293" createdVersion="8" refreshedVersion="8" minRefreshableVersion="3" recordCount="3678" xr:uid="{27B56E24-6924-4F8D-883E-BE652F1AA3B8}">
  <cacheSource type="worksheet">
    <worksheetSource ref="A1:N3679" sheet="Clean_Version"/>
  </cacheSource>
  <cacheFields count="16">
    <cacheField name="Consumer ID" numFmtId="49">
      <sharedItems count="3188">
        <s v="29022008"/>
        <s v="29022012"/>
        <s v="29022016"/>
        <s v="29022020"/>
        <s v="29022024"/>
        <s v="29021932"/>
        <s v="29021936"/>
        <s v="29021940"/>
        <s v="13121938"/>
        <s v="20170319"/>
        <s v="13134019"/>
        <s v="29022004"/>
        <s v="13133719"/>
        <s v="86015319"/>
        <s v="86015419"/>
        <s v="86015519"/>
        <s v="86015619"/>
        <s v="86015719"/>
        <s v="86015819"/>
        <s v="86015919"/>
        <s v="86016019"/>
        <s v="86017019"/>
        <s v="86017119"/>
        <s v="86018019"/>
        <s v="86018119"/>
        <s v="86018219"/>
        <s v="99051819"/>
        <s v="99051019"/>
        <s v="99052119"/>
        <s v="99052219"/>
        <s v="99052319"/>
        <s v="99052419"/>
        <s v="99052619"/>
        <s v="99052819"/>
        <s v="99054319"/>
        <s v="99054819"/>
        <s v="99054919"/>
        <s v="99055019"/>
        <s v="99055219"/>
        <s v="99055319"/>
        <s v="99055419"/>
        <s v="99055719"/>
        <s v="99056019"/>
        <s v="99056219"/>
        <s v="99056819"/>
        <s v="99057019"/>
        <s v="99059319"/>
        <s v="99059419"/>
        <s v="99059819"/>
        <s v="92020219"/>
        <s v="93010119"/>
        <s v="93010219"/>
        <s v="93010319"/>
        <s v="93010419"/>
        <s v="93010519"/>
        <s v="93010619"/>
        <s v="93010719"/>
        <s v="93010819"/>
        <s v="93010919"/>
        <s v="93011019"/>
        <s v="93011119"/>
        <s v="93020119"/>
        <s v="90000119"/>
        <s v="77010619"/>
        <s v="77010719"/>
        <s v="77010819"/>
        <s v="84020219"/>
        <s v="84020319"/>
        <s v="84010119"/>
        <s v="84010219"/>
        <s v="84010319"/>
        <s v="84010419"/>
        <s v="84010519"/>
        <s v="84010619"/>
        <s v="84020119"/>
        <s v="63000019"/>
        <s v="63013019"/>
        <s v="63010219"/>
        <s v="63010319"/>
        <s v="63010419"/>
        <s v="63010519"/>
        <s v="63010619"/>
        <s v="63010719"/>
        <s v="63010819"/>
        <s v="63010919"/>
        <s v="63011019"/>
        <s v="63011119"/>
        <s v="63011219"/>
        <s v="63011319"/>
        <s v="63011419"/>
        <s v="63011519"/>
        <s v="63011619"/>
        <s v="63011719"/>
        <s v="63011819"/>
        <s v="63011919"/>
        <s v="63012019"/>
        <s v="63013119"/>
        <s v="63051219"/>
        <s v="63051519"/>
        <s v="63070119"/>
        <s v="63070219"/>
        <s v="63070319"/>
        <s v="63020519"/>
        <s v="63020619"/>
        <s v="63020719"/>
        <s v="63020819"/>
        <s v="63041019"/>
        <s v="63041119"/>
        <s v="63041219"/>
        <s v="63041319"/>
        <s v="63041419"/>
        <s v="63051319"/>
        <s v="63051419"/>
        <s v="63051619"/>
        <s v="63060119"/>
        <s v="63060219"/>
        <s v="63060319"/>
        <s v="63060419"/>
        <s v="63080119"/>
        <s v="63080219"/>
        <s v="63090119"/>
        <s v="63090219"/>
        <s v="63090319"/>
        <s v="63090419"/>
        <s v="63100119"/>
        <s v="31020119"/>
        <s v="31020219"/>
        <s v="31020319"/>
        <s v="31020419"/>
        <s v="86010119"/>
        <s v="86010219"/>
        <s v="86010319"/>
        <s v="86010419"/>
        <s v="86010519"/>
        <s v="86010619"/>
        <s v="86012119"/>
        <s v="86012219"/>
        <s v="86012319"/>
        <s v="86013119"/>
        <s v="86013219"/>
        <s v="86013319"/>
        <s v="86013419"/>
        <s v="86013519"/>
        <s v="86014119"/>
        <s v="86014219"/>
        <s v="86014319"/>
        <s v="86014419"/>
        <s v="86014519"/>
        <s v="86015119"/>
        <s v="86015219"/>
        <s v="21007119"/>
        <s v="21007219"/>
        <s v="21007319"/>
        <s v="21007419"/>
        <s v="21008119"/>
        <s v="21008219"/>
        <s v="21008319"/>
        <s v="21008419"/>
        <s v="21008519"/>
        <s v="21008619"/>
        <s v="21008719"/>
        <s v="21008819"/>
        <s v="21008919"/>
        <s v="21009019"/>
        <s v="21009119"/>
        <s v="21009219"/>
        <s v="21009319"/>
        <s v="21009419"/>
        <s v="21009519"/>
        <s v="21009619"/>
        <s v="49010119"/>
        <s v="49010219"/>
        <s v="49010319"/>
        <s v="49010419"/>
        <s v="49010519"/>
        <s v="49010619"/>
        <s v="49010719"/>
        <s v="49010819"/>
        <s v="49010919"/>
        <s v="49011019"/>
        <s v="49011119"/>
        <s v="49011219"/>
        <s v="49011319"/>
        <s v="34010119"/>
        <s v="34010219"/>
        <s v="34010319"/>
        <s v="34011019"/>
        <s v="34011119"/>
        <s v="34011219"/>
        <s v="23230019"/>
        <s v="23230119"/>
        <s v="23230219"/>
        <s v="23230319"/>
        <s v="23230419"/>
        <s v="23230519"/>
        <s v="23230619"/>
        <s v="23230719"/>
        <s v="23230819"/>
        <s v="23230919"/>
        <s v="23231019"/>
        <s v="23231119"/>
        <s v="23231219"/>
        <s v="23231319"/>
        <s v="23231419"/>
        <s v="23231519"/>
        <s v="23231619"/>
        <s v="23231719"/>
        <s v="23231819"/>
        <s v="23231919"/>
        <s v="23232019"/>
        <s v="23232119"/>
        <s v="23232219"/>
        <s v="23232319"/>
        <s v="23232419"/>
        <s v="23232519"/>
        <s v="23232619"/>
        <s v="23232719"/>
        <s v="23232819"/>
        <s v="23232919"/>
        <s v="23233019"/>
        <s v="23233119"/>
        <s v="23233219"/>
        <s v="23233319"/>
        <s v="23233419"/>
        <s v="23233519"/>
        <s v="23233619"/>
        <s v="23233719"/>
        <s v="23233819"/>
        <s v="23233919"/>
        <s v="23234019"/>
        <s v="23234119"/>
        <s v="23234219"/>
        <s v="23234319"/>
        <s v="23234419"/>
        <s v="23234519"/>
        <s v="23234619"/>
        <s v="23234719"/>
        <s v="23234819"/>
        <s v="23234919"/>
        <s v="23235019"/>
        <s v="23235119"/>
        <s v="23235319"/>
        <s v="23235619"/>
        <s v="23236219"/>
        <s v="23236319"/>
        <s v="23236419"/>
        <s v="23236519"/>
        <s v="23236819"/>
        <s v="23236919"/>
        <s v="23237119"/>
        <s v="23237219"/>
        <s v="23237619"/>
        <s v="23237719"/>
        <s v="23237819"/>
        <s v="23237919"/>
        <s v="23238019"/>
        <s v="23238119"/>
        <s v="23238219"/>
        <s v="23238319"/>
        <s v="23238419"/>
        <s v="23238519"/>
        <s v="23239819"/>
        <s v="23239919"/>
        <s v="13995019"/>
        <s v="13995219"/>
        <s v="13995319"/>
        <s v="77010119"/>
        <s v="77010219"/>
        <s v="77010319"/>
        <s v="77010419"/>
        <s v="77010519"/>
        <s v="45205119"/>
        <s v="45205219"/>
        <s v="45205319"/>
        <s v="45205419"/>
        <s v="45205519"/>
        <s v="45205619"/>
        <s v="45205719"/>
        <s v="45205819"/>
        <s v="45205919"/>
        <s v="45206019"/>
        <s v="45206119"/>
        <s v="45206219"/>
        <s v="45206319"/>
        <s v="45206419"/>
        <s v="45206519"/>
        <s v="45206619"/>
        <s v="45206719"/>
        <s v="45206819"/>
        <s v="45206919"/>
        <s v="45207019"/>
        <s v="45207119"/>
        <s v="45207219"/>
        <s v="45207319"/>
        <s v="45207419"/>
        <s v="45207519"/>
        <s v="45207619"/>
        <s v="45207719"/>
        <s v="45207819"/>
        <s v="45207919"/>
        <s v="45208019"/>
        <s v="45208119"/>
        <s v="45208219"/>
        <s v="45504919"/>
        <s v="99040119"/>
        <s v="99040219"/>
        <s v="99040319"/>
        <s v="99040419"/>
        <s v="99040519"/>
        <s v="99040719"/>
        <s v="99040819"/>
        <s v="99040919"/>
        <s v="99055819"/>
        <s v="99056719"/>
        <s v="70000019"/>
        <s v="70000119"/>
        <s v="70000219"/>
        <s v="70000319"/>
        <s v="70000419"/>
        <s v="70000519"/>
        <s v="70000619"/>
        <s v="70000719"/>
        <s v="70000819"/>
        <s v="70000919"/>
        <s v="70001119"/>
        <s v="70001219"/>
        <s v="70001319"/>
        <s v="70001419"/>
        <s v="70001519"/>
        <s v="70001619"/>
        <s v="70001719"/>
        <s v="70001819"/>
        <s v="70001919"/>
        <s v="70002019"/>
        <s v="70010119"/>
        <s v="70010419"/>
        <s v="70010519"/>
        <s v="70011219"/>
        <s v="70011319"/>
        <s v="70011419"/>
        <s v="70020119"/>
        <s v="70020219"/>
        <s v="70020319"/>
        <s v="70020419"/>
        <s v="70020519"/>
        <s v="70020619"/>
        <s v="70020719"/>
        <s v="70020819"/>
        <s v="70020919"/>
        <s v="70021019"/>
        <s v="70030119"/>
        <s v="70030219"/>
        <s v="70030319"/>
        <s v="70030419"/>
        <s v="70030519"/>
        <s v="70030619"/>
        <s v="70030719"/>
        <s v="70030819"/>
        <s v="70030919"/>
        <s v="70031019"/>
        <s v="70031119"/>
        <s v="70031219"/>
        <s v="70031719"/>
        <s v="70041819"/>
        <s v="70041919"/>
        <s v="42010119"/>
        <s v="42010219"/>
        <s v="42010319"/>
        <s v="42010419"/>
        <s v="42010519"/>
        <s v="21000119"/>
        <s v="21000219"/>
        <s v="21000319"/>
        <s v="21000419"/>
        <s v="21001119"/>
        <s v="21001219"/>
        <s v="21001319"/>
        <s v="21001419"/>
        <s v="21001519"/>
        <s v="21001619"/>
        <s v="21001719"/>
        <s v="21001819"/>
        <s v="21001919"/>
        <s v="21002019"/>
        <s v="21003019"/>
        <s v="21003119"/>
        <s v="21003219"/>
        <s v="21003319"/>
        <s v="21003419"/>
        <s v="21004019"/>
        <s v="21005019"/>
        <s v="21005119"/>
        <s v="21005219"/>
        <s v="21005319"/>
        <s v="21005419"/>
        <s v="21005519"/>
        <s v="21006019"/>
        <s v="21006119"/>
        <s v="21006219"/>
        <s v="21006319"/>
        <s v="21006419"/>
        <s v="21006519"/>
        <s v="45504019"/>
        <s v="45504119"/>
        <s v="45504219"/>
        <s v="45509819"/>
        <s v="45509919"/>
        <s v="45010119"/>
        <s v="45010219"/>
        <s v="45010319"/>
        <s v="45010419"/>
        <s v="45010519"/>
        <s v="45011119"/>
        <s v="45011219"/>
        <s v="45011319"/>
        <s v="45011419"/>
        <s v="45011519"/>
        <s v="45011619"/>
        <s v="45012019"/>
        <s v="45012119"/>
        <s v="45012219"/>
        <s v="45020119"/>
        <s v="45020219"/>
        <s v="45020319"/>
        <s v="45020419"/>
        <s v="45020519"/>
        <s v="45021119"/>
        <s v="45021219"/>
        <s v="45021319"/>
        <s v="45022119"/>
        <s v="45022219"/>
        <s v="45022319"/>
        <s v="45023119"/>
        <s v="45030119"/>
        <s v="45030319"/>
        <s v="45030419"/>
        <s v="45030519"/>
        <s v="45040119"/>
        <s v="45040219"/>
        <s v="45040319"/>
        <s v="45040419"/>
        <s v="45040819"/>
        <s v="45040919"/>
        <s v="45041019"/>
        <s v="45041119"/>
        <s v="45041219"/>
        <s v="45041319"/>
        <s v="45041419"/>
        <s v="45042119"/>
        <s v="45042219"/>
        <s v="45042319"/>
        <s v="45043119"/>
        <s v="45043219"/>
        <s v="45043319"/>
        <s v="45048819"/>
        <s v="45050119"/>
        <s v="45050219"/>
        <s v="45050319"/>
        <s v="45050419"/>
        <s v="45050519"/>
        <s v="45050619"/>
        <s v="45050719"/>
        <s v="45060119"/>
        <s v="45060319"/>
        <s v="45060419"/>
        <s v="45060519"/>
        <s v="45070119"/>
        <s v="45070219"/>
        <s v="45070319"/>
        <s v="45070419"/>
        <s v="45070519"/>
        <s v="45070619"/>
        <s v="45070719"/>
        <s v="45070819"/>
        <s v="45070919"/>
        <s v="45071019"/>
        <s v="45200119"/>
        <s v="45202719"/>
        <s v="45202819"/>
        <s v="45202919"/>
        <s v="45203019"/>
        <s v="45203119"/>
        <s v="45203219"/>
        <s v="45203319"/>
        <s v="45203419"/>
        <s v="45203619"/>
        <s v="45203719"/>
        <s v="45203819"/>
        <s v="45203919"/>
        <s v="45204019"/>
        <s v="45204119"/>
        <s v="45204219"/>
        <s v="45204319"/>
        <s v="45204519"/>
        <s v="45204619"/>
        <s v="45204719"/>
        <s v="45204819"/>
        <s v="45204919"/>
        <s v="45205019"/>
        <s v="55011219"/>
        <s v="55011319"/>
        <s v="55011419"/>
        <s v="55011519"/>
        <s v="55011619"/>
        <s v="55011719"/>
        <s v="55011819"/>
        <s v="55011919"/>
        <s v="55012019"/>
        <s v="55012119"/>
        <s v="55012219"/>
        <s v="55012319"/>
        <s v="55012419"/>
        <s v="55012519"/>
        <s v="55012619"/>
        <s v="55012719"/>
        <s v="55012819"/>
        <s v="55012919"/>
        <s v="55013019"/>
        <s v="55013119"/>
        <s v="55013219"/>
        <s v="55013319"/>
        <s v="55013419"/>
        <s v="55013519"/>
        <s v="55013619"/>
        <s v="55013719"/>
        <s v="55013819"/>
        <s v="55013919"/>
        <s v="55014019"/>
        <s v="55014119"/>
        <s v="55014219"/>
        <s v="55014319"/>
        <s v="55014419"/>
        <s v="55014519"/>
        <s v="55014619"/>
        <s v="55014719"/>
        <s v="55014819"/>
        <s v="55016019"/>
        <s v="55016119"/>
        <s v="55016219"/>
        <s v="55016319"/>
        <s v="55016419"/>
        <s v="45080119"/>
        <s v="45300119"/>
        <s v="45500119"/>
        <s v="45500219"/>
        <s v="45500319"/>
        <s v="45500419"/>
        <s v="45500519"/>
        <s v="45500619"/>
        <s v="45500719"/>
        <s v="45500819"/>
        <s v="45500919"/>
        <s v="45501019"/>
        <s v="45501119"/>
        <s v="45501219"/>
        <s v="45501319"/>
        <s v="45501419"/>
        <s v="45501519"/>
        <s v="45501619"/>
        <s v="45501719"/>
        <s v="45501919"/>
        <s v="45502019"/>
        <s v="45502119"/>
        <s v="45502219"/>
        <s v="45502319"/>
        <s v="45502419"/>
        <s v="45502519"/>
        <s v="45502619"/>
        <s v="45502719"/>
        <s v="45502819"/>
        <s v="45502919"/>
        <s v="45503019"/>
        <s v="45503119"/>
        <s v="45503219"/>
        <s v="45503319"/>
        <s v="45503419"/>
        <s v="45503519"/>
        <s v="45503619"/>
        <s v="45503719"/>
        <s v="45503819"/>
        <s v="45503919"/>
        <s v="45200219"/>
        <s v="45200319"/>
        <s v="45200419"/>
        <s v="45200519"/>
        <s v="45200619"/>
        <s v="45200719"/>
        <s v="45200819"/>
        <s v="45200919"/>
        <s v="45201019"/>
        <s v="45201119"/>
        <s v="45201219"/>
        <s v="45201319"/>
        <s v="45201419"/>
        <s v="45201519"/>
        <s v="45201619"/>
        <s v="45201719"/>
        <s v="45201819"/>
        <s v="45201919"/>
        <s v="45202019"/>
        <s v="45202119"/>
        <s v="45202219"/>
        <s v="45202319"/>
        <s v="45202419"/>
        <s v="45202519"/>
        <s v="45202619"/>
        <s v="62040419"/>
        <s v="62040519"/>
        <s v="62040619"/>
        <s v="62040719"/>
        <s v="62040819"/>
        <s v="62040919"/>
        <s v="62041019"/>
        <s v="62041119"/>
        <s v="62041319"/>
        <s v="62041419"/>
        <s v="62041519"/>
        <s v="62041619"/>
        <s v="62041719"/>
        <s v="62041819"/>
        <s v="62041919"/>
        <s v="62042019"/>
        <s v="62042119"/>
        <s v="62042319"/>
        <s v="62042519"/>
        <s v="62042619"/>
        <s v="62042719"/>
        <s v="62050119"/>
        <s v="62050219"/>
        <s v="62050319"/>
        <s v="62050419"/>
        <s v="62050519"/>
        <s v="62050619"/>
        <s v="62050819"/>
        <s v="62090119"/>
        <s v="55010119"/>
        <s v="55010219"/>
        <s v="55010319"/>
        <s v="55010419"/>
        <s v="55010519"/>
        <s v="55010619"/>
        <s v="55010719"/>
        <s v="55010819"/>
        <s v="55010919"/>
        <s v="55011019"/>
        <s v="55011119"/>
        <s v="62030719"/>
        <s v="62030819"/>
        <s v="62030919"/>
        <s v="62031019"/>
        <s v="62031119"/>
        <s v="62031219"/>
        <s v="62031319"/>
        <s v="62031419"/>
        <s v="62031519"/>
        <s v="62031619"/>
        <s v="62031719"/>
        <s v="62031819"/>
        <s v="62031919"/>
        <s v="62032019"/>
        <s v="62032119"/>
        <s v="62032219"/>
        <s v="62032319"/>
        <s v="62032419"/>
        <s v="62032519"/>
        <s v="62032619"/>
        <s v="62032719"/>
        <s v="62032819"/>
        <s v="62032919"/>
        <s v="62033019"/>
        <s v="62033119"/>
        <s v="62033219"/>
        <s v="62033319"/>
        <s v="62033419"/>
        <s v="62033519"/>
        <s v="62033619"/>
        <s v="62033719"/>
        <s v="62033819"/>
        <s v="62033919"/>
        <s v="62034019"/>
        <s v="62034119"/>
        <s v="62034219"/>
        <s v="62034319"/>
        <s v="62034419"/>
        <s v="62034519"/>
        <s v="62034619"/>
        <s v="62034719"/>
        <s v="62034819"/>
        <s v="62034919"/>
        <s v="62035019"/>
        <s v="62035119"/>
        <s v="62035219"/>
        <s v="62035319"/>
        <s v="62035419"/>
        <s v="62035519"/>
        <s v="62035619"/>
        <s v="62035719"/>
        <s v="62035819"/>
        <s v="62035919"/>
        <s v="62036019"/>
        <s v="62036119"/>
        <s v="62036219"/>
        <s v="62036319"/>
        <s v="62036419"/>
        <s v="62036619"/>
        <s v="62036819"/>
        <s v="62036919"/>
        <s v="62037219"/>
        <s v="62037319"/>
        <s v="62037419"/>
        <s v="62037519"/>
        <s v="62037619"/>
        <s v="62037719"/>
        <s v="62037819"/>
        <s v="62037919"/>
        <s v="62038219"/>
        <s v="62040119"/>
        <s v="62040219"/>
        <s v="62040319"/>
        <s v="48014419"/>
        <s v="48014519"/>
        <s v="48014619"/>
        <s v="48014719"/>
        <s v="48014819"/>
        <s v="48014919"/>
        <s v="48015019"/>
        <s v="48015119"/>
        <s v="48015219"/>
        <s v="48015319"/>
        <s v="48015419"/>
        <s v="48015519"/>
        <s v="48015619"/>
        <s v="48015719"/>
        <s v="48015819"/>
        <s v="48015919"/>
        <s v="48016019"/>
        <s v="48016119"/>
        <s v="48016219"/>
        <s v="63030819"/>
        <s v="63030919"/>
        <s v="63031019"/>
        <s v="63031119"/>
        <s v="63031219"/>
        <s v="79014819"/>
        <s v="79014919"/>
        <s v="79017919"/>
        <s v="99010519"/>
        <s v="99010619"/>
        <s v="99011019"/>
        <s v="99011119"/>
        <s v="99060119"/>
        <s v="99060219"/>
        <s v="33010119"/>
        <s v="33010219"/>
        <s v="33010319"/>
        <s v="33010419"/>
        <s v="33010519"/>
        <s v="33010619"/>
        <s v="33010719"/>
        <s v="33010819"/>
        <s v="33010919"/>
        <s v="33011019"/>
        <s v="33011119"/>
        <s v="33011219"/>
        <s v="33011319"/>
        <s v="33011419"/>
        <s v="33011519"/>
        <s v="33011619"/>
        <s v="33011719"/>
        <s v="33011819"/>
        <s v="33011919"/>
        <s v="33012019"/>
        <s v="33012119"/>
        <s v="33012219"/>
        <s v="33012319"/>
        <s v="33012419"/>
        <s v="33012519"/>
        <s v="33012619"/>
        <s v="33013019"/>
        <s v="33013119"/>
        <s v="33013219"/>
        <s v="33013319"/>
        <s v="33014019"/>
        <s v="33014119"/>
        <s v="33014219"/>
        <s v="33014319"/>
        <s v="33014419"/>
        <s v="33014519"/>
        <s v="33014619"/>
        <s v="33014719"/>
        <s v="33014819"/>
        <s v="33014919"/>
        <s v="33015019"/>
        <s v="33015119"/>
        <s v="33015219"/>
        <s v="33016019"/>
        <s v="33016119"/>
        <s v="33016219"/>
        <s v="33016319"/>
        <s v="33016419"/>
        <s v="33016519"/>
        <s v="33016619"/>
        <s v="33100119"/>
        <s v="33999119"/>
        <s v="80010419"/>
        <s v="80010519"/>
        <s v="80010619"/>
        <s v="80010719"/>
        <s v="80010819"/>
        <s v="80010919"/>
        <s v="80011019"/>
        <s v="80011119"/>
        <s v="80011219"/>
        <s v="80011319"/>
        <s v="80011419"/>
        <s v="80011519"/>
        <s v="80011619"/>
        <s v="80011719"/>
        <s v="80011819"/>
        <s v="80011919"/>
        <s v="80012019"/>
        <s v="80012119"/>
        <s v="80012219"/>
        <s v="80012319"/>
        <s v="80012419"/>
        <s v="80012519"/>
        <s v="80012619"/>
        <s v="80012719"/>
        <s v="80012819"/>
        <s v="80012919"/>
        <s v="80013019"/>
        <s v="80013119"/>
        <s v="80013219"/>
        <s v="80013319"/>
        <s v="80013419"/>
        <s v="80013519"/>
        <s v="80013619"/>
        <s v="80013719"/>
        <s v="80013819"/>
        <s v="80014019"/>
        <s v="82022319"/>
        <s v="82022419"/>
        <s v="62100119"/>
        <s v="62111519"/>
        <s v="82010319"/>
        <s v="82010419"/>
        <s v="82010519"/>
        <s v="82010619"/>
        <s v="82010719"/>
        <s v="82010819"/>
        <s v="82010919"/>
        <s v="82011119"/>
        <s v="82011219"/>
        <s v="82011319"/>
        <s v="82011619"/>
        <s v="82011719"/>
        <s v="82011819"/>
        <s v="82011919"/>
        <s v="82012019"/>
        <s v="82012119"/>
        <s v="82012219"/>
        <s v="82012319"/>
        <s v="82012419"/>
        <s v="82012519"/>
        <s v="82012619"/>
        <s v="82012719"/>
        <s v="82012819"/>
        <s v="82012919"/>
        <s v="82013019"/>
        <s v="82013119"/>
        <s v="82013219"/>
        <s v="82013319"/>
        <s v="82013419"/>
        <s v="82013519"/>
        <s v="82013619"/>
        <s v="82013719"/>
        <s v="82013819"/>
        <s v="82013919"/>
        <s v="82014019"/>
        <s v="82014119"/>
        <s v="82014219"/>
        <s v="82014319"/>
        <s v="82014419"/>
        <s v="82014519"/>
        <s v="82014619"/>
        <s v="82014719"/>
        <s v="82014819"/>
        <s v="82014919"/>
        <s v="82015019"/>
        <s v="82015119"/>
        <s v="82015219"/>
        <s v="82015319"/>
        <s v="82015419"/>
        <s v="82015519"/>
        <s v="82015719"/>
        <s v="82020119"/>
        <s v="82020219"/>
        <s v="82020319"/>
        <s v="82020519"/>
        <s v="82020619"/>
        <s v="82030119"/>
        <s v="26999919"/>
        <s v="62010119"/>
        <s v="62010219"/>
        <s v="62010319"/>
        <s v="62010419"/>
        <s v="62010519"/>
        <s v="62010619"/>
        <s v="62010719"/>
        <s v="62010819"/>
        <s v="62010919"/>
        <s v="62011019"/>
        <s v="33999219"/>
        <s v="33999319"/>
        <s v="33999419"/>
        <s v="33999519"/>
        <s v="33999619"/>
        <s v="33999819"/>
        <s v="33999919"/>
        <s v="33999719"/>
        <s v="97010119"/>
        <s v="97010219"/>
        <s v="97010319"/>
        <s v="97020119"/>
        <s v="97020219"/>
        <s v="97020319"/>
        <s v="97020519"/>
        <s v="64010119"/>
        <s v="64010219"/>
        <s v="64020119"/>
        <s v="64020219"/>
        <s v="64020319"/>
        <s v="64020419"/>
        <s v="64020519"/>
        <s v="20130119"/>
        <s v="20130219"/>
        <s v="20130319"/>
        <s v="20130419"/>
        <s v="20130519"/>
        <s v="20130619"/>
        <s v="20130719"/>
        <s v="20130819"/>
        <s v="20130919"/>
        <s v="20131019"/>
        <s v="20131119"/>
        <s v="20131219"/>
        <s v="20131319"/>
        <s v="20131419"/>
        <s v="20131519"/>
        <s v="20131619"/>
        <s v="20131719"/>
        <s v="20131819"/>
        <s v="20131919"/>
        <s v="20132019"/>
        <s v="20132119"/>
        <s v="20132219"/>
        <s v="20132319"/>
        <s v="20132419"/>
        <s v="20132819"/>
        <s v="20132919"/>
        <s v="20133019"/>
        <s v="20133119"/>
        <s v="20133219"/>
        <s v="20133319"/>
        <s v="20133419"/>
        <s v="20133519"/>
        <s v="20133619"/>
        <s v="20133719"/>
        <s v="20133819"/>
        <s v="20133919"/>
        <s v="20134019"/>
        <s v="20134219"/>
        <s v="20134319"/>
        <s v="20134419"/>
        <s v="20134519"/>
        <s v="20134619"/>
        <s v="20134719"/>
        <s v="20134819"/>
        <s v="20134919"/>
        <s v="20135019"/>
        <s v="20135119"/>
        <s v="20135219"/>
        <s v="20135319"/>
        <s v="20135419"/>
        <s v="20135519"/>
        <s v="20135619"/>
        <s v="20135719"/>
        <s v="20135819"/>
        <s v="20137919"/>
        <s v="20138019"/>
        <s v="20135919"/>
        <s v="20136019"/>
        <s v="20136119"/>
        <s v="20140119"/>
        <s v="20140219"/>
        <s v="20140319"/>
        <s v="20140419"/>
        <s v="20140519"/>
        <s v="20140619"/>
        <s v="20140819"/>
        <s v="20140919"/>
        <s v="20170119"/>
        <s v="20170219"/>
        <s v="20999119"/>
        <s v="46010119"/>
        <s v="46010219"/>
        <s v="46010319"/>
        <s v="46010419"/>
        <s v="46010519"/>
        <s v="46010619"/>
        <s v="46010719"/>
        <s v="46010819"/>
        <s v="46010919"/>
        <s v="46011019"/>
        <s v="46011119"/>
        <s v="46011219"/>
        <s v="46011319"/>
        <s v="46011419"/>
        <s v="46012019"/>
        <s v="80010119"/>
        <s v="80010219"/>
        <s v="80010319"/>
        <s v="62011119"/>
        <s v="62011219"/>
        <s v="13139819"/>
        <s v="13139919"/>
        <s v="13010119"/>
        <s v="13110119"/>
        <s v="13132319"/>
        <s v="13132519"/>
        <s v="13132619"/>
        <s v="13132719"/>
        <s v="13132819"/>
        <s v="13132919"/>
        <s v="13133019"/>
        <s v="13133119"/>
        <s v="13133219"/>
        <s v="13133319"/>
        <s v="13133419"/>
        <s v="13133519"/>
        <s v="13133619"/>
        <s v="13133819"/>
        <s v="13133919"/>
        <s v="13134119"/>
        <s v="13134319"/>
        <s v="13990119"/>
        <s v="13990219"/>
        <s v="13990319"/>
        <s v="13990419"/>
        <s v="13990519"/>
        <s v="13990619"/>
        <s v="13990719"/>
        <s v="13990819"/>
        <s v="13990919"/>
        <s v="13991019"/>
        <s v="13991119"/>
        <s v="13991419"/>
        <s v="13991519"/>
        <s v="13991619"/>
        <s v="13991719"/>
        <s v="13991819"/>
        <s v="13991919"/>
        <s v="13992019"/>
        <s v="13992119"/>
        <s v="13995119"/>
        <s v="13130119"/>
        <s v="13130219"/>
        <s v="13130319"/>
        <s v="13130419"/>
        <s v="13130519"/>
        <s v="13130619"/>
        <s v="13130719"/>
        <s v="13130819"/>
        <s v="13130919"/>
        <s v="13131019"/>
        <s v="13131119"/>
        <s v="13131219"/>
        <s v="13131319"/>
        <s v="13131419"/>
        <s v="13131519"/>
        <s v="13131619"/>
        <s v="13131719"/>
        <s v="13131819"/>
        <s v="13132019"/>
        <s v="13132119"/>
        <s v="13132219"/>
        <s v="13132419"/>
        <s v="13134419"/>
        <s v="13991319"/>
        <s v="13992219"/>
        <s v="13992319"/>
        <s v="13992819"/>
        <s v="39010119"/>
        <s v="39010219"/>
        <s v="39010319"/>
        <s v="39010419"/>
        <s v="39010519"/>
        <s v="39010619"/>
        <s v="39010719"/>
        <s v="39013019"/>
        <s v="48014119"/>
        <s v="48010119"/>
        <s v="48010219"/>
        <s v="48010319"/>
        <s v="48010419"/>
        <s v="48010519"/>
        <s v="48010619"/>
        <s v="48010719"/>
        <s v="48010819"/>
        <s v="48010919"/>
        <s v="48011019"/>
        <s v="48011119"/>
        <s v="48011219"/>
        <s v="48011319"/>
        <s v="48011419"/>
        <s v="48011519"/>
        <s v="48011619"/>
        <s v="48011719"/>
        <s v="48011819"/>
        <s v="48011919"/>
        <s v="48012019"/>
        <s v="48012119"/>
        <s v="48012219"/>
        <s v="48012319"/>
        <s v="48012419"/>
        <s v="48012519"/>
        <s v="48012619"/>
        <s v="48012719"/>
        <s v="48012819"/>
        <s v="48012919"/>
        <s v="48013019"/>
        <s v="48013119"/>
        <s v="48013219"/>
        <s v="48013319"/>
        <s v="48013419"/>
        <s v="48013519"/>
        <s v="48013619"/>
        <s v="48013719"/>
        <s v="48013819"/>
        <s v="48013919"/>
        <s v="48014019"/>
        <s v="48014219"/>
        <s v="48014319"/>
        <s v="12590213"/>
        <s v="12590214"/>
        <s v="12590215"/>
        <s v="12590216"/>
        <s v="12590217"/>
        <s v="12590218"/>
        <s v="12590219"/>
        <s v="12590220"/>
        <s v="12590221"/>
        <s v="12590222"/>
        <s v="12590223"/>
        <s v="12590224"/>
        <s v="12590225"/>
        <s v="12590226"/>
        <s v="12590227"/>
        <s v="12590228"/>
        <s v="12590229"/>
        <s v="12590230"/>
        <s v="12590301"/>
        <s v="12590302"/>
        <s v="12590303"/>
        <s v="12590304"/>
        <s v="12590305"/>
        <s v="12590306"/>
        <s v="12590307"/>
        <s v="12590308"/>
        <s v="12101019"/>
        <s v="12101029"/>
        <s v="12101039"/>
        <s v="12101049"/>
        <s v="12101059"/>
        <s v="12101069"/>
        <s v="12101079"/>
        <s v="12101089"/>
        <s v="12101099"/>
        <s v="12101109"/>
        <s v="12101119"/>
        <s v="12740101"/>
        <s v="12740102"/>
        <s v="12740103"/>
        <s v="12740104"/>
        <s v="12740105"/>
        <s v="12740106"/>
        <s v="12740201"/>
        <s v="12740202"/>
        <s v="12740203"/>
        <s v="12740204"/>
        <s v="12740205"/>
        <s v="12740206"/>
        <s v="12740207"/>
        <s v="12740208"/>
        <s v="12740209"/>
        <s v="12740210"/>
        <s v="12740211"/>
        <s v="12740212"/>
        <s v="12740301"/>
        <s v="12590132"/>
        <s v="12590133"/>
        <s v="12590134"/>
        <s v="12590135"/>
        <s v="12590136"/>
        <s v="12590137"/>
        <s v="12590138"/>
        <s v="12590139"/>
        <s v="12590140"/>
        <s v="12590141"/>
        <s v="12590142"/>
        <s v="12590143"/>
        <s v="12590144"/>
        <s v="12590145"/>
        <s v="12590146"/>
        <s v="12590147"/>
        <s v="12590148"/>
        <s v="12590149"/>
        <s v="12590150"/>
        <s v="12590151"/>
        <s v="12590152"/>
        <s v="12590153"/>
        <s v="12590154"/>
        <s v="12590155"/>
        <s v="12590156"/>
        <s v="12590157"/>
        <s v="12590158"/>
        <s v="12590159"/>
        <s v="12590160"/>
        <s v="12590161"/>
        <s v="12590162"/>
        <s v="12590163"/>
        <s v="12590164"/>
        <s v="12590165"/>
        <s v="12590166"/>
        <s v="12590167"/>
        <s v="12590168"/>
        <s v="12590169"/>
        <s v="12590201"/>
        <s v="12590202"/>
        <s v="12590203"/>
        <s v="12590204"/>
        <s v="12590205"/>
        <s v="12590206"/>
        <s v="12590207"/>
        <s v="12590208"/>
        <s v="12590209"/>
        <s v="12590210"/>
        <s v="12590211"/>
        <s v="12590212"/>
        <s v="12380109"/>
        <s v="12590101"/>
        <s v="12590102"/>
        <s v="12590103"/>
        <s v="12590104"/>
        <s v="12590105"/>
        <s v="12590106"/>
        <s v="12590107"/>
        <s v="12590108"/>
        <s v="12590109"/>
        <s v="12590110"/>
        <s v="12590111"/>
        <s v="12590112"/>
        <s v="12590113"/>
        <s v="12590114"/>
        <s v="12590115"/>
        <s v="12590116"/>
        <s v="12590117"/>
        <s v="12590118"/>
        <s v="12590119"/>
        <s v="12590120"/>
        <s v="12590121"/>
        <s v="12590122"/>
        <s v="12590123"/>
        <s v="12590124"/>
        <s v="12590125"/>
        <s v="12590126"/>
        <s v="12590127"/>
        <s v="12590128"/>
        <s v="12590129"/>
        <s v="12590130"/>
        <s v="12590131"/>
        <s v="12790104"/>
        <s v="12790105"/>
        <s v="12790106"/>
        <s v="12790107"/>
        <s v="12790108"/>
        <s v="12790109"/>
        <s v="12790110"/>
        <s v="79011009"/>
        <s v="79011029"/>
        <s v="79011039"/>
        <s v="79011049"/>
        <s v="79011059"/>
        <s v="79011069"/>
        <s v="79011079"/>
        <s v="79011089"/>
        <s v="79011099"/>
        <s v="12790111"/>
        <s v="79011109"/>
        <s v="79011129"/>
        <s v="79011139"/>
        <s v="79011149"/>
        <s v="79011159"/>
        <s v="79011169"/>
        <s v="79011179"/>
        <s v="79011189"/>
        <s v="79011199"/>
        <s v="12790112"/>
        <s v="79011209"/>
        <s v="12790113"/>
        <s v="12790114"/>
        <s v="12790115"/>
        <s v="12790116"/>
        <s v="12790117"/>
        <s v="12790118"/>
        <s v="12790119"/>
        <s v="12790120"/>
        <s v="12790121"/>
        <s v="12790122"/>
        <s v="12790123"/>
        <s v="12790124"/>
        <s v="12790125"/>
        <s v="12790126"/>
        <s v="12790127"/>
        <s v="12790128"/>
        <s v="12790129"/>
        <s v="12790130"/>
        <s v="12790131"/>
        <s v="12790132"/>
        <s v="12790133"/>
        <s v="12790134"/>
        <s v="12790135"/>
        <s v="12790136"/>
        <s v="12790137"/>
        <s v="12790138"/>
        <s v="12790139"/>
        <s v="12790140"/>
        <s v="30120199"/>
        <s v="30120209"/>
        <s v="30120219"/>
        <s v="30120229"/>
        <s v="30120239"/>
        <s v="30120249"/>
        <s v="30120259"/>
        <s v="30120269"/>
        <s v="30120279"/>
        <s v="30120289"/>
        <s v="30120299"/>
        <s v="30119309"/>
        <s v="30119319"/>
        <s v="30119329"/>
        <s v="30119339"/>
        <s v="30119349"/>
        <s v="30119359"/>
        <s v="30119369"/>
        <s v="30119379"/>
        <s v="30119389"/>
        <s v="30119399"/>
        <s v="30119409"/>
        <s v="30119419"/>
        <s v="30119439"/>
        <s v="30119449"/>
        <s v="30119459"/>
        <s v="30119469"/>
        <s v="30119479"/>
        <s v="30119489"/>
        <s v="30119499"/>
        <s v="30119509"/>
        <s v="30119519"/>
        <s v="30119529"/>
        <s v="30119539"/>
        <s v="30119549"/>
        <s v="30119559"/>
        <s v="30119569"/>
        <s v="30119579"/>
        <s v="30119589"/>
        <s v="30119599"/>
        <s v="30119609"/>
        <s v="30119629"/>
        <s v="30119639"/>
        <s v="30119649"/>
        <s v="30119659"/>
        <s v="30119669"/>
        <s v="30119679"/>
        <s v="30119699"/>
        <s v="30119709"/>
        <s v="30119719"/>
        <s v="30119729"/>
        <s v="30119739"/>
        <s v="30119759"/>
        <s v="30119769"/>
        <s v="30220019"/>
        <s v="30220029"/>
        <s v="30220039"/>
        <s v="30220049"/>
        <s v="30220059"/>
        <s v="30220069"/>
        <s v="30220079"/>
        <s v="30220089"/>
        <s v="30220099"/>
        <s v="30220109"/>
        <s v="30220119"/>
        <s v="30220129"/>
        <s v="30220139"/>
        <s v="30220149"/>
        <s v="30220159"/>
        <s v="30220169"/>
        <s v="30220179"/>
        <s v="12380101"/>
        <s v="12380102"/>
        <s v="12380103"/>
        <s v="12380104"/>
        <s v="12380105"/>
        <s v="12380106"/>
        <s v="12380107"/>
        <s v="12380108"/>
        <s v="12790141"/>
        <s v="12790142"/>
        <s v="12790143"/>
        <s v="12790144"/>
        <s v="12790145"/>
        <s v="12790146"/>
        <s v="12790147"/>
        <s v="12790150"/>
        <s v="12790151"/>
        <s v="12790152"/>
        <s v="12790153"/>
        <s v="12790154"/>
        <s v="12790155"/>
        <s v="12790156"/>
        <s v="12790157"/>
        <s v="12790158"/>
        <s v="12790159"/>
        <s v="12790160"/>
        <s v="12790161"/>
        <s v="12790162"/>
        <s v="12790163"/>
        <s v="12790164"/>
        <s v="12790165"/>
        <s v="12790166"/>
        <s v="12790167"/>
        <s v="12790168"/>
        <s v="12790169"/>
        <s v="12790170"/>
        <s v="12790171"/>
        <s v="12790172"/>
        <s v="12790173"/>
        <s v="12790174"/>
        <s v="12790175"/>
        <s v="12790176"/>
        <s v="12790177"/>
        <s v="12790178"/>
        <s v="12790180"/>
        <s v="12790181"/>
        <s v="12790182"/>
        <s v="12790183"/>
        <s v="12790184"/>
        <s v="12790185"/>
        <s v="12790186"/>
        <s v="12790187"/>
        <s v="12790188"/>
        <s v="12790189"/>
        <s v="12790190"/>
        <s v="12790191"/>
        <s v="12790192"/>
        <s v="12790193"/>
        <s v="12790194"/>
        <s v="12790195"/>
        <s v="12790196"/>
        <s v="12790197"/>
        <s v="12790198"/>
        <s v="12790201"/>
        <s v="12790202"/>
        <s v="12790203"/>
        <s v="12790204"/>
        <s v="12790205"/>
        <s v="12790206"/>
        <s v="12790207"/>
        <s v="12790208"/>
        <s v="12790209"/>
        <s v="12790210"/>
        <s v="12790211"/>
        <s v="12790212"/>
        <s v="12790213"/>
        <s v="12790215"/>
        <s v="10801019"/>
        <s v="10801029"/>
        <s v="10801039"/>
        <s v="10801049"/>
        <s v="10801059"/>
        <s v="10801069"/>
        <s v="10801079"/>
        <s v="10801089"/>
        <s v="10801099"/>
        <s v="10801109"/>
        <s v="12870001"/>
        <s v="12870002"/>
        <s v="12870003"/>
        <s v="12870004"/>
        <s v="12870005"/>
        <s v="12870006"/>
        <s v="12870007"/>
        <s v="12870008"/>
        <s v="12870009"/>
        <s v="12870010"/>
        <s v="12870020"/>
        <s v="12870021"/>
        <s v="12870022"/>
        <s v="12870023"/>
        <s v="12870024"/>
        <s v="11501019"/>
        <s v="11501039"/>
        <s v="11501049"/>
        <s v="11501059"/>
        <s v="11501069"/>
        <s v="11501079"/>
        <s v="11501089"/>
        <s v="11501099"/>
        <s v="11501109"/>
        <s v="11501119"/>
        <s v="11501129"/>
        <s v="11501139"/>
        <s v="11501149"/>
        <s v="11501159"/>
        <s v="30120039"/>
        <s v="30120049"/>
        <s v="30120059"/>
        <s v="30120069"/>
        <s v="30120079"/>
        <s v="30120089"/>
        <s v="30120099"/>
        <s v="30120109"/>
        <s v="30120119"/>
        <s v="30120129"/>
        <s v="30120139"/>
        <s v="30120149"/>
        <s v="30120159"/>
        <s v="30120169"/>
        <s v="30120179"/>
        <s v="30120189"/>
        <s v="12350131"/>
        <s v="12350132"/>
        <s v="12350133"/>
        <s v="12350134"/>
        <s v="12350135"/>
        <s v="12350140"/>
        <s v="12350141"/>
        <s v="12350142"/>
        <s v="12350150"/>
        <s v="12350151"/>
        <s v="12350152"/>
        <s v="12350153"/>
        <s v="12350154"/>
        <s v="12350160"/>
        <s v="12350161"/>
        <s v="12350162"/>
        <s v="12350163"/>
        <s v="12350170"/>
        <s v="12350171"/>
        <s v="12350172"/>
        <s v="12350173"/>
        <s v="12350174"/>
        <s v="12350175"/>
        <s v="12350176"/>
        <s v="12350180"/>
        <s v="12350181"/>
        <s v="12350182"/>
        <s v="12350183"/>
        <s v="12350184"/>
        <s v="12350185"/>
        <s v="12350186"/>
        <s v="12350187"/>
        <s v="12350188"/>
        <s v="12350189"/>
        <s v="12350190"/>
        <s v="12350191"/>
        <s v="12350192"/>
        <s v="12350193"/>
        <s v="12350194"/>
        <s v="10602079"/>
        <s v="12790101"/>
        <s v="12790102"/>
        <s v="12790103"/>
        <s v="22225319"/>
        <s v="22225419"/>
        <s v="22225519"/>
        <s v="22225619"/>
        <s v="22225719"/>
        <s v="22226119"/>
        <s v="22226219"/>
        <s v="22226319"/>
        <s v="22226419"/>
        <s v="22226519"/>
        <s v="22226619"/>
        <s v="22226719"/>
        <s v="22226819"/>
        <s v="22226919"/>
        <s v="22227019"/>
        <s v="75010119"/>
        <s v="75010219"/>
        <s v="75010319"/>
        <s v="75010419"/>
        <s v="75010519"/>
        <s v="75010619"/>
        <s v="75010719"/>
        <s v="75010819"/>
        <s v="75010919"/>
        <s v="75011019"/>
        <s v="75011119"/>
        <s v="75011219"/>
        <s v="65010119"/>
        <s v="65010219"/>
        <s v="65010319"/>
        <s v="65010419"/>
        <s v="65010519"/>
        <s v="65010619"/>
        <s v="65010719"/>
        <s v="65010819"/>
        <s v="65010919"/>
        <s v="65011019"/>
        <s v="65011119"/>
        <s v="65020119"/>
        <s v="85010119"/>
        <s v="85010219"/>
        <s v="85010319"/>
        <s v="85010419"/>
        <s v="85010519"/>
        <s v="85010619"/>
        <s v="85010719"/>
        <s v="85010819"/>
        <s v="85010919"/>
        <s v="85011019"/>
        <s v="85011119"/>
        <s v="85011219"/>
        <s v="85011319"/>
        <s v="85011419"/>
        <s v="85011519"/>
        <s v="85011619"/>
        <s v="85020119"/>
        <s v="85020219"/>
        <s v="85030119"/>
        <s v="85030219"/>
        <s v="85030319"/>
        <s v="85030419"/>
        <s v="85030519"/>
        <s v="85030619"/>
        <s v="85030719"/>
        <s v="85030819"/>
        <s v="85030919"/>
        <s v="85031019"/>
        <s v="85031119"/>
        <s v="85031219"/>
        <s v="85031319"/>
        <s v="85031419"/>
        <s v="85031519"/>
        <s v="85040119"/>
        <s v="85040219"/>
        <s v="85040319"/>
        <s v="85040419"/>
        <s v="85040519"/>
        <s v="85040619"/>
        <s v="85040719"/>
        <s v="85040819"/>
        <s v="85040919"/>
        <s v="85041019"/>
        <s v="85041119"/>
        <s v="85041219"/>
        <s v="85041319"/>
        <s v="85041419"/>
        <s v="85041519"/>
        <s v="85041619"/>
        <s v="85041719"/>
        <s v="85041819"/>
        <s v="85050119"/>
        <s v="85050219"/>
        <s v="85050319"/>
        <s v="85050419"/>
        <s v="85060119"/>
        <s v="85060219"/>
        <s v="85060319"/>
        <s v="85060419"/>
        <s v="85060519"/>
        <s v="85060619"/>
        <s v="85060719"/>
        <s v="85070119"/>
        <s v="66010119"/>
        <s v="66010219"/>
        <s v="66010319"/>
        <s v="66010419"/>
        <s v="66010519"/>
        <s v="66010619"/>
        <s v="66020119"/>
        <s v="66020219"/>
        <s v="96000119"/>
        <s v="96000219"/>
        <s v="96000319"/>
        <s v="96000419"/>
        <s v="96000519"/>
        <s v="96000619"/>
        <s v="96000719"/>
        <s v="96000819"/>
        <s v="96000919"/>
        <s v="52010119"/>
        <s v="52010219"/>
        <s v="52010319"/>
        <s v="52011019"/>
        <s v="52011119"/>
        <s v="76010119"/>
        <s v="76010219"/>
        <s v="76010319"/>
        <s v="76010419"/>
        <s v="76010519"/>
        <s v="76010619"/>
        <s v="13993019"/>
        <s v="13993119"/>
        <s v="48019919"/>
        <s v="99061019"/>
        <s v="99061119"/>
        <s v="20137819"/>
        <s v="20139119"/>
        <s v="20139819"/>
        <s v="20139919"/>
        <s v="80014119"/>
        <s v="80014219"/>
        <s v="80014319"/>
        <s v="45049019"/>
        <s v="45049119"/>
        <s v="45049219"/>
        <s v="45049319"/>
        <s v="45049419"/>
        <s v="45049519"/>
        <s v="45049919"/>
        <s v="45210119"/>
        <s v="45214019"/>
        <s v="50010119"/>
        <s v="50010319"/>
        <s v="50010519"/>
        <s v="99040619"/>
        <s v="52000019"/>
        <s v="52000119"/>
        <s v="52000219"/>
        <s v="52000919"/>
        <s v="52001019"/>
        <s v="52001319"/>
        <s v="52001419"/>
        <s v="52001619"/>
        <s v="52001719"/>
        <s v="52001819"/>
        <s v="52001919"/>
        <s v="52002119"/>
        <s v="52002219"/>
        <s v="52002319"/>
        <s v="52002419"/>
        <s v="52002519"/>
        <s v="52002719"/>
        <s v="52002819"/>
        <s v="52002919"/>
        <s v="52003019"/>
        <s v="52003119"/>
        <s v="52003319"/>
        <s v="52003419"/>
        <s v="52003519"/>
        <s v="52004819"/>
        <s v="52005219"/>
        <s v="52005319"/>
        <s v="52006019"/>
        <s v="52006119"/>
        <s v="52006219"/>
        <s v="52006319"/>
        <s v="52006419"/>
        <s v="52006519"/>
        <s v="52008019"/>
        <s v="52008119"/>
        <s v="52008219"/>
        <s v="52008319"/>
        <s v="52008519"/>
        <s v="52008819"/>
        <s v="52008919"/>
        <s v="52009019"/>
        <s v="52009119"/>
        <s v="52009219"/>
        <s v="52009319"/>
        <s v="12701019"/>
        <s v="12701029"/>
        <s v="12701039"/>
        <s v="10101009"/>
        <s v="10101019"/>
        <s v="10101029"/>
        <s v="10101039"/>
        <s v="10101049"/>
        <s v="10101059"/>
        <s v="10101069"/>
        <s v="10101079"/>
        <s v="10101089"/>
        <s v="10101099"/>
        <s v="10101109"/>
        <s v="10101119"/>
        <s v="12290201"/>
        <s v="12290202"/>
        <s v="12290203"/>
        <s v="12290205"/>
        <s v="12290206"/>
        <s v="12290207"/>
        <s v="12290209"/>
        <s v="12290210"/>
        <s v="12290211"/>
        <s v="12290213"/>
        <s v="12290214"/>
        <s v="12290215"/>
        <s v="12290217"/>
        <s v="12290218"/>
        <s v="12290219"/>
        <s v="12290221"/>
        <s v="12290222"/>
        <s v="12290223"/>
        <s v="12290225"/>
        <s v="12290226"/>
        <s v="12290227"/>
        <s v="12290230"/>
        <s v="12290231"/>
        <s v="12290233"/>
        <s v="12290234"/>
        <s v="12290235"/>
        <s v="12290238"/>
        <s v="12290239"/>
        <s v="12290241"/>
        <s v="12290242"/>
        <s v="13201019"/>
        <s v="12540101"/>
        <s v="12540102"/>
        <s v="12540103"/>
        <s v="12540104"/>
        <s v="12540105"/>
        <s v="12540106"/>
        <s v="12540107"/>
        <s v="12540108"/>
        <s v="12540109"/>
        <s v="12540110"/>
        <s v="12540111"/>
        <s v="12540112"/>
        <s v="12540113"/>
        <s v="12540114"/>
        <s v="12540115"/>
        <s v="12540116"/>
        <s v="12540117"/>
        <s v="12540118"/>
        <s v="12540119"/>
        <s v="12540120"/>
        <s v="12540121"/>
        <s v="12540122"/>
        <s v="12540123"/>
        <s v="12540124"/>
        <s v="12540125"/>
        <s v="12540126"/>
        <s v="12540127"/>
        <s v="12540128"/>
        <s v="12540129"/>
        <s v="12540130"/>
        <s v="12540131"/>
        <s v="12540132"/>
        <s v="12540133"/>
        <s v="12540134"/>
        <s v="12540135"/>
        <s v="12540136"/>
        <s v="12540137"/>
        <s v="12540138"/>
        <s v="12540141"/>
        <s v="12540142"/>
        <s v="12540143"/>
        <s v="12540144"/>
        <s v="12540190"/>
        <s v="12350101"/>
        <s v="12350102"/>
        <s v="12350103"/>
        <s v="12350104"/>
        <s v="12350105"/>
        <s v="12350106"/>
        <s v="12350107"/>
        <s v="12350108"/>
        <s v="12350109"/>
        <s v="12350110"/>
        <s v="12350111"/>
        <s v="12350112"/>
        <s v="12350113"/>
        <s v="12350114"/>
        <s v="12350120"/>
        <s v="12350121"/>
        <s v="12350122"/>
        <s v="12350123"/>
        <s v="12350124"/>
        <s v="52009419"/>
        <s v="52009519"/>
        <s v="99050219"/>
        <s v="99050519"/>
        <s v="99050919"/>
        <s v="99051719"/>
        <s v="99052019"/>
        <s v="99052719"/>
        <s v="99053019"/>
        <s v="99053119"/>
        <s v="99054419"/>
        <s v="94052119"/>
        <s v="53014119"/>
        <s v="56020119"/>
        <s v="56020219"/>
        <s v="29024319"/>
        <s v="29025019"/>
        <s v="54014519"/>
        <s v="54014619"/>
        <s v="54014719"/>
        <s v="54014819"/>
        <s v="54014919"/>
        <s v="54015019"/>
        <s v="54015219"/>
        <s v="79022019"/>
        <s v="79025019"/>
        <s v="79025119"/>
        <s v="79025219"/>
        <s v="79025419"/>
        <s v="87001119"/>
        <s v="13993219"/>
        <s v="13993319"/>
        <s v="13993419"/>
        <s v="20170519"/>
        <s v="80014519"/>
        <s v="45044119"/>
        <s v="50010619"/>
        <s v="50010719"/>
        <s v="50010819"/>
        <s v="52001519"/>
        <s v="52005119"/>
        <s v="99080519"/>
        <s v="99080619"/>
        <s v="99081519"/>
        <s v="99081619"/>
        <s v="99081719"/>
        <s v="99082019"/>
        <s v="99082319"/>
        <s v="99082419"/>
        <s v="99082819"/>
        <s v="77010919"/>
        <s v="77011019"/>
        <s v="84022219"/>
        <s v="84022319"/>
        <s v="99050419"/>
        <s v="99051619"/>
        <s v="24244819"/>
        <s v="24244919"/>
        <s v="24245119"/>
        <s v="92000119"/>
        <s v="92000219"/>
        <s v="92000319"/>
        <s v="92000419"/>
        <s v="92000519"/>
        <s v="92000619"/>
        <s v="92000719"/>
        <s v="92000819"/>
        <s v="92000919"/>
        <s v="92001019"/>
        <s v="92001119"/>
        <s v="92020119"/>
        <s v="92030119"/>
        <s v="71011219"/>
        <s v="71011319"/>
        <s v="71011419"/>
        <s v="71011519"/>
        <s v="71011619"/>
        <s v="71011719"/>
        <s v="71011819"/>
        <s v="71011919"/>
        <s v="29025119"/>
        <s v="29025319"/>
        <s v="29025419"/>
        <s v="29025519"/>
        <s v="29025719"/>
        <s v="29025819"/>
        <s v="29025919"/>
        <s v="29026119"/>
        <s v="29026219"/>
        <s v="29026319"/>
        <s v="12880055"/>
        <s v="12880056"/>
        <s v="12880057"/>
        <s v="12880058"/>
        <s v="12880059"/>
        <s v="12880060"/>
        <s v="12880061"/>
        <s v="12880062"/>
        <s v="12880064"/>
        <s v="12880065"/>
        <s v="12880067"/>
        <s v="12880068"/>
        <s v="12880069"/>
        <s v="12880070"/>
        <s v="12880071"/>
        <s v="12880072"/>
        <s v="12880073"/>
        <s v="12880074"/>
        <s v="12880075"/>
        <s v="12880076"/>
        <s v="12880077"/>
        <s v="12880078"/>
        <s v="12880079"/>
        <s v="91000819"/>
        <s v="91000919"/>
        <s v="91001019"/>
        <s v="91001119"/>
        <s v="91001219"/>
        <s v="91001319"/>
        <s v="91001419"/>
        <s v="91001519"/>
        <s v="91001619"/>
        <s v="91001719"/>
        <s v="91001819"/>
        <s v="91001919"/>
        <s v="91002019"/>
        <s v="32010119"/>
        <s v="32010219"/>
        <s v="32010319"/>
        <s v="32010419"/>
        <s v="32010519"/>
        <s v="32010619"/>
        <s v="32010719"/>
        <s v="32010819"/>
        <s v="32010919"/>
        <s v="32011019"/>
        <s v="32011119"/>
        <s v="32011219"/>
        <s v="32011319"/>
        <s v="32011419"/>
        <s v="32011519"/>
        <s v="32011619"/>
        <s v="32011719"/>
        <s v="32011819"/>
        <s v="32011919"/>
        <s v="32012019"/>
        <s v="32012119"/>
        <s v="32012219"/>
        <s v="32020119"/>
        <s v="44011019"/>
        <s v="44011119"/>
        <s v="44011219"/>
        <s v="44011319"/>
        <s v="44011419"/>
        <s v="44011519"/>
        <s v="44011619"/>
        <s v="44011719"/>
        <s v="44011819"/>
        <s v="44020119"/>
        <s v="44020219"/>
        <s v="44020319"/>
        <s v="44020419"/>
        <s v="44020519"/>
        <s v="44020619"/>
        <s v="44020719"/>
        <s v="44020819"/>
        <s v="44020919"/>
        <s v="22220119"/>
        <s v="22220219"/>
        <s v="22222419"/>
        <s v="22222519"/>
        <s v="22222619"/>
        <s v="22222719"/>
        <s v="22222819"/>
        <s v="22222919"/>
        <s v="22223019"/>
        <s v="22223119"/>
        <s v="22223219"/>
        <s v="22223319"/>
        <s v="22223419"/>
        <s v="22223519"/>
        <s v="22223619"/>
        <s v="22223719"/>
        <s v="22223819"/>
        <s v="22223919"/>
        <s v="22224019"/>
        <s v="22224119"/>
        <s v="22224219"/>
        <s v="22224319"/>
        <s v="22224419"/>
        <s v="22224519"/>
        <s v="22224619"/>
        <s v="22224719"/>
        <s v="22224819"/>
        <s v="22224919"/>
        <s v="22225019"/>
        <s v="22225119"/>
        <s v="22225219"/>
        <s v="87000119"/>
        <s v="87000219"/>
        <s v="87000319"/>
        <s v="87000419"/>
        <s v="87000519"/>
        <s v="87000619"/>
        <s v="87000719"/>
        <s v="87000819"/>
        <s v="87000919"/>
        <s v="87001019"/>
        <s v="87002019"/>
        <s v="87002119"/>
        <s v="87002219"/>
        <s v="87002319"/>
        <s v="87002419"/>
        <s v="38010119"/>
        <s v="38010219"/>
        <s v="38010319"/>
        <s v="38010419"/>
        <s v="38010519"/>
        <s v="38010619"/>
        <s v="38010719"/>
        <s v="38010819"/>
        <s v="38010919"/>
        <s v="59010119"/>
        <s v="59010219"/>
        <s v="59010319"/>
        <s v="59010419"/>
        <s v="59010519"/>
        <s v="59010619"/>
        <s v="59010719"/>
        <s v="59010819"/>
        <s v="59010919"/>
        <s v="59011019"/>
        <s v="59011119"/>
        <s v="59011219"/>
        <s v="59011319"/>
        <s v="59011419"/>
        <s v="59011519"/>
        <s v="59011619"/>
        <s v="59011719"/>
        <s v="59011819"/>
        <s v="59011919"/>
        <s v="59012019"/>
        <s v="59012119"/>
        <s v="59012219"/>
        <s v="59012319"/>
        <s v="59012419"/>
        <s v="59012519"/>
        <s v="59012619"/>
        <s v="59012719"/>
        <s v="59012819"/>
        <s v="59012919"/>
        <s v="59013019"/>
        <s v="59013119"/>
        <s v="59013219"/>
        <s v="59013319"/>
        <s v="59013419"/>
        <s v="59013519"/>
        <s v="59013619"/>
        <s v="59013719"/>
        <s v="59013819"/>
        <s v="59013919"/>
        <s v="59014019"/>
        <s v="59014119"/>
        <s v="59014219"/>
        <s v="59014319"/>
        <s v="59014419"/>
        <s v="59014519"/>
        <s v="59014619"/>
        <s v="59014719"/>
        <s v="59014819"/>
        <s v="59014919"/>
        <s v="59015019"/>
        <s v="59015119"/>
        <s v="59015219"/>
        <s v="59015319"/>
        <s v="59015419"/>
        <s v="59015519"/>
        <s v="59015619"/>
        <s v="59015719"/>
        <s v="59015819"/>
        <s v="59015919"/>
        <s v="59016019"/>
        <s v="59016119"/>
        <s v="59016219"/>
        <s v="59016319"/>
        <s v="59016419"/>
        <s v="59016519"/>
        <s v="59016619"/>
        <s v="59016719"/>
        <s v="59016819"/>
        <s v="59016919"/>
        <s v="59020119"/>
        <s v="59020219"/>
        <s v="59020319"/>
        <s v="59020419"/>
        <s v="59020519"/>
        <s v="59020619"/>
        <s v="59020719"/>
        <s v="59020819"/>
        <s v="59020919"/>
        <s v="59021019"/>
        <s v="59021119"/>
        <s v="59021219"/>
        <s v="59021319"/>
        <s v="59021419"/>
        <s v="59021519"/>
        <s v="59021619"/>
        <s v="59021719"/>
        <s v="59021819"/>
        <s v="59021919"/>
        <s v="59022019"/>
        <s v="59022119"/>
        <s v="59022219"/>
        <s v="59022319"/>
        <s v="59022419"/>
        <s v="59022519"/>
        <s v="59022619"/>
        <s v="59022719"/>
        <s v="59022819"/>
        <s v="59022919"/>
        <s v="59023019"/>
        <s v="59030119"/>
        <s v="59030219"/>
        <s v="59030319"/>
        <s v="59030419"/>
        <s v="59030519"/>
        <s v="59030619"/>
        <s v="59030719"/>
        <s v="59030819"/>
        <s v="74010119"/>
        <s v="74010219"/>
        <s v="74010319"/>
        <s v="74010419"/>
        <s v="74010519"/>
        <s v="74010619"/>
        <s v="74020119"/>
        <s v="74020219"/>
        <s v="74020319"/>
        <s v="74020419"/>
        <s v="74020519"/>
        <s v="74020619"/>
        <s v="74020719"/>
        <s v="74020819"/>
        <s v="74020919"/>
        <s v="74021019"/>
        <s v="74021119"/>
        <s v="74021219"/>
        <s v="74030119"/>
        <s v="74030219"/>
        <s v="74030319"/>
        <s v="74030419"/>
        <s v="74040119"/>
        <s v="74050119"/>
        <s v="74050219"/>
        <s v="74060019"/>
        <s v="74060119"/>
        <s v="74060219"/>
        <s v="74060319"/>
        <s v="74060419"/>
        <s v="74060519"/>
        <s v="74060619"/>
        <s v="74060719"/>
        <s v="74060819"/>
        <s v="74060919"/>
        <s v="74061019"/>
        <s v="74061119"/>
        <s v="74061219"/>
        <s v="81010119"/>
        <s v="81010219"/>
        <s v="81010319"/>
        <s v="81010419"/>
        <s v="81010519"/>
        <s v="81010619"/>
        <s v="81010719"/>
        <s v="81010819"/>
        <s v="81010919"/>
        <s v="81011019"/>
        <s v="81011119"/>
        <s v="81011219"/>
        <s v="81011319"/>
        <s v="81011419"/>
        <s v="81011519"/>
        <s v="81011619"/>
        <s v="81011719"/>
        <s v="81011819"/>
        <s v="81011919"/>
        <s v="81012019"/>
        <s v="81012119"/>
        <s v="81012219"/>
        <s v="81012319"/>
        <s v="81012419"/>
        <s v="81012519"/>
        <s v="81012619"/>
        <s v="81012719"/>
        <s v="81012819"/>
        <s v="81012919"/>
        <s v="81013019"/>
        <s v="81013119"/>
        <s v="81013219"/>
        <s v="81013319"/>
        <s v="81013419"/>
        <s v="81013519"/>
        <s v="81013619"/>
        <s v="81013719"/>
        <s v="81013819"/>
        <s v="81013919"/>
        <s v="81014019"/>
        <s v="81014119"/>
        <s v="81014219"/>
        <s v="81014319"/>
        <s v="81014419"/>
        <s v="81014519"/>
        <s v="81014619"/>
        <s v="81014719"/>
        <s v="81014819"/>
        <s v="81014919"/>
        <s v="81018019"/>
        <s v="81018119"/>
        <s v="81018219"/>
        <s v="81018319"/>
        <s v="81018419"/>
        <s v="81018519"/>
        <s v="81020119"/>
        <s v="81020219"/>
        <s v="81020319"/>
        <s v="81020419"/>
        <s v="81020519"/>
        <s v="81020719"/>
        <s v="30020019"/>
        <s v="30020119"/>
        <s v="30020219"/>
        <s v="30020319"/>
        <s v="30020419"/>
        <s v="30020519"/>
        <s v="30020619"/>
        <s v="30020719"/>
        <s v="30020919"/>
        <s v="30028919"/>
        <s v="30029019"/>
        <s v="30029119"/>
        <s v="30029919"/>
        <s v="98010119"/>
        <s v="91000119"/>
        <s v="91000219"/>
        <s v="91000319"/>
        <s v="91000419"/>
        <s v="91000519"/>
        <s v="91000619"/>
        <s v="91000719"/>
        <s v="22220319"/>
        <s v="22220419"/>
        <s v="22220519"/>
        <s v="22220619"/>
        <s v="22220719"/>
        <s v="22220819"/>
        <s v="22220919"/>
        <s v="22221019"/>
        <s v="22221119"/>
        <s v="22221219"/>
        <s v="22221319"/>
        <s v="22221419"/>
        <s v="22221519"/>
        <s v="22221619"/>
        <s v="22221719"/>
        <s v="22221819"/>
        <s v="22221919"/>
        <s v="22222019"/>
        <s v="22222119"/>
        <s v="22222219"/>
        <s v="22222319"/>
        <s v="54013619"/>
        <s v="54013719"/>
        <s v="54013819"/>
        <s v="54014119"/>
        <s v="54014219"/>
        <s v="54014319"/>
        <s v="54014419"/>
        <s v="54019019"/>
        <s v="35010119"/>
        <s v="35010219"/>
        <s v="35010319"/>
        <s v="35010419"/>
        <s v="35010519"/>
        <s v="35010619"/>
        <s v="35010719"/>
        <s v="35010819"/>
        <s v="35010919"/>
        <s v="35011019"/>
        <s v="35011119"/>
        <s v="35011219"/>
        <s v="35011319"/>
        <s v="35011419"/>
        <s v="35012019"/>
        <s v="35012119"/>
        <s v="35012219"/>
        <s v="35012319"/>
        <s v="35012419"/>
        <s v="35013119"/>
        <s v="35013219"/>
        <s v="35013319"/>
        <s v="35013419"/>
        <s v="35013519"/>
        <s v="35014019"/>
        <s v="35014119"/>
        <s v="35014219"/>
        <s v="35015019"/>
        <s v="35015119"/>
        <s v="35015219"/>
        <s v="35015319"/>
        <s v="35015419"/>
        <s v="35016019"/>
        <s v="35016119"/>
        <s v="35016219"/>
        <s v="35016319"/>
        <s v="35017019"/>
        <s v="35017119"/>
        <s v="35017219"/>
        <s v="35017319"/>
        <s v="35017419"/>
        <s v="35017519"/>
        <s v="35017619"/>
        <s v="35018019"/>
        <s v="35018119"/>
        <s v="35018219"/>
        <s v="35018319"/>
        <s v="35018419"/>
        <s v="35018519"/>
        <s v="35018619"/>
        <s v="35018719"/>
        <s v="35018819"/>
        <s v="35018919"/>
        <s v="35019019"/>
        <s v="35019119"/>
        <s v="35019219"/>
        <s v="35019319"/>
        <s v="35019419"/>
        <s v="79010119"/>
        <s v="79010219"/>
        <s v="79010319"/>
        <s v="79010419"/>
        <s v="79010519"/>
        <s v="79010619"/>
        <s v="79010719"/>
        <s v="79010819"/>
        <s v="79010919"/>
        <s v="79011019"/>
        <s v="79011119"/>
        <s v="79011219"/>
        <s v="79011319"/>
        <s v="79011419"/>
        <s v="79011519"/>
        <s v="79011619"/>
        <s v="79011719"/>
        <s v="79011819"/>
        <s v="79011919"/>
        <s v="79012019"/>
        <s v="79012119"/>
        <s v="79012219"/>
        <s v="79012319"/>
        <s v="79012419"/>
        <s v="79012519"/>
        <s v="79012619"/>
        <s v="79012719"/>
        <s v="79012819"/>
        <s v="79012919"/>
        <s v="79013019"/>
        <s v="79013119"/>
        <s v="79013219"/>
        <s v="79013319"/>
        <s v="79013419"/>
        <s v="79013519"/>
        <s v="79013619"/>
        <s v="79013719"/>
        <s v="79013819"/>
        <s v="79013919"/>
        <s v="79014019"/>
        <s v="79014119"/>
        <s v="79014219"/>
        <s v="79014319"/>
        <s v="79014419"/>
        <s v="79014519"/>
        <s v="79014619"/>
        <s v="79014719"/>
        <s v="79015019"/>
        <s v="79015119"/>
        <s v="79015219"/>
        <s v="79015319"/>
        <s v="79015419"/>
        <s v="79015519"/>
        <s v="79015619"/>
        <s v="79015719"/>
        <s v="79015819"/>
        <s v="79015919"/>
        <s v="79016019"/>
        <s v="79016119"/>
        <s v="79016219"/>
        <s v="79016319"/>
        <s v="79016419"/>
        <s v="79016519"/>
        <s v="79016619"/>
        <s v="79016719"/>
        <s v="79016819"/>
        <s v="79016919"/>
        <s v="79017019"/>
        <s v="79017119"/>
        <s v="79017219"/>
        <s v="79017319"/>
        <s v="79017419"/>
        <s v="79017519"/>
        <s v="79017619"/>
        <s v="79017719"/>
        <s v="79017819"/>
        <s v="79018019"/>
        <s v="79018119"/>
        <s v="79018219"/>
        <s v="79018319"/>
        <s v="79018419"/>
        <s v="79018519"/>
        <s v="79018619"/>
        <s v="79018719"/>
        <s v="79018819"/>
        <s v="79018919"/>
        <s v="79019019"/>
        <s v="79019119"/>
        <s v="79019219"/>
        <s v="79019319"/>
        <s v="79019419"/>
        <s v="79019519"/>
        <s v="79019619"/>
        <s v="79019719"/>
        <s v="79019819"/>
        <s v="79020119"/>
        <s v="79020219"/>
        <s v="79020319"/>
        <s v="79020419"/>
        <s v="79020519"/>
        <s v="79020619"/>
        <s v="79020719"/>
        <s v="79020819"/>
        <s v="79020919"/>
        <s v="79021019"/>
        <s v="79021119"/>
        <s v="79021219"/>
        <s v="79021319"/>
        <s v="79021519"/>
        <s v="24270219"/>
        <s v="24270319"/>
        <s v="47010119"/>
        <s v="47010219"/>
        <s v="47010319"/>
        <s v="47010419"/>
        <s v="47010519"/>
        <s v="47010619"/>
        <s v="47010719"/>
        <s v="47010819"/>
        <s v="47010919"/>
        <s v="47011019"/>
        <s v="47011119"/>
        <s v="47011219"/>
        <s v="41010119"/>
        <s v="53010019"/>
        <s v="53010119"/>
        <s v="53010219"/>
        <s v="53010319"/>
        <s v="53010419"/>
        <s v="53010519"/>
        <s v="53010619"/>
        <s v="53010719"/>
        <s v="53010819"/>
        <s v="53010919"/>
        <s v="53011019"/>
        <s v="53011119"/>
        <s v="53011219"/>
        <s v="53011319"/>
        <s v="53011419"/>
        <s v="53011519"/>
        <s v="53011619"/>
        <s v="53011719"/>
        <s v="53011819"/>
        <s v="53011919"/>
        <s v="53012019"/>
        <s v="53012119"/>
        <s v="53012219"/>
        <s v="53012319"/>
        <s v="53012419"/>
        <s v="53012519"/>
        <s v="53012619"/>
        <s v="53012719"/>
        <s v="53012819"/>
        <s v="53012919"/>
        <s v="53013019"/>
        <s v="53013119"/>
        <s v="53013219"/>
        <s v="53013319"/>
        <s v="53013419"/>
        <s v="53013519"/>
        <s v="53013619"/>
        <s v="53013719"/>
        <s v="53013819"/>
        <s v="53020119"/>
        <s v="53020219"/>
        <s v="53020319"/>
        <s v="53020419"/>
        <s v="53020519"/>
        <s v="53020619"/>
        <s v="53020719"/>
        <s v="53020819"/>
        <s v="53020919"/>
        <s v="53021019"/>
        <s v="53021119"/>
        <s v="53021219"/>
        <s v="53021319"/>
        <s v="53021419"/>
        <s v="53021519"/>
        <s v="53021619"/>
        <s v="53021719"/>
        <s v="53022519"/>
        <s v="53030119"/>
        <s v="53030219"/>
        <s v="53030319"/>
        <s v="56010119"/>
        <s v="56010219"/>
        <s v="56010319"/>
        <s v="56010419"/>
        <s v="56010519"/>
        <s v="56010619"/>
        <s v="56010719"/>
        <s v="56010819"/>
        <s v="56010919"/>
        <s v="56011019"/>
        <s v="56011119"/>
        <s v="56011219"/>
        <s v="56011319"/>
        <s v="56011419"/>
        <s v="56011519"/>
        <s v="56011619"/>
        <s v="56011719"/>
        <s v="56011819"/>
        <s v="56011919"/>
        <s v="56012019"/>
        <s v="56012119"/>
        <s v="56012219"/>
        <s v="56012319"/>
        <s v="56012419"/>
        <s v="56012519"/>
        <s v="56012619"/>
        <s v="56012719"/>
        <s v="56012819"/>
        <s v="56012919"/>
        <s v="56013019"/>
        <s v="56013119"/>
        <s v="56013219"/>
        <s v="56013319"/>
        <s v="56013419"/>
        <s v="56013519"/>
        <s v="56013619"/>
        <s v="56013719"/>
        <s v="56013819"/>
        <s v="56013919"/>
        <s v="56014019"/>
        <s v="56014119"/>
        <s v="56014219"/>
        <s v="56014319"/>
        <s v="56014419"/>
        <s v="56014519"/>
        <s v="56014619"/>
        <s v="56014719"/>
        <s v="56014819"/>
        <s v="56014919"/>
        <s v="56015019"/>
        <s v="56015119"/>
        <s v="56015219"/>
        <s v="56015319"/>
        <s v="56015419"/>
        <s v="56015519"/>
        <s v="56015619"/>
        <s v="56015719"/>
        <s v="68010119"/>
        <s v="68010219"/>
        <s v="68010319"/>
        <s v="68010419"/>
        <s v="68010519"/>
        <s v="68010619"/>
        <s v="68010719"/>
        <s v="68010819"/>
        <s v="68010919"/>
        <s v="68011019"/>
        <s v="68011119"/>
        <s v="68011219"/>
        <s v="68011319"/>
        <s v="68011419"/>
        <s v="68011519"/>
        <s v="68011619"/>
        <s v="68011719"/>
        <s v="71010119"/>
        <s v="71010219"/>
        <s v="71010319"/>
        <s v="71010419"/>
        <s v="71010519"/>
        <s v="71010619"/>
        <s v="71010719"/>
        <s v="71010819"/>
        <s v="71010919"/>
        <s v="71011019"/>
        <s v="71011119"/>
        <s v="71020419"/>
        <s v="71020119"/>
        <s v="71020219"/>
        <s v="71020319"/>
        <s v="80000519"/>
        <s v="88000019"/>
        <s v="88000119"/>
        <s v="88000219"/>
        <s v="88000319"/>
        <s v="88000419"/>
        <s v="88000519"/>
        <s v="88000619"/>
        <s v="88000719"/>
        <s v="88000819"/>
        <s v="88000919"/>
        <s v="88001019"/>
        <s v="88001119"/>
        <s v="88001219"/>
        <s v="88001319"/>
        <s v="88001419"/>
        <s v="88001519"/>
        <s v="88001619"/>
        <s v="88001719"/>
        <s v="88001819"/>
        <s v="88001919"/>
        <s v="88002019"/>
        <s v="88002119"/>
        <s v="88002219"/>
        <s v="88002319"/>
        <s v="88002419"/>
        <s v="88002519"/>
        <s v="88002619"/>
        <s v="88002719"/>
        <s v="88002819"/>
        <s v="88002919"/>
        <s v="88003019"/>
        <s v="88003119"/>
        <s v="88003219"/>
        <s v="88003319"/>
        <s v="88003419"/>
        <s v="88003519"/>
        <s v="88003619"/>
        <s v="88003719"/>
        <s v="88003819"/>
        <s v="88003919"/>
        <s v="88004019"/>
        <s v="88004119"/>
        <s v="88004219"/>
        <s v="88004319"/>
        <s v="88004419"/>
        <s v="88004619"/>
        <s v="88004719"/>
        <s v="88004819"/>
        <s v="88004919"/>
        <s v="88005019"/>
        <s v="88005119"/>
        <s v="88005219"/>
        <s v="88005319"/>
        <s v="88005419"/>
        <s v="88005519"/>
        <s v="88005619"/>
        <s v="88005719"/>
        <s v="88005819"/>
        <s v="88005919"/>
        <s v="88006019"/>
        <s v="88006119"/>
        <s v="88006219"/>
        <s v="88006419"/>
        <s v="88006519"/>
        <s v="88006719"/>
        <s v="88006819"/>
        <s v="88006919"/>
        <s v="88007019"/>
        <s v="88007119"/>
        <s v="88007219"/>
        <s v="88007319"/>
        <s v="88007419"/>
        <s v="88007519"/>
        <s v="88007619"/>
        <s v="88007719"/>
        <s v="88007819"/>
        <s v="88007919"/>
        <s v="29020119"/>
        <s v="29020219"/>
        <s v="29020319"/>
        <s v="29020519"/>
        <s v="29020619"/>
        <s v="29020719"/>
        <s v="29020919"/>
        <s v="29021019"/>
        <s v="29021119"/>
        <s v="29021319"/>
        <s v="29021419"/>
        <s v="29021519"/>
        <s v="29021719"/>
        <s v="29021819"/>
        <s v="29021919"/>
        <s v="29022119"/>
        <s v="29022219"/>
        <s v="29022319"/>
        <s v="29022519"/>
        <s v="29022619"/>
        <s v="29022719"/>
        <s v="29023019"/>
        <s v="29023119"/>
        <s v="29023319"/>
        <s v="29023419"/>
        <s v="29023519"/>
        <s v="29023819"/>
        <s v="29023919"/>
        <s v="29024119"/>
        <s v="29024219"/>
        <s v="54010119"/>
        <s v="54010219"/>
        <s v="54010319"/>
        <s v="54010419"/>
        <s v="54010519"/>
        <s v="54010619"/>
        <s v="54010719"/>
        <s v="54010819"/>
        <s v="54010919"/>
        <s v="54011019"/>
        <s v="54011119"/>
        <s v="54011219"/>
        <s v="54011319"/>
        <s v="54011419"/>
        <s v="54011519"/>
        <s v="54011619"/>
        <s v="54011719"/>
        <s v="54011819"/>
        <s v="54011919"/>
        <s v="54012019"/>
        <s v="54012119"/>
        <s v="54012219"/>
        <s v="54012319"/>
        <s v="54012419"/>
        <s v="54012519"/>
        <s v="54012619"/>
        <s v="54012719"/>
        <s v="54012819"/>
        <s v="54012919"/>
        <s v="54013019"/>
        <s v="54013119"/>
        <s v="54013219"/>
        <s v="54013319"/>
        <s v="54013419"/>
        <s v="54013519"/>
        <s v="90000219"/>
        <s v="90000319"/>
        <s v="90000419"/>
        <s v="90000519"/>
        <s v="90000619"/>
        <s v="90000719"/>
        <s v="90000819"/>
        <s v="90000919"/>
        <s v="90001019"/>
        <s v="90001119"/>
        <s v="90001219"/>
        <s v="90001319"/>
        <s v="90010119"/>
        <s v="90010219"/>
        <s v="90010319"/>
        <s v="90010419"/>
        <s v="90010519"/>
        <s v="90010619"/>
        <s v="90010719"/>
        <s v="90010819"/>
        <s v="90010919"/>
        <s v="90011019"/>
        <s v="90011119"/>
        <s v="90011219"/>
        <s v="90011319"/>
        <s v="90011419"/>
        <s v="90011519"/>
        <s v="90011619"/>
        <s v="90011719"/>
        <s v="90011819"/>
        <s v="90020119"/>
        <s v="90020219"/>
        <s v="90020319"/>
        <s v="90020419"/>
        <s v="90020519"/>
        <s v="99030119"/>
        <s v="99030219"/>
        <s v="99030319"/>
        <s v="99030419"/>
        <s v="99030519"/>
        <s v="99030619"/>
        <s v="99030719"/>
        <s v="99030819"/>
        <s v="99030919"/>
        <s v="60010119"/>
        <s v="60010219"/>
        <s v="60010319"/>
        <s v="60010419"/>
        <s v="60010519"/>
        <s v="60010619"/>
        <s v="94000119"/>
        <s v="94000219"/>
        <s v="94000319"/>
        <s v="94000419"/>
        <s v="94000519"/>
        <s v="94000619"/>
        <s v="94000719"/>
        <s v="94000819"/>
        <s v="94000919"/>
        <s v="94001019"/>
        <s v="94001119"/>
        <s v="94001219"/>
        <s v="94001319"/>
        <s v="94001419"/>
        <s v="94001519"/>
        <s v="94001619"/>
        <s v="94001719"/>
        <s v="94001819"/>
        <s v="94001919"/>
        <s v="94002019"/>
        <s v="94003019"/>
        <s v="94003119"/>
        <s v="94003219"/>
        <s v="94005019"/>
        <s v="94005119"/>
        <s v="94005219"/>
        <s v="94005319"/>
        <s v="94010019"/>
        <s v="94010119"/>
        <s v="94010219"/>
        <s v="94010319"/>
        <s v="94010419"/>
        <s v="94020119"/>
        <s v="94020219"/>
        <s v="94020419"/>
        <s v="94020719"/>
        <s v="94030119"/>
        <s v="94030219"/>
        <s v="94030319"/>
        <s v="94030419"/>
        <s v="94030519"/>
        <s v="94030619"/>
        <s v="94030719"/>
        <s v="94030819"/>
        <s v="94030919"/>
        <s v="94031019"/>
        <s v="94031119"/>
        <s v="94031219"/>
        <s v="94031419"/>
        <s v="94031519"/>
        <s v="94031619"/>
        <s v="94031719"/>
        <s v="94031819"/>
        <s v="94040119"/>
        <s v="94040219"/>
        <s v="94040319"/>
        <s v="94040519"/>
        <s v="94040619"/>
        <s v="94040719"/>
        <s v="94040819"/>
        <s v="94040919"/>
        <s v="94050119"/>
        <s v="94050219"/>
        <s v="94050319"/>
        <s v="94050819"/>
        <s v="94050919"/>
        <s v="94051019"/>
        <s v="94051119"/>
        <s v="94051219"/>
        <s v="94051319"/>
        <s v="94051419"/>
        <s v="94051519"/>
        <s v="94051619"/>
        <s v="94051719"/>
        <s v="94060119"/>
        <s v="94060219"/>
        <s v="94060319"/>
        <s v="96010119"/>
        <s v="96010219"/>
        <s v="96010319"/>
        <s v="96010419"/>
        <s v="96010519"/>
        <s v="96010619"/>
        <s v="96010719"/>
        <s v="96010819"/>
        <s v="96010919"/>
        <s v="96011019"/>
        <s v="96011119"/>
        <s v="96011219"/>
        <s v="15150119"/>
        <s v="15150219"/>
        <s v="15150319"/>
        <s v="15150419"/>
        <s v="15150519"/>
        <s v="15150619"/>
        <s v="15150719"/>
        <s v="15150819"/>
        <s v="15150919"/>
        <s v="15151019"/>
        <s v="15151119"/>
        <s v="15151219"/>
        <s v="15151319"/>
        <s v="15151419"/>
        <s v="15151519"/>
        <s v="15151619"/>
        <s v="15151719"/>
        <s v="15151819"/>
        <s v="15151919"/>
        <s v="15152019"/>
        <s v="15152119"/>
        <s v="15152219"/>
        <s v="15152319"/>
        <s v="15152419"/>
        <s v="15152519"/>
        <s v="15152619"/>
        <s v="15152719"/>
        <s v="15152819"/>
        <s v="15152919"/>
        <s v="15153019"/>
        <s v="15153119"/>
        <s v="15153219"/>
        <s v="15154019"/>
        <s v="15154119"/>
        <s v="15154219"/>
        <s v="15154319"/>
        <s v="15154419"/>
        <s v="15154519"/>
        <s v="15154619"/>
        <s v="15154719"/>
        <s v="15154819"/>
        <s v="15154919"/>
        <s v="15156019"/>
        <s v="15156119"/>
        <s v="15156219"/>
        <s v="15156319"/>
        <s v="15156419"/>
        <s v="15156519"/>
        <s v="15156619"/>
        <s v="15156719"/>
        <s v="15156919"/>
        <s v="15160119"/>
        <s v="15160219"/>
        <s v="15160319"/>
        <s v="15160419"/>
        <s v="15160519"/>
        <s v="15160619"/>
        <s v="15160719"/>
        <s v="15160819"/>
        <s v="15160919"/>
        <s v="15161019"/>
        <s v="15161119"/>
        <s v="61010119"/>
        <s v="61010219"/>
        <s v="61010319"/>
        <s v="61010419"/>
        <s v="61010519"/>
        <s v="61010619"/>
        <s v="61010719"/>
        <s v="61010819"/>
        <s v="61010919"/>
        <s v="61011019"/>
        <s v="61011119"/>
        <s v="61011219"/>
        <s v="61011319"/>
        <s v="61011419"/>
        <s v="61011519"/>
        <s v="61011619"/>
        <s v="61011719"/>
        <s v="61011819"/>
        <s v="61011919"/>
        <s v="61012019"/>
        <s v="61012119"/>
        <s v="61012219"/>
        <s v="61012319"/>
        <s v="61012419"/>
        <s v="61012519"/>
        <s v="61012619"/>
        <s v="61012719"/>
        <s v="61012819"/>
        <s v="61012919"/>
        <s v="61013019"/>
        <s v="61013119"/>
        <s v="61013219"/>
        <s v="61013319"/>
        <s v="61013419"/>
        <s v="61013519"/>
        <s v="61013619"/>
        <s v="61013719"/>
        <s v="61013819"/>
        <s v="61013919"/>
        <s v="61014019"/>
        <s v="61014119"/>
        <s v="61014219"/>
        <s v="61014319"/>
        <s v="61014419"/>
        <s v="61014519"/>
        <s v="61014619"/>
        <s v="61014719"/>
        <s v="61014819"/>
        <s v="61014919"/>
        <s v="61015019"/>
        <s v="61015119"/>
        <s v="61015219"/>
        <s v="61015319"/>
        <s v="61015419"/>
        <s v="61015519"/>
        <s v="61015619"/>
        <s v="61015719"/>
        <s v="61015819"/>
        <s v="61015919"/>
        <s v="61016019"/>
        <s v="61016119"/>
        <s v="61016219"/>
        <s v="61016319"/>
        <s v="61016419"/>
        <s v="61016519"/>
        <s v="61016619"/>
        <s v="61016719"/>
        <s v="61016819"/>
        <s v="61016919"/>
        <s v="61017019"/>
        <s v="61017119"/>
        <s v="61017519"/>
        <s v="61017619"/>
        <s v="61017719"/>
        <s v="26999119"/>
        <s v="26999219"/>
        <s v="26999319"/>
        <s v="26999419"/>
        <s v="26999519"/>
        <s v="26999619"/>
        <s v="26999719"/>
        <s v="73010119"/>
        <s v="67010119"/>
        <s v="67010219"/>
        <s v="67010319"/>
        <s v="67010419"/>
        <s v="67010519"/>
        <s v="67010619"/>
        <s v="67010719"/>
        <s v="67010819"/>
        <s v="67010919"/>
        <s v="99020119"/>
        <s v="99020219"/>
        <s v="99020319"/>
        <s v="99020419"/>
        <s v="99020819"/>
        <s v="24280119"/>
        <s v="24280219"/>
        <s v="24280319"/>
        <s v="24280419"/>
        <s v="24280519"/>
        <s v="24280619"/>
        <s v="24280719"/>
        <s v="24240119"/>
        <s v="24240219"/>
        <s v="24240319"/>
        <s v="24240419"/>
        <s v="24240519"/>
        <s v="24240619"/>
        <s v="24240719"/>
        <s v="24240819"/>
        <s v="24240919"/>
        <s v="24241019"/>
        <s v="24241119"/>
        <s v="24241219"/>
        <s v="24241319"/>
        <s v="24241419"/>
        <s v="24241519"/>
        <s v="24241619"/>
        <s v="24241719"/>
        <s v="24241819"/>
        <s v="24241919"/>
        <s v="24243119"/>
        <s v="24243219"/>
        <s v="24243319"/>
        <s v="24243419"/>
        <s v="24243519"/>
        <s v="24243619"/>
        <s v="24243719"/>
        <s v="24243819"/>
        <s v="24243919"/>
        <s v="24244019"/>
        <s v="24244119"/>
        <s v="24244219"/>
        <s v="24244319"/>
        <s v="24244419"/>
        <s v="24244519"/>
        <s v="24245019"/>
        <s v="24250119"/>
        <s v="24250219"/>
        <s v="24260119"/>
        <s v="24260219"/>
        <s v="24260319"/>
        <s v="24260419"/>
        <s v="24270119"/>
      </sharedItems>
    </cacheField>
    <cacheField name="Order ID" numFmtId="49">
      <sharedItems/>
    </cacheField>
    <cacheField name="Is New Consumer" numFmtId="1">
      <sharedItems containsSemiMixedTypes="0" containsString="0" containsNumber="1" containsInteger="1" minValue="0" maxValue="1" count="2">
        <n v="1"/>
        <n v="0"/>
      </sharedItems>
    </cacheField>
    <cacheField name="Is Last Order" numFmtId="1">
      <sharedItems containsSemiMixedTypes="0" containsString="0" containsNumber="1" containsInteger="1" minValue="0" maxValue="1"/>
    </cacheField>
    <cacheField name="DATE" numFmtId="14">
      <sharedItems containsSemiMixedTypes="0" containsNonDate="0" containsDate="1" containsString="0" minDate="2019-05-01T00:00:00" maxDate="2020-12-02T00:00:00" count="20">
        <d v="2020-04-01T00:00:00"/>
        <d v="2020-05-01T00:00:00"/>
        <d v="2020-07-01T00:00:00"/>
        <d v="2020-12-01T00:00:00"/>
        <d v="2020-02-01T00:00:00"/>
        <d v="2020-03-01T00:00:00"/>
        <d v="2020-08-01T00:00:00"/>
        <d v="2020-09-01T00:00:00"/>
        <d v="2019-05-01T00:00:00"/>
        <d v="2019-06-01T00:00:00"/>
        <d v="2019-07-01T00:00:00"/>
        <d v="2019-08-01T00:00:00"/>
        <d v="2019-09-01T00:00:00"/>
        <d v="2019-10-01T00:00:00"/>
        <d v="2019-11-01T00:00:00"/>
        <d v="2019-12-01T00:00:00"/>
        <d v="2020-01-01T00:00:00"/>
        <d v="2020-06-01T00:00:00"/>
        <d v="2020-10-01T00:00:00"/>
        <d v="2020-11-01T00:00:00"/>
      </sharedItems>
      <fieldGroup par="15"/>
    </cacheField>
    <cacheField name="Total order value" numFmtId="1">
      <sharedItems containsSemiMixedTypes="0" containsString="0" containsNumber="1" containsInteger="1" minValue="144" maxValue="1576"/>
    </cacheField>
    <cacheField name="Discount" numFmtId="1">
      <sharedItems containsSemiMixedTypes="0" containsString="0" containsNumber="1" minValue="0" maxValue="315.19999999999982" count="120">
        <n v="67.050000000000011"/>
        <n v="75.900000000000034"/>
        <n v="57.449999999999989"/>
        <n v="68.550000000000011"/>
        <n v="31.5"/>
        <n v="33"/>
        <n v="0"/>
        <n v="46.800000000000011"/>
        <n v="56.599999999999994"/>
        <n v="89.399999999999977"/>
        <n v="33.599999999999994"/>
        <n v="34.400000000000006"/>
        <n v="48"/>
        <n v="44"/>
        <n v="38.399999999999977"/>
        <n v="51.599999999999994"/>
        <n v="108"/>
        <n v="45.599999999999994"/>
        <n v="69"/>
        <n v="41"/>
        <n v="65.399999999999977"/>
        <n v="62.599999999999994"/>
        <n v="52.199999999999989"/>
        <n v="76.599999999999966"/>
        <n v="28.799999999999997"/>
        <n v="42"/>
        <n v="67.199999999999989"/>
        <n v="51"/>
        <n v="97.599999999999966"/>
        <n v="58.599999999999994"/>
        <n v="107.59999999999997"/>
        <n v="63.399999999999977"/>
        <n v="98.399999999999977"/>
        <n v="118.39999999999998"/>
        <n v="36"/>
        <n v="104.59999999999997"/>
        <n v="62.399999999999977"/>
        <n v="53.399999999999977"/>
        <n v="198.39999999999998"/>
        <n v="177.79999999999995"/>
        <n v="189.59999999999991"/>
        <n v="198"/>
        <n v="217.19999999999993"/>
        <n v="94.799999999999955"/>
        <n v="298.20000000000005"/>
        <n v="220.19999999999993"/>
        <n v="95.599999999999966"/>
        <n v="105.19999999999999"/>
        <n v="88"/>
        <n v="37.400000000000006"/>
        <n v="102"/>
        <n v="127.19999999999999"/>
        <n v="55.599999999999994"/>
        <n v="115.79999999999995"/>
        <n v="73.399999999999977"/>
        <n v="66.399999999999977"/>
        <n v="101.39999999999998"/>
        <n v="315.19999999999982"/>
        <n v="97.199999999999989"/>
        <n v="129.19999999999993"/>
        <n v="110.19999999999999"/>
        <n v="56.799999999999983"/>
        <n v="87.199999999999989"/>
        <n v="101.19999999999999"/>
        <n v="161"/>
        <n v="190.19999999999993"/>
        <n v="51.75"/>
        <n v="28.800000000000011"/>
        <n v="55.050000000000011"/>
        <n v="25.800000000000011"/>
        <n v="66"/>
        <n v="25.200000000000017"/>
        <n v="38.25"/>
        <n v="120.75"/>
        <n v="142.64999999999998"/>
        <n v="142.20000000000005"/>
        <n v="73.800000000000011"/>
        <n v="38.700000000000017"/>
        <n v="165.14999999999998"/>
        <n v="81"/>
        <n v="27"/>
        <n v="80.699999999999989"/>
        <n v="30.75"/>
        <n v="78.449999999999989"/>
        <n v="49.050000000000011"/>
        <n v="28.050000000000011"/>
        <n v="44.25"/>
        <n v="46.949999999999989"/>
        <n v="148.80000000000007"/>
        <n v="78.900000000000034"/>
        <n v="236.40000000000009"/>
        <n v="162.89999999999998"/>
        <n v="73.199999999999989"/>
        <n v="21.600000000000009"/>
        <n v="95.399999999999977"/>
        <n v="50.400000000000034"/>
        <n v="86.850000000000023"/>
        <n v="42.450000000000017"/>
        <n v="43.950000000000017"/>
        <n v="76.5"/>
        <n v="58.050000000000011"/>
        <n v="65.400000000000034"/>
        <n v="76.050000000000011"/>
        <n v="88.800000000000011"/>
        <n v="71.699999999999989"/>
        <n v="42.599999999999994"/>
        <n v="47.550000000000011"/>
        <n v="34.200000000000017"/>
        <n v="41.700000000000017"/>
        <n v="40.050000000000011"/>
        <n v="71.100000000000023"/>
        <n v="223.65000000000009"/>
        <n v="133.35000000000002"/>
        <n v="39.150000000000006"/>
        <n v="80.850000000000023"/>
        <n v="49.800000000000011"/>
        <n v="96.899999999999977"/>
        <n v="87.75"/>
        <n v="82.650000000000034"/>
        <n v="83.100000000000023"/>
      </sharedItems>
    </cacheField>
    <cacheField name="Is Discount" numFmtId="0">
      <sharedItems containsSemiMixedTypes="0" containsString="0" containsNumber="1" containsInteger="1" minValue="0" maxValue="1" count="2">
        <n v="1"/>
        <n v="0"/>
      </sharedItems>
    </cacheField>
    <cacheField name="Line Value (net discount)" numFmtId="1">
      <sharedItems containsSemiMixedTypes="0" containsString="0" containsNumber="1" minValue="115.2" maxValue="1576"/>
    </cacheField>
    <cacheField name="Line Category" numFmtId="49">
      <sharedItems count="10">
        <s v="Apparel"/>
        <s v="Sandals"/>
        <s v="Shoes"/>
        <s v="Fragrances"/>
        <s v="Small leather goods"/>
        <s v="Sneakers"/>
        <s v="Accessories"/>
        <s v="Mini bags"/>
        <s v="Bags"/>
        <s v="Boots"/>
      </sharedItems>
    </cacheField>
    <cacheField name="Line SKU" numFmtId="49">
      <sharedItems/>
    </cacheField>
    <cacheField name="Line SKU Production Cost" numFmtId="1">
      <sharedItems containsSemiMixedTypes="0" containsString="0" containsNumber="1" minValue="25.2" maxValue="520.08000000000004" count="81">
        <n v="156.44999999999999"/>
        <n v="146.73999999999998"/>
        <n v="122.56"/>
        <n v="123.39000000000001"/>
        <n v="37.799999999999997"/>
        <n v="39.6"/>
        <n v="43.2"/>
        <n v="25.2"/>
        <n v="99.84"/>
        <n v="72.240000000000009"/>
        <n v="93.899999999999991"/>
        <n v="222.25"/>
        <n v="175.38"/>
        <n v="303.36"/>
        <n v="506.94000000000005"/>
        <n v="75.600000000000009"/>
        <n v="36.9"/>
        <n v="247.26000000000002"/>
        <n v="210.4"/>
        <n v="307.52"/>
        <n v="293.22000000000003"/>
        <n v="396.36"/>
        <n v="163.20000000000002"/>
        <n v="216.24"/>
        <n v="281.88"/>
        <n v="167.91"/>
        <n v="277.76000000000005"/>
        <n v="351"/>
        <n v="223.60000000000002"/>
        <n v="114.75"/>
        <n v="264.48"/>
        <n v="90.78"/>
        <n v="106.95"/>
        <n v="66.240000000000009"/>
        <n v="65.36"/>
        <n v="34.56"/>
        <n v="43.199999999999996"/>
        <n v="94.83"/>
        <n v="99.6"/>
        <n v="145.26000000000002"/>
        <n v="61.2"/>
        <n v="156.31"/>
        <n v="59.84"/>
        <n v="136.89000000000001"/>
        <n v="79.8"/>
        <n v="90.83"/>
        <n v="66.3"/>
        <n v="165.76000000000002"/>
        <n v="123"/>
        <n v="119.5"/>
        <n v="82.07"/>
        <n v="120.96"/>
        <n v="156.9"/>
        <n v="156.16"/>
        <n v="136.4"/>
        <n v="129.12"/>
        <n v="76.680000000000007"/>
        <n v="78.3"/>
        <n v="249.55"/>
        <n v="520.08000000000004"/>
        <n v="232.67999999999998"/>
        <n v="78"/>
        <n v="60.48"/>
        <n v="98.27"/>
        <n v="122.08000000000001"/>
        <n v="137.76000000000002"/>
        <n v="167.4"/>
        <n v="148.5"/>
        <n v="97.350000000000009"/>
        <n v="126.44"/>
        <n v="110.1"/>
        <n v="88.960000000000008"/>
        <n v="316.8"/>
        <n v="348.84000000000003"/>
        <n v="69.5"/>
        <n v="247.26"/>
        <n v="104.64"/>
        <n v="100.62"/>
        <n v="291.15999999999997"/>
        <n v="117.72000000000001"/>
        <n v="250.32"/>
      </sharedItems>
    </cacheField>
    <cacheField name="Net Profit" numFmtId="1">
      <sharedItems containsSemiMixedTypes="0" containsString="0" containsNumber="1" minValue="48.959999999999994" maxValue="1055.92" count="213">
        <n v="223.5"/>
        <n v="283.36"/>
        <n v="202.99"/>
        <n v="265.05999999999995"/>
        <n v="140.69999999999999"/>
        <n v="147.4"/>
        <n v="180.4"/>
        <n v="196.8"/>
        <n v="260.44"/>
        <n v="290.55"/>
        <n v="142.80000000000001"/>
        <n v="165.35999999999999"/>
        <n v="185.76"/>
        <n v="219.10000000000002"/>
        <n v="666.75"/>
        <n v="298.62"/>
        <n v="644.64"/>
        <n v="984.06"/>
        <n v="92.399999999999991"/>
        <n v="168.1"/>
        <n v="703.74"/>
        <n v="315.60000000000002"/>
        <n v="684.48"/>
        <n v="792.78"/>
        <n v="704.64"/>
        <n v="346.79999999999995"/>
        <n v="419.76"/>
        <n v="204.12"/>
        <n v="411.09000000000003"/>
        <n v="714.24"/>
        <n v="234"/>
        <n v="335.4"/>
        <n v="140.25"/>
        <n v="286.52"/>
        <n v="176.22"/>
        <n v="238.05"/>
        <n v="77.759999999999991"/>
        <n v="106.64"/>
        <n v="157.44"/>
        <n v="232.17000000000002"/>
        <n v="232.4"/>
        <n v="392.74"/>
        <n v="118.8"/>
        <n v="382.69"/>
        <n v="127.16"/>
        <n v="370.11"/>
        <n v="148.19999999999999"/>
        <n v="359.26"/>
        <n v="202.17000000000002"/>
        <n v="188.7"/>
        <n v="426.24"/>
        <n v="369"/>
        <n v="358.5"/>
        <n v="200.93"/>
        <n v="172.2"/>
        <n v="215.04000000000002"/>
        <n v="366.1"/>
        <n v="331.84000000000003"/>
        <n v="212.16"/>
        <n v="303.60000000000002"/>
        <n v="408.88"/>
        <n v="207.32"/>
        <n v="182.7"/>
        <n v="555.45000000000005"/>
        <n v="1055.92"/>
        <n v="321.32000000000005"/>
        <n v="107.52000000000001"/>
        <n v="218.73000000000002"/>
        <n v="313.91999999999996"/>
        <n v="354.24"/>
        <n v="372.6"/>
        <n v="445.5"/>
        <n v="197.64999999999998"/>
        <n v="309.56"/>
        <n v="256.89999999999998"/>
        <n v="189.04"/>
        <n v="673.2"/>
        <n v="144.33000000000001"/>
        <n v="201.15000000000003"/>
        <n v="109.2"/>
        <n v="72.239999999999995"/>
        <n v="148.80000000000001"/>
        <n v="136.4"/>
        <n v="119.04000000000002"/>
        <n v="134.16"/>
        <n v="264.60000000000002"/>
        <n v="102.60000000000001"/>
        <n v="169.05"/>
        <n v="127.1"/>
        <n v="166.77000000000004"/>
        <n v="156.5"/>
        <n v="130.5"/>
        <n v="183.84000000000003"/>
        <n v="58.8"/>
        <n v="48.959999999999994"/>
        <n v="130.19999999999999"/>
        <n v="147.84000000000003"/>
        <n v="137.69999999999999"/>
        <n v="234.24000000000004"/>
        <n v="143.57"/>
        <n v="301.28000000000003"/>
        <n v="155.33000000000004"/>
        <n v="255.84"/>
        <n v="73.920000000000016"/>
        <n v="307.84000000000003"/>
        <n v="82.8"/>
        <n v="261.5"/>
        <n v="285.14"/>
        <n v="149.76000000000002"/>
        <n v="122.82000000000002"/>
        <n v="515.83999999999992"/>
        <n v="488.95000000000005"/>
        <n v="455.04000000000008"/>
        <n v="475.2"/>
        <n v="575.58000000000004"/>
        <n v="203.82000000000005"/>
        <n v="685.8599999999999"/>
        <n v="484.44000000000005"/>
        <n v="262.90000000000003"/>
        <n v="210.4"/>
        <n v="486.08000000000004"/>
        <n v="215.6"/>
        <n v="89.759999999999991"/>
        <n v="244.79999999999998"/>
        <n v="292.56"/>
        <n v="133.44"/>
        <n v="295.29000000000008"/>
        <n v="183.50000000000003"/>
        <n v="166.00000000000003"/>
        <n v="268.71000000000004"/>
        <n v="740.72000000000014"/>
        <n v="106.92000000000002"/>
        <n v="167.96000000000004"/>
        <n v="176.32"/>
        <n v="89.25"/>
        <n v="152.9"/>
        <n v="150.52000000000001"/>
        <n v="226.72"/>
        <n v="270.60000000000002"/>
        <n v="258.06000000000006"/>
        <n v="394.45"/>
        <n v="513.54000000000008"/>
        <n v="331.36"/>
        <n v="286.38"/>
        <n v="210.84000000000003"/>
        <n v="186.3"/>
        <n v="128.63999999999999"/>
        <n v="201.85"/>
        <n v="80.839999999999989"/>
        <n v="160.80000000000001"/>
        <n v="237.6"/>
        <n v="67.199999999999974"/>
        <n v="150.44999999999999"/>
        <n v="434.7"/>
        <n v="561.09"/>
        <n v="502.43999999999994"/>
        <n v="280.43999999999994"/>
        <n v="117.59999999999998"/>
        <n v="147.05999999999997"/>
        <n v="539.49"/>
        <n v="291.60000000000002"/>
        <n v="91.8"/>
        <n v="312.03999999999996"/>
        <n v="137.35"/>
        <n v="287.64999999999998"/>
        <n v="183.12"/>
        <n v="99.109999999999985"/>
        <n v="333.61"/>
        <n v="318.27999999999997"/>
        <n v="153.39999999999998"/>
        <n v="172.15000000000003"/>
        <n v="565.43999999999983"/>
        <n v="236.69999999999996"/>
        <n v="819.51999999999987"/>
        <n v="629.88"/>
        <n v="258.64"/>
        <n v="56.159999999999982"/>
        <n v="82.32"/>
        <n v="328.18"/>
        <n v="324.36"/>
        <n v="164.64"/>
        <n v="324.24"/>
        <n v="158.47999999999999"/>
        <n v="158.21999999999997"/>
        <n v="187.2"/>
        <n v="270.29999999999995"/>
        <n v="228.32999999999998"/>
        <n v="248.51999999999995"/>
        <n v="294.05999999999995"/>
        <n v="337.43999999999994"/>
        <n v="286.8"/>
        <n v="164.72"/>
        <n v="171.18"/>
        <n v="113.99999999999999"/>
        <n v="147.33999999999997"/>
        <n v="136.16999999999999"/>
        <n v="535.67999999999995"/>
        <n v="227.51999999999998"/>
        <n v="760.40999999999985"/>
        <n v="533.4"/>
        <n v="295.2"/>
        <n v="143.55000000000001"/>
        <n v="301.83999999999997"/>
        <n v="166.79999999999998"/>
        <n v="244.15999999999997"/>
        <n v="182.6"/>
        <n v="265.95999999999998"/>
        <n v="200.26"/>
        <n v="146.25"/>
        <n v="203.86999999999995"/>
        <n v="238.22"/>
        <n v="345.68"/>
        <n v="297.15999999999997"/>
      </sharedItems>
    </cacheField>
    <cacheField name="Months (DATE)" numFmtId="0" databaseField="0">
      <fieldGroup base="4">
        <rangePr groupBy="months" startDate="2019-05-01T00:00:00" endDate="2020-12-02T00:00:00"/>
        <groupItems count="14">
          <s v="&lt;5/1/2019"/>
          <s v="Jan"/>
          <s v="Feb"/>
          <s v="Mar"/>
          <s v="Apr"/>
          <s v="May"/>
          <s v="Jun"/>
          <s v="Jul"/>
          <s v="Aug"/>
          <s v="Sep"/>
          <s v="Oct"/>
          <s v="Nov"/>
          <s v="Dec"/>
          <s v="&gt;12/2/2020"/>
        </groupItems>
      </fieldGroup>
    </cacheField>
    <cacheField name="Quarters (DATE)" numFmtId="0" databaseField="0">
      <fieldGroup base="4">
        <rangePr groupBy="quarters" startDate="2019-05-01T00:00:00" endDate="2020-12-02T00:00:00"/>
        <groupItems count="6">
          <s v="&lt;5/1/2019"/>
          <s v="Qtr1"/>
          <s v="Qtr2"/>
          <s v="Qtr3"/>
          <s v="Qtr4"/>
          <s v="&gt;12/2/2020"/>
        </groupItems>
      </fieldGroup>
    </cacheField>
    <cacheField name="Years (DATE)" numFmtId="0" databaseField="0">
      <fieldGroup base="4">
        <rangePr groupBy="years" startDate="2019-05-01T00:00:00" endDate="2020-12-02T00:00:00"/>
        <groupItems count="4">
          <s v="&lt;5/1/2019"/>
          <s v="2019"/>
          <s v="2020"/>
          <s v="&gt;12/2/2020"/>
        </groupItems>
      </fieldGroup>
    </cacheField>
  </cacheFields>
  <extLst>
    <ext xmlns:x14="http://schemas.microsoft.com/office/spreadsheetml/2009/9/main" uri="{725AE2AE-9491-48be-B2B4-4EB974FC3084}">
      <x14:pivotCacheDefinition pivotCacheId="9785004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276.346806712965" backgroundQuery="1" createdVersion="8" refreshedVersion="8" minRefreshableVersion="3" recordCount="0" supportSubquery="1" supportAdvancedDrill="1" xr:uid="{079170EC-AC2B-4D51-9037-5098F1750440}">
  <cacheSource type="external" connectionId="1"/>
  <cacheFields count="4">
    <cacheField name="[Range].[DATE (Month)].[DATE (Month)]" caption="DATE (Month)" numFmtId="0" hierarchy="15" level="1">
      <sharedItems count="12">
        <s v="Jan"/>
        <s v="Feb"/>
        <s v="Mar"/>
        <s v="Apr"/>
        <s v="May"/>
        <s v="Jun"/>
        <s v="Jul"/>
        <s v="Aug"/>
        <s v="Sep"/>
        <s v="Oct"/>
        <s v="Nov"/>
        <s v="Dec"/>
      </sharedItems>
    </cacheField>
    <cacheField name="[Range].[DATE (Year)].[DATE (Year)]" caption="DATE (Year)" numFmtId="0" hierarchy="13" level="1">
      <sharedItems count="2">
        <s v="2019"/>
        <s v="2020"/>
      </sharedItems>
    </cacheField>
    <cacheField name="[Range].[Is New Consumer].[Is New Consumer]" caption="Is New Consumer" numFmtId="0" hierarchy="2" level="1">
      <sharedItems containsSemiMixedTypes="0" containsString="0" containsNumber="1" containsInteger="1" minValue="0" maxValue="1" count="2">
        <n v="0"/>
        <n v="1"/>
      </sharedItems>
      <extLst>
        <ext xmlns:x15="http://schemas.microsoft.com/office/spreadsheetml/2010/11/main" uri="{4F2E5C28-24EA-4eb8-9CBF-B6C8F9C3D259}">
          <x15:cachedUniqueNames>
            <x15:cachedUniqueName index="0" name="[Range].[Is New Consumer].&amp;[0]"/>
            <x15:cachedUniqueName index="1" name="[Range].[Is New Consumer].&amp;[1]"/>
          </x15:cachedUniqueNames>
        </ext>
      </extLst>
    </cacheField>
    <cacheField name="[Measures].[Distinct Count of Consumer ID]" caption="Distinct Count of Consumer ID" numFmtId="0" hierarchy="20" level="32767"/>
  </cacheFields>
  <cacheHierarchies count="21">
    <cacheHierarchy uniqueName="[Range].[Consumer ID]" caption="Consumer ID" attribute="1" defaultMemberUniqueName="[Range].[Consumer ID].[All]" allUniqueName="[Range].[Consumer ID].[All]" dimensionUniqueName="[Range]" displayFolder="" count="2" memberValueDatatype="130" unbalanced="0"/>
    <cacheHierarchy uniqueName="[Range].[Order ID]" caption="Order ID" attribute="1" defaultMemberUniqueName="[Range].[Order ID].[All]" allUniqueName="[Range].[Order ID].[All]" dimensionUniqueName="[Range]" displayFolder="" count="2" memberValueDatatype="130" unbalanced="0"/>
    <cacheHierarchy uniqueName="[Range].[Is New Consumer]" caption="Is New Consumer" attribute="1" defaultMemberUniqueName="[Range].[Is New Consumer].[All]" allUniqueName="[Range].[Is New Consumer].[All]" dimensionUniqueName="[Range]" displayFolder="" count="2" memberValueDatatype="20" unbalanced="0">
      <fieldsUsage count="2">
        <fieldUsage x="-1"/>
        <fieldUsage x="2"/>
      </fieldsUsage>
    </cacheHierarchy>
    <cacheHierarchy uniqueName="[Range].[Is Last Order]" caption="Is Last Order" attribute="1" defaultMemberUniqueName="[Range].[Is Last Order].[All]" allUniqueName="[Range].[Is Last Order].[All]" dimensionUniqueName="[Range]" displayFolder="" count="2" memberValueDatatype="20" unbalanced="0"/>
    <cacheHierarchy uniqueName="[Range].[DATE]" caption="DATE" attribute="1" time="1" defaultMemberUniqueName="[Range].[DATE].[All]" allUniqueName="[Range].[DATE].[All]" dimensionUniqueName="[Range]" displayFolder="" count="2" memberValueDatatype="7" unbalanced="0"/>
    <cacheHierarchy uniqueName="[Range].[Total order value]" caption="Total order value" attribute="1" defaultMemberUniqueName="[Range].[Total order value].[All]" allUniqueName="[Range].[Total order value].[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Is Discount]" caption="Is Discount" attribute="1" defaultMemberUniqueName="[Range].[Is Discount].[All]" allUniqueName="[Range].[Is Discount].[All]" dimensionUniqueName="[Range]" displayFolder="" count="2" memberValueDatatype="20" unbalanced="0"/>
    <cacheHierarchy uniqueName="[Range].[Line Value (net discount)]" caption="Line Value (net discount)" attribute="1" defaultMemberUniqueName="[Range].[Line Value (net discount)].[All]" allUniqueName="[Range].[Line Value (net discount)].[All]" dimensionUniqueName="[Range]" displayFolder="" count="2" memberValueDatatype="5" unbalanced="0"/>
    <cacheHierarchy uniqueName="[Range].[Line Category]" caption="Line Category" attribute="1" defaultMemberUniqueName="[Range].[Line Category].[All]" allUniqueName="[Range].[Line Category].[All]" dimensionUniqueName="[Range]" displayFolder="" count="2" memberValueDatatype="130" unbalanced="0"/>
    <cacheHierarchy uniqueName="[Range].[Line SKU]" caption="Line SKU" attribute="1" defaultMemberUniqueName="[Range].[Line SKU].[All]" allUniqueName="[Range].[Line SKU].[All]" dimensionUniqueName="[Range]" displayFolder="" count="2" memberValueDatatype="130" unbalanced="0"/>
    <cacheHierarchy uniqueName="[Range].[Line SKU Production Cost]" caption="Line SKU Production Cost" attribute="1" defaultMemberUniqueName="[Range].[Line SKU Production Cost].[All]" allUniqueName="[Range].[Line SKU Production Cost].[All]" dimensionUniqueName="[Range]" displayFolder="" count="2" memberValueDatatype="5" unbalanced="0"/>
    <cacheHierarchy uniqueName="[Range].[Net Profit]" caption="Net Profit" attribute="1" defaultMemberUniqueName="[Range].[Net Profit].[All]" allUniqueName="[Range].[Net Profit].[All]" dimensionUniqueName="[Range]" displayFolder="" count="2" memberValueDatatype="5" unbalanced="0"/>
    <cacheHierarchy uniqueName="[Range].[DATE (Year)]" caption="DATE (Year)" attribute="1" defaultMemberUniqueName="[Range].[DATE (Year)].[All]" allUniqueName="[Range].[DATE (Year)].[All]" dimensionUniqueName="[Range]" displayFolder="" count="2" memberValueDatatype="130" unbalanced="0">
      <fieldsUsage count="2">
        <fieldUsage x="-1"/>
        <fieldUsage x="1"/>
      </fieldsUsage>
    </cacheHierarchy>
    <cacheHierarchy uniqueName="[Range].[DATE (Quarter)]" caption="DATE (Quarter)" attribute="1" defaultMemberUniqueName="[Range].[DATE (Quarter)].[All]" allUniqueName="[Range].[DATE (Quarter)].[All]" dimensionUniqueName="[Range]" displayFolder="" count="2" memberValueDatatype="13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0"/>
      </fieldsUsage>
    </cacheHierarchy>
    <cacheHierarchy uniqueName="[Range].[DATE (Month Index)]" caption="DATE (Month Index)" attribute="1" defaultMemberUniqueName="[Range].[DATE (Month Index)].[All]" allUniqueName="[Range].[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nsumer ID]" caption="Count of Consu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onsumer ID]" caption="Distinct Count of Consumer ID" measure="1" displayFolder="" measureGroup="Range" count="0" oneField="1" hidden="1">
      <fieldsUsage count="1">
        <fieldUsage x="3"/>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10" refreshedDate="45276.346801273146" backgroundQuery="1" createdVersion="3" refreshedVersion="8" minRefreshableVersion="3" recordCount="0" supportSubquery="1" supportAdvancedDrill="1" xr:uid="{9825F8B9-9BA9-4E3C-87D9-2A4B99151347}">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Range].[Consumer ID]" caption="Consumer ID" attribute="1" defaultMemberUniqueName="[Range].[Consumer ID].[All]" allUniqueName="[Range].[Consumer ID].[All]" dimensionUniqueName="[Range]" displayFolder="" count="0" memberValueDatatype="130" unbalanced="0"/>
    <cacheHierarchy uniqueName="[Range].[Order ID]" caption="Order ID" attribute="1" defaultMemberUniqueName="[Range].[Order ID].[All]" allUniqueName="[Range].[Order ID].[All]" dimensionUniqueName="[Range]" displayFolder="" count="0" memberValueDatatype="130" unbalanced="0"/>
    <cacheHierarchy uniqueName="[Range].[Is New Consumer]" caption="Is New Consumer" attribute="1" defaultMemberUniqueName="[Range].[Is New Consumer].[All]" allUniqueName="[Range].[Is New Consumer].[All]" dimensionUniqueName="[Range]" displayFolder="" count="2" memberValueDatatype="20" unbalanced="0"/>
    <cacheHierarchy uniqueName="[Range].[Is Last Order]" caption="Is Last Order" attribute="1" defaultMemberUniqueName="[Range].[Is Last Order].[All]" allUniqueName="[Range].[Is Last Order].[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otal order value]" caption="Total order value" attribute="1" defaultMemberUniqueName="[Range].[Total order value].[All]" allUniqueName="[Range].[Total order value].[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Is Discount]" caption="Is Discount" attribute="1" defaultMemberUniqueName="[Range].[Is Discount].[All]" allUniqueName="[Range].[Is Discount].[All]" dimensionUniqueName="[Range]" displayFolder="" count="0" memberValueDatatype="20" unbalanced="0"/>
    <cacheHierarchy uniqueName="[Range].[Line Value (net discount)]" caption="Line Value (net discount)" attribute="1" defaultMemberUniqueName="[Range].[Line Value (net discount)].[All]" allUniqueName="[Range].[Line Value (net discount)].[All]" dimensionUniqueName="[Range]" displayFolder="" count="0" memberValueDatatype="5" unbalanced="0"/>
    <cacheHierarchy uniqueName="[Range].[Line Category]" caption="Line Category" attribute="1" defaultMemberUniqueName="[Range].[Line Category].[All]" allUniqueName="[Range].[Line Category].[All]" dimensionUniqueName="[Range]" displayFolder="" count="0" memberValueDatatype="130" unbalanced="0"/>
    <cacheHierarchy uniqueName="[Range].[Line SKU]" caption="Line SKU" attribute="1" defaultMemberUniqueName="[Range].[Line SKU].[All]" allUniqueName="[Range].[Line SKU].[All]" dimensionUniqueName="[Range]" displayFolder="" count="0" memberValueDatatype="130" unbalanced="0"/>
    <cacheHierarchy uniqueName="[Range].[Line SKU Production Cost]" caption="Line SKU Production Cost" attribute="1" defaultMemberUniqueName="[Range].[Line SKU Production Cost].[All]" allUniqueName="[Range].[Line SKU Production Cost].[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DATE (Year)]" caption="DATE (Year)" attribute="1" defaultMemberUniqueName="[Range].[DATE (Year)].[All]" allUniqueName="[Range].[DATE (Year)].[All]" dimensionUniqueName="[Range]" displayFolder="" count="0" memberValueDatatype="130" unbalanced="0"/>
    <cacheHierarchy uniqueName="[Range].[DATE (Quarter)]" caption="DATE (Quarter)" attribute="1" defaultMemberUniqueName="[Range].[DATE (Quarter)].[All]" allUniqueName="[Range].[DATE (Quarter)].[All]" dimensionUniqueName="[Range]" displayFolder="" count="0" memberValueDatatype="13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onsumer ID]" caption="Count of Consu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onsumer ID]" caption="Distinct Count of Consumer ID"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05753844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78">
  <r>
    <x v="0"/>
    <s v="29022008A"/>
    <x v="0"/>
    <n v="1"/>
    <x v="0"/>
    <n v="447"/>
    <x v="0"/>
    <x v="0"/>
    <n v="379.95"/>
    <x v="0"/>
    <s v="APP3"/>
    <x v="0"/>
    <x v="0"/>
  </r>
  <r>
    <x v="1"/>
    <s v="29022012A"/>
    <x v="0"/>
    <n v="1"/>
    <x v="0"/>
    <n v="506"/>
    <x v="1"/>
    <x v="0"/>
    <n v="430.09999999999997"/>
    <x v="1"/>
    <s v="SAN12"/>
    <x v="1"/>
    <x v="1"/>
  </r>
  <r>
    <x v="2"/>
    <s v="29022016A"/>
    <x v="0"/>
    <n v="1"/>
    <x v="0"/>
    <n v="383"/>
    <x v="2"/>
    <x v="0"/>
    <n v="325.55"/>
    <x v="0"/>
    <s v="APP1"/>
    <x v="2"/>
    <x v="2"/>
  </r>
  <r>
    <x v="3"/>
    <s v="29022020A"/>
    <x v="0"/>
    <n v="1"/>
    <x v="0"/>
    <n v="457"/>
    <x v="3"/>
    <x v="0"/>
    <n v="388.45"/>
    <x v="2"/>
    <s v="SHO5"/>
    <x v="3"/>
    <x v="3"/>
  </r>
  <r>
    <x v="4"/>
    <s v="29022024A"/>
    <x v="0"/>
    <n v="1"/>
    <x v="0"/>
    <n v="447"/>
    <x v="0"/>
    <x v="0"/>
    <n v="379.95"/>
    <x v="0"/>
    <s v="APP3"/>
    <x v="0"/>
    <x v="0"/>
  </r>
  <r>
    <x v="5"/>
    <s v="29021932A"/>
    <x v="0"/>
    <n v="1"/>
    <x v="0"/>
    <n v="383"/>
    <x v="2"/>
    <x v="0"/>
    <n v="325.55"/>
    <x v="0"/>
    <s v="APP1"/>
    <x v="2"/>
    <x v="2"/>
  </r>
  <r>
    <x v="6"/>
    <s v="29021936A"/>
    <x v="0"/>
    <n v="0"/>
    <x v="0"/>
    <n v="210"/>
    <x v="4"/>
    <x v="0"/>
    <n v="178.5"/>
    <x v="3"/>
    <s v="FRA2"/>
    <x v="4"/>
    <x v="4"/>
  </r>
  <r>
    <x v="7"/>
    <s v="29021940A"/>
    <x v="0"/>
    <n v="1"/>
    <x v="0"/>
    <n v="220"/>
    <x v="5"/>
    <x v="0"/>
    <n v="187"/>
    <x v="3"/>
    <s v="FRA4"/>
    <x v="5"/>
    <x v="5"/>
  </r>
  <r>
    <x v="8"/>
    <s v="13121938C"/>
    <x v="1"/>
    <n v="0"/>
    <x v="1"/>
    <n v="220"/>
    <x v="6"/>
    <x v="1"/>
    <n v="220"/>
    <x v="3"/>
    <s v="FRA4"/>
    <x v="5"/>
    <x v="6"/>
  </r>
  <r>
    <x v="8"/>
    <s v="13121938D"/>
    <x v="1"/>
    <n v="1"/>
    <x v="2"/>
    <n v="240"/>
    <x v="6"/>
    <x v="1"/>
    <n v="240"/>
    <x v="3"/>
    <s v="FRA5"/>
    <x v="6"/>
    <x v="7"/>
  </r>
  <r>
    <x v="9"/>
    <s v="20170319B"/>
    <x v="1"/>
    <n v="1"/>
    <x v="3"/>
    <n v="383"/>
    <x v="6"/>
    <x v="1"/>
    <n v="383"/>
    <x v="0"/>
    <s v="APP1"/>
    <x v="2"/>
    <x v="8"/>
  </r>
  <r>
    <x v="10"/>
    <s v="13134019E"/>
    <x v="1"/>
    <n v="0"/>
    <x v="4"/>
    <n v="447"/>
    <x v="6"/>
    <x v="1"/>
    <n v="447"/>
    <x v="0"/>
    <s v="APP3"/>
    <x v="0"/>
    <x v="9"/>
  </r>
  <r>
    <x v="8"/>
    <s v="13121938B"/>
    <x v="0"/>
    <n v="0"/>
    <x v="5"/>
    <n v="168"/>
    <x v="6"/>
    <x v="1"/>
    <n v="168"/>
    <x v="4"/>
    <s v="SMA4"/>
    <x v="7"/>
    <x v="10"/>
  </r>
  <r>
    <x v="11"/>
    <s v="29022004A"/>
    <x v="0"/>
    <n v="1"/>
    <x v="0"/>
    <n v="312"/>
    <x v="7"/>
    <x v="0"/>
    <n v="265.2"/>
    <x v="5"/>
    <s v="SNE1"/>
    <x v="8"/>
    <x v="11"/>
  </r>
  <r>
    <x v="6"/>
    <s v="29021936B"/>
    <x v="1"/>
    <n v="1"/>
    <x v="6"/>
    <n v="258"/>
    <x v="6"/>
    <x v="1"/>
    <n v="258"/>
    <x v="6"/>
    <s v="ACC2"/>
    <x v="9"/>
    <x v="12"/>
  </r>
  <r>
    <x v="12"/>
    <s v="13133719F"/>
    <x v="1"/>
    <n v="1"/>
    <x v="7"/>
    <n v="240"/>
    <x v="6"/>
    <x v="1"/>
    <n v="240"/>
    <x v="3"/>
    <s v="FRA5"/>
    <x v="6"/>
    <x v="7"/>
  </r>
  <r>
    <x v="13"/>
    <s v="86015319A"/>
    <x v="0"/>
    <n v="1"/>
    <x v="8"/>
    <n v="313"/>
    <x v="6"/>
    <x v="1"/>
    <n v="313"/>
    <x v="6"/>
    <s v="ACC4"/>
    <x v="10"/>
    <x v="13"/>
  </r>
  <r>
    <x v="14"/>
    <s v="86015419A"/>
    <x v="0"/>
    <n v="1"/>
    <x v="8"/>
    <n v="889"/>
    <x v="6"/>
    <x v="1"/>
    <n v="889"/>
    <x v="7"/>
    <s v="MIN2"/>
    <x v="11"/>
    <x v="14"/>
  </r>
  <r>
    <x v="15"/>
    <s v="86015519A"/>
    <x v="0"/>
    <n v="1"/>
    <x v="8"/>
    <n v="474"/>
    <x v="6"/>
    <x v="1"/>
    <n v="474"/>
    <x v="7"/>
    <s v="MIN9"/>
    <x v="12"/>
    <x v="15"/>
  </r>
  <r>
    <x v="16"/>
    <s v="86015619A"/>
    <x v="0"/>
    <n v="1"/>
    <x v="8"/>
    <n v="948"/>
    <x v="6"/>
    <x v="1"/>
    <n v="948"/>
    <x v="8"/>
    <s v="BAG4"/>
    <x v="13"/>
    <x v="16"/>
  </r>
  <r>
    <x v="17"/>
    <s v="86015719A"/>
    <x v="0"/>
    <n v="1"/>
    <x v="8"/>
    <n v="1491"/>
    <x v="6"/>
    <x v="1"/>
    <n v="1491"/>
    <x v="8"/>
    <s v="BAG2"/>
    <x v="14"/>
    <x v="17"/>
  </r>
  <r>
    <x v="18"/>
    <s v="86015819A"/>
    <x v="0"/>
    <n v="1"/>
    <x v="8"/>
    <n v="948"/>
    <x v="6"/>
    <x v="1"/>
    <n v="948"/>
    <x v="8"/>
    <s v="BAG4"/>
    <x v="13"/>
    <x v="16"/>
  </r>
  <r>
    <x v="19"/>
    <s v="86015919A"/>
    <x v="0"/>
    <n v="1"/>
    <x v="8"/>
    <n v="948"/>
    <x v="6"/>
    <x v="1"/>
    <n v="948"/>
    <x v="8"/>
    <s v="BAG4"/>
    <x v="13"/>
    <x v="16"/>
  </r>
  <r>
    <x v="20"/>
    <s v="86016019A"/>
    <x v="0"/>
    <n v="1"/>
    <x v="8"/>
    <n v="168"/>
    <x v="6"/>
    <x v="1"/>
    <n v="168"/>
    <x v="4"/>
    <s v="SMA1"/>
    <x v="15"/>
    <x v="18"/>
  </r>
  <r>
    <x v="21"/>
    <s v="86017019A"/>
    <x v="0"/>
    <n v="1"/>
    <x v="8"/>
    <n v="205"/>
    <x v="6"/>
    <x v="1"/>
    <n v="205"/>
    <x v="3"/>
    <s v="FRA3"/>
    <x v="16"/>
    <x v="19"/>
  </r>
  <r>
    <x v="22"/>
    <s v="86017119A"/>
    <x v="0"/>
    <n v="1"/>
    <x v="8"/>
    <n v="258"/>
    <x v="6"/>
    <x v="1"/>
    <n v="258"/>
    <x v="6"/>
    <s v="ACC2"/>
    <x v="9"/>
    <x v="12"/>
  </r>
  <r>
    <x v="23"/>
    <s v="86018019A"/>
    <x v="0"/>
    <n v="1"/>
    <x v="8"/>
    <n v="951"/>
    <x v="6"/>
    <x v="1"/>
    <n v="951"/>
    <x v="7"/>
    <s v="MIN3"/>
    <x v="17"/>
    <x v="20"/>
  </r>
  <r>
    <x v="24"/>
    <s v="86018119A"/>
    <x v="0"/>
    <n v="1"/>
    <x v="8"/>
    <n v="526"/>
    <x v="6"/>
    <x v="1"/>
    <n v="526"/>
    <x v="7"/>
    <s v="MIN8"/>
    <x v="18"/>
    <x v="21"/>
  </r>
  <r>
    <x v="25"/>
    <s v="86018219A"/>
    <x v="0"/>
    <n v="1"/>
    <x v="8"/>
    <n v="992"/>
    <x v="6"/>
    <x v="1"/>
    <n v="992"/>
    <x v="7"/>
    <s v="MIN5"/>
    <x v="19"/>
    <x v="22"/>
  </r>
  <r>
    <x v="26"/>
    <s v="99051819A"/>
    <x v="0"/>
    <n v="1"/>
    <x v="8"/>
    <n v="948"/>
    <x v="6"/>
    <x v="1"/>
    <n v="948"/>
    <x v="8"/>
    <s v="BAG4"/>
    <x v="13"/>
    <x v="16"/>
  </r>
  <r>
    <x v="27"/>
    <s v="99051019A"/>
    <x v="0"/>
    <n v="1"/>
    <x v="8"/>
    <n v="258"/>
    <x v="6"/>
    <x v="1"/>
    <n v="258"/>
    <x v="6"/>
    <s v="ACC2"/>
    <x v="9"/>
    <x v="12"/>
  </r>
  <r>
    <x v="28"/>
    <s v="99052119A"/>
    <x v="0"/>
    <n v="1"/>
    <x v="8"/>
    <n v="1086"/>
    <x v="6"/>
    <x v="1"/>
    <n v="1086"/>
    <x v="7"/>
    <s v="MIN4"/>
    <x v="20"/>
    <x v="23"/>
  </r>
  <r>
    <x v="29"/>
    <s v="99052219A"/>
    <x v="0"/>
    <n v="1"/>
    <x v="8"/>
    <n v="948"/>
    <x v="6"/>
    <x v="1"/>
    <n v="948"/>
    <x v="8"/>
    <s v="BAG4"/>
    <x v="13"/>
    <x v="16"/>
  </r>
  <r>
    <x v="30"/>
    <s v="99052319A"/>
    <x v="0"/>
    <n v="1"/>
    <x v="8"/>
    <n v="1491"/>
    <x v="6"/>
    <x v="1"/>
    <n v="1491"/>
    <x v="8"/>
    <s v="BAG2"/>
    <x v="14"/>
    <x v="17"/>
  </r>
  <r>
    <x v="31"/>
    <s v="99052419A"/>
    <x v="0"/>
    <n v="1"/>
    <x v="8"/>
    <n v="1101"/>
    <x v="6"/>
    <x v="1"/>
    <n v="1101"/>
    <x v="8"/>
    <s v="BAG1"/>
    <x v="21"/>
    <x v="24"/>
  </r>
  <r>
    <x v="32"/>
    <s v="99052619A"/>
    <x v="0"/>
    <n v="1"/>
    <x v="8"/>
    <n v="510"/>
    <x v="6"/>
    <x v="1"/>
    <n v="510"/>
    <x v="9"/>
    <s v="BOO2"/>
    <x v="22"/>
    <x v="25"/>
  </r>
  <r>
    <x v="33"/>
    <s v="99052819A"/>
    <x v="0"/>
    <n v="1"/>
    <x v="8"/>
    <n v="636"/>
    <x v="6"/>
    <x v="1"/>
    <n v="636"/>
    <x v="9"/>
    <s v="BOO3"/>
    <x v="23"/>
    <x v="26"/>
  </r>
  <r>
    <x v="34"/>
    <s v="99054319A"/>
    <x v="0"/>
    <n v="1"/>
    <x v="8"/>
    <n v="486"/>
    <x v="6"/>
    <x v="1"/>
    <n v="486"/>
    <x v="9"/>
    <s v="BOO6"/>
    <x v="24"/>
    <x v="27"/>
  </r>
  <r>
    <x v="35"/>
    <s v="99054819A"/>
    <x v="0"/>
    <n v="1"/>
    <x v="8"/>
    <n v="579"/>
    <x v="6"/>
    <x v="1"/>
    <n v="579"/>
    <x v="9"/>
    <s v="BOO1"/>
    <x v="25"/>
    <x v="28"/>
  </r>
  <r>
    <x v="36"/>
    <s v="99054919A"/>
    <x v="0"/>
    <n v="1"/>
    <x v="8"/>
    <n v="636"/>
    <x v="6"/>
    <x v="1"/>
    <n v="636"/>
    <x v="9"/>
    <s v="BOO3"/>
    <x v="23"/>
    <x v="26"/>
  </r>
  <r>
    <x v="37"/>
    <s v="99055019A"/>
    <x v="0"/>
    <n v="1"/>
    <x v="8"/>
    <n v="992"/>
    <x v="6"/>
    <x v="1"/>
    <n v="992"/>
    <x v="7"/>
    <s v="MIN1"/>
    <x v="26"/>
    <x v="29"/>
  </r>
  <r>
    <x v="38"/>
    <s v="99055219A"/>
    <x v="0"/>
    <n v="1"/>
    <x v="8"/>
    <n v="948"/>
    <x v="6"/>
    <x v="1"/>
    <n v="948"/>
    <x v="8"/>
    <s v="BAG4"/>
    <x v="13"/>
    <x v="16"/>
  </r>
  <r>
    <x v="39"/>
    <s v="99055319A"/>
    <x v="0"/>
    <n v="1"/>
    <x v="8"/>
    <n v="510"/>
    <x v="6"/>
    <x v="1"/>
    <n v="510"/>
    <x v="9"/>
    <s v="BOO2"/>
    <x v="22"/>
    <x v="25"/>
  </r>
  <r>
    <x v="40"/>
    <s v="99055419A"/>
    <x v="0"/>
    <n v="1"/>
    <x v="8"/>
    <n v="585"/>
    <x v="6"/>
    <x v="1"/>
    <n v="585"/>
    <x v="9"/>
    <s v="BOO7"/>
    <x v="27"/>
    <x v="30"/>
  </r>
  <r>
    <x v="41"/>
    <s v="99055719A"/>
    <x v="0"/>
    <n v="1"/>
    <x v="8"/>
    <n v="585"/>
    <x v="6"/>
    <x v="1"/>
    <n v="585"/>
    <x v="9"/>
    <s v="BOO7"/>
    <x v="27"/>
    <x v="30"/>
  </r>
  <r>
    <x v="42"/>
    <s v="99056019A"/>
    <x v="0"/>
    <n v="1"/>
    <x v="8"/>
    <n v="889"/>
    <x v="6"/>
    <x v="1"/>
    <n v="889"/>
    <x v="7"/>
    <s v="MIN2"/>
    <x v="11"/>
    <x v="14"/>
  </r>
  <r>
    <x v="43"/>
    <s v="99056219A"/>
    <x v="0"/>
    <n v="1"/>
    <x v="8"/>
    <n v="948"/>
    <x v="6"/>
    <x v="1"/>
    <n v="948"/>
    <x v="8"/>
    <s v="BAG4"/>
    <x v="13"/>
    <x v="16"/>
  </r>
  <r>
    <x v="44"/>
    <s v="99056819A"/>
    <x v="0"/>
    <n v="1"/>
    <x v="8"/>
    <n v="636"/>
    <x v="6"/>
    <x v="1"/>
    <n v="636"/>
    <x v="9"/>
    <s v="BOO3"/>
    <x v="23"/>
    <x v="26"/>
  </r>
  <r>
    <x v="45"/>
    <s v="99057019A"/>
    <x v="0"/>
    <n v="1"/>
    <x v="8"/>
    <n v="559"/>
    <x v="6"/>
    <x v="1"/>
    <n v="559"/>
    <x v="9"/>
    <s v="BOO10"/>
    <x v="28"/>
    <x v="31"/>
  </r>
  <r>
    <x v="46"/>
    <s v="99059319A"/>
    <x v="0"/>
    <n v="1"/>
    <x v="8"/>
    <n v="255"/>
    <x v="6"/>
    <x v="1"/>
    <n v="255"/>
    <x v="9"/>
    <s v="BOO8"/>
    <x v="29"/>
    <x v="32"/>
  </r>
  <r>
    <x v="47"/>
    <s v="99059419A"/>
    <x v="0"/>
    <n v="1"/>
    <x v="8"/>
    <n v="551"/>
    <x v="6"/>
    <x v="1"/>
    <n v="551"/>
    <x v="9"/>
    <s v="BOO12"/>
    <x v="30"/>
    <x v="33"/>
  </r>
  <r>
    <x v="48"/>
    <s v="99059819A"/>
    <x v="0"/>
    <n v="1"/>
    <x v="8"/>
    <n v="636"/>
    <x v="6"/>
    <x v="1"/>
    <n v="636"/>
    <x v="9"/>
    <s v="BOO3"/>
    <x v="23"/>
    <x v="26"/>
  </r>
  <r>
    <x v="49"/>
    <s v="92020219A"/>
    <x v="0"/>
    <n v="1"/>
    <x v="8"/>
    <n v="267"/>
    <x v="6"/>
    <x v="1"/>
    <n v="267"/>
    <x v="5"/>
    <s v="SNE6"/>
    <x v="31"/>
    <x v="34"/>
  </r>
  <r>
    <x v="50"/>
    <s v="93010119A"/>
    <x v="0"/>
    <n v="1"/>
    <x v="8"/>
    <n v="345"/>
    <x v="6"/>
    <x v="1"/>
    <n v="345"/>
    <x v="0"/>
    <s v="APP2"/>
    <x v="32"/>
    <x v="35"/>
  </r>
  <r>
    <x v="51"/>
    <s v="93010219A"/>
    <x v="0"/>
    <n v="1"/>
    <x v="8"/>
    <n v="144"/>
    <x v="6"/>
    <x v="1"/>
    <n v="144"/>
    <x v="4"/>
    <s v="SMA3"/>
    <x v="33"/>
    <x v="36"/>
  </r>
  <r>
    <x v="52"/>
    <s v="93010319A"/>
    <x v="0"/>
    <n v="1"/>
    <x v="8"/>
    <n v="144"/>
    <x v="6"/>
    <x v="1"/>
    <n v="144"/>
    <x v="4"/>
    <s v="SMA3"/>
    <x v="33"/>
    <x v="36"/>
  </r>
  <r>
    <x v="53"/>
    <s v="93010419A"/>
    <x v="0"/>
    <n v="1"/>
    <x v="8"/>
    <n v="172"/>
    <x v="6"/>
    <x v="1"/>
    <n v="172"/>
    <x v="4"/>
    <s v="SMA2"/>
    <x v="34"/>
    <x v="37"/>
  </r>
  <r>
    <x v="54"/>
    <s v="93010519A"/>
    <x v="0"/>
    <n v="1"/>
    <x v="8"/>
    <n v="192"/>
    <x v="6"/>
    <x v="1"/>
    <n v="192"/>
    <x v="3"/>
    <s v="FRA1"/>
    <x v="35"/>
    <x v="38"/>
  </r>
  <r>
    <x v="55"/>
    <s v="93010619A"/>
    <x v="0"/>
    <n v="1"/>
    <x v="8"/>
    <n v="240"/>
    <x v="6"/>
    <x v="1"/>
    <n v="240"/>
    <x v="3"/>
    <s v="FRA5"/>
    <x v="36"/>
    <x v="7"/>
  </r>
  <r>
    <x v="56"/>
    <s v="93010719A"/>
    <x v="0"/>
    <n v="1"/>
    <x v="8"/>
    <n v="205"/>
    <x v="6"/>
    <x v="1"/>
    <n v="205"/>
    <x v="3"/>
    <s v="FRA3"/>
    <x v="16"/>
    <x v="19"/>
  </r>
  <r>
    <x v="57"/>
    <s v="93010819A"/>
    <x v="0"/>
    <n v="1"/>
    <x v="8"/>
    <n v="258"/>
    <x v="6"/>
    <x v="1"/>
    <n v="258"/>
    <x v="6"/>
    <s v="ACC2"/>
    <x v="9"/>
    <x v="12"/>
  </r>
  <r>
    <x v="58"/>
    <s v="93010919A"/>
    <x v="0"/>
    <n v="1"/>
    <x v="8"/>
    <n v="327"/>
    <x v="6"/>
    <x v="1"/>
    <n v="327"/>
    <x v="6"/>
    <s v="ACC3"/>
    <x v="37"/>
    <x v="39"/>
  </r>
  <r>
    <x v="59"/>
    <s v="93011019A"/>
    <x v="0"/>
    <n v="1"/>
    <x v="8"/>
    <n v="332"/>
    <x v="6"/>
    <x v="1"/>
    <n v="332"/>
    <x v="5"/>
    <s v="SNE16"/>
    <x v="38"/>
    <x v="40"/>
  </r>
  <r>
    <x v="60"/>
    <s v="93011119A"/>
    <x v="0"/>
    <n v="1"/>
    <x v="8"/>
    <n v="345"/>
    <x v="6"/>
    <x v="1"/>
    <n v="345"/>
    <x v="0"/>
    <s v="APP2"/>
    <x v="32"/>
    <x v="35"/>
  </r>
  <r>
    <x v="61"/>
    <s v="93020119A"/>
    <x v="0"/>
    <n v="1"/>
    <x v="8"/>
    <n v="168"/>
    <x v="6"/>
    <x v="1"/>
    <n v="168"/>
    <x v="4"/>
    <s v="SMA4"/>
    <x v="7"/>
    <x v="10"/>
  </r>
  <r>
    <x v="62"/>
    <s v="90000119A"/>
    <x v="0"/>
    <n v="1"/>
    <x v="8"/>
    <n v="538"/>
    <x v="6"/>
    <x v="1"/>
    <n v="538"/>
    <x v="1"/>
    <s v="SAN10"/>
    <x v="39"/>
    <x v="41"/>
  </r>
  <r>
    <x v="63"/>
    <s v="77010619A"/>
    <x v="0"/>
    <n v="1"/>
    <x v="9"/>
    <n v="258"/>
    <x v="6"/>
    <x v="1"/>
    <n v="258"/>
    <x v="6"/>
    <s v="ACC2"/>
    <x v="9"/>
    <x v="12"/>
  </r>
  <r>
    <x v="64"/>
    <s v="77010719A"/>
    <x v="0"/>
    <n v="1"/>
    <x v="9"/>
    <n v="258"/>
    <x v="6"/>
    <x v="1"/>
    <n v="258"/>
    <x v="6"/>
    <s v="ACC2"/>
    <x v="9"/>
    <x v="12"/>
  </r>
  <r>
    <x v="65"/>
    <s v="77010819A"/>
    <x v="0"/>
    <n v="1"/>
    <x v="9"/>
    <n v="313"/>
    <x v="6"/>
    <x v="1"/>
    <n v="313"/>
    <x v="6"/>
    <s v="ACC4"/>
    <x v="10"/>
    <x v="13"/>
  </r>
  <r>
    <x v="66"/>
    <s v="84020219A"/>
    <x v="0"/>
    <n v="1"/>
    <x v="9"/>
    <n v="383"/>
    <x v="6"/>
    <x v="1"/>
    <n v="383"/>
    <x v="0"/>
    <s v="APP1"/>
    <x v="2"/>
    <x v="8"/>
  </r>
  <r>
    <x v="67"/>
    <s v="84020319A"/>
    <x v="0"/>
    <n v="1"/>
    <x v="9"/>
    <n v="168"/>
    <x v="6"/>
    <x v="1"/>
    <n v="168"/>
    <x v="4"/>
    <s v="SMA1"/>
    <x v="15"/>
    <x v="18"/>
  </r>
  <r>
    <x v="68"/>
    <s v="84010119A"/>
    <x v="0"/>
    <n v="1"/>
    <x v="9"/>
    <n v="180"/>
    <x v="6"/>
    <x v="1"/>
    <n v="180"/>
    <x v="5"/>
    <s v="SNE3"/>
    <x v="40"/>
    <x v="42"/>
  </r>
  <r>
    <x v="69"/>
    <s v="84010219A"/>
    <x v="0"/>
    <n v="1"/>
    <x v="9"/>
    <n v="383"/>
    <x v="6"/>
    <x v="1"/>
    <n v="383"/>
    <x v="0"/>
    <s v="APP1"/>
    <x v="2"/>
    <x v="8"/>
  </r>
  <r>
    <x v="70"/>
    <s v="84010319A"/>
    <x v="0"/>
    <n v="1"/>
    <x v="9"/>
    <n v="168"/>
    <x v="6"/>
    <x v="1"/>
    <n v="168"/>
    <x v="4"/>
    <s v="SMA4"/>
    <x v="7"/>
    <x v="10"/>
  </r>
  <r>
    <x v="71"/>
    <s v="84010419A"/>
    <x v="0"/>
    <n v="1"/>
    <x v="9"/>
    <n v="172"/>
    <x v="6"/>
    <x v="1"/>
    <n v="172"/>
    <x v="4"/>
    <s v="SMA2"/>
    <x v="34"/>
    <x v="37"/>
  </r>
  <r>
    <x v="72"/>
    <s v="84010519A"/>
    <x v="0"/>
    <n v="1"/>
    <x v="9"/>
    <n v="205"/>
    <x v="6"/>
    <x v="1"/>
    <n v="205"/>
    <x v="3"/>
    <s v="FRA3"/>
    <x v="16"/>
    <x v="19"/>
  </r>
  <r>
    <x v="73"/>
    <s v="84010619A"/>
    <x v="0"/>
    <n v="1"/>
    <x v="9"/>
    <n v="220"/>
    <x v="6"/>
    <x v="1"/>
    <n v="220"/>
    <x v="3"/>
    <s v="FRA4"/>
    <x v="5"/>
    <x v="6"/>
  </r>
  <r>
    <x v="74"/>
    <s v="84020119A"/>
    <x v="0"/>
    <n v="1"/>
    <x v="9"/>
    <n v="267"/>
    <x v="6"/>
    <x v="1"/>
    <n v="267"/>
    <x v="5"/>
    <s v="SNE6"/>
    <x v="31"/>
    <x v="34"/>
  </r>
  <r>
    <x v="75"/>
    <s v="63000019A"/>
    <x v="0"/>
    <n v="1"/>
    <x v="9"/>
    <n v="579"/>
    <x v="6"/>
    <x v="1"/>
    <n v="579"/>
    <x v="9"/>
    <s v="BOO1"/>
    <x v="25"/>
    <x v="28"/>
  </r>
  <r>
    <x v="76"/>
    <s v="63013019A"/>
    <x v="0"/>
    <n v="1"/>
    <x v="9"/>
    <n v="539"/>
    <x v="6"/>
    <x v="1"/>
    <n v="539"/>
    <x v="1"/>
    <s v="SAN2"/>
    <x v="41"/>
    <x v="43"/>
  </r>
  <r>
    <x v="77"/>
    <s v="63010219A"/>
    <x v="0"/>
    <n v="1"/>
    <x v="9"/>
    <n v="187"/>
    <x v="6"/>
    <x v="1"/>
    <n v="187"/>
    <x v="5"/>
    <s v="SNE2"/>
    <x v="42"/>
    <x v="44"/>
  </r>
  <r>
    <x v="78"/>
    <s v="63010319A"/>
    <x v="0"/>
    <n v="1"/>
    <x v="9"/>
    <n v="447"/>
    <x v="6"/>
    <x v="1"/>
    <n v="447"/>
    <x v="0"/>
    <s v="APP3"/>
    <x v="0"/>
    <x v="9"/>
  </r>
  <r>
    <x v="79"/>
    <s v="63010419A"/>
    <x v="0"/>
    <n v="1"/>
    <x v="9"/>
    <n v="447"/>
    <x v="6"/>
    <x v="1"/>
    <n v="447"/>
    <x v="0"/>
    <s v="APP3"/>
    <x v="0"/>
    <x v="9"/>
  </r>
  <r>
    <x v="80"/>
    <s v="63010519A"/>
    <x v="0"/>
    <n v="1"/>
    <x v="9"/>
    <n v="345"/>
    <x v="6"/>
    <x v="1"/>
    <n v="345"/>
    <x v="0"/>
    <s v="APP2"/>
    <x v="32"/>
    <x v="35"/>
  </r>
  <r>
    <x v="81"/>
    <s v="63010619A"/>
    <x v="0"/>
    <n v="1"/>
    <x v="9"/>
    <n v="144"/>
    <x v="6"/>
    <x v="1"/>
    <n v="144"/>
    <x v="4"/>
    <s v="SMA3"/>
    <x v="33"/>
    <x v="36"/>
  </r>
  <r>
    <x v="82"/>
    <s v="63010719A"/>
    <x v="0"/>
    <n v="1"/>
    <x v="9"/>
    <n v="144"/>
    <x v="6"/>
    <x v="1"/>
    <n v="144"/>
    <x v="4"/>
    <s v="SMA3"/>
    <x v="33"/>
    <x v="36"/>
  </r>
  <r>
    <x v="83"/>
    <s v="63010819A"/>
    <x v="0"/>
    <n v="1"/>
    <x v="9"/>
    <n v="240"/>
    <x v="6"/>
    <x v="1"/>
    <n v="240"/>
    <x v="3"/>
    <s v="FRA5"/>
    <x v="36"/>
    <x v="7"/>
  </r>
  <r>
    <x v="84"/>
    <s v="63010919A"/>
    <x v="0"/>
    <n v="1"/>
    <x v="9"/>
    <n v="240"/>
    <x v="6"/>
    <x v="1"/>
    <n v="240"/>
    <x v="3"/>
    <s v="FRA5"/>
    <x v="36"/>
    <x v="7"/>
  </r>
  <r>
    <x v="85"/>
    <s v="63011019A"/>
    <x v="0"/>
    <n v="1"/>
    <x v="9"/>
    <n v="507"/>
    <x v="6"/>
    <x v="1"/>
    <n v="507"/>
    <x v="1"/>
    <s v="SAN9"/>
    <x v="43"/>
    <x v="45"/>
  </r>
  <r>
    <x v="86"/>
    <s v="63011119A"/>
    <x v="0"/>
    <n v="1"/>
    <x v="9"/>
    <n v="228"/>
    <x v="6"/>
    <x v="1"/>
    <n v="228"/>
    <x v="5"/>
    <s v="SNE4"/>
    <x v="44"/>
    <x v="46"/>
  </r>
  <r>
    <x v="87"/>
    <s v="63011219A"/>
    <x v="0"/>
    <n v="1"/>
    <x v="9"/>
    <n v="345"/>
    <x v="6"/>
    <x v="1"/>
    <n v="345"/>
    <x v="0"/>
    <s v="APP2"/>
    <x v="32"/>
    <x v="35"/>
  </r>
  <r>
    <x v="88"/>
    <s v="63011319A"/>
    <x v="0"/>
    <n v="1"/>
    <x v="9"/>
    <n v="383"/>
    <x v="6"/>
    <x v="1"/>
    <n v="383"/>
    <x v="0"/>
    <s v="APP1"/>
    <x v="2"/>
    <x v="8"/>
  </r>
  <r>
    <x v="89"/>
    <s v="63011419A"/>
    <x v="0"/>
    <n v="1"/>
    <x v="9"/>
    <n v="345"/>
    <x v="6"/>
    <x v="1"/>
    <n v="345"/>
    <x v="0"/>
    <s v="APP2"/>
    <x v="32"/>
    <x v="35"/>
  </r>
  <r>
    <x v="90"/>
    <s v="63011519A"/>
    <x v="0"/>
    <n v="1"/>
    <x v="9"/>
    <n v="168"/>
    <x v="6"/>
    <x v="1"/>
    <n v="168"/>
    <x v="4"/>
    <s v="SMA1"/>
    <x v="15"/>
    <x v="18"/>
  </r>
  <r>
    <x v="91"/>
    <s v="63011619A"/>
    <x v="0"/>
    <n v="1"/>
    <x v="9"/>
    <n v="168"/>
    <x v="6"/>
    <x v="1"/>
    <n v="168"/>
    <x v="4"/>
    <s v="SMA4"/>
    <x v="7"/>
    <x v="10"/>
  </r>
  <r>
    <x v="92"/>
    <s v="63011719A"/>
    <x v="0"/>
    <n v="1"/>
    <x v="9"/>
    <n v="220"/>
    <x v="6"/>
    <x v="1"/>
    <n v="220"/>
    <x v="3"/>
    <s v="FRA4"/>
    <x v="5"/>
    <x v="6"/>
  </r>
  <r>
    <x v="93"/>
    <s v="63011819A"/>
    <x v="0"/>
    <n v="1"/>
    <x v="9"/>
    <n v="192"/>
    <x v="6"/>
    <x v="1"/>
    <n v="192"/>
    <x v="3"/>
    <s v="FRA1"/>
    <x v="35"/>
    <x v="38"/>
  </r>
  <r>
    <x v="94"/>
    <s v="63011919A"/>
    <x v="0"/>
    <n v="1"/>
    <x v="9"/>
    <n v="240"/>
    <x v="6"/>
    <x v="1"/>
    <n v="240"/>
    <x v="3"/>
    <s v="FRA5"/>
    <x v="36"/>
    <x v="7"/>
  </r>
  <r>
    <x v="95"/>
    <s v="63012019A"/>
    <x v="0"/>
    <n v="1"/>
    <x v="9"/>
    <n v="506"/>
    <x v="6"/>
    <x v="1"/>
    <n v="506"/>
    <x v="1"/>
    <s v="SAN12"/>
    <x v="1"/>
    <x v="47"/>
  </r>
  <r>
    <x v="96"/>
    <s v="63013119A"/>
    <x v="0"/>
    <n v="1"/>
    <x v="9"/>
    <n v="187"/>
    <x v="6"/>
    <x v="1"/>
    <n v="187"/>
    <x v="5"/>
    <s v="SNE2"/>
    <x v="42"/>
    <x v="44"/>
  </r>
  <r>
    <x v="97"/>
    <s v="63051219A"/>
    <x v="0"/>
    <n v="1"/>
    <x v="9"/>
    <n v="345"/>
    <x v="6"/>
    <x v="1"/>
    <n v="345"/>
    <x v="0"/>
    <s v="APP2"/>
    <x v="32"/>
    <x v="35"/>
  </r>
  <r>
    <x v="98"/>
    <s v="63051519A"/>
    <x v="0"/>
    <n v="1"/>
    <x v="9"/>
    <n v="144"/>
    <x v="6"/>
    <x v="1"/>
    <n v="144"/>
    <x v="4"/>
    <s v="SMA3"/>
    <x v="33"/>
    <x v="36"/>
  </r>
  <r>
    <x v="99"/>
    <s v="63070119A"/>
    <x v="0"/>
    <n v="1"/>
    <x v="9"/>
    <n v="447"/>
    <x v="6"/>
    <x v="1"/>
    <n v="447"/>
    <x v="0"/>
    <s v="APP3"/>
    <x v="0"/>
    <x v="9"/>
  </r>
  <r>
    <x v="100"/>
    <s v="63070219A"/>
    <x v="0"/>
    <n v="1"/>
    <x v="9"/>
    <n v="144"/>
    <x v="6"/>
    <x v="1"/>
    <n v="144"/>
    <x v="4"/>
    <s v="SMA3"/>
    <x v="33"/>
    <x v="36"/>
  </r>
  <r>
    <x v="101"/>
    <s v="63070319A"/>
    <x v="0"/>
    <n v="1"/>
    <x v="9"/>
    <n v="192"/>
    <x v="6"/>
    <x v="1"/>
    <n v="192"/>
    <x v="3"/>
    <s v="FRA1"/>
    <x v="35"/>
    <x v="38"/>
  </r>
  <r>
    <x v="102"/>
    <s v="63020519A"/>
    <x v="0"/>
    <n v="1"/>
    <x v="9"/>
    <n v="447"/>
    <x v="6"/>
    <x v="1"/>
    <n v="447"/>
    <x v="0"/>
    <s v="APP3"/>
    <x v="0"/>
    <x v="9"/>
  </r>
  <r>
    <x v="103"/>
    <s v="63020619A"/>
    <x v="0"/>
    <n v="1"/>
    <x v="9"/>
    <n v="144"/>
    <x v="6"/>
    <x v="1"/>
    <n v="144"/>
    <x v="4"/>
    <s v="SMA3"/>
    <x v="33"/>
    <x v="36"/>
  </r>
  <r>
    <x v="104"/>
    <s v="63020719A"/>
    <x v="0"/>
    <n v="1"/>
    <x v="9"/>
    <n v="220"/>
    <x v="6"/>
    <x v="1"/>
    <n v="220"/>
    <x v="3"/>
    <s v="FRA4"/>
    <x v="5"/>
    <x v="6"/>
  </r>
  <r>
    <x v="105"/>
    <s v="63020819A"/>
    <x v="0"/>
    <n v="1"/>
    <x v="9"/>
    <n v="240"/>
    <x v="6"/>
    <x v="1"/>
    <n v="240"/>
    <x v="3"/>
    <s v="FRA5"/>
    <x v="36"/>
    <x v="7"/>
  </r>
  <r>
    <x v="106"/>
    <s v="63041019A"/>
    <x v="0"/>
    <n v="1"/>
    <x v="9"/>
    <n v="293"/>
    <x v="6"/>
    <x v="1"/>
    <n v="293"/>
    <x v="5"/>
    <s v="SNE9"/>
    <x v="45"/>
    <x v="48"/>
  </r>
  <r>
    <x v="107"/>
    <s v="63041119A"/>
    <x v="0"/>
    <n v="1"/>
    <x v="9"/>
    <n v="447"/>
    <x v="6"/>
    <x v="1"/>
    <n v="447"/>
    <x v="0"/>
    <s v="APP3"/>
    <x v="0"/>
    <x v="9"/>
  </r>
  <r>
    <x v="108"/>
    <s v="63041219A"/>
    <x v="0"/>
    <n v="1"/>
    <x v="9"/>
    <n v="144"/>
    <x v="6"/>
    <x v="1"/>
    <n v="144"/>
    <x v="4"/>
    <s v="SMA3"/>
    <x v="33"/>
    <x v="36"/>
  </r>
  <r>
    <x v="109"/>
    <s v="63041319A"/>
    <x v="0"/>
    <n v="1"/>
    <x v="9"/>
    <n v="168"/>
    <x v="6"/>
    <x v="1"/>
    <n v="168"/>
    <x v="4"/>
    <s v="SMA4"/>
    <x v="7"/>
    <x v="10"/>
  </r>
  <r>
    <x v="110"/>
    <s v="63041419A"/>
    <x v="0"/>
    <n v="1"/>
    <x v="9"/>
    <n v="240"/>
    <x v="6"/>
    <x v="1"/>
    <n v="240"/>
    <x v="3"/>
    <s v="FRA5"/>
    <x v="36"/>
    <x v="7"/>
  </r>
  <r>
    <x v="111"/>
    <s v="63051319A"/>
    <x v="0"/>
    <n v="1"/>
    <x v="9"/>
    <n v="220"/>
    <x v="6"/>
    <x v="1"/>
    <n v="220"/>
    <x v="3"/>
    <s v="FRA4"/>
    <x v="5"/>
    <x v="6"/>
  </r>
  <r>
    <x v="112"/>
    <s v="63051419A"/>
    <x v="0"/>
    <n v="1"/>
    <x v="9"/>
    <n v="240"/>
    <x v="6"/>
    <x v="1"/>
    <n v="240"/>
    <x v="3"/>
    <s v="FRA5"/>
    <x v="36"/>
    <x v="7"/>
  </r>
  <r>
    <x v="113"/>
    <s v="63051619A"/>
    <x v="0"/>
    <n v="1"/>
    <x v="9"/>
    <n v="220"/>
    <x v="6"/>
    <x v="1"/>
    <n v="220"/>
    <x v="3"/>
    <s v="FRA4"/>
    <x v="5"/>
    <x v="6"/>
  </r>
  <r>
    <x v="114"/>
    <s v="63060119A"/>
    <x v="0"/>
    <n v="1"/>
    <x v="9"/>
    <n v="447"/>
    <x v="6"/>
    <x v="1"/>
    <n v="447"/>
    <x v="0"/>
    <s v="APP3"/>
    <x v="0"/>
    <x v="9"/>
  </r>
  <r>
    <x v="115"/>
    <s v="63060219A"/>
    <x v="0"/>
    <n v="1"/>
    <x v="9"/>
    <n v="168"/>
    <x v="6"/>
    <x v="1"/>
    <n v="168"/>
    <x v="4"/>
    <s v="SMA1"/>
    <x v="15"/>
    <x v="18"/>
  </r>
  <r>
    <x v="116"/>
    <s v="63060319A"/>
    <x v="0"/>
    <n v="1"/>
    <x v="9"/>
    <n v="205"/>
    <x v="6"/>
    <x v="1"/>
    <n v="205"/>
    <x v="3"/>
    <s v="FRA3"/>
    <x v="16"/>
    <x v="19"/>
  </r>
  <r>
    <x v="117"/>
    <s v="63060419A"/>
    <x v="0"/>
    <n v="1"/>
    <x v="9"/>
    <n v="205"/>
    <x v="6"/>
    <x v="1"/>
    <n v="205"/>
    <x v="3"/>
    <s v="FRA3"/>
    <x v="16"/>
    <x v="19"/>
  </r>
  <r>
    <x v="118"/>
    <s v="63080119A"/>
    <x v="0"/>
    <n v="1"/>
    <x v="9"/>
    <n v="447"/>
    <x v="6"/>
    <x v="1"/>
    <n v="447"/>
    <x v="0"/>
    <s v="APP3"/>
    <x v="0"/>
    <x v="9"/>
  </r>
  <r>
    <x v="119"/>
    <s v="63080219A"/>
    <x v="0"/>
    <n v="1"/>
    <x v="9"/>
    <n v="144"/>
    <x v="6"/>
    <x v="1"/>
    <n v="144"/>
    <x v="4"/>
    <s v="SMA3"/>
    <x v="33"/>
    <x v="36"/>
  </r>
  <r>
    <x v="120"/>
    <s v="63090119A"/>
    <x v="0"/>
    <n v="1"/>
    <x v="9"/>
    <n v="240"/>
    <x v="6"/>
    <x v="1"/>
    <n v="240"/>
    <x v="3"/>
    <s v="FRA5"/>
    <x v="36"/>
    <x v="7"/>
  </r>
  <r>
    <x v="121"/>
    <s v="63090219A"/>
    <x v="0"/>
    <n v="1"/>
    <x v="9"/>
    <n v="327"/>
    <x v="6"/>
    <x v="1"/>
    <n v="327"/>
    <x v="6"/>
    <s v="ACC3"/>
    <x v="37"/>
    <x v="39"/>
  </r>
  <r>
    <x v="122"/>
    <s v="63090319A"/>
    <x v="0"/>
    <n v="1"/>
    <x v="9"/>
    <n v="255"/>
    <x v="6"/>
    <x v="1"/>
    <n v="255"/>
    <x v="6"/>
    <s v="ACC1"/>
    <x v="46"/>
    <x v="49"/>
  </r>
  <r>
    <x v="123"/>
    <s v="63090419A"/>
    <x v="0"/>
    <n v="1"/>
    <x v="9"/>
    <n v="327"/>
    <x v="6"/>
    <x v="1"/>
    <n v="327"/>
    <x v="6"/>
    <s v="ACC3"/>
    <x v="37"/>
    <x v="39"/>
  </r>
  <r>
    <x v="124"/>
    <s v="63100119A"/>
    <x v="0"/>
    <n v="1"/>
    <x v="9"/>
    <n v="592"/>
    <x v="6"/>
    <x v="1"/>
    <n v="592"/>
    <x v="1"/>
    <s v="SAN1"/>
    <x v="47"/>
    <x v="50"/>
  </r>
  <r>
    <x v="125"/>
    <s v="31020119A"/>
    <x v="0"/>
    <n v="1"/>
    <x v="9"/>
    <n v="492"/>
    <x v="6"/>
    <x v="1"/>
    <n v="492"/>
    <x v="2"/>
    <s v="SHO11"/>
    <x v="48"/>
    <x v="51"/>
  </r>
  <r>
    <x v="126"/>
    <s v="31020219A"/>
    <x v="0"/>
    <n v="1"/>
    <x v="9"/>
    <n v="636"/>
    <x v="6"/>
    <x v="1"/>
    <n v="636"/>
    <x v="9"/>
    <s v="BOO3"/>
    <x v="23"/>
    <x v="26"/>
  </r>
  <r>
    <x v="127"/>
    <s v="31020319A"/>
    <x v="0"/>
    <n v="1"/>
    <x v="9"/>
    <n v="478"/>
    <x v="6"/>
    <x v="1"/>
    <n v="478"/>
    <x v="1"/>
    <s v="SAN8"/>
    <x v="49"/>
    <x v="52"/>
  </r>
  <r>
    <x v="128"/>
    <s v="31020419A"/>
    <x v="0"/>
    <n v="1"/>
    <x v="9"/>
    <n v="283"/>
    <x v="6"/>
    <x v="1"/>
    <n v="283"/>
    <x v="5"/>
    <s v="SNE12"/>
    <x v="50"/>
    <x v="53"/>
  </r>
  <r>
    <x v="129"/>
    <s v="86010119A"/>
    <x v="0"/>
    <n v="1"/>
    <x v="9"/>
    <n v="383"/>
    <x v="6"/>
    <x v="1"/>
    <n v="383"/>
    <x v="0"/>
    <s v="APP1"/>
    <x v="2"/>
    <x v="8"/>
  </r>
  <r>
    <x v="130"/>
    <s v="86010219A"/>
    <x v="0"/>
    <n v="1"/>
    <x v="9"/>
    <n v="144"/>
    <x v="6"/>
    <x v="1"/>
    <n v="144"/>
    <x v="4"/>
    <s v="SMA3"/>
    <x v="33"/>
    <x v="36"/>
  </r>
  <r>
    <x v="131"/>
    <s v="86010319A"/>
    <x v="0"/>
    <n v="1"/>
    <x v="9"/>
    <n v="205"/>
    <x v="6"/>
    <x v="1"/>
    <n v="205"/>
    <x v="3"/>
    <s v="FRA3"/>
    <x v="16"/>
    <x v="19"/>
  </r>
  <r>
    <x v="132"/>
    <s v="86010419A"/>
    <x v="0"/>
    <n v="1"/>
    <x v="9"/>
    <n v="220"/>
    <x v="6"/>
    <x v="1"/>
    <n v="220"/>
    <x v="3"/>
    <s v="FRA4"/>
    <x v="5"/>
    <x v="6"/>
  </r>
  <r>
    <x v="133"/>
    <s v="86010519A"/>
    <x v="0"/>
    <n v="1"/>
    <x v="9"/>
    <n v="205"/>
    <x v="6"/>
    <x v="1"/>
    <n v="205"/>
    <x v="3"/>
    <s v="FRA3"/>
    <x v="16"/>
    <x v="19"/>
  </r>
  <r>
    <x v="134"/>
    <s v="86010619A"/>
    <x v="0"/>
    <n v="1"/>
    <x v="9"/>
    <n v="258"/>
    <x v="6"/>
    <x v="1"/>
    <n v="258"/>
    <x v="6"/>
    <s v="ACC2"/>
    <x v="9"/>
    <x v="12"/>
  </r>
  <r>
    <x v="135"/>
    <s v="86012119A"/>
    <x v="0"/>
    <n v="1"/>
    <x v="9"/>
    <n v="447"/>
    <x v="6"/>
    <x v="1"/>
    <n v="447"/>
    <x v="0"/>
    <s v="APP3"/>
    <x v="0"/>
    <x v="9"/>
  </r>
  <r>
    <x v="136"/>
    <s v="86012219A"/>
    <x v="0"/>
    <n v="1"/>
    <x v="9"/>
    <n v="168"/>
    <x v="6"/>
    <x v="1"/>
    <n v="168"/>
    <x v="4"/>
    <s v="SMA4"/>
    <x v="7"/>
    <x v="10"/>
  </r>
  <r>
    <x v="137"/>
    <s v="86012319A"/>
    <x v="0"/>
    <n v="1"/>
    <x v="9"/>
    <n v="210"/>
    <x v="6"/>
    <x v="1"/>
    <n v="210"/>
    <x v="3"/>
    <s v="FRA2"/>
    <x v="4"/>
    <x v="54"/>
  </r>
  <r>
    <x v="138"/>
    <s v="86013119A"/>
    <x v="0"/>
    <n v="1"/>
    <x v="9"/>
    <n v="327"/>
    <x v="6"/>
    <x v="1"/>
    <n v="327"/>
    <x v="6"/>
    <s v="ACC3"/>
    <x v="37"/>
    <x v="39"/>
  </r>
  <r>
    <x v="139"/>
    <s v="86013219A"/>
    <x v="0"/>
    <n v="1"/>
    <x v="9"/>
    <n v="258"/>
    <x v="6"/>
    <x v="1"/>
    <n v="258"/>
    <x v="6"/>
    <s v="ACC2"/>
    <x v="9"/>
    <x v="12"/>
  </r>
  <r>
    <x v="140"/>
    <s v="86013319A"/>
    <x v="0"/>
    <n v="1"/>
    <x v="9"/>
    <n v="258"/>
    <x v="6"/>
    <x v="1"/>
    <n v="258"/>
    <x v="6"/>
    <s v="ACC2"/>
    <x v="9"/>
    <x v="12"/>
  </r>
  <r>
    <x v="141"/>
    <s v="86013419A"/>
    <x v="0"/>
    <n v="1"/>
    <x v="9"/>
    <n v="327"/>
    <x v="6"/>
    <x v="1"/>
    <n v="327"/>
    <x v="6"/>
    <s v="ACC3"/>
    <x v="37"/>
    <x v="39"/>
  </r>
  <r>
    <x v="142"/>
    <s v="86013519A"/>
    <x v="0"/>
    <n v="1"/>
    <x v="9"/>
    <n v="258"/>
    <x v="6"/>
    <x v="1"/>
    <n v="258"/>
    <x v="6"/>
    <s v="ACC2"/>
    <x v="9"/>
    <x v="12"/>
  </r>
  <r>
    <x v="143"/>
    <s v="86014119A"/>
    <x v="0"/>
    <n v="1"/>
    <x v="9"/>
    <n v="168"/>
    <x v="6"/>
    <x v="1"/>
    <n v="168"/>
    <x v="4"/>
    <s v="SMA4"/>
    <x v="7"/>
    <x v="10"/>
  </r>
  <r>
    <x v="144"/>
    <s v="86014219A"/>
    <x v="0"/>
    <n v="1"/>
    <x v="9"/>
    <n v="192"/>
    <x v="6"/>
    <x v="1"/>
    <n v="192"/>
    <x v="3"/>
    <s v="FRA1"/>
    <x v="35"/>
    <x v="38"/>
  </r>
  <r>
    <x v="145"/>
    <s v="86014319A"/>
    <x v="0"/>
    <n v="1"/>
    <x v="9"/>
    <n v="327"/>
    <x v="6"/>
    <x v="1"/>
    <n v="327"/>
    <x v="6"/>
    <s v="ACC3"/>
    <x v="37"/>
    <x v="39"/>
  </r>
  <r>
    <x v="146"/>
    <s v="86014419A"/>
    <x v="0"/>
    <n v="1"/>
    <x v="9"/>
    <n v="258"/>
    <x v="6"/>
    <x v="1"/>
    <n v="258"/>
    <x v="6"/>
    <s v="ACC2"/>
    <x v="9"/>
    <x v="12"/>
  </r>
  <r>
    <x v="147"/>
    <s v="86014519A"/>
    <x v="0"/>
    <n v="1"/>
    <x v="9"/>
    <n v="1086"/>
    <x v="6"/>
    <x v="1"/>
    <n v="1086"/>
    <x v="7"/>
    <s v="MIN4"/>
    <x v="20"/>
    <x v="23"/>
  </r>
  <r>
    <x v="148"/>
    <s v="86015119A"/>
    <x v="0"/>
    <n v="1"/>
    <x v="9"/>
    <n v="172"/>
    <x v="6"/>
    <x v="1"/>
    <n v="172"/>
    <x v="4"/>
    <s v="SMA2"/>
    <x v="34"/>
    <x v="37"/>
  </r>
  <r>
    <x v="149"/>
    <s v="86015219A"/>
    <x v="0"/>
    <n v="1"/>
    <x v="9"/>
    <n v="220"/>
    <x v="6"/>
    <x v="1"/>
    <n v="220"/>
    <x v="3"/>
    <s v="FRA4"/>
    <x v="5"/>
    <x v="6"/>
  </r>
  <r>
    <x v="150"/>
    <s v="21007119A"/>
    <x v="0"/>
    <n v="1"/>
    <x v="10"/>
    <n v="507"/>
    <x v="6"/>
    <x v="1"/>
    <n v="507"/>
    <x v="1"/>
    <s v="SAN9"/>
    <x v="43"/>
    <x v="45"/>
  </r>
  <r>
    <x v="151"/>
    <s v="21007219A"/>
    <x v="0"/>
    <n v="1"/>
    <x v="10"/>
    <n v="336"/>
    <x v="6"/>
    <x v="1"/>
    <n v="336"/>
    <x v="5"/>
    <s v="SNE8"/>
    <x v="51"/>
    <x v="55"/>
  </r>
  <r>
    <x v="152"/>
    <s v="21007319A"/>
    <x v="0"/>
    <n v="1"/>
    <x v="10"/>
    <n v="447"/>
    <x v="6"/>
    <x v="1"/>
    <n v="447"/>
    <x v="0"/>
    <s v="APP3"/>
    <x v="0"/>
    <x v="9"/>
  </r>
  <r>
    <x v="153"/>
    <s v="21007419A"/>
    <x v="0"/>
    <n v="1"/>
    <x v="10"/>
    <n v="447"/>
    <x v="6"/>
    <x v="1"/>
    <n v="447"/>
    <x v="0"/>
    <s v="APP3"/>
    <x v="0"/>
    <x v="9"/>
  </r>
  <r>
    <x v="154"/>
    <s v="21008119A"/>
    <x v="0"/>
    <n v="1"/>
    <x v="10"/>
    <n v="523"/>
    <x v="6"/>
    <x v="1"/>
    <n v="523"/>
    <x v="1"/>
    <s v="SAN6"/>
    <x v="52"/>
    <x v="56"/>
  </r>
  <r>
    <x v="155"/>
    <s v="21008219A"/>
    <x v="0"/>
    <n v="1"/>
    <x v="10"/>
    <n v="187"/>
    <x v="6"/>
    <x v="1"/>
    <n v="187"/>
    <x v="5"/>
    <s v="SNE2"/>
    <x v="42"/>
    <x v="44"/>
  </r>
  <r>
    <x v="156"/>
    <s v="21008319A"/>
    <x v="0"/>
    <n v="1"/>
    <x v="10"/>
    <n v="345"/>
    <x v="6"/>
    <x v="1"/>
    <n v="345"/>
    <x v="0"/>
    <s v="APP2"/>
    <x v="32"/>
    <x v="35"/>
  </r>
  <r>
    <x v="157"/>
    <s v="21008419A"/>
    <x v="0"/>
    <n v="1"/>
    <x v="10"/>
    <n v="345"/>
    <x v="6"/>
    <x v="1"/>
    <n v="345"/>
    <x v="0"/>
    <s v="APP2"/>
    <x v="32"/>
    <x v="35"/>
  </r>
  <r>
    <x v="158"/>
    <s v="21008519A"/>
    <x v="0"/>
    <n v="1"/>
    <x v="10"/>
    <n v="144"/>
    <x v="6"/>
    <x v="1"/>
    <n v="144"/>
    <x v="4"/>
    <s v="SMA3"/>
    <x v="33"/>
    <x v="36"/>
  </r>
  <r>
    <x v="159"/>
    <s v="21008619A"/>
    <x v="0"/>
    <n v="1"/>
    <x v="10"/>
    <n v="172"/>
    <x v="6"/>
    <x v="1"/>
    <n v="172"/>
    <x v="4"/>
    <s v="SMA2"/>
    <x v="34"/>
    <x v="37"/>
  </r>
  <r>
    <x v="160"/>
    <s v="21008719A"/>
    <x v="0"/>
    <n v="1"/>
    <x v="10"/>
    <n v="192"/>
    <x v="6"/>
    <x v="1"/>
    <n v="192"/>
    <x v="3"/>
    <s v="FRA1"/>
    <x v="35"/>
    <x v="38"/>
  </r>
  <r>
    <x v="161"/>
    <s v="21008819A"/>
    <x v="0"/>
    <n v="1"/>
    <x v="10"/>
    <n v="210"/>
    <x v="6"/>
    <x v="1"/>
    <n v="210"/>
    <x v="3"/>
    <s v="FRA2"/>
    <x v="4"/>
    <x v="54"/>
  </r>
  <r>
    <x v="162"/>
    <s v="21008919A"/>
    <x v="0"/>
    <n v="1"/>
    <x v="10"/>
    <n v="210"/>
    <x v="6"/>
    <x v="1"/>
    <n v="210"/>
    <x v="3"/>
    <s v="FRA2"/>
    <x v="4"/>
    <x v="54"/>
  </r>
  <r>
    <x v="163"/>
    <s v="21009019A"/>
    <x v="0"/>
    <n v="1"/>
    <x v="10"/>
    <n v="488"/>
    <x v="6"/>
    <x v="1"/>
    <n v="488"/>
    <x v="1"/>
    <s v="SAN4"/>
    <x v="53"/>
    <x v="57"/>
  </r>
  <r>
    <x v="164"/>
    <s v="21009119A"/>
    <x v="0"/>
    <n v="1"/>
    <x v="10"/>
    <n v="283"/>
    <x v="6"/>
    <x v="1"/>
    <n v="283"/>
    <x v="5"/>
    <s v="SNE12"/>
    <x v="50"/>
    <x v="53"/>
  </r>
  <r>
    <x v="165"/>
    <s v="21009219A"/>
    <x v="0"/>
    <n v="1"/>
    <x v="10"/>
    <n v="447"/>
    <x v="6"/>
    <x v="1"/>
    <n v="447"/>
    <x v="0"/>
    <s v="APP3"/>
    <x v="0"/>
    <x v="9"/>
  </r>
  <r>
    <x v="166"/>
    <s v="21009319A"/>
    <x v="0"/>
    <n v="1"/>
    <x v="10"/>
    <n v="383"/>
    <x v="6"/>
    <x v="1"/>
    <n v="383"/>
    <x v="0"/>
    <s v="APP1"/>
    <x v="2"/>
    <x v="8"/>
  </r>
  <r>
    <x v="167"/>
    <s v="21009419A"/>
    <x v="0"/>
    <n v="1"/>
    <x v="10"/>
    <n v="168"/>
    <x v="6"/>
    <x v="1"/>
    <n v="168"/>
    <x v="4"/>
    <s v="SMA1"/>
    <x v="15"/>
    <x v="18"/>
  </r>
  <r>
    <x v="168"/>
    <s v="21009519A"/>
    <x v="0"/>
    <n v="1"/>
    <x v="10"/>
    <n v="144"/>
    <x v="6"/>
    <x v="1"/>
    <n v="144"/>
    <x v="4"/>
    <s v="SMA3"/>
    <x v="33"/>
    <x v="36"/>
  </r>
  <r>
    <x v="169"/>
    <s v="21009619A"/>
    <x v="0"/>
    <n v="1"/>
    <x v="10"/>
    <n v="192"/>
    <x v="6"/>
    <x v="1"/>
    <n v="192"/>
    <x v="3"/>
    <s v="FRA1"/>
    <x v="35"/>
    <x v="38"/>
  </r>
  <r>
    <x v="170"/>
    <s v="49010119A"/>
    <x v="0"/>
    <n v="1"/>
    <x v="10"/>
    <n v="332"/>
    <x v="6"/>
    <x v="1"/>
    <n v="332"/>
    <x v="5"/>
    <s v="SNE16"/>
    <x v="38"/>
    <x v="40"/>
  </r>
  <r>
    <x v="171"/>
    <s v="49010219A"/>
    <x v="0"/>
    <n v="1"/>
    <x v="10"/>
    <n v="383"/>
    <x v="6"/>
    <x v="1"/>
    <n v="383"/>
    <x v="0"/>
    <s v="APP1"/>
    <x v="2"/>
    <x v="8"/>
  </r>
  <r>
    <x v="172"/>
    <s v="49010319A"/>
    <x v="0"/>
    <n v="1"/>
    <x v="10"/>
    <n v="172"/>
    <x v="6"/>
    <x v="1"/>
    <n v="172"/>
    <x v="4"/>
    <s v="SMA2"/>
    <x v="34"/>
    <x v="37"/>
  </r>
  <r>
    <x v="173"/>
    <s v="49010419A"/>
    <x v="0"/>
    <n v="1"/>
    <x v="10"/>
    <n v="240"/>
    <x v="6"/>
    <x v="1"/>
    <n v="240"/>
    <x v="3"/>
    <s v="FRA5"/>
    <x v="36"/>
    <x v="7"/>
  </r>
  <r>
    <x v="174"/>
    <s v="49010519A"/>
    <x v="0"/>
    <n v="1"/>
    <x v="10"/>
    <n v="210"/>
    <x v="6"/>
    <x v="1"/>
    <n v="210"/>
    <x v="3"/>
    <s v="FRA2"/>
    <x v="4"/>
    <x v="54"/>
  </r>
  <r>
    <x v="175"/>
    <s v="49010619A"/>
    <x v="0"/>
    <n v="1"/>
    <x v="10"/>
    <n v="192"/>
    <x v="6"/>
    <x v="1"/>
    <n v="192"/>
    <x v="3"/>
    <s v="FRA1"/>
    <x v="35"/>
    <x v="38"/>
  </r>
  <r>
    <x v="176"/>
    <s v="49010719A"/>
    <x v="0"/>
    <n v="1"/>
    <x v="10"/>
    <n v="255"/>
    <x v="6"/>
    <x v="1"/>
    <n v="255"/>
    <x v="6"/>
    <s v="ACC1"/>
    <x v="46"/>
    <x v="49"/>
  </r>
  <r>
    <x v="177"/>
    <s v="49010819A"/>
    <x v="0"/>
    <n v="1"/>
    <x v="10"/>
    <n v="255"/>
    <x v="6"/>
    <x v="1"/>
    <n v="255"/>
    <x v="6"/>
    <s v="ACC1"/>
    <x v="46"/>
    <x v="49"/>
  </r>
  <r>
    <x v="178"/>
    <s v="49010919A"/>
    <x v="0"/>
    <n v="1"/>
    <x v="10"/>
    <n v="313"/>
    <x v="6"/>
    <x v="1"/>
    <n v="313"/>
    <x v="6"/>
    <s v="ACC4"/>
    <x v="10"/>
    <x v="13"/>
  </r>
  <r>
    <x v="179"/>
    <s v="49011019A"/>
    <x v="0"/>
    <n v="1"/>
    <x v="10"/>
    <n v="180"/>
    <x v="6"/>
    <x v="1"/>
    <n v="180"/>
    <x v="5"/>
    <s v="SNE3"/>
    <x v="40"/>
    <x v="42"/>
  </r>
  <r>
    <x v="180"/>
    <s v="49011119A"/>
    <x v="0"/>
    <n v="1"/>
    <x v="10"/>
    <n v="383"/>
    <x v="6"/>
    <x v="1"/>
    <n v="383"/>
    <x v="0"/>
    <s v="APP1"/>
    <x v="2"/>
    <x v="8"/>
  </r>
  <r>
    <x v="181"/>
    <s v="49011219A"/>
    <x v="0"/>
    <n v="1"/>
    <x v="10"/>
    <n v="144"/>
    <x v="6"/>
    <x v="1"/>
    <n v="144"/>
    <x v="4"/>
    <s v="SMA3"/>
    <x v="33"/>
    <x v="36"/>
  </r>
  <r>
    <x v="182"/>
    <s v="49011319A"/>
    <x v="0"/>
    <n v="1"/>
    <x v="10"/>
    <n v="192"/>
    <x v="6"/>
    <x v="1"/>
    <n v="192"/>
    <x v="3"/>
    <s v="FRA1"/>
    <x v="35"/>
    <x v="38"/>
  </r>
  <r>
    <x v="183"/>
    <s v="34010119A"/>
    <x v="0"/>
    <n v="1"/>
    <x v="10"/>
    <n v="636"/>
    <x v="6"/>
    <x v="1"/>
    <n v="636"/>
    <x v="9"/>
    <s v="BOO3"/>
    <x v="23"/>
    <x v="26"/>
  </r>
  <r>
    <x v="184"/>
    <s v="34010219A"/>
    <x v="0"/>
    <n v="1"/>
    <x v="10"/>
    <n v="478"/>
    <x v="6"/>
    <x v="1"/>
    <n v="478"/>
    <x v="1"/>
    <s v="SAN8"/>
    <x v="49"/>
    <x v="52"/>
  </r>
  <r>
    <x v="185"/>
    <s v="34010319A"/>
    <x v="0"/>
    <n v="1"/>
    <x v="10"/>
    <n v="180"/>
    <x v="6"/>
    <x v="1"/>
    <n v="180"/>
    <x v="5"/>
    <s v="SNE3"/>
    <x v="40"/>
    <x v="42"/>
  </r>
  <r>
    <x v="186"/>
    <s v="34011019A"/>
    <x v="0"/>
    <n v="1"/>
    <x v="10"/>
    <n v="636"/>
    <x v="6"/>
    <x v="1"/>
    <n v="636"/>
    <x v="9"/>
    <s v="BOO3"/>
    <x v="23"/>
    <x v="26"/>
  </r>
  <r>
    <x v="187"/>
    <s v="34011119A"/>
    <x v="0"/>
    <n v="1"/>
    <x v="10"/>
    <n v="538"/>
    <x v="6"/>
    <x v="1"/>
    <n v="538"/>
    <x v="1"/>
    <s v="SAN10"/>
    <x v="39"/>
    <x v="41"/>
  </r>
  <r>
    <x v="188"/>
    <s v="34011219A"/>
    <x v="0"/>
    <n v="1"/>
    <x v="10"/>
    <n v="312"/>
    <x v="6"/>
    <x v="1"/>
    <n v="312"/>
    <x v="5"/>
    <s v="SNE1"/>
    <x v="8"/>
    <x v="58"/>
  </r>
  <r>
    <x v="189"/>
    <s v="23230019A"/>
    <x v="0"/>
    <n v="1"/>
    <x v="10"/>
    <n v="447"/>
    <x v="6"/>
    <x v="1"/>
    <n v="447"/>
    <x v="0"/>
    <s v="APP3"/>
    <x v="0"/>
    <x v="9"/>
  </r>
  <r>
    <x v="190"/>
    <s v="23230119A"/>
    <x v="0"/>
    <n v="1"/>
    <x v="10"/>
    <n v="345"/>
    <x v="6"/>
    <x v="1"/>
    <n v="345"/>
    <x v="0"/>
    <s v="APP2"/>
    <x v="32"/>
    <x v="35"/>
  </r>
  <r>
    <x v="191"/>
    <s v="23230219A"/>
    <x v="0"/>
    <n v="1"/>
    <x v="10"/>
    <n v="447"/>
    <x v="6"/>
    <x v="1"/>
    <n v="447"/>
    <x v="0"/>
    <s v="APP3"/>
    <x v="0"/>
    <x v="9"/>
  </r>
  <r>
    <x v="192"/>
    <s v="23230319A"/>
    <x v="0"/>
    <n v="1"/>
    <x v="10"/>
    <n v="383"/>
    <x v="6"/>
    <x v="1"/>
    <n v="383"/>
    <x v="0"/>
    <s v="APP1"/>
    <x v="2"/>
    <x v="8"/>
  </r>
  <r>
    <x v="193"/>
    <s v="23230419A"/>
    <x v="0"/>
    <n v="1"/>
    <x v="10"/>
    <n v="447"/>
    <x v="6"/>
    <x v="1"/>
    <n v="447"/>
    <x v="0"/>
    <s v="APP3"/>
    <x v="0"/>
    <x v="9"/>
  </r>
  <r>
    <x v="194"/>
    <s v="23230519A"/>
    <x v="0"/>
    <n v="1"/>
    <x v="10"/>
    <n v="345"/>
    <x v="6"/>
    <x v="1"/>
    <n v="345"/>
    <x v="0"/>
    <s v="APP2"/>
    <x v="32"/>
    <x v="35"/>
  </r>
  <r>
    <x v="195"/>
    <s v="23230619A"/>
    <x v="0"/>
    <n v="1"/>
    <x v="10"/>
    <n v="172"/>
    <x v="6"/>
    <x v="1"/>
    <n v="172"/>
    <x v="4"/>
    <s v="SMA2"/>
    <x v="34"/>
    <x v="37"/>
  </r>
  <r>
    <x v="196"/>
    <s v="23230719A"/>
    <x v="0"/>
    <n v="1"/>
    <x v="10"/>
    <n v="168"/>
    <x v="6"/>
    <x v="1"/>
    <n v="168"/>
    <x v="4"/>
    <s v="SMA4"/>
    <x v="7"/>
    <x v="10"/>
  </r>
  <r>
    <x v="197"/>
    <s v="23230819A"/>
    <x v="0"/>
    <n v="1"/>
    <x v="10"/>
    <n v="240"/>
    <x v="6"/>
    <x v="1"/>
    <n v="240"/>
    <x v="3"/>
    <s v="FRA5"/>
    <x v="36"/>
    <x v="7"/>
  </r>
  <r>
    <x v="198"/>
    <s v="23230919A"/>
    <x v="0"/>
    <n v="1"/>
    <x v="10"/>
    <n v="220"/>
    <x v="6"/>
    <x v="1"/>
    <n v="220"/>
    <x v="3"/>
    <s v="FRA4"/>
    <x v="5"/>
    <x v="6"/>
  </r>
  <r>
    <x v="199"/>
    <s v="23231019A"/>
    <x v="0"/>
    <n v="1"/>
    <x v="10"/>
    <n v="440"/>
    <x v="6"/>
    <x v="1"/>
    <n v="440"/>
    <x v="1"/>
    <s v="SAN5"/>
    <x v="54"/>
    <x v="59"/>
  </r>
  <r>
    <x v="200"/>
    <s v="23231119A"/>
    <x v="0"/>
    <n v="1"/>
    <x v="10"/>
    <n v="332"/>
    <x v="6"/>
    <x v="1"/>
    <n v="332"/>
    <x v="5"/>
    <s v="SNE16"/>
    <x v="38"/>
    <x v="40"/>
  </r>
  <r>
    <x v="201"/>
    <s v="23231219A"/>
    <x v="0"/>
    <n v="1"/>
    <x v="10"/>
    <n v="447"/>
    <x v="6"/>
    <x v="1"/>
    <n v="447"/>
    <x v="0"/>
    <s v="APP3"/>
    <x v="0"/>
    <x v="9"/>
  </r>
  <r>
    <x v="202"/>
    <s v="23231319A"/>
    <x v="0"/>
    <n v="1"/>
    <x v="10"/>
    <n v="383"/>
    <x v="6"/>
    <x v="1"/>
    <n v="383"/>
    <x v="0"/>
    <s v="APP1"/>
    <x v="2"/>
    <x v="8"/>
  </r>
  <r>
    <x v="203"/>
    <s v="23231419A"/>
    <x v="0"/>
    <n v="1"/>
    <x v="10"/>
    <n v="383"/>
    <x v="6"/>
    <x v="1"/>
    <n v="383"/>
    <x v="0"/>
    <s v="APP1"/>
    <x v="2"/>
    <x v="8"/>
  </r>
  <r>
    <x v="204"/>
    <s v="23231519A"/>
    <x v="0"/>
    <n v="1"/>
    <x v="10"/>
    <n v="168"/>
    <x v="6"/>
    <x v="1"/>
    <n v="168"/>
    <x v="4"/>
    <s v="SMA1"/>
    <x v="15"/>
    <x v="18"/>
  </r>
  <r>
    <x v="205"/>
    <s v="23231619A"/>
    <x v="0"/>
    <n v="1"/>
    <x v="10"/>
    <n v="172"/>
    <x v="6"/>
    <x v="1"/>
    <n v="172"/>
    <x v="4"/>
    <s v="SMA2"/>
    <x v="34"/>
    <x v="37"/>
  </r>
  <r>
    <x v="206"/>
    <s v="23231719A"/>
    <x v="0"/>
    <n v="1"/>
    <x v="10"/>
    <n v="220"/>
    <x v="6"/>
    <x v="1"/>
    <n v="220"/>
    <x v="3"/>
    <s v="FRA4"/>
    <x v="5"/>
    <x v="6"/>
  </r>
  <r>
    <x v="207"/>
    <s v="23231819A"/>
    <x v="0"/>
    <n v="1"/>
    <x v="10"/>
    <n v="205"/>
    <x v="6"/>
    <x v="1"/>
    <n v="205"/>
    <x v="3"/>
    <s v="FRA3"/>
    <x v="16"/>
    <x v="19"/>
  </r>
  <r>
    <x v="208"/>
    <s v="23231919A"/>
    <x v="0"/>
    <n v="1"/>
    <x v="10"/>
    <n v="240"/>
    <x v="6"/>
    <x v="1"/>
    <n v="240"/>
    <x v="3"/>
    <s v="FRA5"/>
    <x v="36"/>
    <x v="7"/>
  </r>
  <r>
    <x v="209"/>
    <s v="23232019A"/>
    <x v="0"/>
    <n v="1"/>
    <x v="10"/>
    <n v="523"/>
    <x v="6"/>
    <x v="1"/>
    <n v="523"/>
    <x v="1"/>
    <s v="SAN6"/>
    <x v="52"/>
    <x v="56"/>
  </r>
  <r>
    <x v="210"/>
    <s v="23232119A"/>
    <x v="0"/>
    <n v="1"/>
    <x v="10"/>
    <n v="332"/>
    <x v="6"/>
    <x v="1"/>
    <n v="332"/>
    <x v="5"/>
    <s v="SNE16"/>
    <x v="38"/>
    <x v="40"/>
  </r>
  <r>
    <x v="211"/>
    <s v="23232219A"/>
    <x v="0"/>
    <n v="1"/>
    <x v="10"/>
    <n v="447"/>
    <x v="6"/>
    <x v="1"/>
    <n v="447"/>
    <x v="0"/>
    <s v="APP3"/>
    <x v="0"/>
    <x v="9"/>
  </r>
  <r>
    <x v="212"/>
    <s v="23232319A"/>
    <x v="0"/>
    <n v="1"/>
    <x v="10"/>
    <n v="447"/>
    <x v="6"/>
    <x v="1"/>
    <n v="447"/>
    <x v="0"/>
    <s v="APP3"/>
    <x v="0"/>
    <x v="9"/>
  </r>
  <r>
    <x v="213"/>
    <s v="23232419A"/>
    <x v="0"/>
    <n v="1"/>
    <x v="10"/>
    <n v="168"/>
    <x v="6"/>
    <x v="1"/>
    <n v="168"/>
    <x v="4"/>
    <s v="SMA1"/>
    <x v="15"/>
    <x v="18"/>
  </r>
  <r>
    <x v="214"/>
    <s v="23232519A"/>
    <x v="0"/>
    <n v="1"/>
    <x v="10"/>
    <n v="144"/>
    <x v="6"/>
    <x v="1"/>
    <n v="144"/>
    <x v="4"/>
    <s v="SMA3"/>
    <x v="33"/>
    <x v="36"/>
  </r>
  <r>
    <x v="215"/>
    <s v="23232619A"/>
    <x v="0"/>
    <n v="1"/>
    <x v="10"/>
    <n v="210"/>
    <x v="6"/>
    <x v="1"/>
    <n v="210"/>
    <x v="3"/>
    <s v="FRA2"/>
    <x v="4"/>
    <x v="54"/>
  </r>
  <r>
    <x v="216"/>
    <s v="23232719A"/>
    <x v="0"/>
    <n v="1"/>
    <x v="10"/>
    <n v="240"/>
    <x v="6"/>
    <x v="1"/>
    <n v="240"/>
    <x v="3"/>
    <s v="FRA5"/>
    <x v="36"/>
    <x v="7"/>
  </r>
  <r>
    <x v="217"/>
    <s v="23232819A"/>
    <x v="0"/>
    <n v="1"/>
    <x v="10"/>
    <n v="205"/>
    <x v="6"/>
    <x v="1"/>
    <n v="205"/>
    <x v="3"/>
    <s v="FRA3"/>
    <x v="16"/>
    <x v="19"/>
  </r>
  <r>
    <x v="218"/>
    <s v="23232919A"/>
    <x v="0"/>
    <n v="1"/>
    <x v="10"/>
    <n v="258"/>
    <x v="6"/>
    <x v="1"/>
    <n v="258"/>
    <x v="6"/>
    <s v="ACC2"/>
    <x v="9"/>
    <x v="12"/>
  </r>
  <r>
    <x v="219"/>
    <s v="23233019A"/>
    <x v="0"/>
    <n v="1"/>
    <x v="10"/>
    <n v="538"/>
    <x v="6"/>
    <x v="1"/>
    <n v="538"/>
    <x v="1"/>
    <s v="SAN11"/>
    <x v="55"/>
    <x v="60"/>
  </r>
  <r>
    <x v="220"/>
    <s v="23233119A"/>
    <x v="0"/>
    <n v="1"/>
    <x v="10"/>
    <n v="284"/>
    <x v="6"/>
    <x v="1"/>
    <n v="284"/>
    <x v="5"/>
    <s v="SNE14"/>
    <x v="56"/>
    <x v="61"/>
  </r>
  <r>
    <x v="221"/>
    <s v="23233219A"/>
    <x v="0"/>
    <n v="1"/>
    <x v="10"/>
    <n v="345"/>
    <x v="6"/>
    <x v="1"/>
    <n v="345"/>
    <x v="0"/>
    <s v="APP2"/>
    <x v="32"/>
    <x v="35"/>
  </r>
  <r>
    <x v="222"/>
    <s v="23233319A"/>
    <x v="0"/>
    <n v="1"/>
    <x v="10"/>
    <n v="168"/>
    <x v="6"/>
    <x v="1"/>
    <n v="168"/>
    <x v="4"/>
    <s v="SMA4"/>
    <x v="7"/>
    <x v="10"/>
  </r>
  <r>
    <x v="223"/>
    <s v="23233419A"/>
    <x v="0"/>
    <n v="1"/>
    <x v="10"/>
    <n v="168"/>
    <x v="6"/>
    <x v="1"/>
    <n v="168"/>
    <x v="4"/>
    <s v="SMA4"/>
    <x v="7"/>
    <x v="10"/>
  </r>
  <r>
    <x v="224"/>
    <s v="23233519A"/>
    <x v="0"/>
    <n v="1"/>
    <x v="10"/>
    <n v="205"/>
    <x v="6"/>
    <x v="1"/>
    <n v="205"/>
    <x v="3"/>
    <s v="FRA3"/>
    <x v="16"/>
    <x v="19"/>
  </r>
  <r>
    <x v="225"/>
    <s v="23233619A"/>
    <x v="0"/>
    <n v="1"/>
    <x v="10"/>
    <n v="205"/>
    <x v="6"/>
    <x v="1"/>
    <n v="205"/>
    <x v="3"/>
    <s v="FRA3"/>
    <x v="16"/>
    <x v="19"/>
  </r>
  <r>
    <x v="226"/>
    <s v="23233719A"/>
    <x v="0"/>
    <n v="1"/>
    <x v="10"/>
    <n v="192"/>
    <x v="6"/>
    <x v="1"/>
    <n v="192"/>
    <x v="3"/>
    <s v="FRA1"/>
    <x v="35"/>
    <x v="38"/>
  </r>
  <r>
    <x v="227"/>
    <s v="23233819A"/>
    <x v="0"/>
    <n v="1"/>
    <x v="10"/>
    <n v="258"/>
    <x v="6"/>
    <x v="1"/>
    <n v="258"/>
    <x v="6"/>
    <s v="ACC2"/>
    <x v="9"/>
    <x v="12"/>
  </r>
  <r>
    <x v="228"/>
    <s v="23233919A"/>
    <x v="0"/>
    <n v="1"/>
    <x v="10"/>
    <n v="327"/>
    <x v="6"/>
    <x v="1"/>
    <n v="327"/>
    <x v="6"/>
    <s v="ACC3"/>
    <x v="37"/>
    <x v="39"/>
  </r>
  <r>
    <x v="229"/>
    <s v="23234019A"/>
    <x v="0"/>
    <n v="1"/>
    <x v="10"/>
    <n v="261"/>
    <x v="6"/>
    <x v="1"/>
    <n v="261"/>
    <x v="5"/>
    <s v="SNE15"/>
    <x v="57"/>
    <x v="62"/>
  </r>
  <r>
    <x v="230"/>
    <s v="23234119A"/>
    <x v="0"/>
    <n v="1"/>
    <x v="10"/>
    <n v="447"/>
    <x v="6"/>
    <x v="1"/>
    <n v="447"/>
    <x v="0"/>
    <s v="APP3"/>
    <x v="0"/>
    <x v="9"/>
  </r>
  <r>
    <x v="231"/>
    <s v="23234219A"/>
    <x v="0"/>
    <n v="1"/>
    <x v="10"/>
    <n v="144"/>
    <x v="6"/>
    <x v="1"/>
    <n v="144"/>
    <x v="4"/>
    <s v="SMA3"/>
    <x v="33"/>
    <x v="36"/>
  </r>
  <r>
    <x v="232"/>
    <s v="23234319A"/>
    <x v="0"/>
    <n v="1"/>
    <x v="10"/>
    <n v="168"/>
    <x v="6"/>
    <x v="1"/>
    <n v="168"/>
    <x v="4"/>
    <s v="SMA1"/>
    <x v="15"/>
    <x v="18"/>
  </r>
  <r>
    <x v="233"/>
    <s v="23234419A"/>
    <x v="0"/>
    <n v="1"/>
    <x v="10"/>
    <n v="205"/>
    <x v="6"/>
    <x v="1"/>
    <n v="205"/>
    <x v="3"/>
    <s v="FRA3"/>
    <x v="16"/>
    <x v="19"/>
  </r>
  <r>
    <x v="234"/>
    <s v="23234519A"/>
    <x v="0"/>
    <n v="1"/>
    <x v="10"/>
    <n v="210"/>
    <x v="6"/>
    <x v="1"/>
    <n v="210"/>
    <x v="3"/>
    <s v="FRA2"/>
    <x v="4"/>
    <x v="54"/>
  </r>
  <r>
    <x v="235"/>
    <s v="23234619A"/>
    <x v="0"/>
    <n v="1"/>
    <x v="10"/>
    <n v="240"/>
    <x v="6"/>
    <x v="1"/>
    <n v="240"/>
    <x v="3"/>
    <s v="FRA5"/>
    <x v="36"/>
    <x v="7"/>
  </r>
  <r>
    <x v="236"/>
    <s v="23234719A"/>
    <x v="0"/>
    <n v="1"/>
    <x v="10"/>
    <n v="255"/>
    <x v="6"/>
    <x v="1"/>
    <n v="255"/>
    <x v="6"/>
    <s v="ACC1"/>
    <x v="46"/>
    <x v="49"/>
  </r>
  <r>
    <x v="237"/>
    <s v="23234819A"/>
    <x v="0"/>
    <n v="1"/>
    <x v="10"/>
    <n v="327"/>
    <x v="6"/>
    <x v="1"/>
    <n v="327"/>
    <x v="6"/>
    <s v="ACC3"/>
    <x v="37"/>
    <x v="39"/>
  </r>
  <r>
    <x v="238"/>
    <s v="23234919A"/>
    <x v="0"/>
    <n v="1"/>
    <x v="10"/>
    <n v="258"/>
    <x v="6"/>
    <x v="1"/>
    <n v="258"/>
    <x v="6"/>
    <s v="ACC2"/>
    <x v="9"/>
    <x v="12"/>
  </r>
  <r>
    <x v="239"/>
    <s v="23235019A"/>
    <x v="0"/>
    <n v="1"/>
    <x v="10"/>
    <n v="312"/>
    <x v="6"/>
    <x v="1"/>
    <n v="312"/>
    <x v="5"/>
    <s v="SNE1"/>
    <x v="8"/>
    <x v="58"/>
  </r>
  <r>
    <x v="240"/>
    <s v="23235119A"/>
    <x v="0"/>
    <n v="1"/>
    <x v="10"/>
    <n v="345"/>
    <x v="6"/>
    <x v="1"/>
    <n v="345"/>
    <x v="0"/>
    <s v="APP2"/>
    <x v="32"/>
    <x v="35"/>
  </r>
  <r>
    <x v="241"/>
    <s v="23235319A"/>
    <x v="0"/>
    <n v="1"/>
    <x v="10"/>
    <n v="172"/>
    <x v="6"/>
    <x v="1"/>
    <n v="172"/>
    <x v="4"/>
    <s v="SMA2"/>
    <x v="34"/>
    <x v="37"/>
  </r>
  <r>
    <x v="242"/>
    <s v="23235619A"/>
    <x v="0"/>
    <n v="1"/>
    <x v="10"/>
    <n v="240"/>
    <x v="6"/>
    <x v="1"/>
    <n v="240"/>
    <x v="3"/>
    <s v="FRA5"/>
    <x v="36"/>
    <x v="7"/>
  </r>
  <r>
    <x v="243"/>
    <s v="23236219A"/>
    <x v="0"/>
    <n v="1"/>
    <x v="10"/>
    <n v="345"/>
    <x v="6"/>
    <x v="1"/>
    <n v="345"/>
    <x v="0"/>
    <s v="APP2"/>
    <x v="32"/>
    <x v="35"/>
  </r>
  <r>
    <x v="244"/>
    <s v="23236319A"/>
    <x v="0"/>
    <n v="1"/>
    <x v="10"/>
    <n v="144"/>
    <x v="6"/>
    <x v="1"/>
    <n v="144"/>
    <x v="4"/>
    <s v="SMA3"/>
    <x v="33"/>
    <x v="36"/>
  </r>
  <r>
    <x v="245"/>
    <s v="23236419A"/>
    <x v="0"/>
    <n v="1"/>
    <x v="10"/>
    <n v="210"/>
    <x v="6"/>
    <x v="1"/>
    <n v="210"/>
    <x v="3"/>
    <s v="FRA2"/>
    <x v="4"/>
    <x v="54"/>
  </r>
  <r>
    <x v="246"/>
    <s v="23236519A"/>
    <x v="0"/>
    <n v="1"/>
    <x v="10"/>
    <n v="313"/>
    <x v="6"/>
    <x v="1"/>
    <n v="313"/>
    <x v="6"/>
    <s v="ACC4"/>
    <x v="10"/>
    <x v="13"/>
  </r>
  <r>
    <x v="247"/>
    <s v="23236819A"/>
    <x v="0"/>
    <n v="1"/>
    <x v="10"/>
    <n v="313"/>
    <x v="6"/>
    <x v="1"/>
    <n v="313"/>
    <x v="6"/>
    <s v="ACC4"/>
    <x v="10"/>
    <x v="13"/>
  </r>
  <r>
    <x v="248"/>
    <s v="23236919A"/>
    <x v="0"/>
    <n v="1"/>
    <x v="10"/>
    <n v="951"/>
    <x v="6"/>
    <x v="1"/>
    <n v="951"/>
    <x v="7"/>
    <s v="MIN3"/>
    <x v="17"/>
    <x v="20"/>
  </r>
  <r>
    <x v="249"/>
    <s v="23237119A"/>
    <x v="0"/>
    <n v="1"/>
    <x v="10"/>
    <n v="447"/>
    <x v="6"/>
    <x v="1"/>
    <n v="447"/>
    <x v="0"/>
    <s v="APP3"/>
    <x v="0"/>
    <x v="9"/>
  </r>
  <r>
    <x v="250"/>
    <s v="23237219A"/>
    <x v="0"/>
    <n v="1"/>
    <x v="10"/>
    <n v="168"/>
    <x v="6"/>
    <x v="1"/>
    <n v="168"/>
    <x v="4"/>
    <s v="SMA1"/>
    <x v="15"/>
    <x v="18"/>
  </r>
  <r>
    <x v="251"/>
    <s v="23237619A"/>
    <x v="0"/>
    <n v="1"/>
    <x v="10"/>
    <n v="192"/>
    <x v="6"/>
    <x v="1"/>
    <n v="192"/>
    <x v="3"/>
    <s v="FRA1"/>
    <x v="35"/>
    <x v="38"/>
  </r>
  <r>
    <x v="252"/>
    <s v="23237719A"/>
    <x v="0"/>
    <n v="1"/>
    <x v="10"/>
    <n v="313"/>
    <x v="6"/>
    <x v="1"/>
    <n v="313"/>
    <x v="6"/>
    <s v="ACC4"/>
    <x v="10"/>
    <x v="13"/>
  </r>
  <r>
    <x v="253"/>
    <s v="23237819A"/>
    <x v="0"/>
    <n v="1"/>
    <x v="10"/>
    <n v="526"/>
    <x v="6"/>
    <x v="1"/>
    <n v="526"/>
    <x v="7"/>
    <s v="MIN8"/>
    <x v="18"/>
    <x v="21"/>
  </r>
  <r>
    <x v="254"/>
    <s v="23237919A"/>
    <x v="0"/>
    <n v="1"/>
    <x v="10"/>
    <n v="1491"/>
    <x v="6"/>
    <x v="1"/>
    <n v="1491"/>
    <x v="8"/>
    <s v="BAG2"/>
    <x v="14"/>
    <x v="17"/>
  </r>
  <r>
    <x v="255"/>
    <s v="23238019A"/>
    <x v="0"/>
    <n v="1"/>
    <x v="10"/>
    <n v="383"/>
    <x v="6"/>
    <x v="1"/>
    <n v="383"/>
    <x v="0"/>
    <s v="APP1"/>
    <x v="2"/>
    <x v="8"/>
  </r>
  <r>
    <x v="256"/>
    <s v="23238119A"/>
    <x v="0"/>
    <n v="1"/>
    <x v="10"/>
    <n v="168"/>
    <x v="6"/>
    <x v="1"/>
    <n v="168"/>
    <x v="4"/>
    <s v="SMA4"/>
    <x v="7"/>
    <x v="10"/>
  </r>
  <r>
    <x v="257"/>
    <s v="23238219A"/>
    <x v="0"/>
    <n v="1"/>
    <x v="10"/>
    <n v="192"/>
    <x v="6"/>
    <x v="1"/>
    <n v="192"/>
    <x v="3"/>
    <s v="FRA1"/>
    <x v="35"/>
    <x v="38"/>
  </r>
  <r>
    <x v="258"/>
    <s v="23238319A"/>
    <x v="0"/>
    <n v="1"/>
    <x v="10"/>
    <n v="258"/>
    <x v="6"/>
    <x v="1"/>
    <n v="258"/>
    <x v="6"/>
    <s v="ACC2"/>
    <x v="9"/>
    <x v="12"/>
  </r>
  <r>
    <x v="259"/>
    <s v="23238419A"/>
    <x v="0"/>
    <n v="1"/>
    <x v="10"/>
    <n v="258"/>
    <x v="6"/>
    <x v="1"/>
    <n v="258"/>
    <x v="6"/>
    <s v="ACC2"/>
    <x v="9"/>
    <x v="12"/>
  </r>
  <r>
    <x v="260"/>
    <s v="23238519A"/>
    <x v="0"/>
    <n v="1"/>
    <x v="10"/>
    <n v="255"/>
    <x v="6"/>
    <x v="1"/>
    <n v="255"/>
    <x v="6"/>
    <s v="ACC1"/>
    <x v="46"/>
    <x v="49"/>
  </r>
  <r>
    <x v="261"/>
    <s v="23239819A"/>
    <x v="0"/>
    <n v="1"/>
    <x v="10"/>
    <n v="1086"/>
    <x v="6"/>
    <x v="1"/>
    <n v="1086"/>
    <x v="7"/>
    <s v="MIN4"/>
    <x v="20"/>
    <x v="23"/>
  </r>
  <r>
    <x v="262"/>
    <s v="23239919A"/>
    <x v="0"/>
    <n v="1"/>
    <x v="10"/>
    <n v="951"/>
    <x v="6"/>
    <x v="1"/>
    <n v="951"/>
    <x v="7"/>
    <s v="MIN3"/>
    <x v="17"/>
    <x v="20"/>
  </r>
  <r>
    <x v="263"/>
    <s v="13995019A"/>
    <x v="0"/>
    <n v="1"/>
    <x v="10"/>
    <n v="313"/>
    <x v="6"/>
    <x v="1"/>
    <n v="313"/>
    <x v="6"/>
    <s v="ACC4"/>
    <x v="10"/>
    <x v="13"/>
  </r>
  <r>
    <x v="264"/>
    <s v="13995219A"/>
    <x v="0"/>
    <n v="1"/>
    <x v="10"/>
    <n v="1086"/>
    <x v="6"/>
    <x v="1"/>
    <n v="1086"/>
    <x v="7"/>
    <s v="MIN4"/>
    <x v="20"/>
    <x v="23"/>
  </r>
  <r>
    <x v="265"/>
    <s v="13995319A"/>
    <x v="0"/>
    <n v="1"/>
    <x v="10"/>
    <n v="1491"/>
    <x v="6"/>
    <x v="1"/>
    <n v="1491"/>
    <x v="8"/>
    <s v="BAG2"/>
    <x v="14"/>
    <x v="17"/>
  </r>
  <r>
    <x v="266"/>
    <s v="77010119A"/>
    <x v="0"/>
    <n v="1"/>
    <x v="10"/>
    <n v="383"/>
    <x v="6"/>
    <x v="1"/>
    <n v="383"/>
    <x v="0"/>
    <s v="APP1"/>
    <x v="2"/>
    <x v="8"/>
  </r>
  <r>
    <x v="267"/>
    <s v="77010219A"/>
    <x v="0"/>
    <n v="1"/>
    <x v="10"/>
    <n v="144"/>
    <x v="6"/>
    <x v="1"/>
    <n v="144"/>
    <x v="4"/>
    <s v="SMA3"/>
    <x v="33"/>
    <x v="36"/>
  </r>
  <r>
    <x v="268"/>
    <s v="77010319A"/>
    <x v="0"/>
    <n v="1"/>
    <x v="10"/>
    <n v="220"/>
    <x v="6"/>
    <x v="1"/>
    <n v="220"/>
    <x v="3"/>
    <s v="FRA4"/>
    <x v="5"/>
    <x v="6"/>
  </r>
  <r>
    <x v="269"/>
    <s v="77010419A"/>
    <x v="0"/>
    <n v="1"/>
    <x v="10"/>
    <n v="192"/>
    <x v="6"/>
    <x v="1"/>
    <n v="192"/>
    <x v="3"/>
    <s v="FRA1"/>
    <x v="35"/>
    <x v="38"/>
  </r>
  <r>
    <x v="270"/>
    <s v="77010519A"/>
    <x v="0"/>
    <n v="1"/>
    <x v="10"/>
    <n v="210"/>
    <x v="6"/>
    <x v="1"/>
    <n v="210"/>
    <x v="3"/>
    <s v="FRA2"/>
    <x v="4"/>
    <x v="54"/>
  </r>
  <r>
    <x v="271"/>
    <s v="45205119A"/>
    <x v="0"/>
    <n v="1"/>
    <x v="11"/>
    <n v="144"/>
    <x v="6"/>
    <x v="1"/>
    <n v="144"/>
    <x v="4"/>
    <s v="SMA3"/>
    <x v="33"/>
    <x v="36"/>
  </r>
  <r>
    <x v="272"/>
    <s v="45205219A"/>
    <x v="0"/>
    <n v="1"/>
    <x v="11"/>
    <n v="210"/>
    <x v="6"/>
    <x v="1"/>
    <n v="210"/>
    <x v="3"/>
    <s v="FRA2"/>
    <x v="4"/>
    <x v="54"/>
  </r>
  <r>
    <x v="273"/>
    <s v="45205319A"/>
    <x v="0"/>
    <n v="1"/>
    <x v="11"/>
    <n v="205"/>
    <x v="6"/>
    <x v="1"/>
    <n v="205"/>
    <x v="3"/>
    <s v="FRA3"/>
    <x v="16"/>
    <x v="19"/>
  </r>
  <r>
    <x v="274"/>
    <s v="45205419A"/>
    <x v="0"/>
    <n v="1"/>
    <x v="11"/>
    <n v="205"/>
    <x v="6"/>
    <x v="1"/>
    <n v="205"/>
    <x v="3"/>
    <s v="FRA3"/>
    <x v="16"/>
    <x v="19"/>
  </r>
  <r>
    <x v="275"/>
    <s v="45205519A"/>
    <x v="0"/>
    <n v="1"/>
    <x v="11"/>
    <n v="313"/>
    <x v="6"/>
    <x v="1"/>
    <n v="313"/>
    <x v="6"/>
    <s v="ACC4"/>
    <x v="10"/>
    <x v="13"/>
  </r>
  <r>
    <x v="276"/>
    <s v="45205619A"/>
    <x v="0"/>
    <n v="1"/>
    <x v="11"/>
    <n v="327"/>
    <x v="6"/>
    <x v="1"/>
    <n v="327"/>
    <x v="6"/>
    <s v="ACC3"/>
    <x v="37"/>
    <x v="39"/>
  </r>
  <r>
    <x v="277"/>
    <s v="45205719A"/>
    <x v="0"/>
    <n v="1"/>
    <x v="11"/>
    <n v="255"/>
    <x v="6"/>
    <x v="1"/>
    <n v="255"/>
    <x v="6"/>
    <s v="ACC1"/>
    <x v="46"/>
    <x v="49"/>
  </r>
  <r>
    <x v="278"/>
    <s v="45205819A"/>
    <x v="0"/>
    <n v="1"/>
    <x v="11"/>
    <n v="1086"/>
    <x v="6"/>
    <x v="1"/>
    <n v="1086"/>
    <x v="7"/>
    <s v="MIN4"/>
    <x v="20"/>
    <x v="23"/>
  </r>
  <r>
    <x v="279"/>
    <s v="45205919A"/>
    <x v="0"/>
    <n v="1"/>
    <x v="11"/>
    <n v="474"/>
    <x v="6"/>
    <x v="1"/>
    <n v="474"/>
    <x v="7"/>
    <s v="MIN9"/>
    <x v="12"/>
    <x v="15"/>
  </r>
  <r>
    <x v="280"/>
    <s v="45206019A"/>
    <x v="0"/>
    <n v="1"/>
    <x v="11"/>
    <n v="447"/>
    <x v="6"/>
    <x v="1"/>
    <n v="447"/>
    <x v="0"/>
    <s v="APP3"/>
    <x v="0"/>
    <x v="9"/>
  </r>
  <r>
    <x v="281"/>
    <s v="45206119A"/>
    <x v="0"/>
    <n v="1"/>
    <x v="11"/>
    <n v="168"/>
    <x v="6"/>
    <x v="1"/>
    <n v="168"/>
    <x v="4"/>
    <s v="SMA1"/>
    <x v="15"/>
    <x v="18"/>
  </r>
  <r>
    <x v="282"/>
    <s v="45206219A"/>
    <x v="0"/>
    <n v="1"/>
    <x v="11"/>
    <n v="210"/>
    <x v="6"/>
    <x v="1"/>
    <n v="210"/>
    <x v="3"/>
    <s v="FRA2"/>
    <x v="4"/>
    <x v="54"/>
  </r>
  <r>
    <x v="283"/>
    <s v="45206319A"/>
    <x v="0"/>
    <n v="1"/>
    <x v="11"/>
    <n v="205"/>
    <x v="6"/>
    <x v="1"/>
    <n v="205"/>
    <x v="3"/>
    <s v="FRA3"/>
    <x v="16"/>
    <x v="19"/>
  </r>
  <r>
    <x v="284"/>
    <s v="45206419A"/>
    <x v="0"/>
    <n v="1"/>
    <x v="11"/>
    <n v="255"/>
    <x v="6"/>
    <x v="1"/>
    <n v="255"/>
    <x v="6"/>
    <s v="ACC1"/>
    <x v="46"/>
    <x v="49"/>
  </r>
  <r>
    <x v="285"/>
    <s v="45206519A"/>
    <x v="0"/>
    <n v="1"/>
    <x v="11"/>
    <n v="258"/>
    <x v="6"/>
    <x v="1"/>
    <n v="258"/>
    <x v="6"/>
    <s v="ACC2"/>
    <x v="9"/>
    <x v="12"/>
  </r>
  <r>
    <x v="286"/>
    <s v="45206619A"/>
    <x v="0"/>
    <n v="1"/>
    <x v="11"/>
    <n v="327"/>
    <x v="6"/>
    <x v="1"/>
    <n v="327"/>
    <x v="6"/>
    <s v="ACC3"/>
    <x v="37"/>
    <x v="39"/>
  </r>
  <r>
    <x v="287"/>
    <s v="45206719A"/>
    <x v="0"/>
    <n v="1"/>
    <x v="11"/>
    <n v="992"/>
    <x v="6"/>
    <x v="1"/>
    <n v="992"/>
    <x v="7"/>
    <s v="MIN1"/>
    <x v="26"/>
    <x v="29"/>
  </r>
  <r>
    <x v="288"/>
    <s v="45206819A"/>
    <x v="0"/>
    <n v="1"/>
    <x v="11"/>
    <n v="889"/>
    <x v="6"/>
    <x v="1"/>
    <n v="889"/>
    <x v="7"/>
    <s v="MIN2"/>
    <x v="11"/>
    <x v="14"/>
  </r>
  <r>
    <x v="289"/>
    <s v="45206919A"/>
    <x v="0"/>
    <n v="1"/>
    <x v="11"/>
    <n v="1491"/>
    <x v="6"/>
    <x v="1"/>
    <n v="1491"/>
    <x v="8"/>
    <s v="BAG2"/>
    <x v="14"/>
    <x v="17"/>
  </r>
  <r>
    <x v="290"/>
    <s v="45207019A"/>
    <x v="0"/>
    <n v="1"/>
    <x v="11"/>
    <n v="383"/>
    <x v="6"/>
    <x v="1"/>
    <n v="383"/>
    <x v="0"/>
    <s v="APP1"/>
    <x v="2"/>
    <x v="8"/>
  </r>
  <r>
    <x v="291"/>
    <s v="45207119A"/>
    <x v="0"/>
    <n v="1"/>
    <x v="11"/>
    <n v="168"/>
    <x v="6"/>
    <x v="1"/>
    <n v="168"/>
    <x v="4"/>
    <s v="SMA1"/>
    <x v="15"/>
    <x v="18"/>
  </r>
  <r>
    <x v="292"/>
    <s v="45207219A"/>
    <x v="0"/>
    <n v="1"/>
    <x v="11"/>
    <n v="205"/>
    <x v="6"/>
    <x v="1"/>
    <n v="205"/>
    <x v="3"/>
    <s v="FRA3"/>
    <x v="16"/>
    <x v="19"/>
  </r>
  <r>
    <x v="293"/>
    <s v="45207319A"/>
    <x v="0"/>
    <n v="1"/>
    <x v="11"/>
    <n v="258"/>
    <x v="6"/>
    <x v="1"/>
    <n v="258"/>
    <x v="6"/>
    <s v="ACC2"/>
    <x v="9"/>
    <x v="12"/>
  </r>
  <r>
    <x v="294"/>
    <s v="45207419A"/>
    <x v="0"/>
    <n v="1"/>
    <x v="11"/>
    <n v="255"/>
    <x v="6"/>
    <x v="1"/>
    <n v="255"/>
    <x v="6"/>
    <s v="ACC1"/>
    <x v="46"/>
    <x v="49"/>
  </r>
  <r>
    <x v="295"/>
    <s v="45207519A"/>
    <x v="0"/>
    <n v="1"/>
    <x v="11"/>
    <n v="327"/>
    <x v="6"/>
    <x v="1"/>
    <n v="327"/>
    <x v="6"/>
    <s v="ACC3"/>
    <x v="37"/>
    <x v="39"/>
  </r>
  <r>
    <x v="296"/>
    <s v="45207619A"/>
    <x v="0"/>
    <n v="1"/>
    <x v="11"/>
    <n v="889"/>
    <x v="6"/>
    <x v="1"/>
    <n v="889"/>
    <x v="7"/>
    <s v="MIN2"/>
    <x v="11"/>
    <x v="14"/>
  </r>
  <r>
    <x v="297"/>
    <s v="45207719A"/>
    <x v="0"/>
    <n v="1"/>
    <x v="11"/>
    <n v="889"/>
    <x v="6"/>
    <x v="1"/>
    <n v="889"/>
    <x v="7"/>
    <s v="MIN2"/>
    <x v="11"/>
    <x v="14"/>
  </r>
  <r>
    <x v="298"/>
    <s v="45207819A"/>
    <x v="0"/>
    <n v="1"/>
    <x v="11"/>
    <n v="948"/>
    <x v="6"/>
    <x v="1"/>
    <n v="948"/>
    <x v="8"/>
    <s v="BAG4"/>
    <x v="13"/>
    <x v="16"/>
  </r>
  <r>
    <x v="299"/>
    <s v="45207919A"/>
    <x v="0"/>
    <n v="1"/>
    <x v="11"/>
    <n v="948"/>
    <x v="6"/>
    <x v="1"/>
    <n v="948"/>
    <x v="8"/>
    <s v="BAG4"/>
    <x v="13"/>
    <x v="16"/>
  </r>
  <r>
    <x v="300"/>
    <s v="45208019A"/>
    <x v="0"/>
    <n v="1"/>
    <x v="11"/>
    <n v="168"/>
    <x v="6"/>
    <x v="1"/>
    <n v="168"/>
    <x v="4"/>
    <s v="SMA1"/>
    <x v="15"/>
    <x v="18"/>
  </r>
  <r>
    <x v="301"/>
    <s v="45208119A"/>
    <x v="0"/>
    <n v="1"/>
    <x v="11"/>
    <n v="240"/>
    <x v="6"/>
    <x v="1"/>
    <n v="240"/>
    <x v="3"/>
    <s v="FRA5"/>
    <x v="36"/>
    <x v="7"/>
  </r>
  <r>
    <x v="302"/>
    <s v="45208219A"/>
    <x v="0"/>
    <n v="1"/>
    <x v="11"/>
    <n v="313"/>
    <x v="6"/>
    <x v="1"/>
    <n v="313"/>
    <x v="6"/>
    <s v="ACC4"/>
    <x v="10"/>
    <x v="13"/>
  </r>
  <r>
    <x v="303"/>
    <s v="45504919A"/>
    <x v="0"/>
    <n v="1"/>
    <x v="11"/>
    <n v="255"/>
    <x v="6"/>
    <x v="1"/>
    <n v="255"/>
    <x v="6"/>
    <s v="ACC1"/>
    <x v="46"/>
    <x v="49"/>
  </r>
  <r>
    <x v="304"/>
    <s v="99040119A"/>
    <x v="0"/>
    <n v="1"/>
    <x v="11"/>
    <n v="210"/>
    <x v="6"/>
    <x v="1"/>
    <n v="210"/>
    <x v="3"/>
    <s v="FRA2"/>
    <x v="4"/>
    <x v="54"/>
  </r>
  <r>
    <x v="305"/>
    <s v="99040219A"/>
    <x v="0"/>
    <n v="1"/>
    <x v="11"/>
    <n v="255"/>
    <x v="6"/>
    <x v="1"/>
    <n v="255"/>
    <x v="6"/>
    <s v="ACC1"/>
    <x v="46"/>
    <x v="49"/>
  </r>
  <r>
    <x v="306"/>
    <s v="99040319A"/>
    <x v="0"/>
    <n v="1"/>
    <x v="11"/>
    <n v="805"/>
    <x v="6"/>
    <x v="1"/>
    <n v="805"/>
    <x v="7"/>
    <s v="MIN7"/>
    <x v="58"/>
    <x v="63"/>
  </r>
  <r>
    <x v="307"/>
    <s v="99040419A"/>
    <x v="0"/>
    <n v="1"/>
    <x v="11"/>
    <n v="948"/>
    <x v="6"/>
    <x v="1"/>
    <n v="948"/>
    <x v="8"/>
    <s v="BAG4"/>
    <x v="13"/>
    <x v="16"/>
  </r>
  <r>
    <x v="308"/>
    <s v="99040519A"/>
    <x v="0"/>
    <n v="1"/>
    <x v="11"/>
    <n v="1576"/>
    <x v="6"/>
    <x v="1"/>
    <n v="1576"/>
    <x v="8"/>
    <s v="BAG3"/>
    <x v="59"/>
    <x v="64"/>
  </r>
  <r>
    <x v="309"/>
    <s v="99040719A"/>
    <x v="0"/>
    <n v="1"/>
    <x v="11"/>
    <n v="1576"/>
    <x v="6"/>
    <x v="1"/>
    <n v="1576"/>
    <x v="8"/>
    <s v="BAG3"/>
    <x v="59"/>
    <x v="64"/>
  </r>
  <r>
    <x v="310"/>
    <s v="99040819A"/>
    <x v="0"/>
    <n v="1"/>
    <x v="11"/>
    <n v="1576"/>
    <x v="6"/>
    <x v="1"/>
    <n v="1576"/>
    <x v="8"/>
    <s v="BAG3"/>
    <x v="59"/>
    <x v="64"/>
  </r>
  <r>
    <x v="311"/>
    <s v="99040919A"/>
    <x v="0"/>
    <n v="1"/>
    <x v="11"/>
    <n v="579"/>
    <x v="6"/>
    <x v="1"/>
    <n v="579"/>
    <x v="9"/>
    <s v="BOO1"/>
    <x v="25"/>
    <x v="28"/>
  </r>
  <r>
    <x v="312"/>
    <s v="99055819A"/>
    <x v="0"/>
    <n v="1"/>
    <x v="11"/>
    <n v="554"/>
    <x v="6"/>
    <x v="1"/>
    <n v="554"/>
    <x v="9"/>
    <s v="BOO9"/>
    <x v="60"/>
    <x v="65"/>
  </r>
  <r>
    <x v="313"/>
    <s v="99056719A"/>
    <x v="0"/>
    <n v="1"/>
    <x v="11"/>
    <n v="579"/>
    <x v="6"/>
    <x v="1"/>
    <n v="579"/>
    <x v="9"/>
    <s v="BOO1"/>
    <x v="25"/>
    <x v="28"/>
  </r>
  <r>
    <x v="314"/>
    <s v="70000019A"/>
    <x v="0"/>
    <n v="1"/>
    <x v="11"/>
    <n v="312"/>
    <x v="6"/>
    <x v="1"/>
    <n v="312"/>
    <x v="2"/>
    <s v="SHO10"/>
    <x v="61"/>
    <x v="30"/>
  </r>
  <r>
    <x v="315"/>
    <s v="70000119A"/>
    <x v="0"/>
    <n v="1"/>
    <x v="11"/>
    <n v="636"/>
    <x v="6"/>
    <x v="1"/>
    <n v="636"/>
    <x v="9"/>
    <s v="BOO3"/>
    <x v="23"/>
    <x v="26"/>
  </r>
  <r>
    <x v="316"/>
    <s v="70000219A"/>
    <x v="0"/>
    <n v="1"/>
    <x v="11"/>
    <n v="523"/>
    <x v="6"/>
    <x v="1"/>
    <n v="523"/>
    <x v="1"/>
    <s v="SAN6"/>
    <x v="52"/>
    <x v="56"/>
  </r>
  <r>
    <x v="317"/>
    <s v="70000319A"/>
    <x v="0"/>
    <n v="1"/>
    <x v="11"/>
    <n v="293"/>
    <x v="6"/>
    <x v="1"/>
    <n v="293"/>
    <x v="5"/>
    <s v="SNE9"/>
    <x v="45"/>
    <x v="48"/>
  </r>
  <r>
    <x v="318"/>
    <s v="70000419A"/>
    <x v="0"/>
    <n v="1"/>
    <x v="11"/>
    <n v="168"/>
    <x v="6"/>
    <x v="1"/>
    <n v="168"/>
    <x v="5"/>
    <s v="SNE5"/>
    <x v="62"/>
    <x v="66"/>
  </r>
  <r>
    <x v="319"/>
    <s v="70000519A"/>
    <x v="0"/>
    <n v="1"/>
    <x v="11"/>
    <n v="345"/>
    <x v="6"/>
    <x v="1"/>
    <n v="345"/>
    <x v="0"/>
    <s v="APP2"/>
    <x v="32"/>
    <x v="35"/>
  </r>
  <r>
    <x v="320"/>
    <s v="70000619A"/>
    <x v="0"/>
    <n v="1"/>
    <x v="11"/>
    <n v="383"/>
    <x v="6"/>
    <x v="1"/>
    <n v="383"/>
    <x v="0"/>
    <s v="APP1"/>
    <x v="2"/>
    <x v="8"/>
  </r>
  <r>
    <x v="321"/>
    <s v="70000719A"/>
    <x v="0"/>
    <n v="1"/>
    <x v="11"/>
    <n v="447"/>
    <x v="6"/>
    <x v="1"/>
    <n v="447"/>
    <x v="0"/>
    <s v="APP3"/>
    <x v="0"/>
    <x v="9"/>
  </r>
  <r>
    <x v="322"/>
    <s v="70000819A"/>
    <x v="0"/>
    <n v="1"/>
    <x v="11"/>
    <n v="447"/>
    <x v="6"/>
    <x v="1"/>
    <n v="447"/>
    <x v="0"/>
    <s v="APP3"/>
    <x v="0"/>
    <x v="9"/>
  </r>
  <r>
    <x v="323"/>
    <s v="70000919A"/>
    <x v="0"/>
    <n v="1"/>
    <x v="11"/>
    <n v="168"/>
    <x v="6"/>
    <x v="1"/>
    <n v="168"/>
    <x v="4"/>
    <s v="SMA4"/>
    <x v="7"/>
    <x v="10"/>
  </r>
  <r>
    <x v="324"/>
    <s v="70001119A"/>
    <x v="0"/>
    <n v="1"/>
    <x v="11"/>
    <n v="510"/>
    <x v="6"/>
    <x v="1"/>
    <n v="510"/>
    <x v="9"/>
    <s v="BOO2"/>
    <x v="22"/>
    <x v="25"/>
  </r>
  <r>
    <x v="325"/>
    <s v="70001219A"/>
    <x v="0"/>
    <n v="1"/>
    <x v="11"/>
    <n v="523"/>
    <x v="6"/>
    <x v="1"/>
    <n v="523"/>
    <x v="1"/>
    <s v="SAN6"/>
    <x v="52"/>
    <x v="56"/>
  </r>
  <r>
    <x v="326"/>
    <s v="70001319A"/>
    <x v="0"/>
    <n v="1"/>
    <x v="11"/>
    <n v="312"/>
    <x v="6"/>
    <x v="1"/>
    <n v="312"/>
    <x v="5"/>
    <s v="SNE1"/>
    <x v="8"/>
    <x v="58"/>
  </r>
  <r>
    <x v="327"/>
    <s v="70001419A"/>
    <x v="0"/>
    <n v="1"/>
    <x v="11"/>
    <n v="447"/>
    <x v="6"/>
    <x v="1"/>
    <n v="447"/>
    <x v="0"/>
    <s v="APP3"/>
    <x v="0"/>
    <x v="9"/>
  </r>
  <r>
    <x v="328"/>
    <s v="70001519A"/>
    <x v="0"/>
    <n v="1"/>
    <x v="11"/>
    <n v="447"/>
    <x v="6"/>
    <x v="1"/>
    <n v="447"/>
    <x v="0"/>
    <s v="APP3"/>
    <x v="0"/>
    <x v="9"/>
  </r>
  <r>
    <x v="329"/>
    <s v="70001619A"/>
    <x v="0"/>
    <n v="1"/>
    <x v="11"/>
    <n v="447"/>
    <x v="6"/>
    <x v="1"/>
    <n v="447"/>
    <x v="0"/>
    <s v="APP3"/>
    <x v="0"/>
    <x v="9"/>
  </r>
  <r>
    <x v="330"/>
    <s v="70001719A"/>
    <x v="0"/>
    <n v="1"/>
    <x v="11"/>
    <n v="447"/>
    <x v="6"/>
    <x v="1"/>
    <n v="447"/>
    <x v="0"/>
    <s v="APP3"/>
    <x v="0"/>
    <x v="9"/>
  </r>
  <r>
    <x v="331"/>
    <s v="70001819A"/>
    <x v="0"/>
    <n v="1"/>
    <x v="11"/>
    <n v="144"/>
    <x v="6"/>
    <x v="1"/>
    <n v="144"/>
    <x v="4"/>
    <s v="SMA3"/>
    <x v="33"/>
    <x v="36"/>
  </r>
  <r>
    <x v="332"/>
    <s v="70001919A"/>
    <x v="0"/>
    <n v="1"/>
    <x v="11"/>
    <n v="168"/>
    <x v="6"/>
    <x v="1"/>
    <n v="168"/>
    <x v="4"/>
    <s v="SMA1"/>
    <x v="15"/>
    <x v="18"/>
  </r>
  <r>
    <x v="333"/>
    <s v="70002019A"/>
    <x v="0"/>
    <n v="1"/>
    <x v="11"/>
    <n v="636"/>
    <x v="6"/>
    <x v="1"/>
    <n v="636"/>
    <x v="9"/>
    <s v="BOO3"/>
    <x v="23"/>
    <x v="26"/>
  </r>
  <r>
    <x v="334"/>
    <s v="70010119A"/>
    <x v="0"/>
    <n v="1"/>
    <x v="11"/>
    <n v="539"/>
    <x v="6"/>
    <x v="1"/>
    <n v="539"/>
    <x v="1"/>
    <s v="SAN2"/>
    <x v="41"/>
    <x v="43"/>
  </r>
  <r>
    <x v="335"/>
    <s v="70010419A"/>
    <x v="0"/>
    <n v="1"/>
    <x v="11"/>
    <n v="317"/>
    <x v="6"/>
    <x v="1"/>
    <n v="317"/>
    <x v="5"/>
    <s v="SNE13"/>
    <x v="63"/>
    <x v="67"/>
  </r>
  <r>
    <x v="336"/>
    <s v="70010519A"/>
    <x v="0"/>
    <n v="1"/>
    <x v="11"/>
    <n v="180"/>
    <x v="6"/>
    <x v="1"/>
    <n v="180"/>
    <x v="5"/>
    <s v="SNE3"/>
    <x v="40"/>
    <x v="42"/>
  </r>
  <r>
    <x v="337"/>
    <s v="70011219A"/>
    <x v="0"/>
    <n v="1"/>
    <x v="11"/>
    <n v="447"/>
    <x v="6"/>
    <x v="1"/>
    <n v="447"/>
    <x v="0"/>
    <s v="APP3"/>
    <x v="0"/>
    <x v="9"/>
  </r>
  <r>
    <x v="338"/>
    <s v="70011319A"/>
    <x v="0"/>
    <n v="1"/>
    <x v="11"/>
    <n v="383"/>
    <x v="6"/>
    <x v="1"/>
    <n v="383"/>
    <x v="0"/>
    <s v="APP1"/>
    <x v="2"/>
    <x v="8"/>
  </r>
  <r>
    <x v="339"/>
    <s v="70011419A"/>
    <x v="0"/>
    <n v="1"/>
    <x v="11"/>
    <n v="345"/>
    <x v="6"/>
    <x v="1"/>
    <n v="345"/>
    <x v="0"/>
    <s v="APP2"/>
    <x v="32"/>
    <x v="35"/>
  </r>
  <r>
    <x v="340"/>
    <s v="70020119A"/>
    <x v="0"/>
    <n v="1"/>
    <x v="11"/>
    <n v="447"/>
    <x v="6"/>
    <x v="1"/>
    <n v="447"/>
    <x v="0"/>
    <s v="APP3"/>
    <x v="0"/>
    <x v="9"/>
  </r>
  <r>
    <x v="341"/>
    <s v="70020219A"/>
    <x v="0"/>
    <n v="1"/>
    <x v="11"/>
    <n v="345"/>
    <x v="6"/>
    <x v="1"/>
    <n v="345"/>
    <x v="0"/>
    <s v="APP2"/>
    <x v="32"/>
    <x v="35"/>
  </r>
  <r>
    <x v="342"/>
    <s v="70020319A"/>
    <x v="0"/>
    <n v="1"/>
    <x v="11"/>
    <n v="345"/>
    <x v="6"/>
    <x v="1"/>
    <n v="345"/>
    <x v="0"/>
    <s v="APP2"/>
    <x v="32"/>
    <x v="35"/>
  </r>
  <r>
    <x v="343"/>
    <s v="70020419A"/>
    <x v="0"/>
    <n v="1"/>
    <x v="11"/>
    <n v="383"/>
    <x v="6"/>
    <x v="1"/>
    <n v="383"/>
    <x v="0"/>
    <s v="APP1"/>
    <x v="2"/>
    <x v="8"/>
  </r>
  <r>
    <x v="344"/>
    <s v="70020519A"/>
    <x v="0"/>
    <n v="1"/>
    <x v="11"/>
    <n v="383"/>
    <x v="6"/>
    <x v="1"/>
    <n v="383"/>
    <x v="0"/>
    <s v="APP1"/>
    <x v="2"/>
    <x v="8"/>
  </r>
  <r>
    <x v="345"/>
    <s v="70020619A"/>
    <x v="0"/>
    <n v="1"/>
    <x v="11"/>
    <n v="447"/>
    <x v="6"/>
    <x v="1"/>
    <n v="447"/>
    <x v="0"/>
    <s v="APP3"/>
    <x v="0"/>
    <x v="9"/>
  </r>
  <r>
    <x v="346"/>
    <s v="70020719A"/>
    <x v="0"/>
    <n v="1"/>
    <x v="11"/>
    <n v="144"/>
    <x v="6"/>
    <x v="1"/>
    <n v="144"/>
    <x v="4"/>
    <s v="SMA3"/>
    <x v="33"/>
    <x v="36"/>
  </r>
  <r>
    <x v="347"/>
    <s v="70020819A"/>
    <x v="0"/>
    <n v="1"/>
    <x v="11"/>
    <n v="168"/>
    <x v="6"/>
    <x v="1"/>
    <n v="168"/>
    <x v="4"/>
    <s v="SMA1"/>
    <x v="15"/>
    <x v="18"/>
  </r>
  <r>
    <x v="348"/>
    <s v="70020919A"/>
    <x v="0"/>
    <n v="1"/>
    <x v="11"/>
    <n v="210"/>
    <x v="6"/>
    <x v="1"/>
    <n v="210"/>
    <x v="3"/>
    <s v="FRA2"/>
    <x v="4"/>
    <x v="54"/>
  </r>
  <r>
    <x v="349"/>
    <s v="70021019A"/>
    <x v="0"/>
    <n v="1"/>
    <x v="11"/>
    <n v="539"/>
    <x v="6"/>
    <x v="1"/>
    <n v="539"/>
    <x v="1"/>
    <s v="SAN2"/>
    <x v="41"/>
    <x v="43"/>
  </r>
  <r>
    <x v="350"/>
    <s v="70030119A"/>
    <x v="0"/>
    <n v="1"/>
    <x v="11"/>
    <n v="187"/>
    <x v="6"/>
    <x v="1"/>
    <n v="187"/>
    <x v="5"/>
    <s v="SNE2"/>
    <x v="42"/>
    <x v="44"/>
  </r>
  <r>
    <x v="351"/>
    <s v="70030219A"/>
    <x v="0"/>
    <n v="1"/>
    <x v="11"/>
    <n v="447"/>
    <x v="6"/>
    <x v="1"/>
    <n v="447"/>
    <x v="0"/>
    <s v="APP3"/>
    <x v="0"/>
    <x v="9"/>
  </r>
  <r>
    <x v="352"/>
    <s v="70030319A"/>
    <x v="0"/>
    <n v="1"/>
    <x v="11"/>
    <n v="447"/>
    <x v="6"/>
    <x v="1"/>
    <n v="447"/>
    <x v="0"/>
    <s v="APP3"/>
    <x v="0"/>
    <x v="9"/>
  </r>
  <r>
    <x v="353"/>
    <s v="70030419A"/>
    <x v="0"/>
    <n v="1"/>
    <x v="11"/>
    <n v="345"/>
    <x v="6"/>
    <x v="1"/>
    <n v="345"/>
    <x v="0"/>
    <s v="APP2"/>
    <x v="32"/>
    <x v="35"/>
  </r>
  <r>
    <x v="354"/>
    <s v="70030519A"/>
    <x v="0"/>
    <n v="1"/>
    <x v="11"/>
    <n v="383"/>
    <x v="6"/>
    <x v="1"/>
    <n v="383"/>
    <x v="0"/>
    <s v="APP1"/>
    <x v="2"/>
    <x v="8"/>
  </r>
  <r>
    <x v="355"/>
    <s v="70030619A"/>
    <x v="0"/>
    <n v="1"/>
    <x v="11"/>
    <n v="144"/>
    <x v="6"/>
    <x v="1"/>
    <n v="144"/>
    <x v="4"/>
    <s v="SMA3"/>
    <x v="33"/>
    <x v="36"/>
  </r>
  <r>
    <x v="356"/>
    <s v="70030719A"/>
    <x v="0"/>
    <n v="1"/>
    <x v="11"/>
    <n v="168"/>
    <x v="6"/>
    <x v="1"/>
    <n v="168"/>
    <x v="4"/>
    <s v="SMA4"/>
    <x v="7"/>
    <x v="10"/>
  </r>
  <r>
    <x v="357"/>
    <s v="70030819A"/>
    <x v="0"/>
    <n v="1"/>
    <x v="11"/>
    <n v="210"/>
    <x v="6"/>
    <x v="1"/>
    <n v="210"/>
    <x v="3"/>
    <s v="FRA2"/>
    <x v="4"/>
    <x v="54"/>
  </r>
  <r>
    <x v="358"/>
    <s v="70030919A"/>
    <x v="0"/>
    <n v="1"/>
    <x v="11"/>
    <n v="210"/>
    <x v="6"/>
    <x v="1"/>
    <n v="210"/>
    <x v="3"/>
    <s v="FRA2"/>
    <x v="4"/>
    <x v="54"/>
  </r>
  <r>
    <x v="359"/>
    <s v="70031019A"/>
    <x v="0"/>
    <n v="1"/>
    <x v="11"/>
    <n v="592"/>
    <x v="6"/>
    <x v="1"/>
    <n v="592"/>
    <x v="1"/>
    <s v="SAN1"/>
    <x v="47"/>
    <x v="50"/>
  </r>
  <r>
    <x v="360"/>
    <s v="70031119A"/>
    <x v="0"/>
    <n v="1"/>
    <x v="11"/>
    <n v="284"/>
    <x v="6"/>
    <x v="1"/>
    <n v="284"/>
    <x v="5"/>
    <s v="SNE14"/>
    <x v="56"/>
    <x v="61"/>
  </r>
  <r>
    <x v="361"/>
    <s v="70031219A"/>
    <x v="0"/>
    <n v="1"/>
    <x v="11"/>
    <n v="447"/>
    <x v="6"/>
    <x v="1"/>
    <n v="447"/>
    <x v="0"/>
    <s v="APP3"/>
    <x v="0"/>
    <x v="9"/>
  </r>
  <r>
    <x v="362"/>
    <s v="70031719A"/>
    <x v="0"/>
    <n v="1"/>
    <x v="11"/>
    <n v="345"/>
    <x v="6"/>
    <x v="1"/>
    <n v="345"/>
    <x v="0"/>
    <s v="APP2"/>
    <x v="32"/>
    <x v="35"/>
  </r>
  <r>
    <x v="363"/>
    <s v="70041819A"/>
    <x v="0"/>
    <n v="1"/>
    <x v="11"/>
    <n v="172"/>
    <x v="6"/>
    <x v="1"/>
    <n v="172"/>
    <x v="4"/>
    <s v="SMA2"/>
    <x v="34"/>
    <x v="37"/>
  </r>
  <r>
    <x v="364"/>
    <s v="70041919A"/>
    <x v="0"/>
    <n v="1"/>
    <x v="11"/>
    <n v="210"/>
    <x v="6"/>
    <x v="1"/>
    <n v="210"/>
    <x v="3"/>
    <s v="FRA2"/>
    <x v="4"/>
    <x v="54"/>
  </r>
  <r>
    <x v="365"/>
    <s v="42010119A"/>
    <x v="0"/>
    <n v="1"/>
    <x v="11"/>
    <n v="510"/>
    <x v="6"/>
    <x v="1"/>
    <n v="510"/>
    <x v="9"/>
    <s v="BOO2"/>
    <x v="22"/>
    <x v="25"/>
  </r>
  <r>
    <x v="366"/>
    <s v="42010219A"/>
    <x v="0"/>
    <n v="1"/>
    <x v="11"/>
    <n v="538"/>
    <x v="6"/>
    <x v="1"/>
    <n v="538"/>
    <x v="1"/>
    <s v="SAN11"/>
    <x v="55"/>
    <x v="60"/>
  </r>
  <r>
    <x v="367"/>
    <s v="42010319A"/>
    <x v="0"/>
    <n v="1"/>
    <x v="11"/>
    <n v="187"/>
    <x v="6"/>
    <x v="1"/>
    <n v="187"/>
    <x v="5"/>
    <s v="SNE2"/>
    <x v="42"/>
    <x v="44"/>
  </r>
  <r>
    <x v="368"/>
    <s v="42010419A"/>
    <x v="0"/>
    <n v="1"/>
    <x v="11"/>
    <n v="293"/>
    <x v="6"/>
    <x v="1"/>
    <n v="293"/>
    <x v="5"/>
    <s v="SNE9"/>
    <x v="45"/>
    <x v="48"/>
  </r>
  <r>
    <x v="369"/>
    <s v="42010519A"/>
    <x v="0"/>
    <n v="1"/>
    <x v="11"/>
    <n v="383"/>
    <x v="6"/>
    <x v="1"/>
    <n v="383"/>
    <x v="0"/>
    <s v="APP1"/>
    <x v="2"/>
    <x v="8"/>
  </r>
  <r>
    <x v="370"/>
    <s v="21000119A"/>
    <x v="0"/>
    <n v="1"/>
    <x v="11"/>
    <n v="436"/>
    <x v="6"/>
    <x v="1"/>
    <n v="436"/>
    <x v="2"/>
    <s v="SHO8"/>
    <x v="64"/>
    <x v="68"/>
  </r>
  <r>
    <x v="371"/>
    <s v="21000219A"/>
    <x v="0"/>
    <n v="1"/>
    <x v="11"/>
    <n v="510"/>
    <x v="6"/>
    <x v="1"/>
    <n v="510"/>
    <x v="9"/>
    <s v="BOO2"/>
    <x v="22"/>
    <x v="25"/>
  </r>
  <r>
    <x v="372"/>
    <s v="21000319A"/>
    <x v="0"/>
    <n v="1"/>
    <x v="11"/>
    <n v="538"/>
    <x v="6"/>
    <x v="1"/>
    <n v="538"/>
    <x v="1"/>
    <s v="SAN11"/>
    <x v="55"/>
    <x v="60"/>
  </r>
  <r>
    <x v="373"/>
    <s v="21000419A"/>
    <x v="0"/>
    <n v="1"/>
    <x v="11"/>
    <n v="492"/>
    <x v="6"/>
    <x v="1"/>
    <n v="492"/>
    <x v="1"/>
    <s v="SAN7"/>
    <x v="65"/>
    <x v="69"/>
  </r>
  <r>
    <x v="374"/>
    <s v="21001119A"/>
    <x v="0"/>
    <n v="1"/>
    <x v="11"/>
    <n v="538"/>
    <x v="6"/>
    <x v="1"/>
    <n v="538"/>
    <x v="1"/>
    <s v="SAN11"/>
    <x v="55"/>
    <x v="60"/>
  </r>
  <r>
    <x v="375"/>
    <s v="21001219A"/>
    <x v="0"/>
    <n v="1"/>
    <x v="11"/>
    <n v="540"/>
    <x v="6"/>
    <x v="1"/>
    <n v="540"/>
    <x v="1"/>
    <s v="SAN3"/>
    <x v="66"/>
    <x v="70"/>
  </r>
  <r>
    <x v="376"/>
    <s v="21001319A"/>
    <x v="0"/>
    <n v="1"/>
    <x v="11"/>
    <n v="538"/>
    <x v="6"/>
    <x v="1"/>
    <n v="538"/>
    <x v="1"/>
    <s v="SAN11"/>
    <x v="55"/>
    <x v="60"/>
  </r>
  <r>
    <x v="377"/>
    <s v="21001419A"/>
    <x v="0"/>
    <n v="1"/>
    <x v="11"/>
    <n v="440"/>
    <x v="6"/>
    <x v="1"/>
    <n v="440"/>
    <x v="1"/>
    <s v="SAN5"/>
    <x v="54"/>
    <x v="59"/>
  </r>
  <r>
    <x v="378"/>
    <s v="21001519A"/>
    <x v="0"/>
    <n v="1"/>
    <x v="11"/>
    <n v="440"/>
    <x v="6"/>
    <x v="1"/>
    <n v="440"/>
    <x v="1"/>
    <s v="SAN5"/>
    <x v="54"/>
    <x v="59"/>
  </r>
  <r>
    <x v="379"/>
    <s v="21001619A"/>
    <x v="0"/>
    <n v="1"/>
    <x v="11"/>
    <n v="283"/>
    <x v="6"/>
    <x v="1"/>
    <n v="283"/>
    <x v="5"/>
    <s v="SNE12"/>
    <x v="50"/>
    <x v="53"/>
  </r>
  <r>
    <x v="380"/>
    <s v="21001719A"/>
    <x v="0"/>
    <n v="1"/>
    <x v="11"/>
    <n v="336"/>
    <x v="6"/>
    <x v="1"/>
    <n v="336"/>
    <x v="5"/>
    <s v="SNE8"/>
    <x v="51"/>
    <x v="55"/>
  </r>
  <r>
    <x v="381"/>
    <s v="21001819A"/>
    <x v="0"/>
    <n v="1"/>
    <x v="11"/>
    <n v="345"/>
    <x v="6"/>
    <x v="1"/>
    <n v="345"/>
    <x v="0"/>
    <s v="APP2"/>
    <x v="32"/>
    <x v="35"/>
  </r>
  <r>
    <x v="382"/>
    <s v="21001919A"/>
    <x v="0"/>
    <n v="1"/>
    <x v="11"/>
    <n v="383"/>
    <x v="6"/>
    <x v="1"/>
    <n v="383"/>
    <x v="0"/>
    <s v="APP1"/>
    <x v="2"/>
    <x v="8"/>
  </r>
  <r>
    <x v="383"/>
    <s v="21002019A"/>
    <x v="0"/>
    <n v="1"/>
    <x v="11"/>
    <n v="594"/>
    <x v="6"/>
    <x v="1"/>
    <n v="594"/>
    <x v="2"/>
    <s v="SHO2"/>
    <x v="67"/>
    <x v="71"/>
  </r>
  <r>
    <x v="384"/>
    <s v="21003019A"/>
    <x v="0"/>
    <n v="1"/>
    <x v="11"/>
    <n v="636"/>
    <x v="6"/>
    <x v="1"/>
    <n v="636"/>
    <x v="9"/>
    <s v="BOO3"/>
    <x v="23"/>
    <x v="26"/>
  </r>
  <r>
    <x v="385"/>
    <s v="21003119A"/>
    <x v="0"/>
    <n v="1"/>
    <x v="11"/>
    <n v="506"/>
    <x v="6"/>
    <x v="1"/>
    <n v="506"/>
    <x v="1"/>
    <s v="SAN12"/>
    <x v="1"/>
    <x v="47"/>
  </r>
  <r>
    <x v="386"/>
    <s v="21003219A"/>
    <x v="0"/>
    <n v="1"/>
    <x v="11"/>
    <n v="440"/>
    <x v="6"/>
    <x v="1"/>
    <n v="440"/>
    <x v="1"/>
    <s v="SAN5"/>
    <x v="54"/>
    <x v="59"/>
  </r>
  <r>
    <x v="387"/>
    <s v="21003319A"/>
    <x v="0"/>
    <n v="1"/>
    <x v="11"/>
    <n v="523"/>
    <x v="6"/>
    <x v="1"/>
    <n v="523"/>
    <x v="1"/>
    <s v="SAN6"/>
    <x v="52"/>
    <x v="56"/>
  </r>
  <r>
    <x v="388"/>
    <s v="21003419A"/>
    <x v="0"/>
    <n v="1"/>
    <x v="11"/>
    <n v="295"/>
    <x v="6"/>
    <x v="1"/>
    <n v="295"/>
    <x v="5"/>
    <s v="SNE7"/>
    <x v="68"/>
    <x v="72"/>
  </r>
  <r>
    <x v="389"/>
    <s v="21004019A"/>
    <x v="0"/>
    <n v="1"/>
    <x v="11"/>
    <n v="436"/>
    <x v="6"/>
    <x v="1"/>
    <n v="436"/>
    <x v="2"/>
    <s v="SHO9"/>
    <x v="69"/>
    <x v="73"/>
  </r>
  <r>
    <x v="390"/>
    <s v="21005019A"/>
    <x v="0"/>
    <n v="1"/>
    <x v="11"/>
    <n v="636"/>
    <x v="6"/>
    <x v="1"/>
    <n v="636"/>
    <x v="9"/>
    <s v="BOO3"/>
    <x v="23"/>
    <x v="26"/>
  </r>
  <r>
    <x v="391"/>
    <s v="21005119A"/>
    <x v="0"/>
    <n v="1"/>
    <x v="11"/>
    <n v="478"/>
    <x v="6"/>
    <x v="1"/>
    <n v="478"/>
    <x v="1"/>
    <s v="SAN8"/>
    <x v="49"/>
    <x v="52"/>
  </r>
  <r>
    <x v="392"/>
    <s v="21005219A"/>
    <x v="0"/>
    <n v="1"/>
    <x v="11"/>
    <n v="283"/>
    <x v="6"/>
    <x v="1"/>
    <n v="283"/>
    <x v="5"/>
    <s v="SNE12"/>
    <x v="50"/>
    <x v="53"/>
  </r>
  <r>
    <x v="393"/>
    <s v="21005319A"/>
    <x v="0"/>
    <n v="1"/>
    <x v="11"/>
    <n v="367"/>
    <x v="6"/>
    <x v="1"/>
    <n v="367"/>
    <x v="5"/>
    <s v="SNE11"/>
    <x v="70"/>
    <x v="74"/>
  </r>
  <r>
    <x v="394"/>
    <s v="21005419A"/>
    <x v="0"/>
    <n v="1"/>
    <x v="11"/>
    <n v="345"/>
    <x v="6"/>
    <x v="1"/>
    <n v="345"/>
    <x v="0"/>
    <s v="APP2"/>
    <x v="32"/>
    <x v="35"/>
  </r>
  <r>
    <x v="395"/>
    <s v="21005519A"/>
    <x v="0"/>
    <n v="1"/>
    <x v="11"/>
    <n v="383"/>
    <x v="6"/>
    <x v="1"/>
    <n v="383"/>
    <x v="0"/>
    <s v="APP1"/>
    <x v="2"/>
    <x v="8"/>
  </r>
  <r>
    <x v="396"/>
    <s v="21006019A"/>
    <x v="0"/>
    <n v="1"/>
    <x v="11"/>
    <n v="636"/>
    <x v="6"/>
    <x v="1"/>
    <n v="636"/>
    <x v="9"/>
    <s v="BOO3"/>
    <x v="23"/>
    <x v="26"/>
  </r>
  <r>
    <x v="397"/>
    <s v="21006119A"/>
    <x v="0"/>
    <n v="1"/>
    <x v="11"/>
    <n v="539"/>
    <x v="6"/>
    <x v="1"/>
    <n v="539"/>
    <x v="1"/>
    <s v="SAN2"/>
    <x v="41"/>
    <x v="43"/>
  </r>
  <r>
    <x v="398"/>
    <s v="21006219A"/>
    <x v="0"/>
    <n v="1"/>
    <x v="11"/>
    <n v="312"/>
    <x v="6"/>
    <x v="1"/>
    <n v="312"/>
    <x v="5"/>
    <s v="SNE1"/>
    <x v="8"/>
    <x v="58"/>
  </r>
  <r>
    <x v="399"/>
    <s v="21006319A"/>
    <x v="0"/>
    <n v="1"/>
    <x v="11"/>
    <n v="447"/>
    <x v="6"/>
    <x v="1"/>
    <n v="447"/>
    <x v="0"/>
    <s v="APP3"/>
    <x v="0"/>
    <x v="9"/>
  </r>
  <r>
    <x v="400"/>
    <s v="21006419A"/>
    <x v="0"/>
    <n v="1"/>
    <x v="11"/>
    <n v="345"/>
    <x v="6"/>
    <x v="1"/>
    <n v="345"/>
    <x v="0"/>
    <s v="APP2"/>
    <x v="32"/>
    <x v="35"/>
  </r>
  <r>
    <x v="401"/>
    <s v="21006519A"/>
    <x v="0"/>
    <n v="1"/>
    <x v="11"/>
    <n v="447"/>
    <x v="6"/>
    <x v="1"/>
    <n v="447"/>
    <x v="0"/>
    <s v="APP3"/>
    <x v="0"/>
    <x v="9"/>
  </r>
  <r>
    <x v="402"/>
    <s v="45504019A"/>
    <x v="0"/>
    <n v="1"/>
    <x v="12"/>
    <n v="345"/>
    <x v="6"/>
    <x v="1"/>
    <n v="345"/>
    <x v="0"/>
    <s v="APP2"/>
    <x v="32"/>
    <x v="35"/>
  </r>
  <r>
    <x v="403"/>
    <s v="45504119A"/>
    <x v="0"/>
    <n v="1"/>
    <x v="12"/>
    <n v="168"/>
    <x v="6"/>
    <x v="1"/>
    <n v="168"/>
    <x v="4"/>
    <s v="SMA1"/>
    <x v="15"/>
    <x v="18"/>
  </r>
  <r>
    <x v="404"/>
    <s v="45504219A"/>
    <x v="0"/>
    <n v="1"/>
    <x v="12"/>
    <n v="220"/>
    <x v="6"/>
    <x v="1"/>
    <n v="220"/>
    <x v="3"/>
    <s v="FRA4"/>
    <x v="5"/>
    <x v="6"/>
  </r>
  <r>
    <x v="405"/>
    <s v="45509819A"/>
    <x v="0"/>
    <n v="1"/>
    <x v="12"/>
    <n v="1576"/>
    <x v="6"/>
    <x v="1"/>
    <n v="1576"/>
    <x v="8"/>
    <s v="BAG3"/>
    <x v="59"/>
    <x v="64"/>
  </r>
  <r>
    <x v="406"/>
    <s v="45509919A"/>
    <x v="0"/>
    <n v="1"/>
    <x v="12"/>
    <n v="636"/>
    <x v="6"/>
    <x v="1"/>
    <n v="636"/>
    <x v="9"/>
    <s v="BOO3"/>
    <x v="23"/>
    <x v="26"/>
  </r>
  <r>
    <x v="407"/>
    <s v="45010119A"/>
    <x v="0"/>
    <n v="1"/>
    <x v="12"/>
    <n v="488"/>
    <x v="6"/>
    <x v="1"/>
    <n v="488"/>
    <x v="1"/>
    <s v="SAN4"/>
    <x v="53"/>
    <x v="57"/>
  </r>
  <r>
    <x v="408"/>
    <s v="45010219A"/>
    <x v="0"/>
    <n v="1"/>
    <x v="12"/>
    <n v="228"/>
    <x v="6"/>
    <x v="1"/>
    <n v="228"/>
    <x v="5"/>
    <s v="SNE4"/>
    <x v="44"/>
    <x v="46"/>
  </r>
  <r>
    <x v="409"/>
    <s v="45010319A"/>
    <x v="0"/>
    <n v="1"/>
    <x v="12"/>
    <n v="447"/>
    <x v="6"/>
    <x v="1"/>
    <n v="447"/>
    <x v="0"/>
    <s v="APP3"/>
    <x v="0"/>
    <x v="9"/>
  </r>
  <r>
    <x v="410"/>
    <s v="45010419A"/>
    <x v="0"/>
    <n v="1"/>
    <x v="12"/>
    <n v="383"/>
    <x v="6"/>
    <x v="1"/>
    <n v="383"/>
    <x v="0"/>
    <s v="APP1"/>
    <x v="2"/>
    <x v="8"/>
  </r>
  <r>
    <x v="411"/>
    <s v="45010519A"/>
    <x v="0"/>
    <n v="1"/>
    <x v="12"/>
    <n v="447"/>
    <x v="6"/>
    <x v="1"/>
    <n v="447"/>
    <x v="0"/>
    <s v="APP3"/>
    <x v="0"/>
    <x v="9"/>
  </r>
  <r>
    <x v="412"/>
    <s v="45011119A"/>
    <x v="0"/>
    <n v="1"/>
    <x v="12"/>
    <n v="506"/>
    <x v="6"/>
    <x v="1"/>
    <n v="506"/>
    <x v="1"/>
    <s v="SAN12"/>
    <x v="1"/>
    <x v="47"/>
  </r>
  <r>
    <x v="413"/>
    <s v="45011219A"/>
    <x v="0"/>
    <n v="1"/>
    <x v="12"/>
    <n v="284"/>
    <x v="6"/>
    <x v="1"/>
    <n v="284"/>
    <x v="5"/>
    <s v="SNE14"/>
    <x v="56"/>
    <x v="61"/>
  </r>
  <r>
    <x v="414"/>
    <s v="45011319A"/>
    <x v="0"/>
    <n v="1"/>
    <x v="12"/>
    <n v="345"/>
    <x v="6"/>
    <x v="1"/>
    <n v="345"/>
    <x v="0"/>
    <s v="APP2"/>
    <x v="32"/>
    <x v="35"/>
  </r>
  <r>
    <x v="415"/>
    <s v="45011419A"/>
    <x v="0"/>
    <n v="1"/>
    <x v="12"/>
    <n v="345"/>
    <x v="6"/>
    <x v="1"/>
    <n v="345"/>
    <x v="0"/>
    <s v="APP2"/>
    <x v="32"/>
    <x v="35"/>
  </r>
  <r>
    <x v="416"/>
    <s v="45011519A"/>
    <x v="0"/>
    <n v="1"/>
    <x v="12"/>
    <n v="168"/>
    <x v="6"/>
    <x v="1"/>
    <n v="168"/>
    <x v="4"/>
    <s v="SMA1"/>
    <x v="15"/>
    <x v="18"/>
  </r>
  <r>
    <x v="417"/>
    <s v="45011619A"/>
    <x v="0"/>
    <n v="1"/>
    <x v="12"/>
    <n v="168"/>
    <x v="6"/>
    <x v="1"/>
    <n v="168"/>
    <x v="4"/>
    <s v="SMA1"/>
    <x v="15"/>
    <x v="18"/>
  </r>
  <r>
    <x v="418"/>
    <s v="45012019A"/>
    <x v="0"/>
    <n v="1"/>
    <x v="12"/>
    <n v="539"/>
    <x v="6"/>
    <x v="1"/>
    <n v="539"/>
    <x v="1"/>
    <s v="SAN2"/>
    <x v="41"/>
    <x v="43"/>
  </r>
  <r>
    <x v="419"/>
    <s v="45012119A"/>
    <x v="0"/>
    <n v="1"/>
    <x v="12"/>
    <n v="278"/>
    <x v="6"/>
    <x v="1"/>
    <n v="278"/>
    <x v="5"/>
    <s v="SNE10"/>
    <x v="71"/>
    <x v="75"/>
  </r>
  <r>
    <x v="420"/>
    <s v="45012219A"/>
    <x v="0"/>
    <n v="1"/>
    <x v="12"/>
    <n v="447"/>
    <x v="6"/>
    <x v="1"/>
    <n v="447"/>
    <x v="0"/>
    <s v="APP3"/>
    <x v="0"/>
    <x v="9"/>
  </r>
  <r>
    <x v="421"/>
    <s v="45020119A"/>
    <x v="0"/>
    <n v="1"/>
    <x v="12"/>
    <n v="538"/>
    <x v="6"/>
    <x v="1"/>
    <n v="538"/>
    <x v="1"/>
    <s v="SAN10"/>
    <x v="39"/>
    <x v="41"/>
  </r>
  <r>
    <x v="422"/>
    <s v="45020219A"/>
    <x v="0"/>
    <n v="1"/>
    <x v="12"/>
    <n v="267"/>
    <x v="6"/>
    <x v="1"/>
    <n v="267"/>
    <x v="5"/>
    <s v="SNE6"/>
    <x v="31"/>
    <x v="34"/>
  </r>
  <r>
    <x v="423"/>
    <s v="45020319A"/>
    <x v="0"/>
    <n v="1"/>
    <x v="12"/>
    <n v="345"/>
    <x v="6"/>
    <x v="1"/>
    <n v="345"/>
    <x v="0"/>
    <s v="APP2"/>
    <x v="32"/>
    <x v="35"/>
  </r>
  <r>
    <x v="424"/>
    <s v="45020419A"/>
    <x v="0"/>
    <n v="1"/>
    <x v="12"/>
    <n v="383"/>
    <x v="6"/>
    <x v="1"/>
    <n v="383"/>
    <x v="0"/>
    <s v="APP1"/>
    <x v="2"/>
    <x v="8"/>
  </r>
  <r>
    <x v="425"/>
    <s v="45020519A"/>
    <x v="0"/>
    <n v="1"/>
    <x v="12"/>
    <n v="168"/>
    <x v="6"/>
    <x v="1"/>
    <n v="168"/>
    <x v="4"/>
    <s v="SMA4"/>
    <x v="7"/>
    <x v="10"/>
  </r>
  <r>
    <x v="426"/>
    <s v="45021119A"/>
    <x v="0"/>
    <n v="1"/>
    <x v="12"/>
    <n v="478"/>
    <x v="6"/>
    <x v="1"/>
    <n v="478"/>
    <x v="1"/>
    <s v="SAN8"/>
    <x v="49"/>
    <x v="52"/>
  </r>
  <r>
    <x v="427"/>
    <s v="45021219A"/>
    <x v="0"/>
    <n v="1"/>
    <x v="12"/>
    <n v="278"/>
    <x v="6"/>
    <x v="1"/>
    <n v="278"/>
    <x v="5"/>
    <s v="SNE10"/>
    <x v="71"/>
    <x v="75"/>
  </r>
  <r>
    <x v="428"/>
    <s v="45021319A"/>
    <x v="0"/>
    <n v="1"/>
    <x v="12"/>
    <n v="383"/>
    <x v="6"/>
    <x v="1"/>
    <n v="383"/>
    <x v="0"/>
    <s v="APP1"/>
    <x v="2"/>
    <x v="8"/>
  </r>
  <r>
    <x v="429"/>
    <s v="45022119A"/>
    <x v="0"/>
    <n v="1"/>
    <x v="12"/>
    <n v="172"/>
    <x v="6"/>
    <x v="1"/>
    <n v="172"/>
    <x v="4"/>
    <s v="SMA2"/>
    <x v="34"/>
    <x v="37"/>
  </r>
  <r>
    <x v="430"/>
    <s v="45022219A"/>
    <x v="0"/>
    <n v="1"/>
    <x v="12"/>
    <n v="144"/>
    <x v="6"/>
    <x v="1"/>
    <n v="144"/>
    <x v="4"/>
    <s v="SMA3"/>
    <x v="33"/>
    <x v="36"/>
  </r>
  <r>
    <x v="431"/>
    <s v="45022319A"/>
    <x v="0"/>
    <n v="1"/>
    <x v="12"/>
    <n v="172"/>
    <x v="6"/>
    <x v="1"/>
    <n v="172"/>
    <x v="4"/>
    <s v="SMA2"/>
    <x v="34"/>
    <x v="37"/>
  </r>
  <r>
    <x v="432"/>
    <s v="45023119A"/>
    <x v="0"/>
    <n v="1"/>
    <x v="12"/>
    <n v="284"/>
    <x v="6"/>
    <x v="1"/>
    <n v="284"/>
    <x v="5"/>
    <s v="SNE14"/>
    <x v="56"/>
    <x v="61"/>
  </r>
  <r>
    <x v="433"/>
    <s v="45030119A"/>
    <x v="0"/>
    <n v="1"/>
    <x v="12"/>
    <n v="488"/>
    <x v="6"/>
    <x v="1"/>
    <n v="488"/>
    <x v="1"/>
    <s v="SAN4"/>
    <x v="53"/>
    <x v="57"/>
  </r>
  <r>
    <x v="434"/>
    <s v="45030319A"/>
    <x v="0"/>
    <n v="1"/>
    <x v="12"/>
    <n v="295"/>
    <x v="6"/>
    <x v="1"/>
    <n v="295"/>
    <x v="5"/>
    <s v="SNE7"/>
    <x v="68"/>
    <x v="72"/>
  </r>
  <r>
    <x v="435"/>
    <s v="45030419A"/>
    <x v="0"/>
    <n v="1"/>
    <x v="12"/>
    <n v="345"/>
    <x v="6"/>
    <x v="1"/>
    <n v="345"/>
    <x v="0"/>
    <s v="APP2"/>
    <x v="32"/>
    <x v="35"/>
  </r>
  <r>
    <x v="436"/>
    <s v="45030519A"/>
    <x v="0"/>
    <n v="1"/>
    <x v="12"/>
    <n v="172"/>
    <x v="6"/>
    <x v="1"/>
    <n v="172"/>
    <x v="4"/>
    <s v="SMA2"/>
    <x v="34"/>
    <x v="37"/>
  </r>
  <r>
    <x v="437"/>
    <s v="45040119A"/>
    <x v="0"/>
    <n v="1"/>
    <x v="12"/>
    <n v="283"/>
    <x v="6"/>
    <x v="1"/>
    <n v="283"/>
    <x v="5"/>
    <s v="SNE12"/>
    <x v="50"/>
    <x v="53"/>
  </r>
  <r>
    <x v="438"/>
    <s v="45040219A"/>
    <x v="0"/>
    <n v="1"/>
    <x v="12"/>
    <n v="383"/>
    <x v="6"/>
    <x v="1"/>
    <n v="383"/>
    <x v="0"/>
    <s v="APP1"/>
    <x v="2"/>
    <x v="8"/>
  </r>
  <r>
    <x v="439"/>
    <s v="45040319A"/>
    <x v="0"/>
    <n v="1"/>
    <x v="12"/>
    <n v="144"/>
    <x v="6"/>
    <x v="1"/>
    <n v="144"/>
    <x v="4"/>
    <s v="SMA3"/>
    <x v="33"/>
    <x v="36"/>
  </r>
  <r>
    <x v="440"/>
    <s v="45040419A"/>
    <x v="0"/>
    <n v="1"/>
    <x v="12"/>
    <n v="168"/>
    <x v="6"/>
    <x v="1"/>
    <n v="168"/>
    <x v="4"/>
    <s v="SMA1"/>
    <x v="15"/>
    <x v="18"/>
  </r>
  <r>
    <x v="441"/>
    <s v="45040819A"/>
    <x v="0"/>
    <n v="1"/>
    <x v="12"/>
    <n v="220"/>
    <x v="6"/>
    <x v="1"/>
    <n v="220"/>
    <x v="3"/>
    <s v="FRA4"/>
    <x v="5"/>
    <x v="6"/>
  </r>
  <r>
    <x v="442"/>
    <s v="45040919A"/>
    <x v="0"/>
    <n v="1"/>
    <x v="12"/>
    <n v="220"/>
    <x v="6"/>
    <x v="1"/>
    <n v="220"/>
    <x v="3"/>
    <s v="FRA4"/>
    <x v="5"/>
    <x v="6"/>
  </r>
  <r>
    <x v="443"/>
    <s v="45041019A"/>
    <x v="0"/>
    <n v="1"/>
    <x v="12"/>
    <n v="295"/>
    <x v="6"/>
    <x v="1"/>
    <n v="295"/>
    <x v="5"/>
    <s v="SNE7"/>
    <x v="68"/>
    <x v="72"/>
  </r>
  <r>
    <x v="444"/>
    <s v="45041119A"/>
    <x v="0"/>
    <n v="1"/>
    <x v="12"/>
    <n v="383"/>
    <x v="6"/>
    <x v="1"/>
    <n v="383"/>
    <x v="0"/>
    <s v="APP1"/>
    <x v="2"/>
    <x v="8"/>
  </r>
  <r>
    <x v="445"/>
    <s v="45041219A"/>
    <x v="0"/>
    <n v="1"/>
    <x v="12"/>
    <n v="144"/>
    <x v="6"/>
    <x v="1"/>
    <n v="144"/>
    <x v="4"/>
    <s v="SMA3"/>
    <x v="33"/>
    <x v="36"/>
  </r>
  <r>
    <x v="446"/>
    <s v="45041319A"/>
    <x v="0"/>
    <n v="1"/>
    <x v="12"/>
    <n v="172"/>
    <x v="6"/>
    <x v="1"/>
    <n v="172"/>
    <x v="4"/>
    <s v="SMA2"/>
    <x v="34"/>
    <x v="37"/>
  </r>
  <r>
    <x v="447"/>
    <s v="45041419A"/>
    <x v="0"/>
    <n v="1"/>
    <x v="12"/>
    <n v="240"/>
    <x v="6"/>
    <x v="1"/>
    <n v="240"/>
    <x v="3"/>
    <s v="FRA5"/>
    <x v="36"/>
    <x v="7"/>
  </r>
  <r>
    <x v="448"/>
    <s v="45042119A"/>
    <x v="0"/>
    <n v="1"/>
    <x v="12"/>
    <n v="240"/>
    <x v="6"/>
    <x v="1"/>
    <n v="240"/>
    <x v="3"/>
    <s v="FRA5"/>
    <x v="36"/>
    <x v="7"/>
  </r>
  <r>
    <x v="449"/>
    <s v="45042219A"/>
    <x v="0"/>
    <n v="1"/>
    <x v="12"/>
    <n v="220"/>
    <x v="6"/>
    <x v="1"/>
    <n v="220"/>
    <x v="3"/>
    <s v="FRA4"/>
    <x v="5"/>
    <x v="6"/>
  </r>
  <r>
    <x v="450"/>
    <s v="45042319A"/>
    <x v="0"/>
    <n v="1"/>
    <x v="12"/>
    <n v="220"/>
    <x v="6"/>
    <x v="1"/>
    <n v="220"/>
    <x v="3"/>
    <s v="FRA4"/>
    <x v="5"/>
    <x v="6"/>
  </r>
  <r>
    <x v="451"/>
    <s v="45043119A"/>
    <x v="0"/>
    <n v="1"/>
    <x v="12"/>
    <n v="240"/>
    <x v="6"/>
    <x v="1"/>
    <n v="240"/>
    <x v="3"/>
    <s v="FRA5"/>
    <x v="36"/>
    <x v="7"/>
  </r>
  <r>
    <x v="452"/>
    <s v="45043219A"/>
    <x v="0"/>
    <n v="1"/>
    <x v="12"/>
    <n v="240"/>
    <x v="6"/>
    <x v="1"/>
    <n v="240"/>
    <x v="3"/>
    <s v="FRA5"/>
    <x v="36"/>
    <x v="7"/>
  </r>
  <r>
    <x v="453"/>
    <s v="45043319A"/>
    <x v="0"/>
    <n v="1"/>
    <x v="12"/>
    <n v="192"/>
    <x v="6"/>
    <x v="1"/>
    <n v="192"/>
    <x v="3"/>
    <s v="FRA1"/>
    <x v="35"/>
    <x v="38"/>
  </r>
  <r>
    <x v="454"/>
    <s v="45048819A"/>
    <x v="0"/>
    <n v="1"/>
    <x v="12"/>
    <n v="990"/>
    <x v="6"/>
    <x v="1"/>
    <n v="990"/>
    <x v="7"/>
    <s v="MIN6"/>
    <x v="72"/>
    <x v="76"/>
  </r>
  <r>
    <x v="455"/>
    <s v="45050119A"/>
    <x v="0"/>
    <n v="1"/>
    <x v="12"/>
    <n v="283"/>
    <x v="6"/>
    <x v="1"/>
    <n v="283"/>
    <x v="5"/>
    <s v="SNE12"/>
    <x v="50"/>
    <x v="53"/>
  </r>
  <r>
    <x v="456"/>
    <s v="45050219A"/>
    <x v="0"/>
    <n v="1"/>
    <x v="12"/>
    <n v="383"/>
    <x v="6"/>
    <x v="1"/>
    <n v="383"/>
    <x v="0"/>
    <s v="APP1"/>
    <x v="2"/>
    <x v="8"/>
  </r>
  <r>
    <x v="457"/>
    <s v="45050319A"/>
    <x v="0"/>
    <n v="1"/>
    <x v="12"/>
    <n v="172"/>
    <x v="6"/>
    <x v="1"/>
    <n v="172"/>
    <x v="4"/>
    <s v="SMA2"/>
    <x v="34"/>
    <x v="37"/>
  </r>
  <r>
    <x v="458"/>
    <s v="45050419A"/>
    <x v="0"/>
    <n v="1"/>
    <x v="12"/>
    <n v="210"/>
    <x v="6"/>
    <x v="1"/>
    <n v="210"/>
    <x v="3"/>
    <s v="FRA2"/>
    <x v="4"/>
    <x v="54"/>
  </r>
  <r>
    <x v="459"/>
    <s v="45050519A"/>
    <x v="0"/>
    <n v="1"/>
    <x v="12"/>
    <n v="240"/>
    <x v="6"/>
    <x v="1"/>
    <n v="240"/>
    <x v="3"/>
    <s v="FRA5"/>
    <x v="36"/>
    <x v="7"/>
  </r>
  <r>
    <x v="460"/>
    <s v="45050619A"/>
    <x v="0"/>
    <n v="1"/>
    <x v="12"/>
    <n v="192"/>
    <x v="6"/>
    <x v="1"/>
    <n v="192"/>
    <x v="3"/>
    <s v="FRA1"/>
    <x v="35"/>
    <x v="38"/>
  </r>
  <r>
    <x v="461"/>
    <s v="45050719A"/>
    <x v="0"/>
    <n v="1"/>
    <x v="12"/>
    <n v="255"/>
    <x v="6"/>
    <x v="1"/>
    <n v="255"/>
    <x v="6"/>
    <s v="ACC1"/>
    <x v="46"/>
    <x v="49"/>
  </r>
  <r>
    <x v="462"/>
    <s v="45060119A"/>
    <x v="0"/>
    <n v="1"/>
    <x v="12"/>
    <n v="383"/>
    <x v="6"/>
    <x v="1"/>
    <n v="383"/>
    <x v="0"/>
    <s v="APP1"/>
    <x v="2"/>
    <x v="8"/>
  </r>
  <r>
    <x v="463"/>
    <s v="45060319A"/>
    <x v="0"/>
    <n v="1"/>
    <x v="12"/>
    <n v="168"/>
    <x v="6"/>
    <x v="1"/>
    <n v="168"/>
    <x v="4"/>
    <s v="SMA4"/>
    <x v="7"/>
    <x v="10"/>
  </r>
  <r>
    <x v="464"/>
    <s v="45060419A"/>
    <x v="0"/>
    <n v="1"/>
    <x v="12"/>
    <n v="220"/>
    <x v="6"/>
    <x v="1"/>
    <n v="220"/>
    <x v="3"/>
    <s v="FRA4"/>
    <x v="5"/>
    <x v="6"/>
  </r>
  <r>
    <x v="465"/>
    <s v="45060519A"/>
    <x v="0"/>
    <n v="1"/>
    <x v="12"/>
    <n v="210"/>
    <x v="6"/>
    <x v="1"/>
    <n v="210"/>
    <x v="3"/>
    <s v="FRA2"/>
    <x v="4"/>
    <x v="54"/>
  </r>
  <r>
    <x v="466"/>
    <s v="45070119A"/>
    <x v="0"/>
    <n v="1"/>
    <x v="12"/>
    <n v="345"/>
    <x v="6"/>
    <x v="1"/>
    <n v="345"/>
    <x v="0"/>
    <s v="APP2"/>
    <x v="32"/>
    <x v="35"/>
  </r>
  <r>
    <x v="467"/>
    <s v="45070219A"/>
    <x v="0"/>
    <n v="1"/>
    <x v="12"/>
    <n v="172"/>
    <x v="6"/>
    <x v="1"/>
    <n v="172"/>
    <x v="4"/>
    <s v="SMA2"/>
    <x v="34"/>
    <x v="37"/>
  </r>
  <r>
    <x v="468"/>
    <s v="45070319A"/>
    <x v="0"/>
    <n v="1"/>
    <x v="12"/>
    <n v="205"/>
    <x v="6"/>
    <x v="1"/>
    <n v="205"/>
    <x v="3"/>
    <s v="FRA3"/>
    <x v="16"/>
    <x v="19"/>
  </r>
  <r>
    <x v="469"/>
    <s v="45070419A"/>
    <x v="0"/>
    <n v="1"/>
    <x v="12"/>
    <n v="205"/>
    <x v="6"/>
    <x v="1"/>
    <n v="205"/>
    <x v="3"/>
    <s v="FRA3"/>
    <x v="16"/>
    <x v="19"/>
  </r>
  <r>
    <x v="470"/>
    <s v="45070519A"/>
    <x v="0"/>
    <n v="1"/>
    <x v="12"/>
    <n v="255"/>
    <x v="6"/>
    <x v="1"/>
    <n v="255"/>
    <x v="6"/>
    <s v="ACC1"/>
    <x v="46"/>
    <x v="49"/>
  </r>
  <r>
    <x v="471"/>
    <s v="45070619A"/>
    <x v="0"/>
    <n v="1"/>
    <x v="12"/>
    <n v="313"/>
    <x v="6"/>
    <x v="1"/>
    <n v="313"/>
    <x v="6"/>
    <s v="ACC4"/>
    <x v="10"/>
    <x v="13"/>
  </r>
  <r>
    <x v="472"/>
    <s v="45070719A"/>
    <x v="0"/>
    <n v="1"/>
    <x v="12"/>
    <n v="313"/>
    <x v="6"/>
    <x v="1"/>
    <n v="313"/>
    <x v="6"/>
    <s v="ACC4"/>
    <x v="10"/>
    <x v="13"/>
  </r>
  <r>
    <x v="473"/>
    <s v="45070819A"/>
    <x v="0"/>
    <n v="1"/>
    <x v="12"/>
    <n v="889"/>
    <x v="6"/>
    <x v="1"/>
    <n v="889"/>
    <x v="7"/>
    <s v="MIN2"/>
    <x v="11"/>
    <x v="14"/>
  </r>
  <r>
    <x v="474"/>
    <s v="45070919A"/>
    <x v="0"/>
    <n v="1"/>
    <x v="12"/>
    <n v="889"/>
    <x v="6"/>
    <x v="1"/>
    <n v="889"/>
    <x v="7"/>
    <s v="MIN2"/>
    <x v="11"/>
    <x v="14"/>
  </r>
  <r>
    <x v="475"/>
    <s v="45071019A"/>
    <x v="0"/>
    <n v="1"/>
    <x v="12"/>
    <n v="447"/>
    <x v="6"/>
    <x v="1"/>
    <n v="447"/>
    <x v="0"/>
    <s v="APP3"/>
    <x v="0"/>
    <x v="9"/>
  </r>
  <r>
    <x v="476"/>
    <s v="45200119A"/>
    <x v="0"/>
    <n v="1"/>
    <x v="12"/>
    <n v="538"/>
    <x v="6"/>
    <x v="1"/>
    <n v="538"/>
    <x v="1"/>
    <s v="SAN10"/>
    <x v="39"/>
    <x v="41"/>
  </r>
  <r>
    <x v="477"/>
    <s v="45202719A"/>
    <x v="0"/>
    <n v="1"/>
    <x v="12"/>
    <n v="205"/>
    <x v="6"/>
    <x v="1"/>
    <n v="205"/>
    <x v="3"/>
    <s v="FRA3"/>
    <x v="16"/>
    <x v="19"/>
  </r>
  <r>
    <x v="478"/>
    <s v="45202819A"/>
    <x v="0"/>
    <n v="1"/>
    <x v="12"/>
    <n v="258"/>
    <x v="6"/>
    <x v="1"/>
    <n v="258"/>
    <x v="6"/>
    <s v="ACC2"/>
    <x v="9"/>
    <x v="12"/>
  </r>
  <r>
    <x v="479"/>
    <s v="45202919A"/>
    <x v="0"/>
    <n v="1"/>
    <x v="12"/>
    <n v="258"/>
    <x v="6"/>
    <x v="1"/>
    <n v="258"/>
    <x v="6"/>
    <s v="ACC2"/>
    <x v="9"/>
    <x v="12"/>
  </r>
  <r>
    <x v="480"/>
    <s v="45203019A"/>
    <x v="0"/>
    <n v="1"/>
    <x v="12"/>
    <n v="367"/>
    <x v="6"/>
    <x v="1"/>
    <n v="367"/>
    <x v="5"/>
    <s v="SNE11"/>
    <x v="70"/>
    <x v="74"/>
  </r>
  <r>
    <x v="481"/>
    <s v="45203119A"/>
    <x v="0"/>
    <n v="1"/>
    <x v="12"/>
    <n v="345"/>
    <x v="6"/>
    <x v="1"/>
    <n v="345"/>
    <x v="0"/>
    <s v="APP2"/>
    <x v="32"/>
    <x v="35"/>
  </r>
  <r>
    <x v="482"/>
    <s v="45203219A"/>
    <x v="0"/>
    <n v="1"/>
    <x v="12"/>
    <n v="144"/>
    <x v="6"/>
    <x v="1"/>
    <n v="144"/>
    <x v="4"/>
    <s v="SMA3"/>
    <x v="33"/>
    <x v="36"/>
  </r>
  <r>
    <x v="483"/>
    <s v="45203319A"/>
    <x v="0"/>
    <n v="1"/>
    <x v="12"/>
    <n v="172"/>
    <x v="6"/>
    <x v="1"/>
    <n v="172"/>
    <x v="4"/>
    <s v="SMA2"/>
    <x v="34"/>
    <x v="37"/>
  </r>
  <r>
    <x v="484"/>
    <s v="45203419A"/>
    <x v="0"/>
    <n v="1"/>
    <x v="12"/>
    <n v="210"/>
    <x v="6"/>
    <x v="1"/>
    <n v="210"/>
    <x v="3"/>
    <s v="FRA2"/>
    <x v="4"/>
    <x v="54"/>
  </r>
  <r>
    <x v="485"/>
    <s v="45203619A"/>
    <x v="0"/>
    <n v="1"/>
    <x v="12"/>
    <n v="210"/>
    <x v="6"/>
    <x v="1"/>
    <n v="210"/>
    <x v="3"/>
    <s v="FRA2"/>
    <x v="4"/>
    <x v="54"/>
  </r>
  <r>
    <x v="486"/>
    <s v="45203719A"/>
    <x v="0"/>
    <n v="1"/>
    <x v="12"/>
    <n v="240"/>
    <x v="6"/>
    <x v="1"/>
    <n v="240"/>
    <x v="3"/>
    <s v="FRA5"/>
    <x v="36"/>
    <x v="7"/>
  </r>
  <r>
    <x v="487"/>
    <s v="45203819A"/>
    <x v="0"/>
    <n v="1"/>
    <x v="12"/>
    <n v="255"/>
    <x v="6"/>
    <x v="1"/>
    <n v="255"/>
    <x v="6"/>
    <s v="ACC1"/>
    <x v="46"/>
    <x v="49"/>
  </r>
  <r>
    <x v="488"/>
    <s v="45203919A"/>
    <x v="0"/>
    <n v="1"/>
    <x v="12"/>
    <n v="327"/>
    <x v="6"/>
    <x v="1"/>
    <n v="327"/>
    <x v="6"/>
    <s v="ACC3"/>
    <x v="37"/>
    <x v="39"/>
  </r>
  <r>
    <x v="489"/>
    <s v="45204019A"/>
    <x v="0"/>
    <n v="1"/>
    <x v="12"/>
    <n v="261"/>
    <x v="6"/>
    <x v="1"/>
    <n v="261"/>
    <x v="5"/>
    <s v="SNE15"/>
    <x v="57"/>
    <x v="62"/>
  </r>
  <r>
    <x v="490"/>
    <s v="45204119A"/>
    <x v="0"/>
    <n v="1"/>
    <x v="12"/>
    <n v="345"/>
    <x v="6"/>
    <x v="1"/>
    <n v="345"/>
    <x v="0"/>
    <s v="APP2"/>
    <x v="32"/>
    <x v="35"/>
  </r>
  <r>
    <x v="491"/>
    <s v="45204219A"/>
    <x v="0"/>
    <n v="1"/>
    <x v="12"/>
    <n v="172"/>
    <x v="6"/>
    <x v="1"/>
    <n v="172"/>
    <x v="4"/>
    <s v="SMA2"/>
    <x v="34"/>
    <x v="37"/>
  </r>
  <r>
    <x v="492"/>
    <s v="45204319A"/>
    <x v="0"/>
    <n v="1"/>
    <x v="12"/>
    <n v="210"/>
    <x v="6"/>
    <x v="1"/>
    <n v="210"/>
    <x v="3"/>
    <s v="FRA2"/>
    <x v="4"/>
    <x v="54"/>
  </r>
  <r>
    <x v="493"/>
    <s v="45204519A"/>
    <x v="0"/>
    <n v="1"/>
    <x v="12"/>
    <n v="192"/>
    <x v="6"/>
    <x v="1"/>
    <n v="192"/>
    <x v="3"/>
    <s v="FRA1"/>
    <x v="35"/>
    <x v="38"/>
  </r>
  <r>
    <x v="494"/>
    <s v="45204619A"/>
    <x v="0"/>
    <n v="1"/>
    <x v="12"/>
    <n v="220"/>
    <x v="6"/>
    <x v="1"/>
    <n v="220"/>
    <x v="3"/>
    <s v="FRA4"/>
    <x v="5"/>
    <x v="6"/>
  </r>
  <r>
    <x v="495"/>
    <s v="45204719A"/>
    <x v="0"/>
    <n v="1"/>
    <x v="12"/>
    <n v="327"/>
    <x v="6"/>
    <x v="1"/>
    <n v="327"/>
    <x v="6"/>
    <s v="ACC3"/>
    <x v="37"/>
    <x v="39"/>
  </r>
  <r>
    <x v="496"/>
    <s v="45204819A"/>
    <x v="0"/>
    <n v="1"/>
    <x v="12"/>
    <n v="258"/>
    <x v="6"/>
    <x v="1"/>
    <n v="258"/>
    <x v="6"/>
    <s v="ACC2"/>
    <x v="9"/>
    <x v="12"/>
  </r>
  <r>
    <x v="497"/>
    <s v="45204919A"/>
    <x v="0"/>
    <n v="1"/>
    <x v="12"/>
    <n v="992"/>
    <x v="6"/>
    <x v="1"/>
    <n v="992"/>
    <x v="7"/>
    <s v="MIN1"/>
    <x v="26"/>
    <x v="29"/>
  </r>
  <r>
    <x v="498"/>
    <s v="45205019A"/>
    <x v="0"/>
    <n v="1"/>
    <x v="12"/>
    <n v="447"/>
    <x v="6"/>
    <x v="1"/>
    <n v="447"/>
    <x v="0"/>
    <s v="APP3"/>
    <x v="0"/>
    <x v="9"/>
  </r>
  <r>
    <x v="499"/>
    <s v="55011219A"/>
    <x v="0"/>
    <n v="1"/>
    <x v="13"/>
    <n v="283"/>
    <x v="8"/>
    <x v="0"/>
    <n v="226.4"/>
    <x v="5"/>
    <s v="SNE12"/>
    <x v="50"/>
    <x v="77"/>
  </r>
  <r>
    <x v="500"/>
    <s v="55011319A"/>
    <x v="0"/>
    <n v="1"/>
    <x v="13"/>
    <n v="447"/>
    <x v="9"/>
    <x v="0"/>
    <n v="357.6"/>
    <x v="0"/>
    <s v="APP3"/>
    <x v="0"/>
    <x v="78"/>
  </r>
  <r>
    <x v="501"/>
    <s v="55011419A"/>
    <x v="0"/>
    <n v="1"/>
    <x v="13"/>
    <n v="168"/>
    <x v="10"/>
    <x v="0"/>
    <n v="134.4"/>
    <x v="4"/>
    <s v="SMA4"/>
    <x v="7"/>
    <x v="79"/>
  </r>
  <r>
    <x v="502"/>
    <s v="55011519A"/>
    <x v="0"/>
    <n v="1"/>
    <x v="13"/>
    <n v="172"/>
    <x v="11"/>
    <x v="0"/>
    <n v="137.6"/>
    <x v="4"/>
    <s v="SMA2"/>
    <x v="34"/>
    <x v="80"/>
  </r>
  <r>
    <x v="503"/>
    <s v="55011619A"/>
    <x v="0"/>
    <n v="1"/>
    <x v="13"/>
    <n v="240"/>
    <x v="12"/>
    <x v="0"/>
    <n v="192"/>
    <x v="3"/>
    <s v="FRA5"/>
    <x v="36"/>
    <x v="81"/>
  </r>
  <r>
    <x v="504"/>
    <s v="55011719A"/>
    <x v="0"/>
    <n v="1"/>
    <x v="13"/>
    <n v="220"/>
    <x v="13"/>
    <x v="0"/>
    <n v="176"/>
    <x v="3"/>
    <s v="FRA4"/>
    <x v="5"/>
    <x v="82"/>
  </r>
  <r>
    <x v="505"/>
    <s v="55011819A"/>
    <x v="0"/>
    <n v="1"/>
    <x v="13"/>
    <n v="192"/>
    <x v="14"/>
    <x v="0"/>
    <n v="153.60000000000002"/>
    <x v="3"/>
    <s v="FRA1"/>
    <x v="35"/>
    <x v="83"/>
  </r>
  <r>
    <x v="506"/>
    <s v="55011919A"/>
    <x v="0"/>
    <n v="1"/>
    <x v="13"/>
    <n v="258"/>
    <x v="15"/>
    <x v="0"/>
    <n v="206.4"/>
    <x v="6"/>
    <s v="ACC2"/>
    <x v="9"/>
    <x v="84"/>
  </r>
  <r>
    <x v="507"/>
    <s v="55012019A"/>
    <x v="0"/>
    <n v="1"/>
    <x v="13"/>
    <n v="540"/>
    <x v="16"/>
    <x v="0"/>
    <n v="432"/>
    <x v="1"/>
    <s v="SAN3"/>
    <x v="66"/>
    <x v="85"/>
  </r>
  <r>
    <x v="508"/>
    <s v="55012119A"/>
    <x v="0"/>
    <n v="1"/>
    <x v="13"/>
    <n v="228"/>
    <x v="17"/>
    <x v="0"/>
    <n v="182.4"/>
    <x v="5"/>
    <s v="SNE4"/>
    <x v="44"/>
    <x v="86"/>
  </r>
  <r>
    <x v="509"/>
    <s v="55012219A"/>
    <x v="0"/>
    <n v="1"/>
    <x v="13"/>
    <n v="345"/>
    <x v="18"/>
    <x v="0"/>
    <n v="276"/>
    <x v="0"/>
    <s v="APP2"/>
    <x v="32"/>
    <x v="87"/>
  </r>
  <r>
    <x v="510"/>
    <s v="55012319A"/>
    <x v="0"/>
    <n v="1"/>
    <x v="13"/>
    <n v="172"/>
    <x v="11"/>
    <x v="0"/>
    <n v="137.6"/>
    <x v="4"/>
    <s v="SMA2"/>
    <x v="34"/>
    <x v="80"/>
  </r>
  <r>
    <x v="511"/>
    <s v="55012419A"/>
    <x v="0"/>
    <n v="1"/>
    <x v="13"/>
    <n v="172"/>
    <x v="11"/>
    <x v="0"/>
    <n v="137.6"/>
    <x v="4"/>
    <s v="SMA2"/>
    <x v="34"/>
    <x v="80"/>
  </r>
  <r>
    <x v="512"/>
    <s v="55012519A"/>
    <x v="0"/>
    <n v="1"/>
    <x v="13"/>
    <n v="192"/>
    <x v="14"/>
    <x v="0"/>
    <n v="153.60000000000002"/>
    <x v="3"/>
    <s v="FRA1"/>
    <x v="35"/>
    <x v="83"/>
  </r>
  <r>
    <x v="513"/>
    <s v="55012619A"/>
    <x v="0"/>
    <n v="1"/>
    <x v="13"/>
    <n v="205"/>
    <x v="19"/>
    <x v="0"/>
    <n v="164"/>
    <x v="3"/>
    <s v="FRA3"/>
    <x v="16"/>
    <x v="88"/>
  </r>
  <r>
    <x v="514"/>
    <s v="55012719A"/>
    <x v="0"/>
    <n v="1"/>
    <x v="13"/>
    <n v="205"/>
    <x v="19"/>
    <x v="0"/>
    <n v="164"/>
    <x v="3"/>
    <s v="FRA3"/>
    <x v="16"/>
    <x v="88"/>
  </r>
  <r>
    <x v="515"/>
    <s v="55012819A"/>
    <x v="0"/>
    <n v="1"/>
    <x v="13"/>
    <n v="327"/>
    <x v="20"/>
    <x v="0"/>
    <n v="261.60000000000002"/>
    <x v="6"/>
    <s v="ACC3"/>
    <x v="37"/>
    <x v="89"/>
  </r>
  <r>
    <x v="516"/>
    <s v="55012919A"/>
    <x v="0"/>
    <n v="1"/>
    <x v="13"/>
    <n v="313"/>
    <x v="21"/>
    <x v="0"/>
    <n v="250.4"/>
    <x v="6"/>
    <s v="ACC4"/>
    <x v="10"/>
    <x v="90"/>
  </r>
  <r>
    <x v="517"/>
    <s v="55013019A"/>
    <x v="0"/>
    <n v="1"/>
    <x v="13"/>
    <n v="261"/>
    <x v="22"/>
    <x v="0"/>
    <n v="208.8"/>
    <x v="5"/>
    <s v="SNE15"/>
    <x v="57"/>
    <x v="91"/>
  </r>
  <r>
    <x v="518"/>
    <s v="55013119A"/>
    <x v="0"/>
    <n v="1"/>
    <x v="13"/>
    <n v="383"/>
    <x v="23"/>
    <x v="0"/>
    <n v="306.40000000000003"/>
    <x v="0"/>
    <s v="APP1"/>
    <x v="2"/>
    <x v="92"/>
  </r>
  <r>
    <x v="519"/>
    <s v="55013219A"/>
    <x v="0"/>
    <n v="1"/>
    <x v="13"/>
    <n v="168"/>
    <x v="10"/>
    <x v="0"/>
    <n v="134.4"/>
    <x v="4"/>
    <s v="SMA1"/>
    <x v="15"/>
    <x v="93"/>
  </r>
  <r>
    <x v="520"/>
    <s v="55013319A"/>
    <x v="0"/>
    <n v="1"/>
    <x v="13"/>
    <n v="144"/>
    <x v="24"/>
    <x v="0"/>
    <n v="115.2"/>
    <x v="4"/>
    <s v="SMA3"/>
    <x v="33"/>
    <x v="94"/>
  </r>
  <r>
    <x v="521"/>
    <s v="55013419A"/>
    <x v="0"/>
    <n v="1"/>
    <x v="13"/>
    <n v="220"/>
    <x v="13"/>
    <x v="0"/>
    <n v="176"/>
    <x v="3"/>
    <s v="FRA4"/>
    <x v="5"/>
    <x v="82"/>
  </r>
  <r>
    <x v="522"/>
    <s v="55013519A"/>
    <x v="0"/>
    <n v="1"/>
    <x v="13"/>
    <n v="210"/>
    <x v="25"/>
    <x v="0"/>
    <n v="168"/>
    <x v="3"/>
    <s v="FRA2"/>
    <x v="4"/>
    <x v="95"/>
  </r>
  <r>
    <x v="523"/>
    <s v="55013619A"/>
    <x v="0"/>
    <n v="1"/>
    <x v="13"/>
    <n v="192"/>
    <x v="14"/>
    <x v="0"/>
    <n v="153.60000000000002"/>
    <x v="3"/>
    <s v="FRA1"/>
    <x v="35"/>
    <x v="83"/>
  </r>
  <r>
    <x v="524"/>
    <s v="55013719A"/>
    <x v="0"/>
    <n v="1"/>
    <x v="13"/>
    <n v="327"/>
    <x v="20"/>
    <x v="0"/>
    <n v="261.60000000000002"/>
    <x v="6"/>
    <s v="ACC3"/>
    <x v="37"/>
    <x v="89"/>
  </r>
  <r>
    <x v="525"/>
    <s v="55013819A"/>
    <x v="0"/>
    <n v="1"/>
    <x v="13"/>
    <n v="313"/>
    <x v="21"/>
    <x v="0"/>
    <n v="250.4"/>
    <x v="6"/>
    <s v="ACC4"/>
    <x v="10"/>
    <x v="90"/>
  </r>
  <r>
    <x v="526"/>
    <s v="55013919A"/>
    <x v="0"/>
    <n v="1"/>
    <x v="13"/>
    <n v="313"/>
    <x v="21"/>
    <x v="0"/>
    <n v="250.4"/>
    <x v="6"/>
    <s v="ACC4"/>
    <x v="10"/>
    <x v="90"/>
  </r>
  <r>
    <x v="527"/>
    <s v="55014019A"/>
    <x v="0"/>
    <n v="1"/>
    <x v="13"/>
    <n v="336"/>
    <x v="26"/>
    <x v="0"/>
    <n v="268.8"/>
    <x v="5"/>
    <s v="SNE8"/>
    <x v="51"/>
    <x v="96"/>
  </r>
  <r>
    <x v="528"/>
    <s v="55014119A"/>
    <x v="0"/>
    <n v="1"/>
    <x v="13"/>
    <n v="383"/>
    <x v="23"/>
    <x v="0"/>
    <n v="306.40000000000003"/>
    <x v="0"/>
    <s v="APP1"/>
    <x v="2"/>
    <x v="92"/>
  </r>
  <r>
    <x v="529"/>
    <s v="55014219A"/>
    <x v="0"/>
    <n v="1"/>
    <x v="13"/>
    <n v="168"/>
    <x v="10"/>
    <x v="0"/>
    <n v="134.4"/>
    <x v="4"/>
    <s v="SMA1"/>
    <x v="15"/>
    <x v="93"/>
  </r>
  <r>
    <x v="530"/>
    <s v="55014319A"/>
    <x v="0"/>
    <n v="1"/>
    <x v="13"/>
    <n v="210"/>
    <x v="25"/>
    <x v="0"/>
    <n v="168"/>
    <x v="3"/>
    <s v="FRA2"/>
    <x v="4"/>
    <x v="95"/>
  </r>
  <r>
    <x v="531"/>
    <s v="55014419A"/>
    <x v="0"/>
    <n v="1"/>
    <x v="13"/>
    <n v="220"/>
    <x v="13"/>
    <x v="0"/>
    <n v="176"/>
    <x v="3"/>
    <s v="FRA4"/>
    <x v="5"/>
    <x v="82"/>
  </r>
  <r>
    <x v="532"/>
    <s v="55014519A"/>
    <x v="0"/>
    <n v="1"/>
    <x v="13"/>
    <n v="192"/>
    <x v="14"/>
    <x v="0"/>
    <n v="153.60000000000002"/>
    <x v="3"/>
    <s v="FRA1"/>
    <x v="35"/>
    <x v="83"/>
  </r>
  <r>
    <x v="533"/>
    <s v="55014619A"/>
    <x v="0"/>
    <n v="1"/>
    <x v="13"/>
    <n v="327"/>
    <x v="20"/>
    <x v="0"/>
    <n v="261.60000000000002"/>
    <x v="6"/>
    <s v="ACC3"/>
    <x v="37"/>
    <x v="89"/>
  </r>
  <r>
    <x v="534"/>
    <s v="55014719A"/>
    <x v="0"/>
    <n v="1"/>
    <x v="13"/>
    <n v="255"/>
    <x v="27"/>
    <x v="0"/>
    <n v="204"/>
    <x v="6"/>
    <s v="ACC1"/>
    <x v="46"/>
    <x v="97"/>
  </r>
  <r>
    <x v="535"/>
    <s v="55014819A"/>
    <x v="0"/>
    <n v="1"/>
    <x v="13"/>
    <n v="327"/>
    <x v="20"/>
    <x v="0"/>
    <n v="261.60000000000002"/>
    <x v="6"/>
    <s v="ACC3"/>
    <x v="37"/>
    <x v="89"/>
  </r>
  <r>
    <x v="536"/>
    <s v="55016019A"/>
    <x v="0"/>
    <n v="1"/>
    <x v="13"/>
    <n v="447"/>
    <x v="9"/>
    <x v="0"/>
    <n v="357.6"/>
    <x v="0"/>
    <s v="APP3"/>
    <x v="0"/>
    <x v="78"/>
  </r>
  <r>
    <x v="537"/>
    <s v="55016119A"/>
    <x v="0"/>
    <n v="1"/>
    <x v="13"/>
    <n v="172"/>
    <x v="11"/>
    <x v="0"/>
    <n v="137.6"/>
    <x v="4"/>
    <s v="SMA2"/>
    <x v="34"/>
    <x v="80"/>
  </r>
  <r>
    <x v="538"/>
    <s v="55016219A"/>
    <x v="0"/>
    <n v="1"/>
    <x v="13"/>
    <n v="205"/>
    <x v="19"/>
    <x v="0"/>
    <n v="164"/>
    <x v="3"/>
    <s v="FRA3"/>
    <x v="16"/>
    <x v="88"/>
  </r>
  <r>
    <x v="539"/>
    <s v="55016319A"/>
    <x v="0"/>
    <n v="1"/>
    <x v="13"/>
    <n v="205"/>
    <x v="19"/>
    <x v="0"/>
    <n v="164"/>
    <x v="3"/>
    <s v="FRA3"/>
    <x v="16"/>
    <x v="88"/>
  </r>
  <r>
    <x v="540"/>
    <s v="55016419A"/>
    <x v="0"/>
    <n v="1"/>
    <x v="13"/>
    <n v="255"/>
    <x v="27"/>
    <x v="0"/>
    <n v="204"/>
    <x v="6"/>
    <s v="ACC1"/>
    <x v="46"/>
    <x v="97"/>
  </r>
  <r>
    <x v="541"/>
    <s v="45080119A"/>
    <x v="0"/>
    <n v="1"/>
    <x v="13"/>
    <n v="447"/>
    <x v="9"/>
    <x v="0"/>
    <n v="357.6"/>
    <x v="0"/>
    <s v="APP3"/>
    <x v="0"/>
    <x v="78"/>
  </r>
  <r>
    <x v="542"/>
    <s v="45300119A"/>
    <x v="0"/>
    <n v="1"/>
    <x v="13"/>
    <n v="488"/>
    <x v="28"/>
    <x v="0"/>
    <n v="390.40000000000003"/>
    <x v="1"/>
    <s v="SAN4"/>
    <x v="53"/>
    <x v="98"/>
  </r>
  <r>
    <x v="543"/>
    <s v="45500119A"/>
    <x v="0"/>
    <n v="1"/>
    <x v="13"/>
    <n v="336"/>
    <x v="26"/>
    <x v="0"/>
    <n v="268.8"/>
    <x v="5"/>
    <s v="SNE8"/>
    <x v="51"/>
    <x v="96"/>
  </r>
  <r>
    <x v="544"/>
    <s v="45500219A"/>
    <x v="0"/>
    <n v="1"/>
    <x v="13"/>
    <n v="447"/>
    <x v="9"/>
    <x v="0"/>
    <n v="357.6"/>
    <x v="0"/>
    <s v="APP3"/>
    <x v="0"/>
    <x v="78"/>
  </r>
  <r>
    <x v="545"/>
    <s v="45500319A"/>
    <x v="0"/>
    <n v="1"/>
    <x v="13"/>
    <n v="144"/>
    <x v="24"/>
    <x v="0"/>
    <n v="115.2"/>
    <x v="4"/>
    <s v="SMA3"/>
    <x v="33"/>
    <x v="94"/>
  </r>
  <r>
    <x v="546"/>
    <s v="45500419A"/>
    <x v="0"/>
    <n v="1"/>
    <x v="13"/>
    <n v="220"/>
    <x v="13"/>
    <x v="0"/>
    <n v="176"/>
    <x v="3"/>
    <s v="FRA4"/>
    <x v="5"/>
    <x v="82"/>
  </r>
  <r>
    <x v="547"/>
    <s v="45500519A"/>
    <x v="0"/>
    <n v="1"/>
    <x v="13"/>
    <n v="192"/>
    <x v="14"/>
    <x v="0"/>
    <n v="153.60000000000002"/>
    <x v="3"/>
    <s v="FRA1"/>
    <x v="35"/>
    <x v="83"/>
  </r>
  <r>
    <x v="548"/>
    <s v="45500619A"/>
    <x v="0"/>
    <n v="1"/>
    <x v="13"/>
    <n v="240"/>
    <x v="6"/>
    <x v="1"/>
    <n v="240"/>
    <x v="3"/>
    <s v="FRA5"/>
    <x v="36"/>
    <x v="7"/>
  </r>
  <r>
    <x v="549"/>
    <s v="45500719A"/>
    <x v="0"/>
    <n v="1"/>
    <x v="13"/>
    <n v="313"/>
    <x v="6"/>
    <x v="1"/>
    <n v="313"/>
    <x v="6"/>
    <s v="ACC4"/>
    <x v="10"/>
    <x v="13"/>
  </r>
  <r>
    <x v="550"/>
    <s v="45500819A"/>
    <x v="0"/>
    <n v="1"/>
    <x v="13"/>
    <n v="327"/>
    <x v="6"/>
    <x v="1"/>
    <n v="327"/>
    <x v="6"/>
    <s v="ACC3"/>
    <x v="37"/>
    <x v="39"/>
  </r>
  <r>
    <x v="551"/>
    <s v="45500919A"/>
    <x v="0"/>
    <n v="1"/>
    <x v="13"/>
    <n v="327"/>
    <x v="6"/>
    <x v="1"/>
    <n v="327"/>
    <x v="6"/>
    <s v="ACC3"/>
    <x v="37"/>
    <x v="39"/>
  </r>
  <r>
    <x v="552"/>
    <s v="45501019A"/>
    <x v="0"/>
    <n v="1"/>
    <x v="13"/>
    <n v="336"/>
    <x v="6"/>
    <x v="1"/>
    <n v="336"/>
    <x v="5"/>
    <s v="SNE8"/>
    <x v="51"/>
    <x v="55"/>
  </r>
  <r>
    <x v="553"/>
    <s v="45501119A"/>
    <x v="0"/>
    <n v="1"/>
    <x v="13"/>
    <n v="345"/>
    <x v="6"/>
    <x v="1"/>
    <n v="345"/>
    <x v="0"/>
    <s v="APP2"/>
    <x v="32"/>
    <x v="35"/>
  </r>
  <r>
    <x v="554"/>
    <s v="45501219A"/>
    <x v="0"/>
    <n v="1"/>
    <x v="13"/>
    <n v="172"/>
    <x v="6"/>
    <x v="1"/>
    <n v="172"/>
    <x v="4"/>
    <s v="SMA2"/>
    <x v="34"/>
    <x v="37"/>
  </r>
  <r>
    <x v="555"/>
    <s v="45501319A"/>
    <x v="0"/>
    <n v="1"/>
    <x v="13"/>
    <n v="240"/>
    <x v="6"/>
    <x v="1"/>
    <n v="240"/>
    <x v="3"/>
    <s v="FRA5"/>
    <x v="36"/>
    <x v="7"/>
  </r>
  <r>
    <x v="556"/>
    <s v="45501419A"/>
    <x v="0"/>
    <n v="1"/>
    <x v="13"/>
    <n v="240"/>
    <x v="6"/>
    <x v="1"/>
    <n v="240"/>
    <x v="3"/>
    <s v="FRA5"/>
    <x v="36"/>
    <x v="7"/>
  </r>
  <r>
    <x v="557"/>
    <s v="45501519A"/>
    <x v="0"/>
    <n v="1"/>
    <x v="13"/>
    <n v="220"/>
    <x v="6"/>
    <x v="1"/>
    <n v="220"/>
    <x v="3"/>
    <s v="FRA4"/>
    <x v="5"/>
    <x v="6"/>
  </r>
  <r>
    <x v="558"/>
    <s v="45501619A"/>
    <x v="0"/>
    <n v="1"/>
    <x v="13"/>
    <n v="255"/>
    <x v="6"/>
    <x v="1"/>
    <n v="255"/>
    <x v="6"/>
    <s v="ACC1"/>
    <x v="46"/>
    <x v="49"/>
  </r>
  <r>
    <x v="559"/>
    <s v="45501719A"/>
    <x v="0"/>
    <n v="1"/>
    <x v="13"/>
    <n v="258"/>
    <x v="6"/>
    <x v="1"/>
    <n v="258"/>
    <x v="6"/>
    <s v="ACC2"/>
    <x v="9"/>
    <x v="12"/>
  </r>
  <r>
    <x v="560"/>
    <s v="45501919A"/>
    <x v="0"/>
    <n v="1"/>
    <x v="13"/>
    <n v="313"/>
    <x v="6"/>
    <x v="1"/>
    <n v="313"/>
    <x v="6"/>
    <s v="ACC4"/>
    <x v="10"/>
    <x v="13"/>
  </r>
  <r>
    <x v="561"/>
    <s v="45502019A"/>
    <x v="0"/>
    <n v="1"/>
    <x v="13"/>
    <n v="383"/>
    <x v="6"/>
    <x v="1"/>
    <n v="383"/>
    <x v="0"/>
    <s v="APP1"/>
    <x v="2"/>
    <x v="8"/>
  </r>
  <r>
    <x v="562"/>
    <s v="45502119A"/>
    <x v="0"/>
    <n v="1"/>
    <x v="13"/>
    <n v="168"/>
    <x v="6"/>
    <x v="1"/>
    <n v="168"/>
    <x v="4"/>
    <s v="SMA1"/>
    <x v="15"/>
    <x v="18"/>
  </r>
  <r>
    <x v="563"/>
    <s v="45502219A"/>
    <x v="0"/>
    <n v="1"/>
    <x v="13"/>
    <n v="210"/>
    <x v="6"/>
    <x v="1"/>
    <n v="210"/>
    <x v="3"/>
    <s v="FRA2"/>
    <x v="4"/>
    <x v="54"/>
  </r>
  <r>
    <x v="564"/>
    <s v="45502319A"/>
    <x v="0"/>
    <n v="1"/>
    <x v="13"/>
    <n v="205"/>
    <x v="6"/>
    <x v="1"/>
    <n v="205"/>
    <x v="3"/>
    <s v="FRA3"/>
    <x v="16"/>
    <x v="19"/>
  </r>
  <r>
    <x v="565"/>
    <s v="45502419A"/>
    <x v="0"/>
    <n v="1"/>
    <x v="13"/>
    <n v="210"/>
    <x v="6"/>
    <x v="1"/>
    <n v="210"/>
    <x v="3"/>
    <s v="FRA2"/>
    <x v="4"/>
    <x v="54"/>
  </r>
  <r>
    <x v="566"/>
    <s v="45502519A"/>
    <x v="0"/>
    <n v="1"/>
    <x v="13"/>
    <n v="313"/>
    <x v="6"/>
    <x v="1"/>
    <n v="313"/>
    <x v="6"/>
    <s v="ACC4"/>
    <x v="10"/>
    <x v="13"/>
  </r>
  <r>
    <x v="567"/>
    <s v="45502619A"/>
    <x v="0"/>
    <n v="1"/>
    <x v="13"/>
    <n v="258"/>
    <x v="6"/>
    <x v="1"/>
    <n v="258"/>
    <x v="6"/>
    <s v="ACC2"/>
    <x v="9"/>
    <x v="12"/>
  </r>
  <r>
    <x v="568"/>
    <s v="45502719A"/>
    <x v="0"/>
    <n v="1"/>
    <x v="13"/>
    <n v="313"/>
    <x v="6"/>
    <x v="1"/>
    <n v="313"/>
    <x v="6"/>
    <s v="ACC4"/>
    <x v="10"/>
    <x v="13"/>
  </r>
  <r>
    <x v="569"/>
    <s v="45502819A"/>
    <x v="0"/>
    <n v="1"/>
    <x v="13"/>
    <n v="526"/>
    <x v="6"/>
    <x v="1"/>
    <n v="526"/>
    <x v="7"/>
    <s v="MIN8"/>
    <x v="18"/>
    <x v="21"/>
  </r>
  <r>
    <x v="570"/>
    <s v="45502919A"/>
    <x v="0"/>
    <n v="1"/>
    <x v="13"/>
    <n v="951"/>
    <x v="6"/>
    <x v="1"/>
    <n v="951"/>
    <x v="7"/>
    <s v="MIN3"/>
    <x v="17"/>
    <x v="20"/>
  </r>
  <r>
    <x v="571"/>
    <s v="45503019A"/>
    <x v="0"/>
    <n v="1"/>
    <x v="13"/>
    <n v="383"/>
    <x v="6"/>
    <x v="1"/>
    <n v="383"/>
    <x v="0"/>
    <s v="APP1"/>
    <x v="2"/>
    <x v="8"/>
  </r>
  <r>
    <x v="572"/>
    <s v="45503119A"/>
    <x v="0"/>
    <n v="1"/>
    <x v="13"/>
    <n v="172"/>
    <x v="6"/>
    <x v="1"/>
    <n v="172"/>
    <x v="4"/>
    <s v="SMA2"/>
    <x v="34"/>
    <x v="37"/>
  </r>
  <r>
    <x v="573"/>
    <s v="45503219A"/>
    <x v="0"/>
    <n v="1"/>
    <x v="13"/>
    <n v="210"/>
    <x v="6"/>
    <x v="1"/>
    <n v="210"/>
    <x v="3"/>
    <s v="FRA2"/>
    <x v="4"/>
    <x v="54"/>
  </r>
  <r>
    <x v="574"/>
    <s v="45503319A"/>
    <x v="0"/>
    <n v="1"/>
    <x v="13"/>
    <n v="192"/>
    <x v="6"/>
    <x v="1"/>
    <n v="192"/>
    <x v="3"/>
    <s v="FRA1"/>
    <x v="35"/>
    <x v="38"/>
  </r>
  <r>
    <x v="575"/>
    <s v="45503419A"/>
    <x v="0"/>
    <n v="1"/>
    <x v="13"/>
    <n v="313"/>
    <x v="6"/>
    <x v="1"/>
    <n v="313"/>
    <x v="6"/>
    <s v="ACC4"/>
    <x v="10"/>
    <x v="13"/>
  </r>
  <r>
    <x v="576"/>
    <s v="45503519A"/>
    <x v="0"/>
    <n v="1"/>
    <x v="13"/>
    <n v="313"/>
    <x v="6"/>
    <x v="1"/>
    <n v="313"/>
    <x v="6"/>
    <s v="ACC4"/>
    <x v="10"/>
    <x v="13"/>
  </r>
  <r>
    <x v="577"/>
    <s v="45503619A"/>
    <x v="0"/>
    <n v="1"/>
    <x v="13"/>
    <n v="258"/>
    <x v="6"/>
    <x v="1"/>
    <n v="258"/>
    <x v="6"/>
    <s v="ACC2"/>
    <x v="9"/>
    <x v="12"/>
  </r>
  <r>
    <x v="578"/>
    <s v="45503719A"/>
    <x v="0"/>
    <n v="1"/>
    <x v="13"/>
    <n v="474"/>
    <x v="6"/>
    <x v="1"/>
    <n v="474"/>
    <x v="7"/>
    <s v="MIN9"/>
    <x v="12"/>
    <x v="15"/>
  </r>
  <r>
    <x v="579"/>
    <s v="45503819A"/>
    <x v="0"/>
    <n v="1"/>
    <x v="13"/>
    <n v="1086"/>
    <x v="6"/>
    <x v="1"/>
    <n v="1086"/>
    <x v="7"/>
    <s v="MIN4"/>
    <x v="20"/>
    <x v="23"/>
  </r>
  <r>
    <x v="580"/>
    <s v="45503919A"/>
    <x v="0"/>
    <n v="1"/>
    <x v="13"/>
    <n v="1101"/>
    <x v="6"/>
    <x v="1"/>
    <n v="1101"/>
    <x v="8"/>
    <s v="BAG1"/>
    <x v="21"/>
    <x v="24"/>
  </r>
  <r>
    <x v="581"/>
    <s v="45200219A"/>
    <x v="0"/>
    <n v="1"/>
    <x v="13"/>
    <n v="293"/>
    <x v="29"/>
    <x v="0"/>
    <n v="234.4"/>
    <x v="5"/>
    <s v="SNE9"/>
    <x v="45"/>
    <x v="99"/>
  </r>
  <r>
    <x v="582"/>
    <s v="45200319A"/>
    <x v="0"/>
    <n v="1"/>
    <x v="13"/>
    <n v="383"/>
    <x v="23"/>
    <x v="0"/>
    <n v="306.40000000000003"/>
    <x v="0"/>
    <s v="APP1"/>
    <x v="2"/>
    <x v="92"/>
  </r>
  <r>
    <x v="583"/>
    <s v="45200419A"/>
    <x v="0"/>
    <n v="1"/>
    <x v="13"/>
    <n v="383"/>
    <x v="23"/>
    <x v="0"/>
    <n v="306.40000000000003"/>
    <x v="0"/>
    <s v="APP1"/>
    <x v="2"/>
    <x v="92"/>
  </r>
  <r>
    <x v="584"/>
    <s v="45200519A"/>
    <x v="0"/>
    <n v="1"/>
    <x v="13"/>
    <n v="168"/>
    <x v="10"/>
    <x v="0"/>
    <n v="134.4"/>
    <x v="4"/>
    <s v="SMA1"/>
    <x v="15"/>
    <x v="93"/>
  </r>
  <r>
    <x v="585"/>
    <s v="45200619A"/>
    <x v="0"/>
    <n v="1"/>
    <x v="13"/>
    <n v="168"/>
    <x v="10"/>
    <x v="0"/>
    <n v="134.4"/>
    <x v="4"/>
    <s v="SMA4"/>
    <x v="7"/>
    <x v="79"/>
  </r>
  <r>
    <x v="586"/>
    <s v="45200719A"/>
    <x v="0"/>
    <n v="1"/>
    <x v="13"/>
    <n v="205"/>
    <x v="19"/>
    <x v="0"/>
    <n v="164"/>
    <x v="3"/>
    <s v="FRA3"/>
    <x v="16"/>
    <x v="88"/>
  </r>
  <r>
    <x v="587"/>
    <s v="45200819A"/>
    <x v="0"/>
    <n v="1"/>
    <x v="13"/>
    <n v="240"/>
    <x v="12"/>
    <x v="0"/>
    <n v="192"/>
    <x v="3"/>
    <s v="FRA5"/>
    <x v="36"/>
    <x v="81"/>
  </r>
  <r>
    <x v="588"/>
    <s v="45200919A"/>
    <x v="0"/>
    <n v="1"/>
    <x v="13"/>
    <n v="240"/>
    <x v="12"/>
    <x v="0"/>
    <n v="192"/>
    <x v="3"/>
    <s v="FRA5"/>
    <x v="36"/>
    <x v="81"/>
  </r>
  <r>
    <x v="589"/>
    <s v="45201019A"/>
    <x v="0"/>
    <n v="1"/>
    <x v="13"/>
    <n v="538"/>
    <x v="30"/>
    <x v="0"/>
    <n v="430.40000000000003"/>
    <x v="1"/>
    <s v="SAN11"/>
    <x v="55"/>
    <x v="100"/>
  </r>
  <r>
    <x v="590"/>
    <s v="45201119A"/>
    <x v="0"/>
    <n v="1"/>
    <x v="13"/>
    <n v="317"/>
    <x v="31"/>
    <x v="0"/>
    <n v="253.60000000000002"/>
    <x v="5"/>
    <s v="SNE13"/>
    <x v="63"/>
    <x v="101"/>
  </r>
  <r>
    <x v="591"/>
    <s v="45201219A"/>
    <x v="0"/>
    <n v="1"/>
    <x v="13"/>
    <n v="447"/>
    <x v="9"/>
    <x v="0"/>
    <n v="357.6"/>
    <x v="0"/>
    <s v="APP3"/>
    <x v="0"/>
    <x v="78"/>
  </r>
  <r>
    <x v="592"/>
    <s v="45201319A"/>
    <x v="0"/>
    <n v="1"/>
    <x v="13"/>
    <n v="383"/>
    <x v="23"/>
    <x v="0"/>
    <n v="306.40000000000003"/>
    <x v="0"/>
    <s v="APP1"/>
    <x v="2"/>
    <x v="92"/>
  </r>
  <r>
    <x v="593"/>
    <s v="45201419A"/>
    <x v="0"/>
    <n v="1"/>
    <x v="13"/>
    <n v="168"/>
    <x v="10"/>
    <x v="0"/>
    <n v="134.4"/>
    <x v="4"/>
    <s v="SMA4"/>
    <x v="7"/>
    <x v="79"/>
  </r>
  <r>
    <x v="594"/>
    <s v="45201519A"/>
    <x v="0"/>
    <n v="1"/>
    <x v="13"/>
    <n v="144"/>
    <x v="24"/>
    <x v="0"/>
    <n v="115.2"/>
    <x v="4"/>
    <s v="SMA3"/>
    <x v="33"/>
    <x v="94"/>
  </r>
  <r>
    <x v="595"/>
    <s v="45201619A"/>
    <x v="0"/>
    <n v="1"/>
    <x v="13"/>
    <n v="220"/>
    <x v="13"/>
    <x v="0"/>
    <n v="176"/>
    <x v="3"/>
    <s v="FRA4"/>
    <x v="5"/>
    <x v="82"/>
  </r>
  <r>
    <x v="596"/>
    <s v="45201719A"/>
    <x v="0"/>
    <n v="1"/>
    <x v="13"/>
    <n v="210"/>
    <x v="25"/>
    <x v="0"/>
    <n v="168"/>
    <x v="3"/>
    <s v="FRA2"/>
    <x v="4"/>
    <x v="95"/>
  </r>
  <r>
    <x v="597"/>
    <s v="45201819A"/>
    <x v="0"/>
    <n v="1"/>
    <x v="13"/>
    <n v="220"/>
    <x v="13"/>
    <x v="0"/>
    <n v="176"/>
    <x v="3"/>
    <s v="FRA4"/>
    <x v="5"/>
    <x v="82"/>
  </r>
  <r>
    <x v="598"/>
    <s v="45201919A"/>
    <x v="0"/>
    <n v="1"/>
    <x v="13"/>
    <n v="255"/>
    <x v="27"/>
    <x v="0"/>
    <n v="204"/>
    <x v="6"/>
    <s v="ACC1"/>
    <x v="46"/>
    <x v="97"/>
  </r>
  <r>
    <x v="599"/>
    <s v="45202019A"/>
    <x v="0"/>
    <n v="1"/>
    <x v="13"/>
    <n v="492"/>
    <x v="32"/>
    <x v="0"/>
    <n v="393.6"/>
    <x v="1"/>
    <s v="SAN7"/>
    <x v="65"/>
    <x v="102"/>
  </r>
  <r>
    <x v="600"/>
    <s v="45202119A"/>
    <x v="0"/>
    <n v="1"/>
    <x v="13"/>
    <n v="168"/>
    <x v="10"/>
    <x v="0"/>
    <n v="134.4"/>
    <x v="5"/>
    <s v="SNE5"/>
    <x v="62"/>
    <x v="103"/>
  </r>
  <r>
    <x v="601"/>
    <s v="45202219A"/>
    <x v="0"/>
    <n v="1"/>
    <x v="13"/>
    <n v="345"/>
    <x v="18"/>
    <x v="0"/>
    <n v="276"/>
    <x v="0"/>
    <s v="APP2"/>
    <x v="32"/>
    <x v="87"/>
  </r>
  <r>
    <x v="602"/>
    <s v="45202319A"/>
    <x v="0"/>
    <n v="1"/>
    <x v="13"/>
    <n v="144"/>
    <x v="24"/>
    <x v="0"/>
    <n v="115.2"/>
    <x v="4"/>
    <s v="SMA3"/>
    <x v="33"/>
    <x v="94"/>
  </r>
  <r>
    <x v="603"/>
    <s v="45202419A"/>
    <x v="0"/>
    <n v="1"/>
    <x v="13"/>
    <n v="172"/>
    <x v="11"/>
    <x v="0"/>
    <n v="137.6"/>
    <x v="4"/>
    <s v="SMA2"/>
    <x v="34"/>
    <x v="80"/>
  </r>
  <r>
    <x v="604"/>
    <s v="45202519A"/>
    <x v="0"/>
    <n v="1"/>
    <x v="13"/>
    <n v="210"/>
    <x v="25"/>
    <x v="0"/>
    <n v="168"/>
    <x v="3"/>
    <s v="FRA2"/>
    <x v="4"/>
    <x v="95"/>
  </r>
  <r>
    <x v="605"/>
    <s v="45202619A"/>
    <x v="0"/>
    <n v="1"/>
    <x v="13"/>
    <n v="240"/>
    <x v="12"/>
    <x v="0"/>
    <n v="192"/>
    <x v="3"/>
    <s v="FRA5"/>
    <x v="36"/>
    <x v="81"/>
  </r>
  <r>
    <x v="606"/>
    <s v="62040419A"/>
    <x v="0"/>
    <n v="1"/>
    <x v="13"/>
    <n v="172"/>
    <x v="11"/>
    <x v="0"/>
    <n v="137.6"/>
    <x v="4"/>
    <s v="SMA2"/>
    <x v="34"/>
    <x v="80"/>
  </r>
  <r>
    <x v="607"/>
    <s v="62040519A"/>
    <x v="0"/>
    <n v="1"/>
    <x v="13"/>
    <n v="168"/>
    <x v="10"/>
    <x v="0"/>
    <n v="134.4"/>
    <x v="4"/>
    <s v="SMA4"/>
    <x v="7"/>
    <x v="79"/>
  </r>
  <r>
    <x v="608"/>
    <s v="62040619A"/>
    <x v="0"/>
    <n v="1"/>
    <x v="13"/>
    <n v="220"/>
    <x v="13"/>
    <x v="0"/>
    <n v="176"/>
    <x v="3"/>
    <s v="FRA4"/>
    <x v="5"/>
    <x v="82"/>
  </r>
  <r>
    <x v="609"/>
    <s v="62040719A"/>
    <x v="0"/>
    <n v="1"/>
    <x v="13"/>
    <n v="220"/>
    <x v="13"/>
    <x v="0"/>
    <n v="176"/>
    <x v="3"/>
    <s v="FRA4"/>
    <x v="5"/>
    <x v="82"/>
  </r>
  <r>
    <x v="610"/>
    <s v="62040819A"/>
    <x v="0"/>
    <n v="1"/>
    <x v="13"/>
    <n v="220"/>
    <x v="13"/>
    <x v="0"/>
    <n v="176"/>
    <x v="3"/>
    <s v="FRA4"/>
    <x v="5"/>
    <x v="82"/>
  </r>
  <r>
    <x v="611"/>
    <s v="62040919A"/>
    <x v="0"/>
    <n v="1"/>
    <x v="13"/>
    <n v="313"/>
    <x v="21"/>
    <x v="0"/>
    <n v="250.4"/>
    <x v="6"/>
    <s v="ACC4"/>
    <x v="10"/>
    <x v="90"/>
  </r>
  <r>
    <x v="612"/>
    <s v="62041019A"/>
    <x v="0"/>
    <n v="1"/>
    <x v="13"/>
    <n v="592"/>
    <x v="33"/>
    <x v="0"/>
    <n v="473.6"/>
    <x v="1"/>
    <s v="SAN1"/>
    <x v="47"/>
    <x v="104"/>
  </r>
  <r>
    <x v="613"/>
    <s v="62041119A"/>
    <x v="0"/>
    <n v="1"/>
    <x v="13"/>
    <n v="283"/>
    <x v="8"/>
    <x v="0"/>
    <n v="226.4"/>
    <x v="5"/>
    <s v="SNE12"/>
    <x v="50"/>
    <x v="77"/>
  </r>
  <r>
    <x v="614"/>
    <s v="62041319A"/>
    <x v="0"/>
    <n v="1"/>
    <x v="13"/>
    <n v="383"/>
    <x v="23"/>
    <x v="0"/>
    <n v="306.40000000000003"/>
    <x v="0"/>
    <s v="APP1"/>
    <x v="2"/>
    <x v="92"/>
  </r>
  <r>
    <x v="615"/>
    <s v="62041419A"/>
    <x v="0"/>
    <n v="1"/>
    <x v="13"/>
    <n v="168"/>
    <x v="10"/>
    <x v="0"/>
    <n v="134.4"/>
    <x v="4"/>
    <s v="SMA1"/>
    <x v="15"/>
    <x v="93"/>
  </r>
  <r>
    <x v="616"/>
    <s v="62041519A"/>
    <x v="0"/>
    <n v="1"/>
    <x v="13"/>
    <n v="192"/>
    <x v="14"/>
    <x v="0"/>
    <n v="153.60000000000002"/>
    <x v="3"/>
    <s v="FRA1"/>
    <x v="35"/>
    <x v="83"/>
  </r>
  <r>
    <x v="617"/>
    <s v="62041619A"/>
    <x v="0"/>
    <n v="1"/>
    <x v="13"/>
    <n v="192"/>
    <x v="14"/>
    <x v="0"/>
    <n v="153.60000000000002"/>
    <x v="3"/>
    <s v="FRA1"/>
    <x v="35"/>
    <x v="83"/>
  </r>
  <r>
    <x v="618"/>
    <s v="62041719A"/>
    <x v="0"/>
    <n v="1"/>
    <x v="13"/>
    <n v="210"/>
    <x v="25"/>
    <x v="0"/>
    <n v="168"/>
    <x v="3"/>
    <s v="FRA2"/>
    <x v="4"/>
    <x v="95"/>
  </r>
  <r>
    <x v="619"/>
    <s v="62041819A"/>
    <x v="0"/>
    <n v="1"/>
    <x v="13"/>
    <n v="255"/>
    <x v="27"/>
    <x v="0"/>
    <n v="204"/>
    <x v="6"/>
    <s v="ACC1"/>
    <x v="46"/>
    <x v="97"/>
  </r>
  <r>
    <x v="620"/>
    <s v="62041919A"/>
    <x v="0"/>
    <n v="1"/>
    <x v="13"/>
    <n v="313"/>
    <x v="21"/>
    <x v="0"/>
    <n v="250.4"/>
    <x v="6"/>
    <s v="ACC4"/>
    <x v="10"/>
    <x v="90"/>
  </r>
  <r>
    <x v="621"/>
    <s v="62042019A"/>
    <x v="0"/>
    <n v="1"/>
    <x v="13"/>
    <n v="317"/>
    <x v="31"/>
    <x v="0"/>
    <n v="253.60000000000002"/>
    <x v="5"/>
    <s v="SNE13"/>
    <x v="63"/>
    <x v="101"/>
  </r>
  <r>
    <x v="622"/>
    <s v="62042119A"/>
    <x v="0"/>
    <n v="1"/>
    <x v="13"/>
    <n v="383"/>
    <x v="23"/>
    <x v="0"/>
    <n v="306.40000000000003"/>
    <x v="0"/>
    <s v="APP1"/>
    <x v="2"/>
    <x v="92"/>
  </r>
  <r>
    <x v="623"/>
    <s v="62042319A"/>
    <x v="0"/>
    <n v="1"/>
    <x v="13"/>
    <n v="172"/>
    <x v="11"/>
    <x v="0"/>
    <n v="137.6"/>
    <x v="4"/>
    <s v="SMA2"/>
    <x v="34"/>
    <x v="80"/>
  </r>
  <r>
    <x v="624"/>
    <s v="62042519A"/>
    <x v="0"/>
    <n v="1"/>
    <x v="13"/>
    <n v="168"/>
    <x v="10"/>
    <x v="0"/>
    <n v="134.4"/>
    <x v="4"/>
    <s v="SMA1"/>
    <x v="15"/>
    <x v="93"/>
  </r>
  <r>
    <x v="625"/>
    <s v="62042619A"/>
    <x v="0"/>
    <n v="1"/>
    <x v="13"/>
    <n v="220"/>
    <x v="13"/>
    <x v="0"/>
    <n v="176"/>
    <x v="3"/>
    <s v="FRA4"/>
    <x v="5"/>
    <x v="82"/>
  </r>
  <r>
    <x v="626"/>
    <s v="62042719A"/>
    <x v="0"/>
    <n v="1"/>
    <x v="13"/>
    <n v="313"/>
    <x v="21"/>
    <x v="0"/>
    <n v="250.4"/>
    <x v="6"/>
    <s v="ACC4"/>
    <x v="10"/>
    <x v="90"/>
  </r>
  <r>
    <x v="627"/>
    <s v="62050119A"/>
    <x v="0"/>
    <n v="1"/>
    <x v="13"/>
    <n v="228"/>
    <x v="17"/>
    <x v="0"/>
    <n v="182.4"/>
    <x v="5"/>
    <s v="SNE4"/>
    <x v="44"/>
    <x v="86"/>
  </r>
  <r>
    <x v="628"/>
    <s v="62050219A"/>
    <x v="0"/>
    <n v="1"/>
    <x v="13"/>
    <n v="383"/>
    <x v="23"/>
    <x v="0"/>
    <n v="306.40000000000003"/>
    <x v="0"/>
    <s v="APP1"/>
    <x v="2"/>
    <x v="92"/>
  </r>
  <r>
    <x v="629"/>
    <s v="62050319A"/>
    <x v="0"/>
    <n v="1"/>
    <x v="13"/>
    <n v="144"/>
    <x v="24"/>
    <x v="0"/>
    <n v="115.2"/>
    <x v="4"/>
    <s v="SMA3"/>
    <x v="33"/>
    <x v="94"/>
  </r>
  <r>
    <x v="630"/>
    <s v="62050419A"/>
    <x v="0"/>
    <n v="1"/>
    <x v="13"/>
    <n v="168"/>
    <x v="10"/>
    <x v="0"/>
    <n v="134.4"/>
    <x v="4"/>
    <s v="SMA1"/>
    <x v="15"/>
    <x v="93"/>
  </r>
  <r>
    <x v="631"/>
    <s v="62050519A"/>
    <x v="0"/>
    <n v="1"/>
    <x v="13"/>
    <n v="220"/>
    <x v="13"/>
    <x v="0"/>
    <n v="176"/>
    <x v="3"/>
    <s v="FRA4"/>
    <x v="5"/>
    <x v="82"/>
  </r>
  <r>
    <x v="632"/>
    <s v="62050619A"/>
    <x v="0"/>
    <n v="1"/>
    <x v="13"/>
    <n v="220"/>
    <x v="13"/>
    <x v="0"/>
    <n v="176"/>
    <x v="3"/>
    <s v="FRA4"/>
    <x v="5"/>
    <x v="82"/>
  </r>
  <r>
    <x v="633"/>
    <s v="62050819A"/>
    <x v="0"/>
    <n v="1"/>
    <x v="13"/>
    <n v="210"/>
    <x v="25"/>
    <x v="0"/>
    <n v="168"/>
    <x v="3"/>
    <s v="FRA2"/>
    <x v="4"/>
    <x v="95"/>
  </r>
  <r>
    <x v="634"/>
    <s v="62090119A"/>
    <x v="0"/>
    <n v="1"/>
    <x v="13"/>
    <n v="447"/>
    <x v="9"/>
    <x v="0"/>
    <n v="357.6"/>
    <x v="0"/>
    <s v="APP3"/>
    <x v="0"/>
    <x v="78"/>
  </r>
  <r>
    <x v="635"/>
    <s v="55010119A"/>
    <x v="0"/>
    <n v="1"/>
    <x v="13"/>
    <n v="538"/>
    <x v="30"/>
    <x v="0"/>
    <n v="430.40000000000003"/>
    <x v="1"/>
    <s v="SAN11"/>
    <x v="55"/>
    <x v="100"/>
  </r>
  <r>
    <x v="636"/>
    <s v="55010219A"/>
    <x v="0"/>
    <n v="1"/>
    <x v="13"/>
    <n v="261"/>
    <x v="22"/>
    <x v="0"/>
    <n v="208.8"/>
    <x v="5"/>
    <s v="SNE15"/>
    <x v="57"/>
    <x v="91"/>
  </r>
  <r>
    <x v="637"/>
    <s v="55010319A"/>
    <x v="0"/>
    <n v="1"/>
    <x v="13"/>
    <n v="383"/>
    <x v="23"/>
    <x v="0"/>
    <n v="306.40000000000003"/>
    <x v="0"/>
    <s v="APP1"/>
    <x v="2"/>
    <x v="92"/>
  </r>
  <r>
    <x v="638"/>
    <s v="55010419A"/>
    <x v="0"/>
    <n v="1"/>
    <x v="13"/>
    <n v="447"/>
    <x v="9"/>
    <x v="0"/>
    <n v="357.6"/>
    <x v="0"/>
    <s v="APP3"/>
    <x v="0"/>
    <x v="78"/>
  </r>
  <r>
    <x v="639"/>
    <s v="55010519A"/>
    <x v="0"/>
    <n v="1"/>
    <x v="13"/>
    <n v="168"/>
    <x v="10"/>
    <x v="0"/>
    <n v="134.4"/>
    <x v="4"/>
    <s v="SMA1"/>
    <x v="15"/>
    <x v="93"/>
  </r>
  <r>
    <x v="640"/>
    <s v="55010619A"/>
    <x v="0"/>
    <n v="1"/>
    <x v="13"/>
    <n v="168"/>
    <x v="10"/>
    <x v="0"/>
    <n v="134.4"/>
    <x v="4"/>
    <s v="SMA1"/>
    <x v="15"/>
    <x v="93"/>
  </r>
  <r>
    <x v="641"/>
    <s v="55010719A"/>
    <x v="0"/>
    <n v="1"/>
    <x v="13"/>
    <n v="240"/>
    <x v="12"/>
    <x v="0"/>
    <n v="192"/>
    <x v="3"/>
    <s v="FRA5"/>
    <x v="36"/>
    <x v="81"/>
  </r>
  <r>
    <x v="642"/>
    <s v="55010819A"/>
    <x v="0"/>
    <n v="1"/>
    <x v="13"/>
    <n v="205"/>
    <x v="19"/>
    <x v="0"/>
    <n v="164"/>
    <x v="3"/>
    <s v="FRA3"/>
    <x v="16"/>
    <x v="88"/>
  </r>
  <r>
    <x v="643"/>
    <s v="55010919A"/>
    <x v="0"/>
    <n v="1"/>
    <x v="13"/>
    <n v="192"/>
    <x v="14"/>
    <x v="0"/>
    <n v="153.60000000000002"/>
    <x v="3"/>
    <s v="FRA1"/>
    <x v="35"/>
    <x v="83"/>
  </r>
  <r>
    <x v="644"/>
    <s v="55011019A"/>
    <x v="0"/>
    <n v="1"/>
    <x v="13"/>
    <n v="488"/>
    <x v="28"/>
    <x v="0"/>
    <n v="390.40000000000003"/>
    <x v="1"/>
    <s v="SAN4"/>
    <x v="53"/>
    <x v="98"/>
  </r>
  <r>
    <x v="645"/>
    <s v="55011119A"/>
    <x v="0"/>
    <n v="1"/>
    <x v="13"/>
    <n v="180"/>
    <x v="34"/>
    <x v="0"/>
    <n v="144"/>
    <x v="5"/>
    <s v="SNE3"/>
    <x v="40"/>
    <x v="105"/>
  </r>
  <r>
    <x v="646"/>
    <s v="62030719A"/>
    <x v="0"/>
    <n v="0"/>
    <x v="14"/>
    <n v="383"/>
    <x v="23"/>
    <x v="0"/>
    <n v="306.40000000000003"/>
    <x v="0"/>
    <s v="APP1"/>
    <x v="2"/>
    <x v="92"/>
  </r>
  <r>
    <x v="647"/>
    <s v="62030819A"/>
    <x v="0"/>
    <n v="1"/>
    <x v="14"/>
    <n v="205"/>
    <x v="19"/>
    <x v="0"/>
    <n v="164"/>
    <x v="3"/>
    <s v="FRA3"/>
    <x v="16"/>
    <x v="88"/>
  </r>
  <r>
    <x v="648"/>
    <s v="62030919A"/>
    <x v="0"/>
    <n v="0"/>
    <x v="14"/>
    <n v="327"/>
    <x v="20"/>
    <x v="0"/>
    <n v="261.60000000000002"/>
    <x v="6"/>
    <s v="ACC3"/>
    <x v="37"/>
    <x v="89"/>
  </r>
  <r>
    <x v="649"/>
    <s v="62031019A"/>
    <x v="0"/>
    <n v="0"/>
    <x v="14"/>
    <n v="523"/>
    <x v="35"/>
    <x v="0"/>
    <n v="418.40000000000003"/>
    <x v="1"/>
    <s v="SAN6"/>
    <x v="52"/>
    <x v="106"/>
  </r>
  <r>
    <x v="650"/>
    <s v="62031119A"/>
    <x v="0"/>
    <n v="0"/>
    <x v="14"/>
    <n v="383"/>
    <x v="23"/>
    <x v="0"/>
    <n v="306.40000000000003"/>
    <x v="0"/>
    <s v="APP1"/>
    <x v="2"/>
    <x v="92"/>
  </r>
  <r>
    <x v="651"/>
    <s v="62031219A"/>
    <x v="0"/>
    <n v="0"/>
    <x v="14"/>
    <n v="447"/>
    <x v="9"/>
    <x v="0"/>
    <n v="357.6"/>
    <x v="0"/>
    <s v="APP3"/>
    <x v="0"/>
    <x v="78"/>
  </r>
  <r>
    <x v="652"/>
    <s v="62031319A"/>
    <x v="0"/>
    <n v="0"/>
    <x v="14"/>
    <n v="144"/>
    <x v="24"/>
    <x v="0"/>
    <n v="115.2"/>
    <x v="4"/>
    <s v="SMA3"/>
    <x v="33"/>
    <x v="94"/>
  </r>
  <r>
    <x v="653"/>
    <s v="62031419A"/>
    <x v="0"/>
    <n v="0"/>
    <x v="14"/>
    <n v="168"/>
    <x v="10"/>
    <x v="0"/>
    <n v="134.4"/>
    <x v="4"/>
    <s v="SMA1"/>
    <x v="15"/>
    <x v="93"/>
  </r>
  <r>
    <x v="654"/>
    <s v="62031519A"/>
    <x v="0"/>
    <n v="0"/>
    <x v="14"/>
    <n v="210"/>
    <x v="25"/>
    <x v="0"/>
    <n v="168"/>
    <x v="3"/>
    <s v="FRA2"/>
    <x v="4"/>
    <x v="95"/>
  </r>
  <r>
    <x v="655"/>
    <s v="62031619A"/>
    <x v="0"/>
    <n v="0"/>
    <x v="14"/>
    <n v="205"/>
    <x v="19"/>
    <x v="0"/>
    <n v="164"/>
    <x v="3"/>
    <s v="FRA3"/>
    <x v="16"/>
    <x v="88"/>
  </r>
  <r>
    <x v="656"/>
    <s v="62031719A"/>
    <x v="0"/>
    <n v="0"/>
    <x v="14"/>
    <n v="220"/>
    <x v="13"/>
    <x v="0"/>
    <n v="176"/>
    <x v="3"/>
    <s v="FRA4"/>
    <x v="5"/>
    <x v="82"/>
  </r>
  <r>
    <x v="657"/>
    <s v="62031819A"/>
    <x v="0"/>
    <n v="0"/>
    <x v="14"/>
    <n v="255"/>
    <x v="27"/>
    <x v="0"/>
    <n v="204"/>
    <x v="6"/>
    <s v="ACC1"/>
    <x v="46"/>
    <x v="97"/>
  </r>
  <r>
    <x v="658"/>
    <s v="62031919A"/>
    <x v="0"/>
    <n v="0"/>
    <x v="14"/>
    <n v="258"/>
    <x v="15"/>
    <x v="0"/>
    <n v="206.4"/>
    <x v="6"/>
    <s v="ACC2"/>
    <x v="9"/>
    <x v="84"/>
  </r>
  <r>
    <x v="659"/>
    <s v="62032019A"/>
    <x v="0"/>
    <n v="1"/>
    <x v="14"/>
    <n v="538"/>
    <x v="30"/>
    <x v="0"/>
    <n v="430.40000000000003"/>
    <x v="1"/>
    <s v="SAN10"/>
    <x v="39"/>
    <x v="107"/>
  </r>
  <r>
    <x v="660"/>
    <s v="62032119A"/>
    <x v="0"/>
    <n v="0"/>
    <x v="14"/>
    <n v="312"/>
    <x v="36"/>
    <x v="0"/>
    <n v="249.60000000000002"/>
    <x v="5"/>
    <s v="SNE1"/>
    <x v="8"/>
    <x v="108"/>
  </r>
  <r>
    <x v="661"/>
    <s v="62032219A"/>
    <x v="0"/>
    <n v="1"/>
    <x v="14"/>
    <n v="144"/>
    <x v="24"/>
    <x v="0"/>
    <n v="115.2"/>
    <x v="4"/>
    <s v="SMA3"/>
    <x v="33"/>
    <x v="94"/>
  </r>
  <r>
    <x v="662"/>
    <s v="62032319A"/>
    <x v="0"/>
    <n v="0"/>
    <x v="14"/>
    <n v="168"/>
    <x v="10"/>
    <x v="0"/>
    <n v="134.4"/>
    <x v="4"/>
    <s v="SMA4"/>
    <x v="7"/>
    <x v="79"/>
  </r>
  <r>
    <x v="663"/>
    <s v="62032419A"/>
    <x v="0"/>
    <n v="0"/>
    <x v="14"/>
    <n v="210"/>
    <x v="25"/>
    <x v="0"/>
    <n v="168"/>
    <x v="3"/>
    <s v="FRA2"/>
    <x v="4"/>
    <x v="95"/>
  </r>
  <r>
    <x v="664"/>
    <s v="62032519A"/>
    <x v="0"/>
    <n v="0"/>
    <x v="14"/>
    <n v="210"/>
    <x v="25"/>
    <x v="0"/>
    <n v="168"/>
    <x v="3"/>
    <s v="FRA2"/>
    <x v="4"/>
    <x v="95"/>
  </r>
  <r>
    <x v="665"/>
    <s v="62032619A"/>
    <x v="0"/>
    <n v="0"/>
    <x v="14"/>
    <n v="220"/>
    <x v="13"/>
    <x v="0"/>
    <n v="176"/>
    <x v="3"/>
    <s v="FRA4"/>
    <x v="5"/>
    <x v="82"/>
  </r>
  <r>
    <x v="666"/>
    <s v="62032719A"/>
    <x v="0"/>
    <n v="1"/>
    <x v="14"/>
    <n v="255"/>
    <x v="27"/>
    <x v="0"/>
    <n v="204"/>
    <x v="6"/>
    <s v="ACC1"/>
    <x v="46"/>
    <x v="97"/>
  </r>
  <r>
    <x v="667"/>
    <s v="62032819A"/>
    <x v="0"/>
    <n v="0"/>
    <x v="14"/>
    <n v="327"/>
    <x v="20"/>
    <x v="0"/>
    <n v="261.60000000000002"/>
    <x v="6"/>
    <s v="ACC3"/>
    <x v="37"/>
    <x v="89"/>
  </r>
  <r>
    <x v="668"/>
    <s v="62032919A"/>
    <x v="0"/>
    <n v="1"/>
    <x v="14"/>
    <n v="313"/>
    <x v="21"/>
    <x v="0"/>
    <n v="250.4"/>
    <x v="6"/>
    <s v="ACC4"/>
    <x v="10"/>
    <x v="90"/>
  </r>
  <r>
    <x v="669"/>
    <s v="62033019A"/>
    <x v="0"/>
    <n v="1"/>
    <x v="14"/>
    <n v="267"/>
    <x v="37"/>
    <x v="0"/>
    <n v="213.60000000000002"/>
    <x v="5"/>
    <s v="SNE6"/>
    <x v="31"/>
    <x v="109"/>
  </r>
  <r>
    <x v="670"/>
    <s v="62033119A"/>
    <x v="0"/>
    <n v="0"/>
    <x v="14"/>
    <n v="345"/>
    <x v="18"/>
    <x v="0"/>
    <n v="276"/>
    <x v="0"/>
    <s v="APP2"/>
    <x v="32"/>
    <x v="87"/>
  </r>
  <r>
    <x v="671"/>
    <s v="62033219A"/>
    <x v="0"/>
    <n v="1"/>
    <x v="14"/>
    <n v="168"/>
    <x v="10"/>
    <x v="0"/>
    <n v="134.4"/>
    <x v="4"/>
    <s v="SMA1"/>
    <x v="15"/>
    <x v="93"/>
  </r>
  <r>
    <x v="672"/>
    <s v="62033319A"/>
    <x v="0"/>
    <n v="1"/>
    <x v="14"/>
    <n v="172"/>
    <x v="11"/>
    <x v="0"/>
    <n v="137.6"/>
    <x v="4"/>
    <s v="SMA2"/>
    <x v="34"/>
    <x v="80"/>
  </r>
  <r>
    <x v="673"/>
    <s v="62033419A"/>
    <x v="0"/>
    <n v="1"/>
    <x v="14"/>
    <n v="220"/>
    <x v="13"/>
    <x v="0"/>
    <n v="176"/>
    <x v="3"/>
    <s v="FRA4"/>
    <x v="5"/>
    <x v="82"/>
  </r>
  <r>
    <x v="674"/>
    <s v="62033519A"/>
    <x v="0"/>
    <n v="0"/>
    <x v="14"/>
    <n v="240"/>
    <x v="12"/>
    <x v="0"/>
    <n v="192"/>
    <x v="3"/>
    <s v="FRA5"/>
    <x v="36"/>
    <x v="81"/>
  </r>
  <r>
    <x v="675"/>
    <s v="62033619A"/>
    <x v="0"/>
    <n v="1"/>
    <x v="14"/>
    <n v="258"/>
    <x v="15"/>
    <x v="0"/>
    <n v="206.4"/>
    <x v="6"/>
    <s v="ACC2"/>
    <x v="9"/>
    <x v="84"/>
  </r>
  <r>
    <x v="676"/>
    <s v="62033719A"/>
    <x v="0"/>
    <n v="1"/>
    <x v="14"/>
    <n v="313"/>
    <x v="21"/>
    <x v="0"/>
    <n v="250.4"/>
    <x v="6"/>
    <s v="ACC4"/>
    <x v="10"/>
    <x v="90"/>
  </r>
  <r>
    <x v="677"/>
    <s v="62033819A"/>
    <x v="0"/>
    <n v="1"/>
    <x v="14"/>
    <n v="258"/>
    <x v="15"/>
    <x v="0"/>
    <n v="206.4"/>
    <x v="6"/>
    <s v="ACC2"/>
    <x v="9"/>
    <x v="84"/>
  </r>
  <r>
    <x v="678"/>
    <s v="62033919A"/>
    <x v="0"/>
    <n v="1"/>
    <x v="14"/>
    <n v="255"/>
    <x v="27"/>
    <x v="0"/>
    <n v="204"/>
    <x v="6"/>
    <s v="ACC1"/>
    <x v="46"/>
    <x v="97"/>
  </r>
  <r>
    <x v="679"/>
    <s v="62034019A"/>
    <x v="0"/>
    <n v="0"/>
    <x v="14"/>
    <n v="228"/>
    <x v="17"/>
    <x v="0"/>
    <n v="182.4"/>
    <x v="5"/>
    <s v="SNE4"/>
    <x v="44"/>
    <x v="86"/>
  </r>
  <r>
    <x v="680"/>
    <s v="62034119A"/>
    <x v="0"/>
    <n v="1"/>
    <x v="14"/>
    <n v="168"/>
    <x v="10"/>
    <x v="0"/>
    <n v="134.4"/>
    <x v="4"/>
    <s v="SMA4"/>
    <x v="7"/>
    <x v="79"/>
  </r>
  <r>
    <x v="681"/>
    <s v="62034219A"/>
    <x v="0"/>
    <n v="0"/>
    <x v="14"/>
    <n v="144"/>
    <x v="24"/>
    <x v="0"/>
    <n v="115.2"/>
    <x v="4"/>
    <s v="SMA3"/>
    <x v="33"/>
    <x v="94"/>
  </r>
  <r>
    <x v="682"/>
    <s v="62034319A"/>
    <x v="0"/>
    <n v="1"/>
    <x v="14"/>
    <n v="220"/>
    <x v="13"/>
    <x v="0"/>
    <n v="176"/>
    <x v="3"/>
    <s v="FRA4"/>
    <x v="5"/>
    <x v="82"/>
  </r>
  <r>
    <x v="683"/>
    <s v="62034419A"/>
    <x v="0"/>
    <n v="0"/>
    <x v="14"/>
    <n v="240"/>
    <x v="12"/>
    <x v="0"/>
    <n v="192"/>
    <x v="3"/>
    <s v="FRA5"/>
    <x v="36"/>
    <x v="81"/>
  </r>
  <r>
    <x v="684"/>
    <s v="62034519A"/>
    <x v="0"/>
    <n v="1"/>
    <x v="14"/>
    <n v="255"/>
    <x v="27"/>
    <x v="0"/>
    <n v="204"/>
    <x v="6"/>
    <s v="ACC1"/>
    <x v="46"/>
    <x v="97"/>
  </r>
  <r>
    <x v="685"/>
    <s v="62034619A"/>
    <x v="0"/>
    <n v="0"/>
    <x v="14"/>
    <n v="258"/>
    <x v="15"/>
    <x v="0"/>
    <n v="206.4"/>
    <x v="6"/>
    <s v="ACC2"/>
    <x v="9"/>
    <x v="84"/>
  </r>
  <r>
    <x v="686"/>
    <s v="62034719A"/>
    <x v="0"/>
    <n v="1"/>
    <x v="14"/>
    <n v="313"/>
    <x v="21"/>
    <x v="0"/>
    <n v="250.4"/>
    <x v="6"/>
    <s v="ACC4"/>
    <x v="10"/>
    <x v="90"/>
  </r>
  <r>
    <x v="687"/>
    <s v="62034819A"/>
    <x v="0"/>
    <n v="0"/>
    <x v="14"/>
    <n v="313"/>
    <x v="21"/>
    <x v="0"/>
    <n v="250.4"/>
    <x v="6"/>
    <s v="ACC4"/>
    <x v="10"/>
    <x v="90"/>
  </r>
  <r>
    <x v="688"/>
    <s v="62034919A"/>
    <x v="0"/>
    <n v="1"/>
    <x v="14"/>
    <n v="992"/>
    <x v="38"/>
    <x v="0"/>
    <n v="793.6"/>
    <x v="7"/>
    <s v="MIN1"/>
    <x v="26"/>
    <x v="110"/>
  </r>
  <r>
    <x v="689"/>
    <s v="62035019A"/>
    <x v="0"/>
    <n v="1"/>
    <x v="14"/>
    <n v="447"/>
    <x v="9"/>
    <x v="0"/>
    <n v="357.6"/>
    <x v="0"/>
    <s v="APP3"/>
    <x v="0"/>
    <x v="78"/>
  </r>
  <r>
    <x v="690"/>
    <s v="62035119A"/>
    <x v="0"/>
    <n v="0"/>
    <x v="14"/>
    <n v="172"/>
    <x v="11"/>
    <x v="0"/>
    <n v="137.6"/>
    <x v="4"/>
    <s v="SMA2"/>
    <x v="34"/>
    <x v="80"/>
  </r>
  <r>
    <x v="691"/>
    <s v="62035219A"/>
    <x v="0"/>
    <n v="1"/>
    <x v="14"/>
    <n v="210"/>
    <x v="25"/>
    <x v="0"/>
    <n v="168"/>
    <x v="3"/>
    <s v="FRA2"/>
    <x v="4"/>
    <x v="95"/>
  </r>
  <r>
    <x v="692"/>
    <s v="62035319A"/>
    <x v="0"/>
    <n v="1"/>
    <x v="14"/>
    <n v="205"/>
    <x v="19"/>
    <x v="0"/>
    <n v="164"/>
    <x v="3"/>
    <s v="FRA3"/>
    <x v="16"/>
    <x v="88"/>
  </r>
  <r>
    <x v="693"/>
    <s v="62035419A"/>
    <x v="0"/>
    <n v="0"/>
    <x v="14"/>
    <n v="205"/>
    <x v="19"/>
    <x v="0"/>
    <n v="164"/>
    <x v="3"/>
    <s v="FRA3"/>
    <x v="16"/>
    <x v="88"/>
  </r>
  <r>
    <x v="694"/>
    <s v="62035519A"/>
    <x v="0"/>
    <n v="1"/>
    <x v="14"/>
    <n v="327"/>
    <x v="20"/>
    <x v="0"/>
    <n v="261.60000000000002"/>
    <x v="6"/>
    <s v="ACC3"/>
    <x v="37"/>
    <x v="89"/>
  </r>
  <r>
    <x v="695"/>
    <s v="62035619A"/>
    <x v="0"/>
    <n v="1"/>
    <x v="14"/>
    <n v="255"/>
    <x v="27"/>
    <x v="0"/>
    <n v="204"/>
    <x v="6"/>
    <s v="ACC1"/>
    <x v="46"/>
    <x v="97"/>
  </r>
  <r>
    <x v="696"/>
    <s v="62035719A"/>
    <x v="0"/>
    <n v="0"/>
    <x v="14"/>
    <n v="313"/>
    <x v="21"/>
    <x v="0"/>
    <n v="250.4"/>
    <x v="6"/>
    <s v="ACC4"/>
    <x v="10"/>
    <x v="90"/>
  </r>
  <r>
    <x v="697"/>
    <s v="62035819A"/>
    <x v="0"/>
    <n v="0"/>
    <x v="14"/>
    <n v="889"/>
    <x v="39"/>
    <x v="0"/>
    <n v="711.2"/>
    <x v="7"/>
    <s v="MIN2"/>
    <x v="11"/>
    <x v="111"/>
  </r>
  <r>
    <x v="698"/>
    <s v="62035919A"/>
    <x v="0"/>
    <n v="0"/>
    <x v="14"/>
    <n v="948"/>
    <x v="40"/>
    <x v="0"/>
    <n v="758.40000000000009"/>
    <x v="8"/>
    <s v="BAG4"/>
    <x v="13"/>
    <x v="112"/>
  </r>
  <r>
    <x v="699"/>
    <s v="62036019A"/>
    <x v="0"/>
    <n v="1"/>
    <x v="14"/>
    <n v="447"/>
    <x v="9"/>
    <x v="0"/>
    <n v="357.6"/>
    <x v="0"/>
    <s v="APP3"/>
    <x v="0"/>
    <x v="78"/>
  </r>
  <r>
    <x v="700"/>
    <s v="62036119A"/>
    <x v="0"/>
    <n v="0"/>
    <x v="14"/>
    <n v="144"/>
    <x v="24"/>
    <x v="0"/>
    <n v="115.2"/>
    <x v="4"/>
    <s v="SMA3"/>
    <x v="33"/>
    <x v="94"/>
  </r>
  <r>
    <x v="701"/>
    <s v="62036219A"/>
    <x v="0"/>
    <n v="1"/>
    <x v="14"/>
    <n v="220"/>
    <x v="13"/>
    <x v="0"/>
    <n v="176"/>
    <x v="3"/>
    <s v="FRA4"/>
    <x v="5"/>
    <x v="82"/>
  </r>
  <r>
    <x v="702"/>
    <s v="62036319A"/>
    <x v="0"/>
    <n v="1"/>
    <x v="14"/>
    <n v="240"/>
    <x v="12"/>
    <x v="0"/>
    <n v="192"/>
    <x v="3"/>
    <s v="FRA5"/>
    <x v="36"/>
    <x v="81"/>
  </r>
  <r>
    <x v="703"/>
    <s v="62036419A"/>
    <x v="0"/>
    <n v="1"/>
    <x v="14"/>
    <n v="258"/>
    <x v="15"/>
    <x v="0"/>
    <n v="206.4"/>
    <x v="6"/>
    <s v="ACC2"/>
    <x v="9"/>
    <x v="84"/>
  </r>
  <r>
    <x v="704"/>
    <s v="62036619A"/>
    <x v="0"/>
    <n v="1"/>
    <x v="14"/>
    <n v="327"/>
    <x v="20"/>
    <x v="0"/>
    <n v="261.60000000000002"/>
    <x v="6"/>
    <s v="ACC3"/>
    <x v="37"/>
    <x v="89"/>
  </r>
  <r>
    <x v="705"/>
    <s v="62036819A"/>
    <x v="0"/>
    <n v="1"/>
    <x v="14"/>
    <n v="327"/>
    <x v="20"/>
    <x v="0"/>
    <n v="261.60000000000002"/>
    <x v="6"/>
    <s v="ACC3"/>
    <x v="37"/>
    <x v="89"/>
  </r>
  <r>
    <x v="706"/>
    <s v="62036919A"/>
    <x v="0"/>
    <n v="1"/>
    <x v="14"/>
    <n v="990"/>
    <x v="41"/>
    <x v="0"/>
    <n v="792"/>
    <x v="7"/>
    <s v="MIN6"/>
    <x v="72"/>
    <x v="113"/>
  </r>
  <r>
    <x v="707"/>
    <s v="62037219A"/>
    <x v="0"/>
    <n v="1"/>
    <x v="14"/>
    <n v="144"/>
    <x v="24"/>
    <x v="0"/>
    <n v="115.2"/>
    <x v="4"/>
    <s v="SMA3"/>
    <x v="33"/>
    <x v="94"/>
  </r>
  <r>
    <x v="708"/>
    <s v="62037319A"/>
    <x v="0"/>
    <n v="1"/>
    <x v="14"/>
    <n v="205"/>
    <x v="19"/>
    <x v="0"/>
    <n v="164"/>
    <x v="3"/>
    <s v="FRA3"/>
    <x v="16"/>
    <x v="88"/>
  </r>
  <r>
    <x v="709"/>
    <s v="62037419A"/>
    <x v="0"/>
    <n v="1"/>
    <x v="14"/>
    <n v="255"/>
    <x v="27"/>
    <x v="0"/>
    <n v="204"/>
    <x v="6"/>
    <s v="ACC1"/>
    <x v="46"/>
    <x v="97"/>
  </r>
  <r>
    <x v="710"/>
    <s v="62037519A"/>
    <x v="0"/>
    <n v="1"/>
    <x v="14"/>
    <n v="327"/>
    <x v="20"/>
    <x v="0"/>
    <n v="261.60000000000002"/>
    <x v="6"/>
    <s v="ACC3"/>
    <x v="37"/>
    <x v="89"/>
  </r>
  <r>
    <x v="711"/>
    <s v="62037619A"/>
    <x v="0"/>
    <n v="1"/>
    <x v="14"/>
    <n v="1086"/>
    <x v="42"/>
    <x v="0"/>
    <n v="868.80000000000007"/>
    <x v="7"/>
    <s v="MIN4"/>
    <x v="20"/>
    <x v="114"/>
  </r>
  <r>
    <x v="712"/>
    <s v="62037719A"/>
    <x v="0"/>
    <n v="1"/>
    <x v="14"/>
    <n v="474"/>
    <x v="43"/>
    <x v="0"/>
    <n v="379.20000000000005"/>
    <x v="7"/>
    <s v="MIN9"/>
    <x v="12"/>
    <x v="115"/>
  </r>
  <r>
    <x v="713"/>
    <s v="62037819A"/>
    <x v="0"/>
    <n v="1"/>
    <x v="14"/>
    <n v="1491"/>
    <x v="44"/>
    <x v="0"/>
    <n v="1192.8"/>
    <x v="8"/>
    <s v="BAG2"/>
    <x v="14"/>
    <x v="116"/>
  </r>
  <r>
    <x v="714"/>
    <s v="62037919A"/>
    <x v="0"/>
    <n v="1"/>
    <x v="14"/>
    <n v="1101"/>
    <x v="45"/>
    <x v="0"/>
    <n v="880.80000000000007"/>
    <x v="8"/>
    <s v="BAG1"/>
    <x v="21"/>
    <x v="117"/>
  </r>
  <r>
    <x v="715"/>
    <s v="62038219A"/>
    <x v="0"/>
    <n v="1"/>
    <x v="14"/>
    <n v="168"/>
    <x v="10"/>
    <x v="0"/>
    <n v="134.4"/>
    <x v="4"/>
    <s v="SMA4"/>
    <x v="7"/>
    <x v="79"/>
  </r>
  <r>
    <x v="716"/>
    <s v="62040119A"/>
    <x v="0"/>
    <n v="1"/>
    <x v="14"/>
    <n v="478"/>
    <x v="46"/>
    <x v="0"/>
    <n v="382.40000000000003"/>
    <x v="1"/>
    <s v="SAN8"/>
    <x v="49"/>
    <x v="118"/>
  </r>
  <r>
    <x v="717"/>
    <s v="62040219A"/>
    <x v="0"/>
    <n v="1"/>
    <x v="14"/>
    <n v="336"/>
    <x v="26"/>
    <x v="0"/>
    <n v="268.8"/>
    <x v="5"/>
    <s v="SNE8"/>
    <x v="51"/>
    <x v="96"/>
  </r>
  <r>
    <x v="718"/>
    <s v="62040319A"/>
    <x v="0"/>
    <n v="1"/>
    <x v="14"/>
    <n v="383"/>
    <x v="23"/>
    <x v="0"/>
    <n v="306.40000000000003"/>
    <x v="0"/>
    <s v="APP1"/>
    <x v="2"/>
    <x v="92"/>
  </r>
  <r>
    <x v="719"/>
    <s v="48014419A"/>
    <x v="0"/>
    <n v="1"/>
    <x v="15"/>
    <n v="327"/>
    <x v="20"/>
    <x v="0"/>
    <n v="261.60000000000002"/>
    <x v="6"/>
    <s v="ACC3"/>
    <x v="37"/>
    <x v="89"/>
  </r>
  <r>
    <x v="720"/>
    <s v="48014519A"/>
    <x v="0"/>
    <n v="1"/>
    <x v="15"/>
    <n v="258"/>
    <x v="15"/>
    <x v="0"/>
    <n v="206.4"/>
    <x v="6"/>
    <s v="ACC2"/>
    <x v="9"/>
    <x v="84"/>
  </r>
  <r>
    <x v="721"/>
    <s v="48014619A"/>
    <x v="0"/>
    <n v="1"/>
    <x v="15"/>
    <n v="313"/>
    <x v="21"/>
    <x v="0"/>
    <n v="250.4"/>
    <x v="6"/>
    <s v="ACC4"/>
    <x v="10"/>
    <x v="90"/>
  </r>
  <r>
    <x v="722"/>
    <s v="48014719A"/>
    <x v="0"/>
    <n v="1"/>
    <x v="15"/>
    <n v="990"/>
    <x v="41"/>
    <x v="0"/>
    <n v="792"/>
    <x v="7"/>
    <s v="MIN6"/>
    <x v="72"/>
    <x v="113"/>
  </r>
  <r>
    <x v="723"/>
    <s v="48014819A"/>
    <x v="0"/>
    <n v="1"/>
    <x v="15"/>
    <n v="526"/>
    <x v="47"/>
    <x v="0"/>
    <n v="420.8"/>
    <x v="7"/>
    <s v="MIN8"/>
    <x v="18"/>
    <x v="119"/>
  </r>
  <r>
    <x v="724"/>
    <s v="48014919A"/>
    <x v="0"/>
    <n v="1"/>
    <x v="15"/>
    <n v="1491"/>
    <x v="44"/>
    <x v="0"/>
    <n v="1192.8"/>
    <x v="8"/>
    <s v="BAG2"/>
    <x v="14"/>
    <x v="116"/>
  </r>
  <r>
    <x v="725"/>
    <s v="48015019A"/>
    <x v="0"/>
    <n v="1"/>
    <x v="15"/>
    <n v="383"/>
    <x v="23"/>
    <x v="0"/>
    <n v="306.40000000000003"/>
    <x v="0"/>
    <s v="APP1"/>
    <x v="2"/>
    <x v="92"/>
  </r>
  <r>
    <x v="726"/>
    <s v="48015119A"/>
    <x v="0"/>
    <n v="1"/>
    <x v="15"/>
    <n v="168"/>
    <x v="10"/>
    <x v="0"/>
    <n v="134.4"/>
    <x v="4"/>
    <s v="SMA4"/>
    <x v="7"/>
    <x v="79"/>
  </r>
  <r>
    <x v="727"/>
    <s v="48015219A"/>
    <x v="0"/>
    <n v="1"/>
    <x v="15"/>
    <n v="210"/>
    <x v="25"/>
    <x v="0"/>
    <n v="168"/>
    <x v="3"/>
    <s v="FRA2"/>
    <x v="4"/>
    <x v="95"/>
  </r>
  <r>
    <x v="728"/>
    <s v="48015319A"/>
    <x v="0"/>
    <n v="1"/>
    <x v="15"/>
    <n v="327"/>
    <x v="20"/>
    <x v="0"/>
    <n v="261.60000000000002"/>
    <x v="6"/>
    <s v="ACC3"/>
    <x v="37"/>
    <x v="89"/>
  </r>
  <r>
    <x v="729"/>
    <s v="48015419A"/>
    <x v="0"/>
    <n v="1"/>
    <x v="15"/>
    <n v="255"/>
    <x v="27"/>
    <x v="0"/>
    <n v="204"/>
    <x v="6"/>
    <s v="ACC1"/>
    <x v="46"/>
    <x v="97"/>
  </r>
  <r>
    <x v="730"/>
    <s v="48015519A"/>
    <x v="0"/>
    <n v="1"/>
    <x v="15"/>
    <n v="258"/>
    <x v="15"/>
    <x v="0"/>
    <n v="206.4"/>
    <x v="6"/>
    <s v="ACC2"/>
    <x v="9"/>
    <x v="84"/>
  </r>
  <r>
    <x v="731"/>
    <s v="48015619A"/>
    <x v="0"/>
    <n v="1"/>
    <x v="15"/>
    <n v="992"/>
    <x v="38"/>
    <x v="0"/>
    <n v="793.6"/>
    <x v="7"/>
    <s v="MIN5"/>
    <x v="19"/>
    <x v="120"/>
  </r>
  <r>
    <x v="732"/>
    <s v="48015719A"/>
    <x v="0"/>
    <n v="1"/>
    <x v="15"/>
    <n v="1086"/>
    <x v="42"/>
    <x v="0"/>
    <n v="868.80000000000007"/>
    <x v="7"/>
    <s v="MIN4"/>
    <x v="20"/>
    <x v="114"/>
  </r>
  <r>
    <x v="733"/>
    <s v="48015819A"/>
    <x v="0"/>
    <n v="1"/>
    <x v="15"/>
    <n v="1491"/>
    <x v="44"/>
    <x v="0"/>
    <n v="1192.8"/>
    <x v="8"/>
    <s v="BAG2"/>
    <x v="14"/>
    <x v="116"/>
  </r>
  <r>
    <x v="734"/>
    <s v="48015919A"/>
    <x v="0"/>
    <n v="1"/>
    <x v="15"/>
    <n v="1101"/>
    <x v="45"/>
    <x v="0"/>
    <n v="880.80000000000007"/>
    <x v="8"/>
    <s v="BAG1"/>
    <x v="21"/>
    <x v="117"/>
  </r>
  <r>
    <x v="735"/>
    <s v="48016019A"/>
    <x v="0"/>
    <n v="1"/>
    <x v="15"/>
    <n v="144"/>
    <x v="24"/>
    <x v="0"/>
    <n v="115.2"/>
    <x v="4"/>
    <s v="SMA3"/>
    <x v="33"/>
    <x v="94"/>
  </r>
  <r>
    <x v="736"/>
    <s v="48016119A"/>
    <x v="0"/>
    <n v="1"/>
    <x v="15"/>
    <n v="220"/>
    <x v="13"/>
    <x v="0"/>
    <n v="176"/>
    <x v="3"/>
    <s v="FRA4"/>
    <x v="5"/>
    <x v="82"/>
  </r>
  <r>
    <x v="737"/>
    <s v="48016219A"/>
    <x v="0"/>
    <n v="1"/>
    <x v="15"/>
    <n v="313"/>
    <x v="21"/>
    <x v="0"/>
    <n v="250.4"/>
    <x v="6"/>
    <s v="ACC4"/>
    <x v="10"/>
    <x v="90"/>
  </r>
  <r>
    <x v="738"/>
    <s v="63030819A"/>
    <x v="0"/>
    <n v="1"/>
    <x v="15"/>
    <n v="327"/>
    <x v="20"/>
    <x v="0"/>
    <n v="261.60000000000002"/>
    <x v="6"/>
    <s v="ACC3"/>
    <x v="37"/>
    <x v="89"/>
  </r>
  <r>
    <x v="739"/>
    <s v="63030919A"/>
    <x v="0"/>
    <n v="1"/>
    <x v="15"/>
    <n v="327"/>
    <x v="20"/>
    <x v="0"/>
    <n v="261.60000000000002"/>
    <x v="6"/>
    <s v="ACC3"/>
    <x v="37"/>
    <x v="89"/>
  </r>
  <r>
    <x v="740"/>
    <s v="63031019A"/>
    <x v="0"/>
    <n v="1"/>
    <x v="15"/>
    <n v="440"/>
    <x v="48"/>
    <x v="0"/>
    <n v="352"/>
    <x v="1"/>
    <s v="SAN5"/>
    <x v="54"/>
    <x v="121"/>
  </r>
  <r>
    <x v="741"/>
    <s v="63031119A"/>
    <x v="0"/>
    <n v="1"/>
    <x v="15"/>
    <n v="187"/>
    <x v="49"/>
    <x v="0"/>
    <n v="149.6"/>
    <x v="5"/>
    <s v="SNE2"/>
    <x v="42"/>
    <x v="122"/>
  </r>
  <r>
    <x v="742"/>
    <s v="63031219A"/>
    <x v="0"/>
    <n v="1"/>
    <x v="15"/>
    <n v="447"/>
    <x v="9"/>
    <x v="0"/>
    <n v="357.6"/>
    <x v="0"/>
    <s v="APP3"/>
    <x v="0"/>
    <x v="78"/>
  </r>
  <r>
    <x v="743"/>
    <s v="79014819A"/>
    <x v="0"/>
    <n v="1"/>
    <x v="15"/>
    <n v="990"/>
    <x v="41"/>
    <x v="0"/>
    <n v="792"/>
    <x v="7"/>
    <s v="MIN6"/>
    <x v="72"/>
    <x v="113"/>
  </r>
  <r>
    <x v="744"/>
    <s v="79014919A"/>
    <x v="0"/>
    <n v="1"/>
    <x v="15"/>
    <n v="1491"/>
    <x v="44"/>
    <x v="0"/>
    <n v="1192.8"/>
    <x v="8"/>
    <s v="BAG2"/>
    <x v="14"/>
    <x v="116"/>
  </r>
  <r>
    <x v="745"/>
    <s v="79017919A"/>
    <x v="0"/>
    <n v="1"/>
    <x v="15"/>
    <n v="510"/>
    <x v="50"/>
    <x v="0"/>
    <n v="408"/>
    <x v="9"/>
    <s v="BOO2"/>
    <x v="22"/>
    <x v="123"/>
  </r>
  <r>
    <x v="746"/>
    <s v="99010519A"/>
    <x v="0"/>
    <n v="1"/>
    <x v="15"/>
    <n v="258"/>
    <x v="15"/>
    <x v="0"/>
    <n v="206.4"/>
    <x v="6"/>
    <s v="ACC2"/>
    <x v="9"/>
    <x v="84"/>
  </r>
  <r>
    <x v="747"/>
    <s v="99010619A"/>
    <x v="0"/>
    <n v="1"/>
    <x v="15"/>
    <n v="474"/>
    <x v="43"/>
    <x v="0"/>
    <n v="379.20000000000005"/>
    <x v="7"/>
    <s v="MIN9"/>
    <x v="12"/>
    <x v="115"/>
  </r>
  <r>
    <x v="748"/>
    <s v="99011019A"/>
    <x v="0"/>
    <n v="1"/>
    <x v="15"/>
    <n v="168"/>
    <x v="10"/>
    <x v="0"/>
    <n v="134.4"/>
    <x v="4"/>
    <s v="SMA4"/>
    <x v="7"/>
    <x v="79"/>
  </r>
  <r>
    <x v="749"/>
    <s v="99011119A"/>
    <x v="0"/>
    <n v="1"/>
    <x v="15"/>
    <n v="240"/>
    <x v="12"/>
    <x v="0"/>
    <n v="192"/>
    <x v="3"/>
    <s v="FRA5"/>
    <x v="36"/>
    <x v="81"/>
  </r>
  <r>
    <x v="750"/>
    <s v="99060119A"/>
    <x v="0"/>
    <n v="1"/>
    <x v="15"/>
    <n v="255"/>
    <x v="27"/>
    <x v="0"/>
    <n v="204"/>
    <x v="6"/>
    <s v="ACC1"/>
    <x v="46"/>
    <x v="97"/>
  </r>
  <r>
    <x v="751"/>
    <s v="99060219A"/>
    <x v="0"/>
    <n v="1"/>
    <x v="15"/>
    <n v="889"/>
    <x v="39"/>
    <x v="0"/>
    <n v="711.2"/>
    <x v="7"/>
    <s v="MIN2"/>
    <x v="11"/>
    <x v="111"/>
  </r>
  <r>
    <x v="752"/>
    <s v="33010119A"/>
    <x v="0"/>
    <n v="1"/>
    <x v="15"/>
    <n v="636"/>
    <x v="51"/>
    <x v="0"/>
    <n v="508.8"/>
    <x v="9"/>
    <s v="BOO3"/>
    <x v="23"/>
    <x v="124"/>
  </r>
  <r>
    <x v="753"/>
    <s v="33010219A"/>
    <x v="0"/>
    <n v="1"/>
    <x v="15"/>
    <n v="492"/>
    <x v="32"/>
    <x v="0"/>
    <n v="393.6"/>
    <x v="1"/>
    <s v="SAN7"/>
    <x v="65"/>
    <x v="102"/>
  </r>
  <r>
    <x v="754"/>
    <s v="33010319A"/>
    <x v="0"/>
    <n v="1"/>
    <x v="15"/>
    <n v="261"/>
    <x v="22"/>
    <x v="0"/>
    <n v="208.8"/>
    <x v="5"/>
    <s v="SNE15"/>
    <x v="57"/>
    <x v="91"/>
  </r>
  <r>
    <x v="755"/>
    <s v="33010419A"/>
    <x v="0"/>
    <n v="1"/>
    <x v="15"/>
    <n v="278"/>
    <x v="52"/>
    <x v="0"/>
    <n v="222.4"/>
    <x v="5"/>
    <s v="SNE10"/>
    <x v="71"/>
    <x v="125"/>
  </r>
  <r>
    <x v="756"/>
    <s v="33010519A"/>
    <x v="0"/>
    <n v="1"/>
    <x v="15"/>
    <n v="383"/>
    <x v="23"/>
    <x v="0"/>
    <n v="306.40000000000003"/>
    <x v="0"/>
    <s v="APP1"/>
    <x v="2"/>
    <x v="92"/>
  </r>
  <r>
    <x v="757"/>
    <s v="33010619A"/>
    <x v="0"/>
    <n v="1"/>
    <x v="15"/>
    <n v="447"/>
    <x v="9"/>
    <x v="0"/>
    <n v="357.6"/>
    <x v="0"/>
    <s v="APP3"/>
    <x v="0"/>
    <x v="78"/>
  </r>
  <r>
    <x v="758"/>
    <s v="33010719A"/>
    <x v="0"/>
    <n v="1"/>
    <x v="15"/>
    <n v="345"/>
    <x v="18"/>
    <x v="0"/>
    <n v="276"/>
    <x v="0"/>
    <s v="APP2"/>
    <x v="32"/>
    <x v="87"/>
  </r>
  <r>
    <x v="759"/>
    <s v="33010819A"/>
    <x v="0"/>
    <n v="1"/>
    <x v="15"/>
    <n v="447"/>
    <x v="9"/>
    <x v="0"/>
    <n v="357.6"/>
    <x v="0"/>
    <s v="APP3"/>
    <x v="0"/>
    <x v="78"/>
  </r>
  <r>
    <x v="760"/>
    <s v="33010919A"/>
    <x v="0"/>
    <n v="1"/>
    <x v="15"/>
    <n v="144"/>
    <x v="24"/>
    <x v="0"/>
    <n v="115.2"/>
    <x v="4"/>
    <s v="SMA3"/>
    <x v="33"/>
    <x v="94"/>
  </r>
  <r>
    <x v="761"/>
    <s v="33011019A"/>
    <x v="0"/>
    <n v="1"/>
    <x v="15"/>
    <n v="579"/>
    <x v="53"/>
    <x v="0"/>
    <n v="463.20000000000005"/>
    <x v="9"/>
    <s v="BOO1"/>
    <x v="25"/>
    <x v="126"/>
  </r>
  <r>
    <x v="762"/>
    <s v="33011119A"/>
    <x v="0"/>
    <n v="1"/>
    <x v="15"/>
    <n v="492"/>
    <x v="32"/>
    <x v="0"/>
    <n v="393.6"/>
    <x v="1"/>
    <s v="SAN7"/>
    <x v="65"/>
    <x v="102"/>
  </r>
  <r>
    <x v="763"/>
    <s v="33011219A"/>
    <x v="0"/>
    <n v="1"/>
    <x v="15"/>
    <n v="168"/>
    <x v="10"/>
    <x v="0"/>
    <n v="134.4"/>
    <x v="5"/>
    <s v="SNE5"/>
    <x v="62"/>
    <x v="103"/>
  </r>
  <r>
    <x v="764"/>
    <s v="33011319A"/>
    <x v="0"/>
    <n v="1"/>
    <x v="15"/>
    <n v="367"/>
    <x v="54"/>
    <x v="0"/>
    <n v="293.60000000000002"/>
    <x v="5"/>
    <s v="SNE11"/>
    <x v="70"/>
    <x v="127"/>
  </r>
  <r>
    <x v="765"/>
    <s v="33011419A"/>
    <x v="0"/>
    <n v="1"/>
    <x v="15"/>
    <n v="345"/>
    <x v="18"/>
    <x v="0"/>
    <n v="276"/>
    <x v="0"/>
    <s v="APP2"/>
    <x v="32"/>
    <x v="87"/>
  </r>
  <r>
    <x v="766"/>
    <s v="33011519A"/>
    <x v="0"/>
    <n v="1"/>
    <x v="15"/>
    <n v="345"/>
    <x v="18"/>
    <x v="0"/>
    <n v="276"/>
    <x v="0"/>
    <s v="APP2"/>
    <x v="32"/>
    <x v="87"/>
  </r>
  <r>
    <x v="767"/>
    <s v="33011619A"/>
    <x v="0"/>
    <n v="1"/>
    <x v="15"/>
    <n v="345"/>
    <x v="18"/>
    <x v="0"/>
    <n v="276"/>
    <x v="0"/>
    <s v="APP2"/>
    <x v="32"/>
    <x v="87"/>
  </r>
  <r>
    <x v="768"/>
    <s v="33011719A"/>
    <x v="0"/>
    <n v="1"/>
    <x v="15"/>
    <n v="345"/>
    <x v="18"/>
    <x v="0"/>
    <n v="276"/>
    <x v="0"/>
    <s v="APP2"/>
    <x v="32"/>
    <x v="87"/>
  </r>
  <r>
    <x v="769"/>
    <s v="33011819A"/>
    <x v="0"/>
    <n v="1"/>
    <x v="15"/>
    <n v="168"/>
    <x v="10"/>
    <x v="0"/>
    <n v="134.4"/>
    <x v="4"/>
    <s v="SMA1"/>
    <x v="15"/>
    <x v="93"/>
  </r>
  <r>
    <x v="770"/>
    <s v="33011919A"/>
    <x v="0"/>
    <n v="1"/>
    <x v="15"/>
    <n v="168"/>
    <x v="10"/>
    <x v="0"/>
    <n v="134.4"/>
    <x v="4"/>
    <s v="SMA1"/>
    <x v="15"/>
    <x v="93"/>
  </r>
  <r>
    <x v="771"/>
    <s v="33012019A"/>
    <x v="0"/>
    <n v="1"/>
    <x v="15"/>
    <n v="510"/>
    <x v="50"/>
    <x v="0"/>
    <n v="408"/>
    <x v="9"/>
    <s v="BOO2"/>
    <x v="22"/>
    <x v="123"/>
  </r>
  <r>
    <x v="772"/>
    <s v="33012119A"/>
    <x v="0"/>
    <n v="1"/>
    <x v="15"/>
    <n v="440"/>
    <x v="48"/>
    <x v="0"/>
    <n v="352"/>
    <x v="1"/>
    <s v="SAN5"/>
    <x v="54"/>
    <x v="121"/>
  </r>
  <r>
    <x v="773"/>
    <s v="33012219A"/>
    <x v="0"/>
    <n v="1"/>
    <x v="15"/>
    <n v="228"/>
    <x v="17"/>
    <x v="0"/>
    <n v="182.4"/>
    <x v="5"/>
    <s v="SNE4"/>
    <x v="44"/>
    <x v="86"/>
  </r>
  <r>
    <x v="774"/>
    <s v="33012319A"/>
    <x v="0"/>
    <n v="1"/>
    <x v="15"/>
    <n v="383"/>
    <x v="23"/>
    <x v="0"/>
    <n v="306.40000000000003"/>
    <x v="0"/>
    <s v="APP1"/>
    <x v="2"/>
    <x v="92"/>
  </r>
  <r>
    <x v="775"/>
    <s v="33012419A"/>
    <x v="0"/>
    <n v="1"/>
    <x v="15"/>
    <n v="447"/>
    <x v="9"/>
    <x v="0"/>
    <n v="357.6"/>
    <x v="0"/>
    <s v="APP3"/>
    <x v="0"/>
    <x v="78"/>
  </r>
  <r>
    <x v="776"/>
    <s v="33012519A"/>
    <x v="0"/>
    <n v="1"/>
    <x v="15"/>
    <n v="447"/>
    <x v="9"/>
    <x v="0"/>
    <n v="357.6"/>
    <x v="0"/>
    <s v="APP3"/>
    <x v="0"/>
    <x v="78"/>
  </r>
  <r>
    <x v="777"/>
    <s v="33012619A"/>
    <x v="0"/>
    <n v="1"/>
    <x v="15"/>
    <n v="383"/>
    <x v="23"/>
    <x v="0"/>
    <n v="306.40000000000003"/>
    <x v="0"/>
    <s v="APP1"/>
    <x v="2"/>
    <x v="92"/>
  </r>
  <r>
    <x v="778"/>
    <s v="33013019A"/>
    <x v="0"/>
    <n v="1"/>
    <x v="15"/>
    <n v="540"/>
    <x v="16"/>
    <x v="0"/>
    <n v="432"/>
    <x v="1"/>
    <s v="SAN3"/>
    <x v="66"/>
    <x v="85"/>
  </r>
  <r>
    <x v="779"/>
    <s v="33013119A"/>
    <x v="0"/>
    <n v="1"/>
    <x v="15"/>
    <n v="267"/>
    <x v="37"/>
    <x v="0"/>
    <n v="213.60000000000002"/>
    <x v="5"/>
    <s v="SNE6"/>
    <x v="31"/>
    <x v="109"/>
  </r>
  <r>
    <x v="780"/>
    <s v="33013219A"/>
    <x v="0"/>
    <n v="1"/>
    <x v="15"/>
    <n v="345"/>
    <x v="18"/>
    <x v="0"/>
    <n v="276"/>
    <x v="0"/>
    <s v="APP2"/>
    <x v="32"/>
    <x v="87"/>
  </r>
  <r>
    <x v="781"/>
    <s v="33013319A"/>
    <x v="0"/>
    <n v="1"/>
    <x v="15"/>
    <n v="345"/>
    <x v="18"/>
    <x v="0"/>
    <n v="276"/>
    <x v="0"/>
    <s v="APP2"/>
    <x v="32"/>
    <x v="87"/>
  </r>
  <r>
    <x v="782"/>
    <s v="33014019A"/>
    <x v="0"/>
    <n v="1"/>
    <x v="15"/>
    <n v="447"/>
    <x v="9"/>
    <x v="0"/>
    <n v="357.6"/>
    <x v="0"/>
    <s v="APP3"/>
    <x v="0"/>
    <x v="78"/>
  </r>
  <r>
    <x v="783"/>
    <s v="33014119A"/>
    <x v="0"/>
    <n v="1"/>
    <x v="15"/>
    <n v="447"/>
    <x v="9"/>
    <x v="0"/>
    <n v="357.6"/>
    <x v="0"/>
    <s v="APP3"/>
    <x v="0"/>
    <x v="78"/>
  </r>
  <r>
    <x v="784"/>
    <s v="33014219A"/>
    <x v="0"/>
    <n v="1"/>
    <x v="15"/>
    <n v="447"/>
    <x v="9"/>
    <x v="0"/>
    <n v="357.6"/>
    <x v="0"/>
    <s v="APP3"/>
    <x v="0"/>
    <x v="78"/>
  </r>
  <r>
    <x v="785"/>
    <s v="33014319A"/>
    <x v="0"/>
    <n v="1"/>
    <x v="15"/>
    <n v="383"/>
    <x v="23"/>
    <x v="0"/>
    <n v="306.40000000000003"/>
    <x v="0"/>
    <s v="APP1"/>
    <x v="2"/>
    <x v="92"/>
  </r>
  <r>
    <x v="786"/>
    <s v="33014419A"/>
    <x v="0"/>
    <n v="1"/>
    <x v="15"/>
    <n v="345"/>
    <x v="18"/>
    <x v="0"/>
    <n v="276"/>
    <x v="0"/>
    <s v="APP2"/>
    <x v="32"/>
    <x v="87"/>
  </r>
  <r>
    <x v="787"/>
    <s v="33014519A"/>
    <x v="0"/>
    <n v="1"/>
    <x v="15"/>
    <n v="172"/>
    <x v="11"/>
    <x v="0"/>
    <n v="137.6"/>
    <x v="4"/>
    <s v="SMA2"/>
    <x v="34"/>
    <x v="80"/>
  </r>
  <r>
    <x v="788"/>
    <s v="33014619A"/>
    <x v="0"/>
    <n v="1"/>
    <x v="15"/>
    <n v="168"/>
    <x v="10"/>
    <x v="0"/>
    <n v="134.4"/>
    <x v="4"/>
    <s v="SMA1"/>
    <x v="15"/>
    <x v="93"/>
  </r>
  <r>
    <x v="789"/>
    <s v="33014719A"/>
    <x v="0"/>
    <n v="1"/>
    <x v="15"/>
    <n v="220"/>
    <x v="13"/>
    <x v="0"/>
    <n v="176"/>
    <x v="3"/>
    <s v="FRA4"/>
    <x v="5"/>
    <x v="82"/>
  </r>
  <r>
    <x v="790"/>
    <s v="33014819A"/>
    <x v="0"/>
    <n v="1"/>
    <x v="15"/>
    <n v="240"/>
    <x v="12"/>
    <x v="0"/>
    <n v="192"/>
    <x v="3"/>
    <s v="FRA5"/>
    <x v="36"/>
    <x v="81"/>
  </r>
  <r>
    <x v="791"/>
    <s v="33014919A"/>
    <x v="0"/>
    <n v="1"/>
    <x v="15"/>
    <n v="210"/>
    <x v="25"/>
    <x v="0"/>
    <n v="168"/>
    <x v="3"/>
    <s v="FRA2"/>
    <x v="4"/>
    <x v="95"/>
  </r>
  <r>
    <x v="792"/>
    <s v="33015019A"/>
    <x v="0"/>
    <n v="1"/>
    <x v="15"/>
    <n v="538"/>
    <x v="30"/>
    <x v="0"/>
    <n v="430.40000000000003"/>
    <x v="1"/>
    <s v="SAN11"/>
    <x v="55"/>
    <x v="100"/>
  </r>
  <r>
    <x v="793"/>
    <s v="33015119A"/>
    <x v="0"/>
    <n v="1"/>
    <x v="15"/>
    <n v="187"/>
    <x v="49"/>
    <x v="0"/>
    <n v="149.6"/>
    <x v="5"/>
    <s v="SNE2"/>
    <x v="42"/>
    <x v="122"/>
  </r>
  <r>
    <x v="794"/>
    <s v="33015219A"/>
    <x v="0"/>
    <n v="1"/>
    <x v="15"/>
    <n v="383"/>
    <x v="23"/>
    <x v="0"/>
    <n v="306.40000000000003"/>
    <x v="0"/>
    <s v="APP1"/>
    <x v="2"/>
    <x v="92"/>
  </r>
  <r>
    <x v="795"/>
    <s v="33016019A"/>
    <x v="0"/>
    <n v="1"/>
    <x v="15"/>
    <n v="592"/>
    <x v="33"/>
    <x v="0"/>
    <n v="473.6"/>
    <x v="1"/>
    <s v="SAN1"/>
    <x v="47"/>
    <x v="104"/>
  </r>
  <r>
    <x v="796"/>
    <s v="33016119A"/>
    <x v="0"/>
    <n v="1"/>
    <x v="15"/>
    <n v="332"/>
    <x v="55"/>
    <x v="0"/>
    <n v="265.60000000000002"/>
    <x v="5"/>
    <s v="SNE16"/>
    <x v="38"/>
    <x v="128"/>
  </r>
  <r>
    <x v="797"/>
    <s v="33016219A"/>
    <x v="0"/>
    <n v="1"/>
    <x v="15"/>
    <n v="345"/>
    <x v="18"/>
    <x v="0"/>
    <n v="276"/>
    <x v="0"/>
    <s v="APP2"/>
    <x v="32"/>
    <x v="87"/>
  </r>
  <r>
    <x v="798"/>
    <s v="33016319A"/>
    <x v="0"/>
    <n v="1"/>
    <x v="15"/>
    <n v="168"/>
    <x v="10"/>
    <x v="0"/>
    <n v="134.4"/>
    <x v="4"/>
    <s v="SMA4"/>
    <x v="7"/>
    <x v="79"/>
  </r>
  <r>
    <x v="799"/>
    <s v="33016419A"/>
    <x v="0"/>
    <n v="1"/>
    <x v="15"/>
    <n v="168"/>
    <x v="10"/>
    <x v="0"/>
    <n v="134.4"/>
    <x v="4"/>
    <s v="SMA4"/>
    <x v="7"/>
    <x v="79"/>
  </r>
  <r>
    <x v="800"/>
    <s v="33016519A"/>
    <x v="0"/>
    <n v="1"/>
    <x v="15"/>
    <n v="210"/>
    <x v="25"/>
    <x v="0"/>
    <n v="168"/>
    <x v="3"/>
    <s v="FRA2"/>
    <x v="4"/>
    <x v="95"/>
  </r>
  <r>
    <x v="801"/>
    <s v="33016619A"/>
    <x v="0"/>
    <n v="1"/>
    <x v="15"/>
    <n v="210"/>
    <x v="25"/>
    <x v="0"/>
    <n v="168"/>
    <x v="3"/>
    <s v="FRA2"/>
    <x v="4"/>
    <x v="95"/>
  </r>
  <r>
    <x v="802"/>
    <s v="33100119A"/>
    <x v="0"/>
    <n v="1"/>
    <x v="15"/>
    <n v="510"/>
    <x v="50"/>
    <x v="0"/>
    <n v="408"/>
    <x v="9"/>
    <s v="BOO2"/>
    <x v="22"/>
    <x v="123"/>
  </r>
  <r>
    <x v="803"/>
    <s v="33999119A"/>
    <x v="0"/>
    <n v="1"/>
    <x v="15"/>
    <n v="1491"/>
    <x v="44"/>
    <x v="0"/>
    <n v="1192.8"/>
    <x v="8"/>
    <s v="BAG2"/>
    <x v="14"/>
    <x v="116"/>
  </r>
  <r>
    <x v="804"/>
    <s v="80010419A"/>
    <x v="0"/>
    <n v="1"/>
    <x v="15"/>
    <n v="538"/>
    <x v="30"/>
    <x v="0"/>
    <n v="430.40000000000003"/>
    <x v="1"/>
    <s v="SAN10"/>
    <x v="39"/>
    <x v="107"/>
  </r>
  <r>
    <x v="805"/>
    <s v="80010519A"/>
    <x v="0"/>
    <n v="1"/>
    <x v="15"/>
    <n v="267"/>
    <x v="37"/>
    <x v="0"/>
    <n v="213.60000000000002"/>
    <x v="5"/>
    <s v="SNE6"/>
    <x v="31"/>
    <x v="109"/>
  </r>
  <r>
    <x v="806"/>
    <s v="80010619A"/>
    <x v="0"/>
    <n v="1"/>
    <x v="15"/>
    <n v="345"/>
    <x v="18"/>
    <x v="0"/>
    <n v="276"/>
    <x v="0"/>
    <s v="APP2"/>
    <x v="32"/>
    <x v="87"/>
  </r>
  <r>
    <x v="807"/>
    <s v="80010719A"/>
    <x v="0"/>
    <n v="1"/>
    <x v="15"/>
    <n v="168"/>
    <x v="10"/>
    <x v="0"/>
    <n v="134.4"/>
    <x v="4"/>
    <s v="SMA4"/>
    <x v="7"/>
    <x v="79"/>
  </r>
  <r>
    <x v="808"/>
    <s v="80010819A"/>
    <x v="0"/>
    <n v="0"/>
    <x v="15"/>
    <n v="168"/>
    <x v="10"/>
    <x v="0"/>
    <n v="134.4"/>
    <x v="4"/>
    <s v="SMA4"/>
    <x v="7"/>
    <x v="79"/>
  </r>
  <r>
    <x v="809"/>
    <s v="80010919A"/>
    <x v="0"/>
    <n v="0"/>
    <x v="15"/>
    <n v="210"/>
    <x v="25"/>
    <x v="0"/>
    <n v="168"/>
    <x v="3"/>
    <s v="FRA2"/>
    <x v="4"/>
    <x v="95"/>
  </r>
  <r>
    <x v="810"/>
    <s v="80011019A"/>
    <x v="0"/>
    <n v="0"/>
    <x v="15"/>
    <n v="507"/>
    <x v="56"/>
    <x v="0"/>
    <n v="405.6"/>
    <x v="1"/>
    <s v="SAN9"/>
    <x v="43"/>
    <x v="129"/>
  </r>
  <r>
    <x v="811"/>
    <s v="80011119A"/>
    <x v="0"/>
    <n v="0"/>
    <x v="15"/>
    <n v="447"/>
    <x v="9"/>
    <x v="0"/>
    <n v="357.6"/>
    <x v="0"/>
    <s v="APP3"/>
    <x v="0"/>
    <x v="78"/>
  </r>
  <r>
    <x v="811"/>
    <s v="80011119B"/>
    <x v="1"/>
    <n v="1"/>
    <x v="15"/>
    <n v="447"/>
    <x v="9"/>
    <x v="0"/>
    <n v="357.6"/>
    <x v="0"/>
    <s v="APP3"/>
    <x v="0"/>
    <x v="78"/>
  </r>
  <r>
    <x v="812"/>
    <s v="80011219A"/>
    <x v="0"/>
    <n v="1"/>
    <x v="15"/>
    <n v="447"/>
    <x v="9"/>
    <x v="0"/>
    <n v="357.6"/>
    <x v="0"/>
    <s v="APP3"/>
    <x v="0"/>
    <x v="78"/>
  </r>
  <r>
    <x v="813"/>
    <s v="80011319A"/>
    <x v="0"/>
    <n v="0"/>
    <x v="15"/>
    <n v="345"/>
    <x v="18"/>
    <x v="0"/>
    <n v="276"/>
    <x v="0"/>
    <s v="APP2"/>
    <x v="32"/>
    <x v="87"/>
  </r>
  <r>
    <x v="814"/>
    <s v="80011419A"/>
    <x v="0"/>
    <n v="0"/>
    <x v="15"/>
    <n v="447"/>
    <x v="9"/>
    <x v="0"/>
    <n v="357.6"/>
    <x v="0"/>
    <s v="APP3"/>
    <x v="0"/>
    <x v="78"/>
  </r>
  <r>
    <x v="815"/>
    <s v="80011519A"/>
    <x v="0"/>
    <n v="0"/>
    <x v="15"/>
    <n v="144"/>
    <x v="24"/>
    <x v="0"/>
    <n v="115.2"/>
    <x v="4"/>
    <s v="SMA3"/>
    <x v="33"/>
    <x v="94"/>
  </r>
  <r>
    <x v="816"/>
    <s v="80011619A"/>
    <x v="0"/>
    <n v="0"/>
    <x v="15"/>
    <n v="168"/>
    <x v="10"/>
    <x v="0"/>
    <n v="134.4"/>
    <x v="4"/>
    <s v="SMA1"/>
    <x v="15"/>
    <x v="93"/>
  </r>
  <r>
    <x v="817"/>
    <s v="80011719A"/>
    <x v="0"/>
    <n v="0"/>
    <x v="15"/>
    <n v="210"/>
    <x v="25"/>
    <x v="0"/>
    <n v="168"/>
    <x v="3"/>
    <s v="FRA2"/>
    <x v="4"/>
    <x v="95"/>
  </r>
  <r>
    <x v="818"/>
    <s v="80011819A"/>
    <x v="0"/>
    <n v="0"/>
    <x v="15"/>
    <n v="240"/>
    <x v="12"/>
    <x v="0"/>
    <n v="192"/>
    <x v="3"/>
    <s v="FRA5"/>
    <x v="36"/>
    <x v="81"/>
  </r>
  <r>
    <x v="819"/>
    <s v="80011919A"/>
    <x v="0"/>
    <n v="1"/>
    <x v="15"/>
    <n v="210"/>
    <x v="25"/>
    <x v="0"/>
    <n v="168"/>
    <x v="3"/>
    <s v="FRA2"/>
    <x v="4"/>
    <x v="95"/>
  </r>
  <r>
    <x v="820"/>
    <s v="80012019A"/>
    <x v="0"/>
    <n v="0"/>
    <x v="15"/>
    <n v="538"/>
    <x v="30"/>
    <x v="0"/>
    <n v="430.40000000000003"/>
    <x v="1"/>
    <s v="SAN11"/>
    <x v="55"/>
    <x v="100"/>
  </r>
  <r>
    <x v="821"/>
    <s v="80012119A"/>
    <x v="0"/>
    <n v="1"/>
    <x v="15"/>
    <n v="345"/>
    <x v="18"/>
    <x v="0"/>
    <n v="276"/>
    <x v="0"/>
    <s v="APP2"/>
    <x v="32"/>
    <x v="87"/>
  </r>
  <r>
    <x v="822"/>
    <s v="80012219A"/>
    <x v="0"/>
    <n v="0"/>
    <x v="15"/>
    <n v="383"/>
    <x v="23"/>
    <x v="0"/>
    <n v="306.40000000000003"/>
    <x v="0"/>
    <s v="APP1"/>
    <x v="2"/>
    <x v="92"/>
  </r>
  <r>
    <x v="823"/>
    <s v="80012319A"/>
    <x v="0"/>
    <n v="0"/>
    <x v="15"/>
    <n v="345"/>
    <x v="18"/>
    <x v="0"/>
    <n v="276"/>
    <x v="0"/>
    <s v="APP2"/>
    <x v="32"/>
    <x v="87"/>
  </r>
  <r>
    <x v="824"/>
    <s v="80012419A"/>
    <x v="0"/>
    <n v="0"/>
    <x v="15"/>
    <n v="168"/>
    <x v="10"/>
    <x v="0"/>
    <n v="134.4"/>
    <x v="4"/>
    <s v="SMA4"/>
    <x v="7"/>
    <x v="79"/>
  </r>
  <r>
    <x v="825"/>
    <s v="80012519A"/>
    <x v="0"/>
    <n v="0"/>
    <x v="15"/>
    <n v="144"/>
    <x v="24"/>
    <x v="0"/>
    <n v="115.2"/>
    <x v="4"/>
    <s v="SMA3"/>
    <x v="33"/>
    <x v="94"/>
  </r>
  <r>
    <x v="826"/>
    <s v="80012619A"/>
    <x v="0"/>
    <n v="1"/>
    <x v="15"/>
    <n v="220"/>
    <x v="13"/>
    <x v="0"/>
    <n v="176"/>
    <x v="3"/>
    <s v="FRA4"/>
    <x v="5"/>
    <x v="82"/>
  </r>
  <r>
    <x v="827"/>
    <s v="80012719A"/>
    <x v="0"/>
    <n v="0"/>
    <x v="15"/>
    <n v="210"/>
    <x v="25"/>
    <x v="0"/>
    <n v="168"/>
    <x v="3"/>
    <s v="FRA2"/>
    <x v="4"/>
    <x v="95"/>
  </r>
  <r>
    <x v="828"/>
    <s v="80012819A"/>
    <x v="0"/>
    <n v="1"/>
    <x v="15"/>
    <n v="240"/>
    <x v="12"/>
    <x v="0"/>
    <n v="192"/>
    <x v="3"/>
    <s v="FRA5"/>
    <x v="36"/>
    <x v="81"/>
  </r>
  <r>
    <x v="829"/>
    <s v="80012919A"/>
    <x v="0"/>
    <n v="1"/>
    <x v="15"/>
    <n v="220"/>
    <x v="13"/>
    <x v="0"/>
    <n v="176"/>
    <x v="3"/>
    <s v="FRA4"/>
    <x v="5"/>
    <x v="82"/>
  </r>
  <r>
    <x v="830"/>
    <s v="80013019A"/>
    <x v="0"/>
    <n v="0"/>
    <x v="15"/>
    <n v="440"/>
    <x v="48"/>
    <x v="0"/>
    <n v="352"/>
    <x v="1"/>
    <s v="SAN5"/>
    <x v="54"/>
    <x v="121"/>
  </r>
  <r>
    <x v="831"/>
    <s v="80013119A"/>
    <x v="0"/>
    <n v="1"/>
    <x v="15"/>
    <n v="447"/>
    <x v="9"/>
    <x v="0"/>
    <n v="357.6"/>
    <x v="0"/>
    <s v="APP3"/>
    <x v="0"/>
    <x v="78"/>
  </r>
  <r>
    <x v="832"/>
    <s v="80013219A"/>
    <x v="0"/>
    <n v="0"/>
    <x v="15"/>
    <n v="383"/>
    <x v="23"/>
    <x v="0"/>
    <n v="306.40000000000003"/>
    <x v="0"/>
    <s v="APP1"/>
    <x v="2"/>
    <x v="92"/>
  </r>
  <r>
    <x v="833"/>
    <s v="80013319A"/>
    <x v="0"/>
    <n v="1"/>
    <x v="15"/>
    <n v="172"/>
    <x v="11"/>
    <x v="0"/>
    <n v="137.6"/>
    <x v="4"/>
    <s v="SMA2"/>
    <x v="34"/>
    <x v="80"/>
  </r>
  <r>
    <x v="834"/>
    <s v="80013419A"/>
    <x v="0"/>
    <n v="1"/>
    <x v="15"/>
    <n v="172"/>
    <x v="11"/>
    <x v="0"/>
    <n v="137.6"/>
    <x v="4"/>
    <s v="SMA2"/>
    <x v="34"/>
    <x v="80"/>
  </r>
  <r>
    <x v="835"/>
    <s v="80013519A"/>
    <x v="0"/>
    <n v="1"/>
    <x v="15"/>
    <n v="168"/>
    <x v="10"/>
    <x v="0"/>
    <n v="134.4"/>
    <x v="4"/>
    <s v="SMA4"/>
    <x v="7"/>
    <x v="79"/>
  </r>
  <r>
    <x v="836"/>
    <s v="80013619A"/>
    <x v="0"/>
    <n v="1"/>
    <x v="15"/>
    <n v="210"/>
    <x v="25"/>
    <x v="0"/>
    <n v="168"/>
    <x v="3"/>
    <s v="FRA2"/>
    <x v="4"/>
    <x v="95"/>
  </r>
  <r>
    <x v="837"/>
    <s v="80013719A"/>
    <x v="0"/>
    <n v="1"/>
    <x v="15"/>
    <n v="210"/>
    <x v="25"/>
    <x v="0"/>
    <n v="168"/>
    <x v="3"/>
    <s v="FRA2"/>
    <x v="4"/>
    <x v="95"/>
  </r>
  <r>
    <x v="838"/>
    <s v="80013819A"/>
    <x v="0"/>
    <n v="1"/>
    <x v="15"/>
    <n v="258"/>
    <x v="15"/>
    <x v="0"/>
    <n v="206.4"/>
    <x v="6"/>
    <s v="ACC2"/>
    <x v="9"/>
    <x v="84"/>
  </r>
  <r>
    <x v="839"/>
    <s v="80014019A"/>
    <x v="0"/>
    <n v="0"/>
    <x v="15"/>
    <n v="523"/>
    <x v="35"/>
    <x v="0"/>
    <n v="418.40000000000003"/>
    <x v="1"/>
    <s v="SAN6"/>
    <x v="52"/>
    <x v="106"/>
  </r>
  <r>
    <x v="840"/>
    <s v="82022319A"/>
    <x v="0"/>
    <n v="1"/>
    <x v="15"/>
    <n v="383"/>
    <x v="23"/>
    <x v="0"/>
    <n v="306.40000000000003"/>
    <x v="0"/>
    <s v="APP1"/>
    <x v="2"/>
    <x v="92"/>
  </r>
  <r>
    <x v="841"/>
    <s v="82022419A"/>
    <x v="0"/>
    <n v="0"/>
    <x v="15"/>
    <n v="172"/>
    <x v="11"/>
    <x v="0"/>
    <n v="137.6"/>
    <x v="4"/>
    <s v="SMA2"/>
    <x v="34"/>
    <x v="80"/>
  </r>
  <r>
    <x v="842"/>
    <s v="62100119A"/>
    <x v="0"/>
    <n v="1"/>
    <x v="15"/>
    <n v="488"/>
    <x v="28"/>
    <x v="0"/>
    <n v="390.40000000000003"/>
    <x v="1"/>
    <s v="SAN4"/>
    <x v="53"/>
    <x v="98"/>
  </r>
  <r>
    <x v="843"/>
    <s v="62111519A"/>
    <x v="0"/>
    <n v="0"/>
    <x v="15"/>
    <n v="447"/>
    <x v="9"/>
    <x v="0"/>
    <n v="357.6"/>
    <x v="0"/>
    <s v="APP3"/>
    <x v="0"/>
    <x v="78"/>
  </r>
  <r>
    <x v="844"/>
    <s v="82010319A"/>
    <x v="0"/>
    <n v="1"/>
    <x v="15"/>
    <n v="283"/>
    <x v="8"/>
    <x v="0"/>
    <n v="226.4"/>
    <x v="5"/>
    <s v="SNE12"/>
    <x v="50"/>
    <x v="77"/>
  </r>
  <r>
    <x v="845"/>
    <s v="82010419A"/>
    <x v="0"/>
    <n v="0"/>
    <x v="15"/>
    <n v="345"/>
    <x v="18"/>
    <x v="0"/>
    <n v="276"/>
    <x v="0"/>
    <s v="APP2"/>
    <x v="32"/>
    <x v="87"/>
  </r>
  <r>
    <x v="846"/>
    <s v="82010519A"/>
    <x v="0"/>
    <n v="1"/>
    <x v="15"/>
    <n v="168"/>
    <x v="10"/>
    <x v="0"/>
    <n v="134.4"/>
    <x v="4"/>
    <s v="SMA4"/>
    <x v="7"/>
    <x v="79"/>
  </r>
  <r>
    <x v="847"/>
    <s v="82010619A"/>
    <x v="0"/>
    <n v="1"/>
    <x v="15"/>
    <n v="172"/>
    <x v="11"/>
    <x v="0"/>
    <n v="137.6"/>
    <x v="4"/>
    <s v="SMA2"/>
    <x v="34"/>
    <x v="80"/>
  </r>
  <r>
    <x v="848"/>
    <s v="82010719A"/>
    <x v="0"/>
    <n v="0"/>
    <x v="15"/>
    <n v="240"/>
    <x v="12"/>
    <x v="0"/>
    <n v="192"/>
    <x v="3"/>
    <s v="FRA5"/>
    <x v="36"/>
    <x v="81"/>
  </r>
  <r>
    <x v="849"/>
    <s v="82010819A"/>
    <x v="0"/>
    <n v="1"/>
    <x v="15"/>
    <n v="205"/>
    <x v="19"/>
    <x v="0"/>
    <n v="164"/>
    <x v="3"/>
    <s v="FRA3"/>
    <x v="16"/>
    <x v="88"/>
  </r>
  <r>
    <x v="850"/>
    <s v="82010919A"/>
    <x v="0"/>
    <n v="1"/>
    <x v="15"/>
    <n v="192"/>
    <x v="14"/>
    <x v="0"/>
    <n v="153.60000000000002"/>
    <x v="3"/>
    <s v="FRA1"/>
    <x v="35"/>
    <x v="83"/>
  </r>
  <r>
    <x v="851"/>
    <s v="82011119A"/>
    <x v="0"/>
    <n v="1"/>
    <x v="15"/>
    <n v="440"/>
    <x v="48"/>
    <x v="0"/>
    <n v="352"/>
    <x v="1"/>
    <s v="SAN5"/>
    <x v="54"/>
    <x v="121"/>
  </r>
  <r>
    <x v="852"/>
    <s v="82011219A"/>
    <x v="0"/>
    <n v="1"/>
    <x v="15"/>
    <n v="345"/>
    <x v="18"/>
    <x v="0"/>
    <n v="276"/>
    <x v="0"/>
    <s v="APP2"/>
    <x v="32"/>
    <x v="87"/>
  </r>
  <r>
    <x v="853"/>
    <s v="82011319A"/>
    <x v="0"/>
    <n v="1"/>
    <x v="15"/>
    <n v="383"/>
    <x v="23"/>
    <x v="0"/>
    <n v="306.40000000000003"/>
    <x v="0"/>
    <s v="APP1"/>
    <x v="2"/>
    <x v="92"/>
  </r>
  <r>
    <x v="854"/>
    <s v="82011619A"/>
    <x v="0"/>
    <n v="0"/>
    <x v="15"/>
    <n v="168"/>
    <x v="10"/>
    <x v="0"/>
    <n v="134.4"/>
    <x v="4"/>
    <s v="SMA1"/>
    <x v="15"/>
    <x v="93"/>
  </r>
  <r>
    <x v="855"/>
    <s v="82011719A"/>
    <x v="0"/>
    <n v="0"/>
    <x v="15"/>
    <n v="210"/>
    <x v="25"/>
    <x v="0"/>
    <n v="168"/>
    <x v="3"/>
    <s v="FRA2"/>
    <x v="4"/>
    <x v="95"/>
  </r>
  <r>
    <x v="856"/>
    <s v="82011819A"/>
    <x v="0"/>
    <n v="0"/>
    <x v="15"/>
    <n v="258"/>
    <x v="15"/>
    <x v="0"/>
    <n v="206.4"/>
    <x v="6"/>
    <s v="ACC2"/>
    <x v="9"/>
    <x v="84"/>
  </r>
  <r>
    <x v="857"/>
    <s v="82011919A"/>
    <x v="0"/>
    <n v="1"/>
    <x v="15"/>
    <n v="258"/>
    <x v="15"/>
    <x v="0"/>
    <n v="206.4"/>
    <x v="6"/>
    <s v="ACC2"/>
    <x v="9"/>
    <x v="84"/>
  </r>
  <r>
    <x v="858"/>
    <s v="82012019A"/>
    <x v="0"/>
    <n v="0"/>
    <x v="15"/>
    <n v="488"/>
    <x v="28"/>
    <x v="0"/>
    <n v="390.40000000000003"/>
    <x v="1"/>
    <s v="SAN4"/>
    <x v="53"/>
    <x v="98"/>
  </r>
  <r>
    <x v="859"/>
    <s v="82012119A"/>
    <x v="0"/>
    <n v="1"/>
    <x v="15"/>
    <n v="447"/>
    <x v="9"/>
    <x v="0"/>
    <n v="357.6"/>
    <x v="0"/>
    <s v="APP3"/>
    <x v="0"/>
    <x v="78"/>
  </r>
  <r>
    <x v="860"/>
    <s v="82012219A"/>
    <x v="0"/>
    <n v="1"/>
    <x v="15"/>
    <n v="447"/>
    <x v="9"/>
    <x v="0"/>
    <n v="357.6"/>
    <x v="0"/>
    <s v="APP3"/>
    <x v="0"/>
    <x v="78"/>
  </r>
  <r>
    <x v="861"/>
    <s v="82012319A"/>
    <x v="0"/>
    <n v="1"/>
    <x v="15"/>
    <n v="172"/>
    <x v="11"/>
    <x v="0"/>
    <n v="137.6"/>
    <x v="4"/>
    <s v="SMA2"/>
    <x v="34"/>
    <x v="80"/>
  </r>
  <r>
    <x v="862"/>
    <s v="82012419A"/>
    <x v="0"/>
    <n v="1"/>
    <x v="15"/>
    <n v="168"/>
    <x v="10"/>
    <x v="0"/>
    <n v="134.4"/>
    <x v="4"/>
    <s v="SMA1"/>
    <x v="15"/>
    <x v="93"/>
  </r>
  <r>
    <x v="863"/>
    <s v="82012519A"/>
    <x v="0"/>
    <n v="1"/>
    <x v="15"/>
    <n v="192"/>
    <x v="14"/>
    <x v="0"/>
    <n v="153.60000000000002"/>
    <x v="3"/>
    <s v="FRA1"/>
    <x v="35"/>
    <x v="83"/>
  </r>
  <r>
    <x v="864"/>
    <s v="82012619A"/>
    <x v="0"/>
    <n v="1"/>
    <x v="15"/>
    <n v="192"/>
    <x v="14"/>
    <x v="0"/>
    <n v="153.60000000000002"/>
    <x v="3"/>
    <s v="FRA1"/>
    <x v="35"/>
    <x v="83"/>
  </r>
  <r>
    <x v="865"/>
    <s v="82012719A"/>
    <x v="0"/>
    <n v="1"/>
    <x v="15"/>
    <n v="210"/>
    <x v="25"/>
    <x v="0"/>
    <n v="168"/>
    <x v="3"/>
    <s v="FRA2"/>
    <x v="4"/>
    <x v="95"/>
  </r>
  <r>
    <x v="866"/>
    <s v="82012819A"/>
    <x v="0"/>
    <n v="1"/>
    <x v="15"/>
    <n v="255"/>
    <x v="27"/>
    <x v="0"/>
    <n v="204"/>
    <x v="6"/>
    <s v="ACC1"/>
    <x v="46"/>
    <x v="97"/>
  </r>
  <r>
    <x v="867"/>
    <s v="82012919A"/>
    <x v="0"/>
    <n v="1"/>
    <x v="15"/>
    <n v="313"/>
    <x v="21"/>
    <x v="0"/>
    <n v="250.4"/>
    <x v="6"/>
    <s v="ACC4"/>
    <x v="10"/>
    <x v="90"/>
  </r>
  <r>
    <x v="868"/>
    <s v="82013019A"/>
    <x v="0"/>
    <n v="1"/>
    <x v="15"/>
    <n v="312"/>
    <x v="36"/>
    <x v="0"/>
    <n v="249.60000000000002"/>
    <x v="5"/>
    <s v="SNE1"/>
    <x v="8"/>
    <x v="108"/>
  </r>
  <r>
    <x v="869"/>
    <s v="82013119A"/>
    <x v="0"/>
    <n v="1"/>
    <x v="15"/>
    <n v="383"/>
    <x v="23"/>
    <x v="0"/>
    <n v="306.40000000000003"/>
    <x v="0"/>
    <s v="APP1"/>
    <x v="2"/>
    <x v="92"/>
  </r>
  <r>
    <x v="870"/>
    <s v="82013219A"/>
    <x v="0"/>
    <n v="1"/>
    <x v="15"/>
    <n v="168"/>
    <x v="10"/>
    <x v="0"/>
    <n v="134.4"/>
    <x v="4"/>
    <s v="SMA4"/>
    <x v="7"/>
    <x v="79"/>
  </r>
  <r>
    <x v="871"/>
    <s v="82013319A"/>
    <x v="0"/>
    <n v="1"/>
    <x v="15"/>
    <n v="168"/>
    <x v="10"/>
    <x v="0"/>
    <n v="134.4"/>
    <x v="4"/>
    <s v="SMA4"/>
    <x v="7"/>
    <x v="79"/>
  </r>
  <r>
    <x v="872"/>
    <s v="82013419A"/>
    <x v="0"/>
    <n v="1"/>
    <x v="15"/>
    <n v="210"/>
    <x v="25"/>
    <x v="0"/>
    <n v="168"/>
    <x v="3"/>
    <s v="FRA2"/>
    <x v="4"/>
    <x v="95"/>
  </r>
  <r>
    <x v="873"/>
    <s v="82013519A"/>
    <x v="0"/>
    <n v="1"/>
    <x v="15"/>
    <n v="210"/>
    <x v="25"/>
    <x v="0"/>
    <n v="168"/>
    <x v="3"/>
    <s v="FRA2"/>
    <x v="4"/>
    <x v="95"/>
  </r>
  <r>
    <x v="874"/>
    <s v="82013619A"/>
    <x v="0"/>
    <n v="1"/>
    <x v="15"/>
    <n v="240"/>
    <x v="12"/>
    <x v="0"/>
    <n v="192"/>
    <x v="3"/>
    <s v="FRA5"/>
    <x v="36"/>
    <x v="81"/>
  </r>
  <r>
    <x v="875"/>
    <s v="82013719A"/>
    <x v="0"/>
    <n v="1"/>
    <x v="15"/>
    <n v="255"/>
    <x v="27"/>
    <x v="0"/>
    <n v="204"/>
    <x v="6"/>
    <s v="ACC1"/>
    <x v="46"/>
    <x v="97"/>
  </r>
  <r>
    <x v="876"/>
    <s v="82013819A"/>
    <x v="0"/>
    <n v="1"/>
    <x v="15"/>
    <n v="255"/>
    <x v="27"/>
    <x v="0"/>
    <n v="204"/>
    <x v="6"/>
    <s v="ACC1"/>
    <x v="46"/>
    <x v="97"/>
  </r>
  <r>
    <x v="877"/>
    <s v="82013919A"/>
    <x v="0"/>
    <n v="1"/>
    <x v="15"/>
    <n v="258"/>
    <x v="15"/>
    <x v="0"/>
    <n v="206.4"/>
    <x v="6"/>
    <s v="ACC2"/>
    <x v="9"/>
    <x v="84"/>
  </r>
  <r>
    <x v="878"/>
    <s v="82014019A"/>
    <x v="0"/>
    <n v="1"/>
    <x v="15"/>
    <n v="367"/>
    <x v="54"/>
    <x v="0"/>
    <n v="293.60000000000002"/>
    <x v="5"/>
    <s v="SNE11"/>
    <x v="70"/>
    <x v="127"/>
  </r>
  <r>
    <x v="879"/>
    <s v="82014119A"/>
    <x v="0"/>
    <n v="1"/>
    <x v="15"/>
    <n v="447"/>
    <x v="9"/>
    <x v="0"/>
    <n v="357.6"/>
    <x v="0"/>
    <s v="APP3"/>
    <x v="0"/>
    <x v="78"/>
  </r>
  <r>
    <x v="880"/>
    <s v="82014219A"/>
    <x v="0"/>
    <n v="1"/>
    <x v="15"/>
    <n v="144"/>
    <x v="24"/>
    <x v="0"/>
    <n v="115.2"/>
    <x v="4"/>
    <s v="SMA3"/>
    <x v="33"/>
    <x v="94"/>
  </r>
  <r>
    <x v="881"/>
    <s v="82014319A"/>
    <x v="0"/>
    <n v="1"/>
    <x v="15"/>
    <n v="210"/>
    <x v="25"/>
    <x v="0"/>
    <n v="168"/>
    <x v="3"/>
    <s v="FRA2"/>
    <x v="4"/>
    <x v="95"/>
  </r>
  <r>
    <x v="882"/>
    <s v="82014419A"/>
    <x v="0"/>
    <n v="1"/>
    <x v="15"/>
    <n v="192"/>
    <x v="14"/>
    <x v="0"/>
    <n v="153.60000000000002"/>
    <x v="3"/>
    <s v="FRA1"/>
    <x v="35"/>
    <x v="83"/>
  </r>
  <r>
    <x v="883"/>
    <s v="82014519A"/>
    <x v="0"/>
    <n v="1"/>
    <x v="15"/>
    <n v="220"/>
    <x v="13"/>
    <x v="0"/>
    <n v="176"/>
    <x v="3"/>
    <s v="FRA4"/>
    <x v="5"/>
    <x v="82"/>
  </r>
  <r>
    <x v="884"/>
    <s v="82014619A"/>
    <x v="0"/>
    <n v="1"/>
    <x v="15"/>
    <n v="258"/>
    <x v="15"/>
    <x v="0"/>
    <n v="206.4"/>
    <x v="6"/>
    <s v="ACC2"/>
    <x v="9"/>
    <x v="84"/>
  </r>
  <r>
    <x v="885"/>
    <s v="82014719A"/>
    <x v="0"/>
    <n v="1"/>
    <x v="15"/>
    <n v="313"/>
    <x v="21"/>
    <x v="0"/>
    <n v="250.4"/>
    <x v="6"/>
    <s v="ACC4"/>
    <x v="10"/>
    <x v="90"/>
  </r>
  <r>
    <x v="886"/>
    <s v="82014819A"/>
    <x v="0"/>
    <n v="1"/>
    <x v="15"/>
    <n v="255"/>
    <x v="27"/>
    <x v="0"/>
    <n v="204"/>
    <x v="6"/>
    <s v="ACC1"/>
    <x v="46"/>
    <x v="97"/>
  </r>
  <r>
    <x v="887"/>
    <s v="82014919A"/>
    <x v="0"/>
    <n v="1"/>
    <x v="15"/>
    <n v="474"/>
    <x v="43"/>
    <x v="0"/>
    <n v="379.20000000000005"/>
    <x v="7"/>
    <s v="MIN9"/>
    <x v="12"/>
    <x v="115"/>
  </r>
  <r>
    <x v="888"/>
    <s v="82015019A"/>
    <x v="0"/>
    <n v="1"/>
    <x v="15"/>
    <n v="345"/>
    <x v="18"/>
    <x v="0"/>
    <n v="276"/>
    <x v="0"/>
    <s v="APP2"/>
    <x v="32"/>
    <x v="87"/>
  </r>
  <r>
    <x v="889"/>
    <s v="82015119A"/>
    <x v="0"/>
    <n v="1"/>
    <x v="15"/>
    <n v="168"/>
    <x v="10"/>
    <x v="0"/>
    <n v="134.4"/>
    <x v="4"/>
    <s v="SMA1"/>
    <x v="15"/>
    <x v="93"/>
  </r>
  <r>
    <x v="890"/>
    <s v="82015219A"/>
    <x v="0"/>
    <n v="1"/>
    <x v="15"/>
    <n v="192"/>
    <x v="14"/>
    <x v="0"/>
    <n v="153.60000000000002"/>
    <x v="3"/>
    <s v="FRA1"/>
    <x v="35"/>
    <x v="83"/>
  </r>
  <r>
    <x v="891"/>
    <s v="82015319A"/>
    <x v="0"/>
    <n v="1"/>
    <x v="15"/>
    <n v="205"/>
    <x v="19"/>
    <x v="0"/>
    <n v="164"/>
    <x v="3"/>
    <s v="FRA3"/>
    <x v="16"/>
    <x v="88"/>
  </r>
  <r>
    <x v="892"/>
    <s v="82015419A"/>
    <x v="0"/>
    <n v="1"/>
    <x v="15"/>
    <n v="210"/>
    <x v="25"/>
    <x v="0"/>
    <n v="168"/>
    <x v="3"/>
    <s v="FRA2"/>
    <x v="4"/>
    <x v="95"/>
  </r>
  <r>
    <x v="893"/>
    <s v="82015519A"/>
    <x v="0"/>
    <n v="1"/>
    <x v="15"/>
    <n v="327"/>
    <x v="20"/>
    <x v="0"/>
    <n v="261.60000000000002"/>
    <x v="6"/>
    <s v="ACC3"/>
    <x v="37"/>
    <x v="89"/>
  </r>
  <r>
    <x v="894"/>
    <s v="82015719A"/>
    <x v="0"/>
    <n v="1"/>
    <x v="15"/>
    <n v="258"/>
    <x v="15"/>
    <x v="0"/>
    <n v="206.4"/>
    <x v="6"/>
    <s v="ACC2"/>
    <x v="9"/>
    <x v="84"/>
  </r>
  <r>
    <x v="895"/>
    <s v="82020119A"/>
    <x v="0"/>
    <n v="1"/>
    <x v="15"/>
    <n v="492"/>
    <x v="32"/>
    <x v="0"/>
    <n v="393.6"/>
    <x v="1"/>
    <s v="SAN7"/>
    <x v="65"/>
    <x v="102"/>
  </r>
  <r>
    <x v="896"/>
    <s v="82020219A"/>
    <x v="0"/>
    <n v="1"/>
    <x v="15"/>
    <n v="336"/>
    <x v="26"/>
    <x v="0"/>
    <n v="268.8"/>
    <x v="5"/>
    <s v="SNE8"/>
    <x v="51"/>
    <x v="96"/>
  </r>
  <r>
    <x v="897"/>
    <s v="82020319A"/>
    <x v="0"/>
    <n v="1"/>
    <x v="15"/>
    <n v="383"/>
    <x v="23"/>
    <x v="0"/>
    <n v="306.40000000000003"/>
    <x v="0"/>
    <s v="APP1"/>
    <x v="2"/>
    <x v="92"/>
  </r>
  <r>
    <x v="898"/>
    <s v="82020519A"/>
    <x v="0"/>
    <n v="1"/>
    <x v="15"/>
    <n v="168"/>
    <x v="10"/>
    <x v="0"/>
    <n v="134.4"/>
    <x v="4"/>
    <s v="SMA4"/>
    <x v="7"/>
    <x v="79"/>
  </r>
  <r>
    <x v="899"/>
    <s v="82020619A"/>
    <x v="0"/>
    <n v="1"/>
    <x v="15"/>
    <n v="172"/>
    <x v="11"/>
    <x v="0"/>
    <n v="137.6"/>
    <x v="4"/>
    <s v="SMA2"/>
    <x v="34"/>
    <x v="80"/>
  </r>
  <r>
    <x v="900"/>
    <s v="82030119A"/>
    <x v="0"/>
    <n v="1"/>
    <x v="15"/>
    <n v="228"/>
    <x v="17"/>
    <x v="0"/>
    <n v="182.4"/>
    <x v="5"/>
    <s v="SNE4"/>
    <x v="44"/>
    <x v="86"/>
  </r>
  <r>
    <x v="901"/>
    <s v="26999919A"/>
    <x v="0"/>
    <n v="1"/>
    <x v="15"/>
    <n v="1576"/>
    <x v="57"/>
    <x v="0"/>
    <n v="1260.8000000000002"/>
    <x v="8"/>
    <s v="BAG3"/>
    <x v="59"/>
    <x v="130"/>
  </r>
  <r>
    <x v="902"/>
    <s v="62010119A"/>
    <x v="0"/>
    <n v="1"/>
    <x v="15"/>
    <n v="507"/>
    <x v="56"/>
    <x v="0"/>
    <n v="405.6"/>
    <x v="1"/>
    <s v="SAN9"/>
    <x v="43"/>
    <x v="129"/>
  </r>
  <r>
    <x v="903"/>
    <s v="62010219A"/>
    <x v="0"/>
    <n v="1"/>
    <x v="15"/>
    <n v="332"/>
    <x v="55"/>
    <x v="0"/>
    <n v="265.60000000000002"/>
    <x v="5"/>
    <s v="SNE16"/>
    <x v="38"/>
    <x v="128"/>
  </r>
  <r>
    <x v="904"/>
    <s v="62010319A"/>
    <x v="0"/>
    <n v="1"/>
    <x v="15"/>
    <n v="447"/>
    <x v="9"/>
    <x v="0"/>
    <n v="357.6"/>
    <x v="0"/>
    <s v="APP3"/>
    <x v="0"/>
    <x v="78"/>
  </r>
  <r>
    <x v="905"/>
    <s v="62010419A"/>
    <x v="0"/>
    <n v="1"/>
    <x v="15"/>
    <n v="345"/>
    <x v="18"/>
    <x v="0"/>
    <n v="276"/>
    <x v="0"/>
    <s v="APP2"/>
    <x v="32"/>
    <x v="87"/>
  </r>
  <r>
    <x v="906"/>
    <s v="62010519A"/>
    <x v="0"/>
    <n v="1"/>
    <x v="15"/>
    <n v="345"/>
    <x v="18"/>
    <x v="0"/>
    <n v="276"/>
    <x v="0"/>
    <s v="APP2"/>
    <x v="32"/>
    <x v="87"/>
  </r>
  <r>
    <x v="907"/>
    <s v="62010619A"/>
    <x v="0"/>
    <n v="1"/>
    <x v="15"/>
    <n v="383"/>
    <x v="23"/>
    <x v="0"/>
    <n v="306.40000000000003"/>
    <x v="0"/>
    <s v="APP1"/>
    <x v="2"/>
    <x v="92"/>
  </r>
  <r>
    <x v="908"/>
    <s v="62010719A"/>
    <x v="0"/>
    <n v="1"/>
    <x v="15"/>
    <n v="168"/>
    <x v="10"/>
    <x v="0"/>
    <n v="134.4"/>
    <x v="4"/>
    <s v="SMA4"/>
    <x v="7"/>
    <x v="79"/>
  </r>
  <r>
    <x v="909"/>
    <s v="62010819A"/>
    <x v="0"/>
    <n v="1"/>
    <x v="15"/>
    <n v="168"/>
    <x v="10"/>
    <x v="0"/>
    <n v="134.4"/>
    <x v="4"/>
    <s v="SMA4"/>
    <x v="7"/>
    <x v="79"/>
  </r>
  <r>
    <x v="910"/>
    <s v="62010919A"/>
    <x v="0"/>
    <n v="1"/>
    <x v="15"/>
    <n v="210"/>
    <x v="25"/>
    <x v="0"/>
    <n v="168"/>
    <x v="3"/>
    <s v="FRA2"/>
    <x v="4"/>
    <x v="95"/>
  </r>
  <r>
    <x v="911"/>
    <s v="62011019A"/>
    <x v="0"/>
    <n v="1"/>
    <x v="15"/>
    <n v="592"/>
    <x v="33"/>
    <x v="0"/>
    <n v="473.6"/>
    <x v="1"/>
    <s v="SAN1"/>
    <x v="47"/>
    <x v="104"/>
  </r>
  <r>
    <x v="912"/>
    <s v="33999219A"/>
    <x v="0"/>
    <n v="1"/>
    <x v="15"/>
    <n v="1491"/>
    <x v="44"/>
    <x v="0"/>
    <n v="1192.8"/>
    <x v="8"/>
    <s v="BAG2"/>
    <x v="14"/>
    <x v="116"/>
  </r>
  <r>
    <x v="913"/>
    <s v="33999319A"/>
    <x v="0"/>
    <n v="1"/>
    <x v="15"/>
    <n v="636"/>
    <x v="51"/>
    <x v="0"/>
    <n v="508.8"/>
    <x v="9"/>
    <s v="BOO3"/>
    <x v="23"/>
    <x v="124"/>
  </r>
  <r>
    <x v="914"/>
    <s v="33999419A"/>
    <x v="0"/>
    <n v="0"/>
    <x v="15"/>
    <n v="636"/>
    <x v="51"/>
    <x v="0"/>
    <n v="508.8"/>
    <x v="9"/>
    <s v="BOO3"/>
    <x v="23"/>
    <x v="124"/>
  </r>
  <r>
    <x v="915"/>
    <s v="33999519A"/>
    <x v="0"/>
    <n v="0"/>
    <x v="15"/>
    <n v="579"/>
    <x v="53"/>
    <x v="0"/>
    <n v="463.20000000000005"/>
    <x v="9"/>
    <s v="BOO1"/>
    <x v="25"/>
    <x v="126"/>
  </r>
  <r>
    <x v="916"/>
    <s v="33999619A"/>
    <x v="0"/>
    <n v="0"/>
    <x v="15"/>
    <n v="486"/>
    <x v="58"/>
    <x v="0"/>
    <n v="388.8"/>
    <x v="9"/>
    <s v="BOO6"/>
    <x v="24"/>
    <x v="131"/>
  </r>
  <r>
    <x v="917"/>
    <s v="33999819A"/>
    <x v="0"/>
    <n v="0"/>
    <x v="15"/>
    <n v="646"/>
    <x v="59"/>
    <x v="0"/>
    <n v="516.80000000000007"/>
    <x v="9"/>
    <s v="BOO5"/>
    <x v="73"/>
    <x v="132"/>
  </r>
  <r>
    <x v="918"/>
    <s v="33999919A"/>
    <x v="0"/>
    <n v="0"/>
    <x v="15"/>
    <n v="551"/>
    <x v="60"/>
    <x v="0"/>
    <n v="440.8"/>
    <x v="9"/>
    <s v="BOO12"/>
    <x v="30"/>
    <x v="133"/>
  </r>
  <r>
    <x v="919"/>
    <s v="33999719A"/>
    <x v="0"/>
    <n v="0"/>
    <x v="15"/>
    <n v="255"/>
    <x v="27"/>
    <x v="0"/>
    <n v="204"/>
    <x v="9"/>
    <s v="BOO8"/>
    <x v="29"/>
    <x v="134"/>
  </r>
  <r>
    <x v="920"/>
    <s v="97010119A"/>
    <x v="0"/>
    <n v="0"/>
    <x v="15"/>
    <n v="447"/>
    <x v="9"/>
    <x v="0"/>
    <n v="357.6"/>
    <x v="0"/>
    <s v="APP3"/>
    <x v="0"/>
    <x v="78"/>
  </r>
  <r>
    <x v="921"/>
    <s v="97010219A"/>
    <x v="0"/>
    <n v="0"/>
    <x v="15"/>
    <n v="240"/>
    <x v="12"/>
    <x v="0"/>
    <n v="192"/>
    <x v="3"/>
    <s v="FRA5"/>
    <x v="36"/>
    <x v="81"/>
  </r>
  <r>
    <x v="922"/>
    <s v="97010319A"/>
    <x v="0"/>
    <n v="0"/>
    <x v="15"/>
    <n v="313"/>
    <x v="21"/>
    <x v="0"/>
    <n v="250.4"/>
    <x v="6"/>
    <s v="ACC4"/>
    <x v="10"/>
    <x v="90"/>
  </r>
  <r>
    <x v="923"/>
    <s v="97020119A"/>
    <x v="0"/>
    <n v="0"/>
    <x v="15"/>
    <n v="327"/>
    <x v="20"/>
    <x v="0"/>
    <n v="261.60000000000002"/>
    <x v="6"/>
    <s v="ACC3"/>
    <x v="37"/>
    <x v="89"/>
  </r>
  <r>
    <x v="924"/>
    <s v="97020219A"/>
    <x v="0"/>
    <n v="0"/>
    <x v="15"/>
    <n v="327"/>
    <x v="20"/>
    <x v="0"/>
    <n v="261.60000000000002"/>
    <x v="6"/>
    <s v="ACC3"/>
    <x v="37"/>
    <x v="89"/>
  </r>
  <r>
    <x v="925"/>
    <s v="97020319A"/>
    <x v="0"/>
    <n v="0"/>
    <x v="15"/>
    <n v="258"/>
    <x v="15"/>
    <x v="0"/>
    <n v="206.4"/>
    <x v="6"/>
    <s v="ACC2"/>
    <x v="9"/>
    <x v="84"/>
  </r>
  <r>
    <x v="926"/>
    <s v="97020519A"/>
    <x v="0"/>
    <n v="0"/>
    <x v="15"/>
    <n v="258"/>
    <x v="15"/>
    <x v="0"/>
    <n v="206.4"/>
    <x v="6"/>
    <s v="ACC2"/>
    <x v="9"/>
    <x v="84"/>
  </r>
  <r>
    <x v="927"/>
    <s v="64010119A"/>
    <x v="0"/>
    <n v="1"/>
    <x v="15"/>
    <n v="478"/>
    <x v="46"/>
    <x v="0"/>
    <n v="382.40000000000003"/>
    <x v="1"/>
    <s v="SAN8"/>
    <x v="49"/>
    <x v="118"/>
  </r>
  <r>
    <x v="928"/>
    <s v="64010219A"/>
    <x v="0"/>
    <n v="0"/>
    <x v="15"/>
    <n v="312"/>
    <x v="36"/>
    <x v="0"/>
    <n v="249.60000000000002"/>
    <x v="5"/>
    <s v="SNE1"/>
    <x v="8"/>
    <x v="108"/>
  </r>
  <r>
    <x v="929"/>
    <s v="64020119A"/>
    <x v="0"/>
    <n v="1"/>
    <x v="15"/>
    <n v="383"/>
    <x v="23"/>
    <x v="0"/>
    <n v="306.40000000000003"/>
    <x v="0"/>
    <s v="APP1"/>
    <x v="2"/>
    <x v="92"/>
  </r>
  <r>
    <x v="930"/>
    <s v="64020219A"/>
    <x v="0"/>
    <n v="0"/>
    <x v="15"/>
    <n v="383"/>
    <x v="23"/>
    <x v="0"/>
    <n v="306.40000000000003"/>
    <x v="0"/>
    <s v="APP1"/>
    <x v="2"/>
    <x v="92"/>
  </r>
  <r>
    <x v="931"/>
    <s v="64020319A"/>
    <x v="0"/>
    <n v="0"/>
    <x v="15"/>
    <n v="168"/>
    <x v="10"/>
    <x v="0"/>
    <n v="134.4"/>
    <x v="4"/>
    <s v="SMA4"/>
    <x v="7"/>
    <x v="79"/>
  </r>
  <r>
    <x v="932"/>
    <s v="64020419A"/>
    <x v="0"/>
    <n v="0"/>
    <x v="15"/>
    <n v="168"/>
    <x v="10"/>
    <x v="0"/>
    <n v="134.4"/>
    <x v="4"/>
    <s v="SMA1"/>
    <x v="15"/>
    <x v="93"/>
  </r>
  <r>
    <x v="933"/>
    <s v="64020519A"/>
    <x v="0"/>
    <n v="0"/>
    <x v="15"/>
    <n v="192"/>
    <x v="14"/>
    <x v="0"/>
    <n v="153.60000000000002"/>
    <x v="3"/>
    <s v="FRA1"/>
    <x v="35"/>
    <x v="83"/>
  </r>
  <r>
    <x v="934"/>
    <s v="20130119A"/>
    <x v="0"/>
    <n v="1"/>
    <x v="15"/>
    <n v="278"/>
    <x v="52"/>
    <x v="0"/>
    <n v="222.4"/>
    <x v="2"/>
    <s v="SHO1"/>
    <x v="74"/>
    <x v="135"/>
  </r>
  <r>
    <x v="935"/>
    <s v="20130219A"/>
    <x v="0"/>
    <n v="0"/>
    <x v="15"/>
    <n v="510"/>
    <x v="50"/>
    <x v="0"/>
    <n v="408"/>
    <x v="9"/>
    <s v="BOO2"/>
    <x v="22"/>
    <x v="123"/>
  </r>
  <r>
    <x v="936"/>
    <s v="20130319A"/>
    <x v="0"/>
    <n v="1"/>
    <x v="15"/>
    <n v="284"/>
    <x v="61"/>
    <x v="0"/>
    <n v="227.20000000000002"/>
    <x v="5"/>
    <s v="SNE14"/>
    <x v="56"/>
    <x v="136"/>
  </r>
  <r>
    <x v="937"/>
    <s v="20130419A"/>
    <x v="0"/>
    <n v="1"/>
    <x v="15"/>
    <n v="168"/>
    <x v="10"/>
    <x v="0"/>
    <n v="134.4"/>
    <x v="5"/>
    <s v="SNE5"/>
    <x v="62"/>
    <x v="103"/>
  </r>
  <r>
    <x v="938"/>
    <s v="20130519A"/>
    <x v="0"/>
    <n v="0"/>
    <x v="15"/>
    <n v="312"/>
    <x v="36"/>
    <x v="0"/>
    <n v="249.60000000000002"/>
    <x v="5"/>
    <s v="SNE1"/>
    <x v="8"/>
    <x v="108"/>
  </r>
  <r>
    <x v="939"/>
    <s v="20130619A"/>
    <x v="0"/>
    <n v="1"/>
    <x v="15"/>
    <n v="447"/>
    <x v="9"/>
    <x v="0"/>
    <n v="357.6"/>
    <x v="0"/>
    <s v="APP3"/>
    <x v="0"/>
    <x v="78"/>
  </r>
  <r>
    <x v="940"/>
    <s v="20130719A"/>
    <x v="0"/>
    <n v="1"/>
    <x v="15"/>
    <n v="383"/>
    <x v="23"/>
    <x v="0"/>
    <n v="306.40000000000003"/>
    <x v="0"/>
    <s v="APP1"/>
    <x v="2"/>
    <x v="92"/>
  </r>
  <r>
    <x v="941"/>
    <s v="20130819A"/>
    <x v="0"/>
    <n v="1"/>
    <x v="15"/>
    <n v="383"/>
    <x v="23"/>
    <x v="0"/>
    <n v="306.40000000000003"/>
    <x v="0"/>
    <s v="APP1"/>
    <x v="2"/>
    <x v="92"/>
  </r>
  <r>
    <x v="942"/>
    <s v="20130919A"/>
    <x v="0"/>
    <n v="0"/>
    <x v="15"/>
    <n v="383"/>
    <x v="23"/>
    <x v="0"/>
    <n v="306.40000000000003"/>
    <x v="0"/>
    <s v="APP1"/>
    <x v="2"/>
    <x v="92"/>
  </r>
  <r>
    <x v="943"/>
    <s v="20131019A"/>
    <x v="0"/>
    <n v="1"/>
    <x v="15"/>
    <n v="436"/>
    <x v="62"/>
    <x v="0"/>
    <n v="348.8"/>
    <x v="2"/>
    <s v="SHO8"/>
    <x v="64"/>
    <x v="137"/>
  </r>
  <r>
    <x v="944"/>
    <s v="20131119A"/>
    <x v="0"/>
    <n v="1"/>
    <x v="15"/>
    <n v="636"/>
    <x v="51"/>
    <x v="0"/>
    <n v="508.8"/>
    <x v="9"/>
    <s v="BOO3"/>
    <x v="23"/>
    <x v="124"/>
  </r>
  <r>
    <x v="945"/>
    <s v="20131219A"/>
    <x v="0"/>
    <n v="1"/>
    <x v="15"/>
    <n v="540"/>
    <x v="16"/>
    <x v="0"/>
    <n v="432"/>
    <x v="1"/>
    <s v="SAN3"/>
    <x v="66"/>
    <x v="85"/>
  </r>
  <r>
    <x v="946"/>
    <s v="20131319A"/>
    <x v="0"/>
    <n v="1"/>
    <x v="15"/>
    <n v="336"/>
    <x v="26"/>
    <x v="0"/>
    <n v="268.8"/>
    <x v="5"/>
    <s v="SNE8"/>
    <x v="51"/>
    <x v="96"/>
  </r>
  <r>
    <x v="947"/>
    <s v="20131419A"/>
    <x v="0"/>
    <n v="0"/>
    <x v="15"/>
    <n v="180"/>
    <x v="34"/>
    <x v="0"/>
    <n v="144"/>
    <x v="5"/>
    <s v="SNE3"/>
    <x v="40"/>
    <x v="105"/>
  </r>
  <r>
    <x v="948"/>
    <s v="20131519A"/>
    <x v="0"/>
    <n v="1"/>
    <x v="15"/>
    <n v="383"/>
    <x v="23"/>
    <x v="0"/>
    <n v="306.40000000000003"/>
    <x v="0"/>
    <s v="APP1"/>
    <x v="2"/>
    <x v="92"/>
  </r>
  <r>
    <x v="949"/>
    <s v="20131619A"/>
    <x v="0"/>
    <n v="0"/>
    <x v="15"/>
    <n v="447"/>
    <x v="9"/>
    <x v="0"/>
    <n v="357.6"/>
    <x v="0"/>
    <s v="APP3"/>
    <x v="0"/>
    <x v="78"/>
  </r>
  <r>
    <x v="950"/>
    <s v="20131719A"/>
    <x v="0"/>
    <n v="1"/>
    <x v="15"/>
    <n v="383"/>
    <x v="23"/>
    <x v="0"/>
    <n v="306.40000000000003"/>
    <x v="0"/>
    <s v="APP1"/>
    <x v="2"/>
    <x v="92"/>
  </r>
  <r>
    <x v="951"/>
    <s v="20131819A"/>
    <x v="0"/>
    <n v="0"/>
    <x v="15"/>
    <n v="447"/>
    <x v="9"/>
    <x v="0"/>
    <n v="357.6"/>
    <x v="0"/>
    <s v="APP3"/>
    <x v="0"/>
    <x v="78"/>
  </r>
  <r>
    <x v="952"/>
    <s v="20131919A"/>
    <x v="0"/>
    <n v="1"/>
    <x v="15"/>
    <n v="168"/>
    <x v="10"/>
    <x v="0"/>
    <n v="134.4"/>
    <x v="4"/>
    <s v="SMA1"/>
    <x v="15"/>
    <x v="93"/>
  </r>
  <r>
    <x v="953"/>
    <s v="20132019A"/>
    <x v="0"/>
    <n v="0"/>
    <x v="15"/>
    <n v="579"/>
    <x v="53"/>
    <x v="0"/>
    <n v="463.20000000000005"/>
    <x v="9"/>
    <s v="BOO1"/>
    <x v="25"/>
    <x v="126"/>
  </r>
  <r>
    <x v="954"/>
    <s v="20132119A"/>
    <x v="0"/>
    <n v="1"/>
    <x v="15"/>
    <n v="187"/>
    <x v="49"/>
    <x v="0"/>
    <n v="149.6"/>
    <x v="5"/>
    <s v="SNE2"/>
    <x v="42"/>
    <x v="122"/>
  </r>
  <r>
    <x v="955"/>
    <s v="20132219A"/>
    <x v="0"/>
    <n v="0"/>
    <x v="15"/>
    <n v="168"/>
    <x v="10"/>
    <x v="0"/>
    <n v="134.4"/>
    <x v="5"/>
    <s v="SNE5"/>
    <x v="62"/>
    <x v="103"/>
  </r>
  <r>
    <x v="956"/>
    <s v="20132319A"/>
    <x v="0"/>
    <n v="1"/>
    <x v="15"/>
    <n v="447"/>
    <x v="9"/>
    <x v="0"/>
    <n v="357.6"/>
    <x v="0"/>
    <s v="APP3"/>
    <x v="0"/>
    <x v="78"/>
  </r>
  <r>
    <x v="957"/>
    <s v="20132419A"/>
    <x v="0"/>
    <n v="1"/>
    <x v="15"/>
    <n v="447"/>
    <x v="9"/>
    <x v="0"/>
    <n v="357.6"/>
    <x v="0"/>
    <s v="APP3"/>
    <x v="0"/>
    <x v="78"/>
  </r>
  <r>
    <x v="958"/>
    <s v="20132819A"/>
    <x v="0"/>
    <n v="0"/>
    <x v="15"/>
    <n v="447"/>
    <x v="9"/>
    <x v="0"/>
    <n v="357.6"/>
    <x v="0"/>
    <s v="APP3"/>
    <x v="0"/>
    <x v="78"/>
  </r>
  <r>
    <x v="959"/>
    <s v="20132919A"/>
    <x v="0"/>
    <n v="1"/>
    <x v="15"/>
    <n v="210"/>
    <x v="25"/>
    <x v="0"/>
    <n v="168"/>
    <x v="3"/>
    <s v="FRA2"/>
    <x v="4"/>
    <x v="95"/>
  </r>
  <r>
    <x v="960"/>
    <s v="20133019A"/>
    <x v="0"/>
    <n v="1"/>
    <x v="15"/>
    <n v="579"/>
    <x v="53"/>
    <x v="0"/>
    <n v="463.20000000000005"/>
    <x v="9"/>
    <s v="BOO1"/>
    <x v="25"/>
    <x v="126"/>
  </r>
  <r>
    <x v="961"/>
    <s v="20133119A"/>
    <x v="0"/>
    <n v="0"/>
    <x v="15"/>
    <n v="440"/>
    <x v="48"/>
    <x v="0"/>
    <n v="352"/>
    <x v="1"/>
    <s v="SAN5"/>
    <x v="54"/>
    <x v="121"/>
  </r>
  <r>
    <x v="962"/>
    <s v="20133219A"/>
    <x v="0"/>
    <n v="1"/>
    <x v="15"/>
    <n v="345"/>
    <x v="18"/>
    <x v="0"/>
    <n v="276"/>
    <x v="0"/>
    <s v="APP2"/>
    <x v="32"/>
    <x v="87"/>
  </r>
  <r>
    <x v="963"/>
    <s v="20133319A"/>
    <x v="0"/>
    <n v="1"/>
    <x v="15"/>
    <n v="345"/>
    <x v="18"/>
    <x v="0"/>
    <n v="276"/>
    <x v="0"/>
    <s v="APP2"/>
    <x v="32"/>
    <x v="87"/>
  </r>
  <r>
    <x v="964"/>
    <s v="20133419A"/>
    <x v="0"/>
    <n v="0"/>
    <x v="15"/>
    <n v="383"/>
    <x v="23"/>
    <x v="0"/>
    <n v="306.40000000000003"/>
    <x v="0"/>
    <s v="APP1"/>
    <x v="2"/>
    <x v="92"/>
  </r>
  <r>
    <x v="965"/>
    <s v="20133519A"/>
    <x v="0"/>
    <n v="0"/>
    <x v="15"/>
    <n v="383"/>
    <x v="23"/>
    <x v="0"/>
    <n v="306.40000000000003"/>
    <x v="0"/>
    <s v="APP1"/>
    <x v="2"/>
    <x v="92"/>
  </r>
  <r>
    <x v="966"/>
    <s v="20133619A"/>
    <x v="0"/>
    <n v="0"/>
    <x v="15"/>
    <n v="144"/>
    <x v="24"/>
    <x v="0"/>
    <n v="115.2"/>
    <x v="4"/>
    <s v="SMA3"/>
    <x v="33"/>
    <x v="94"/>
  </r>
  <r>
    <x v="967"/>
    <s v="20133719A"/>
    <x v="0"/>
    <n v="1"/>
    <x v="15"/>
    <n v="144"/>
    <x v="24"/>
    <x v="0"/>
    <n v="115.2"/>
    <x v="4"/>
    <s v="SMA3"/>
    <x v="33"/>
    <x v="94"/>
  </r>
  <r>
    <x v="968"/>
    <s v="20133819A"/>
    <x v="0"/>
    <n v="0"/>
    <x v="15"/>
    <n v="172"/>
    <x v="11"/>
    <x v="0"/>
    <n v="137.6"/>
    <x v="4"/>
    <s v="SMA2"/>
    <x v="34"/>
    <x v="80"/>
  </r>
  <r>
    <x v="968"/>
    <s v="20133819B"/>
    <x v="1"/>
    <n v="0"/>
    <x v="15"/>
    <n v="240"/>
    <x v="12"/>
    <x v="0"/>
    <n v="192"/>
    <x v="3"/>
    <s v="FRA5"/>
    <x v="36"/>
    <x v="81"/>
  </r>
  <r>
    <x v="969"/>
    <s v="20133919A"/>
    <x v="0"/>
    <n v="1"/>
    <x v="15"/>
    <n v="220"/>
    <x v="13"/>
    <x v="0"/>
    <n v="176"/>
    <x v="3"/>
    <s v="FRA4"/>
    <x v="5"/>
    <x v="82"/>
  </r>
  <r>
    <x v="970"/>
    <s v="20134019A"/>
    <x v="0"/>
    <n v="1"/>
    <x v="15"/>
    <n v="478"/>
    <x v="46"/>
    <x v="0"/>
    <n v="382.40000000000003"/>
    <x v="1"/>
    <s v="SAN8"/>
    <x v="49"/>
    <x v="118"/>
  </r>
  <r>
    <x v="971"/>
    <s v="20134219A"/>
    <x v="0"/>
    <n v="1"/>
    <x v="15"/>
    <n v="261"/>
    <x v="22"/>
    <x v="0"/>
    <n v="208.8"/>
    <x v="5"/>
    <s v="SNE15"/>
    <x v="57"/>
    <x v="91"/>
  </r>
  <r>
    <x v="972"/>
    <s v="20134319A"/>
    <x v="0"/>
    <n v="1"/>
    <x v="15"/>
    <n v="447"/>
    <x v="9"/>
    <x v="0"/>
    <n v="357.6"/>
    <x v="0"/>
    <s v="APP3"/>
    <x v="0"/>
    <x v="78"/>
  </r>
  <r>
    <x v="973"/>
    <s v="20134419A"/>
    <x v="0"/>
    <n v="1"/>
    <x v="15"/>
    <n v="383"/>
    <x v="23"/>
    <x v="0"/>
    <n v="306.40000000000003"/>
    <x v="0"/>
    <s v="APP1"/>
    <x v="2"/>
    <x v="92"/>
  </r>
  <r>
    <x v="974"/>
    <s v="20134519A"/>
    <x v="0"/>
    <n v="1"/>
    <x v="15"/>
    <n v="447"/>
    <x v="9"/>
    <x v="0"/>
    <n v="357.6"/>
    <x v="0"/>
    <s v="APP3"/>
    <x v="0"/>
    <x v="78"/>
  </r>
  <r>
    <x v="975"/>
    <s v="20134619A"/>
    <x v="0"/>
    <n v="1"/>
    <x v="15"/>
    <n v="168"/>
    <x v="10"/>
    <x v="0"/>
    <n v="134.4"/>
    <x v="4"/>
    <s v="SMA4"/>
    <x v="7"/>
    <x v="79"/>
  </r>
  <r>
    <x v="976"/>
    <s v="20134719A"/>
    <x v="0"/>
    <n v="1"/>
    <x v="15"/>
    <n v="144"/>
    <x v="24"/>
    <x v="0"/>
    <n v="115.2"/>
    <x v="4"/>
    <s v="SMA3"/>
    <x v="33"/>
    <x v="94"/>
  </r>
  <r>
    <x v="977"/>
    <s v="20134819A"/>
    <x v="0"/>
    <n v="0"/>
    <x v="15"/>
    <n v="205"/>
    <x v="19"/>
    <x v="0"/>
    <n v="164"/>
    <x v="3"/>
    <s v="FRA3"/>
    <x v="16"/>
    <x v="88"/>
  </r>
  <r>
    <x v="978"/>
    <s v="20134919A"/>
    <x v="0"/>
    <n v="1"/>
    <x v="15"/>
    <n v="240"/>
    <x v="12"/>
    <x v="0"/>
    <n v="192"/>
    <x v="3"/>
    <s v="FRA5"/>
    <x v="36"/>
    <x v="81"/>
  </r>
  <r>
    <x v="979"/>
    <s v="20135019A"/>
    <x v="0"/>
    <n v="1"/>
    <x v="15"/>
    <n v="538"/>
    <x v="30"/>
    <x v="0"/>
    <n v="430.40000000000003"/>
    <x v="1"/>
    <s v="SAN11"/>
    <x v="55"/>
    <x v="100"/>
  </r>
  <r>
    <x v="980"/>
    <s v="20135119A"/>
    <x v="0"/>
    <n v="1"/>
    <x v="15"/>
    <n v="345"/>
    <x v="18"/>
    <x v="0"/>
    <n v="276"/>
    <x v="0"/>
    <s v="APP2"/>
    <x v="32"/>
    <x v="87"/>
  </r>
  <r>
    <x v="981"/>
    <s v="20135219A"/>
    <x v="0"/>
    <n v="1"/>
    <x v="15"/>
    <n v="345"/>
    <x v="18"/>
    <x v="0"/>
    <n v="276"/>
    <x v="0"/>
    <s v="APP2"/>
    <x v="32"/>
    <x v="87"/>
  </r>
  <r>
    <x v="982"/>
    <s v="20135319A"/>
    <x v="0"/>
    <n v="0"/>
    <x v="15"/>
    <n v="383"/>
    <x v="23"/>
    <x v="0"/>
    <n v="306.40000000000003"/>
    <x v="0"/>
    <s v="APP1"/>
    <x v="2"/>
    <x v="92"/>
  </r>
  <r>
    <x v="983"/>
    <s v="20135419A"/>
    <x v="0"/>
    <n v="1"/>
    <x v="15"/>
    <n v="168"/>
    <x v="10"/>
    <x v="0"/>
    <n v="134.4"/>
    <x v="4"/>
    <s v="SMA4"/>
    <x v="7"/>
    <x v="79"/>
  </r>
  <r>
    <x v="984"/>
    <s v="20135519A"/>
    <x v="0"/>
    <n v="1"/>
    <x v="15"/>
    <n v="144"/>
    <x v="24"/>
    <x v="0"/>
    <n v="115.2"/>
    <x v="4"/>
    <s v="SMA3"/>
    <x v="33"/>
    <x v="94"/>
  </r>
  <r>
    <x v="985"/>
    <s v="20135619A"/>
    <x v="0"/>
    <n v="1"/>
    <x v="15"/>
    <n v="144"/>
    <x v="24"/>
    <x v="0"/>
    <n v="115.2"/>
    <x v="4"/>
    <s v="SMA3"/>
    <x v="33"/>
    <x v="94"/>
  </r>
  <r>
    <x v="986"/>
    <s v="20135719A"/>
    <x v="0"/>
    <n v="1"/>
    <x v="15"/>
    <n v="192"/>
    <x v="14"/>
    <x v="0"/>
    <n v="153.60000000000002"/>
    <x v="3"/>
    <s v="FRA1"/>
    <x v="35"/>
    <x v="83"/>
  </r>
  <r>
    <x v="987"/>
    <s v="20135819A"/>
    <x v="0"/>
    <n v="1"/>
    <x v="15"/>
    <n v="240"/>
    <x v="12"/>
    <x v="0"/>
    <n v="192"/>
    <x v="3"/>
    <s v="FRA5"/>
    <x v="36"/>
    <x v="81"/>
  </r>
  <r>
    <x v="988"/>
    <s v="20137919A"/>
    <x v="0"/>
    <n v="1"/>
    <x v="15"/>
    <n v="210"/>
    <x v="25"/>
    <x v="0"/>
    <n v="168"/>
    <x v="3"/>
    <s v="FRA2"/>
    <x v="4"/>
    <x v="95"/>
  </r>
  <r>
    <x v="989"/>
    <s v="20138019A"/>
    <x v="0"/>
    <n v="0"/>
    <x v="15"/>
    <n v="283"/>
    <x v="8"/>
    <x v="0"/>
    <n v="226.4"/>
    <x v="5"/>
    <s v="SNE12"/>
    <x v="50"/>
    <x v="77"/>
  </r>
  <r>
    <x v="990"/>
    <s v="20135919A"/>
    <x v="0"/>
    <n v="1"/>
    <x v="15"/>
    <n v="172"/>
    <x v="11"/>
    <x v="0"/>
    <n v="137.6"/>
    <x v="4"/>
    <s v="SMA2"/>
    <x v="34"/>
    <x v="80"/>
  </r>
  <r>
    <x v="991"/>
    <s v="20136019A"/>
    <x v="0"/>
    <n v="1"/>
    <x v="15"/>
    <n v="478"/>
    <x v="46"/>
    <x v="0"/>
    <n v="382.40000000000003"/>
    <x v="1"/>
    <s v="SAN8"/>
    <x v="49"/>
    <x v="118"/>
  </r>
  <r>
    <x v="992"/>
    <s v="20136119A"/>
    <x v="0"/>
    <n v="1"/>
    <x v="15"/>
    <n v="180"/>
    <x v="34"/>
    <x v="0"/>
    <n v="144"/>
    <x v="5"/>
    <s v="SNE3"/>
    <x v="40"/>
    <x v="105"/>
  </r>
  <r>
    <x v="993"/>
    <s v="20140119A"/>
    <x v="0"/>
    <n v="1"/>
    <x v="15"/>
    <n v="636"/>
    <x v="51"/>
    <x v="0"/>
    <n v="508.8"/>
    <x v="9"/>
    <s v="BOO3"/>
    <x v="23"/>
    <x v="124"/>
  </r>
  <r>
    <x v="994"/>
    <s v="20140219A"/>
    <x v="0"/>
    <n v="0"/>
    <x v="15"/>
    <n v="592"/>
    <x v="33"/>
    <x v="0"/>
    <n v="473.6"/>
    <x v="1"/>
    <s v="SAN1"/>
    <x v="47"/>
    <x v="104"/>
  </r>
  <r>
    <x v="995"/>
    <s v="20140319A"/>
    <x v="0"/>
    <n v="1"/>
    <x v="15"/>
    <n v="261"/>
    <x v="22"/>
    <x v="0"/>
    <n v="208.8"/>
    <x v="5"/>
    <s v="SNE15"/>
    <x v="57"/>
    <x v="91"/>
  </r>
  <r>
    <x v="996"/>
    <s v="20140419A"/>
    <x v="0"/>
    <n v="1"/>
    <x v="15"/>
    <n v="180"/>
    <x v="34"/>
    <x v="0"/>
    <n v="144"/>
    <x v="5"/>
    <s v="SNE3"/>
    <x v="40"/>
    <x v="105"/>
  </r>
  <r>
    <x v="997"/>
    <s v="20140519A"/>
    <x v="0"/>
    <n v="1"/>
    <x v="15"/>
    <n v="447"/>
    <x v="9"/>
    <x v="0"/>
    <n v="357.6"/>
    <x v="0"/>
    <s v="APP3"/>
    <x v="0"/>
    <x v="78"/>
  </r>
  <r>
    <x v="998"/>
    <s v="20140619A"/>
    <x v="0"/>
    <n v="1"/>
    <x v="15"/>
    <n v="447"/>
    <x v="9"/>
    <x v="0"/>
    <n v="357.6"/>
    <x v="0"/>
    <s v="APP3"/>
    <x v="0"/>
    <x v="78"/>
  </r>
  <r>
    <x v="999"/>
    <s v="20140819A"/>
    <x v="0"/>
    <n v="0"/>
    <x v="15"/>
    <n v="447"/>
    <x v="9"/>
    <x v="0"/>
    <n v="357.6"/>
    <x v="0"/>
    <s v="APP3"/>
    <x v="0"/>
    <x v="78"/>
  </r>
  <r>
    <x v="1000"/>
    <s v="20140919A"/>
    <x v="0"/>
    <n v="1"/>
    <x v="15"/>
    <n v="172"/>
    <x v="11"/>
    <x v="0"/>
    <n v="137.6"/>
    <x v="4"/>
    <s v="SMA2"/>
    <x v="34"/>
    <x v="80"/>
  </r>
  <r>
    <x v="1001"/>
    <s v="20170119A"/>
    <x v="0"/>
    <n v="1"/>
    <x v="15"/>
    <n v="488"/>
    <x v="28"/>
    <x v="0"/>
    <n v="390.40000000000003"/>
    <x v="1"/>
    <s v="SAN4"/>
    <x v="53"/>
    <x v="98"/>
  </r>
  <r>
    <x v="1002"/>
    <s v="20170219A"/>
    <x v="0"/>
    <n v="1"/>
    <x v="15"/>
    <n v="312"/>
    <x v="36"/>
    <x v="0"/>
    <n v="249.60000000000002"/>
    <x v="5"/>
    <s v="SNE1"/>
    <x v="8"/>
    <x v="108"/>
  </r>
  <r>
    <x v="9"/>
    <s v="20170319A"/>
    <x v="0"/>
    <n v="0"/>
    <x v="15"/>
    <n v="447"/>
    <x v="9"/>
    <x v="0"/>
    <n v="357.6"/>
    <x v="0"/>
    <s v="APP3"/>
    <x v="0"/>
    <x v="78"/>
  </r>
  <r>
    <x v="1003"/>
    <s v="20999119A"/>
    <x v="0"/>
    <n v="1"/>
    <x v="15"/>
    <n v="1576"/>
    <x v="57"/>
    <x v="0"/>
    <n v="1260.8000000000002"/>
    <x v="8"/>
    <s v="BAG3"/>
    <x v="59"/>
    <x v="130"/>
  </r>
  <r>
    <x v="1004"/>
    <s v="46010119A"/>
    <x v="0"/>
    <n v="1"/>
    <x v="15"/>
    <n v="507"/>
    <x v="56"/>
    <x v="0"/>
    <n v="405.6"/>
    <x v="1"/>
    <s v="SAN9"/>
    <x v="43"/>
    <x v="129"/>
  </r>
  <r>
    <x v="1005"/>
    <s v="46010219A"/>
    <x v="0"/>
    <n v="1"/>
    <x v="15"/>
    <n v="267"/>
    <x v="37"/>
    <x v="0"/>
    <n v="213.60000000000002"/>
    <x v="5"/>
    <s v="SNE6"/>
    <x v="31"/>
    <x v="109"/>
  </r>
  <r>
    <x v="1006"/>
    <s v="46010319A"/>
    <x v="0"/>
    <n v="1"/>
    <x v="15"/>
    <n v="383"/>
    <x v="23"/>
    <x v="0"/>
    <n v="306.40000000000003"/>
    <x v="0"/>
    <s v="APP1"/>
    <x v="2"/>
    <x v="92"/>
  </r>
  <r>
    <x v="1007"/>
    <s v="46010419A"/>
    <x v="0"/>
    <n v="0"/>
    <x v="15"/>
    <n v="345"/>
    <x v="18"/>
    <x v="0"/>
    <n v="276"/>
    <x v="0"/>
    <s v="APP2"/>
    <x v="32"/>
    <x v="87"/>
  </r>
  <r>
    <x v="1008"/>
    <s v="46010519A"/>
    <x v="0"/>
    <n v="1"/>
    <x v="15"/>
    <n v="168"/>
    <x v="10"/>
    <x v="0"/>
    <n v="134.4"/>
    <x v="4"/>
    <s v="SMA4"/>
    <x v="7"/>
    <x v="79"/>
  </r>
  <r>
    <x v="1009"/>
    <s v="46010619A"/>
    <x v="0"/>
    <n v="1"/>
    <x v="15"/>
    <n v="144"/>
    <x v="24"/>
    <x v="0"/>
    <n v="115.2"/>
    <x v="4"/>
    <s v="SMA3"/>
    <x v="33"/>
    <x v="94"/>
  </r>
  <r>
    <x v="1010"/>
    <s v="46010719A"/>
    <x v="0"/>
    <n v="0"/>
    <x v="15"/>
    <n v="210"/>
    <x v="25"/>
    <x v="0"/>
    <n v="168"/>
    <x v="3"/>
    <s v="FRA2"/>
    <x v="4"/>
    <x v="95"/>
  </r>
  <r>
    <x v="1011"/>
    <s v="46010819A"/>
    <x v="0"/>
    <n v="1"/>
    <x v="15"/>
    <n v="210"/>
    <x v="25"/>
    <x v="0"/>
    <n v="168"/>
    <x v="3"/>
    <s v="FRA2"/>
    <x v="4"/>
    <x v="95"/>
  </r>
  <r>
    <x v="1012"/>
    <s v="46010919A"/>
    <x v="0"/>
    <n v="1"/>
    <x v="15"/>
    <n v="192"/>
    <x v="14"/>
    <x v="0"/>
    <n v="153.60000000000002"/>
    <x v="3"/>
    <s v="FRA1"/>
    <x v="35"/>
    <x v="83"/>
  </r>
  <r>
    <x v="1013"/>
    <s v="46011019A"/>
    <x v="0"/>
    <n v="1"/>
    <x v="15"/>
    <n v="523"/>
    <x v="35"/>
    <x v="0"/>
    <n v="418.40000000000003"/>
    <x v="1"/>
    <s v="SAN6"/>
    <x v="52"/>
    <x v="106"/>
  </r>
  <r>
    <x v="1014"/>
    <s v="46011119A"/>
    <x v="0"/>
    <n v="1"/>
    <x v="15"/>
    <n v="283"/>
    <x v="8"/>
    <x v="0"/>
    <n v="226.4"/>
    <x v="5"/>
    <s v="SNE12"/>
    <x v="50"/>
    <x v="77"/>
  </r>
  <r>
    <x v="1015"/>
    <s v="46011219A"/>
    <x v="0"/>
    <n v="1"/>
    <x v="15"/>
    <n v="383"/>
    <x v="23"/>
    <x v="0"/>
    <n v="306.40000000000003"/>
    <x v="0"/>
    <s v="APP1"/>
    <x v="2"/>
    <x v="92"/>
  </r>
  <r>
    <x v="1016"/>
    <s v="46011319A"/>
    <x v="0"/>
    <n v="1"/>
    <x v="15"/>
    <n v="447"/>
    <x v="9"/>
    <x v="0"/>
    <n v="357.6"/>
    <x v="0"/>
    <s v="APP3"/>
    <x v="0"/>
    <x v="78"/>
  </r>
  <r>
    <x v="1017"/>
    <s v="46011419A"/>
    <x v="0"/>
    <n v="1"/>
    <x v="15"/>
    <n v="144"/>
    <x v="24"/>
    <x v="0"/>
    <n v="115.2"/>
    <x v="4"/>
    <s v="SMA3"/>
    <x v="33"/>
    <x v="94"/>
  </r>
  <r>
    <x v="1018"/>
    <s v="46012019A"/>
    <x v="0"/>
    <n v="1"/>
    <x v="15"/>
    <n v="492"/>
    <x v="32"/>
    <x v="0"/>
    <n v="393.6"/>
    <x v="1"/>
    <s v="SAN7"/>
    <x v="65"/>
    <x v="102"/>
  </r>
  <r>
    <x v="1019"/>
    <s v="80010119A"/>
    <x v="0"/>
    <n v="1"/>
    <x v="15"/>
    <n v="283"/>
    <x v="8"/>
    <x v="0"/>
    <n v="226.4"/>
    <x v="5"/>
    <s v="SNE12"/>
    <x v="50"/>
    <x v="77"/>
  </r>
  <r>
    <x v="1020"/>
    <s v="80010219A"/>
    <x v="0"/>
    <n v="1"/>
    <x v="15"/>
    <n v="345"/>
    <x v="18"/>
    <x v="0"/>
    <n v="276"/>
    <x v="0"/>
    <s v="APP2"/>
    <x v="32"/>
    <x v="87"/>
  </r>
  <r>
    <x v="1021"/>
    <s v="80010319A"/>
    <x v="0"/>
    <n v="1"/>
    <x v="15"/>
    <n v="447"/>
    <x v="9"/>
    <x v="0"/>
    <n v="357.6"/>
    <x v="0"/>
    <s v="APP3"/>
    <x v="0"/>
    <x v="78"/>
  </r>
  <r>
    <x v="1022"/>
    <s v="62011119A"/>
    <x v="0"/>
    <n v="1"/>
    <x v="15"/>
    <n v="345"/>
    <x v="18"/>
    <x v="0"/>
    <n v="276"/>
    <x v="0"/>
    <s v="APP2"/>
    <x v="32"/>
    <x v="87"/>
  </r>
  <r>
    <x v="1023"/>
    <s v="62011219A"/>
    <x v="0"/>
    <n v="1"/>
    <x v="15"/>
    <n v="447"/>
    <x v="9"/>
    <x v="0"/>
    <n v="357.6"/>
    <x v="0"/>
    <s v="APP3"/>
    <x v="0"/>
    <x v="78"/>
  </r>
  <r>
    <x v="646"/>
    <s v="62030719B"/>
    <x v="1"/>
    <n v="1"/>
    <x v="15"/>
    <n v="172"/>
    <x v="11"/>
    <x v="0"/>
    <n v="137.6"/>
    <x v="4"/>
    <s v="SMA2"/>
    <x v="34"/>
    <x v="80"/>
  </r>
  <r>
    <x v="662"/>
    <s v="62032319B"/>
    <x v="1"/>
    <n v="0"/>
    <x v="15"/>
    <n v="168"/>
    <x v="10"/>
    <x v="0"/>
    <n v="134.4"/>
    <x v="4"/>
    <s v="SMA4"/>
    <x v="7"/>
    <x v="79"/>
  </r>
  <r>
    <x v="665"/>
    <s v="62032619C"/>
    <x v="1"/>
    <n v="0"/>
    <x v="15"/>
    <n v="255"/>
    <x v="27"/>
    <x v="0"/>
    <n v="204"/>
    <x v="6"/>
    <s v="ACC1"/>
    <x v="46"/>
    <x v="97"/>
  </r>
  <r>
    <x v="670"/>
    <s v="62033119B"/>
    <x v="1"/>
    <n v="1"/>
    <x v="15"/>
    <n v="144"/>
    <x v="24"/>
    <x v="0"/>
    <n v="115.2"/>
    <x v="4"/>
    <s v="SMA3"/>
    <x v="33"/>
    <x v="94"/>
  </r>
  <r>
    <x v="700"/>
    <s v="62036119C"/>
    <x v="1"/>
    <n v="0"/>
    <x v="15"/>
    <n v="192"/>
    <x v="14"/>
    <x v="0"/>
    <n v="153.60000000000002"/>
    <x v="3"/>
    <s v="FRA1"/>
    <x v="35"/>
    <x v="83"/>
  </r>
  <r>
    <x v="1024"/>
    <s v="13139819A"/>
    <x v="0"/>
    <n v="0"/>
    <x v="16"/>
    <n v="313"/>
    <x v="21"/>
    <x v="0"/>
    <n v="250.4"/>
    <x v="6"/>
    <s v="ACC4"/>
    <x v="10"/>
    <x v="90"/>
  </r>
  <r>
    <x v="1025"/>
    <s v="13139919A"/>
    <x v="0"/>
    <n v="0"/>
    <x v="16"/>
    <n v="1491"/>
    <x v="44"/>
    <x v="0"/>
    <n v="1192.8"/>
    <x v="8"/>
    <s v="BAG2"/>
    <x v="14"/>
    <x v="116"/>
  </r>
  <r>
    <x v="1026"/>
    <s v="13010119A"/>
    <x v="0"/>
    <n v="0"/>
    <x v="16"/>
    <n v="492"/>
    <x v="32"/>
    <x v="0"/>
    <n v="393.6"/>
    <x v="2"/>
    <s v="SHO11"/>
    <x v="48"/>
    <x v="138"/>
  </r>
  <r>
    <x v="1027"/>
    <s v="13110119A"/>
    <x v="0"/>
    <n v="0"/>
    <x v="16"/>
    <n v="488"/>
    <x v="28"/>
    <x v="0"/>
    <n v="390.40000000000003"/>
    <x v="1"/>
    <s v="SAN4"/>
    <x v="53"/>
    <x v="98"/>
  </r>
  <r>
    <x v="1028"/>
    <s v="13132319A"/>
    <x v="0"/>
    <n v="0"/>
    <x v="16"/>
    <n v="506"/>
    <x v="63"/>
    <x v="0"/>
    <n v="404.8"/>
    <x v="1"/>
    <s v="SAN12"/>
    <x v="1"/>
    <x v="139"/>
  </r>
  <r>
    <x v="1028"/>
    <s v="13132319B"/>
    <x v="1"/>
    <n v="0"/>
    <x v="16"/>
    <n v="312"/>
    <x v="36"/>
    <x v="0"/>
    <n v="249.60000000000002"/>
    <x v="5"/>
    <s v="SNE1"/>
    <x v="8"/>
    <x v="108"/>
  </r>
  <r>
    <x v="1029"/>
    <s v="13132519A"/>
    <x v="0"/>
    <n v="0"/>
    <x v="16"/>
    <n v="447"/>
    <x v="9"/>
    <x v="0"/>
    <n v="357.6"/>
    <x v="0"/>
    <s v="APP3"/>
    <x v="0"/>
    <x v="78"/>
  </r>
  <r>
    <x v="1030"/>
    <s v="13132619A"/>
    <x v="0"/>
    <n v="0"/>
    <x v="16"/>
    <n v="168"/>
    <x v="10"/>
    <x v="0"/>
    <n v="134.4"/>
    <x v="4"/>
    <s v="SMA4"/>
    <x v="7"/>
    <x v="79"/>
  </r>
  <r>
    <x v="1031"/>
    <s v="13132719A"/>
    <x v="0"/>
    <n v="0"/>
    <x v="16"/>
    <n v="240"/>
    <x v="12"/>
    <x v="0"/>
    <n v="192"/>
    <x v="3"/>
    <s v="FRA5"/>
    <x v="36"/>
    <x v="81"/>
  </r>
  <r>
    <x v="1032"/>
    <s v="13132819A"/>
    <x v="0"/>
    <n v="0"/>
    <x v="16"/>
    <n v="210"/>
    <x v="25"/>
    <x v="0"/>
    <n v="168"/>
    <x v="3"/>
    <s v="FRA2"/>
    <x v="4"/>
    <x v="95"/>
  </r>
  <r>
    <x v="1033"/>
    <s v="13132919A"/>
    <x v="0"/>
    <n v="0"/>
    <x v="16"/>
    <n v="240"/>
    <x v="12"/>
    <x v="0"/>
    <n v="192"/>
    <x v="3"/>
    <s v="FRA5"/>
    <x v="36"/>
    <x v="81"/>
  </r>
  <r>
    <x v="1034"/>
    <s v="13133019A"/>
    <x v="0"/>
    <n v="0"/>
    <x v="16"/>
    <n v="440"/>
    <x v="48"/>
    <x v="0"/>
    <n v="352"/>
    <x v="1"/>
    <s v="SAN5"/>
    <x v="54"/>
    <x v="121"/>
  </r>
  <r>
    <x v="1035"/>
    <s v="13133119A"/>
    <x v="0"/>
    <n v="1"/>
    <x v="16"/>
    <n v="383"/>
    <x v="23"/>
    <x v="0"/>
    <n v="306.40000000000003"/>
    <x v="0"/>
    <s v="APP1"/>
    <x v="2"/>
    <x v="92"/>
  </r>
  <r>
    <x v="1036"/>
    <s v="13133219A"/>
    <x v="0"/>
    <n v="1"/>
    <x v="16"/>
    <n v="447"/>
    <x v="9"/>
    <x v="0"/>
    <n v="357.6"/>
    <x v="0"/>
    <s v="APP3"/>
    <x v="0"/>
    <x v="78"/>
  </r>
  <r>
    <x v="1037"/>
    <s v="13133319A"/>
    <x v="0"/>
    <n v="0"/>
    <x v="16"/>
    <n v="345"/>
    <x v="18"/>
    <x v="0"/>
    <n v="276"/>
    <x v="0"/>
    <s v="APP2"/>
    <x v="32"/>
    <x v="87"/>
  </r>
  <r>
    <x v="1038"/>
    <s v="13133419A"/>
    <x v="0"/>
    <n v="1"/>
    <x v="16"/>
    <n v="144"/>
    <x v="24"/>
    <x v="0"/>
    <n v="115.2"/>
    <x v="4"/>
    <s v="SMA3"/>
    <x v="33"/>
    <x v="94"/>
  </r>
  <r>
    <x v="1039"/>
    <s v="13133519A"/>
    <x v="0"/>
    <n v="0"/>
    <x v="16"/>
    <n v="168"/>
    <x v="10"/>
    <x v="0"/>
    <n v="134.4"/>
    <x v="4"/>
    <s v="SMA1"/>
    <x v="15"/>
    <x v="93"/>
  </r>
  <r>
    <x v="1040"/>
    <s v="13133619A"/>
    <x v="0"/>
    <n v="0"/>
    <x v="16"/>
    <n v="205"/>
    <x v="19"/>
    <x v="0"/>
    <n v="164"/>
    <x v="3"/>
    <s v="FRA3"/>
    <x v="16"/>
    <x v="88"/>
  </r>
  <r>
    <x v="12"/>
    <s v="13133719A"/>
    <x v="0"/>
    <n v="0"/>
    <x v="16"/>
    <n v="192"/>
    <x v="14"/>
    <x v="0"/>
    <n v="153.60000000000002"/>
    <x v="3"/>
    <s v="FRA1"/>
    <x v="35"/>
    <x v="83"/>
  </r>
  <r>
    <x v="1041"/>
    <s v="13133819A"/>
    <x v="0"/>
    <n v="0"/>
    <x v="16"/>
    <n v="205"/>
    <x v="19"/>
    <x v="0"/>
    <n v="164"/>
    <x v="3"/>
    <s v="FRA3"/>
    <x v="16"/>
    <x v="88"/>
  </r>
  <r>
    <x v="1042"/>
    <s v="13133919A"/>
    <x v="0"/>
    <n v="1"/>
    <x v="16"/>
    <n v="258"/>
    <x v="15"/>
    <x v="0"/>
    <n v="206.4"/>
    <x v="6"/>
    <s v="ACC2"/>
    <x v="9"/>
    <x v="84"/>
  </r>
  <r>
    <x v="10"/>
    <s v="13134019A"/>
    <x v="0"/>
    <n v="0"/>
    <x v="16"/>
    <n v="478"/>
    <x v="46"/>
    <x v="0"/>
    <n v="382.40000000000003"/>
    <x v="1"/>
    <s v="SAN8"/>
    <x v="49"/>
    <x v="118"/>
  </r>
  <r>
    <x v="1043"/>
    <s v="13134119A"/>
    <x v="0"/>
    <n v="1"/>
    <x v="16"/>
    <n v="345"/>
    <x v="18"/>
    <x v="0"/>
    <n v="276"/>
    <x v="0"/>
    <s v="APP2"/>
    <x v="32"/>
    <x v="87"/>
  </r>
  <r>
    <x v="1044"/>
    <s v="13134319A"/>
    <x v="0"/>
    <n v="0"/>
    <x v="16"/>
    <n v="383"/>
    <x v="23"/>
    <x v="0"/>
    <n v="306.40000000000003"/>
    <x v="0"/>
    <s v="APP1"/>
    <x v="2"/>
    <x v="92"/>
  </r>
  <r>
    <x v="1045"/>
    <s v="13990119A"/>
    <x v="0"/>
    <n v="1"/>
    <x v="16"/>
    <n v="205"/>
    <x v="19"/>
    <x v="0"/>
    <n v="164"/>
    <x v="3"/>
    <s v="FRA3"/>
    <x v="16"/>
    <x v="88"/>
  </r>
  <r>
    <x v="1046"/>
    <s v="13990219A"/>
    <x v="0"/>
    <n v="1"/>
    <x v="16"/>
    <n v="805"/>
    <x v="64"/>
    <x v="0"/>
    <n v="644"/>
    <x v="7"/>
    <s v="MIN7"/>
    <x v="58"/>
    <x v="140"/>
  </r>
  <r>
    <x v="1047"/>
    <s v="13990319A"/>
    <x v="0"/>
    <n v="1"/>
    <x v="16"/>
    <n v="526"/>
    <x v="47"/>
    <x v="0"/>
    <n v="420.8"/>
    <x v="7"/>
    <s v="MIN8"/>
    <x v="18"/>
    <x v="119"/>
  </r>
  <r>
    <x v="1048"/>
    <s v="13990419A"/>
    <x v="0"/>
    <n v="1"/>
    <x v="16"/>
    <n v="1491"/>
    <x v="44"/>
    <x v="0"/>
    <n v="1192.8"/>
    <x v="8"/>
    <s v="BAG2"/>
    <x v="14"/>
    <x v="116"/>
  </r>
  <r>
    <x v="1049"/>
    <s v="13990519A"/>
    <x v="0"/>
    <n v="0"/>
    <x v="16"/>
    <n v="948"/>
    <x v="40"/>
    <x v="0"/>
    <n v="758.40000000000009"/>
    <x v="8"/>
    <s v="BAG4"/>
    <x v="13"/>
    <x v="112"/>
  </r>
  <r>
    <x v="1050"/>
    <s v="13990619A"/>
    <x v="0"/>
    <n v="0"/>
    <x v="16"/>
    <n v="948"/>
    <x v="40"/>
    <x v="0"/>
    <n v="758.40000000000009"/>
    <x v="8"/>
    <s v="BAG4"/>
    <x v="13"/>
    <x v="112"/>
  </r>
  <r>
    <x v="1051"/>
    <s v="13990719A"/>
    <x v="0"/>
    <n v="0"/>
    <x v="16"/>
    <n v="636"/>
    <x v="51"/>
    <x v="0"/>
    <n v="508.8"/>
    <x v="9"/>
    <s v="BOO3"/>
    <x v="23"/>
    <x v="124"/>
  </r>
  <r>
    <x v="1052"/>
    <s v="13990819A"/>
    <x v="0"/>
    <n v="0"/>
    <x v="16"/>
    <n v="510"/>
    <x v="50"/>
    <x v="0"/>
    <n v="408"/>
    <x v="9"/>
    <s v="BOO2"/>
    <x v="22"/>
    <x v="123"/>
  </r>
  <r>
    <x v="1053"/>
    <s v="13990919A"/>
    <x v="0"/>
    <n v="0"/>
    <x v="16"/>
    <n v="551"/>
    <x v="60"/>
    <x v="0"/>
    <n v="440.8"/>
    <x v="9"/>
    <s v="BOO12"/>
    <x v="30"/>
    <x v="133"/>
  </r>
  <r>
    <x v="1054"/>
    <s v="13991019A"/>
    <x v="0"/>
    <n v="1"/>
    <x v="16"/>
    <n v="192"/>
    <x v="14"/>
    <x v="0"/>
    <n v="153.60000000000002"/>
    <x v="3"/>
    <s v="FRA1"/>
    <x v="35"/>
    <x v="83"/>
  </r>
  <r>
    <x v="1055"/>
    <s v="13991119A"/>
    <x v="0"/>
    <n v="1"/>
    <x v="16"/>
    <n v="990"/>
    <x v="41"/>
    <x v="0"/>
    <n v="792"/>
    <x v="7"/>
    <s v="MIN6"/>
    <x v="72"/>
    <x v="113"/>
  </r>
  <r>
    <x v="1056"/>
    <s v="13991419A"/>
    <x v="0"/>
    <n v="0"/>
    <x v="16"/>
    <n v="992"/>
    <x v="38"/>
    <x v="0"/>
    <n v="793.6"/>
    <x v="7"/>
    <s v="MIN5"/>
    <x v="19"/>
    <x v="120"/>
  </r>
  <r>
    <x v="1057"/>
    <s v="13991519A"/>
    <x v="0"/>
    <n v="1"/>
    <x v="16"/>
    <n v="1491"/>
    <x v="44"/>
    <x v="0"/>
    <n v="1192.8"/>
    <x v="8"/>
    <s v="BAG2"/>
    <x v="14"/>
    <x v="116"/>
  </r>
  <r>
    <x v="1058"/>
    <s v="13991619A"/>
    <x v="0"/>
    <n v="0"/>
    <x v="16"/>
    <n v="1491"/>
    <x v="44"/>
    <x v="0"/>
    <n v="1192.8"/>
    <x v="8"/>
    <s v="BAG2"/>
    <x v="14"/>
    <x v="116"/>
  </r>
  <r>
    <x v="1059"/>
    <s v="13991719A"/>
    <x v="0"/>
    <n v="1"/>
    <x v="16"/>
    <n v="636"/>
    <x v="51"/>
    <x v="0"/>
    <n v="508.8"/>
    <x v="9"/>
    <s v="BOO3"/>
    <x v="23"/>
    <x v="124"/>
  </r>
  <r>
    <x v="1060"/>
    <s v="13991819A"/>
    <x v="0"/>
    <n v="0"/>
    <x v="16"/>
    <n v="636"/>
    <x v="51"/>
    <x v="0"/>
    <n v="508.8"/>
    <x v="9"/>
    <s v="BOO3"/>
    <x v="23"/>
    <x v="124"/>
  </r>
  <r>
    <x v="1061"/>
    <s v="13991919A"/>
    <x v="0"/>
    <n v="1"/>
    <x v="16"/>
    <n v="255"/>
    <x v="27"/>
    <x v="0"/>
    <n v="204"/>
    <x v="9"/>
    <s v="BOO8"/>
    <x v="29"/>
    <x v="134"/>
  </r>
  <r>
    <x v="1062"/>
    <s v="13992019A"/>
    <x v="0"/>
    <n v="0"/>
    <x v="16"/>
    <n v="327"/>
    <x v="20"/>
    <x v="0"/>
    <n v="261.60000000000002"/>
    <x v="6"/>
    <s v="ACC3"/>
    <x v="37"/>
    <x v="89"/>
  </r>
  <r>
    <x v="1063"/>
    <s v="13992119A"/>
    <x v="0"/>
    <n v="1"/>
    <x v="16"/>
    <n v="948"/>
    <x v="40"/>
    <x v="0"/>
    <n v="758.40000000000009"/>
    <x v="8"/>
    <s v="BAG4"/>
    <x v="13"/>
    <x v="112"/>
  </r>
  <r>
    <x v="1064"/>
    <s v="13995119A"/>
    <x v="0"/>
    <n v="1"/>
    <x v="16"/>
    <n v="1491"/>
    <x v="44"/>
    <x v="0"/>
    <n v="1192.8"/>
    <x v="8"/>
    <s v="BAG2"/>
    <x v="14"/>
    <x v="116"/>
  </r>
  <r>
    <x v="1065"/>
    <s v="13130119A"/>
    <x v="0"/>
    <n v="0"/>
    <x v="16"/>
    <n v="636"/>
    <x v="51"/>
    <x v="0"/>
    <n v="508.8"/>
    <x v="9"/>
    <s v="BOO3"/>
    <x v="23"/>
    <x v="124"/>
  </r>
  <r>
    <x v="1065"/>
    <s v="13130119B"/>
    <x v="1"/>
    <n v="0"/>
    <x v="16"/>
    <n v="478"/>
    <x v="6"/>
    <x v="1"/>
    <n v="478"/>
    <x v="1"/>
    <s v="SAN8"/>
    <x v="49"/>
    <x v="52"/>
  </r>
  <r>
    <x v="1065"/>
    <s v="13130119C"/>
    <x v="1"/>
    <n v="0"/>
    <x v="16"/>
    <n v="317"/>
    <x v="6"/>
    <x v="1"/>
    <n v="317"/>
    <x v="5"/>
    <s v="SNE13"/>
    <x v="63"/>
    <x v="67"/>
  </r>
  <r>
    <x v="1065"/>
    <s v="13130119D"/>
    <x v="1"/>
    <n v="1"/>
    <x v="16"/>
    <n v="336"/>
    <x v="6"/>
    <x v="1"/>
    <n v="336"/>
    <x v="5"/>
    <s v="SNE8"/>
    <x v="51"/>
    <x v="55"/>
  </r>
  <r>
    <x v="1066"/>
    <s v="13130219A"/>
    <x v="0"/>
    <n v="0"/>
    <x v="16"/>
    <n v="293"/>
    <x v="29"/>
    <x v="0"/>
    <n v="234.4"/>
    <x v="5"/>
    <s v="SNE9"/>
    <x v="45"/>
    <x v="99"/>
  </r>
  <r>
    <x v="1067"/>
    <s v="13130319A"/>
    <x v="0"/>
    <n v="1"/>
    <x v="16"/>
    <n v="447"/>
    <x v="9"/>
    <x v="0"/>
    <n v="357.6"/>
    <x v="0"/>
    <s v="APP3"/>
    <x v="0"/>
    <x v="78"/>
  </r>
  <r>
    <x v="1068"/>
    <s v="13130419A"/>
    <x v="0"/>
    <n v="0"/>
    <x v="16"/>
    <n v="447"/>
    <x v="9"/>
    <x v="0"/>
    <n v="357.6"/>
    <x v="0"/>
    <s v="APP3"/>
    <x v="0"/>
    <x v="78"/>
  </r>
  <r>
    <x v="1069"/>
    <s v="13130519A"/>
    <x v="0"/>
    <n v="1"/>
    <x v="16"/>
    <n v="383"/>
    <x v="23"/>
    <x v="0"/>
    <n v="306.40000000000003"/>
    <x v="0"/>
    <s v="APP1"/>
    <x v="2"/>
    <x v="92"/>
  </r>
  <r>
    <x v="1070"/>
    <s v="13130619A"/>
    <x v="0"/>
    <n v="1"/>
    <x v="16"/>
    <n v="383"/>
    <x v="23"/>
    <x v="0"/>
    <n v="306.40000000000003"/>
    <x v="0"/>
    <s v="APP1"/>
    <x v="2"/>
    <x v="92"/>
  </r>
  <r>
    <x v="1071"/>
    <s v="13130719A"/>
    <x v="0"/>
    <n v="0"/>
    <x v="16"/>
    <n v="383"/>
    <x v="23"/>
    <x v="0"/>
    <n v="306.40000000000003"/>
    <x v="0"/>
    <s v="APP1"/>
    <x v="2"/>
    <x v="92"/>
  </r>
  <r>
    <x v="1072"/>
    <s v="13130819A"/>
    <x v="0"/>
    <n v="0"/>
    <x v="16"/>
    <n v="168"/>
    <x v="10"/>
    <x v="0"/>
    <n v="134.4"/>
    <x v="4"/>
    <s v="SMA1"/>
    <x v="15"/>
    <x v="93"/>
  </r>
  <r>
    <x v="1073"/>
    <s v="13130919A"/>
    <x v="0"/>
    <n v="0"/>
    <x v="16"/>
    <n v="210"/>
    <x v="25"/>
    <x v="0"/>
    <n v="168"/>
    <x v="3"/>
    <s v="FRA2"/>
    <x v="4"/>
    <x v="95"/>
  </r>
  <r>
    <x v="1074"/>
    <s v="13131019A"/>
    <x v="0"/>
    <n v="1"/>
    <x v="16"/>
    <n v="510"/>
    <x v="50"/>
    <x v="0"/>
    <n v="408"/>
    <x v="9"/>
    <s v="BOO2"/>
    <x v="22"/>
    <x v="123"/>
  </r>
  <r>
    <x v="1075"/>
    <s v="13131119A"/>
    <x v="0"/>
    <n v="0"/>
    <x v="16"/>
    <n v="507"/>
    <x v="56"/>
    <x v="0"/>
    <n v="405.6"/>
    <x v="1"/>
    <s v="SAN9"/>
    <x v="43"/>
    <x v="129"/>
  </r>
  <r>
    <x v="1076"/>
    <s v="13131219A"/>
    <x v="0"/>
    <n v="1"/>
    <x v="16"/>
    <n v="345"/>
    <x v="18"/>
    <x v="0"/>
    <n v="276"/>
    <x v="0"/>
    <s v="APP2"/>
    <x v="32"/>
    <x v="87"/>
  </r>
  <r>
    <x v="1077"/>
    <s v="13131319A"/>
    <x v="0"/>
    <n v="1"/>
    <x v="16"/>
    <n v="447"/>
    <x v="9"/>
    <x v="0"/>
    <n v="357.6"/>
    <x v="0"/>
    <s v="APP3"/>
    <x v="0"/>
    <x v="78"/>
  </r>
  <r>
    <x v="1078"/>
    <s v="13131419A"/>
    <x v="0"/>
    <n v="1"/>
    <x v="16"/>
    <n v="345"/>
    <x v="18"/>
    <x v="0"/>
    <n v="276"/>
    <x v="0"/>
    <s v="APP2"/>
    <x v="32"/>
    <x v="87"/>
  </r>
  <r>
    <x v="1079"/>
    <s v="13131519A"/>
    <x v="0"/>
    <n v="1"/>
    <x v="16"/>
    <n v="345"/>
    <x v="18"/>
    <x v="0"/>
    <n v="276"/>
    <x v="0"/>
    <s v="APP2"/>
    <x v="32"/>
    <x v="87"/>
  </r>
  <r>
    <x v="1080"/>
    <s v="13131619A"/>
    <x v="0"/>
    <n v="1"/>
    <x v="16"/>
    <n v="345"/>
    <x v="18"/>
    <x v="0"/>
    <n v="276"/>
    <x v="0"/>
    <s v="APP2"/>
    <x v="32"/>
    <x v="87"/>
  </r>
  <r>
    <x v="1081"/>
    <s v="13131719A"/>
    <x v="0"/>
    <n v="0"/>
    <x v="16"/>
    <n v="168"/>
    <x v="10"/>
    <x v="0"/>
    <n v="134.4"/>
    <x v="4"/>
    <s v="SMA4"/>
    <x v="7"/>
    <x v="79"/>
  </r>
  <r>
    <x v="1082"/>
    <s v="13131819A"/>
    <x v="0"/>
    <n v="1"/>
    <x v="16"/>
    <n v="192"/>
    <x v="14"/>
    <x v="0"/>
    <n v="153.60000000000002"/>
    <x v="3"/>
    <s v="FRA1"/>
    <x v="35"/>
    <x v="83"/>
  </r>
  <r>
    <x v="1083"/>
    <s v="13132019A"/>
    <x v="0"/>
    <n v="1"/>
    <x v="16"/>
    <n v="478"/>
    <x v="46"/>
    <x v="0"/>
    <n v="382.40000000000003"/>
    <x v="1"/>
    <s v="SAN8"/>
    <x v="49"/>
    <x v="118"/>
  </r>
  <r>
    <x v="1084"/>
    <s v="13132119A"/>
    <x v="0"/>
    <n v="1"/>
    <x v="16"/>
    <n v="332"/>
    <x v="55"/>
    <x v="0"/>
    <n v="265.60000000000002"/>
    <x v="5"/>
    <s v="SNE16"/>
    <x v="38"/>
    <x v="128"/>
  </r>
  <r>
    <x v="1085"/>
    <s v="13132219A"/>
    <x v="0"/>
    <n v="1"/>
    <x v="16"/>
    <n v="383"/>
    <x v="23"/>
    <x v="0"/>
    <n v="306.40000000000003"/>
    <x v="0"/>
    <s v="APP1"/>
    <x v="2"/>
    <x v="92"/>
  </r>
  <r>
    <x v="1086"/>
    <s v="13132419A"/>
    <x v="0"/>
    <n v="0"/>
    <x v="16"/>
    <n v="345"/>
    <x v="18"/>
    <x v="0"/>
    <n v="276"/>
    <x v="0"/>
    <s v="APP2"/>
    <x v="32"/>
    <x v="87"/>
  </r>
  <r>
    <x v="1087"/>
    <s v="13134419A"/>
    <x v="0"/>
    <n v="1"/>
    <x v="16"/>
    <n v="172"/>
    <x v="11"/>
    <x v="0"/>
    <n v="137.6"/>
    <x v="4"/>
    <s v="SMA2"/>
    <x v="34"/>
    <x v="80"/>
  </r>
  <r>
    <x v="1088"/>
    <s v="13991319A"/>
    <x v="0"/>
    <n v="1"/>
    <x v="16"/>
    <n v="258"/>
    <x v="15"/>
    <x v="0"/>
    <n v="206.4"/>
    <x v="6"/>
    <s v="ACC2"/>
    <x v="9"/>
    <x v="84"/>
  </r>
  <r>
    <x v="1089"/>
    <s v="13992219A"/>
    <x v="0"/>
    <n v="1"/>
    <x v="16"/>
    <n v="889"/>
    <x v="39"/>
    <x v="0"/>
    <n v="711.2"/>
    <x v="7"/>
    <s v="MIN2"/>
    <x v="11"/>
    <x v="111"/>
  </r>
  <r>
    <x v="1090"/>
    <s v="13992319A"/>
    <x v="0"/>
    <n v="1"/>
    <x v="16"/>
    <n v="1491"/>
    <x v="44"/>
    <x v="0"/>
    <n v="1192.8"/>
    <x v="8"/>
    <s v="BAG2"/>
    <x v="14"/>
    <x v="116"/>
  </r>
  <r>
    <x v="1091"/>
    <s v="13992819A"/>
    <x v="0"/>
    <n v="1"/>
    <x v="16"/>
    <n v="1101"/>
    <x v="45"/>
    <x v="0"/>
    <n v="880.80000000000007"/>
    <x v="8"/>
    <s v="BAG1"/>
    <x v="21"/>
    <x v="117"/>
  </r>
  <r>
    <x v="1092"/>
    <s v="39010119A"/>
    <x v="0"/>
    <n v="0"/>
    <x v="16"/>
    <n v="267"/>
    <x v="37"/>
    <x v="0"/>
    <n v="213.60000000000002"/>
    <x v="5"/>
    <s v="SNE6"/>
    <x v="31"/>
    <x v="109"/>
  </r>
  <r>
    <x v="1093"/>
    <s v="39010219A"/>
    <x v="0"/>
    <n v="1"/>
    <x v="16"/>
    <n v="168"/>
    <x v="10"/>
    <x v="0"/>
    <n v="134.4"/>
    <x v="4"/>
    <s v="SMA4"/>
    <x v="7"/>
    <x v="79"/>
  </r>
  <r>
    <x v="1094"/>
    <s v="39010319A"/>
    <x v="0"/>
    <n v="1"/>
    <x v="16"/>
    <n v="144"/>
    <x v="24"/>
    <x v="0"/>
    <n v="115.2"/>
    <x v="4"/>
    <s v="SMA3"/>
    <x v="33"/>
    <x v="94"/>
  </r>
  <r>
    <x v="1095"/>
    <s v="39010419A"/>
    <x v="0"/>
    <n v="1"/>
    <x v="16"/>
    <n v="168"/>
    <x v="10"/>
    <x v="0"/>
    <n v="134.4"/>
    <x v="4"/>
    <s v="SMA4"/>
    <x v="7"/>
    <x v="79"/>
  </r>
  <r>
    <x v="1096"/>
    <s v="39010519A"/>
    <x v="0"/>
    <n v="1"/>
    <x v="16"/>
    <n v="205"/>
    <x v="19"/>
    <x v="0"/>
    <n v="164"/>
    <x v="3"/>
    <s v="FRA3"/>
    <x v="16"/>
    <x v="88"/>
  </r>
  <r>
    <x v="1097"/>
    <s v="39010619A"/>
    <x v="0"/>
    <n v="1"/>
    <x v="16"/>
    <n v="210"/>
    <x v="25"/>
    <x v="0"/>
    <n v="168"/>
    <x v="3"/>
    <s v="FRA2"/>
    <x v="4"/>
    <x v="95"/>
  </r>
  <r>
    <x v="1098"/>
    <s v="39010719A"/>
    <x v="0"/>
    <n v="1"/>
    <x v="16"/>
    <n v="327"/>
    <x v="20"/>
    <x v="0"/>
    <n v="261.60000000000002"/>
    <x v="6"/>
    <s v="ACC3"/>
    <x v="37"/>
    <x v="89"/>
  </r>
  <r>
    <x v="1099"/>
    <s v="39013019A"/>
    <x v="0"/>
    <n v="1"/>
    <x v="16"/>
    <n v="447"/>
    <x v="9"/>
    <x v="0"/>
    <n v="357.6"/>
    <x v="0"/>
    <s v="APP3"/>
    <x v="0"/>
    <x v="78"/>
  </r>
  <r>
    <x v="1100"/>
    <s v="48014119A"/>
    <x v="0"/>
    <n v="0"/>
    <x v="16"/>
    <n v="168"/>
    <x v="10"/>
    <x v="0"/>
    <n v="134.4"/>
    <x v="4"/>
    <s v="SMA1"/>
    <x v="15"/>
    <x v="93"/>
  </r>
  <r>
    <x v="1101"/>
    <s v="48010119A"/>
    <x v="0"/>
    <n v="1"/>
    <x v="16"/>
    <n v="336"/>
    <x v="26"/>
    <x v="0"/>
    <n v="268.8"/>
    <x v="5"/>
    <s v="SNE8"/>
    <x v="51"/>
    <x v="96"/>
  </r>
  <r>
    <x v="1102"/>
    <s v="48010219A"/>
    <x v="0"/>
    <n v="1"/>
    <x v="16"/>
    <n v="345"/>
    <x v="18"/>
    <x v="0"/>
    <n v="276"/>
    <x v="0"/>
    <s v="APP2"/>
    <x v="32"/>
    <x v="87"/>
  </r>
  <r>
    <x v="1103"/>
    <s v="48010319A"/>
    <x v="0"/>
    <n v="0"/>
    <x v="16"/>
    <n v="168"/>
    <x v="10"/>
    <x v="0"/>
    <n v="134.4"/>
    <x v="4"/>
    <s v="SMA4"/>
    <x v="7"/>
    <x v="79"/>
  </r>
  <r>
    <x v="1104"/>
    <s v="48010419A"/>
    <x v="0"/>
    <n v="1"/>
    <x v="16"/>
    <n v="240"/>
    <x v="12"/>
    <x v="0"/>
    <n v="192"/>
    <x v="3"/>
    <s v="FRA5"/>
    <x v="36"/>
    <x v="81"/>
  </r>
  <r>
    <x v="1105"/>
    <s v="48010519A"/>
    <x v="0"/>
    <n v="1"/>
    <x v="16"/>
    <n v="210"/>
    <x v="25"/>
    <x v="0"/>
    <n v="168"/>
    <x v="3"/>
    <s v="FRA2"/>
    <x v="4"/>
    <x v="95"/>
  </r>
  <r>
    <x v="1106"/>
    <s v="48010619A"/>
    <x v="0"/>
    <n v="1"/>
    <x v="16"/>
    <n v="205"/>
    <x v="19"/>
    <x v="0"/>
    <n v="164"/>
    <x v="3"/>
    <s v="FRA3"/>
    <x v="16"/>
    <x v="88"/>
  </r>
  <r>
    <x v="1107"/>
    <s v="48010719A"/>
    <x v="0"/>
    <n v="0"/>
    <x v="16"/>
    <n v="192"/>
    <x v="14"/>
    <x v="0"/>
    <n v="153.60000000000002"/>
    <x v="3"/>
    <s v="FRA1"/>
    <x v="35"/>
    <x v="83"/>
  </r>
  <r>
    <x v="1108"/>
    <s v="48010819A"/>
    <x v="0"/>
    <n v="1"/>
    <x v="16"/>
    <n v="258"/>
    <x v="15"/>
    <x v="0"/>
    <n v="206.4"/>
    <x v="6"/>
    <s v="ACC2"/>
    <x v="9"/>
    <x v="84"/>
  </r>
  <r>
    <x v="1109"/>
    <s v="48010919A"/>
    <x v="0"/>
    <n v="1"/>
    <x v="16"/>
    <n v="327"/>
    <x v="20"/>
    <x v="0"/>
    <n v="261.60000000000002"/>
    <x v="6"/>
    <s v="ACC3"/>
    <x v="37"/>
    <x v="89"/>
  </r>
  <r>
    <x v="1110"/>
    <s v="48011019A"/>
    <x v="0"/>
    <n v="1"/>
    <x v="16"/>
    <n v="317"/>
    <x v="31"/>
    <x v="0"/>
    <n v="253.60000000000002"/>
    <x v="5"/>
    <s v="SNE13"/>
    <x v="63"/>
    <x v="101"/>
  </r>
  <r>
    <x v="1111"/>
    <s v="48011119A"/>
    <x v="0"/>
    <n v="0"/>
    <x v="16"/>
    <n v="345"/>
    <x v="18"/>
    <x v="0"/>
    <n v="276"/>
    <x v="0"/>
    <s v="APP2"/>
    <x v="32"/>
    <x v="87"/>
  </r>
  <r>
    <x v="1112"/>
    <s v="48011219A"/>
    <x v="0"/>
    <n v="1"/>
    <x v="16"/>
    <n v="168"/>
    <x v="10"/>
    <x v="0"/>
    <n v="134.4"/>
    <x v="4"/>
    <s v="SMA1"/>
    <x v="15"/>
    <x v="93"/>
  </r>
  <r>
    <x v="1113"/>
    <s v="48011319A"/>
    <x v="0"/>
    <n v="1"/>
    <x v="16"/>
    <n v="168"/>
    <x v="10"/>
    <x v="0"/>
    <n v="134.4"/>
    <x v="4"/>
    <s v="SMA4"/>
    <x v="7"/>
    <x v="79"/>
  </r>
  <r>
    <x v="1114"/>
    <s v="48011419A"/>
    <x v="0"/>
    <n v="1"/>
    <x v="16"/>
    <n v="240"/>
    <x v="12"/>
    <x v="0"/>
    <n v="192"/>
    <x v="3"/>
    <s v="FRA5"/>
    <x v="36"/>
    <x v="81"/>
  </r>
  <r>
    <x v="1115"/>
    <s v="48011519A"/>
    <x v="0"/>
    <n v="0"/>
    <x v="16"/>
    <n v="205"/>
    <x v="19"/>
    <x v="0"/>
    <n v="164"/>
    <x v="3"/>
    <s v="FRA3"/>
    <x v="16"/>
    <x v="88"/>
  </r>
  <r>
    <x v="1116"/>
    <s v="48011619A"/>
    <x v="0"/>
    <n v="1"/>
    <x v="16"/>
    <n v="327"/>
    <x v="20"/>
    <x v="0"/>
    <n v="261.60000000000002"/>
    <x v="6"/>
    <s v="ACC3"/>
    <x v="37"/>
    <x v="89"/>
  </r>
  <r>
    <x v="1117"/>
    <s v="48011719A"/>
    <x v="0"/>
    <n v="1"/>
    <x v="16"/>
    <n v="313"/>
    <x v="21"/>
    <x v="0"/>
    <n v="250.4"/>
    <x v="6"/>
    <s v="ACC4"/>
    <x v="10"/>
    <x v="90"/>
  </r>
  <r>
    <x v="1118"/>
    <s v="48011819A"/>
    <x v="0"/>
    <n v="1"/>
    <x v="16"/>
    <n v="258"/>
    <x v="15"/>
    <x v="0"/>
    <n v="206.4"/>
    <x v="6"/>
    <s v="ACC2"/>
    <x v="9"/>
    <x v="84"/>
  </r>
  <r>
    <x v="1119"/>
    <s v="48011919A"/>
    <x v="0"/>
    <n v="1"/>
    <x v="16"/>
    <n v="313"/>
    <x v="21"/>
    <x v="0"/>
    <n v="250.4"/>
    <x v="6"/>
    <s v="ACC4"/>
    <x v="10"/>
    <x v="90"/>
  </r>
  <r>
    <x v="1120"/>
    <s v="48012019A"/>
    <x v="0"/>
    <n v="1"/>
    <x v="16"/>
    <n v="336"/>
    <x v="26"/>
    <x v="0"/>
    <n v="268.8"/>
    <x v="5"/>
    <s v="SNE8"/>
    <x v="51"/>
    <x v="96"/>
  </r>
  <r>
    <x v="1121"/>
    <s v="48012119A"/>
    <x v="0"/>
    <n v="1"/>
    <x v="16"/>
    <n v="345"/>
    <x v="18"/>
    <x v="0"/>
    <n v="276"/>
    <x v="0"/>
    <s v="APP2"/>
    <x v="32"/>
    <x v="87"/>
  </r>
  <r>
    <x v="1122"/>
    <s v="48012219A"/>
    <x v="0"/>
    <n v="0"/>
    <x v="16"/>
    <n v="144"/>
    <x v="24"/>
    <x v="0"/>
    <n v="115.2"/>
    <x v="4"/>
    <s v="SMA3"/>
    <x v="33"/>
    <x v="94"/>
  </r>
  <r>
    <x v="1123"/>
    <s v="48012319A"/>
    <x v="0"/>
    <n v="1"/>
    <x v="16"/>
    <n v="220"/>
    <x v="13"/>
    <x v="0"/>
    <n v="176"/>
    <x v="3"/>
    <s v="FRA4"/>
    <x v="5"/>
    <x v="82"/>
  </r>
  <r>
    <x v="1124"/>
    <s v="48012419A"/>
    <x v="0"/>
    <n v="1"/>
    <x v="16"/>
    <n v="192"/>
    <x v="14"/>
    <x v="0"/>
    <n v="153.60000000000002"/>
    <x v="3"/>
    <s v="FRA1"/>
    <x v="35"/>
    <x v="83"/>
  </r>
  <r>
    <x v="1125"/>
    <s v="48012519A"/>
    <x v="0"/>
    <n v="1"/>
    <x v="16"/>
    <n v="192"/>
    <x v="14"/>
    <x v="0"/>
    <n v="153.60000000000002"/>
    <x v="3"/>
    <s v="FRA1"/>
    <x v="35"/>
    <x v="83"/>
  </r>
  <r>
    <x v="1126"/>
    <s v="48012619A"/>
    <x v="0"/>
    <n v="1"/>
    <x v="16"/>
    <n v="255"/>
    <x v="27"/>
    <x v="0"/>
    <n v="204"/>
    <x v="6"/>
    <s v="ACC1"/>
    <x v="46"/>
    <x v="97"/>
  </r>
  <r>
    <x v="1127"/>
    <s v="48012719A"/>
    <x v="0"/>
    <n v="1"/>
    <x v="16"/>
    <n v="313"/>
    <x v="21"/>
    <x v="0"/>
    <n v="250.4"/>
    <x v="6"/>
    <s v="ACC4"/>
    <x v="10"/>
    <x v="90"/>
  </r>
  <r>
    <x v="1128"/>
    <s v="48012819A"/>
    <x v="0"/>
    <n v="1"/>
    <x v="16"/>
    <n v="255"/>
    <x v="27"/>
    <x v="0"/>
    <n v="204"/>
    <x v="6"/>
    <s v="ACC1"/>
    <x v="46"/>
    <x v="97"/>
  </r>
  <r>
    <x v="1129"/>
    <s v="48012919A"/>
    <x v="0"/>
    <n v="0"/>
    <x v="16"/>
    <n v="951"/>
    <x v="65"/>
    <x v="0"/>
    <n v="760.80000000000007"/>
    <x v="7"/>
    <s v="MIN3"/>
    <x v="75"/>
    <x v="141"/>
  </r>
  <r>
    <x v="1130"/>
    <s v="48013019A"/>
    <x v="0"/>
    <n v="1"/>
    <x v="16"/>
    <n v="447"/>
    <x v="9"/>
    <x v="0"/>
    <n v="357.6"/>
    <x v="0"/>
    <s v="APP3"/>
    <x v="0"/>
    <x v="78"/>
  </r>
  <r>
    <x v="1131"/>
    <s v="48013119A"/>
    <x v="0"/>
    <n v="1"/>
    <x v="16"/>
    <n v="172"/>
    <x v="11"/>
    <x v="0"/>
    <n v="137.6"/>
    <x v="4"/>
    <s v="SMA2"/>
    <x v="34"/>
    <x v="80"/>
  </r>
  <r>
    <x v="1132"/>
    <s v="48013219A"/>
    <x v="0"/>
    <n v="1"/>
    <x v="16"/>
    <n v="220"/>
    <x v="13"/>
    <x v="0"/>
    <n v="176"/>
    <x v="3"/>
    <s v="FRA4"/>
    <x v="5"/>
    <x v="82"/>
  </r>
  <r>
    <x v="1133"/>
    <s v="48013319A"/>
    <x v="0"/>
    <n v="0"/>
    <x v="16"/>
    <n v="220"/>
    <x v="13"/>
    <x v="0"/>
    <n v="176"/>
    <x v="3"/>
    <s v="FRA4"/>
    <x v="5"/>
    <x v="82"/>
  </r>
  <r>
    <x v="1134"/>
    <s v="48013419A"/>
    <x v="0"/>
    <n v="1"/>
    <x v="16"/>
    <n v="327"/>
    <x v="20"/>
    <x v="0"/>
    <n v="261.60000000000002"/>
    <x v="6"/>
    <s v="ACC3"/>
    <x v="37"/>
    <x v="89"/>
  </r>
  <r>
    <x v="1135"/>
    <s v="48013519A"/>
    <x v="0"/>
    <n v="1"/>
    <x v="16"/>
    <n v="327"/>
    <x v="20"/>
    <x v="0"/>
    <n v="261.60000000000002"/>
    <x v="6"/>
    <s v="ACC3"/>
    <x v="37"/>
    <x v="89"/>
  </r>
  <r>
    <x v="1136"/>
    <s v="48013619A"/>
    <x v="0"/>
    <n v="1"/>
    <x v="16"/>
    <n v="327"/>
    <x v="20"/>
    <x v="0"/>
    <n v="261.60000000000002"/>
    <x v="6"/>
    <s v="ACC3"/>
    <x v="37"/>
    <x v="89"/>
  </r>
  <r>
    <x v="1137"/>
    <s v="48013719A"/>
    <x v="0"/>
    <n v="1"/>
    <x v="16"/>
    <n v="313"/>
    <x v="21"/>
    <x v="0"/>
    <n v="250.4"/>
    <x v="6"/>
    <s v="ACC4"/>
    <x v="10"/>
    <x v="90"/>
  </r>
  <r>
    <x v="1138"/>
    <s v="48013819A"/>
    <x v="0"/>
    <n v="1"/>
    <x v="16"/>
    <n v="951"/>
    <x v="65"/>
    <x v="0"/>
    <n v="760.80000000000007"/>
    <x v="7"/>
    <s v="MIN3"/>
    <x v="17"/>
    <x v="141"/>
  </r>
  <r>
    <x v="1139"/>
    <s v="48013919A"/>
    <x v="0"/>
    <n v="0"/>
    <x v="16"/>
    <n v="526"/>
    <x v="47"/>
    <x v="0"/>
    <n v="420.8"/>
    <x v="7"/>
    <s v="MIN8"/>
    <x v="18"/>
    <x v="119"/>
  </r>
  <r>
    <x v="1140"/>
    <s v="48014019A"/>
    <x v="0"/>
    <n v="1"/>
    <x v="16"/>
    <n v="447"/>
    <x v="9"/>
    <x v="0"/>
    <n v="357.6"/>
    <x v="0"/>
    <s v="APP3"/>
    <x v="0"/>
    <x v="78"/>
  </r>
  <r>
    <x v="1141"/>
    <s v="48014219A"/>
    <x v="0"/>
    <n v="1"/>
    <x v="16"/>
    <n v="144"/>
    <x v="24"/>
    <x v="0"/>
    <n v="115.2"/>
    <x v="4"/>
    <s v="SMA3"/>
    <x v="33"/>
    <x v="94"/>
  </r>
  <r>
    <x v="1142"/>
    <s v="48014319A"/>
    <x v="0"/>
    <n v="0"/>
    <x v="16"/>
    <n v="192"/>
    <x v="14"/>
    <x v="0"/>
    <n v="153.60000000000002"/>
    <x v="3"/>
    <s v="FRA1"/>
    <x v="35"/>
    <x v="83"/>
  </r>
  <r>
    <x v="809"/>
    <s v="80010919B"/>
    <x v="1"/>
    <n v="1"/>
    <x v="16"/>
    <n v="240"/>
    <x v="12"/>
    <x v="0"/>
    <n v="192"/>
    <x v="3"/>
    <s v="FRA5"/>
    <x v="36"/>
    <x v="81"/>
  </r>
  <r>
    <x v="823"/>
    <s v="80012319C"/>
    <x v="1"/>
    <n v="0"/>
    <x v="16"/>
    <n v="144"/>
    <x v="6"/>
    <x v="1"/>
    <n v="144"/>
    <x v="4"/>
    <s v="SMA3"/>
    <x v="33"/>
    <x v="36"/>
  </r>
  <r>
    <x v="827"/>
    <s v="80012719B"/>
    <x v="1"/>
    <n v="0"/>
    <x v="16"/>
    <n v="205"/>
    <x v="6"/>
    <x v="1"/>
    <n v="205"/>
    <x v="3"/>
    <s v="FRA3"/>
    <x v="16"/>
    <x v="19"/>
  </r>
  <r>
    <x v="1143"/>
    <s v="12590213A"/>
    <x v="0"/>
    <n v="1"/>
    <x v="16"/>
    <n v="447"/>
    <x v="6"/>
    <x v="1"/>
    <n v="447"/>
    <x v="0"/>
    <s v="APP3"/>
    <x v="0"/>
    <x v="9"/>
  </r>
  <r>
    <x v="1144"/>
    <s v="12590214A"/>
    <x v="0"/>
    <n v="0"/>
    <x v="16"/>
    <n v="345"/>
    <x v="6"/>
    <x v="1"/>
    <n v="345"/>
    <x v="0"/>
    <s v="APP2"/>
    <x v="32"/>
    <x v="35"/>
  </r>
  <r>
    <x v="1145"/>
    <s v="12590215A"/>
    <x v="0"/>
    <n v="1"/>
    <x v="16"/>
    <n v="168"/>
    <x v="6"/>
    <x v="1"/>
    <n v="168"/>
    <x v="4"/>
    <s v="SMA1"/>
    <x v="15"/>
    <x v="18"/>
  </r>
  <r>
    <x v="1146"/>
    <s v="12590216A"/>
    <x v="0"/>
    <n v="0"/>
    <x v="16"/>
    <n v="172"/>
    <x v="6"/>
    <x v="1"/>
    <n v="172"/>
    <x v="4"/>
    <s v="SMA2"/>
    <x v="34"/>
    <x v="37"/>
  </r>
  <r>
    <x v="1147"/>
    <s v="12590217A"/>
    <x v="0"/>
    <n v="1"/>
    <x v="16"/>
    <n v="220"/>
    <x v="6"/>
    <x v="1"/>
    <n v="220"/>
    <x v="3"/>
    <s v="FRA4"/>
    <x v="5"/>
    <x v="6"/>
  </r>
  <r>
    <x v="1148"/>
    <s v="12590218A"/>
    <x v="0"/>
    <n v="1"/>
    <x v="16"/>
    <n v="210"/>
    <x v="6"/>
    <x v="1"/>
    <n v="210"/>
    <x v="3"/>
    <s v="FRA2"/>
    <x v="4"/>
    <x v="54"/>
  </r>
  <r>
    <x v="1149"/>
    <s v="12590219A"/>
    <x v="0"/>
    <n v="1"/>
    <x v="16"/>
    <n v="220"/>
    <x v="6"/>
    <x v="1"/>
    <n v="220"/>
    <x v="3"/>
    <s v="FRA4"/>
    <x v="5"/>
    <x v="6"/>
  </r>
  <r>
    <x v="1150"/>
    <s v="12590220A"/>
    <x v="0"/>
    <n v="1"/>
    <x v="16"/>
    <n v="538"/>
    <x v="6"/>
    <x v="1"/>
    <n v="538"/>
    <x v="1"/>
    <s v="SAN10"/>
    <x v="39"/>
    <x v="41"/>
  </r>
  <r>
    <x v="1151"/>
    <s v="12590221A"/>
    <x v="0"/>
    <n v="1"/>
    <x v="16"/>
    <n v="295"/>
    <x v="6"/>
    <x v="1"/>
    <n v="295"/>
    <x v="5"/>
    <s v="SNE7"/>
    <x v="68"/>
    <x v="72"/>
  </r>
  <r>
    <x v="1152"/>
    <s v="12590222A"/>
    <x v="0"/>
    <n v="0"/>
    <x v="16"/>
    <n v="383"/>
    <x v="6"/>
    <x v="1"/>
    <n v="383"/>
    <x v="0"/>
    <s v="APP1"/>
    <x v="2"/>
    <x v="8"/>
  </r>
  <r>
    <x v="1153"/>
    <s v="12590223A"/>
    <x v="0"/>
    <n v="1"/>
    <x v="16"/>
    <n v="345"/>
    <x v="6"/>
    <x v="1"/>
    <n v="345"/>
    <x v="0"/>
    <s v="APP2"/>
    <x v="32"/>
    <x v="35"/>
  </r>
  <r>
    <x v="1154"/>
    <s v="12590224A"/>
    <x v="0"/>
    <n v="0"/>
    <x v="16"/>
    <n v="383"/>
    <x v="6"/>
    <x v="1"/>
    <n v="383"/>
    <x v="0"/>
    <s v="APP1"/>
    <x v="2"/>
    <x v="8"/>
  </r>
  <r>
    <x v="1155"/>
    <s v="12590225A"/>
    <x v="0"/>
    <n v="1"/>
    <x v="16"/>
    <n v="168"/>
    <x v="6"/>
    <x v="1"/>
    <n v="168"/>
    <x v="4"/>
    <s v="SMA1"/>
    <x v="15"/>
    <x v="18"/>
  </r>
  <r>
    <x v="1156"/>
    <s v="12590226A"/>
    <x v="0"/>
    <n v="0"/>
    <x v="16"/>
    <n v="172"/>
    <x v="6"/>
    <x v="1"/>
    <n v="172"/>
    <x v="4"/>
    <s v="SMA2"/>
    <x v="34"/>
    <x v="37"/>
  </r>
  <r>
    <x v="1157"/>
    <s v="12590227A"/>
    <x v="0"/>
    <n v="1"/>
    <x v="16"/>
    <n v="220"/>
    <x v="6"/>
    <x v="1"/>
    <n v="220"/>
    <x v="3"/>
    <s v="FRA4"/>
    <x v="5"/>
    <x v="6"/>
  </r>
  <r>
    <x v="1158"/>
    <s v="12590228A"/>
    <x v="0"/>
    <n v="1"/>
    <x v="16"/>
    <n v="240"/>
    <x v="6"/>
    <x v="1"/>
    <n v="240"/>
    <x v="3"/>
    <s v="FRA5"/>
    <x v="36"/>
    <x v="7"/>
  </r>
  <r>
    <x v="1159"/>
    <s v="12590229A"/>
    <x v="0"/>
    <n v="0"/>
    <x v="16"/>
    <n v="205"/>
    <x v="6"/>
    <x v="1"/>
    <n v="205"/>
    <x v="3"/>
    <s v="FRA3"/>
    <x v="16"/>
    <x v="19"/>
  </r>
  <r>
    <x v="1160"/>
    <s v="12590230A"/>
    <x v="0"/>
    <n v="1"/>
    <x v="16"/>
    <n v="440"/>
    <x v="6"/>
    <x v="1"/>
    <n v="440"/>
    <x v="1"/>
    <s v="SAN5"/>
    <x v="54"/>
    <x v="59"/>
  </r>
  <r>
    <x v="1161"/>
    <s v="12590301A"/>
    <x v="0"/>
    <n v="1"/>
    <x v="16"/>
    <n v="168"/>
    <x v="6"/>
    <x v="1"/>
    <n v="168"/>
    <x v="5"/>
    <s v="SNE5"/>
    <x v="62"/>
    <x v="66"/>
  </r>
  <r>
    <x v="1162"/>
    <s v="12590302A"/>
    <x v="0"/>
    <n v="0"/>
    <x v="16"/>
    <n v="383"/>
    <x v="6"/>
    <x v="1"/>
    <n v="383"/>
    <x v="0"/>
    <s v="APP1"/>
    <x v="2"/>
    <x v="8"/>
  </r>
  <r>
    <x v="1163"/>
    <s v="12590303A"/>
    <x v="0"/>
    <n v="1"/>
    <x v="16"/>
    <n v="447"/>
    <x v="6"/>
    <x v="1"/>
    <n v="447"/>
    <x v="0"/>
    <s v="APP3"/>
    <x v="0"/>
    <x v="9"/>
  </r>
  <r>
    <x v="1164"/>
    <s v="12590304A"/>
    <x v="0"/>
    <n v="1"/>
    <x v="16"/>
    <n v="447"/>
    <x v="6"/>
    <x v="1"/>
    <n v="447"/>
    <x v="0"/>
    <s v="APP3"/>
    <x v="0"/>
    <x v="9"/>
  </r>
  <r>
    <x v="1165"/>
    <s v="12590305A"/>
    <x v="0"/>
    <n v="1"/>
    <x v="16"/>
    <n v="383"/>
    <x v="6"/>
    <x v="1"/>
    <n v="383"/>
    <x v="0"/>
    <s v="APP1"/>
    <x v="2"/>
    <x v="8"/>
  </r>
  <r>
    <x v="1166"/>
    <s v="12590306A"/>
    <x v="0"/>
    <n v="1"/>
    <x v="16"/>
    <n v="168"/>
    <x v="6"/>
    <x v="1"/>
    <n v="168"/>
    <x v="4"/>
    <s v="SMA4"/>
    <x v="7"/>
    <x v="10"/>
  </r>
  <r>
    <x v="1167"/>
    <s v="12590307A"/>
    <x v="0"/>
    <n v="1"/>
    <x v="16"/>
    <n v="168"/>
    <x v="6"/>
    <x v="1"/>
    <n v="168"/>
    <x v="4"/>
    <s v="SMA4"/>
    <x v="7"/>
    <x v="10"/>
  </r>
  <r>
    <x v="1168"/>
    <s v="12590308A"/>
    <x v="0"/>
    <n v="0"/>
    <x v="16"/>
    <n v="205"/>
    <x v="6"/>
    <x v="1"/>
    <n v="205"/>
    <x v="3"/>
    <s v="FRA3"/>
    <x v="16"/>
    <x v="19"/>
  </r>
  <r>
    <x v="1169"/>
    <s v="12101019A"/>
    <x v="0"/>
    <n v="1"/>
    <x v="16"/>
    <n v="436"/>
    <x v="6"/>
    <x v="1"/>
    <n v="436"/>
    <x v="2"/>
    <s v="SHO4"/>
    <x v="76"/>
    <x v="142"/>
  </r>
  <r>
    <x v="1170"/>
    <s v="12101029A"/>
    <x v="0"/>
    <n v="1"/>
    <x v="16"/>
    <n v="579"/>
    <x v="6"/>
    <x v="1"/>
    <n v="579"/>
    <x v="9"/>
    <s v="BOO1"/>
    <x v="25"/>
    <x v="28"/>
  </r>
  <r>
    <x v="1171"/>
    <s v="12101039A"/>
    <x v="0"/>
    <n v="1"/>
    <x v="16"/>
    <n v="538"/>
    <x v="6"/>
    <x v="1"/>
    <n v="538"/>
    <x v="1"/>
    <s v="SAN11"/>
    <x v="55"/>
    <x v="60"/>
  </r>
  <r>
    <x v="1172"/>
    <s v="12101049A"/>
    <x v="0"/>
    <n v="1"/>
    <x v="16"/>
    <n v="539"/>
    <x v="6"/>
    <x v="1"/>
    <n v="539"/>
    <x v="1"/>
    <s v="SAN2"/>
    <x v="41"/>
    <x v="43"/>
  </r>
  <r>
    <x v="1173"/>
    <s v="12101059A"/>
    <x v="0"/>
    <n v="1"/>
    <x v="16"/>
    <n v="539"/>
    <x v="6"/>
    <x v="1"/>
    <n v="539"/>
    <x v="1"/>
    <s v="SAN2"/>
    <x v="41"/>
    <x v="43"/>
  </r>
  <r>
    <x v="1174"/>
    <s v="12101069A"/>
    <x v="0"/>
    <n v="0"/>
    <x v="16"/>
    <n v="336"/>
    <x v="6"/>
    <x v="1"/>
    <n v="336"/>
    <x v="5"/>
    <s v="SNE8"/>
    <x v="51"/>
    <x v="55"/>
  </r>
  <r>
    <x v="1175"/>
    <s v="12101079A"/>
    <x v="0"/>
    <n v="1"/>
    <x v="16"/>
    <n v="383"/>
    <x v="6"/>
    <x v="1"/>
    <n v="383"/>
    <x v="0"/>
    <s v="APP1"/>
    <x v="2"/>
    <x v="8"/>
  </r>
  <r>
    <x v="1176"/>
    <s v="12101089A"/>
    <x v="0"/>
    <n v="1"/>
    <x v="16"/>
    <n v="383"/>
    <x v="6"/>
    <x v="1"/>
    <n v="383"/>
    <x v="0"/>
    <s v="APP1"/>
    <x v="2"/>
    <x v="8"/>
  </r>
  <r>
    <x v="1177"/>
    <s v="12101099A"/>
    <x v="0"/>
    <n v="1"/>
    <x v="16"/>
    <n v="345"/>
    <x v="6"/>
    <x v="1"/>
    <n v="345"/>
    <x v="0"/>
    <s v="APP2"/>
    <x v="32"/>
    <x v="35"/>
  </r>
  <r>
    <x v="1178"/>
    <s v="12101109A"/>
    <x v="0"/>
    <n v="1"/>
    <x v="16"/>
    <n v="436"/>
    <x v="6"/>
    <x v="1"/>
    <n v="436"/>
    <x v="2"/>
    <s v="SHO8"/>
    <x v="64"/>
    <x v="68"/>
  </r>
  <r>
    <x v="1179"/>
    <s v="12101119A"/>
    <x v="0"/>
    <n v="1"/>
    <x v="16"/>
    <n v="510"/>
    <x v="6"/>
    <x v="1"/>
    <n v="510"/>
    <x v="9"/>
    <s v="BOO2"/>
    <x v="22"/>
    <x v="25"/>
  </r>
  <r>
    <x v="1180"/>
    <s v="12740101A"/>
    <x v="0"/>
    <n v="1"/>
    <x v="16"/>
    <n v="539"/>
    <x v="6"/>
    <x v="1"/>
    <n v="539"/>
    <x v="1"/>
    <s v="SAN2"/>
    <x v="41"/>
    <x v="43"/>
  </r>
  <r>
    <x v="1181"/>
    <s v="12740102A"/>
    <x v="0"/>
    <n v="1"/>
    <x v="16"/>
    <n v="523"/>
    <x v="6"/>
    <x v="1"/>
    <n v="523"/>
    <x v="1"/>
    <s v="SAN6"/>
    <x v="52"/>
    <x v="56"/>
  </r>
  <r>
    <x v="1182"/>
    <s v="12740103A"/>
    <x v="0"/>
    <n v="1"/>
    <x v="16"/>
    <n v="506"/>
    <x v="6"/>
    <x v="1"/>
    <n v="506"/>
    <x v="1"/>
    <s v="SAN12"/>
    <x v="1"/>
    <x v="47"/>
  </r>
  <r>
    <x v="1183"/>
    <s v="12740104A"/>
    <x v="0"/>
    <n v="1"/>
    <x v="16"/>
    <n v="478"/>
    <x v="6"/>
    <x v="1"/>
    <n v="478"/>
    <x v="1"/>
    <s v="SAN8"/>
    <x v="49"/>
    <x v="52"/>
  </r>
  <r>
    <x v="1184"/>
    <s v="12740105A"/>
    <x v="0"/>
    <n v="1"/>
    <x v="16"/>
    <n v="332"/>
    <x v="6"/>
    <x v="1"/>
    <n v="332"/>
    <x v="5"/>
    <s v="SNE16"/>
    <x v="38"/>
    <x v="40"/>
  </r>
  <r>
    <x v="1185"/>
    <s v="12740106A"/>
    <x v="0"/>
    <n v="1"/>
    <x v="16"/>
    <n v="293"/>
    <x v="6"/>
    <x v="1"/>
    <n v="293"/>
    <x v="5"/>
    <s v="SNE9"/>
    <x v="45"/>
    <x v="48"/>
  </r>
  <r>
    <x v="1186"/>
    <s v="12740201A"/>
    <x v="0"/>
    <n v="1"/>
    <x v="16"/>
    <n v="387"/>
    <x v="6"/>
    <x v="1"/>
    <n v="387"/>
    <x v="2"/>
    <s v="SHO3"/>
    <x v="77"/>
    <x v="143"/>
  </r>
  <r>
    <x v="1187"/>
    <s v="12740202A"/>
    <x v="0"/>
    <n v="1"/>
    <x v="16"/>
    <n v="510"/>
    <x v="6"/>
    <x v="1"/>
    <n v="510"/>
    <x v="9"/>
    <s v="BOO2"/>
    <x v="22"/>
    <x v="25"/>
  </r>
  <r>
    <x v="1188"/>
    <s v="12740203A"/>
    <x v="0"/>
    <n v="1"/>
    <x v="16"/>
    <n v="478"/>
    <x v="6"/>
    <x v="1"/>
    <n v="478"/>
    <x v="1"/>
    <s v="SAN8"/>
    <x v="49"/>
    <x v="52"/>
  </r>
  <r>
    <x v="1189"/>
    <s v="12740204A"/>
    <x v="0"/>
    <n v="1"/>
    <x v="16"/>
    <n v="283"/>
    <x v="6"/>
    <x v="1"/>
    <n v="283"/>
    <x v="5"/>
    <s v="SNE12"/>
    <x v="50"/>
    <x v="53"/>
  </r>
  <r>
    <x v="1190"/>
    <s v="12740205A"/>
    <x v="0"/>
    <n v="1"/>
    <x v="16"/>
    <n v="168"/>
    <x v="6"/>
    <x v="1"/>
    <n v="168"/>
    <x v="5"/>
    <s v="SNE5"/>
    <x v="62"/>
    <x v="66"/>
  </r>
  <r>
    <x v="1191"/>
    <s v="12740206A"/>
    <x v="0"/>
    <n v="1"/>
    <x v="16"/>
    <n v="383"/>
    <x v="6"/>
    <x v="1"/>
    <n v="383"/>
    <x v="0"/>
    <s v="APP1"/>
    <x v="2"/>
    <x v="8"/>
  </r>
  <r>
    <x v="1192"/>
    <s v="12740207A"/>
    <x v="0"/>
    <n v="1"/>
    <x v="16"/>
    <n v="447"/>
    <x v="6"/>
    <x v="1"/>
    <n v="447"/>
    <x v="0"/>
    <s v="APP3"/>
    <x v="0"/>
    <x v="9"/>
  </r>
  <r>
    <x v="1193"/>
    <s v="12740208A"/>
    <x v="0"/>
    <n v="0"/>
    <x v="16"/>
    <n v="447"/>
    <x v="6"/>
    <x v="1"/>
    <n v="447"/>
    <x v="0"/>
    <s v="APP3"/>
    <x v="0"/>
    <x v="9"/>
  </r>
  <r>
    <x v="1194"/>
    <s v="12740209A"/>
    <x v="0"/>
    <n v="1"/>
    <x v="16"/>
    <n v="168"/>
    <x v="6"/>
    <x v="1"/>
    <n v="168"/>
    <x v="4"/>
    <s v="SMA4"/>
    <x v="7"/>
    <x v="10"/>
  </r>
  <r>
    <x v="1195"/>
    <s v="12740210A"/>
    <x v="0"/>
    <n v="1"/>
    <x v="16"/>
    <n v="387"/>
    <x v="6"/>
    <x v="1"/>
    <n v="387"/>
    <x v="2"/>
    <s v="SHO3"/>
    <x v="77"/>
    <x v="143"/>
  </r>
  <r>
    <x v="1196"/>
    <s v="12740211A"/>
    <x v="0"/>
    <n v="1"/>
    <x v="16"/>
    <n v="579"/>
    <x v="6"/>
    <x v="1"/>
    <n v="579"/>
    <x v="9"/>
    <s v="BOO1"/>
    <x v="25"/>
    <x v="28"/>
  </r>
  <r>
    <x v="1197"/>
    <s v="12740212A"/>
    <x v="0"/>
    <n v="0"/>
    <x v="16"/>
    <n v="440"/>
    <x v="6"/>
    <x v="1"/>
    <n v="440"/>
    <x v="1"/>
    <s v="SAN5"/>
    <x v="54"/>
    <x v="59"/>
  </r>
  <r>
    <x v="1198"/>
    <s v="12740301A"/>
    <x v="0"/>
    <n v="1"/>
    <x v="16"/>
    <n v="317"/>
    <x v="6"/>
    <x v="1"/>
    <n v="317"/>
    <x v="5"/>
    <s v="SNE13"/>
    <x v="63"/>
    <x v="67"/>
  </r>
  <r>
    <x v="918"/>
    <s v="33999919B"/>
    <x v="1"/>
    <n v="1"/>
    <x v="16"/>
    <n v="502"/>
    <x v="6"/>
    <x v="1"/>
    <n v="502"/>
    <x v="9"/>
    <s v="BOO4"/>
    <x v="78"/>
    <x v="144"/>
  </r>
  <r>
    <x v="953"/>
    <s v="20132019B"/>
    <x v="1"/>
    <n v="0"/>
    <x v="16"/>
    <n v="492"/>
    <x v="6"/>
    <x v="1"/>
    <n v="492"/>
    <x v="1"/>
    <s v="SAN7"/>
    <x v="65"/>
    <x v="69"/>
  </r>
  <r>
    <x v="955"/>
    <s v="20132219B"/>
    <x v="1"/>
    <n v="0"/>
    <x v="16"/>
    <n v="267"/>
    <x v="37"/>
    <x v="0"/>
    <n v="213.60000000000002"/>
    <x v="5"/>
    <s v="SNE6"/>
    <x v="31"/>
    <x v="109"/>
  </r>
  <r>
    <x v="982"/>
    <s v="20135319B"/>
    <x v="1"/>
    <n v="0"/>
    <x v="16"/>
    <n v="345"/>
    <x v="18"/>
    <x v="0"/>
    <n v="276"/>
    <x v="0"/>
    <s v="APP2"/>
    <x v="32"/>
    <x v="87"/>
  </r>
  <r>
    <x v="1010"/>
    <s v="46010719B"/>
    <x v="1"/>
    <n v="1"/>
    <x v="16"/>
    <n v="240"/>
    <x v="6"/>
    <x v="1"/>
    <n v="240"/>
    <x v="3"/>
    <s v="FRA5"/>
    <x v="36"/>
    <x v="7"/>
  </r>
  <r>
    <x v="664"/>
    <s v="62032519B"/>
    <x v="1"/>
    <n v="1"/>
    <x v="16"/>
    <n v="240"/>
    <x v="12"/>
    <x v="0"/>
    <n v="192"/>
    <x v="3"/>
    <s v="FRA5"/>
    <x v="36"/>
    <x v="81"/>
  </r>
  <r>
    <x v="665"/>
    <s v="62032619B"/>
    <x v="1"/>
    <n v="0"/>
    <x v="16"/>
    <n v="192"/>
    <x v="14"/>
    <x v="0"/>
    <n v="153.60000000000002"/>
    <x v="3"/>
    <s v="FRA1"/>
    <x v="35"/>
    <x v="83"/>
  </r>
  <r>
    <x v="1037"/>
    <s v="13133319B"/>
    <x v="1"/>
    <n v="0"/>
    <x v="4"/>
    <n v="447"/>
    <x v="6"/>
    <x v="1"/>
    <n v="447"/>
    <x v="0"/>
    <s v="APP3"/>
    <x v="0"/>
    <x v="9"/>
  </r>
  <r>
    <x v="12"/>
    <s v="13133719B"/>
    <x v="1"/>
    <n v="0"/>
    <x v="4"/>
    <n v="205"/>
    <x v="6"/>
    <x v="1"/>
    <n v="205"/>
    <x v="3"/>
    <s v="FRA3"/>
    <x v="16"/>
    <x v="19"/>
  </r>
  <r>
    <x v="10"/>
    <s v="13134019B"/>
    <x v="1"/>
    <n v="0"/>
    <x v="4"/>
    <n v="267"/>
    <x v="6"/>
    <x v="1"/>
    <n v="267"/>
    <x v="5"/>
    <s v="SNE6"/>
    <x v="31"/>
    <x v="34"/>
  </r>
  <r>
    <x v="10"/>
    <s v="13134019D"/>
    <x v="1"/>
    <n v="0"/>
    <x v="4"/>
    <n v="383"/>
    <x v="6"/>
    <x v="1"/>
    <n v="383"/>
    <x v="0"/>
    <s v="APP1"/>
    <x v="2"/>
    <x v="8"/>
  </r>
  <r>
    <x v="1049"/>
    <s v="13990519B"/>
    <x v="1"/>
    <n v="1"/>
    <x v="4"/>
    <n v="1491"/>
    <x v="6"/>
    <x v="1"/>
    <n v="1491"/>
    <x v="8"/>
    <s v="BAG2"/>
    <x v="14"/>
    <x v="17"/>
  </r>
  <r>
    <x v="1050"/>
    <s v="13990619B"/>
    <x v="1"/>
    <n v="1"/>
    <x v="4"/>
    <n v="1101"/>
    <x v="6"/>
    <x v="1"/>
    <n v="1101"/>
    <x v="8"/>
    <s v="BAG1"/>
    <x v="21"/>
    <x v="24"/>
  </r>
  <r>
    <x v="1058"/>
    <s v="13991619B"/>
    <x v="1"/>
    <n v="0"/>
    <x v="4"/>
    <n v="579"/>
    <x v="6"/>
    <x v="1"/>
    <n v="579"/>
    <x v="9"/>
    <s v="BOO1"/>
    <x v="25"/>
    <x v="28"/>
  </r>
  <r>
    <x v="1073"/>
    <s v="13130919B"/>
    <x v="1"/>
    <n v="1"/>
    <x v="4"/>
    <n v="220"/>
    <x v="6"/>
    <x v="1"/>
    <n v="220"/>
    <x v="3"/>
    <s v="FRA4"/>
    <x v="5"/>
    <x v="6"/>
  </r>
  <r>
    <x v="823"/>
    <s v="80012319B"/>
    <x v="1"/>
    <n v="0"/>
    <x v="4"/>
    <n v="383"/>
    <x v="6"/>
    <x v="1"/>
    <n v="383"/>
    <x v="0"/>
    <s v="APP1"/>
    <x v="2"/>
    <x v="8"/>
  </r>
  <r>
    <x v="1199"/>
    <s v="12590132A"/>
    <x v="0"/>
    <n v="1"/>
    <x v="4"/>
    <n v="592"/>
    <x v="6"/>
    <x v="1"/>
    <n v="592"/>
    <x v="1"/>
    <s v="SAN1"/>
    <x v="47"/>
    <x v="50"/>
  </r>
  <r>
    <x v="1200"/>
    <s v="12590133A"/>
    <x v="0"/>
    <n v="0"/>
    <x v="4"/>
    <n v="447"/>
    <x v="6"/>
    <x v="1"/>
    <n v="447"/>
    <x v="0"/>
    <s v="APP3"/>
    <x v="0"/>
    <x v="9"/>
  </r>
  <r>
    <x v="1201"/>
    <s v="12590134A"/>
    <x v="0"/>
    <n v="0"/>
    <x v="4"/>
    <n v="168"/>
    <x v="6"/>
    <x v="1"/>
    <n v="168"/>
    <x v="4"/>
    <s v="SMA4"/>
    <x v="7"/>
    <x v="10"/>
  </r>
  <r>
    <x v="1201"/>
    <s v="12590134B"/>
    <x v="1"/>
    <n v="1"/>
    <x v="4"/>
    <n v="168"/>
    <x v="6"/>
    <x v="1"/>
    <n v="168"/>
    <x v="4"/>
    <s v="SMA1"/>
    <x v="15"/>
    <x v="18"/>
  </r>
  <r>
    <x v="1202"/>
    <s v="12590135A"/>
    <x v="0"/>
    <n v="0"/>
    <x v="4"/>
    <n v="168"/>
    <x v="6"/>
    <x v="1"/>
    <n v="168"/>
    <x v="4"/>
    <s v="SMA4"/>
    <x v="7"/>
    <x v="10"/>
  </r>
  <r>
    <x v="1203"/>
    <s v="12590136A"/>
    <x v="0"/>
    <n v="0"/>
    <x v="4"/>
    <n v="205"/>
    <x v="6"/>
    <x v="1"/>
    <n v="205"/>
    <x v="3"/>
    <s v="FRA3"/>
    <x v="16"/>
    <x v="19"/>
  </r>
  <r>
    <x v="1204"/>
    <s v="12590137A"/>
    <x v="0"/>
    <n v="0"/>
    <x v="4"/>
    <n v="240"/>
    <x v="6"/>
    <x v="1"/>
    <n v="240"/>
    <x v="3"/>
    <s v="FRA5"/>
    <x v="36"/>
    <x v="7"/>
  </r>
  <r>
    <x v="1205"/>
    <s v="12590138A"/>
    <x v="0"/>
    <n v="0"/>
    <x v="4"/>
    <n v="220"/>
    <x v="6"/>
    <x v="1"/>
    <n v="220"/>
    <x v="3"/>
    <s v="FRA4"/>
    <x v="5"/>
    <x v="6"/>
  </r>
  <r>
    <x v="1206"/>
    <s v="12590139A"/>
    <x v="0"/>
    <n v="0"/>
    <x v="4"/>
    <n v="255"/>
    <x v="6"/>
    <x v="1"/>
    <n v="255"/>
    <x v="6"/>
    <s v="ACC1"/>
    <x v="46"/>
    <x v="49"/>
  </r>
  <r>
    <x v="1207"/>
    <s v="12590140A"/>
    <x v="0"/>
    <n v="0"/>
    <x v="4"/>
    <n v="523"/>
    <x v="6"/>
    <x v="1"/>
    <n v="523"/>
    <x v="1"/>
    <s v="SAN6"/>
    <x v="52"/>
    <x v="56"/>
  </r>
  <r>
    <x v="1208"/>
    <s v="12590141A"/>
    <x v="0"/>
    <n v="1"/>
    <x v="4"/>
    <n v="447"/>
    <x v="6"/>
    <x v="1"/>
    <n v="447"/>
    <x v="0"/>
    <s v="APP3"/>
    <x v="0"/>
    <x v="9"/>
  </r>
  <r>
    <x v="1209"/>
    <s v="12590142A"/>
    <x v="0"/>
    <n v="0"/>
    <x v="4"/>
    <n v="383"/>
    <x v="6"/>
    <x v="1"/>
    <n v="383"/>
    <x v="0"/>
    <s v="APP1"/>
    <x v="2"/>
    <x v="8"/>
  </r>
  <r>
    <x v="1209"/>
    <s v="12590142B"/>
    <x v="1"/>
    <n v="1"/>
    <x v="4"/>
    <n v="383"/>
    <x v="6"/>
    <x v="1"/>
    <n v="383"/>
    <x v="0"/>
    <s v="APP1"/>
    <x v="2"/>
    <x v="8"/>
  </r>
  <r>
    <x v="1210"/>
    <s v="12590143A"/>
    <x v="0"/>
    <n v="0"/>
    <x v="4"/>
    <n v="168"/>
    <x v="6"/>
    <x v="1"/>
    <n v="168"/>
    <x v="4"/>
    <s v="SMA1"/>
    <x v="15"/>
    <x v="18"/>
  </r>
  <r>
    <x v="1211"/>
    <s v="12590144A"/>
    <x v="0"/>
    <n v="1"/>
    <x v="4"/>
    <n v="172"/>
    <x v="6"/>
    <x v="1"/>
    <n v="172"/>
    <x v="4"/>
    <s v="SMA2"/>
    <x v="34"/>
    <x v="37"/>
  </r>
  <r>
    <x v="1212"/>
    <s v="12590145A"/>
    <x v="0"/>
    <n v="0"/>
    <x v="4"/>
    <n v="144"/>
    <x v="6"/>
    <x v="1"/>
    <n v="144"/>
    <x v="4"/>
    <s v="SMA3"/>
    <x v="33"/>
    <x v="36"/>
  </r>
  <r>
    <x v="1213"/>
    <s v="12590146A"/>
    <x v="0"/>
    <n v="1"/>
    <x v="4"/>
    <n v="240"/>
    <x v="6"/>
    <x v="1"/>
    <n v="240"/>
    <x v="3"/>
    <s v="FRA5"/>
    <x v="36"/>
    <x v="7"/>
  </r>
  <r>
    <x v="1214"/>
    <s v="12590147A"/>
    <x v="0"/>
    <n v="0"/>
    <x v="4"/>
    <n v="210"/>
    <x v="6"/>
    <x v="1"/>
    <n v="210"/>
    <x v="3"/>
    <s v="FRA2"/>
    <x v="4"/>
    <x v="54"/>
  </r>
  <r>
    <x v="1215"/>
    <s v="12590148A"/>
    <x v="0"/>
    <n v="0"/>
    <x v="4"/>
    <n v="327"/>
    <x v="6"/>
    <x v="1"/>
    <n v="327"/>
    <x v="6"/>
    <s v="ACC3"/>
    <x v="37"/>
    <x v="39"/>
  </r>
  <r>
    <x v="1216"/>
    <s v="12590149A"/>
    <x v="0"/>
    <n v="1"/>
    <x v="4"/>
    <n v="327"/>
    <x v="6"/>
    <x v="1"/>
    <n v="327"/>
    <x v="6"/>
    <s v="ACC3"/>
    <x v="37"/>
    <x v="39"/>
  </r>
  <r>
    <x v="1217"/>
    <s v="12590150A"/>
    <x v="0"/>
    <n v="0"/>
    <x v="4"/>
    <n v="538"/>
    <x v="6"/>
    <x v="1"/>
    <n v="538"/>
    <x v="1"/>
    <s v="SAN10"/>
    <x v="39"/>
    <x v="41"/>
  </r>
  <r>
    <x v="1218"/>
    <s v="12590151A"/>
    <x v="0"/>
    <n v="1"/>
    <x v="4"/>
    <n v="345"/>
    <x v="6"/>
    <x v="1"/>
    <n v="345"/>
    <x v="0"/>
    <s v="APP2"/>
    <x v="32"/>
    <x v="35"/>
  </r>
  <r>
    <x v="1219"/>
    <s v="12590152A"/>
    <x v="0"/>
    <n v="0"/>
    <x v="4"/>
    <n v="383"/>
    <x v="6"/>
    <x v="1"/>
    <n v="383"/>
    <x v="0"/>
    <s v="APP1"/>
    <x v="2"/>
    <x v="8"/>
  </r>
  <r>
    <x v="1220"/>
    <s v="12590153A"/>
    <x v="0"/>
    <n v="1"/>
    <x v="4"/>
    <n v="172"/>
    <x v="6"/>
    <x v="1"/>
    <n v="172"/>
    <x v="4"/>
    <s v="SMA2"/>
    <x v="34"/>
    <x v="37"/>
  </r>
  <r>
    <x v="1221"/>
    <s v="12590154A"/>
    <x v="0"/>
    <n v="1"/>
    <x v="4"/>
    <n v="168"/>
    <x v="6"/>
    <x v="1"/>
    <n v="168"/>
    <x v="4"/>
    <s v="SMA1"/>
    <x v="15"/>
    <x v="18"/>
  </r>
  <r>
    <x v="1222"/>
    <s v="12590155A"/>
    <x v="0"/>
    <n v="0"/>
    <x v="4"/>
    <n v="210"/>
    <x v="6"/>
    <x v="1"/>
    <n v="210"/>
    <x v="3"/>
    <s v="FRA2"/>
    <x v="4"/>
    <x v="54"/>
  </r>
  <r>
    <x v="1223"/>
    <s v="12590156A"/>
    <x v="0"/>
    <n v="1"/>
    <x v="4"/>
    <n v="192"/>
    <x v="6"/>
    <x v="1"/>
    <n v="192"/>
    <x v="3"/>
    <s v="FRA1"/>
    <x v="35"/>
    <x v="38"/>
  </r>
  <r>
    <x v="1224"/>
    <s v="12590157A"/>
    <x v="0"/>
    <n v="1"/>
    <x v="4"/>
    <n v="240"/>
    <x v="6"/>
    <x v="1"/>
    <n v="240"/>
    <x v="3"/>
    <s v="FRA5"/>
    <x v="36"/>
    <x v="7"/>
  </r>
  <r>
    <x v="1225"/>
    <s v="12590158A"/>
    <x v="0"/>
    <n v="1"/>
    <x v="4"/>
    <n v="327"/>
    <x v="6"/>
    <x v="1"/>
    <n v="327"/>
    <x v="6"/>
    <s v="ACC3"/>
    <x v="37"/>
    <x v="39"/>
  </r>
  <r>
    <x v="1226"/>
    <s v="12590159A"/>
    <x v="0"/>
    <n v="0"/>
    <x v="4"/>
    <n v="327"/>
    <x v="6"/>
    <x v="1"/>
    <n v="327"/>
    <x v="6"/>
    <s v="ACC3"/>
    <x v="37"/>
    <x v="39"/>
  </r>
  <r>
    <x v="1227"/>
    <s v="12590160A"/>
    <x v="0"/>
    <n v="1"/>
    <x v="4"/>
    <n v="293"/>
    <x v="6"/>
    <x v="1"/>
    <n v="293"/>
    <x v="5"/>
    <s v="SNE9"/>
    <x v="45"/>
    <x v="48"/>
  </r>
  <r>
    <x v="1228"/>
    <s v="12590161A"/>
    <x v="0"/>
    <n v="1"/>
    <x v="4"/>
    <n v="345"/>
    <x v="6"/>
    <x v="1"/>
    <n v="345"/>
    <x v="0"/>
    <s v="APP2"/>
    <x v="32"/>
    <x v="35"/>
  </r>
  <r>
    <x v="1229"/>
    <s v="12590162A"/>
    <x v="0"/>
    <n v="1"/>
    <x v="4"/>
    <n v="144"/>
    <x v="6"/>
    <x v="1"/>
    <n v="144"/>
    <x v="4"/>
    <s v="SMA3"/>
    <x v="33"/>
    <x v="36"/>
  </r>
  <r>
    <x v="1230"/>
    <s v="12590163A"/>
    <x v="0"/>
    <n v="1"/>
    <x v="4"/>
    <n v="168"/>
    <x v="6"/>
    <x v="1"/>
    <n v="168"/>
    <x v="4"/>
    <s v="SMA4"/>
    <x v="7"/>
    <x v="10"/>
  </r>
  <r>
    <x v="1231"/>
    <s v="12590164A"/>
    <x v="0"/>
    <n v="1"/>
    <x v="4"/>
    <n v="240"/>
    <x v="6"/>
    <x v="1"/>
    <n v="240"/>
    <x v="3"/>
    <s v="FRA5"/>
    <x v="36"/>
    <x v="7"/>
  </r>
  <r>
    <x v="1232"/>
    <s v="12590165A"/>
    <x v="0"/>
    <n v="1"/>
    <x v="4"/>
    <n v="220"/>
    <x v="6"/>
    <x v="1"/>
    <n v="220"/>
    <x v="3"/>
    <s v="FRA4"/>
    <x v="5"/>
    <x v="6"/>
  </r>
  <r>
    <x v="1233"/>
    <s v="12590166A"/>
    <x v="0"/>
    <n v="0"/>
    <x v="4"/>
    <n v="210"/>
    <x v="6"/>
    <x v="1"/>
    <n v="210"/>
    <x v="3"/>
    <s v="FRA2"/>
    <x v="4"/>
    <x v="54"/>
  </r>
  <r>
    <x v="1234"/>
    <s v="12590167A"/>
    <x v="0"/>
    <n v="1"/>
    <x v="4"/>
    <n v="313"/>
    <x v="6"/>
    <x v="1"/>
    <n v="313"/>
    <x v="6"/>
    <s v="ACC4"/>
    <x v="10"/>
    <x v="13"/>
  </r>
  <r>
    <x v="1235"/>
    <s v="12590168A"/>
    <x v="0"/>
    <n v="0"/>
    <x v="4"/>
    <n v="258"/>
    <x v="6"/>
    <x v="1"/>
    <n v="258"/>
    <x v="6"/>
    <s v="ACC2"/>
    <x v="9"/>
    <x v="12"/>
  </r>
  <r>
    <x v="1236"/>
    <s v="12590169A"/>
    <x v="0"/>
    <n v="1"/>
    <x v="4"/>
    <n v="992"/>
    <x v="6"/>
    <x v="1"/>
    <n v="992"/>
    <x v="7"/>
    <s v="MIN1"/>
    <x v="26"/>
    <x v="29"/>
  </r>
  <r>
    <x v="1237"/>
    <s v="12590201A"/>
    <x v="0"/>
    <n v="0"/>
    <x v="4"/>
    <n v="507"/>
    <x v="6"/>
    <x v="1"/>
    <n v="507"/>
    <x v="1"/>
    <s v="SAN9"/>
    <x v="43"/>
    <x v="45"/>
  </r>
  <r>
    <x v="1238"/>
    <s v="12590202A"/>
    <x v="0"/>
    <n v="1"/>
    <x v="4"/>
    <n v="345"/>
    <x v="6"/>
    <x v="1"/>
    <n v="345"/>
    <x v="0"/>
    <s v="APP2"/>
    <x v="32"/>
    <x v="35"/>
  </r>
  <r>
    <x v="1239"/>
    <s v="12590203A"/>
    <x v="0"/>
    <n v="0"/>
    <x v="4"/>
    <n v="345"/>
    <x v="6"/>
    <x v="1"/>
    <n v="345"/>
    <x v="0"/>
    <s v="APP2"/>
    <x v="32"/>
    <x v="35"/>
  </r>
  <r>
    <x v="1240"/>
    <s v="12590204A"/>
    <x v="0"/>
    <n v="1"/>
    <x v="4"/>
    <n v="383"/>
    <x v="6"/>
    <x v="1"/>
    <n v="383"/>
    <x v="0"/>
    <s v="APP1"/>
    <x v="2"/>
    <x v="8"/>
  </r>
  <r>
    <x v="1241"/>
    <s v="12590205A"/>
    <x v="0"/>
    <n v="1"/>
    <x v="4"/>
    <n v="383"/>
    <x v="6"/>
    <x v="1"/>
    <n v="383"/>
    <x v="0"/>
    <s v="APP1"/>
    <x v="2"/>
    <x v="8"/>
  </r>
  <r>
    <x v="1242"/>
    <s v="12590206A"/>
    <x v="0"/>
    <n v="0"/>
    <x v="4"/>
    <n v="383"/>
    <x v="6"/>
    <x v="1"/>
    <n v="383"/>
    <x v="0"/>
    <s v="APP1"/>
    <x v="2"/>
    <x v="8"/>
  </r>
  <r>
    <x v="1243"/>
    <s v="12590207A"/>
    <x v="0"/>
    <n v="1"/>
    <x v="4"/>
    <n v="168"/>
    <x v="6"/>
    <x v="1"/>
    <n v="168"/>
    <x v="4"/>
    <s v="SMA1"/>
    <x v="15"/>
    <x v="18"/>
  </r>
  <r>
    <x v="1244"/>
    <s v="12590208A"/>
    <x v="0"/>
    <n v="1"/>
    <x v="4"/>
    <n v="168"/>
    <x v="6"/>
    <x v="1"/>
    <n v="168"/>
    <x v="4"/>
    <s v="SMA4"/>
    <x v="7"/>
    <x v="10"/>
  </r>
  <r>
    <x v="1245"/>
    <s v="12590209A"/>
    <x v="0"/>
    <n v="0"/>
    <x v="4"/>
    <n v="210"/>
    <x v="6"/>
    <x v="1"/>
    <n v="210"/>
    <x v="3"/>
    <s v="FRA2"/>
    <x v="4"/>
    <x v="54"/>
  </r>
  <r>
    <x v="1246"/>
    <s v="12590210A"/>
    <x v="0"/>
    <n v="1"/>
    <x v="4"/>
    <n v="538"/>
    <x v="6"/>
    <x v="1"/>
    <n v="538"/>
    <x v="1"/>
    <s v="SAN11"/>
    <x v="55"/>
    <x v="60"/>
  </r>
  <r>
    <x v="1247"/>
    <s v="12590211A"/>
    <x v="0"/>
    <n v="1"/>
    <x v="4"/>
    <n v="168"/>
    <x v="6"/>
    <x v="1"/>
    <n v="168"/>
    <x v="5"/>
    <s v="SNE5"/>
    <x v="62"/>
    <x v="66"/>
  </r>
  <r>
    <x v="1248"/>
    <s v="12590212A"/>
    <x v="0"/>
    <n v="1"/>
    <x v="4"/>
    <n v="447"/>
    <x v="6"/>
    <x v="1"/>
    <n v="447"/>
    <x v="0"/>
    <s v="APP3"/>
    <x v="0"/>
    <x v="9"/>
  </r>
  <r>
    <x v="1154"/>
    <s v="12590224C"/>
    <x v="1"/>
    <n v="0"/>
    <x v="4"/>
    <n v="144"/>
    <x v="6"/>
    <x v="1"/>
    <n v="144"/>
    <x v="4"/>
    <s v="SMA3"/>
    <x v="33"/>
    <x v="36"/>
  </r>
  <r>
    <x v="1249"/>
    <s v="12380109A"/>
    <x v="0"/>
    <n v="1"/>
    <x v="4"/>
    <n v="345"/>
    <x v="6"/>
    <x v="1"/>
    <n v="345"/>
    <x v="0"/>
    <s v="APP2"/>
    <x v="32"/>
    <x v="35"/>
  </r>
  <r>
    <x v="1250"/>
    <s v="12590101A"/>
    <x v="0"/>
    <n v="1"/>
    <x v="4"/>
    <n v="510"/>
    <x v="6"/>
    <x v="1"/>
    <n v="510"/>
    <x v="9"/>
    <s v="BOO2"/>
    <x v="22"/>
    <x v="25"/>
  </r>
  <r>
    <x v="1251"/>
    <s v="12590102A"/>
    <x v="0"/>
    <n v="1"/>
    <x v="4"/>
    <n v="506"/>
    <x v="6"/>
    <x v="1"/>
    <n v="506"/>
    <x v="1"/>
    <s v="SAN12"/>
    <x v="1"/>
    <x v="47"/>
  </r>
  <r>
    <x v="1252"/>
    <s v="12590103A"/>
    <x v="0"/>
    <n v="1"/>
    <x v="4"/>
    <n v="284"/>
    <x v="6"/>
    <x v="1"/>
    <n v="284"/>
    <x v="5"/>
    <s v="SNE14"/>
    <x v="56"/>
    <x v="61"/>
  </r>
  <r>
    <x v="1253"/>
    <s v="12590104A"/>
    <x v="0"/>
    <n v="1"/>
    <x v="4"/>
    <n v="345"/>
    <x v="6"/>
    <x v="1"/>
    <n v="345"/>
    <x v="0"/>
    <s v="APP2"/>
    <x v="32"/>
    <x v="35"/>
  </r>
  <r>
    <x v="1254"/>
    <s v="12590105A"/>
    <x v="0"/>
    <n v="1"/>
    <x v="4"/>
    <n v="447"/>
    <x v="6"/>
    <x v="1"/>
    <n v="447"/>
    <x v="0"/>
    <s v="APP3"/>
    <x v="0"/>
    <x v="9"/>
  </r>
  <r>
    <x v="1255"/>
    <s v="12590106A"/>
    <x v="0"/>
    <n v="1"/>
    <x v="4"/>
    <n v="345"/>
    <x v="6"/>
    <x v="1"/>
    <n v="345"/>
    <x v="0"/>
    <s v="APP2"/>
    <x v="32"/>
    <x v="35"/>
  </r>
  <r>
    <x v="1256"/>
    <s v="12590107A"/>
    <x v="0"/>
    <n v="1"/>
    <x v="4"/>
    <n v="447"/>
    <x v="6"/>
    <x v="1"/>
    <n v="447"/>
    <x v="0"/>
    <s v="APP3"/>
    <x v="0"/>
    <x v="9"/>
  </r>
  <r>
    <x v="1257"/>
    <s v="12590108A"/>
    <x v="0"/>
    <n v="1"/>
    <x v="4"/>
    <n v="168"/>
    <x v="6"/>
    <x v="1"/>
    <n v="168"/>
    <x v="4"/>
    <s v="SMA1"/>
    <x v="15"/>
    <x v="18"/>
  </r>
  <r>
    <x v="1258"/>
    <s v="12590109A"/>
    <x v="0"/>
    <n v="1"/>
    <x v="4"/>
    <n v="144"/>
    <x v="6"/>
    <x v="1"/>
    <n v="144"/>
    <x v="4"/>
    <s v="SMA3"/>
    <x v="33"/>
    <x v="36"/>
  </r>
  <r>
    <x v="1259"/>
    <s v="12590110A"/>
    <x v="0"/>
    <n v="0"/>
    <x v="4"/>
    <n v="636"/>
    <x v="6"/>
    <x v="1"/>
    <n v="636"/>
    <x v="9"/>
    <s v="BOO3"/>
    <x v="23"/>
    <x v="26"/>
  </r>
  <r>
    <x v="1260"/>
    <s v="12590111A"/>
    <x v="0"/>
    <n v="1"/>
    <x v="4"/>
    <n v="336"/>
    <x v="6"/>
    <x v="1"/>
    <n v="336"/>
    <x v="5"/>
    <s v="SNE8"/>
    <x v="51"/>
    <x v="55"/>
  </r>
  <r>
    <x v="1261"/>
    <s v="12590112A"/>
    <x v="0"/>
    <n v="1"/>
    <x v="4"/>
    <n v="332"/>
    <x v="6"/>
    <x v="1"/>
    <n v="332"/>
    <x v="5"/>
    <s v="SNE16"/>
    <x v="38"/>
    <x v="40"/>
  </r>
  <r>
    <x v="1262"/>
    <s v="12590113A"/>
    <x v="0"/>
    <n v="1"/>
    <x v="4"/>
    <n v="447"/>
    <x v="6"/>
    <x v="1"/>
    <n v="447"/>
    <x v="0"/>
    <s v="APP3"/>
    <x v="0"/>
    <x v="9"/>
  </r>
  <r>
    <x v="1263"/>
    <s v="12590114A"/>
    <x v="0"/>
    <n v="1"/>
    <x v="4"/>
    <n v="447"/>
    <x v="6"/>
    <x v="1"/>
    <n v="447"/>
    <x v="0"/>
    <s v="APP3"/>
    <x v="0"/>
    <x v="9"/>
  </r>
  <r>
    <x v="1264"/>
    <s v="12590115A"/>
    <x v="0"/>
    <n v="1"/>
    <x v="4"/>
    <n v="345"/>
    <x v="6"/>
    <x v="1"/>
    <n v="345"/>
    <x v="0"/>
    <s v="APP2"/>
    <x v="32"/>
    <x v="35"/>
  </r>
  <r>
    <x v="1265"/>
    <s v="12590116A"/>
    <x v="0"/>
    <n v="1"/>
    <x v="4"/>
    <n v="345"/>
    <x v="6"/>
    <x v="1"/>
    <n v="345"/>
    <x v="0"/>
    <s v="APP2"/>
    <x v="32"/>
    <x v="35"/>
  </r>
  <r>
    <x v="1266"/>
    <s v="12590117A"/>
    <x v="0"/>
    <n v="1"/>
    <x v="4"/>
    <n v="144"/>
    <x v="6"/>
    <x v="1"/>
    <n v="144"/>
    <x v="4"/>
    <s v="SMA3"/>
    <x v="33"/>
    <x v="36"/>
  </r>
  <r>
    <x v="1267"/>
    <s v="12590118A"/>
    <x v="0"/>
    <n v="1"/>
    <x v="4"/>
    <n v="168"/>
    <x v="6"/>
    <x v="1"/>
    <n v="168"/>
    <x v="4"/>
    <s v="SMA1"/>
    <x v="15"/>
    <x v="18"/>
  </r>
  <r>
    <x v="1268"/>
    <s v="12590119A"/>
    <x v="0"/>
    <n v="1"/>
    <x v="4"/>
    <n v="240"/>
    <x v="6"/>
    <x v="1"/>
    <n v="240"/>
    <x v="3"/>
    <s v="FRA5"/>
    <x v="36"/>
    <x v="7"/>
  </r>
  <r>
    <x v="1269"/>
    <s v="12590120A"/>
    <x v="0"/>
    <n v="0"/>
    <x v="4"/>
    <n v="592"/>
    <x v="6"/>
    <x v="1"/>
    <n v="592"/>
    <x v="1"/>
    <s v="SAN1"/>
    <x v="47"/>
    <x v="50"/>
  </r>
  <r>
    <x v="1270"/>
    <s v="12590121A"/>
    <x v="0"/>
    <n v="1"/>
    <x v="4"/>
    <n v="447"/>
    <x v="6"/>
    <x v="1"/>
    <n v="447"/>
    <x v="0"/>
    <s v="APP3"/>
    <x v="0"/>
    <x v="9"/>
  </r>
  <r>
    <x v="1271"/>
    <s v="12590122A"/>
    <x v="0"/>
    <n v="1"/>
    <x v="4"/>
    <n v="345"/>
    <x v="6"/>
    <x v="1"/>
    <n v="345"/>
    <x v="0"/>
    <s v="APP2"/>
    <x v="32"/>
    <x v="35"/>
  </r>
  <r>
    <x v="1272"/>
    <s v="12590123A"/>
    <x v="0"/>
    <n v="1"/>
    <x v="4"/>
    <n v="345"/>
    <x v="6"/>
    <x v="1"/>
    <n v="345"/>
    <x v="0"/>
    <s v="APP2"/>
    <x v="32"/>
    <x v="35"/>
  </r>
  <r>
    <x v="1273"/>
    <s v="12590124A"/>
    <x v="0"/>
    <n v="1"/>
    <x v="4"/>
    <n v="383"/>
    <x v="6"/>
    <x v="1"/>
    <n v="383"/>
    <x v="0"/>
    <s v="APP1"/>
    <x v="2"/>
    <x v="8"/>
  </r>
  <r>
    <x v="1274"/>
    <s v="12590125A"/>
    <x v="0"/>
    <n v="1"/>
    <x v="4"/>
    <n v="383"/>
    <x v="6"/>
    <x v="1"/>
    <n v="383"/>
    <x v="0"/>
    <s v="APP1"/>
    <x v="2"/>
    <x v="8"/>
  </r>
  <r>
    <x v="1275"/>
    <s v="12590126A"/>
    <x v="0"/>
    <n v="1"/>
    <x v="4"/>
    <n v="144"/>
    <x v="6"/>
    <x v="1"/>
    <n v="144"/>
    <x v="4"/>
    <s v="SMA3"/>
    <x v="33"/>
    <x v="36"/>
  </r>
  <r>
    <x v="1276"/>
    <s v="12590127A"/>
    <x v="0"/>
    <n v="1"/>
    <x v="4"/>
    <n v="168"/>
    <x v="6"/>
    <x v="1"/>
    <n v="168"/>
    <x v="4"/>
    <s v="SMA1"/>
    <x v="15"/>
    <x v="18"/>
  </r>
  <r>
    <x v="1277"/>
    <s v="12590128A"/>
    <x v="0"/>
    <n v="1"/>
    <x v="4"/>
    <n v="210"/>
    <x v="6"/>
    <x v="1"/>
    <n v="210"/>
    <x v="3"/>
    <s v="FRA2"/>
    <x v="4"/>
    <x v="54"/>
  </r>
  <r>
    <x v="1278"/>
    <s v="12590129A"/>
    <x v="0"/>
    <n v="1"/>
    <x v="4"/>
    <n v="192"/>
    <x v="6"/>
    <x v="1"/>
    <n v="192"/>
    <x v="3"/>
    <s v="FRA1"/>
    <x v="35"/>
    <x v="38"/>
  </r>
  <r>
    <x v="1279"/>
    <s v="12590130A"/>
    <x v="0"/>
    <n v="1"/>
    <x v="4"/>
    <n v="492"/>
    <x v="6"/>
    <x v="1"/>
    <n v="492"/>
    <x v="1"/>
    <s v="SAN7"/>
    <x v="65"/>
    <x v="69"/>
  </r>
  <r>
    <x v="1280"/>
    <s v="12590131A"/>
    <x v="0"/>
    <n v="1"/>
    <x v="4"/>
    <n v="293"/>
    <x v="6"/>
    <x v="1"/>
    <n v="293"/>
    <x v="5"/>
    <s v="SNE9"/>
    <x v="45"/>
    <x v="48"/>
  </r>
  <r>
    <x v="925"/>
    <s v="97020319B"/>
    <x v="1"/>
    <n v="1"/>
    <x v="4"/>
    <n v="327"/>
    <x v="6"/>
    <x v="1"/>
    <n v="327"/>
    <x v="6"/>
    <s v="ACC3"/>
    <x v="37"/>
    <x v="39"/>
  </r>
  <r>
    <x v="958"/>
    <s v="20132819C"/>
    <x v="1"/>
    <n v="0"/>
    <x v="4"/>
    <n v="205"/>
    <x v="6"/>
    <x v="1"/>
    <n v="205"/>
    <x v="3"/>
    <s v="FRA3"/>
    <x v="16"/>
    <x v="19"/>
  </r>
  <r>
    <x v="662"/>
    <s v="62032319C"/>
    <x v="1"/>
    <n v="1"/>
    <x v="4"/>
    <n v="210"/>
    <x v="6"/>
    <x v="1"/>
    <n v="210"/>
    <x v="3"/>
    <s v="FRA2"/>
    <x v="4"/>
    <x v="54"/>
  </r>
  <r>
    <x v="665"/>
    <s v="62032619D"/>
    <x v="1"/>
    <n v="1"/>
    <x v="4"/>
    <n v="327"/>
    <x v="6"/>
    <x v="1"/>
    <n v="327"/>
    <x v="6"/>
    <s v="ACC3"/>
    <x v="37"/>
    <x v="39"/>
  </r>
  <r>
    <x v="667"/>
    <s v="62032819B"/>
    <x v="1"/>
    <n v="0"/>
    <x v="4"/>
    <n v="255"/>
    <x v="6"/>
    <x v="1"/>
    <n v="255"/>
    <x v="6"/>
    <s v="ACC1"/>
    <x v="46"/>
    <x v="49"/>
  </r>
  <r>
    <x v="667"/>
    <s v="62032819C"/>
    <x v="1"/>
    <n v="0"/>
    <x v="4"/>
    <n v="258"/>
    <x v="6"/>
    <x v="1"/>
    <n v="258"/>
    <x v="6"/>
    <s v="ACC2"/>
    <x v="9"/>
    <x v="12"/>
  </r>
  <r>
    <x v="667"/>
    <s v="62032819D"/>
    <x v="1"/>
    <n v="0"/>
    <x v="4"/>
    <n v="258"/>
    <x v="6"/>
    <x v="1"/>
    <n v="258"/>
    <x v="6"/>
    <s v="ACC2"/>
    <x v="9"/>
    <x v="12"/>
  </r>
  <r>
    <x v="667"/>
    <s v="62032819E"/>
    <x v="1"/>
    <n v="0"/>
    <x v="4"/>
    <n v="313"/>
    <x v="6"/>
    <x v="1"/>
    <n v="313"/>
    <x v="6"/>
    <s v="ACC4"/>
    <x v="10"/>
    <x v="13"/>
  </r>
  <r>
    <x v="700"/>
    <s v="62036119B"/>
    <x v="1"/>
    <n v="1"/>
    <x v="4"/>
    <n v="205"/>
    <x v="6"/>
    <x v="1"/>
    <n v="205"/>
    <x v="3"/>
    <s v="FRA3"/>
    <x v="16"/>
    <x v="19"/>
  </r>
  <r>
    <x v="1028"/>
    <s v="13132319D"/>
    <x v="1"/>
    <n v="0"/>
    <x v="5"/>
    <n v="383"/>
    <x v="6"/>
    <x v="1"/>
    <n v="383"/>
    <x v="0"/>
    <s v="APP1"/>
    <x v="2"/>
    <x v="8"/>
  </r>
  <r>
    <x v="12"/>
    <s v="13133719C"/>
    <x v="1"/>
    <n v="0"/>
    <x v="5"/>
    <n v="192"/>
    <x v="6"/>
    <x v="1"/>
    <n v="192"/>
    <x v="3"/>
    <s v="FRA1"/>
    <x v="35"/>
    <x v="38"/>
  </r>
  <r>
    <x v="10"/>
    <s v="13134019C"/>
    <x v="1"/>
    <n v="0"/>
    <x v="5"/>
    <n v="383"/>
    <x v="2"/>
    <x v="0"/>
    <n v="325.55"/>
    <x v="0"/>
    <s v="APP1"/>
    <x v="2"/>
    <x v="2"/>
  </r>
  <r>
    <x v="10"/>
    <s v="13134019F"/>
    <x v="1"/>
    <n v="0"/>
    <x v="5"/>
    <n v="447"/>
    <x v="0"/>
    <x v="0"/>
    <n v="379.95"/>
    <x v="0"/>
    <s v="APP3"/>
    <x v="0"/>
    <x v="0"/>
  </r>
  <r>
    <x v="10"/>
    <s v="13134019H"/>
    <x v="1"/>
    <n v="0"/>
    <x v="5"/>
    <n v="345"/>
    <x v="66"/>
    <x v="0"/>
    <n v="293.25"/>
    <x v="0"/>
    <s v="APP2"/>
    <x v="32"/>
    <x v="145"/>
  </r>
  <r>
    <x v="1107"/>
    <s v="48010719B"/>
    <x v="1"/>
    <n v="1"/>
    <x v="5"/>
    <n v="313"/>
    <x v="6"/>
    <x v="1"/>
    <n v="313"/>
    <x v="6"/>
    <s v="ACC4"/>
    <x v="10"/>
    <x v="13"/>
  </r>
  <r>
    <x v="1122"/>
    <s v="48012219B"/>
    <x v="1"/>
    <n v="1"/>
    <x v="5"/>
    <n v="192"/>
    <x v="67"/>
    <x v="0"/>
    <n v="163.19999999999999"/>
    <x v="3"/>
    <s v="FRA1"/>
    <x v="35"/>
    <x v="146"/>
  </r>
  <r>
    <x v="822"/>
    <s v="80012219B"/>
    <x v="1"/>
    <n v="0"/>
    <x v="5"/>
    <n v="383"/>
    <x v="6"/>
    <x v="1"/>
    <n v="383"/>
    <x v="0"/>
    <s v="APP1"/>
    <x v="2"/>
    <x v="8"/>
  </r>
  <r>
    <x v="843"/>
    <s v="62111519B"/>
    <x v="1"/>
    <n v="0"/>
    <x v="5"/>
    <n v="168"/>
    <x v="6"/>
    <x v="1"/>
    <n v="168"/>
    <x v="4"/>
    <s v="SMA1"/>
    <x v="15"/>
    <x v="18"/>
  </r>
  <r>
    <x v="1281"/>
    <s v="12790104A"/>
    <x v="0"/>
    <n v="1"/>
    <x v="5"/>
    <n v="367"/>
    <x v="68"/>
    <x v="0"/>
    <n v="311.95"/>
    <x v="5"/>
    <s v="SNE11"/>
    <x v="70"/>
    <x v="147"/>
  </r>
  <r>
    <x v="1282"/>
    <s v="12790105A"/>
    <x v="0"/>
    <n v="1"/>
    <x v="5"/>
    <n v="447"/>
    <x v="0"/>
    <x v="0"/>
    <n v="379.95"/>
    <x v="0"/>
    <s v="APP3"/>
    <x v="0"/>
    <x v="0"/>
  </r>
  <r>
    <x v="1283"/>
    <s v="12790106A"/>
    <x v="0"/>
    <n v="1"/>
    <x v="5"/>
    <n v="172"/>
    <x v="69"/>
    <x v="0"/>
    <n v="146.19999999999999"/>
    <x v="4"/>
    <s v="SMA2"/>
    <x v="34"/>
    <x v="148"/>
  </r>
  <r>
    <x v="1284"/>
    <s v="12790107A"/>
    <x v="0"/>
    <n v="1"/>
    <x v="5"/>
    <n v="172"/>
    <x v="69"/>
    <x v="0"/>
    <n v="146.19999999999999"/>
    <x v="4"/>
    <s v="SMA2"/>
    <x v="34"/>
    <x v="148"/>
  </r>
  <r>
    <x v="1285"/>
    <s v="12790108A"/>
    <x v="0"/>
    <n v="1"/>
    <x v="5"/>
    <n v="240"/>
    <x v="34"/>
    <x v="0"/>
    <n v="204"/>
    <x v="3"/>
    <s v="FRA5"/>
    <x v="36"/>
    <x v="149"/>
  </r>
  <r>
    <x v="1286"/>
    <s v="12790109A"/>
    <x v="0"/>
    <n v="1"/>
    <x v="5"/>
    <n v="220"/>
    <x v="5"/>
    <x v="0"/>
    <n v="187"/>
    <x v="3"/>
    <s v="FRA4"/>
    <x v="5"/>
    <x v="5"/>
  </r>
  <r>
    <x v="1287"/>
    <s v="12790110A"/>
    <x v="0"/>
    <n v="1"/>
    <x v="5"/>
    <n v="440"/>
    <x v="70"/>
    <x v="0"/>
    <n v="374"/>
    <x v="1"/>
    <s v="SAN5"/>
    <x v="54"/>
    <x v="150"/>
  </r>
  <r>
    <x v="1288"/>
    <s v="79011009A"/>
    <x v="0"/>
    <n v="1"/>
    <x v="5"/>
    <n v="345"/>
    <x v="66"/>
    <x v="0"/>
    <n v="293.25"/>
    <x v="0"/>
    <s v="APP2"/>
    <x v="32"/>
    <x v="145"/>
  </r>
  <r>
    <x v="1289"/>
    <s v="79011029A"/>
    <x v="0"/>
    <n v="1"/>
    <x v="5"/>
    <n v="168"/>
    <x v="71"/>
    <x v="0"/>
    <n v="142.79999999999998"/>
    <x v="4"/>
    <s v="SMA1"/>
    <x v="15"/>
    <x v="151"/>
  </r>
  <r>
    <x v="1290"/>
    <s v="79011039A"/>
    <x v="0"/>
    <n v="1"/>
    <x v="5"/>
    <n v="240"/>
    <x v="34"/>
    <x v="0"/>
    <n v="204"/>
    <x v="3"/>
    <s v="FRA5"/>
    <x v="36"/>
    <x v="149"/>
  </r>
  <r>
    <x v="1291"/>
    <s v="79011049A"/>
    <x v="0"/>
    <n v="1"/>
    <x v="5"/>
    <n v="255"/>
    <x v="72"/>
    <x v="0"/>
    <n v="216.75"/>
    <x v="6"/>
    <s v="ACC1"/>
    <x v="46"/>
    <x v="152"/>
  </r>
  <r>
    <x v="1292"/>
    <s v="79011059A"/>
    <x v="0"/>
    <n v="1"/>
    <x v="5"/>
    <n v="255"/>
    <x v="72"/>
    <x v="0"/>
    <n v="216.75"/>
    <x v="6"/>
    <s v="ACC1"/>
    <x v="46"/>
    <x v="152"/>
  </r>
  <r>
    <x v="1293"/>
    <s v="79011069A"/>
    <x v="0"/>
    <n v="1"/>
    <x v="5"/>
    <n v="255"/>
    <x v="72"/>
    <x v="0"/>
    <n v="216.75"/>
    <x v="6"/>
    <s v="ACC1"/>
    <x v="46"/>
    <x v="152"/>
  </r>
  <r>
    <x v="1294"/>
    <s v="79011079A"/>
    <x v="0"/>
    <n v="1"/>
    <x v="5"/>
    <n v="805"/>
    <x v="73"/>
    <x v="0"/>
    <n v="684.25"/>
    <x v="7"/>
    <s v="MIN7"/>
    <x v="58"/>
    <x v="153"/>
  </r>
  <r>
    <x v="1295"/>
    <s v="79011089A"/>
    <x v="0"/>
    <n v="1"/>
    <x v="5"/>
    <n v="951"/>
    <x v="74"/>
    <x v="0"/>
    <n v="808.35"/>
    <x v="7"/>
    <s v="MIN3"/>
    <x v="17"/>
    <x v="154"/>
  </r>
  <r>
    <x v="1296"/>
    <s v="79011099A"/>
    <x v="0"/>
    <n v="1"/>
    <x v="5"/>
    <n v="948"/>
    <x v="75"/>
    <x v="0"/>
    <n v="805.8"/>
    <x v="8"/>
    <s v="BAG4"/>
    <x v="13"/>
    <x v="155"/>
  </r>
  <r>
    <x v="1297"/>
    <s v="12790111A"/>
    <x v="0"/>
    <n v="1"/>
    <x v="5"/>
    <n v="492"/>
    <x v="76"/>
    <x v="0"/>
    <n v="418.2"/>
    <x v="1"/>
    <s v="SAN7"/>
    <x v="65"/>
    <x v="156"/>
  </r>
  <r>
    <x v="1298"/>
    <s v="79011109A"/>
    <x v="0"/>
    <n v="1"/>
    <x v="5"/>
    <n v="447"/>
    <x v="0"/>
    <x v="0"/>
    <n v="379.95"/>
    <x v="0"/>
    <s v="APP3"/>
    <x v="0"/>
    <x v="0"/>
  </r>
  <r>
    <x v="1299"/>
    <s v="79011129A"/>
    <x v="0"/>
    <n v="1"/>
    <x v="5"/>
    <n v="168"/>
    <x v="71"/>
    <x v="0"/>
    <n v="142.79999999999998"/>
    <x v="4"/>
    <s v="SMA4"/>
    <x v="7"/>
    <x v="157"/>
  </r>
  <r>
    <x v="1300"/>
    <s v="79011139A"/>
    <x v="0"/>
    <n v="1"/>
    <x v="5"/>
    <n v="210"/>
    <x v="4"/>
    <x v="0"/>
    <n v="178.5"/>
    <x v="3"/>
    <s v="FRA2"/>
    <x v="4"/>
    <x v="4"/>
  </r>
  <r>
    <x v="1301"/>
    <s v="79011149A"/>
    <x v="0"/>
    <n v="1"/>
    <x v="5"/>
    <n v="255"/>
    <x v="72"/>
    <x v="0"/>
    <n v="216.75"/>
    <x v="6"/>
    <s v="ACC1"/>
    <x v="46"/>
    <x v="152"/>
  </r>
  <r>
    <x v="1302"/>
    <s v="79011159A"/>
    <x v="0"/>
    <n v="1"/>
    <x v="5"/>
    <n v="258"/>
    <x v="77"/>
    <x v="0"/>
    <n v="219.29999999999998"/>
    <x v="6"/>
    <s v="ACC2"/>
    <x v="9"/>
    <x v="158"/>
  </r>
  <r>
    <x v="1303"/>
    <s v="79011169A"/>
    <x v="0"/>
    <n v="1"/>
    <x v="5"/>
    <n v="805"/>
    <x v="73"/>
    <x v="0"/>
    <n v="684.25"/>
    <x v="7"/>
    <s v="MIN7"/>
    <x v="58"/>
    <x v="153"/>
  </r>
  <r>
    <x v="1304"/>
    <s v="79011179A"/>
    <x v="0"/>
    <n v="1"/>
    <x v="5"/>
    <n v="805"/>
    <x v="73"/>
    <x v="0"/>
    <n v="684.25"/>
    <x v="7"/>
    <s v="MIN7"/>
    <x v="58"/>
    <x v="153"/>
  </r>
  <r>
    <x v="1305"/>
    <s v="79011189A"/>
    <x v="0"/>
    <n v="1"/>
    <x v="5"/>
    <n v="948"/>
    <x v="75"/>
    <x v="0"/>
    <n v="805.8"/>
    <x v="8"/>
    <s v="BAG4"/>
    <x v="13"/>
    <x v="155"/>
  </r>
  <r>
    <x v="1306"/>
    <s v="79011199A"/>
    <x v="0"/>
    <n v="1"/>
    <x v="5"/>
    <n v="1101"/>
    <x v="78"/>
    <x v="0"/>
    <n v="935.85"/>
    <x v="8"/>
    <s v="BAG1"/>
    <x v="21"/>
    <x v="159"/>
  </r>
  <r>
    <x v="1307"/>
    <s v="12790112A"/>
    <x v="0"/>
    <n v="1"/>
    <x v="5"/>
    <n v="540"/>
    <x v="79"/>
    <x v="0"/>
    <n v="459"/>
    <x v="1"/>
    <s v="SAN3"/>
    <x v="66"/>
    <x v="160"/>
  </r>
  <r>
    <x v="1308"/>
    <s v="79011209A"/>
    <x v="0"/>
    <n v="1"/>
    <x v="5"/>
    <n v="168"/>
    <x v="71"/>
    <x v="0"/>
    <n v="142.79999999999998"/>
    <x v="4"/>
    <s v="SMA4"/>
    <x v="7"/>
    <x v="157"/>
  </r>
  <r>
    <x v="1309"/>
    <s v="12790113A"/>
    <x v="0"/>
    <n v="1"/>
    <x v="5"/>
    <n v="180"/>
    <x v="80"/>
    <x v="0"/>
    <n v="153"/>
    <x v="5"/>
    <s v="SNE3"/>
    <x v="40"/>
    <x v="161"/>
  </r>
  <r>
    <x v="1310"/>
    <s v="12790114A"/>
    <x v="0"/>
    <n v="1"/>
    <x v="5"/>
    <n v="383"/>
    <x v="2"/>
    <x v="0"/>
    <n v="325.55"/>
    <x v="0"/>
    <s v="APP1"/>
    <x v="2"/>
    <x v="2"/>
  </r>
  <r>
    <x v="1311"/>
    <s v="12790115A"/>
    <x v="0"/>
    <n v="1"/>
    <x v="5"/>
    <n v="172"/>
    <x v="69"/>
    <x v="0"/>
    <n v="146.19999999999999"/>
    <x v="4"/>
    <s v="SMA2"/>
    <x v="34"/>
    <x v="148"/>
  </r>
  <r>
    <x v="1312"/>
    <s v="12790116A"/>
    <x v="0"/>
    <n v="1"/>
    <x v="5"/>
    <n v="168"/>
    <x v="71"/>
    <x v="0"/>
    <n v="142.79999999999998"/>
    <x v="4"/>
    <s v="SMA1"/>
    <x v="15"/>
    <x v="151"/>
  </r>
  <r>
    <x v="1313"/>
    <s v="12790117A"/>
    <x v="0"/>
    <n v="1"/>
    <x v="5"/>
    <n v="192"/>
    <x v="67"/>
    <x v="0"/>
    <n v="163.19999999999999"/>
    <x v="3"/>
    <s v="FRA1"/>
    <x v="35"/>
    <x v="146"/>
  </r>
  <r>
    <x v="1314"/>
    <s v="12790118A"/>
    <x v="0"/>
    <n v="1"/>
    <x v="5"/>
    <n v="220"/>
    <x v="5"/>
    <x v="0"/>
    <n v="187"/>
    <x v="3"/>
    <s v="FRA4"/>
    <x v="5"/>
    <x v="5"/>
  </r>
  <r>
    <x v="1315"/>
    <s v="12790119A"/>
    <x v="0"/>
    <n v="1"/>
    <x v="5"/>
    <n v="240"/>
    <x v="34"/>
    <x v="0"/>
    <n v="204"/>
    <x v="3"/>
    <s v="FRA5"/>
    <x v="36"/>
    <x v="149"/>
  </r>
  <r>
    <x v="1316"/>
    <s v="12790120A"/>
    <x v="0"/>
    <n v="1"/>
    <x v="5"/>
    <n v="538"/>
    <x v="81"/>
    <x v="0"/>
    <n v="457.3"/>
    <x v="1"/>
    <s v="SAN10"/>
    <x v="39"/>
    <x v="162"/>
  </r>
  <r>
    <x v="1317"/>
    <s v="12790121A"/>
    <x v="0"/>
    <n v="1"/>
    <x v="5"/>
    <n v="383"/>
    <x v="2"/>
    <x v="0"/>
    <n v="325.55"/>
    <x v="0"/>
    <s v="APP1"/>
    <x v="2"/>
    <x v="2"/>
  </r>
  <r>
    <x v="1318"/>
    <s v="12790122A"/>
    <x v="0"/>
    <n v="1"/>
    <x v="5"/>
    <n v="383"/>
    <x v="2"/>
    <x v="0"/>
    <n v="325.55"/>
    <x v="0"/>
    <s v="APP1"/>
    <x v="2"/>
    <x v="2"/>
  </r>
  <r>
    <x v="1319"/>
    <s v="12790123A"/>
    <x v="0"/>
    <n v="1"/>
    <x v="5"/>
    <n v="447"/>
    <x v="0"/>
    <x v="0"/>
    <n v="379.95"/>
    <x v="0"/>
    <s v="APP3"/>
    <x v="0"/>
    <x v="0"/>
  </r>
  <r>
    <x v="1320"/>
    <s v="12790124A"/>
    <x v="0"/>
    <n v="1"/>
    <x v="5"/>
    <n v="168"/>
    <x v="71"/>
    <x v="0"/>
    <n v="142.79999999999998"/>
    <x v="4"/>
    <s v="SMA1"/>
    <x v="15"/>
    <x v="151"/>
  </r>
  <r>
    <x v="1321"/>
    <s v="12790125A"/>
    <x v="0"/>
    <n v="1"/>
    <x v="5"/>
    <n v="168"/>
    <x v="71"/>
    <x v="0"/>
    <n v="142.79999999999998"/>
    <x v="4"/>
    <s v="SMA4"/>
    <x v="7"/>
    <x v="157"/>
  </r>
  <r>
    <x v="1322"/>
    <s v="12790126A"/>
    <x v="0"/>
    <n v="1"/>
    <x v="5"/>
    <n v="220"/>
    <x v="5"/>
    <x v="0"/>
    <n v="187"/>
    <x v="3"/>
    <s v="FRA4"/>
    <x v="5"/>
    <x v="5"/>
  </r>
  <r>
    <x v="1323"/>
    <s v="12790127A"/>
    <x v="0"/>
    <n v="1"/>
    <x v="5"/>
    <n v="205"/>
    <x v="82"/>
    <x v="0"/>
    <n v="174.25"/>
    <x v="3"/>
    <s v="FRA3"/>
    <x v="16"/>
    <x v="163"/>
  </r>
  <r>
    <x v="1324"/>
    <s v="12790128A"/>
    <x v="0"/>
    <n v="1"/>
    <x v="5"/>
    <n v="192"/>
    <x v="67"/>
    <x v="0"/>
    <n v="163.19999999999999"/>
    <x v="3"/>
    <s v="FRA1"/>
    <x v="35"/>
    <x v="146"/>
  </r>
  <r>
    <x v="1325"/>
    <s v="12790129A"/>
    <x v="0"/>
    <n v="1"/>
    <x v="5"/>
    <n v="258"/>
    <x v="77"/>
    <x v="0"/>
    <n v="219.29999999999998"/>
    <x v="6"/>
    <s v="ACC2"/>
    <x v="9"/>
    <x v="158"/>
  </r>
  <r>
    <x v="1326"/>
    <s v="12790130A"/>
    <x v="0"/>
    <n v="1"/>
    <x v="5"/>
    <n v="523"/>
    <x v="83"/>
    <x v="0"/>
    <n v="444.55"/>
    <x v="1"/>
    <s v="SAN6"/>
    <x v="52"/>
    <x v="164"/>
  </r>
  <r>
    <x v="1327"/>
    <s v="12790131A"/>
    <x v="0"/>
    <n v="1"/>
    <x v="5"/>
    <n v="345"/>
    <x v="66"/>
    <x v="0"/>
    <n v="293.25"/>
    <x v="0"/>
    <s v="APP2"/>
    <x v="32"/>
    <x v="145"/>
  </r>
  <r>
    <x v="1328"/>
    <s v="12790132A"/>
    <x v="0"/>
    <n v="1"/>
    <x v="5"/>
    <n v="345"/>
    <x v="66"/>
    <x v="0"/>
    <n v="293.25"/>
    <x v="0"/>
    <s v="APP2"/>
    <x v="32"/>
    <x v="145"/>
  </r>
  <r>
    <x v="1329"/>
    <s v="12790133A"/>
    <x v="0"/>
    <n v="1"/>
    <x v="5"/>
    <n v="172"/>
    <x v="69"/>
    <x v="0"/>
    <n v="146.19999999999999"/>
    <x v="4"/>
    <s v="SMA2"/>
    <x v="34"/>
    <x v="148"/>
  </r>
  <r>
    <x v="1330"/>
    <s v="12790134A"/>
    <x v="0"/>
    <n v="1"/>
    <x v="5"/>
    <n v="168"/>
    <x v="71"/>
    <x v="0"/>
    <n v="142.79999999999998"/>
    <x v="4"/>
    <s v="SMA4"/>
    <x v="7"/>
    <x v="157"/>
  </r>
  <r>
    <x v="1331"/>
    <s v="12790135A"/>
    <x v="0"/>
    <n v="1"/>
    <x v="5"/>
    <n v="220"/>
    <x v="5"/>
    <x v="0"/>
    <n v="187"/>
    <x v="3"/>
    <s v="FRA4"/>
    <x v="5"/>
    <x v="5"/>
  </r>
  <r>
    <x v="1332"/>
    <s v="12790136A"/>
    <x v="0"/>
    <n v="1"/>
    <x v="5"/>
    <n v="210"/>
    <x v="4"/>
    <x v="0"/>
    <n v="178.5"/>
    <x v="3"/>
    <s v="FRA2"/>
    <x v="4"/>
    <x v="4"/>
  </r>
  <r>
    <x v="1333"/>
    <s v="12790137A"/>
    <x v="0"/>
    <n v="1"/>
    <x v="5"/>
    <n v="210"/>
    <x v="4"/>
    <x v="0"/>
    <n v="178.5"/>
    <x v="3"/>
    <s v="FRA2"/>
    <x v="4"/>
    <x v="4"/>
  </r>
  <r>
    <x v="1334"/>
    <s v="12790138A"/>
    <x v="0"/>
    <n v="1"/>
    <x v="5"/>
    <n v="258"/>
    <x v="77"/>
    <x v="0"/>
    <n v="219.29999999999998"/>
    <x v="6"/>
    <s v="ACC2"/>
    <x v="9"/>
    <x v="158"/>
  </r>
  <r>
    <x v="1335"/>
    <s v="12790139A"/>
    <x v="0"/>
    <n v="1"/>
    <x v="5"/>
    <n v="327"/>
    <x v="84"/>
    <x v="0"/>
    <n v="277.95"/>
    <x v="6"/>
    <s v="ACC3"/>
    <x v="37"/>
    <x v="165"/>
  </r>
  <r>
    <x v="1336"/>
    <s v="12790140A"/>
    <x v="0"/>
    <n v="1"/>
    <x v="5"/>
    <n v="187"/>
    <x v="85"/>
    <x v="0"/>
    <n v="158.94999999999999"/>
    <x v="5"/>
    <s v="SNE2"/>
    <x v="42"/>
    <x v="166"/>
  </r>
  <r>
    <x v="1204"/>
    <s v="12590137B"/>
    <x v="1"/>
    <n v="1"/>
    <x v="5"/>
    <n v="192"/>
    <x v="67"/>
    <x v="0"/>
    <n v="163.19999999999999"/>
    <x v="3"/>
    <s v="FRA1"/>
    <x v="35"/>
    <x v="146"/>
  </r>
  <r>
    <x v="1233"/>
    <s v="12590166B"/>
    <x v="1"/>
    <n v="0"/>
    <x v="5"/>
    <n v="255"/>
    <x v="6"/>
    <x v="1"/>
    <n v="255"/>
    <x v="6"/>
    <s v="ACC1"/>
    <x v="46"/>
    <x v="49"/>
  </r>
  <r>
    <x v="1154"/>
    <s v="12590224B"/>
    <x v="1"/>
    <n v="0"/>
    <x v="5"/>
    <n v="172"/>
    <x v="6"/>
    <x v="1"/>
    <n v="172"/>
    <x v="4"/>
    <s v="SMA2"/>
    <x v="34"/>
    <x v="37"/>
  </r>
  <r>
    <x v="1154"/>
    <s v="12590224D"/>
    <x v="1"/>
    <n v="0"/>
    <x v="5"/>
    <n v="172"/>
    <x v="6"/>
    <x v="1"/>
    <n v="172"/>
    <x v="4"/>
    <s v="SMA2"/>
    <x v="34"/>
    <x v="37"/>
  </r>
  <r>
    <x v="1154"/>
    <s v="12590224E"/>
    <x v="1"/>
    <n v="0"/>
    <x v="5"/>
    <n v="168"/>
    <x v="6"/>
    <x v="1"/>
    <n v="168"/>
    <x v="4"/>
    <s v="SMA4"/>
    <x v="7"/>
    <x v="10"/>
  </r>
  <r>
    <x v="1168"/>
    <s v="12590308C"/>
    <x v="1"/>
    <n v="0"/>
    <x v="5"/>
    <n v="220"/>
    <x v="6"/>
    <x v="1"/>
    <n v="220"/>
    <x v="3"/>
    <s v="FRA4"/>
    <x v="5"/>
    <x v="6"/>
  </r>
  <r>
    <x v="1193"/>
    <s v="12740208B"/>
    <x v="1"/>
    <n v="0"/>
    <x v="5"/>
    <n v="447"/>
    <x v="6"/>
    <x v="1"/>
    <n v="447"/>
    <x v="0"/>
    <s v="APP3"/>
    <x v="0"/>
    <x v="9"/>
  </r>
  <r>
    <x v="1337"/>
    <s v="30120199A"/>
    <x v="0"/>
    <n v="1"/>
    <x v="5"/>
    <n v="367"/>
    <x v="6"/>
    <x v="1"/>
    <n v="367"/>
    <x v="5"/>
    <s v="SNE11"/>
    <x v="70"/>
    <x v="74"/>
  </r>
  <r>
    <x v="1338"/>
    <s v="30120209A"/>
    <x v="0"/>
    <n v="0"/>
    <x v="5"/>
    <n v="457"/>
    <x v="6"/>
    <x v="1"/>
    <n v="457"/>
    <x v="2"/>
    <s v="SHO5"/>
    <x v="3"/>
    <x v="167"/>
  </r>
  <r>
    <x v="1339"/>
    <s v="30120219A"/>
    <x v="0"/>
    <n v="1"/>
    <x v="5"/>
    <n v="506"/>
    <x v="6"/>
    <x v="1"/>
    <n v="506"/>
    <x v="1"/>
    <s v="SAN12"/>
    <x v="1"/>
    <x v="47"/>
  </r>
  <r>
    <x v="1340"/>
    <s v="30120229A"/>
    <x v="0"/>
    <n v="0"/>
    <x v="5"/>
    <n v="168"/>
    <x v="6"/>
    <x v="1"/>
    <n v="168"/>
    <x v="5"/>
    <s v="SNE5"/>
    <x v="62"/>
    <x v="66"/>
  </r>
  <r>
    <x v="1341"/>
    <s v="30120239A"/>
    <x v="0"/>
    <n v="0"/>
    <x v="5"/>
    <n v="317"/>
    <x v="6"/>
    <x v="1"/>
    <n v="317"/>
    <x v="5"/>
    <s v="SNE13"/>
    <x v="63"/>
    <x v="67"/>
  </r>
  <r>
    <x v="1342"/>
    <s v="30120249A"/>
    <x v="0"/>
    <n v="0"/>
    <x v="5"/>
    <n v="345"/>
    <x v="6"/>
    <x v="1"/>
    <n v="345"/>
    <x v="0"/>
    <s v="APP2"/>
    <x v="32"/>
    <x v="35"/>
  </r>
  <r>
    <x v="1343"/>
    <s v="30120259A"/>
    <x v="0"/>
    <n v="1"/>
    <x v="5"/>
    <n v="447"/>
    <x v="6"/>
    <x v="1"/>
    <n v="447"/>
    <x v="0"/>
    <s v="APP3"/>
    <x v="0"/>
    <x v="9"/>
  </r>
  <r>
    <x v="1344"/>
    <s v="30120269A"/>
    <x v="0"/>
    <n v="0"/>
    <x v="5"/>
    <n v="447"/>
    <x v="6"/>
    <x v="1"/>
    <n v="447"/>
    <x v="0"/>
    <s v="APP3"/>
    <x v="0"/>
    <x v="9"/>
  </r>
  <r>
    <x v="1345"/>
    <s v="30120279A"/>
    <x v="0"/>
    <n v="1"/>
    <x v="5"/>
    <n v="383"/>
    <x v="6"/>
    <x v="1"/>
    <n v="383"/>
    <x v="0"/>
    <s v="APP1"/>
    <x v="2"/>
    <x v="8"/>
  </r>
  <r>
    <x v="1346"/>
    <s v="30120289A"/>
    <x v="0"/>
    <n v="0"/>
    <x v="5"/>
    <n v="168"/>
    <x v="6"/>
    <x v="1"/>
    <n v="168"/>
    <x v="4"/>
    <s v="SMA1"/>
    <x v="15"/>
    <x v="18"/>
  </r>
  <r>
    <x v="1347"/>
    <s v="30120299A"/>
    <x v="0"/>
    <n v="0"/>
    <x v="5"/>
    <n v="144"/>
    <x v="6"/>
    <x v="1"/>
    <n v="144"/>
    <x v="4"/>
    <s v="SMA3"/>
    <x v="33"/>
    <x v="36"/>
  </r>
  <r>
    <x v="1348"/>
    <s v="30119309A"/>
    <x v="0"/>
    <n v="1"/>
    <x v="5"/>
    <n v="240"/>
    <x v="6"/>
    <x v="1"/>
    <n v="240"/>
    <x v="3"/>
    <s v="FRA5"/>
    <x v="36"/>
    <x v="7"/>
  </r>
  <r>
    <x v="1349"/>
    <s v="30119319A"/>
    <x v="0"/>
    <n v="1"/>
    <x v="5"/>
    <n v="240"/>
    <x v="6"/>
    <x v="1"/>
    <n v="240"/>
    <x v="3"/>
    <s v="FRA5"/>
    <x v="36"/>
    <x v="7"/>
  </r>
  <r>
    <x v="1350"/>
    <s v="30119329A"/>
    <x v="0"/>
    <n v="0"/>
    <x v="5"/>
    <n v="205"/>
    <x v="6"/>
    <x v="1"/>
    <n v="205"/>
    <x v="3"/>
    <s v="FRA3"/>
    <x v="16"/>
    <x v="19"/>
  </r>
  <r>
    <x v="1351"/>
    <s v="30119339A"/>
    <x v="0"/>
    <n v="1"/>
    <x v="5"/>
    <n v="220"/>
    <x v="6"/>
    <x v="1"/>
    <n v="220"/>
    <x v="3"/>
    <s v="FRA4"/>
    <x v="5"/>
    <x v="6"/>
  </r>
  <r>
    <x v="1352"/>
    <s v="30119349A"/>
    <x v="0"/>
    <n v="1"/>
    <x v="5"/>
    <n v="240"/>
    <x v="6"/>
    <x v="1"/>
    <n v="240"/>
    <x v="3"/>
    <s v="FRA5"/>
    <x v="36"/>
    <x v="7"/>
  </r>
  <r>
    <x v="1353"/>
    <s v="30119359A"/>
    <x v="0"/>
    <n v="0"/>
    <x v="5"/>
    <n v="255"/>
    <x v="6"/>
    <x v="1"/>
    <n v="255"/>
    <x v="6"/>
    <s v="ACC1"/>
    <x v="46"/>
    <x v="49"/>
  </r>
  <r>
    <x v="1354"/>
    <s v="30119369A"/>
    <x v="0"/>
    <n v="0"/>
    <x v="5"/>
    <n v="255"/>
    <x v="6"/>
    <x v="1"/>
    <n v="255"/>
    <x v="6"/>
    <s v="ACC1"/>
    <x v="46"/>
    <x v="49"/>
  </r>
  <r>
    <x v="1355"/>
    <s v="30119379A"/>
    <x v="0"/>
    <n v="0"/>
    <x v="5"/>
    <n v="951"/>
    <x v="6"/>
    <x v="1"/>
    <n v="951"/>
    <x v="7"/>
    <s v="MIN3"/>
    <x v="17"/>
    <x v="20"/>
  </r>
  <r>
    <x v="1356"/>
    <s v="30119389A"/>
    <x v="0"/>
    <n v="1"/>
    <x v="5"/>
    <n v="474"/>
    <x v="6"/>
    <x v="1"/>
    <n v="474"/>
    <x v="7"/>
    <s v="MIN9"/>
    <x v="12"/>
    <x v="15"/>
  </r>
  <r>
    <x v="1357"/>
    <s v="30119399A"/>
    <x v="0"/>
    <n v="0"/>
    <x v="5"/>
    <n v="992"/>
    <x v="6"/>
    <x v="1"/>
    <n v="992"/>
    <x v="7"/>
    <s v="MIN5"/>
    <x v="19"/>
    <x v="22"/>
  </r>
  <r>
    <x v="1358"/>
    <s v="30119409A"/>
    <x v="0"/>
    <n v="1"/>
    <x v="5"/>
    <n v="447"/>
    <x v="6"/>
    <x v="1"/>
    <n v="447"/>
    <x v="0"/>
    <s v="APP3"/>
    <x v="0"/>
    <x v="9"/>
  </r>
  <r>
    <x v="1359"/>
    <s v="30119419A"/>
    <x v="0"/>
    <n v="1"/>
    <x v="5"/>
    <n v="144"/>
    <x v="6"/>
    <x v="1"/>
    <n v="144"/>
    <x v="4"/>
    <s v="SMA3"/>
    <x v="33"/>
    <x v="36"/>
  </r>
  <r>
    <x v="1360"/>
    <s v="30119439A"/>
    <x v="0"/>
    <n v="0"/>
    <x v="5"/>
    <n v="205"/>
    <x v="6"/>
    <x v="1"/>
    <n v="205"/>
    <x v="3"/>
    <s v="FRA3"/>
    <x v="16"/>
    <x v="19"/>
  </r>
  <r>
    <x v="1360"/>
    <s v="30119439B"/>
    <x v="1"/>
    <n v="1"/>
    <x v="5"/>
    <n v="240"/>
    <x v="34"/>
    <x v="0"/>
    <n v="204"/>
    <x v="3"/>
    <s v="FRA5"/>
    <x v="36"/>
    <x v="149"/>
  </r>
  <r>
    <x v="1361"/>
    <s v="30119449A"/>
    <x v="0"/>
    <n v="1"/>
    <x v="5"/>
    <n v="255"/>
    <x v="6"/>
    <x v="1"/>
    <n v="255"/>
    <x v="6"/>
    <s v="ACC1"/>
    <x v="46"/>
    <x v="49"/>
  </r>
  <r>
    <x v="1362"/>
    <s v="30119459A"/>
    <x v="0"/>
    <n v="1"/>
    <x v="5"/>
    <n v="313"/>
    <x v="6"/>
    <x v="1"/>
    <n v="313"/>
    <x v="6"/>
    <s v="ACC4"/>
    <x v="10"/>
    <x v="13"/>
  </r>
  <r>
    <x v="1363"/>
    <s v="30119469A"/>
    <x v="0"/>
    <n v="1"/>
    <x v="5"/>
    <n v="258"/>
    <x v="6"/>
    <x v="1"/>
    <n v="258"/>
    <x v="6"/>
    <s v="ACC2"/>
    <x v="9"/>
    <x v="12"/>
  </r>
  <r>
    <x v="1364"/>
    <s v="30119479A"/>
    <x v="0"/>
    <n v="1"/>
    <x v="5"/>
    <n v="992"/>
    <x v="6"/>
    <x v="1"/>
    <n v="992"/>
    <x v="7"/>
    <s v="MIN1"/>
    <x v="26"/>
    <x v="29"/>
  </r>
  <r>
    <x v="1365"/>
    <s v="30119489A"/>
    <x v="0"/>
    <n v="1"/>
    <x v="5"/>
    <n v="1101"/>
    <x v="6"/>
    <x v="1"/>
    <n v="1101"/>
    <x v="8"/>
    <s v="BAG1"/>
    <x v="21"/>
    <x v="24"/>
  </r>
  <r>
    <x v="1366"/>
    <s v="30119499A"/>
    <x v="0"/>
    <n v="1"/>
    <x v="5"/>
    <n v="1491"/>
    <x v="6"/>
    <x v="1"/>
    <n v="1491"/>
    <x v="8"/>
    <s v="BAG2"/>
    <x v="14"/>
    <x v="17"/>
  </r>
  <r>
    <x v="1367"/>
    <s v="30119509A"/>
    <x v="0"/>
    <n v="1"/>
    <x v="5"/>
    <n v="383"/>
    <x v="6"/>
    <x v="1"/>
    <n v="383"/>
    <x v="0"/>
    <s v="APP1"/>
    <x v="2"/>
    <x v="8"/>
  </r>
  <r>
    <x v="1368"/>
    <s v="30119519A"/>
    <x v="0"/>
    <n v="1"/>
    <x v="5"/>
    <n v="144"/>
    <x v="6"/>
    <x v="1"/>
    <n v="144"/>
    <x v="4"/>
    <s v="SMA3"/>
    <x v="33"/>
    <x v="36"/>
  </r>
  <r>
    <x v="1369"/>
    <s v="30119529A"/>
    <x v="0"/>
    <n v="0"/>
    <x v="5"/>
    <n v="220"/>
    <x v="6"/>
    <x v="1"/>
    <n v="220"/>
    <x v="3"/>
    <s v="FRA4"/>
    <x v="5"/>
    <x v="6"/>
  </r>
  <r>
    <x v="1370"/>
    <s v="30119539A"/>
    <x v="0"/>
    <n v="1"/>
    <x v="5"/>
    <n v="313"/>
    <x v="6"/>
    <x v="1"/>
    <n v="313"/>
    <x v="6"/>
    <s v="ACC4"/>
    <x v="10"/>
    <x v="13"/>
  </r>
  <r>
    <x v="1371"/>
    <s v="30119549A"/>
    <x v="0"/>
    <n v="0"/>
    <x v="5"/>
    <n v="313"/>
    <x v="6"/>
    <x v="1"/>
    <n v="313"/>
    <x v="6"/>
    <s v="ACC4"/>
    <x v="10"/>
    <x v="13"/>
  </r>
  <r>
    <x v="1372"/>
    <s v="30119559A"/>
    <x v="0"/>
    <n v="1"/>
    <x v="5"/>
    <n v="805"/>
    <x v="6"/>
    <x v="1"/>
    <n v="805"/>
    <x v="7"/>
    <s v="MIN7"/>
    <x v="58"/>
    <x v="63"/>
  </r>
  <r>
    <x v="1373"/>
    <s v="30119569A"/>
    <x v="0"/>
    <n v="0"/>
    <x v="5"/>
    <n v="474"/>
    <x v="6"/>
    <x v="1"/>
    <n v="474"/>
    <x v="7"/>
    <s v="MIN9"/>
    <x v="12"/>
    <x v="15"/>
  </r>
  <r>
    <x v="1374"/>
    <s v="30119579A"/>
    <x v="0"/>
    <n v="1"/>
    <x v="5"/>
    <n v="948"/>
    <x v="6"/>
    <x v="1"/>
    <n v="948"/>
    <x v="8"/>
    <s v="BAG4"/>
    <x v="13"/>
    <x v="16"/>
  </r>
  <r>
    <x v="1375"/>
    <s v="30119589A"/>
    <x v="0"/>
    <n v="1"/>
    <x v="5"/>
    <n v="1576"/>
    <x v="6"/>
    <x v="1"/>
    <n v="1576"/>
    <x v="8"/>
    <s v="BAG3"/>
    <x v="59"/>
    <x v="64"/>
  </r>
  <r>
    <x v="1376"/>
    <s v="30119599A"/>
    <x v="0"/>
    <n v="1"/>
    <x v="5"/>
    <n v="1101"/>
    <x v="6"/>
    <x v="1"/>
    <n v="1101"/>
    <x v="8"/>
    <s v="BAG1"/>
    <x v="21"/>
    <x v="24"/>
  </r>
  <r>
    <x v="1377"/>
    <s v="30119609A"/>
    <x v="0"/>
    <n v="0"/>
    <x v="5"/>
    <n v="168"/>
    <x v="6"/>
    <x v="1"/>
    <n v="168"/>
    <x v="4"/>
    <s v="SMA1"/>
    <x v="15"/>
    <x v="18"/>
  </r>
  <r>
    <x v="1378"/>
    <s v="30119629A"/>
    <x v="0"/>
    <n v="1"/>
    <x v="5"/>
    <n v="255"/>
    <x v="6"/>
    <x v="1"/>
    <n v="255"/>
    <x v="6"/>
    <s v="ACC1"/>
    <x v="46"/>
    <x v="49"/>
  </r>
  <r>
    <x v="1379"/>
    <s v="30119639A"/>
    <x v="0"/>
    <n v="1"/>
    <x v="5"/>
    <n v="258"/>
    <x v="6"/>
    <x v="1"/>
    <n v="258"/>
    <x v="6"/>
    <s v="ACC2"/>
    <x v="9"/>
    <x v="12"/>
  </r>
  <r>
    <x v="1380"/>
    <s v="30119649A"/>
    <x v="0"/>
    <n v="0"/>
    <x v="5"/>
    <n v="258"/>
    <x v="6"/>
    <x v="1"/>
    <n v="258"/>
    <x v="6"/>
    <s v="ACC2"/>
    <x v="9"/>
    <x v="12"/>
  </r>
  <r>
    <x v="1380"/>
    <s v="30119649B"/>
    <x v="1"/>
    <n v="0"/>
    <x v="5"/>
    <n v="951"/>
    <x v="6"/>
    <x v="1"/>
    <n v="951"/>
    <x v="7"/>
    <s v="MIN3"/>
    <x v="17"/>
    <x v="20"/>
  </r>
  <r>
    <x v="1381"/>
    <s v="30119659A"/>
    <x v="0"/>
    <n v="1"/>
    <x v="5"/>
    <n v="1086"/>
    <x v="6"/>
    <x v="1"/>
    <n v="1086"/>
    <x v="7"/>
    <s v="MIN4"/>
    <x v="20"/>
    <x v="23"/>
  </r>
  <r>
    <x v="1382"/>
    <s v="30119669A"/>
    <x v="0"/>
    <n v="1"/>
    <x v="5"/>
    <n v="805"/>
    <x v="6"/>
    <x v="1"/>
    <n v="805"/>
    <x v="7"/>
    <s v="MIN7"/>
    <x v="58"/>
    <x v="63"/>
  </r>
  <r>
    <x v="1383"/>
    <s v="30119679A"/>
    <x v="0"/>
    <n v="1"/>
    <x v="5"/>
    <n v="1491"/>
    <x v="6"/>
    <x v="1"/>
    <n v="1491"/>
    <x v="8"/>
    <s v="BAG2"/>
    <x v="14"/>
    <x v="17"/>
  </r>
  <r>
    <x v="1384"/>
    <s v="30119699A"/>
    <x v="0"/>
    <n v="1"/>
    <x v="5"/>
    <n v="1491"/>
    <x v="6"/>
    <x v="1"/>
    <n v="1491"/>
    <x v="8"/>
    <s v="BAG2"/>
    <x v="14"/>
    <x v="17"/>
  </r>
  <r>
    <x v="1385"/>
    <s v="30119709A"/>
    <x v="0"/>
    <n v="1"/>
    <x v="5"/>
    <n v="168"/>
    <x v="6"/>
    <x v="1"/>
    <n v="168"/>
    <x v="4"/>
    <s v="SMA1"/>
    <x v="15"/>
    <x v="18"/>
  </r>
  <r>
    <x v="1386"/>
    <s v="30119719A"/>
    <x v="0"/>
    <n v="0"/>
    <x v="5"/>
    <n v="192"/>
    <x v="6"/>
    <x v="1"/>
    <n v="192"/>
    <x v="3"/>
    <s v="FRA1"/>
    <x v="35"/>
    <x v="38"/>
  </r>
  <r>
    <x v="1386"/>
    <s v="30119719B"/>
    <x v="1"/>
    <n v="1"/>
    <x v="5"/>
    <n v="313"/>
    <x v="6"/>
    <x v="1"/>
    <n v="313"/>
    <x v="6"/>
    <s v="ACC4"/>
    <x v="10"/>
    <x v="13"/>
  </r>
  <r>
    <x v="1387"/>
    <s v="30119729A"/>
    <x v="0"/>
    <n v="0"/>
    <x v="5"/>
    <n v="327"/>
    <x v="6"/>
    <x v="1"/>
    <n v="327"/>
    <x v="6"/>
    <s v="ACC3"/>
    <x v="37"/>
    <x v="39"/>
  </r>
  <r>
    <x v="1388"/>
    <s v="30119739A"/>
    <x v="0"/>
    <n v="0"/>
    <x v="5"/>
    <n v="889"/>
    <x v="6"/>
    <x v="1"/>
    <n v="889"/>
    <x v="7"/>
    <s v="MIN2"/>
    <x v="11"/>
    <x v="14"/>
  </r>
  <r>
    <x v="1389"/>
    <s v="30119759A"/>
    <x v="0"/>
    <n v="1"/>
    <x v="5"/>
    <n v="889"/>
    <x v="6"/>
    <x v="1"/>
    <n v="889"/>
    <x v="7"/>
    <s v="MIN2"/>
    <x v="11"/>
    <x v="14"/>
  </r>
  <r>
    <x v="1390"/>
    <s v="30119769A"/>
    <x v="0"/>
    <n v="0"/>
    <x v="5"/>
    <n v="1086"/>
    <x v="6"/>
    <x v="1"/>
    <n v="1086"/>
    <x v="7"/>
    <s v="MIN4"/>
    <x v="20"/>
    <x v="23"/>
  </r>
  <r>
    <x v="1390"/>
    <s v="30119769B"/>
    <x v="1"/>
    <n v="0"/>
    <x v="5"/>
    <n v="1491"/>
    <x v="6"/>
    <x v="1"/>
    <n v="1491"/>
    <x v="8"/>
    <s v="BAG2"/>
    <x v="14"/>
    <x v="17"/>
  </r>
  <r>
    <x v="1391"/>
    <s v="30220019A"/>
    <x v="0"/>
    <n v="1"/>
    <x v="5"/>
    <n v="436"/>
    <x v="6"/>
    <x v="1"/>
    <n v="436"/>
    <x v="2"/>
    <s v="SHO4"/>
    <x v="76"/>
    <x v="142"/>
  </r>
  <r>
    <x v="1392"/>
    <s v="30220029A"/>
    <x v="0"/>
    <n v="1"/>
    <x v="5"/>
    <n v="636"/>
    <x v="6"/>
    <x v="1"/>
    <n v="636"/>
    <x v="9"/>
    <s v="BOO3"/>
    <x v="23"/>
    <x v="26"/>
  </r>
  <r>
    <x v="1393"/>
    <s v="30220039A"/>
    <x v="0"/>
    <n v="1"/>
    <x v="5"/>
    <n v="440"/>
    <x v="6"/>
    <x v="1"/>
    <n v="440"/>
    <x v="1"/>
    <s v="SAN5"/>
    <x v="54"/>
    <x v="59"/>
  </r>
  <r>
    <x v="1394"/>
    <s v="30220049A"/>
    <x v="0"/>
    <n v="1"/>
    <x v="5"/>
    <n v="293"/>
    <x v="6"/>
    <x v="1"/>
    <n v="293"/>
    <x v="5"/>
    <s v="SNE9"/>
    <x v="45"/>
    <x v="48"/>
  </r>
  <r>
    <x v="1395"/>
    <s v="30220059A"/>
    <x v="0"/>
    <n v="1"/>
    <x v="5"/>
    <n v="283"/>
    <x v="6"/>
    <x v="1"/>
    <n v="283"/>
    <x v="5"/>
    <s v="SNE12"/>
    <x v="50"/>
    <x v="53"/>
  </r>
  <r>
    <x v="1396"/>
    <s v="30220069A"/>
    <x v="0"/>
    <n v="1"/>
    <x v="5"/>
    <n v="345"/>
    <x v="6"/>
    <x v="1"/>
    <n v="345"/>
    <x v="0"/>
    <s v="APP2"/>
    <x v="32"/>
    <x v="35"/>
  </r>
  <r>
    <x v="1397"/>
    <s v="30220079A"/>
    <x v="0"/>
    <n v="1"/>
    <x v="5"/>
    <n v="447"/>
    <x v="6"/>
    <x v="1"/>
    <n v="447"/>
    <x v="0"/>
    <s v="APP3"/>
    <x v="0"/>
    <x v="9"/>
  </r>
  <r>
    <x v="1398"/>
    <s v="30220089A"/>
    <x v="0"/>
    <n v="1"/>
    <x v="5"/>
    <n v="383"/>
    <x v="6"/>
    <x v="1"/>
    <n v="383"/>
    <x v="0"/>
    <s v="APP1"/>
    <x v="2"/>
    <x v="8"/>
  </r>
  <r>
    <x v="1399"/>
    <s v="30220099A"/>
    <x v="0"/>
    <n v="1"/>
    <x v="5"/>
    <n v="383"/>
    <x v="6"/>
    <x v="1"/>
    <n v="383"/>
    <x v="0"/>
    <s v="APP1"/>
    <x v="2"/>
    <x v="8"/>
  </r>
  <r>
    <x v="1400"/>
    <s v="30220109A"/>
    <x v="0"/>
    <n v="1"/>
    <x v="5"/>
    <n v="436"/>
    <x v="6"/>
    <x v="1"/>
    <n v="436"/>
    <x v="2"/>
    <s v="SHO8"/>
    <x v="64"/>
    <x v="68"/>
  </r>
  <r>
    <x v="1401"/>
    <s v="30220119A"/>
    <x v="0"/>
    <n v="1"/>
    <x v="5"/>
    <n v="636"/>
    <x v="6"/>
    <x v="1"/>
    <n v="636"/>
    <x v="9"/>
    <s v="BOO3"/>
    <x v="23"/>
    <x v="26"/>
  </r>
  <r>
    <x v="1402"/>
    <s v="30220129A"/>
    <x v="0"/>
    <n v="1"/>
    <x v="5"/>
    <n v="523"/>
    <x v="6"/>
    <x v="1"/>
    <n v="523"/>
    <x v="1"/>
    <s v="SAN6"/>
    <x v="52"/>
    <x v="56"/>
  </r>
  <r>
    <x v="1403"/>
    <s v="30220139A"/>
    <x v="0"/>
    <n v="1"/>
    <x v="5"/>
    <n v="284"/>
    <x v="6"/>
    <x v="1"/>
    <n v="284"/>
    <x v="5"/>
    <s v="SNE14"/>
    <x v="56"/>
    <x v="61"/>
  </r>
  <r>
    <x v="1404"/>
    <s v="30220149A"/>
    <x v="0"/>
    <n v="1"/>
    <x v="5"/>
    <n v="267"/>
    <x v="6"/>
    <x v="1"/>
    <n v="267"/>
    <x v="5"/>
    <s v="SNE6"/>
    <x v="31"/>
    <x v="34"/>
  </r>
  <r>
    <x v="1405"/>
    <s v="30220159A"/>
    <x v="0"/>
    <n v="1"/>
    <x v="5"/>
    <n v="383"/>
    <x v="6"/>
    <x v="1"/>
    <n v="383"/>
    <x v="0"/>
    <s v="APP1"/>
    <x v="2"/>
    <x v="8"/>
  </r>
  <r>
    <x v="1406"/>
    <s v="30220169A"/>
    <x v="0"/>
    <n v="1"/>
    <x v="5"/>
    <n v="345"/>
    <x v="6"/>
    <x v="1"/>
    <n v="345"/>
    <x v="0"/>
    <s v="APP2"/>
    <x v="32"/>
    <x v="35"/>
  </r>
  <r>
    <x v="1407"/>
    <s v="30220179A"/>
    <x v="0"/>
    <n v="0"/>
    <x v="5"/>
    <n v="383"/>
    <x v="6"/>
    <x v="1"/>
    <n v="383"/>
    <x v="0"/>
    <s v="APP1"/>
    <x v="2"/>
    <x v="8"/>
  </r>
  <r>
    <x v="1408"/>
    <s v="12380101A"/>
    <x v="0"/>
    <n v="1"/>
    <x v="5"/>
    <n v="436"/>
    <x v="6"/>
    <x v="1"/>
    <n v="436"/>
    <x v="2"/>
    <s v="SHO7"/>
    <x v="79"/>
    <x v="168"/>
  </r>
  <r>
    <x v="1409"/>
    <s v="12380102A"/>
    <x v="0"/>
    <n v="1"/>
    <x v="5"/>
    <n v="510"/>
    <x v="6"/>
    <x v="1"/>
    <n v="510"/>
    <x v="9"/>
    <s v="BOO2"/>
    <x v="22"/>
    <x v="25"/>
  </r>
  <r>
    <x v="1410"/>
    <s v="12380103A"/>
    <x v="0"/>
    <n v="1"/>
    <x v="5"/>
    <n v="540"/>
    <x v="6"/>
    <x v="1"/>
    <n v="540"/>
    <x v="1"/>
    <s v="SAN3"/>
    <x v="66"/>
    <x v="70"/>
  </r>
  <r>
    <x v="1411"/>
    <s v="12380104A"/>
    <x v="0"/>
    <n v="1"/>
    <x v="5"/>
    <n v="507"/>
    <x v="6"/>
    <x v="1"/>
    <n v="507"/>
    <x v="1"/>
    <s v="SAN9"/>
    <x v="43"/>
    <x v="45"/>
  </r>
  <r>
    <x v="1412"/>
    <s v="12380105A"/>
    <x v="0"/>
    <n v="1"/>
    <x v="5"/>
    <n v="336"/>
    <x v="6"/>
    <x v="1"/>
    <n v="336"/>
    <x v="5"/>
    <s v="SNE8"/>
    <x v="51"/>
    <x v="55"/>
  </r>
  <r>
    <x v="1413"/>
    <s v="12380106A"/>
    <x v="0"/>
    <n v="1"/>
    <x v="5"/>
    <n v="283"/>
    <x v="6"/>
    <x v="1"/>
    <n v="283"/>
    <x v="5"/>
    <s v="SNE12"/>
    <x v="50"/>
    <x v="53"/>
  </r>
  <r>
    <x v="1414"/>
    <s v="12380107A"/>
    <x v="0"/>
    <n v="1"/>
    <x v="5"/>
    <n v="447"/>
    <x v="6"/>
    <x v="1"/>
    <n v="447"/>
    <x v="0"/>
    <s v="APP3"/>
    <x v="0"/>
    <x v="9"/>
  </r>
  <r>
    <x v="1415"/>
    <s v="12380108A"/>
    <x v="0"/>
    <n v="1"/>
    <x v="5"/>
    <n v="447"/>
    <x v="6"/>
    <x v="1"/>
    <n v="447"/>
    <x v="0"/>
    <s v="APP3"/>
    <x v="0"/>
    <x v="9"/>
  </r>
  <r>
    <x v="1416"/>
    <s v="12790141A"/>
    <x v="0"/>
    <n v="1"/>
    <x v="5"/>
    <n v="447"/>
    <x v="0"/>
    <x v="0"/>
    <n v="379.95"/>
    <x v="0"/>
    <s v="APP3"/>
    <x v="0"/>
    <x v="0"/>
  </r>
  <r>
    <x v="1417"/>
    <s v="12790142A"/>
    <x v="0"/>
    <n v="1"/>
    <x v="5"/>
    <n v="345"/>
    <x v="66"/>
    <x v="0"/>
    <n v="293.25"/>
    <x v="0"/>
    <s v="APP2"/>
    <x v="32"/>
    <x v="145"/>
  </r>
  <r>
    <x v="1418"/>
    <s v="12790143A"/>
    <x v="0"/>
    <n v="0"/>
    <x v="5"/>
    <n v="220"/>
    <x v="5"/>
    <x v="0"/>
    <n v="187"/>
    <x v="3"/>
    <s v="FRA4"/>
    <x v="5"/>
    <x v="5"/>
  </r>
  <r>
    <x v="1419"/>
    <s v="12790144A"/>
    <x v="0"/>
    <n v="1"/>
    <x v="5"/>
    <n v="220"/>
    <x v="5"/>
    <x v="0"/>
    <n v="187"/>
    <x v="3"/>
    <s v="FRA4"/>
    <x v="5"/>
    <x v="5"/>
  </r>
  <r>
    <x v="1420"/>
    <s v="12790145A"/>
    <x v="0"/>
    <n v="0"/>
    <x v="5"/>
    <n v="220"/>
    <x v="5"/>
    <x v="0"/>
    <n v="187"/>
    <x v="3"/>
    <s v="FRA4"/>
    <x v="5"/>
    <x v="5"/>
  </r>
  <r>
    <x v="1421"/>
    <s v="12790146A"/>
    <x v="0"/>
    <n v="1"/>
    <x v="5"/>
    <n v="327"/>
    <x v="84"/>
    <x v="0"/>
    <n v="277.95"/>
    <x v="6"/>
    <s v="ACC3"/>
    <x v="37"/>
    <x v="165"/>
  </r>
  <r>
    <x v="1422"/>
    <s v="12790147A"/>
    <x v="0"/>
    <n v="0"/>
    <x v="5"/>
    <n v="327"/>
    <x v="84"/>
    <x v="0"/>
    <n v="277.95"/>
    <x v="6"/>
    <s v="ACC3"/>
    <x v="37"/>
    <x v="165"/>
  </r>
  <r>
    <x v="1423"/>
    <s v="12790150A"/>
    <x v="0"/>
    <n v="0"/>
    <x v="5"/>
    <n v="295"/>
    <x v="86"/>
    <x v="0"/>
    <n v="250.75"/>
    <x v="5"/>
    <s v="SNE7"/>
    <x v="68"/>
    <x v="169"/>
  </r>
  <r>
    <x v="1424"/>
    <s v="12790151A"/>
    <x v="0"/>
    <n v="0"/>
    <x v="5"/>
    <n v="168"/>
    <x v="71"/>
    <x v="0"/>
    <n v="142.79999999999998"/>
    <x v="4"/>
    <s v="SMA4"/>
    <x v="7"/>
    <x v="157"/>
  </r>
  <r>
    <x v="1425"/>
    <s v="12790152A"/>
    <x v="0"/>
    <n v="1"/>
    <x v="5"/>
    <n v="220"/>
    <x v="5"/>
    <x v="0"/>
    <n v="187"/>
    <x v="3"/>
    <s v="FRA4"/>
    <x v="5"/>
    <x v="5"/>
  </r>
  <r>
    <x v="1426"/>
    <s v="12790153A"/>
    <x v="0"/>
    <n v="1"/>
    <x v="5"/>
    <n v="192"/>
    <x v="67"/>
    <x v="0"/>
    <n v="163.19999999999999"/>
    <x v="3"/>
    <s v="FRA1"/>
    <x v="35"/>
    <x v="146"/>
  </r>
  <r>
    <x v="1427"/>
    <s v="12790154A"/>
    <x v="0"/>
    <n v="1"/>
    <x v="5"/>
    <n v="205"/>
    <x v="82"/>
    <x v="0"/>
    <n v="174.25"/>
    <x v="3"/>
    <s v="FRA3"/>
    <x v="16"/>
    <x v="163"/>
  </r>
  <r>
    <x v="1428"/>
    <s v="12790155A"/>
    <x v="0"/>
    <n v="0"/>
    <x v="5"/>
    <n v="205"/>
    <x v="82"/>
    <x v="0"/>
    <n v="174.25"/>
    <x v="3"/>
    <s v="FRA3"/>
    <x v="16"/>
    <x v="163"/>
  </r>
  <r>
    <x v="1429"/>
    <s v="12790156A"/>
    <x v="0"/>
    <n v="1"/>
    <x v="5"/>
    <n v="255"/>
    <x v="72"/>
    <x v="0"/>
    <n v="216.75"/>
    <x v="6"/>
    <s v="ACC1"/>
    <x v="46"/>
    <x v="152"/>
  </r>
  <r>
    <x v="1430"/>
    <s v="12790157A"/>
    <x v="0"/>
    <n v="1"/>
    <x v="5"/>
    <n v="255"/>
    <x v="72"/>
    <x v="0"/>
    <n v="216.75"/>
    <x v="6"/>
    <s v="ACC1"/>
    <x v="46"/>
    <x v="152"/>
  </r>
  <r>
    <x v="1431"/>
    <s v="12790158A"/>
    <x v="0"/>
    <n v="1"/>
    <x v="5"/>
    <n v="327"/>
    <x v="84"/>
    <x v="0"/>
    <n v="277.95"/>
    <x v="6"/>
    <s v="ACC3"/>
    <x v="37"/>
    <x v="165"/>
  </r>
  <r>
    <x v="1432"/>
    <s v="12790159A"/>
    <x v="0"/>
    <n v="1"/>
    <x v="5"/>
    <n v="805"/>
    <x v="73"/>
    <x v="0"/>
    <n v="684.25"/>
    <x v="7"/>
    <s v="MIN7"/>
    <x v="58"/>
    <x v="153"/>
  </r>
  <r>
    <x v="1433"/>
    <s v="12790160A"/>
    <x v="0"/>
    <n v="1"/>
    <x v="5"/>
    <n v="447"/>
    <x v="0"/>
    <x v="0"/>
    <n v="379.95"/>
    <x v="0"/>
    <s v="APP3"/>
    <x v="0"/>
    <x v="0"/>
  </r>
  <r>
    <x v="1434"/>
    <s v="12790161A"/>
    <x v="0"/>
    <n v="0"/>
    <x v="5"/>
    <n v="210"/>
    <x v="4"/>
    <x v="0"/>
    <n v="178.5"/>
    <x v="3"/>
    <s v="FRA2"/>
    <x v="4"/>
    <x v="4"/>
  </r>
  <r>
    <x v="1435"/>
    <s v="12790162A"/>
    <x v="0"/>
    <n v="1"/>
    <x v="5"/>
    <n v="205"/>
    <x v="82"/>
    <x v="0"/>
    <n v="174.25"/>
    <x v="3"/>
    <s v="FRA3"/>
    <x v="16"/>
    <x v="163"/>
  </r>
  <r>
    <x v="1436"/>
    <s v="12790163A"/>
    <x v="0"/>
    <n v="1"/>
    <x v="5"/>
    <n v="192"/>
    <x v="67"/>
    <x v="0"/>
    <n v="163.19999999999999"/>
    <x v="3"/>
    <s v="FRA1"/>
    <x v="35"/>
    <x v="146"/>
  </r>
  <r>
    <x v="1437"/>
    <s v="12790164A"/>
    <x v="0"/>
    <n v="1"/>
    <x v="5"/>
    <n v="255"/>
    <x v="72"/>
    <x v="0"/>
    <n v="216.75"/>
    <x v="6"/>
    <s v="ACC1"/>
    <x v="46"/>
    <x v="152"/>
  </r>
  <r>
    <x v="1438"/>
    <s v="12790165A"/>
    <x v="0"/>
    <n v="0"/>
    <x v="5"/>
    <n v="258"/>
    <x v="77"/>
    <x v="0"/>
    <n v="219.29999999999998"/>
    <x v="6"/>
    <s v="ACC2"/>
    <x v="9"/>
    <x v="158"/>
  </r>
  <r>
    <x v="1438"/>
    <s v="12790165B"/>
    <x v="1"/>
    <n v="0"/>
    <x v="5"/>
    <n v="258"/>
    <x v="77"/>
    <x v="0"/>
    <n v="219.29999999999998"/>
    <x v="6"/>
    <s v="ACC2"/>
    <x v="9"/>
    <x v="158"/>
  </r>
  <r>
    <x v="1439"/>
    <s v="12790166A"/>
    <x v="0"/>
    <n v="1"/>
    <x v="5"/>
    <n v="313"/>
    <x v="87"/>
    <x v="0"/>
    <n v="266.05"/>
    <x v="6"/>
    <s v="ACC4"/>
    <x v="10"/>
    <x v="170"/>
  </r>
  <r>
    <x v="1440"/>
    <s v="12790167A"/>
    <x v="0"/>
    <n v="0"/>
    <x v="5"/>
    <n v="327"/>
    <x v="84"/>
    <x v="0"/>
    <n v="277.95"/>
    <x v="6"/>
    <s v="ACC3"/>
    <x v="37"/>
    <x v="165"/>
  </r>
  <r>
    <x v="1441"/>
    <s v="12790168A"/>
    <x v="0"/>
    <n v="1"/>
    <x v="5"/>
    <n v="992"/>
    <x v="88"/>
    <x v="0"/>
    <n v="843.19999999999993"/>
    <x v="7"/>
    <s v="MIN1"/>
    <x v="26"/>
    <x v="171"/>
  </r>
  <r>
    <x v="1442"/>
    <s v="12790169A"/>
    <x v="0"/>
    <n v="1"/>
    <x v="5"/>
    <n v="526"/>
    <x v="89"/>
    <x v="0"/>
    <n v="447.09999999999997"/>
    <x v="7"/>
    <s v="MIN8"/>
    <x v="18"/>
    <x v="172"/>
  </r>
  <r>
    <x v="1443"/>
    <s v="12790170A"/>
    <x v="0"/>
    <n v="0"/>
    <x v="5"/>
    <n v="383"/>
    <x v="2"/>
    <x v="0"/>
    <n v="325.55"/>
    <x v="0"/>
    <s v="APP1"/>
    <x v="2"/>
    <x v="2"/>
  </r>
  <r>
    <x v="1444"/>
    <s v="12790171A"/>
    <x v="0"/>
    <n v="1"/>
    <x v="5"/>
    <n v="205"/>
    <x v="82"/>
    <x v="0"/>
    <n v="174.25"/>
    <x v="3"/>
    <s v="FRA3"/>
    <x v="16"/>
    <x v="163"/>
  </r>
  <r>
    <x v="1445"/>
    <s v="12790172A"/>
    <x v="0"/>
    <n v="0"/>
    <x v="5"/>
    <n v="220"/>
    <x v="5"/>
    <x v="0"/>
    <n v="187"/>
    <x v="3"/>
    <s v="FRA4"/>
    <x v="5"/>
    <x v="5"/>
  </r>
  <r>
    <x v="1446"/>
    <s v="12790173A"/>
    <x v="0"/>
    <n v="1"/>
    <x v="5"/>
    <n v="255"/>
    <x v="72"/>
    <x v="0"/>
    <n v="216.75"/>
    <x v="6"/>
    <s v="ACC1"/>
    <x v="46"/>
    <x v="152"/>
  </r>
  <r>
    <x v="1447"/>
    <s v="12790174A"/>
    <x v="0"/>
    <n v="1"/>
    <x v="5"/>
    <n v="255"/>
    <x v="72"/>
    <x v="0"/>
    <n v="216.75"/>
    <x v="6"/>
    <s v="ACC1"/>
    <x v="46"/>
    <x v="152"/>
  </r>
  <r>
    <x v="1448"/>
    <s v="12790175A"/>
    <x v="0"/>
    <n v="0"/>
    <x v="5"/>
    <n v="258"/>
    <x v="77"/>
    <x v="0"/>
    <n v="219.29999999999998"/>
    <x v="6"/>
    <s v="ACC2"/>
    <x v="9"/>
    <x v="158"/>
  </r>
  <r>
    <x v="1448"/>
    <s v="12790175B"/>
    <x v="1"/>
    <n v="1"/>
    <x v="5"/>
    <n v="255"/>
    <x v="72"/>
    <x v="0"/>
    <n v="216.75"/>
    <x v="6"/>
    <s v="ACC1"/>
    <x v="46"/>
    <x v="152"/>
  </r>
  <r>
    <x v="1449"/>
    <s v="12790176A"/>
    <x v="0"/>
    <n v="0"/>
    <x v="5"/>
    <n v="992"/>
    <x v="88"/>
    <x v="0"/>
    <n v="843.19999999999993"/>
    <x v="7"/>
    <s v="MIN1"/>
    <x v="26"/>
    <x v="171"/>
  </r>
  <r>
    <x v="1450"/>
    <s v="12790177A"/>
    <x v="0"/>
    <n v="0"/>
    <x v="5"/>
    <n v="992"/>
    <x v="88"/>
    <x v="0"/>
    <n v="843.19999999999993"/>
    <x v="7"/>
    <s v="MIN1"/>
    <x v="26"/>
    <x v="171"/>
  </r>
  <r>
    <x v="1451"/>
    <s v="12790178A"/>
    <x v="0"/>
    <n v="1"/>
    <x v="5"/>
    <n v="1576"/>
    <x v="90"/>
    <x v="0"/>
    <n v="1339.6"/>
    <x v="8"/>
    <s v="BAG3"/>
    <x v="59"/>
    <x v="173"/>
  </r>
  <r>
    <x v="1452"/>
    <s v="12790180A"/>
    <x v="0"/>
    <n v="0"/>
    <x v="5"/>
    <n v="345"/>
    <x v="66"/>
    <x v="0"/>
    <n v="293.25"/>
    <x v="0"/>
    <s v="APP2"/>
    <x v="32"/>
    <x v="145"/>
  </r>
  <r>
    <x v="1453"/>
    <s v="12790181A"/>
    <x v="0"/>
    <n v="1"/>
    <x v="5"/>
    <n v="240"/>
    <x v="34"/>
    <x v="0"/>
    <n v="204"/>
    <x v="3"/>
    <s v="FRA5"/>
    <x v="36"/>
    <x v="149"/>
  </r>
  <r>
    <x v="1454"/>
    <s v="12790182A"/>
    <x v="0"/>
    <n v="1"/>
    <x v="5"/>
    <n v="205"/>
    <x v="82"/>
    <x v="0"/>
    <n v="174.25"/>
    <x v="3"/>
    <s v="FRA3"/>
    <x v="16"/>
    <x v="163"/>
  </r>
  <r>
    <x v="1455"/>
    <s v="12790183A"/>
    <x v="0"/>
    <n v="1"/>
    <x v="5"/>
    <n v="313"/>
    <x v="87"/>
    <x v="0"/>
    <n v="266.05"/>
    <x v="6"/>
    <s v="ACC4"/>
    <x v="10"/>
    <x v="170"/>
  </r>
  <r>
    <x v="1456"/>
    <s v="12790184A"/>
    <x v="0"/>
    <n v="1"/>
    <x v="5"/>
    <n v="255"/>
    <x v="72"/>
    <x v="0"/>
    <n v="216.75"/>
    <x v="6"/>
    <s v="ACC1"/>
    <x v="46"/>
    <x v="152"/>
  </r>
  <r>
    <x v="1457"/>
    <s v="12790185A"/>
    <x v="0"/>
    <n v="1"/>
    <x v="5"/>
    <n v="255"/>
    <x v="72"/>
    <x v="0"/>
    <n v="216.75"/>
    <x v="6"/>
    <s v="ACC1"/>
    <x v="46"/>
    <x v="152"/>
  </r>
  <r>
    <x v="1458"/>
    <s v="12790186A"/>
    <x v="0"/>
    <n v="1"/>
    <x v="5"/>
    <n v="1086"/>
    <x v="91"/>
    <x v="0"/>
    <n v="923.1"/>
    <x v="7"/>
    <s v="MIN4"/>
    <x v="20"/>
    <x v="174"/>
  </r>
  <r>
    <x v="1459"/>
    <s v="12790187A"/>
    <x v="0"/>
    <n v="1"/>
    <x v="5"/>
    <n v="951"/>
    <x v="74"/>
    <x v="0"/>
    <n v="808.35"/>
    <x v="7"/>
    <s v="MIN3"/>
    <x v="17"/>
    <x v="154"/>
  </r>
  <r>
    <x v="1460"/>
    <s v="12790188A"/>
    <x v="0"/>
    <n v="1"/>
    <x v="5"/>
    <n v="1101"/>
    <x v="78"/>
    <x v="0"/>
    <n v="935.85"/>
    <x v="8"/>
    <s v="BAG1"/>
    <x v="21"/>
    <x v="159"/>
  </r>
  <r>
    <x v="1461"/>
    <s v="12790189A"/>
    <x v="0"/>
    <n v="1"/>
    <x v="5"/>
    <n v="948"/>
    <x v="75"/>
    <x v="0"/>
    <n v="805.8"/>
    <x v="8"/>
    <s v="BAG4"/>
    <x v="13"/>
    <x v="155"/>
  </r>
  <r>
    <x v="1462"/>
    <s v="12790190A"/>
    <x v="0"/>
    <n v="1"/>
    <x v="5"/>
    <n v="168"/>
    <x v="71"/>
    <x v="0"/>
    <n v="142.79999999999998"/>
    <x v="4"/>
    <s v="SMA4"/>
    <x v="7"/>
    <x v="157"/>
  </r>
  <r>
    <x v="1463"/>
    <s v="12790191A"/>
    <x v="0"/>
    <n v="1"/>
    <x v="5"/>
    <n v="255"/>
    <x v="72"/>
    <x v="0"/>
    <n v="216.75"/>
    <x v="6"/>
    <s v="ACC1"/>
    <x v="46"/>
    <x v="152"/>
  </r>
  <r>
    <x v="1464"/>
    <s v="12790192A"/>
    <x v="0"/>
    <n v="1"/>
    <x v="5"/>
    <n v="327"/>
    <x v="84"/>
    <x v="0"/>
    <n v="277.95"/>
    <x v="6"/>
    <s v="ACC3"/>
    <x v="37"/>
    <x v="165"/>
  </r>
  <r>
    <x v="1465"/>
    <s v="12790193A"/>
    <x v="0"/>
    <n v="1"/>
    <x v="5"/>
    <n v="258"/>
    <x v="77"/>
    <x v="0"/>
    <n v="219.29999999999998"/>
    <x v="6"/>
    <s v="ACC2"/>
    <x v="9"/>
    <x v="158"/>
  </r>
  <r>
    <x v="1466"/>
    <s v="12790194A"/>
    <x v="0"/>
    <n v="1"/>
    <x v="5"/>
    <n v="255"/>
    <x v="72"/>
    <x v="0"/>
    <n v="216.75"/>
    <x v="6"/>
    <s v="ACC1"/>
    <x v="46"/>
    <x v="152"/>
  </r>
  <r>
    <x v="1467"/>
    <s v="12790195A"/>
    <x v="0"/>
    <n v="1"/>
    <x v="5"/>
    <n v="1086"/>
    <x v="91"/>
    <x v="0"/>
    <n v="923.1"/>
    <x v="7"/>
    <s v="MIN4"/>
    <x v="20"/>
    <x v="174"/>
  </r>
  <r>
    <x v="1468"/>
    <s v="12790196A"/>
    <x v="0"/>
    <n v="1"/>
    <x v="5"/>
    <n v="805"/>
    <x v="73"/>
    <x v="0"/>
    <n v="684.25"/>
    <x v="7"/>
    <s v="MIN7"/>
    <x v="58"/>
    <x v="153"/>
  </r>
  <r>
    <x v="1469"/>
    <s v="12790197A"/>
    <x v="0"/>
    <n v="1"/>
    <x v="5"/>
    <n v="1101"/>
    <x v="78"/>
    <x v="0"/>
    <n v="935.85"/>
    <x v="8"/>
    <s v="BAG1"/>
    <x v="21"/>
    <x v="159"/>
  </r>
  <r>
    <x v="1470"/>
    <s v="12790198A"/>
    <x v="0"/>
    <n v="0"/>
    <x v="5"/>
    <n v="948"/>
    <x v="75"/>
    <x v="0"/>
    <n v="805.8"/>
    <x v="8"/>
    <s v="BAG4"/>
    <x v="13"/>
    <x v="155"/>
  </r>
  <r>
    <x v="1470"/>
    <s v="12790198B"/>
    <x v="1"/>
    <n v="1"/>
    <x v="5"/>
    <n v="948"/>
    <x v="75"/>
    <x v="0"/>
    <n v="805.8"/>
    <x v="8"/>
    <s v="BAG4"/>
    <x v="13"/>
    <x v="155"/>
  </r>
  <r>
    <x v="1471"/>
    <s v="12790201A"/>
    <x v="0"/>
    <n v="1"/>
    <x v="5"/>
    <n v="488"/>
    <x v="92"/>
    <x v="0"/>
    <n v="414.8"/>
    <x v="1"/>
    <s v="SAN4"/>
    <x v="53"/>
    <x v="175"/>
  </r>
  <r>
    <x v="1472"/>
    <s v="12790202A"/>
    <x v="0"/>
    <n v="1"/>
    <x v="5"/>
    <n v="187"/>
    <x v="85"/>
    <x v="0"/>
    <n v="158.94999999999999"/>
    <x v="5"/>
    <s v="SNE2"/>
    <x v="42"/>
    <x v="166"/>
  </r>
  <r>
    <x v="1473"/>
    <s v="12790203A"/>
    <x v="0"/>
    <n v="1"/>
    <x v="5"/>
    <n v="447"/>
    <x v="0"/>
    <x v="0"/>
    <n v="379.95"/>
    <x v="0"/>
    <s v="APP3"/>
    <x v="0"/>
    <x v="0"/>
  </r>
  <r>
    <x v="1474"/>
    <s v="12790204A"/>
    <x v="0"/>
    <n v="1"/>
    <x v="5"/>
    <n v="345"/>
    <x v="66"/>
    <x v="0"/>
    <n v="293.25"/>
    <x v="0"/>
    <s v="APP2"/>
    <x v="32"/>
    <x v="145"/>
  </r>
  <r>
    <x v="1475"/>
    <s v="12790205A"/>
    <x v="0"/>
    <n v="1"/>
    <x v="5"/>
    <n v="168"/>
    <x v="71"/>
    <x v="0"/>
    <n v="142.79999999999998"/>
    <x v="4"/>
    <s v="SMA1"/>
    <x v="15"/>
    <x v="151"/>
  </r>
  <r>
    <x v="1476"/>
    <s v="12790206A"/>
    <x v="0"/>
    <n v="1"/>
    <x v="5"/>
    <n v="172"/>
    <x v="69"/>
    <x v="0"/>
    <n v="146.19999999999999"/>
    <x v="4"/>
    <s v="SMA2"/>
    <x v="34"/>
    <x v="148"/>
  </r>
  <r>
    <x v="1477"/>
    <s v="12790207A"/>
    <x v="0"/>
    <n v="1"/>
    <x v="5"/>
    <n v="205"/>
    <x v="82"/>
    <x v="0"/>
    <n v="174.25"/>
    <x v="3"/>
    <s v="FRA3"/>
    <x v="16"/>
    <x v="163"/>
  </r>
  <r>
    <x v="1478"/>
    <s v="12790208A"/>
    <x v="0"/>
    <n v="1"/>
    <x v="5"/>
    <n v="192"/>
    <x v="67"/>
    <x v="0"/>
    <n v="163.19999999999999"/>
    <x v="3"/>
    <s v="FRA1"/>
    <x v="35"/>
    <x v="146"/>
  </r>
  <r>
    <x v="1479"/>
    <s v="12790209A"/>
    <x v="0"/>
    <n v="1"/>
    <x v="5"/>
    <n v="220"/>
    <x v="5"/>
    <x v="0"/>
    <n v="187"/>
    <x v="3"/>
    <s v="FRA4"/>
    <x v="5"/>
    <x v="5"/>
  </r>
  <r>
    <x v="1480"/>
    <s v="12790210A"/>
    <x v="0"/>
    <n v="1"/>
    <x v="5"/>
    <n v="540"/>
    <x v="79"/>
    <x v="0"/>
    <n v="459"/>
    <x v="1"/>
    <s v="SAN3"/>
    <x v="66"/>
    <x v="160"/>
  </r>
  <r>
    <x v="1481"/>
    <s v="12790211A"/>
    <x v="0"/>
    <n v="1"/>
    <x v="5"/>
    <n v="345"/>
    <x v="66"/>
    <x v="0"/>
    <n v="293.25"/>
    <x v="0"/>
    <s v="APP2"/>
    <x v="32"/>
    <x v="145"/>
  </r>
  <r>
    <x v="1482"/>
    <s v="12790212A"/>
    <x v="0"/>
    <n v="1"/>
    <x v="5"/>
    <n v="345"/>
    <x v="66"/>
    <x v="0"/>
    <n v="293.25"/>
    <x v="0"/>
    <s v="APP2"/>
    <x v="32"/>
    <x v="145"/>
  </r>
  <r>
    <x v="1483"/>
    <s v="12790213A"/>
    <x v="0"/>
    <n v="1"/>
    <x v="5"/>
    <n v="447"/>
    <x v="0"/>
    <x v="0"/>
    <n v="379.95"/>
    <x v="0"/>
    <s v="APP3"/>
    <x v="0"/>
    <x v="0"/>
  </r>
  <r>
    <x v="1484"/>
    <s v="12790215A"/>
    <x v="0"/>
    <n v="1"/>
    <x v="5"/>
    <n v="144"/>
    <x v="93"/>
    <x v="0"/>
    <n v="122.39999999999999"/>
    <x v="4"/>
    <s v="SMA3"/>
    <x v="33"/>
    <x v="176"/>
  </r>
  <r>
    <x v="1485"/>
    <s v="10801019A"/>
    <x v="0"/>
    <n v="1"/>
    <x v="5"/>
    <n v="540"/>
    <x v="79"/>
    <x v="0"/>
    <n v="459"/>
    <x v="1"/>
    <s v="SAN3"/>
    <x v="66"/>
    <x v="160"/>
  </r>
  <r>
    <x v="1486"/>
    <s v="10801029A"/>
    <x v="0"/>
    <n v="1"/>
    <x v="5"/>
    <n v="168"/>
    <x v="71"/>
    <x v="0"/>
    <n v="142.79999999999998"/>
    <x v="5"/>
    <s v="SNE5"/>
    <x v="62"/>
    <x v="177"/>
  </r>
  <r>
    <x v="1487"/>
    <s v="10801039A"/>
    <x v="0"/>
    <n v="1"/>
    <x v="5"/>
    <n v="447"/>
    <x v="0"/>
    <x v="0"/>
    <n v="379.95"/>
    <x v="0"/>
    <s v="APP3"/>
    <x v="0"/>
    <x v="0"/>
  </r>
  <r>
    <x v="1488"/>
    <s v="10801049A"/>
    <x v="0"/>
    <n v="1"/>
    <x v="5"/>
    <n v="447"/>
    <x v="0"/>
    <x v="0"/>
    <n v="379.95"/>
    <x v="0"/>
    <s v="APP3"/>
    <x v="0"/>
    <x v="0"/>
  </r>
  <r>
    <x v="1489"/>
    <s v="10801059A"/>
    <x v="0"/>
    <n v="1"/>
    <x v="5"/>
    <n v="345"/>
    <x v="66"/>
    <x v="0"/>
    <n v="293.25"/>
    <x v="0"/>
    <s v="APP2"/>
    <x v="32"/>
    <x v="145"/>
  </r>
  <r>
    <x v="1490"/>
    <s v="10801069A"/>
    <x v="0"/>
    <n v="1"/>
    <x v="5"/>
    <n v="383"/>
    <x v="2"/>
    <x v="0"/>
    <n v="325.55"/>
    <x v="0"/>
    <s v="APP1"/>
    <x v="2"/>
    <x v="2"/>
  </r>
  <r>
    <x v="1491"/>
    <s v="10801079A"/>
    <x v="0"/>
    <n v="1"/>
    <x v="5"/>
    <n v="144"/>
    <x v="93"/>
    <x v="0"/>
    <n v="122.39999999999999"/>
    <x v="4"/>
    <s v="SMA3"/>
    <x v="33"/>
    <x v="176"/>
  </r>
  <r>
    <x v="1492"/>
    <s v="10801089A"/>
    <x v="0"/>
    <n v="1"/>
    <x v="5"/>
    <n v="144"/>
    <x v="93"/>
    <x v="0"/>
    <n v="122.39999999999999"/>
    <x v="4"/>
    <s v="SMA3"/>
    <x v="33"/>
    <x v="176"/>
  </r>
  <r>
    <x v="1493"/>
    <s v="10801099A"/>
    <x v="0"/>
    <n v="1"/>
    <x v="5"/>
    <n v="205"/>
    <x v="82"/>
    <x v="0"/>
    <n v="174.25"/>
    <x v="3"/>
    <s v="FRA3"/>
    <x v="16"/>
    <x v="163"/>
  </r>
  <r>
    <x v="1494"/>
    <s v="10801109A"/>
    <x v="0"/>
    <n v="1"/>
    <x v="5"/>
    <n v="538"/>
    <x v="81"/>
    <x v="0"/>
    <n v="457.3"/>
    <x v="1"/>
    <s v="SAN11"/>
    <x v="55"/>
    <x v="178"/>
  </r>
  <r>
    <x v="1495"/>
    <s v="12870001A"/>
    <x v="0"/>
    <n v="1"/>
    <x v="5"/>
    <n v="636"/>
    <x v="94"/>
    <x v="0"/>
    <n v="540.6"/>
    <x v="9"/>
    <s v="BOO3"/>
    <x v="23"/>
    <x v="179"/>
  </r>
  <r>
    <x v="1496"/>
    <s v="12870002A"/>
    <x v="0"/>
    <n v="1"/>
    <x v="5"/>
    <n v="488"/>
    <x v="92"/>
    <x v="0"/>
    <n v="414.8"/>
    <x v="1"/>
    <s v="SAN4"/>
    <x v="53"/>
    <x v="175"/>
  </r>
  <r>
    <x v="1497"/>
    <s v="12870003A"/>
    <x v="0"/>
    <n v="1"/>
    <x v="5"/>
    <n v="336"/>
    <x v="95"/>
    <x v="0"/>
    <n v="285.59999999999997"/>
    <x v="5"/>
    <s v="SNE8"/>
    <x v="51"/>
    <x v="180"/>
  </r>
  <r>
    <x v="1498"/>
    <s v="12870004A"/>
    <x v="0"/>
    <n v="1"/>
    <x v="5"/>
    <n v="345"/>
    <x v="66"/>
    <x v="0"/>
    <n v="293.25"/>
    <x v="0"/>
    <s v="APP2"/>
    <x v="32"/>
    <x v="145"/>
  </r>
  <r>
    <x v="1499"/>
    <s v="12870005A"/>
    <x v="0"/>
    <n v="1"/>
    <x v="5"/>
    <n v="383"/>
    <x v="2"/>
    <x v="0"/>
    <n v="325.55"/>
    <x v="0"/>
    <s v="APP1"/>
    <x v="2"/>
    <x v="2"/>
  </r>
  <r>
    <x v="1500"/>
    <s v="12870006A"/>
    <x v="0"/>
    <n v="1"/>
    <x v="5"/>
    <n v="345"/>
    <x v="66"/>
    <x v="0"/>
    <n v="293.25"/>
    <x v="0"/>
    <s v="APP2"/>
    <x v="32"/>
    <x v="145"/>
  </r>
  <r>
    <x v="1501"/>
    <s v="12870007A"/>
    <x v="0"/>
    <n v="1"/>
    <x v="5"/>
    <n v="383"/>
    <x v="2"/>
    <x v="0"/>
    <n v="325.55"/>
    <x v="0"/>
    <s v="APP1"/>
    <x v="2"/>
    <x v="2"/>
  </r>
  <r>
    <x v="1502"/>
    <s v="12870008A"/>
    <x v="0"/>
    <n v="1"/>
    <x v="5"/>
    <n v="168"/>
    <x v="71"/>
    <x v="0"/>
    <n v="142.79999999999998"/>
    <x v="4"/>
    <s v="SMA4"/>
    <x v="7"/>
    <x v="157"/>
  </r>
  <r>
    <x v="1503"/>
    <s v="12870009A"/>
    <x v="0"/>
    <n v="1"/>
    <x v="5"/>
    <n v="172"/>
    <x v="69"/>
    <x v="0"/>
    <n v="146.19999999999999"/>
    <x v="4"/>
    <s v="SMA2"/>
    <x v="34"/>
    <x v="148"/>
  </r>
  <r>
    <x v="1504"/>
    <s v="12870010A"/>
    <x v="0"/>
    <n v="1"/>
    <x v="5"/>
    <n v="579"/>
    <x v="96"/>
    <x v="0"/>
    <n v="492.15"/>
    <x v="9"/>
    <s v="BOO1"/>
    <x v="25"/>
    <x v="181"/>
  </r>
  <r>
    <x v="1505"/>
    <s v="12870020A"/>
    <x v="0"/>
    <n v="1"/>
    <x v="5"/>
    <n v="523"/>
    <x v="83"/>
    <x v="0"/>
    <n v="444.55"/>
    <x v="1"/>
    <s v="SAN6"/>
    <x v="52"/>
    <x v="164"/>
  </r>
  <r>
    <x v="1506"/>
    <s v="12870021A"/>
    <x v="0"/>
    <n v="1"/>
    <x v="5"/>
    <n v="383"/>
    <x v="2"/>
    <x v="0"/>
    <n v="325.55"/>
    <x v="0"/>
    <s v="APP1"/>
    <x v="2"/>
    <x v="2"/>
  </r>
  <r>
    <x v="1507"/>
    <s v="12870022A"/>
    <x v="0"/>
    <n v="1"/>
    <x v="5"/>
    <n v="383"/>
    <x v="2"/>
    <x v="0"/>
    <n v="325.55"/>
    <x v="0"/>
    <s v="APP1"/>
    <x v="2"/>
    <x v="2"/>
  </r>
  <r>
    <x v="1508"/>
    <s v="12870023A"/>
    <x v="0"/>
    <n v="1"/>
    <x v="5"/>
    <n v="345"/>
    <x v="66"/>
    <x v="0"/>
    <n v="293.25"/>
    <x v="0"/>
    <s v="APP2"/>
    <x v="32"/>
    <x v="145"/>
  </r>
  <r>
    <x v="1509"/>
    <s v="12870024A"/>
    <x v="0"/>
    <n v="1"/>
    <x v="5"/>
    <n v="383"/>
    <x v="2"/>
    <x v="0"/>
    <n v="325.55"/>
    <x v="0"/>
    <s v="APP1"/>
    <x v="2"/>
    <x v="2"/>
  </r>
  <r>
    <x v="1510"/>
    <s v="11501019A"/>
    <x v="0"/>
    <n v="1"/>
    <x v="5"/>
    <n v="636"/>
    <x v="94"/>
    <x v="0"/>
    <n v="540.6"/>
    <x v="9"/>
    <s v="BOO3"/>
    <x v="23"/>
    <x v="179"/>
  </r>
  <r>
    <x v="1511"/>
    <s v="11501039A"/>
    <x v="0"/>
    <n v="1"/>
    <x v="5"/>
    <n v="488"/>
    <x v="92"/>
    <x v="0"/>
    <n v="414.8"/>
    <x v="1"/>
    <s v="SAN4"/>
    <x v="53"/>
    <x v="175"/>
  </r>
  <r>
    <x v="1512"/>
    <s v="11501049A"/>
    <x v="0"/>
    <n v="1"/>
    <x v="5"/>
    <n v="283"/>
    <x v="97"/>
    <x v="0"/>
    <n v="240.54999999999998"/>
    <x v="5"/>
    <s v="SNE12"/>
    <x v="50"/>
    <x v="182"/>
  </r>
  <r>
    <x v="1513"/>
    <s v="11501059A"/>
    <x v="0"/>
    <n v="1"/>
    <x v="5"/>
    <n v="447"/>
    <x v="0"/>
    <x v="0"/>
    <n v="379.95"/>
    <x v="0"/>
    <s v="APP3"/>
    <x v="0"/>
    <x v="0"/>
  </r>
  <r>
    <x v="1514"/>
    <s v="11501069A"/>
    <x v="0"/>
    <n v="1"/>
    <x v="5"/>
    <n v="345"/>
    <x v="66"/>
    <x v="0"/>
    <n v="293.25"/>
    <x v="0"/>
    <s v="APP2"/>
    <x v="32"/>
    <x v="145"/>
  </r>
  <r>
    <x v="1515"/>
    <s v="11501079A"/>
    <x v="0"/>
    <n v="1"/>
    <x v="5"/>
    <n v="447"/>
    <x v="0"/>
    <x v="0"/>
    <n v="379.95"/>
    <x v="0"/>
    <s v="APP3"/>
    <x v="0"/>
    <x v="0"/>
  </r>
  <r>
    <x v="1516"/>
    <s v="11501089A"/>
    <x v="0"/>
    <n v="1"/>
    <x v="5"/>
    <n v="447"/>
    <x v="0"/>
    <x v="0"/>
    <n v="379.95"/>
    <x v="0"/>
    <s v="APP3"/>
    <x v="0"/>
    <x v="0"/>
  </r>
  <r>
    <x v="1517"/>
    <s v="11501099A"/>
    <x v="0"/>
    <n v="1"/>
    <x v="5"/>
    <n v="168"/>
    <x v="71"/>
    <x v="0"/>
    <n v="142.79999999999998"/>
    <x v="4"/>
    <s v="SMA1"/>
    <x v="15"/>
    <x v="151"/>
  </r>
  <r>
    <x v="1518"/>
    <s v="11501109A"/>
    <x v="0"/>
    <n v="1"/>
    <x v="5"/>
    <n v="636"/>
    <x v="94"/>
    <x v="0"/>
    <n v="540.6"/>
    <x v="9"/>
    <s v="BOO3"/>
    <x v="23"/>
    <x v="179"/>
  </r>
  <r>
    <x v="1519"/>
    <s v="11501119A"/>
    <x v="0"/>
    <n v="1"/>
    <x v="5"/>
    <n v="488"/>
    <x v="92"/>
    <x v="0"/>
    <n v="414.8"/>
    <x v="1"/>
    <s v="SAN4"/>
    <x v="53"/>
    <x v="175"/>
  </r>
  <r>
    <x v="1520"/>
    <s v="11501129A"/>
    <x v="0"/>
    <n v="1"/>
    <x v="5"/>
    <n v="336"/>
    <x v="95"/>
    <x v="0"/>
    <n v="285.59999999999997"/>
    <x v="5"/>
    <s v="SNE8"/>
    <x v="51"/>
    <x v="180"/>
  </r>
  <r>
    <x v="1521"/>
    <s v="11501139A"/>
    <x v="0"/>
    <n v="1"/>
    <x v="5"/>
    <n v="293"/>
    <x v="98"/>
    <x v="0"/>
    <n v="249.04999999999998"/>
    <x v="5"/>
    <s v="SNE9"/>
    <x v="45"/>
    <x v="183"/>
  </r>
  <r>
    <x v="1522"/>
    <s v="11501149A"/>
    <x v="0"/>
    <n v="1"/>
    <x v="5"/>
    <n v="383"/>
    <x v="2"/>
    <x v="0"/>
    <n v="325.55"/>
    <x v="0"/>
    <s v="APP1"/>
    <x v="2"/>
    <x v="2"/>
  </r>
  <r>
    <x v="1523"/>
    <s v="11501159A"/>
    <x v="0"/>
    <n v="1"/>
    <x v="5"/>
    <n v="447"/>
    <x v="0"/>
    <x v="0"/>
    <n v="379.95"/>
    <x v="0"/>
    <s v="APP3"/>
    <x v="0"/>
    <x v="0"/>
  </r>
  <r>
    <x v="1524"/>
    <s v="30120039A"/>
    <x v="0"/>
    <n v="1"/>
    <x v="5"/>
    <n v="579"/>
    <x v="96"/>
    <x v="0"/>
    <n v="492.15"/>
    <x v="9"/>
    <s v="BOO1"/>
    <x v="25"/>
    <x v="181"/>
  </r>
  <r>
    <x v="1525"/>
    <s v="30120049A"/>
    <x v="0"/>
    <n v="1"/>
    <x v="5"/>
    <n v="506"/>
    <x v="1"/>
    <x v="0"/>
    <n v="430.09999999999997"/>
    <x v="1"/>
    <s v="SAN12"/>
    <x v="1"/>
    <x v="1"/>
  </r>
  <r>
    <x v="1526"/>
    <s v="30120059A"/>
    <x v="0"/>
    <n v="1"/>
    <x v="5"/>
    <n v="283"/>
    <x v="97"/>
    <x v="0"/>
    <n v="240.54999999999998"/>
    <x v="5"/>
    <s v="SNE12"/>
    <x v="50"/>
    <x v="182"/>
  </r>
  <r>
    <x v="1527"/>
    <s v="30120069A"/>
    <x v="0"/>
    <n v="1"/>
    <x v="5"/>
    <n v="312"/>
    <x v="7"/>
    <x v="0"/>
    <n v="265.2"/>
    <x v="5"/>
    <s v="SNE1"/>
    <x v="8"/>
    <x v="11"/>
  </r>
  <r>
    <x v="1528"/>
    <s v="30120079A"/>
    <x v="0"/>
    <n v="1"/>
    <x v="5"/>
    <n v="345"/>
    <x v="66"/>
    <x v="0"/>
    <n v="293.25"/>
    <x v="0"/>
    <s v="APP2"/>
    <x v="32"/>
    <x v="145"/>
  </r>
  <r>
    <x v="1529"/>
    <s v="30120089A"/>
    <x v="0"/>
    <n v="1"/>
    <x v="5"/>
    <n v="383"/>
    <x v="2"/>
    <x v="0"/>
    <n v="325.55"/>
    <x v="0"/>
    <s v="APP1"/>
    <x v="2"/>
    <x v="2"/>
  </r>
  <r>
    <x v="1530"/>
    <s v="30120099A"/>
    <x v="0"/>
    <n v="1"/>
    <x v="5"/>
    <n v="447"/>
    <x v="0"/>
    <x v="0"/>
    <n v="379.95"/>
    <x v="0"/>
    <s v="APP3"/>
    <x v="0"/>
    <x v="0"/>
  </r>
  <r>
    <x v="1531"/>
    <s v="30120109A"/>
    <x v="0"/>
    <n v="1"/>
    <x v="5"/>
    <n v="312"/>
    <x v="7"/>
    <x v="0"/>
    <n v="265.2"/>
    <x v="2"/>
    <s v="SHO10"/>
    <x v="61"/>
    <x v="184"/>
  </r>
  <r>
    <x v="1532"/>
    <s v="30120119A"/>
    <x v="0"/>
    <n v="1"/>
    <x v="5"/>
    <n v="510"/>
    <x v="99"/>
    <x v="0"/>
    <n v="433.5"/>
    <x v="9"/>
    <s v="BOO2"/>
    <x v="22"/>
    <x v="185"/>
  </r>
  <r>
    <x v="1533"/>
    <s v="30120129A"/>
    <x v="0"/>
    <n v="1"/>
    <x v="5"/>
    <n v="538"/>
    <x v="81"/>
    <x v="0"/>
    <n v="457.3"/>
    <x v="1"/>
    <s v="SAN11"/>
    <x v="55"/>
    <x v="178"/>
  </r>
  <r>
    <x v="1534"/>
    <s v="30120139A"/>
    <x v="0"/>
    <n v="1"/>
    <x v="5"/>
    <n v="538"/>
    <x v="81"/>
    <x v="0"/>
    <n v="457.3"/>
    <x v="1"/>
    <s v="SAN11"/>
    <x v="55"/>
    <x v="178"/>
  </r>
  <r>
    <x v="1535"/>
    <s v="30120149A"/>
    <x v="0"/>
    <n v="1"/>
    <x v="5"/>
    <n v="168"/>
    <x v="71"/>
    <x v="0"/>
    <n v="142.79999999999998"/>
    <x v="5"/>
    <s v="SNE5"/>
    <x v="62"/>
    <x v="177"/>
  </r>
  <r>
    <x v="1536"/>
    <s v="30120159A"/>
    <x v="0"/>
    <n v="1"/>
    <x v="5"/>
    <n v="267"/>
    <x v="6"/>
    <x v="1"/>
    <n v="267"/>
    <x v="5"/>
    <s v="SNE6"/>
    <x v="31"/>
    <x v="34"/>
  </r>
  <r>
    <x v="1537"/>
    <s v="30120169A"/>
    <x v="0"/>
    <n v="1"/>
    <x v="5"/>
    <n v="447"/>
    <x v="6"/>
    <x v="1"/>
    <n v="447"/>
    <x v="0"/>
    <s v="APP3"/>
    <x v="0"/>
    <x v="9"/>
  </r>
  <r>
    <x v="1538"/>
    <s v="30120179A"/>
    <x v="0"/>
    <n v="1"/>
    <x v="5"/>
    <n v="345"/>
    <x v="6"/>
    <x v="1"/>
    <n v="345"/>
    <x v="0"/>
    <s v="APP2"/>
    <x v="32"/>
    <x v="35"/>
  </r>
  <r>
    <x v="1539"/>
    <s v="30120189A"/>
    <x v="0"/>
    <n v="1"/>
    <x v="5"/>
    <n v="345"/>
    <x v="6"/>
    <x v="1"/>
    <n v="345"/>
    <x v="0"/>
    <s v="APP2"/>
    <x v="32"/>
    <x v="35"/>
  </r>
  <r>
    <x v="1540"/>
    <s v="12350131A"/>
    <x v="0"/>
    <n v="1"/>
    <x v="5"/>
    <n v="387"/>
    <x v="100"/>
    <x v="0"/>
    <n v="328.95"/>
    <x v="2"/>
    <s v="SHO3"/>
    <x v="77"/>
    <x v="186"/>
  </r>
  <r>
    <x v="1541"/>
    <s v="12350132A"/>
    <x v="0"/>
    <n v="1"/>
    <x v="5"/>
    <n v="579"/>
    <x v="96"/>
    <x v="0"/>
    <n v="492.15"/>
    <x v="9"/>
    <s v="BOO1"/>
    <x v="25"/>
    <x v="181"/>
  </r>
  <r>
    <x v="1542"/>
    <s v="12350133A"/>
    <x v="0"/>
    <n v="1"/>
    <x v="5"/>
    <n v="506"/>
    <x v="1"/>
    <x v="0"/>
    <n v="430.09999999999997"/>
    <x v="1"/>
    <s v="SAN12"/>
    <x v="1"/>
    <x v="1"/>
  </r>
  <r>
    <x v="1543"/>
    <s v="12350134A"/>
    <x v="0"/>
    <n v="1"/>
    <x v="5"/>
    <n v="492"/>
    <x v="76"/>
    <x v="0"/>
    <n v="418.2"/>
    <x v="1"/>
    <s v="SAN7"/>
    <x v="65"/>
    <x v="156"/>
  </r>
  <r>
    <x v="1544"/>
    <s v="12350135A"/>
    <x v="0"/>
    <n v="1"/>
    <x v="5"/>
    <n v="293"/>
    <x v="98"/>
    <x v="0"/>
    <n v="249.04999999999998"/>
    <x v="5"/>
    <s v="SNE9"/>
    <x v="45"/>
    <x v="183"/>
  </r>
  <r>
    <x v="1545"/>
    <s v="12350140A"/>
    <x v="0"/>
    <n v="1"/>
    <x v="5"/>
    <n v="436"/>
    <x v="101"/>
    <x v="0"/>
    <n v="370.59999999999997"/>
    <x v="2"/>
    <s v="SHO8"/>
    <x v="64"/>
    <x v="187"/>
  </r>
  <r>
    <x v="1546"/>
    <s v="12350141A"/>
    <x v="0"/>
    <n v="1"/>
    <x v="5"/>
    <n v="507"/>
    <x v="102"/>
    <x v="0"/>
    <n v="430.95"/>
    <x v="1"/>
    <s v="SAN9"/>
    <x v="43"/>
    <x v="188"/>
  </r>
  <r>
    <x v="1547"/>
    <s v="12350142A"/>
    <x v="0"/>
    <n v="1"/>
    <x v="5"/>
    <n v="538"/>
    <x v="81"/>
    <x v="0"/>
    <n v="457.3"/>
    <x v="1"/>
    <s v="SAN10"/>
    <x v="39"/>
    <x v="162"/>
  </r>
  <r>
    <x v="1548"/>
    <s v="12350150A"/>
    <x v="0"/>
    <n v="0"/>
    <x v="5"/>
    <n v="436"/>
    <x v="101"/>
    <x v="0"/>
    <n v="370.59999999999997"/>
    <x v="2"/>
    <s v="SHO8"/>
    <x v="64"/>
    <x v="187"/>
  </r>
  <r>
    <x v="1549"/>
    <s v="12350151A"/>
    <x v="0"/>
    <n v="1"/>
    <x v="5"/>
    <n v="592"/>
    <x v="103"/>
    <x v="0"/>
    <n v="503.2"/>
    <x v="1"/>
    <s v="SAN1"/>
    <x v="47"/>
    <x v="189"/>
  </r>
  <r>
    <x v="1550"/>
    <s v="12350152A"/>
    <x v="0"/>
    <n v="1"/>
    <x v="5"/>
    <n v="478"/>
    <x v="104"/>
    <x v="0"/>
    <n v="406.3"/>
    <x v="1"/>
    <s v="SAN8"/>
    <x v="49"/>
    <x v="190"/>
  </r>
  <r>
    <x v="1551"/>
    <s v="12350153A"/>
    <x v="0"/>
    <n v="1"/>
    <x v="5"/>
    <n v="284"/>
    <x v="105"/>
    <x v="0"/>
    <n v="241.4"/>
    <x v="5"/>
    <s v="SNE14"/>
    <x v="56"/>
    <x v="191"/>
  </r>
  <r>
    <x v="1552"/>
    <s v="12350154A"/>
    <x v="0"/>
    <n v="1"/>
    <x v="5"/>
    <n v="317"/>
    <x v="106"/>
    <x v="0"/>
    <n v="269.45"/>
    <x v="5"/>
    <s v="SNE13"/>
    <x v="63"/>
    <x v="192"/>
  </r>
  <r>
    <x v="1553"/>
    <s v="12350160A"/>
    <x v="0"/>
    <n v="1"/>
    <x v="5"/>
    <n v="636"/>
    <x v="94"/>
    <x v="0"/>
    <n v="540.6"/>
    <x v="9"/>
    <s v="BOO3"/>
    <x v="23"/>
    <x v="179"/>
  </r>
  <r>
    <x v="1554"/>
    <s v="12350161A"/>
    <x v="0"/>
    <n v="1"/>
    <x v="5"/>
    <n v="284"/>
    <x v="105"/>
    <x v="0"/>
    <n v="241.4"/>
    <x v="5"/>
    <s v="SNE14"/>
    <x v="56"/>
    <x v="191"/>
  </r>
  <r>
    <x v="1555"/>
    <s v="12350162A"/>
    <x v="0"/>
    <n v="1"/>
    <x v="5"/>
    <n v="228"/>
    <x v="107"/>
    <x v="0"/>
    <n v="193.79999999999998"/>
    <x v="5"/>
    <s v="SNE4"/>
    <x v="44"/>
    <x v="193"/>
  </r>
  <r>
    <x v="1556"/>
    <s v="12350163A"/>
    <x v="0"/>
    <n v="1"/>
    <x v="5"/>
    <n v="180"/>
    <x v="80"/>
    <x v="0"/>
    <n v="153"/>
    <x v="5"/>
    <s v="SNE3"/>
    <x v="40"/>
    <x v="161"/>
  </r>
  <r>
    <x v="1557"/>
    <s v="12350170A"/>
    <x v="0"/>
    <n v="0"/>
    <x v="5"/>
    <n v="636"/>
    <x v="94"/>
    <x v="0"/>
    <n v="540.6"/>
    <x v="9"/>
    <s v="BOO3"/>
    <x v="23"/>
    <x v="179"/>
  </r>
  <r>
    <x v="1558"/>
    <s v="12350171A"/>
    <x v="0"/>
    <n v="1"/>
    <x v="5"/>
    <n v="317"/>
    <x v="106"/>
    <x v="0"/>
    <n v="269.45"/>
    <x v="5"/>
    <s v="SNE13"/>
    <x v="63"/>
    <x v="192"/>
  </r>
  <r>
    <x v="1559"/>
    <s v="12350172A"/>
    <x v="0"/>
    <n v="1"/>
    <x v="5"/>
    <n v="293"/>
    <x v="98"/>
    <x v="0"/>
    <n v="249.04999999999998"/>
    <x v="5"/>
    <s v="SNE9"/>
    <x v="45"/>
    <x v="183"/>
  </r>
  <r>
    <x v="1560"/>
    <s v="12350173A"/>
    <x v="0"/>
    <n v="1"/>
    <x v="5"/>
    <n v="447"/>
    <x v="0"/>
    <x v="0"/>
    <n v="379.95"/>
    <x v="0"/>
    <s v="APP3"/>
    <x v="0"/>
    <x v="0"/>
  </r>
  <r>
    <x v="1561"/>
    <s v="12350174A"/>
    <x v="0"/>
    <n v="1"/>
    <x v="5"/>
    <n v="345"/>
    <x v="66"/>
    <x v="0"/>
    <n v="293.25"/>
    <x v="0"/>
    <s v="APP2"/>
    <x v="32"/>
    <x v="145"/>
  </r>
  <r>
    <x v="1562"/>
    <s v="12350175A"/>
    <x v="0"/>
    <n v="1"/>
    <x v="5"/>
    <n v="383"/>
    <x v="2"/>
    <x v="0"/>
    <n v="325.55"/>
    <x v="0"/>
    <s v="APP1"/>
    <x v="2"/>
    <x v="2"/>
  </r>
  <r>
    <x v="1563"/>
    <s v="12350176A"/>
    <x v="0"/>
    <n v="1"/>
    <x v="5"/>
    <n v="447"/>
    <x v="0"/>
    <x v="0"/>
    <n v="379.95"/>
    <x v="0"/>
    <s v="APP3"/>
    <x v="0"/>
    <x v="0"/>
  </r>
  <r>
    <x v="1564"/>
    <s v="12350180A"/>
    <x v="0"/>
    <n v="0"/>
    <x v="5"/>
    <n v="540"/>
    <x v="79"/>
    <x v="0"/>
    <n v="459"/>
    <x v="1"/>
    <s v="SAN3"/>
    <x v="66"/>
    <x v="160"/>
  </r>
  <r>
    <x v="1565"/>
    <s v="12350181A"/>
    <x v="0"/>
    <n v="1"/>
    <x v="5"/>
    <n v="447"/>
    <x v="0"/>
    <x v="0"/>
    <n v="379.95"/>
    <x v="0"/>
    <s v="APP3"/>
    <x v="0"/>
    <x v="0"/>
  </r>
  <r>
    <x v="1566"/>
    <s v="12350182A"/>
    <x v="0"/>
    <n v="1"/>
    <x v="5"/>
    <n v="383"/>
    <x v="2"/>
    <x v="0"/>
    <n v="325.55"/>
    <x v="0"/>
    <s v="APP1"/>
    <x v="2"/>
    <x v="2"/>
  </r>
  <r>
    <x v="1567"/>
    <s v="12350183A"/>
    <x v="0"/>
    <n v="1"/>
    <x v="5"/>
    <n v="345"/>
    <x v="66"/>
    <x v="0"/>
    <n v="293.25"/>
    <x v="0"/>
    <s v="APP2"/>
    <x v="32"/>
    <x v="145"/>
  </r>
  <r>
    <x v="1568"/>
    <s v="12350184A"/>
    <x v="0"/>
    <n v="1"/>
    <x v="5"/>
    <n v="345"/>
    <x v="66"/>
    <x v="0"/>
    <n v="293.25"/>
    <x v="0"/>
    <s v="APP2"/>
    <x v="32"/>
    <x v="145"/>
  </r>
  <r>
    <x v="1569"/>
    <s v="12350185A"/>
    <x v="0"/>
    <n v="1"/>
    <x v="5"/>
    <n v="345"/>
    <x v="66"/>
    <x v="0"/>
    <n v="293.25"/>
    <x v="0"/>
    <s v="APP2"/>
    <x v="32"/>
    <x v="145"/>
  </r>
  <r>
    <x v="1570"/>
    <s v="12350186A"/>
    <x v="0"/>
    <n v="1"/>
    <x v="5"/>
    <n v="168"/>
    <x v="71"/>
    <x v="0"/>
    <n v="142.79999999999998"/>
    <x v="4"/>
    <s v="SMA4"/>
    <x v="7"/>
    <x v="157"/>
  </r>
  <r>
    <x v="1571"/>
    <s v="12350187A"/>
    <x v="0"/>
    <n v="1"/>
    <x v="5"/>
    <n v="168"/>
    <x v="71"/>
    <x v="0"/>
    <n v="142.79999999999998"/>
    <x v="4"/>
    <s v="SMA4"/>
    <x v="7"/>
    <x v="157"/>
  </r>
  <r>
    <x v="1572"/>
    <s v="12350188A"/>
    <x v="0"/>
    <n v="1"/>
    <x v="5"/>
    <n v="220"/>
    <x v="5"/>
    <x v="0"/>
    <n v="187"/>
    <x v="3"/>
    <s v="FRA4"/>
    <x v="5"/>
    <x v="5"/>
  </r>
  <r>
    <x v="1573"/>
    <s v="12350189A"/>
    <x v="0"/>
    <n v="1"/>
    <x v="5"/>
    <n v="210"/>
    <x v="4"/>
    <x v="0"/>
    <n v="178.5"/>
    <x v="3"/>
    <s v="FRA2"/>
    <x v="4"/>
    <x v="4"/>
  </r>
  <r>
    <x v="1574"/>
    <s v="12350190A"/>
    <x v="0"/>
    <n v="1"/>
    <x v="5"/>
    <n v="492"/>
    <x v="76"/>
    <x v="0"/>
    <n v="418.2"/>
    <x v="1"/>
    <s v="SAN7"/>
    <x v="65"/>
    <x v="156"/>
  </r>
  <r>
    <x v="1575"/>
    <s v="12350191A"/>
    <x v="0"/>
    <n v="1"/>
    <x v="5"/>
    <n v="447"/>
    <x v="0"/>
    <x v="0"/>
    <n v="379.95"/>
    <x v="0"/>
    <s v="APP3"/>
    <x v="0"/>
    <x v="0"/>
  </r>
  <r>
    <x v="1576"/>
    <s v="12350192A"/>
    <x v="0"/>
    <n v="1"/>
    <x v="5"/>
    <n v="383"/>
    <x v="2"/>
    <x v="0"/>
    <n v="325.55"/>
    <x v="0"/>
    <s v="APP1"/>
    <x v="2"/>
    <x v="2"/>
  </r>
  <r>
    <x v="1577"/>
    <s v="12350193A"/>
    <x v="0"/>
    <n v="1"/>
    <x v="5"/>
    <n v="447"/>
    <x v="0"/>
    <x v="0"/>
    <n v="379.95"/>
    <x v="0"/>
    <s v="APP3"/>
    <x v="0"/>
    <x v="0"/>
  </r>
  <r>
    <x v="1578"/>
    <s v="12350194A"/>
    <x v="0"/>
    <n v="1"/>
    <x v="5"/>
    <n v="447"/>
    <x v="0"/>
    <x v="0"/>
    <n v="379.95"/>
    <x v="0"/>
    <s v="APP3"/>
    <x v="0"/>
    <x v="0"/>
  </r>
  <r>
    <x v="1579"/>
    <s v="10602079A"/>
    <x v="0"/>
    <n v="0"/>
    <x v="5"/>
    <n v="144"/>
    <x v="93"/>
    <x v="0"/>
    <n v="122.39999999999999"/>
    <x v="4"/>
    <s v="SMA3"/>
    <x v="33"/>
    <x v="176"/>
  </r>
  <r>
    <x v="1580"/>
    <s v="12790101A"/>
    <x v="0"/>
    <n v="1"/>
    <x v="5"/>
    <n v="506"/>
    <x v="1"/>
    <x v="0"/>
    <n v="430.09999999999997"/>
    <x v="1"/>
    <s v="SAN12"/>
    <x v="1"/>
    <x v="1"/>
  </r>
  <r>
    <x v="1581"/>
    <s v="12790102A"/>
    <x v="0"/>
    <n v="1"/>
    <x v="5"/>
    <n v="283"/>
    <x v="97"/>
    <x v="0"/>
    <n v="240.54999999999998"/>
    <x v="5"/>
    <s v="SNE12"/>
    <x v="50"/>
    <x v="182"/>
  </r>
  <r>
    <x v="1582"/>
    <s v="12790103A"/>
    <x v="0"/>
    <n v="1"/>
    <x v="5"/>
    <n v="447"/>
    <x v="0"/>
    <x v="0"/>
    <n v="379.95"/>
    <x v="0"/>
    <s v="APP3"/>
    <x v="0"/>
    <x v="0"/>
  </r>
  <r>
    <x v="916"/>
    <s v="33999619B"/>
    <x v="1"/>
    <n v="1"/>
    <x v="5"/>
    <n v="636"/>
    <x v="6"/>
    <x v="1"/>
    <n v="636"/>
    <x v="9"/>
    <s v="BOO3"/>
    <x v="23"/>
    <x v="26"/>
  </r>
  <r>
    <x v="920"/>
    <s v="97010119B"/>
    <x v="1"/>
    <n v="1"/>
    <x v="5"/>
    <n v="144"/>
    <x v="93"/>
    <x v="0"/>
    <n v="122.39999999999999"/>
    <x v="4"/>
    <s v="SMA3"/>
    <x v="33"/>
    <x v="176"/>
  </r>
  <r>
    <x v="935"/>
    <s v="20130219B"/>
    <x v="1"/>
    <n v="0"/>
    <x v="5"/>
    <n v="488"/>
    <x v="92"/>
    <x v="0"/>
    <n v="414.8"/>
    <x v="1"/>
    <s v="SAN4"/>
    <x v="53"/>
    <x v="175"/>
  </r>
  <r>
    <x v="958"/>
    <s v="20132819D"/>
    <x v="1"/>
    <n v="0"/>
    <x v="5"/>
    <n v="205"/>
    <x v="6"/>
    <x v="1"/>
    <n v="205"/>
    <x v="3"/>
    <s v="FRA3"/>
    <x v="16"/>
    <x v="19"/>
  </r>
  <r>
    <x v="965"/>
    <s v="20133519B"/>
    <x v="1"/>
    <n v="1"/>
    <x v="5"/>
    <n v="383"/>
    <x v="2"/>
    <x v="0"/>
    <n v="325.55"/>
    <x v="0"/>
    <s v="APP1"/>
    <x v="2"/>
    <x v="2"/>
  </r>
  <r>
    <x v="989"/>
    <s v="20138019B"/>
    <x v="1"/>
    <n v="1"/>
    <x v="5"/>
    <n v="345"/>
    <x v="66"/>
    <x v="0"/>
    <n v="293.25"/>
    <x v="0"/>
    <s v="APP2"/>
    <x v="32"/>
    <x v="145"/>
  </r>
  <r>
    <x v="999"/>
    <s v="20140819B"/>
    <x v="1"/>
    <n v="0"/>
    <x v="5"/>
    <n v="345"/>
    <x v="6"/>
    <x v="1"/>
    <n v="345"/>
    <x v="0"/>
    <s v="APP2"/>
    <x v="32"/>
    <x v="35"/>
  </r>
  <r>
    <x v="658"/>
    <s v="62031919B"/>
    <x v="1"/>
    <n v="1"/>
    <x v="5"/>
    <n v="327"/>
    <x v="6"/>
    <x v="1"/>
    <n v="327"/>
    <x v="6"/>
    <s v="ACC3"/>
    <x v="37"/>
    <x v="39"/>
  </r>
  <r>
    <x v="696"/>
    <s v="62035719B"/>
    <x v="1"/>
    <n v="1"/>
    <x v="5"/>
    <n v="805"/>
    <x v="6"/>
    <x v="1"/>
    <n v="805"/>
    <x v="7"/>
    <s v="MIN7"/>
    <x v="58"/>
    <x v="63"/>
  </r>
  <r>
    <x v="698"/>
    <s v="62035919B"/>
    <x v="1"/>
    <n v="1"/>
    <x v="5"/>
    <n v="1491"/>
    <x v="6"/>
    <x v="1"/>
    <n v="1491"/>
    <x v="8"/>
    <s v="BAG2"/>
    <x v="14"/>
    <x v="17"/>
  </r>
  <r>
    <x v="10"/>
    <s v="13134019I"/>
    <x v="1"/>
    <n v="0"/>
    <x v="5"/>
    <n v="447"/>
    <x v="0"/>
    <x v="0"/>
    <n v="379.95"/>
    <x v="0"/>
    <s v="APP3"/>
    <x v="0"/>
    <x v="0"/>
  </r>
  <r>
    <x v="10"/>
    <s v="13134019J"/>
    <x v="1"/>
    <n v="0"/>
    <x v="5"/>
    <n v="345"/>
    <x v="66"/>
    <x v="0"/>
    <n v="293.25"/>
    <x v="0"/>
    <s v="APP2"/>
    <x v="32"/>
    <x v="145"/>
  </r>
  <r>
    <x v="1033"/>
    <s v="13132919B"/>
    <x v="1"/>
    <n v="0"/>
    <x v="0"/>
    <n v="210"/>
    <x v="4"/>
    <x v="0"/>
    <n v="178.5"/>
    <x v="3"/>
    <s v="FRA2"/>
    <x v="4"/>
    <x v="4"/>
  </r>
  <r>
    <x v="1034"/>
    <s v="13133019B"/>
    <x v="1"/>
    <n v="1"/>
    <x v="0"/>
    <n v="284"/>
    <x v="105"/>
    <x v="0"/>
    <n v="241.4"/>
    <x v="5"/>
    <s v="SNE14"/>
    <x v="56"/>
    <x v="191"/>
  </r>
  <r>
    <x v="1037"/>
    <s v="13133319D"/>
    <x v="1"/>
    <n v="0"/>
    <x v="0"/>
    <n v="168"/>
    <x v="71"/>
    <x v="0"/>
    <n v="142.79999999999998"/>
    <x v="4"/>
    <s v="SMA1"/>
    <x v="15"/>
    <x v="151"/>
  </r>
  <r>
    <x v="1040"/>
    <s v="13133619B"/>
    <x v="1"/>
    <n v="0"/>
    <x v="0"/>
    <n v="220"/>
    <x v="5"/>
    <x v="0"/>
    <n v="187"/>
    <x v="3"/>
    <s v="FRA4"/>
    <x v="5"/>
    <x v="5"/>
  </r>
  <r>
    <x v="1040"/>
    <s v="13133619C"/>
    <x v="1"/>
    <n v="0"/>
    <x v="0"/>
    <n v="220"/>
    <x v="5"/>
    <x v="0"/>
    <n v="187"/>
    <x v="3"/>
    <s v="FRA4"/>
    <x v="5"/>
    <x v="5"/>
  </r>
  <r>
    <x v="12"/>
    <s v="13133719E"/>
    <x v="1"/>
    <n v="0"/>
    <x v="0"/>
    <n v="210"/>
    <x v="4"/>
    <x v="0"/>
    <n v="178.5"/>
    <x v="3"/>
    <s v="FRA2"/>
    <x v="4"/>
    <x v="4"/>
  </r>
  <r>
    <x v="1041"/>
    <s v="13133819B"/>
    <x v="1"/>
    <n v="0"/>
    <x v="0"/>
    <n v="240"/>
    <x v="34"/>
    <x v="0"/>
    <n v="204"/>
    <x v="3"/>
    <s v="FRA5"/>
    <x v="36"/>
    <x v="149"/>
  </r>
  <r>
    <x v="1041"/>
    <s v="13133819C"/>
    <x v="1"/>
    <n v="0"/>
    <x v="0"/>
    <n v="255"/>
    <x v="72"/>
    <x v="0"/>
    <n v="216.75"/>
    <x v="6"/>
    <s v="ACC1"/>
    <x v="46"/>
    <x v="152"/>
  </r>
  <r>
    <x v="1041"/>
    <s v="13133819E"/>
    <x v="1"/>
    <n v="0"/>
    <x v="0"/>
    <n v="258"/>
    <x v="77"/>
    <x v="0"/>
    <n v="219.29999999999998"/>
    <x v="6"/>
    <s v="ACC2"/>
    <x v="9"/>
    <x v="158"/>
  </r>
  <r>
    <x v="1041"/>
    <s v="13133819G"/>
    <x v="1"/>
    <n v="0"/>
    <x v="0"/>
    <n v="313"/>
    <x v="87"/>
    <x v="0"/>
    <n v="266.05"/>
    <x v="6"/>
    <s v="ACC4"/>
    <x v="10"/>
    <x v="170"/>
  </r>
  <r>
    <x v="10"/>
    <s v="13134019G"/>
    <x v="1"/>
    <n v="1"/>
    <x v="0"/>
    <n v="345"/>
    <x v="66"/>
    <x v="0"/>
    <n v="293.25"/>
    <x v="0"/>
    <s v="APP2"/>
    <x v="32"/>
    <x v="145"/>
  </r>
  <r>
    <x v="1058"/>
    <s v="13991619C"/>
    <x v="1"/>
    <n v="1"/>
    <x v="0"/>
    <n v="579"/>
    <x v="96"/>
    <x v="0"/>
    <n v="492.15"/>
    <x v="9"/>
    <s v="BOO1"/>
    <x v="25"/>
    <x v="181"/>
  </r>
  <r>
    <x v="1129"/>
    <s v="48012919B"/>
    <x v="1"/>
    <n v="0"/>
    <x v="0"/>
    <n v="992"/>
    <x v="88"/>
    <x v="0"/>
    <n v="843.19999999999993"/>
    <x v="7"/>
    <s v="MIN1"/>
    <x v="26"/>
    <x v="171"/>
  </r>
  <r>
    <x v="1133"/>
    <s v="48013319B"/>
    <x v="1"/>
    <n v="1"/>
    <x v="0"/>
    <n v="220"/>
    <x v="5"/>
    <x v="0"/>
    <n v="187"/>
    <x v="3"/>
    <s v="FRA4"/>
    <x v="5"/>
    <x v="5"/>
  </r>
  <r>
    <x v="814"/>
    <s v="80011419B"/>
    <x v="1"/>
    <n v="1"/>
    <x v="0"/>
    <n v="383"/>
    <x v="2"/>
    <x v="0"/>
    <n v="325.55"/>
    <x v="0"/>
    <s v="APP1"/>
    <x v="2"/>
    <x v="2"/>
  </r>
  <r>
    <x v="820"/>
    <s v="80012019B"/>
    <x v="1"/>
    <n v="0"/>
    <x v="0"/>
    <n v="317"/>
    <x v="106"/>
    <x v="0"/>
    <n v="269.45"/>
    <x v="5"/>
    <s v="SNE13"/>
    <x v="63"/>
    <x v="192"/>
  </r>
  <r>
    <x v="820"/>
    <s v="80012019C"/>
    <x v="1"/>
    <n v="0"/>
    <x v="0"/>
    <n v="345"/>
    <x v="66"/>
    <x v="0"/>
    <n v="293.25"/>
    <x v="0"/>
    <s v="APP2"/>
    <x v="32"/>
    <x v="145"/>
  </r>
  <r>
    <x v="820"/>
    <s v="80012019D"/>
    <x v="1"/>
    <n v="0"/>
    <x v="0"/>
    <n v="383"/>
    <x v="2"/>
    <x v="0"/>
    <n v="325.55"/>
    <x v="0"/>
    <s v="APP1"/>
    <x v="2"/>
    <x v="2"/>
  </r>
  <r>
    <x v="820"/>
    <s v="80012019E"/>
    <x v="1"/>
    <n v="1"/>
    <x v="0"/>
    <n v="383"/>
    <x v="2"/>
    <x v="0"/>
    <n v="325.55"/>
    <x v="0"/>
    <s v="APP1"/>
    <x v="2"/>
    <x v="2"/>
  </r>
  <r>
    <x v="824"/>
    <s v="80012419B"/>
    <x v="1"/>
    <n v="1"/>
    <x v="0"/>
    <n v="172"/>
    <x v="69"/>
    <x v="0"/>
    <n v="146.19999999999999"/>
    <x v="4"/>
    <s v="SMA2"/>
    <x v="34"/>
    <x v="148"/>
  </r>
  <r>
    <x v="827"/>
    <s v="80012719E"/>
    <x v="1"/>
    <n v="0"/>
    <x v="0"/>
    <n v="240"/>
    <x v="34"/>
    <x v="0"/>
    <n v="204"/>
    <x v="3"/>
    <s v="FRA5"/>
    <x v="36"/>
    <x v="149"/>
  </r>
  <r>
    <x v="1583"/>
    <s v="22225319A"/>
    <x v="0"/>
    <n v="1"/>
    <x v="0"/>
    <n v="168"/>
    <x v="71"/>
    <x v="0"/>
    <n v="142.79999999999998"/>
    <x v="4"/>
    <s v="SMA1"/>
    <x v="15"/>
    <x v="151"/>
  </r>
  <r>
    <x v="1584"/>
    <s v="22225419A"/>
    <x v="0"/>
    <n v="1"/>
    <x v="0"/>
    <n v="144"/>
    <x v="93"/>
    <x v="0"/>
    <n v="122.39999999999999"/>
    <x v="4"/>
    <s v="SMA3"/>
    <x v="33"/>
    <x v="176"/>
  </r>
  <r>
    <x v="1585"/>
    <s v="22225519A"/>
    <x v="0"/>
    <n v="1"/>
    <x v="0"/>
    <n v="205"/>
    <x v="82"/>
    <x v="0"/>
    <n v="174.25"/>
    <x v="3"/>
    <s v="FRA3"/>
    <x v="16"/>
    <x v="163"/>
  </r>
  <r>
    <x v="1586"/>
    <s v="22225619A"/>
    <x v="0"/>
    <n v="1"/>
    <x v="0"/>
    <n v="240"/>
    <x v="34"/>
    <x v="0"/>
    <n v="204"/>
    <x v="3"/>
    <s v="FRA5"/>
    <x v="36"/>
    <x v="149"/>
  </r>
  <r>
    <x v="1587"/>
    <s v="22225719A"/>
    <x v="0"/>
    <n v="1"/>
    <x v="0"/>
    <n v="220"/>
    <x v="5"/>
    <x v="0"/>
    <n v="187"/>
    <x v="3"/>
    <s v="FRA4"/>
    <x v="5"/>
    <x v="5"/>
  </r>
  <r>
    <x v="1588"/>
    <s v="22226119A"/>
    <x v="0"/>
    <n v="1"/>
    <x v="0"/>
    <n v="278"/>
    <x v="108"/>
    <x v="0"/>
    <n v="236.29999999999998"/>
    <x v="5"/>
    <s v="SNE10"/>
    <x v="71"/>
    <x v="194"/>
  </r>
  <r>
    <x v="1589"/>
    <s v="22226219A"/>
    <x v="0"/>
    <n v="1"/>
    <x v="0"/>
    <n v="447"/>
    <x v="0"/>
    <x v="0"/>
    <n v="379.95"/>
    <x v="0"/>
    <s v="APP3"/>
    <x v="0"/>
    <x v="0"/>
  </r>
  <r>
    <x v="1590"/>
    <s v="22226319A"/>
    <x v="0"/>
    <n v="1"/>
    <x v="0"/>
    <n v="144"/>
    <x v="93"/>
    <x v="0"/>
    <n v="122.39999999999999"/>
    <x v="4"/>
    <s v="SMA3"/>
    <x v="33"/>
    <x v="176"/>
  </r>
  <r>
    <x v="1591"/>
    <s v="22226419A"/>
    <x v="0"/>
    <n v="1"/>
    <x v="0"/>
    <n v="205"/>
    <x v="82"/>
    <x v="0"/>
    <n v="174.25"/>
    <x v="3"/>
    <s v="FRA3"/>
    <x v="16"/>
    <x v="163"/>
  </r>
  <r>
    <x v="1592"/>
    <s v="22226519A"/>
    <x v="0"/>
    <n v="1"/>
    <x v="0"/>
    <n v="210"/>
    <x v="4"/>
    <x v="0"/>
    <n v="178.5"/>
    <x v="3"/>
    <s v="FRA2"/>
    <x v="4"/>
    <x v="4"/>
  </r>
  <r>
    <x v="1593"/>
    <s v="22226619A"/>
    <x v="0"/>
    <n v="1"/>
    <x v="0"/>
    <n v="240"/>
    <x v="34"/>
    <x v="0"/>
    <n v="204"/>
    <x v="3"/>
    <s v="FRA5"/>
    <x v="36"/>
    <x v="149"/>
  </r>
  <r>
    <x v="1594"/>
    <s v="22226719A"/>
    <x v="0"/>
    <n v="1"/>
    <x v="0"/>
    <n v="313"/>
    <x v="87"/>
    <x v="0"/>
    <n v="266.05"/>
    <x v="6"/>
    <s v="ACC4"/>
    <x v="10"/>
    <x v="170"/>
  </r>
  <r>
    <x v="1595"/>
    <s v="22226819A"/>
    <x v="0"/>
    <n v="1"/>
    <x v="0"/>
    <n v="313"/>
    <x v="87"/>
    <x v="0"/>
    <n v="266.05"/>
    <x v="6"/>
    <s v="ACC4"/>
    <x v="10"/>
    <x v="170"/>
  </r>
  <r>
    <x v="1596"/>
    <s v="22226919A"/>
    <x v="0"/>
    <n v="1"/>
    <x v="0"/>
    <n v="255"/>
    <x v="72"/>
    <x v="0"/>
    <n v="216.75"/>
    <x v="6"/>
    <s v="ACC1"/>
    <x v="46"/>
    <x v="152"/>
  </r>
  <r>
    <x v="1597"/>
    <s v="22227019A"/>
    <x v="0"/>
    <n v="1"/>
    <x v="0"/>
    <n v="283"/>
    <x v="97"/>
    <x v="0"/>
    <n v="240.54999999999998"/>
    <x v="5"/>
    <s v="SNE12"/>
    <x v="50"/>
    <x v="182"/>
  </r>
  <r>
    <x v="1598"/>
    <s v="75010119A"/>
    <x v="0"/>
    <n v="1"/>
    <x v="0"/>
    <n v="383"/>
    <x v="2"/>
    <x v="0"/>
    <n v="325.55"/>
    <x v="0"/>
    <s v="APP1"/>
    <x v="2"/>
    <x v="2"/>
  </r>
  <r>
    <x v="1599"/>
    <s v="75010219A"/>
    <x v="0"/>
    <n v="1"/>
    <x v="0"/>
    <n v="168"/>
    <x v="71"/>
    <x v="0"/>
    <n v="142.79999999999998"/>
    <x v="4"/>
    <s v="SMA1"/>
    <x v="15"/>
    <x v="151"/>
  </r>
  <r>
    <x v="1600"/>
    <s v="75010319A"/>
    <x v="0"/>
    <n v="1"/>
    <x v="0"/>
    <n v="168"/>
    <x v="71"/>
    <x v="0"/>
    <n v="142.79999999999998"/>
    <x v="4"/>
    <s v="SMA4"/>
    <x v="7"/>
    <x v="157"/>
  </r>
  <r>
    <x v="1601"/>
    <s v="75010419A"/>
    <x v="0"/>
    <n v="1"/>
    <x v="0"/>
    <n v="168"/>
    <x v="71"/>
    <x v="0"/>
    <n v="142.79999999999998"/>
    <x v="4"/>
    <s v="SMA1"/>
    <x v="15"/>
    <x v="151"/>
  </r>
  <r>
    <x v="1602"/>
    <s v="75010519A"/>
    <x v="0"/>
    <n v="1"/>
    <x v="0"/>
    <n v="220"/>
    <x v="5"/>
    <x v="0"/>
    <n v="187"/>
    <x v="3"/>
    <s v="FRA4"/>
    <x v="5"/>
    <x v="5"/>
  </r>
  <r>
    <x v="1603"/>
    <s v="75010619A"/>
    <x v="0"/>
    <n v="1"/>
    <x v="0"/>
    <n v="192"/>
    <x v="67"/>
    <x v="0"/>
    <n v="163.19999999999999"/>
    <x v="3"/>
    <s v="FRA1"/>
    <x v="35"/>
    <x v="146"/>
  </r>
  <r>
    <x v="1604"/>
    <s v="75010719A"/>
    <x v="0"/>
    <n v="1"/>
    <x v="0"/>
    <n v="192"/>
    <x v="67"/>
    <x v="0"/>
    <n v="163.19999999999999"/>
    <x v="3"/>
    <s v="FRA1"/>
    <x v="35"/>
    <x v="146"/>
  </r>
  <r>
    <x v="1605"/>
    <s v="75010819A"/>
    <x v="0"/>
    <n v="1"/>
    <x v="0"/>
    <n v="255"/>
    <x v="72"/>
    <x v="0"/>
    <n v="216.75"/>
    <x v="6"/>
    <s v="ACC1"/>
    <x v="46"/>
    <x v="152"/>
  </r>
  <r>
    <x v="1606"/>
    <s v="75010919A"/>
    <x v="0"/>
    <n v="1"/>
    <x v="0"/>
    <n v="327"/>
    <x v="84"/>
    <x v="0"/>
    <n v="277.95"/>
    <x v="6"/>
    <s v="ACC3"/>
    <x v="37"/>
    <x v="165"/>
  </r>
  <r>
    <x v="1607"/>
    <s v="75011019A"/>
    <x v="0"/>
    <n v="1"/>
    <x v="0"/>
    <n v="284"/>
    <x v="105"/>
    <x v="0"/>
    <n v="241.4"/>
    <x v="5"/>
    <s v="SNE14"/>
    <x v="56"/>
    <x v="191"/>
  </r>
  <r>
    <x v="1608"/>
    <s v="75011119A"/>
    <x v="0"/>
    <n v="1"/>
    <x v="0"/>
    <n v="383"/>
    <x v="2"/>
    <x v="0"/>
    <n v="325.55"/>
    <x v="0"/>
    <s v="APP1"/>
    <x v="2"/>
    <x v="2"/>
  </r>
  <r>
    <x v="1609"/>
    <s v="75011219A"/>
    <x v="0"/>
    <n v="1"/>
    <x v="0"/>
    <n v="144"/>
    <x v="93"/>
    <x v="0"/>
    <n v="122.39999999999999"/>
    <x v="4"/>
    <s v="SMA3"/>
    <x v="33"/>
    <x v="176"/>
  </r>
  <r>
    <x v="1610"/>
    <s v="65010119A"/>
    <x v="0"/>
    <n v="1"/>
    <x v="0"/>
    <n v="507"/>
    <x v="102"/>
    <x v="0"/>
    <n v="430.95"/>
    <x v="1"/>
    <s v="SAN9"/>
    <x v="43"/>
    <x v="188"/>
  </r>
  <r>
    <x v="1611"/>
    <s v="65010219A"/>
    <x v="0"/>
    <n v="1"/>
    <x v="0"/>
    <n v="180"/>
    <x v="80"/>
    <x v="0"/>
    <n v="153"/>
    <x v="5"/>
    <s v="SNE3"/>
    <x v="40"/>
    <x v="161"/>
  </r>
  <r>
    <x v="1612"/>
    <s v="65010319A"/>
    <x v="0"/>
    <n v="1"/>
    <x v="0"/>
    <n v="447"/>
    <x v="0"/>
    <x v="0"/>
    <n v="379.95"/>
    <x v="0"/>
    <s v="APP3"/>
    <x v="0"/>
    <x v="0"/>
  </r>
  <r>
    <x v="1613"/>
    <s v="65010419A"/>
    <x v="0"/>
    <n v="1"/>
    <x v="0"/>
    <n v="144"/>
    <x v="93"/>
    <x v="0"/>
    <n v="122.39999999999999"/>
    <x v="4"/>
    <s v="SMA3"/>
    <x v="33"/>
    <x v="176"/>
  </r>
  <r>
    <x v="1614"/>
    <s v="65010519A"/>
    <x v="0"/>
    <n v="1"/>
    <x v="0"/>
    <n v="168"/>
    <x v="71"/>
    <x v="0"/>
    <n v="142.79999999999998"/>
    <x v="4"/>
    <s v="SMA4"/>
    <x v="7"/>
    <x v="157"/>
  </r>
  <r>
    <x v="1615"/>
    <s v="65010619A"/>
    <x v="0"/>
    <n v="1"/>
    <x v="0"/>
    <n v="192"/>
    <x v="67"/>
    <x v="0"/>
    <n v="163.19999999999999"/>
    <x v="3"/>
    <s v="FRA1"/>
    <x v="35"/>
    <x v="146"/>
  </r>
  <r>
    <x v="1616"/>
    <s v="65010719A"/>
    <x v="0"/>
    <n v="1"/>
    <x v="0"/>
    <n v="210"/>
    <x v="4"/>
    <x v="0"/>
    <n v="178.5"/>
    <x v="3"/>
    <s v="FRA2"/>
    <x v="4"/>
    <x v="4"/>
  </r>
  <r>
    <x v="1617"/>
    <s v="65010819A"/>
    <x v="0"/>
    <n v="1"/>
    <x v="0"/>
    <n v="240"/>
    <x v="34"/>
    <x v="0"/>
    <n v="204"/>
    <x v="3"/>
    <s v="FRA5"/>
    <x v="36"/>
    <x v="149"/>
  </r>
  <r>
    <x v="1618"/>
    <s v="65010919A"/>
    <x v="0"/>
    <n v="1"/>
    <x v="0"/>
    <n v="258"/>
    <x v="77"/>
    <x v="0"/>
    <n v="219.29999999999998"/>
    <x v="6"/>
    <s v="ACC2"/>
    <x v="9"/>
    <x v="158"/>
  </r>
  <r>
    <x v="1619"/>
    <s v="65011019A"/>
    <x v="0"/>
    <n v="1"/>
    <x v="0"/>
    <n v="523"/>
    <x v="83"/>
    <x v="0"/>
    <n v="444.55"/>
    <x v="1"/>
    <s v="SAN6"/>
    <x v="52"/>
    <x v="164"/>
  </r>
  <r>
    <x v="1620"/>
    <s v="65011119A"/>
    <x v="0"/>
    <n v="1"/>
    <x v="0"/>
    <n v="283"/>
    <x v="97"/>
    <x v="0"/>
    <n v="240.54999999999998"/>
    <x v="5"/>
    <s v="SNE12"/>
    <x v="50"/>
    <x v="182"/>
  </r>
  <r>
    <x v="1621"/>
    <s v="65020119A"/>
    <x v="0"/>
    <n v="1"/>
    <x v="0"/>
    <n v="345"/>
    <x v="66"/>
    <x v="0"/>
    <n v="293.25"/>
    <x v="0"/>
    <s v="APP2"/>
    <x v="32"/>
    <x v="145"/>
  </r>
  <r>
    <x v="1622"/>
    <s v="85010119A"/>
    <x v="0"/>
    <n v="1"/>
    <x v="0"/>
    <n v="144"/>
    <x v="93"/>
    <x v="0"/>
    <n v="122.39999999999999"/>
    <x v="4"/>
    <s v="SMA3"/>
    <x v="33"/>
    <x v="176"/>
  </r>
  <r>
    <x v="1623"/>
    <s v="85010219A"/>
    <x v="0"/>
    <n v="1"/>
    <x v="0"/>
    <n v="168"/>
    <x v="71"/>
    <x v="0"/>
    <n v="142.79999999999998"/>
    <x v="4"/>
    <s v="SMA4"/>
    <x v="7"/>
    <x v="157"/>
  </r>
  <r>
    <x v="1624"/>
    <s v="85010319A"/>
    <x v="0"/>
    <n v="1"/>
    <x v="0"/>
    <n v="172"/>
    <x v="69"/>
    <x v="0"/>
    <n v="146.19999999999999"/>
    <x v="4"/>
    <s v="SMA2"/>
    <x v="34"/>
    <x v="148"/>
  </r>
  <r>
    <x v="1625"/>
    <s v="85010419A"/>
    <x v="0"/>
    <n v="1"/>
    <x v="0"/>
    <n v="210"/>
    <x v="4"/>
    <x v="0"/>
    <n v="178.5"/>
    <x v="3"/>
    <s v="FRA2"/>
    <x v="4"/>
    <x v="4"/>
  </r>
  <r>
    <x v="1626"/>
    <s v="85010519A"/>
    <x v="0"/>
    <n v="1"/>
    <x v="0"/>
    <n v="192"/>
    <x v="67"/>
    <x v="0"/>
    <n v="163.19999999999999"/>
    <x v="3"/>
    <s v="FRA1"/>
    <x v="35"/>
    <x v="146"/>
  </r>
  <r>
    <x v="1627"/>
    <s v="85010619A"/>
    <x v="0"/>
    <n v="1"/>
    <x v="0"/>
    <n v="210"/>
    <x v="4"/>
    <x v="0"/>
    <n v="178.5"/>
    <x v="3"/>
    <s v="FRA2"/>
    <x v="4"/>
    <x v="4"/>
  </r>
  <r>
    <x v="1628"/>
    <s v="85010719A"/>
    <x v="0"/>
    <n v="1"/>
    <x v="0"/>
    <n v="258"/>
    <x v="77"/>
    <x v="0"/>
    <n v="219.29999999999998"/>
    <x v="6"/>
    <s v="ACC2"/>
    <x v="9"/>
    <x v="158"/>
  </r>
  <r>
    <x v="1629"/>
    <s v="85010819A"/>
    <x v="0"/>
    <n v="1"/>
    <x v="0"/>
    <n v="255"/>
    <x v="72"/>
    <x v="0"/>
    <n v="216.75"/>
    <x v="6"/>
    <s v="ACC1"/>
    <x v="46"/>
    <x v="152"/>
  </r>
  <r>
    <x v="1630"/>
    <s v="85010919A"/>
    <x v="0"/>
    <n v="1"/>
    <x v="0"/>
    <n v="258"/>
    <x v="77"/>
    <x v="0"/>
    <n v="219.29999999999998"/>
    <x v="6"/>
    <s v="ACC2"/>
    <x v="9"/>
    <x v="158"/>
  </r>
  <r>
    <x v="1631"/>
    <s v="85011019A"/>
    <x v="0"/>
    <n v="1"/>
    <x v="0"/>
    <n v="267"/>
    <x v="109"/>
    <x v="0"/>
    <n v="226.95"/>
    <x v="5"/>
    <s v="SNE6"/>
    <x v="31"/>
    <x v="195"/>
  </r>
  <r>
    <x v="1632"/>
    <s v="85011119A"/>
    <x v="0"/>
    <n v="1"/>
    <x v="0"/>
    <n v="383"/>
    <x v="2"/>
    <x v="0"/>
    <n v="325.55"/>
    <x v="0"/>
    <s v="APP1"/>
    <x v="2"/>
    <x v="2"/>
  </r>
  <r>
    <x v="1633"/>
    <s v="85011219A"/>
    <x v="0"/>
    <n v="1"/>
    <x v="0"/>
    <n v="168"/>
    <x v="71"/>
    <x v="0"/>
    <n v="142.79999999999998"/>
    <x v="4"/>
    <s v="SMA4"/>
    <x v="7"/>
    <x v="157"/>
  </r>
  <r>
    <x v="1634"/>
    <s v="85011319A"/>
    <x v="0"/>
    <n v="1"/>
    <x v="0"/>
    <n v="210"/>
    <x v="4"/>
    <x v="0"/>
    <n v="178.5"/>
    <x v="3"/>
    <s v="FRA2"/>
    <x v="4"/>
    <x v="4"/>
  </r>
  <r>
    <x v="1635"/>
    <s v="85011419A"/>
    <x v="0"/>
    <n v="1"/>
    <x v="0"/>
    <n v="192"/>
    <x v="67"/>
    <x v="0"/>
    <n v="163.19999999999999"/>
    <x v="3"/>
    <s v="FRA1"/>
    <x v="35"/>
    <x v="146"/>
  </r>
  <r>
    <x v="1636"/>
    <s v="85011519A"/>
    <x v="0"/>
    <n v="1"/>
    <x v="0"/>
    <n v="192"/>
    <x v="67"/>
    <x v="0"/>
    <n v="163.19999999999999"/>
    <x v="3"/>
    <s v="FRA1"/>
    <x v="35"/>
    <x v="146"/>
  </r>
  <r>
    <x v="1637"/>
    <s v="85011619A"/>
    <x v="0"/>
    <n v="1"/>
    <x v="0"/>
    <n v="327"/>
    <x v="84"/>
    <x v="0"/>
    <n v="277.95"/>
    <x v="6"/>
    <s v="ACC3"/>
    <x v="37"/>
    <x v="165"/>
  </r>
  <r>
    <x v="1638"/>
    <s v="85020119A"/>
    <x v="0"/>
    <n v="1"/>
    <x v="0"/>
    <n v="383"/>
    <x v="2"/>
    <x v="0"/>
    <n v="325.55"/>
    <x v="0"/>
    <s v="APP1"/>
    <x v="2"/>
    <x v="2"/>
  </r>
  <r>
    <x v="1639"/>
    <s v="85020219A"/>
    <x v="0"/>
    <n v="1"/>
    <x v="0"/>
    <n v="168"/>
    <x v="71"/>
    <x v="0"/>
    <n v="142.79999999999998"/>
    <x v="4"/>
    <s v="SMA4"/>
    <x v="7"/>
    <x v="157"/>
  </r>
  <r>
    <x v="1640"/>
    <s v="85030119A"/>
    <x v="0"/>
    <n v="1"/>
    <x v="0"/>
    <n v="220"/>
    <x v="5"/>
    <x v="0"/>
    <n v="187"/>
    <x v="3"/>
    <s v="FRA4"/>
    <x v="5"/>
    <x v="5"/>
  </r>
  <r>
    <x v="1641"/>
    <s v="85030219A"/>
    <x v="0"/>
    <n v="1"/>
    <x v="0"/>
    <n v="210"/>
    <x v="4"/>
    <x v="0"/>
    <n v="178.5"/>
    <x v="3"/>
    <s v="FRA2"/>
    <x v="4"/>
    <x v="4"/>
  </r>
  <r>
    <x v="1642"/>
    <s v="85030319A"/>
    <x v="0"/>
    <n v="1"/>
    <x v="0"/>
    <n v="220"/>
    <x v="5"/>
    <x v="0"/>
    <n v="187"/>
    <x v="3"/>
    <s v="FRA4"/>
    <x v="5"/>
    <x v="5"/>
  </r>
  <r>
    <x v="1643"/>
    <s v="85030419A"/>
    <x v="0"/>
    <n v="1"/>
    <x v="0"/>
    <n v="210"/>
    <x v="4"/>
    <x v="0"/>
    <n v="178.5"/>
    <x v="3"/>
    <s v="FRA2"/>
    <x v="4"/>
    <x v="4"/>
  </r>
  <r>
    <x v="1644"/>
    <s v="85030519A"/>
    <x v="0"/>
    <n v="1"/>
    <x v="0"/>
    <n v="327"/>
    <x v="84"/>
    <x v="0"/>
    <n v="277.95"/>
    <x v="6"/>
    <s v="ACC3"/>
    <x v="37"/>
    <x v="165"/>
  </r>
  <r>
    <x v="1645"/>
    <s v="85030619A"/>
    <x v="0"/>
    <n v="1"/>
    <x v="0"/>
    <n v="327"/>
    <x v="84"/>
    <x v="0"/>
    <n v="277.95"/>
    <x v="6"/>
    <s v="ACC3"/>
    <x v="37"/>
    <x v="165"/>
  </r>
  <r>
    <x v="1646"/>
    <s v="85030719A"/>
    <x v="0"/>
    <n v="1"/>
    <x v="0"/>
    <n v="327"/>
    <x v="84"/>
    <x v="0"/>
    <n v="277.95"/>
    <x v="6"/>
    <s v="ACC3"/>
    <x v="37"/>
    <x v="165"/>
  </r>
  <r>
    <x v="1647"/>
    <s v="85030819A"/>
    <x v="0"/>
    <n v="1"/>
    <x v="0"/>
    <n v="1086"/>
    <x v="91"/>
    <x v="0"/>
    <n v="923.1"/>
    <x v="7"/>
    <s v="MIN4"/>
    <x v="20"/>
    <x v="174"/>
  </r>
  <r>
    <x v="1648"/>
    <s v="85030919A"/>
    <x v="0"/>
    <n v="1"/>
    <x v="0"/>
    <n v="992"/>
    <x v="88"/>
    <x v="0"/>
    <n v="843.19999999999993"/>
    <x v="7"/>
    <s v="MIN5"/>
    <x v="19"/>
    <x v="196"/>
  </r>
  <r>
    <x v="1649"/>
    <s v="85031019A"/>
    <x v="0"/>
    <n v="1"/>
    <x v="0"/>
    <n v="345"/>
    <x v="66"/>
    <x v="0"/>
    <n v="293.25"/>
    <x v="0"/>
    <s v="APP2"/>
    <x v="32"/>
    <x v="145"/>
  </r>
  <r>
    <x v="1650"/>
    <s v="85031119A"/>
    <x v="0"/>
    <n v="1"/>
    <x v="0"/>
    <n v="144"/>
    <x v="93"/>
    <x v="0"/>
    <n v="122.39999999999999"/>
    <x v="4"/>
    <s v="SMA3"/>
    <x v="33"/>
    <x v="176"/>
  </r>
  <r>
    <x v="1651"/>
    <s v="85031219A"/>
    <x v="0"/>
    <n v="1"/>
    <x v="0"/>
    <n v="192"/>
    <x v="67"/>
    <x v="0"/>
    <n v="163.19999999999999"/>
    <x v="3"/>
    <s v="FRA1"/>
    <x v="35"/>
    <x v="146"/>
  </r>
  <r>
    <x v="1652"/>
    <s v="85031319A"/>
    <x v="0"/>
    <n v="1"/>
    <x v="0"/>
    <n v="210"/>
    <x v="4"/>
    <x v="0"/>
    <n v="178.5"/>
    <x v="3"/>
    <s v="FRA2"/>
    <x v="4"/>
    <x v="4"/>
  </r>
  <r>
    <x v="1653"/>
    <s v="85031419A"/>
    <x v="0"/>
    <n v="1"/>
    <x v="0"/>
    <n v="258"/>
    <x v="77"/>
    <x v="0"/>
    <n v="219.29999999999998"/>
    <x v="6"/>
    <s v="ACC2"/>
    <x v="9"/>
    <x v="158"/>
  </r>
  <r>
    <x v="1654"/>
    <s v="85031519A"/>
    <x v="0"/>
    <n v="1"/>
    <x v="0"/>
    <n v="258"/>
    <x v="77"/>
    <x v="0"/>
    <n v="219.29999999999998"/>
    <x v="6"/>
    <s v="ACC2"/>
    <x v="9"/>
    <x v="158"/>
  </r>
  <r>
    <x v="1655"/>
    <s v="85040119A"/>
    <x v="0"/>
    <n v="1"/>
    <x v="0"/>
    <n v="447"/>
    <x v="0"/>
    <x v="0"/>
    <n v="379.95"/>
    <x v="0"/>
    <s v="APP3"/>
    <x v="0"/>
    <x v="0"/>
  </r>
  <r>
    <x v="1656"/>
    <s v="85040219A"/>
    <x v="0"/>
    <n v="1"/>
    <x v="0"/>
    <n v="168"/>
    <x v="71"/>
    <x v="0"/>
    <n v="142.79999999999998"/>
    <x v="4"/>
    <s v="SMA4"/>
    <x v="7"/>
    <x v="157"/>
  </r>
  <r>
    <x v="1657"/>
    <s v="85040319A"/>
    <x v="0"/>
    <n v="1"/>
    <x v="0"/>
    <n v="205"/>
    <x v="82"/>
    <x v="0"/>
    <n v="174.25"/>
    <x v="3"/>
    <s v="FRA3"/>
    <x v="16"/>
    <x v="163"/>
  </r>
  <r>
    <x v="1658"/>
    <s v="85040419A"/>
    <x v="0"/>
    <n v="1"/>
    <x v="0"/>
    <n v="258"/>
    <x v="77"/>
    <x v="0"/>
    <n v="219.29999999999998"/>
    <x v="6"/>
    <s v="ACC2"/>
    <x v="9"/>
    <x v="158"/>
  </r>
  <r>
    <x v="1659"/>
    <s v="85040519A"/>
    <x v="0"/>
    <n v="1"/>
    <x v="0"/>
    <n v="255"/>
    <x v="72"/>
    <x v="0"/>
    <n v="216.75"/>
    <x v="6"/>
    <s v="ACC1"/>
    <x v="46"/>
    <x v="152"/>
  </r>
  <r>
    <x v="1660"/>
    <s v="85040619A"/>
    <x v="0"/>
    <n v="1"/>
    <x v="0"/>
    <n v="258"/>
    <x v="77"/>
    <x v="0"/>
    <n v="219.29999999999998"/>
    <x v="6"/>
    <s v="ACC2"/>
    <x v="9"/>
    <x v="158"/>
  </r>
  <r>
    <x v="1661"/>
    <s v="85040719A"/>
    <x v="0"/>
    <n v="1"/>
    <x v="0"/>
    <n v="474"/>
    <x v="110"/>
    <x v="0"/>
    <n v="402.9"/>
    <x v="7"/>
    <s v="MIN9"/>
    <x v="12"/>
    <x v="197"/>
  </r>
  <r>
    <x v="1662"/>
    <s v="85040819A"/>
    <x v="0"/>
    <n v="1"/>
    <x v="0"/>
    <n v="992"/>
    <x v="88"/>
    <x v="0"/>
    <n v="843.19999999999993"/>
    <x v="7"/>
    <s v="MIN1"/>
    <x v="26"/>
    <x v="171"/>
  </r>
  <r>
    <x v="1663"/>
    <s v="85040919A"/>
    <x v="0"/>
    <n v="1"/>
    <x v="0"/>
    <n v="1576"/>
    <x v="90"/>
    <x v="0"/>
    <n v="1339.6"/>
    <x v="8"/>
    <s v="BAG3"/>
    <x v="59"/>
    <x v="173"/>
  </r>
  <r>
    <x v="1664"/>
    <s v="85041019A"/>
    <x v="0"/>
    <n v="1"/>
    <x v="0"/>
    <n v="383"/>
    <x v="2"/>
    <x v="0"/>
    <n v="325.55"/>
    <x v="0"/>
    <s v="APP1"/>
    <x v="2"/>
    <x v="2"/>
  </r>
  <r>
    <x v="1665"/>
    <s v="85041119A"/>
    <x v="0"/>
    <n v="1"/>
    <x v="0"/>
    <n v="144"/>
    <x v="93"/>
    <x v="0"/>
    <n v="122.39999999999999"/>
    <x v="4"/>
    <s v="SMA3"/>
    <x v="33"/>
    <x v="176"/>
  </r>
  <r>
    <x v="1666"/>
    <s v="85041219A"/>
    <x v="0"/>
    <n v="1"/>
    <x v="0"/>
    <n v="205"/>
    <x v="82"/>
    <x v="0"/>
    <n v="174.25"/>
    <x v="3"/>
    <s v="FRA3"/>
    <x v="16"/>
    <x v="163"/>
  </r>
  <r>
    <x v="1667"/>
    <s v="85041319A"/>
    <x v="0"/>
    <n v="1"/>
    <x v="0"/>
    <n v="255"/>
    <x v="72"/>
    <x v="0"/>
    <n v="216.75"/>
    <x v="6"/>
    <s v="ACC1"/>
    <x v="46"/>
    <x v="152"/>
  </r>
  <r>
    <x v="1668"/>
    <s v="85041419A"/>
    <x v="0"/>
    <n v="1"/>
    <x v="0"/>
    <n v="313"/>
    <x v="87"/>
    <x v="0"/>
    <n v="266.05"/>
    <x v="6"/>
    <s v="ACC4"/>
    <x v="10"/>
    <x v="170"/>
  </r>
  <r>
    <x v="1669"/>
    <s v="85041519A"/>
    <x v="0"/>
    <n v="1"/>
    <x v="0"/>
    <n v="327"/>
    <x v="84"/>
    <x v="0"/>
    <n v="277.95"/>
    <x v="6"/>
    <s v="ACC3"/>
    <x v="37"/>
    <x v="165"/>
  </r>
  <r>
    <x v="1670"/>
    <s v="85041619A"/>
    <x v="0"/>
    <n v="1"/>
    <x v="0"/>
    <n v="951"/>
    <x v="74"/>
    <x v="0"/>
    <n v="808.35"/>
    <x v="7"/>
    <s v="MIN3"/>
    <x v="17"/>
    <x v="154"/>
  </r>
  <r>
    <x v="1671"/>
    <s v="85041719A"/>
    <x v="0"/>
    <n v="1"/>
    <x v="0"/>
    <n v="1086"/>
    <x v="91"/>
    <x v="0"/>
    <n v="923.1"/>
    <x v="7"/>
    <s v="MIN4"/>
    <x v="20"/>
    <x v="174"/>
  </r>
  <r>
    <x v="1672"/>
    <s v="85041819A"/>
    <x v="0"/>
    <n v="1"/>
    <x v="0"/>
    <n v="1491"/>
    <x v="111"/>
    <x v="0"/>
    <n v="1267.3499999999999"/>
    <x v="8"/>
    <s v="BAG2"/>
    <x v="14"/>
    <x v="198"/>
  </r>
  <r>
    <x v="1673"/>
    <s v="85050119A"/>
    <x v="0"/>
    <n v="1"/>
    <x v="0"/>
    <n v="168"/>
    <x v="71"/>
    <x v="0"/>
    <n v="142.79999999999998"/>
    <x v="4"/>
    <s v="SMA4"/>
    <x v="7"/>
    <x v="157"/>
  </r>
  <r>
    <x v="1674"/>
    <s v="85050219A"/>
    <x v="0"/>
    <n v="1"/>
    <x v="0"/>
    <n v="205"/>
    <x v="82"/>
    <x v="0"/>
    <n v="174.25"/>
    <x v="3"/>
    <s v="FRA3"/>
    <x v="16"/>
    <x v="163"/>
  </r>
  <r>
    <x v="1675"/>
    <s v="85050319A"/>
    <x v="0"/>
    <n v="1"/>
    <x v="0"/>
    <n v="258"/>
    <x v="77"/>
    <x v="0"/>
    <n v="219.29999999999998"/>
    <x v="6"/>
    <s v="ACC2"/>
    <x v="9"/>
    <x v="158"/>
  </r>
  <r>
    <x v="1676"/>
    <s v="85050419A"/>
    <x v="0"/>
    <n v="1"/>
    <x v="0"/>
    <n v="313"/>
    <x v="87"/>
    <x v="0"/>
    <n v="266.05"/>
    <x v="6"/>
    <s v="ACC4"/>
    <x v="10"/>
    <x v="170"/>
  </r>
  <r>
    <x v="1677"/>
    <s v="85060119A"/>
    <x v="0"/>
    <n v="1"/>
    <x v="0"/>
    <n v="172"/>
    <x v="69"/>
    <x v="0"/>
    <n v="146.19999999999999"/>
    <x v="4"/>
    <s v="SMA2"/>
    <x v="34"/>
    <x v="148"/>
  </r>
  <r>
    <x v="1678"/>
    <s v="85060219A"/>
    <x v="0"/>
    <n v="1"/>
    <x v="0"/>
    <n v="240"/>
    <x v="34"/>
    <x v="0"/>
    <n v="204"/>
    <x v="3"/>
    <s v="FRA5"/>
    <x v="36"/>
    <x v="149"/>
  </r>
  <r>
    <x v="1679"/>
    <s v="85060319A"/>
    <x v="0"/>
    <n v="1"/>
    <x v="0"/>
    <n v="258"/>
    <x v="77"/>
    <x v="0"/>
    <n v="219.29999999999998"/>
    <x v="6"/>
    <s v="ACC2"/>
    <x v="9"/>
    <x v="158"/>
  </r>
  <r>
    <x v="1680"/>
    <s v="85060419A"/>
    <x v="0"/>
    <n v="1"/>
    <x v="0"/>
    <n v="258"/>
    <x v="77"/>
    <x v="0"/>
    <n v="219.29999999999998"/>
    <x v="6"/>
    <s v="ACC2"/>
    <x v="9"/>
    <x v="158"/>
  </r>
  <r>
    <x v="1681"/>
    <s v="85060519A"/>
    <x v="0"/>
    <n v="1"/>
    <x v="0"/>
    <n v="805"/>
    <x v="73"/>
    <x v="0"/>
    <n v="684.25"/>
    <x v="7"/>
    <s v="MIN7"/>
    <x v="58"/>
    <x v="153"/>
  </r>
  <r>
    <x v="1682"/>
    <s v="85060619A"/>
    <x v="0"/>
    <n v="1"/>
    <x v="0"/>
    <n v="889"/>
    <x v="112"/>
    <x v="0"/>
    <n v="755.65"/>
    <x v="7"/>
    <s v="MIN2"/>
    <x v="11"/>
    <x v="199"/>
  </r>
  <r>
    <x v="1683"/>
    <s v="85060719A"/>
    <x v="0"/>
    <n v="1"/>
    <x v="0"/>
    <n v="1491"/>
    <x v="111"/>
    <x v="0"/>
    <n v="1267.3499999999999"/>
    <x v="8"/>
    <s v="BAG2"/>
    <x v="14"/>
    <x v="198"/>
  </r>
  <r>
    <x v="1684"/>
    <s v="85070119A"/>
    <x v="0"/>
    <n v="1"/>
    <x v="0"/>
    <n v="172"/>
    <x v="69"/>
    <x v="0"/>
    <n v="146.19999999999999"/>
    <x v="4"/>
    <s v="SMA2"/>
    <x v="34"/>
    <x v="148"/>
  </r>
  <r>
    <x v="1685"/>
    <s v="66010119A"/>
    <x v="0"/>
    <n v="1"/>
    <x v="0"/>
    <n v="336"/>
    <x v="95"/>
    <x v="0"/>
    <n v="285.59999999999997"/>
    <x v="5"/>
    <s v="SNE8"/>
    <x v="51"/>
    <x v="180"/>
  </r>
  <r>
    <x v="1686"/>
    <s v="66010219A"/>
    <x v="0"/>
    <n v="1"/>
    <x v="0"/>
    <n v="447"/>
    <x v="0"/>
    <x v="0"/>
    <n v="379.95"/>
    <x v="0"/>
    <s v="APP3"/>
    <x v="0"/>
    <x v="0"/>
  </r>
  <r>
    <x v="1687"/>
    <s v="66010319A"/>
    <x v="0"/>
    <n v="1"/>
    <x v="0"/>
    <n v="172"/>
    <x v="69"/>
    <x v="0"/>
    <n v="146.19999999999999"/>
    <x v="4"/>
    <s v="SMA2"/>
    <x v="34"/>
    <x v="148"/>
  </r>
  <r>
    <x v="1688"/>
    <s v="66010419A"/>
    <x v="0"/>
    <n v="1"/>
    <x v="0"/>
    <n v="168"/>
    <x v="71"/>
    <x v="0"/>
    <n v="142.79999999999998"/>
    <x v="4"/>
    <s v="SMA1"/>
    <x v="15"/>
    <x v="151"/>
  </r>
  <r>
    <x v="1689"/>
    <s v="66010519A"/>
    <x v="0"/>
    <n v="1"/>
    <x v="0"/>
    <n v="192"/>
    <x v="67"/>
    <x v="0"/>
    <n v="163.19999999999999"/>
    <x v="3"/>
    <s v="FRA1"/>
    <x v="35"/>
    <x v="146"/>
  </r>
  <r>
    <x v="1690"/>
    <s v="66010619A"/>
    <x v="0"/>
    <n v="1"/>
    <x v="0"/>
    <n v="220"/>
    <x v="5"/>
    <x v="0"/>
    <n v="187"/>
    <x v="3"/>
    <s v="FRA4"/>
    <x v="5"/>
    <x v="5"/>
  </r>
  <r>
    <x v="1691"/>
    <s v="66020119A"/>
    <x v="0"/>
    <n v="1"/>
    <x v="0"/>
    <n v="284"/>
    <x v="105"/>
    <x v="0"/>
    <n v="241.4"/>
    <x v="5"/>
    <s v="SNE14"/>
    <x v="56"/>
    <x v="191"/>
  </r>
  <r>
    <x v="1692"/>
    <s v="66020219A"/>
    <x v="0"/>
    <n v="1"/>
    <x v="0"/>
    <n v="383"/>
    <x v="2"/>
    <x v="0"/>
    <n v="325.55"/>
    <x v="0"/>
    <s v="APP1"/>
    <x v="2"/>
    <x v="2"/>
  </r>
  <r>
    <x v="1693"/>
    <s v="96000119A"/>
    <x v="0"/>
    <n v="1"/>
    <x v="0"/>
    <n v="144"/>
    <x v="93"/>
    <x v="0"/>
    <n v="122.39999999999999"/>
    <x v="4"/>
    <s v="SMA3"/>
    <x v="33"/>
    <x v="176"/>
  </r>
  <r>
    <x v="1694"/>
    <s v="96000219A"/>
    <x v="0"/>
    <n v="1"/>
    <x v="0"/>
    <n v="240"/>
    <x v="34"/>
    <x v="0"/>
    <n v="204"/>
    <x v="3"/>
    <s v="FRA5"/>
    <x v="36"/>
    <x v="149"/>
  </r>
  <r>
    <x v="1695"/>
    <s v="96000319A"/>
    <x v="0"/>
    <n v="1"/>
    <x v="0"/>
    <n v="240"/>
    <x v="34"/>
    <x v="0"/>
    <n v="204"/>
    <x v="3"/>
    <s v="FRA5"/>
    <x v="36"/>
    <x v="149"/>
  </r>
  <r>
    <x v="1696"/>
    <s v="96000419A"/>
    <x v="0"/>
    <n v="1"/>
    <x v="0"/>
    <n v="210"/>
    <x v="4"/>
    <x v="0"/>
    <n v="178.5"/>
    <x v="3"/>
    <s v="FRA2"/>
    <x v="4"/>
    <x v="4"/>
  </r>
  <r>
    <x v="1697"/>
    <s v="96000519A"/>
    <x v="0"/>
    <n v="1"/>
    <x v="0"/>
    <n v="192"/>
    <x v="67"/>
    <x v="0"/>
    <n v="163.19999999999999"/>
    <x v="3"/>
    <s v="FRA1"/>
    <x v="35"/>
    <x v="146"/>
  </r>
  <r>
    <x v="1698"/>
    <s v="96000619A"/>
    <x v="0"/>
    <n v="1"/>
    <x v="0"/>
    <n v="313"/>
    <x v="87"/>
    <x v="0"/>
    <n v="266.05"/>
    <x v="6"/>
    <s v="ACC4"/>
    <x v="10"/>
    <x v="170"/>
  </r>
  <r>
    <x v="1699"/>
    <s v="96000719A"/>
    <x v="0"/>
    <n v="1"/>
    <x v="0"/>
    <n v="313"/>
    <x v="87"/>
    <x v="0"/>
    <n v="266.05"/>
    <x v="6"/>
    <s v="ACC4"/>
    <x v="10"/>
    <x v="170"/>
  </r>
  <r>
    <x v="1700"/>
    <s v="96000819A"/>
    <x v="0"/>
    <n v="1"/>
    <x v="0"/>
    <n v="258"/>
    <x v="77"/>
    <x v="0"/>
    <n v="219.29999999999998"/>
    <x v="6"/>
    <s v="ACC2"/>
    <x v="9"/>
    <x v="158"/>
  </r>
  <r>
    <x v="1701"/>
    <s v="96000919A"/>
    <x v="0"/>
    <n v="1"/>
    <x v="0"/>
    <n v="992"/>
    <x v="88"/>
    <x v="0"/>
    <n v="843.19999999999993"/>
    <x v="7"/>
    <s v="MIN1"/>
    <x v="26"/>
    <x v="171"/>
  </r>
  <r>
    <x v="1702"/>
    <s v="52010119A"/>
    <x v="0"/>
    <n v="1"/>
    <x v="0"/>
    <n v="636"/>
    <x v="94"/>
    <x v="0"/>
    <n v="540.6"/>
    <x v="9"/>
    <s v="BOO3"/>
    <x v="23"/>
    <x v="179"/>
  </r>
  <r>
    <x v="1703"/>
    <s v="52010219A"/>
    <x v="0"/>
    <n v="1"/>
    <x v="0"/>
    <n v="538"/>
    <x v="81"/>
    <x v="0"/>
    <n v="457.3"/>
    <x v="1"/>
    <s v="SAN10"/>
    <x v="39"/>
    <x v="162"/>
  </r>
  <r>
    <x v="1704"/>
    <s v="52010319A"/>
    <x v="0"/>
    <n v="1"/>
    <x v="0"/>
    <n v="312"/>
    <x v="7"/>
    <x v="0"/>
    <n v="265.2"/>
    <x v="5"/>
    <s v="SNE1"/>
    <x v="8"/>
    <x v="11"/>
  </r>
  <r>
    <x v="1705"/>
    <s v="52011019A"/>
    <x v="0"/>
    <n v="1"/>
    <x v="0"/>
    <n v="636"/>
    <x v="94"/>
    <x v="0"/>
    <n v="540.6"/>
    <x v="9"/>
    <s v="BOO3"/>
    <x v="23"/>
    <x v="179"/>
  </r>
  <r>
    <x v="1706"/>
    <s v="52011119A"/>
    <x v="0"/>
    <n v="1"/>
    <x v="0"/>
    <n v="538"/>
    <x v="81"/>
    <x v="0"/>
    <n v="457.3"/>
    <x v="1"/>
    <s v="SAN11"/>
    <x v="55"/>
    <x v="178"/>
  </r>
  <r>
    <x v="1707"/>
    <s v="76010119A"/>
    <x v="0"/>
    <n v="1"/>
    <x v="0"/>
    <n v="295"/>
    <x v="86"/>
    <x v="0"/>
    <n v="250.75"/>
    <x v="5"/>
    <s v="SNE7"/>
    <x v="68"/>
    <x v="169"/>
  </r>
  <r>
    <x v="1708"/>
    <s v="76010219A"/>
    <x v="0"/>
    <n v="1"/>
    <x v="0"/>
    <n v="383"/>
    <x v="2"/>
    <x v="0"/>
    <n v="325.55"/>
    <x v="0"/>
    <s v="APP1"/>
    <x v="2"/>
    <x v="2"/>
  </r>
  <r>
    <x v="1709"/>
    <s v="76010319A"/>
    <x v="0"/>
    <n v="1"/>
    <x v="0"/>
    <n v="168"/>
    <x v="71"/>
    <x v="0"/>
    <n v="142.79999999999998"/>
    <x v="4"/>
    <s v="SMA1"/>
    <x v="15"/>
    <x v="151"/>
  </r>
  <r>
    <x v="1710"/>
    <s v="76010419A"/>
    <x v="0"/>
    <n v="1"/>
    <x v="0"/>
    <n v="192"/>
    <x v="67"/>
    <x v="0"/>
    <n v="163.19999999999999"/>
    <x v="3"/>
    <s v="FRA1"/>
    <x v="35"/>
    <x v="146"/>
  </r>
  <r>
    <x v="1711"/>
    <s v="76010519A"/>
    <x v="0"/>
    <n v="1"/>
    <x v="0"/>
    <n v="210"/>
    <x v="4"/>
    <x v="0"/>
    <n v="178.5"/>
    <x v="3"/>
    <s v="FRA2"/>
    <x v="4"/>
    <x v="4"/>
  </r>
  <r>
    <x v="1712"/>
    <s v="76010619A"/>
    <x v="0"/>
    <n v="1"/>
    <x v="0"/>
    <n v="240"/>
    <x v="34"/>
    <x v="0"/>
    <n v="204"/>
    <x v="3"/>
    <s v="FRA5"/>
    <x v="36"/>
    <x v="149"/>
  </r>
  <r>
    <x v="1713"/>
    <s v="13993019A"/>
    <x v="0"/>
    <n v="1"/>
    <x v="0"/>
    <n v="327"/>
    <x v="84"/>
    <x v="0"/>
    <n v="277.95"/>
    <x v="6"/>
    <s v="ACC3"/>
    <x v="37"/>
    <x v="165"/>
  </r>
  <r>
    <x v="1714"/>
    <s v="13993119A"/>
    <x v="0"/>
    <n v="1"/>
    <x v="0"/>
    <n v="1086"/>
    <x v="91"/>
    <x v="0"/>
    <n v="923.1"/>
    <x v="7"/>
    <s v="MIN4"/>
    <x v="20"/>
    <x v="174"/>
  </r>
  <r>
    <x v="1715"/>
    <s v="48019919A"/>
    <x v="0"/>
    <n v="1"/>
    <x v="0"/>
    <n v="1576"/>
    <x v="90"/>
    <x v="0"/>
    <n v="1339.6"/>
    <x v="8"/>
    <s v="BAG3"/>
    <x v="59"/>
    <x v="173"/>
  </r>
  <r>
    <x v="1716"/>
    <s v="99061019A"/>
    <x v="0"/>
    <n v="1"/>
    <x v="0"/>
    <n v="327"/>
    <x v="84"/>
    <x v="0"/>
    <n v="277.95"/>
    <x v="6"/>
    <s v="ACC3"/>
    <x v="37"/>
    <x v="165"/>
  </r>
  <r>
    <x v="1717"/>
    <s v="99061119A"/>
    <x v="0"/>
    <n v="1"/>
    <x v="0"/>
    <n v="805"/>
    <x v="73"/>
    <x v="0"/>
    <n v="684.25"/>
    <x v="7"/>
    <s v="MIN7"/>
    <x v="58"/>
    <x v="153"/>
  </r>
  <r>
    <x v="1718"/>
    <s v="20137819A"/>
    <x v="0"/>
    <n v="1"/>
    <x v="0"/>
    <n v="168"/>
    <x v="71"/>
    <x v="0"/>
    <n v="142.79999999999998"/>
    <x v="4"/>
    <s v="SMA1"/>
    <x v="15"/>
    <x v="151"/>
  </r>
  <r>
    <x v="1719"/>
    <s v="20139119A"/>
    <x v="0"/>
    <n v="1"/>
    <x v="0"/>
    <n v="447"/>
    <x v="0"/>
    <x v="0"/>
    <n v="379.95"/>
    <x v="0"/>
    <s v="APP3"/>
    <x v="0"/>
    <x v="0"/>
  </r>
  <r>
    <x v="1720"/>
    <s v="20139819A"/>
    <x v="0"/>
    <n v="1"/>
    <x v="0"/>
    <n v="210"/>
    <x v="4"/>
    <x v="0"/>
    <n v="178.5"/>
    <x v="3"/>
    <s v="FRA2"/>
    <x v="4"/>
    <x v="4"/>
  </r>
  <r>
    <x v="1721"/>
    <s v="20139919A"/>
    <x v="0"/>
    <n v="1"/>
    <x v="0"/>
    <n v="258"/>
    <x v="77"/>
    <x v="0"/>
    <n v="219.29999999999998"/>
    <x v="6"/>
    <s v="ACC2"/>
    <x v="9"/>
    <x v="158"/>
  </r>
  <r>
    <x v="1722"/>
    <s v="80014119A"/>
    <x v="0"/>
    <n v="1"/>
    <x v="0"/>
    <n v="228"/>
    <x v="107"/>
    <x v="0"/>
    <n v="193.79999999999998"/>
    <x v="5"/>
    <s v="SNE4"/>
    <x v="44"/>
    <x v="193"/>
  </r>
  <r>
    <x v="1723"/>
    <s v="80014219A"/>
    <x v="0"/>
    <n v="1"/>
    <x v="0"/>
    <n v="447"/>
    <x v="0"/>
    <x v="0"/>
    <n v="379.95"/>
    <x v="0"/>
    <s v="APP3"/>
    <x v="0"/>
    <x v="0"/>
  </r>
  <r>
    <x v="1724"/>
    <s v="80014319A"/>
    <x v="0"/>
    <n v="1"/>
    <x v="0"/>
    <n v="172"/>
    <x v="69"/>
    <x v="0"/>
    <n v="146.19999999999999"/>
    <x v="4"/>
    <s v="SMA2"/>
    <x v="34"/>
    <x v="148"/>
  </r>
  <r>
    <x v="1725"/>
    <s v="45049019A"/>
    <x v="0"/>
    <n v="1"/>
    <x v="0"/>
    <n v="220"/>
    <x v="5"/>
    <x v="0"/>
    <n v="187"/>
    <x v="3"/>
    <s v="FRA4"/>
    <x v="5"/>
    <x v="5"/>
  </r>
  <r>
    <x v="1726"/>
    <s v="45049119A"/>
    <x v="0"/>
    <n v="1"/>
    <x v="0"/>
    <n v="313"/>
    <x v="87"/>
    <x v="0"/>
    <n v="266.05"/>
    <x v="6"/>
    <s v="ACC4"/>
    <x v="10"/>
    <x v="170"/>
  </r>
  <r>
    <x v="1727"/>
    <s v="45049219A"/>
    <x v="0"/>
    <n v="1"/>
    <x v="0"/>
    <n v="889"/>
    <x v="112"/>
    <x v="0"/>
    <n v="755.65"/>
    <x v="7"/>
    <s v="MIN2"/>
    <x v="11"/>
    <x v="199"/>
  </r>
  <r>
    <x v="1728"/>
    <s v="45049319A"/>
    <x v="0"/>
    <n v="1"/>
    <x v="0"/>
    <n v="805"/>
    <x v="73"/>
    <x v="0"/>
    <n v="684.25"/>
    <x v="7"/>
    <s v="MIN7"/>
    <x v="58"/>
    <x v="153"/>
  </r>
  <r>
    <x v="1729"/>
    <s v="45049419A"/>
    <x v="0"/>
    <n v="1"/>
    <x v="0"/>
    <n v="1101"/>
    <x v="78"/>
    <x v="0"/>
    <n v="935.85"/>
    <x v="8"/>
    <s v="BAG1"/>
    <x v="21"/>
    <x v="159"/>
  </r>
  <r>
    <x v="1730"/>
    <s v="45049519A"/>
    <x v="0"/>
    <n v="1"/>
    <x v="0"/>
    <n v="1101"/>
    <x v="78"/>
    <x v="0"/>
    <n v="935.85"/>
    <x v="8"/>
    <s v="BAG1"/>
    <x v="21"/>
    <x v="159"/>
  </r>
  <r>
    <x v="1731"/>
    <s v="45049919A"/>
    <x v="0"/>
    <n v="1"/>
    <x v="0"/>
    <n v="1576"/>
    <x v="90"/>
    <x v="0"/>
    <n v="1339.6"/>
    <x v="8"/>
    <s v="BAG3"/>
    <x v="59"/>
    <x v="173"/>
  </r>
  <r>
    <x v="1732"/>
    <s v="45210119A"/>
    <x v="0"/>
    <n v="1"/>
    <x v="0"/>
    <n v="492"/>
    <x v="76"/>
    <x v="0"/>
    <n v="418.2"/>
    <x v="1"/>
    <s v="SAN7"/>
    <x v="65"/>
    <x v="156"/>
  </r>
  <r>
    <x v="1733"/>
    <s v="45214019A"/>
    <x v="0"/>
    <n v="1"/>
    <x v="0"/>
    <n v="383"/>
    <x v="2"/>
    <x v="0"/>
    <n v="325.55"/>
    <x v="0"/>
    <s v="APP1"/>
    <x v="2"/>
    <x v="2"/>
  </r>
  <r>
    <x v="1734"/>
    <s v="50010119A"/>
    <x v="0"/>
    <n v="1"/>
    <x v="0"/>
    <n v="492"/>
    <x v="76"/>
    <x v="0"/>
    <n v="418.2"/>
    <x v="2"/>
    <s v="SHO11"/>
    <x v="48"/>
    <x v="200"/>
  </r>
  <r>
    <x v="1735"/>
    <s v="50010319A"/>
    <x v="0"/>
    <n v="1"/>
    <x v="0"/>
    <n v="579"/>
    <x v="96"/>
    <x v="0"/>
    <n v="492.15"/>
    <x v="9"/>
    <s v="BOO1"/>
    <x v="25"/>
    <x v="181"/>
  </r>
  <r>
    <x v="1736"/>
    <s v="50010519A"/>
    <x v="0"/>
    <n v="1"/>
    <x v="0"/>
    <n v="523"/>
    <x v="83"/>
    <x v="0"/>
    <n v="444.55"/>
    <x v="1"/>
    <s v="SAN6"/>
    <x v="52"/>
    <x v="164"/>
  </r>
  <r>
    <x v="1737"/>
    <s v="99040619A"/>
    <x v="0"/>
    <n v="1"/>
    <x v="0"/>
    <n v="992"/>
    <x v="88"/>
    <x v="0"/>
    <n v="843.19999999999993"/>
    <x v="7"/>
    <s v="MIN1"/>
    <x v="26"/>
    <x v="171"/>
  </r>
  <r>
    <x v="1738"/>
    <s v="52000019A"/>
    <x v="0"/>
    <n v="1"/>
    <x v="0"/>
    <n v="492"/>
    <x v="76"/>
    <x v="0"/>
    <n v="418.2"/>
    <x v="2"/>
    <s v="SHO11"/>
    <x v="48"/>
    <x v="200"/>
  </r>
  <r>
    <x v="1739"/>
    <s v="52000119A"/>
    <x v="0"/>
    <n v="1"/>
    <x v="0"/>
    <n v="636"/>
    <x v="94"/>
    <x v="0"/>
    <n v="540.6"/>
    <x v="9"/>
    <s v="BOO3"/>
    <x v="23"/>
    <x v="179"/>
  </r>
  <r>
    <x v="1740"/>
    <s v="52000219A"/>
    <x v="0"/>
    <n v="1"/>
    <x v="0"/>
    <n v="478"/>
    <x v="104"/>
    <x v="0"/>
    <n v="406.3"/>
    <x v="1"/>
    <s v="SAN8"/>
    <x v="49"/>
    <x v="190"/>
  </r>
  <r>
    <x v="1741"/>
    <s v="52000919A"/>
    <x v="0"/>
    <n v="1"/>
    <x v="0"/>
    <n v="447"/>
    <x v="0"/>
    <x v="0"/>
    <n v="379.95"/>
    <x v="0"/>
    <s v="APP3"/>
    <x v="0"/>
    <x v="0"/>
  </r>
  <r>
    <x v="1742"/>
    <s v="52001019A"/>
    <x v="0"/>
    <n v="1"/>
    <x v="0"/>
    <n v="579"/>
    <x v="96"/>
    <x v="0"/>
    <n v="492.15"/>
    <x v="9"/>
    <s v="BOO1"/>
    <x v="25"/>
    <x v="181"/>
  </r>
  <r>
    <x v="1743"/>
    <s v="52001319A"/>
    <x v="0"/>
    <n v="1"/>
    <x v="0"/>
    <n v="523"/>
    <x v="83"/>
    <x v="0"/>
    <n v="444.55"/>
    <x v="1"/>
    <s v="SAN6"/>
    <x v="52"/>
    <x v="164"/>
  </r>
  <r>
    <x v="1744"/>
    <s v="52001419A"/>
    <x v="0"/>
    <n v="1"/>
    <x v="0"/>
    <n v="180"/>
    <x v="80"/>
    <x v="0"/>
    <n v="153"/>
    <x v="5"/>
    <s v="SNE3"/>
    <x v="40"/>
    <x v="161"/>
  </r>
  <r>
    <x v="1745"/>
    <s v="52001619A"/>
    <x v="0"/>
    <n v="1"/>
    <x v="0"/>
    <n v="345"/>
    <x v="66"/>
    <x v="0"/>
    <n v="293.25"/>
    <x v="0"/>
    <s v="APP2"/>
    <x v="32"/>
    <x v="145"/>
  </r>
  <r>
    <x v="1746"/>
    <s v="52001719A"/>
    <x v="0"/>
    <n v="1"/>
    <x v="0"/>
    <n v="383"/>
    <x v="2"/>
    <x v="0"/>
    <n v="325.55"/>
    <x v="0"/>
    <s v="APP1"/>
    <x v="2"/>
    <x v="2"/>
  </r>
  <r>
    <x v="1747"/>
    <s v="52001819A"/>
    <x v="0"/>
    <n v="1"/>
    <x v="0"/>
    <n v="168"/>
    <x v="71"/>
    <x v="0"/>
    <n v="142.79999999999998"/>
    <x v="4"/>
    <s v="SMA1"/>
    <x v="15"/>
    <x v="151"/>
  </r>
  <r>
    <x v="1748"/>
    <s v="52001919A"/>
    <x v="0"/>
    <n v="1"/>
    <x v="0"/>
    <n v="144"/>
    <x v="93"/>
    <x v="0"/>
    <n v="122.39999999999999"/>
    <x v="4"/>
    <s v="SMA3"/>
    <x v="33"/>
    <x v="176"/>
  </r>
  <r>
    <x v="1749"/>
    <s v="52002119A"/>
    <x v="0"/>
    <n v="1"/>
    <x v="0"/>
    <n v="538"/>
    <x v="81"/>
    <x v="0"/>
    <n v="457.3"/>
    <x v="1"/>
    <s v="SAN11"/>
    <x v="55"/>
    <x v="178"/>
  </r>
  <r>
    <x v="1750"/>
    <s v="52002219A"/>
    <x v="0"/>
    <n v="1"/>
    <x v="0"/>
    <n v="336"/>
    <x v="95"/>
    <x v="0"/>
    <n v="285.59999999999997"/>
    <x v="5"/>
    <s v="SNE8"/>
    <x v="51"/>
    <x v="180"/>
  </r>
  <r>
    <x v="1751"/>
    <s v="52002319A"/>
    <x v="0"/>
    <n v="1"/>
    <x v="0"/>
    <n v="345"/>
    <x v="66"/>
    <x v="0"/>
    <n v="293.25"/>
    <x v="0"/>
    <s v="APP2"/>
    <x v="32"/>
    <x v="145"/>
  </r>
  <r>
    <x v="1752"/>
    <s v="52002419A"/>
    <x v="0"/>
    <n v="1"/>
    <x v="0"/>
    <n v="383"/>
    <x v="2"/>
    <x v="0"/>
    <n v="325.55"/>
    <x v="0"/>
    <s v="APP1"/>
    <x v="2"/>
    <x v="2"/>
  </r>
  <r>
    <x v="1753"/>
    <s v="52002519A"/>
    <x v="0"/>
    <n v="1"/>
    <x v="0"/>
    <n v="383"/>
    <x v="2"/>
    <x v="0"/>
    <n v="325.55"/>
    <x v="0"/>
    <s v="APP1"/>
    <x v="2"/>
    <x v="2"/>
  </r>
  <r>
    <x v="1754"/>
    <s v="52002719A"/>
    <x v="0"/>
    <n v="1"/>
    <x v="0"/>
    <n v="447"/>
    <x v="0"/>
    <x v="0"/>
    <n v="379.95"/>
    <x v="0"/>
    <s v="APP3"/>
    <x v="0"/>
    <x v="0"/>
  </r>
  <r>
    <x v="1755"/>
    <s v="52002819A"/>
    <x v="0"/>
    <n v="1"/>
    <x v="0"/>
    <n v="168"/>
    <x v="71"/>
    <x v="0"/>
    <n v="142.79999999999998"/>
    <x v="4"/>
    <s v="SMA1"/>
    <x v="15"/>
    <x v="151"/>
  </r>
  <r>
    <x v="1756"/>
    <s v="52002919A"/>
    <x v="0"/>
    <n v="1"/>
    <x v="0"/>
    <n v="192"/>
    <x v="67"/>
    <x v="0"/>
    <n v="163.19999999999999"/>
    <x v="3"/>
    <s v="FRA1"/>
    <x v="35"/>
    <x v="146"/>
  </r>
  <r>
    <x v="1757"/>
    <s v="52003019A"/>
    <x v="0"/>
    <n v="1"/>
    <x v="0"/>
    <n v="506"/>
    <x v="1"/>
    <x v="0"/>
    <n v="430.09999999999997"/>
    <x v="1"/>
    <s v="SAN12"/>
    <x v="1"/>
    <x v="1"/>
  </r>
  <r>
    <x v="1758"/>
    <s v="52003119A"/>
    <x v="0"/>
    <n v="1"/>
    <x v="0"/>
    <n v="261"/>
    <x v="113"/>
    <x v="0"/>
    <n v="221.85"/>
    <x v="5"/>
    <s v="SNE15"/>
    <x v="57"/>
    <x v="201"/>
  </r>
  <r>
    <x v="1759"/>
    <s v="52003319A"/>
    <x v="0"/>
    <n v="1"/>
    <x v="0"/>
    <n v="383"/>
    <x v="2"/>
    <x v="0"/>
    <n v="325.55"/>
    <x v="0"/>
    <s v="APP1"/>
    <x v="2"/>
    <x v="2"/>
  </r>
  <r>
    <x v="1760"/>
    <s v="52003419A"/>
    <x v="0"/>
    <n v="1"/>
    <x v="0"/>
    <n v="383"/>
    <x v="2"/>
    <x v="0"/>
    <n v="325.55"/>
    <x v="0"/>
    <s v="APP1"/>
    <x v="2"/>
    <x v="2"/>
  </r>
  <r>
    <x v="1761"/>
    <s v="52003519A"/>
    <x v="0"/>
    <n v="1"/>
    <x v="0"/>
    <n v="383"/>
    <x v="2"/>
    <x v="0"/>
    <n v="325.55"/>
    <x v="0"/>
    <s v="APP1"/>
    <x v="2"/>
    <x v="2"/>
  </r>
  <r>
    <x v="1762"/>
    <s v="52004819A"/>
    <x v="0"/>
    <n v="1"/>
    <x v="0"/>
    <n v="172"/>
    <x v="69"/>
    <x v="0"/>
    <n v="146.19999999999999"/>
    <x v="4"/>
    <s v="SMA2"/>
    <x v="34"/>
    <x v="148"/>
  </r>
  <r>
    <x v="1763"/>
    <s v="52005219A"/>
    <x v="0"/>
    <n v="1"/>
    <x v="0"/>
    <n v="284"/>
    <x v="105"/>
    <x v="0"/>
    <n v="241.4"/>
    <x v="5"/>
    <s v="SNE14"/>
    <x v="56"/>
    <x v="191"/>
  </r>
  <r>
    <x v="1764"/>
    <s v="52005319A"/>
    <x v="0"/>
    <n v="1"/>
    <x v="0"/>
    <n v="383"/>
    <x v="2"/>
    <x v="0"/>
    <n v="325.55"/>
    <x v="0"/>
    <s v="APP1"/>
    <x v="2"/>
    <x v="2"/>
  </r>
  <r>
    <x v="1765"/>
    <s v="52006019A"/>
    <x v="0"/>
    <n v="1"/>
    <x v="0"/>
    <n v="539"/>
    <x v="114"/>
    <x v="0"/>
    <n v="458.15"/>
    <x v="1"/>
    <s v="SAN2"/>
    <x v="41"/>
    <x v="202"/>
  </r>
  <r>
    <x v="1766"/>
    <s v="52006119A"/>
    <x v="0"/>
    <n v="1"/>
    <x v="0"/>
    <n v="317"/>
    <x v="106"/>
    <x v="0"/>
    <n v="269.45"/>
    <x v="5"/>
    <s v="SNE13"/>
    <x v="63"/>
    <x v="192"/>
  </r>
  <r>
    <x v="1767"/>
    <s v="52006219A"/>
    <x v="0"/>
    <n v="1"/>
    <x v="0"/>
    <n v="447"/>
    <x v="0"/>
    <x v="0"/>
    <n v="379.95"/>
    <x v="0"/>
    <s v="APP3"/>
    <x v="0"/>
    <x v="0"/>
  </r>
  <r>
    <x v="1768"/>
    <s v="52006319A"/>
    <x v="0"/>
    <n v="1"/>
    <x v="0"/>
    <n v="144"/>
    <x v="93"/>
    <x v="0"/>
    <n v="122.39999999999999"/>
    <x v="4"/>
    <s v="SMA3"/>
    <x v="33"/>
    <x v="176"/>
  </r>
  <r>
    <x v="1769"/>
    <s v="52006419A"/>
    <x v="0"/>
    <n v="1"/>
    <x v="0"/>
    <n v="168"/>
    <x v="71"/>
    <x v="0"/>
    <n v="142.79999999999998"/>
    <x v="4"/>
    <s v="SMA4"/>
    <x v="7"/>
    <x v="157"/>
  </r>
  <r>
    <x v="1770"/>
    <s v="52006519A"/>
    <x v="0"/>
    <n v="1"/>
    <x v="0"/>
    <n v="240"/>
    <x v="34"/>
    <x v="0"/>
    <n v="204"/>
    <x v="3"/>
    <s v="FRA5"/>
    <x v="36"/>
    <x v="149"/>
  </r>
  <r>
    <x v="1771"/>
    <s v="52008019A"/>
    <x v="0"/>
    <n v="1"/>
    <x v="0"/>
    <n v="312"/>
    <x v="7"/>
    <x v="0"/>
    <n v="265.2"/>
    <x v="5"/>
    <s v="SNE1"/>
    <x v="8"/>
    <x v="11"/>
  </r>
  <r>
    <x v="1772"/>
    <s v="52008119A"/>
    <x v="0"/>
    <n v="1"/>
    <x v="0"/>
    <n v="383"/>
    <x v="2"/>
    <x v="0"/>
    <n v="325.55"/>
    <x v="0"/>
    <s v="APP1"/>
    <x v="2"/>
    <x v="2"/>
  </r>
  <r>
    <x v="1773"/>
    <s v="52008219A"/>
    <x v="0"/>
    <n v="1"/>
    <x v="0"/>
    <n v="168"/>
    <x v="71"/>
    <x v="0"/>
    <n v="142.79999999999998"/>
    <x v="4"/>
    <s v="SMA1"/>
    <x v="15"/>
    <x v="151"/>
  </r>
  <r>
    <x v="1774"/>
    <s v="52008319A"/>
    <x v="0"/>
    <n v="1"/>
    <x v="0"/>
    <n v="210"/>
    <x v="4"/>
    <x v="0"/>
    <n v="178.5"/>
    <x v="3"/>
    <s v="FRA2"/>
    <x v="4"/>
    <x v="4"/>
  </r>
  <r>
    <x v="1775"/>
    <s v="52008519A"/>
    <x v="0"/>
    <n v="1"/>
    <x v="0"/>
    <n v="192"/>
    <x v="67"/>
    <x v="0"/>
    <n v="163.19999999999999"/>
    <x v="3"/>
    <s v="FRA1"/>
    <x v="35"/>
    <x v="146"/>
  </r>
  <r>
    <x v="1776"/>
    <s v="52008819A"/>
    <x v="0"/>
    <n v="1"/>
    <x v="0"/>
    <n v="192"/>
    <x v="67"/>
    <x v="0"/>
    <n v="163.19999999999999"/>
    <x v="3"/>
    <s v="FRA1"/>
    <x v="35"/>
    <x v="146"/>
  </r>
  <r>
    <x v="1777"/>
    <s v="52008919A"/>
    <x v="0"/>
    <n v="1"/>
    <x v="0"/>
    <n v="313"/>
    <x v="87"/>
    <x v="0"/>
    <n v="266.05"/>
    <x v="6"/>
    <s v="ACC4"/>
    <x v="10"/>
    <x v="170"/>
  </r>
  <r>
    <x v="1778"/>
    <s v="52009019A"/>
    <x v="0"/>
    <n v="1"/>
    <x v="0"/>
    <n v="383"/>
    <x v="2"/>
    <x v="0"/>
    <n v="325.55"/>
    <x v="0"/>
    <s v="APP1"/>
    <x v="2"/>
    <x v="2"/>
  </r>
  <r>
    <x v="1779"/>
    <s v="52009119A"/>
    <x v="0"/>
    <n v="1"/>
    <x v="0"/>
    <n v="168"/>
    <x v="71"/>
    <x v="0"/>
    <n v="142.79999999999998"/>
    <x v="4"/>
    <s v="SMA4"/>
    <x v="7"/>
    <x v="157"/>
  </r>
  <r>
    <x v="1780"/>
    <s v="52009219A"/>
    <x v="0"/>
    <n v="1"/>
    <x v="0"/>
    <n v="210"/>
    <x v="4"/>
    <x v="0"/>
    <n v="178.5"/>
    <x v="3"/>
    <s v="FRA2"/>
    <x v="4"/>
    <x v="4"/>
  </r>
  <r>
    <x v="1781"/>
    <s v="52009319A"/>
    <x v="0"/>
    <n v="0"/>
    <x v="0"/>
    <n v="192"/>
    <x v="67"/>
    <x v="0"/>
    <n v="163.19999999999999"/>
    <x v="3"/>
    <s v="FRA1"/>
    <x v="35"/>
    <x v="146"/>
  </r>
  <r>
    <x v="1782"/>
    <s v="12701019A"/>
    <x v="0"/>
    <n v="1"/>
    <x v="0"/>
    <n v="538"/>
    <x v="81"/>
    <x v="0"/>
    <n v="457.3"/>
    <x v="1"/>
    <s v="SAN11"/>
    <x v="55"/>
    <x v="178"/>
  </r>
  <r>
    <x v="1783"/>
    <s v="12701029A"/>
    <x v="0"/>
    <n v="1"/>
    <x v="0"/>
    <n v="336"/>
    <x v="95"/>
    <x v="0"/>
    <n v="285.59999999999997"/>
    <x v="5"/>
    <s v="SNE8"/>
    <x v="51"/>
    <x v="180"/>
  </r>
  <r>
    <x v="1784"/>
    <s v="12701039A"/>
    <x v="0"/>
    <n v="1"/>
    <x v="0"/>
    <n v="383"/>
    <x v="2"/>
    <x v="0"/>
    <n v="325.55"/>
    <x v="0"/>
    <s v="APP1"/>
    <x v="2"/>
    <x v="2"/>
  </r>
  <r>
    <x v="1785"/>
    <s v="10101009A"/>
    <x v="0"/>
    <n v="1"/>
    <x v="0"/>
    <n v="278"/>
    <x v="108"/>
    <x v="0"/>
    <n v="236.29999999999998"/>
    <x v="2"/>
    <s v="SHO1"/>
    <x v="74"/>
    <x v="203"/>
  </r>
  <r>
    <x v="1786"/>
    <s v="10101019A"/>
    <x v="0"/>
    <n v="1"/>
    <x v="0"/>
    <n v="636"/>
    <x v="94"/>
    <x v="0"/>
    <n v="540.6"/>
    <x v="9"/>
    <s v="BOO3"/>
    <x v="23"/>
    <x v="179"/>
  </r>
  <r>
    <x v="1787"/>
    <s v="10101029A"/>
    <x v="0"/>
    <n v="1"/>
    <x v="0"/>
    <n v="538"/>
    <x v="81"/>
    <x v="0"/>
    <n v="457.3"/>
    <x v="1"/>
    <s v="SAN10"/>
    <x v="39"/>
    <x v="162"/>
  </r>
  <r>
    <x v="1788"/>
    <s v="10101039A"/>
    <x v="0"/>
    <n v="1"/>
    <x v="0"/>
    <n v="540"/>
    <x v="79"/>
    <x v="0"/>
    <n v="459"/>
    <x v="1"/>
    <s v="SAN3"/>
    <x v="66"/>
    <x v="160"/>
  </r>
  <r>
    <x v="1789"/>
    <s v="10101049A"/>
    <x v="0"/>
    <n v="1"/>
    <x v="0"/>
    <n v="488"/>
    <x v="92"/>
    <x v="0"/>
    <n v="414.8"/>
    <x v="1"/>
    <s v="SAN4"/>
    <x v="53"/>
    <x v="175"/>
  </r>
  <r>
    <x v="1790"/>
    <s v="10101059A"/>
    <x v="0"/>
    <n v="1"/>
    <x v="0"/>
    <n v="523"/>
    <x v="83"/>
    <x v="0"/>
    <n v="444.55"/>
    <x v="1"/>
    <s v="SAN6"/>
    <x v="52"/>
    <x v="164"/>
  </r>
  <r>
    <x v="1791"/>
    <s v="10101069A"/>
    <x v="0"/>
    <n v="1"/>
    <x v="0"/>
    <n v="478"/>
    <x v="104"/>
    <x v="0"/>
    <n v="406.3"/>
    <x v="1"/>
    <s v="SAN8"/>
    <x v="49"/>
    <x v="190"/>
  </r>
  <r>
    <x v="1792"/>
    <s v="10101079A"/>
    <x v="0"/>
    <n v="1"/>
    <x v="0"/>
    <n v="592"/>
    <x v="103"/>
    <x v="0"/>
    <n v="503.2"/>
    <x v="1"/>
    <s v="SAN1"/>
    <x v="47"/>
    <x v="189"/>
  </r>
  <r>
    <x v="1793"/>
    <s v="10101089A"/>
    <x v="0"/>
    <n v="1"/>
    <x v="0"/>
    <n v="278"/>
    <x v="108"/>
    <x v="0"/>
    <n v="236.29999999999998"/>
    <x v="5"/>
    <s v="SNE10"/>
    <x v="71"/>
    <x v="194"/>
  </r>
  <r>
    <x v="1794"/>
    <s v="10101099A"/>
    <x v="0"/>
    <n v="1"/>
    <x v="0"/>
    <n v="267"/>
    <x v="109"/>
    <x v="0"/>
    <n v="226.95"/>
    <x v="5"/>
    <s v="SNE6"/>
    <x v="31"/>
    <x v="195"/>
  </r>
  <r>
    <x v="1795"/>
    <s v="10101109A"/>
    <x v="0"/>
    <n v="1"/>
    <x v="0"/>
    <n v="436"/>
    <x v="101"/>
    <x v="0"/>
    <n v="370.59999999999997"/>
    <x v="2"/>
    <s v="SHO9"/>
    <x v="69"/>
    <x v="204"/>
  </r>
  <r>
    <x v="1796"/>
    <s v="10101119A"/>
    <x v="0"/>
    <n v="1"/>
    <x v="0"/>
    <n v="510"/>
    <x v="99"/>
    <x v="0"/>
    <n v="433.5"/>
    <x v="9"/>
    <s v="BOO2"/>
    <x v="22"/>
    <x v="185"/>
  </r>
  <r>
    <x v="1797"/>
    <s v="12290201A"/>
    <x v="0"/>
    <n v="1"/>
    <x v="0"/>
    <n v="523"/>
    <x v="83"/>
    <x v="0"/>
    <n v="444.55"/>
    <x v="1"/>
    <s v="SAN6"/>
    <x v="52"/>
    <x v="164"/>
  </r>
  <r>
    <x v="1798"/>
    <s v="12290202A"/>
    <x v="0"/>
    <n v="1"/>
    <x v="0"/>
    <n v="523"/>
    <x v="83"/>
    <x v="0"/>
    <n v="444.55"/>
    <x v="1"/>
    <s v="SAN6"/>
    <x v="52"/>
    <x v="164"/>
  </r>
  <r>
    <x v="1799"/>
    <s v="12290203A"/>
    <x v="0"/>
    <n v="1"/>
    <x v="0"/>
    <n v="540"/>
    <x v="79"/>
    <x v="0"/>
    <n v="459"/>
    <x v="1"/>
    <s v="SAN3"/>
    <x v="66"/>
    <x v="160"/>
  </r>
  <r>
    <x v="1800"/>
    <s v="12290205A"/>
    <x v="0"/>
    <n v="1"/>
    <x v="0"/>
    <n v="261"/>
    <x v="113"/>
    <x v="0"/>
    <n v="221.85"/>
    <x v="5"/>
    <s v="SNE15"/>
    <x v="57"/>
    <x v="201"/>
  </r>
  <r>
    <x v="1801"/>
    <s v="12290206A"/>
    <x v="0"/>
    <n v="1"/>
    <x v="0"/>
    <n v="187"/>
    <x v="85"/>
    <x v="0"/>
    <n v="158.94999999999999"/>
    <x v="5"/>
    <s v="SNE2"/>
    <x v="42"/>
    <x v="166"/>
  </r>
  <r>
    <x v="1802"/>
    <s v="12290207A"/>
    <x v="0"/>
    <n v="1"/>
    <x v="0"/>
    <n v="383"/>
    <x v="2"/>
    <x v="0"/>
    <n v="325.55"/>
    <x v="0"/>
    <s v="APP1"/>
    <x v="2"/>
    <x v="2"/>
  </r>
  <r>
    <x v="1803"/>
    <s v="12290209A"/>
    <x v="0"/>
    <n v="1"/>
    <x v="0"/>
    <n v="447"/>
    <x v="0"/>
    <x v="0"/>
    <n v="379.95"/>
    <x v="0"/>
    <s v="APP3"/>
    <x v="0"/>
    <x v="0"/>
  </r>
  <r>
    <x v="1804"/>
    <s v="12290210A"/>
    <x v="0"/>
    <n v="1"/>
    <x v="0"/>
    <n v="436"/>
    <x v="101"/>
    <x v="0"/>
    <n v="370.59999999999997"/>
    <x v="2"/>
    <s v="SHO9"/>
    <x v="69"/>
    <x v="204"/>
  </r>
  <r>
    <x v="1805"/>
    <s v="12290211A"/>
    <x v="0"/>
    <n v="1"/>
    <x v="0"/>
    <n v="592"/>
    <x v="103"/>
    <x v="0"/>
    <n v="503.2"/>
    <x v="1"/>
    <s v="SAN1"/>
    <x v="47"/>
    <x v="189"/>
  </r>
  <r>
    <x v="1806"/>
    <s v="12290213A"/>
    <x v="0"/>
    <n v="1"/>
    <x v="0"/>
    <n v="332"/>
    <x v="115"/>
    <x v="0"/>
    <n v="282.2"/>
    <x v="5"/>
    <s v="SNE16"/>
    <x v="38"/>
    <x v="205"/>
  </r>
  <r>
    <x v="1807"/>
    <s v="12290214A"/>
    <x v="0"/>
    <n v="1"/>
    <x v="0"/>
    <n v="187"/>
    <x v="85"/>
    <x v="0"/>
    <n v="158.94999999999999"/>
    <x v="5"/>
    <s v="SNE2"/>
    <x v="42"/>
    <x v="166"/>
  </r>
  <r>
    <x v="1808"/>
    <s v="12290215A"/>
    <x v="0"/>
    <n v="1"/>
    <x v="0"/>
    <n v="447"/>
    <x v="0"/>
    <x v="0"/>
    <n v="379.95"/>
    <x v="0"/>
    <s v="APP3"/>
    <x v="0"/>
    <x v="0"/>
  </r>
  <r>
    <x v="1809"/>
    <s v="12290217A"/>
    <x v="0"/>
    <n v="1"/>
    <x v="0"/>
    <n v="447"/>
    <x v="0"/>
    <x v="0"/>
    <n v="379.95"/>
    <x v="0"/>
    <s v="APP3"/>
    <x v="0"/>
    <x v="0"/>
  </r>
  <r>
    <x v="1810"/>
    <s v="12290218A"/>
    <x v="0"/>
    <n v="1"/>
    <x v="0"/>
    <n v="345"/>
    <x v="66"/>
    <x v="0"/>
    <n v="293.25"/>
    <x v="0"/>
    <s v="APP2"/>
    <x v="32"/>
    <x v="145"/>
  </r>
  <r>
    <x v="1811"/>
    <s v="12290219A"/>
    <x v="0"/>
    <n v="1"/>
    <x v="0"/>
    <n v="144"/>
    <x v="93"/>
    <x v="0"/>
    <n v="122.39999999999999"/>
    <x v="4"/>
    <s v="SMA3"/>
    <x v="33"/>
    <x v="176"/>
  </r>
  <r>
    <x v="1812"/>
    <s v="12290221A"/>
    <x v="0"/>
    <n v="1"/>
    <x v="0"/>
    <n v="592"/>
    <x v="103"/>
    <x v="0"/>
    <n v="503.2"/>
    <x v="1"/>
    <s v="SAN1"/>
    <x v="47"/>
    <x v="189"/>
  </r>
  <r>
    <x v="1813"/>
    <s v="12290222A"/>
    <x v="0"/>
    <n v="1"/>
    <x v="0"/>
    <n v="440"/>
    <x v="70"/>
    <x v="0"/>
    <n v="374"/>
    <x v="1"/>
    <s v="SAN5"/>
    <x v="54"/>
    <x v="150"/>
  </r>
  <r>
    <x v="1814"/>
    <s v="12290223A"/>
    <x v="0"/>
    <n v="1"/>
    <x v="0"/>
    <n v="187"/>
    <x v="85"/>
    <x v="0"/>
    <n v="158.94999999999999"/>
    <x v="5"/>
    <s v="SNE2"/>
    <x v="42"/>
    <x v="166"/>
  </r>
  <r>
    <x v="1815"/>
    <s v="12290225A"/>
    <x v="0"/>
    <n v="1"/>
    <x v="0"/>
    <n v="447"/>
    <x v="0"/>
    <x v="0"/>
    <n v="379.95"/>
    <x v="0"/>
    <s v="APP3"/>
    <x v="0"/>
    <x v="0"/>
  </r>
  <r>
    <x v="1816"/>
    <s v="12290226A"/>
    <x v="0"/>
    <n v="1"/>
    <x v="0"/>
    <n v="447"/>
    <x v="0"/>
    <x v="0"/>
    <n v="379.95"/>
    <x v="0"/>
    <s v="APP3"/>
    <x v="0"/>
    <x v="0"/>
  </r>
  <r>
    <x v="1817"/>
    <s v="12290227A"/>
    <x v="0"/>
    <n v="1"/>
    <x v="0"/>
    <n v="447"/>
    <x v="0"/>
    <x v="0"/>
    <n v="379.95"/>
    <x v="0"/>
    <s v="APP3"/>
    <x v="0"/>
    <x v="0"/>
  </r>
  <r>
    <x v="1818"/>
    <s v="12290230A"/>
    <x v="0"/>
    <n v="1"/>
    <x v="0"/>
    <n v="636"/>
    <x v="94"/>
    <x v="0"/>
    <n v="540.6"/>
    <x v="9"/>
    <s v="BOO3"/>
    <x v="23"/>
    <x v="179"/>
  </r>
  <r>
    <x v="1203"/>
    <s v="12590136B"/>
    <x v="1"/>
    <n v="1"/>
    <x v="0"/>
    <n v="240"/>
    <x v="34"/>
    <x v="0"/>
    <n v="204"/>
    <x v="3"/>
    <s v="FRA5"/>
    <x v="36"/>
    <x v="149"/>
  </r>
  <r>
    <x v="1237"/>
    <s v="12590201C"/>
    <x v="1"/>
    <n v="0"/>
    <x v="0"/>
    <n v="447"/>
    <x v="0"/>
    <x v="0"/>
    <n v="379.95"/>
    <x v="0"/>
    <s v="APP3"/>
    <x v="0"/>
    <x v="0"/>
  </r>
  <r>
    <x v="1168"/>
    <s v="12590308B"/>
    <x v="1"/>
    <n v="1"/>
    <x v="0"/>
    <n v="205"/>
    <x v="82"/>
    <x v="0"/>
    <n v="174.25"/>
    <x v="3"/>
    <s v="FRA3"/>
    <x v="16"/>
    <x v="163"/>
  </r>
  <r>
    <x v="1174"/>
    <s v="12101069B"/>
    <x v="1"/>
    <n v="1"/>
    <x v="0"/>
    <n v="312"/>
    <x v="7"/>
    <x v="0"/>
    <n v="265.2"/>
    <x v="5"/>
    <s v="SNE1"/>
    <x v="8"/>
    <x v="11"/>
  </r>
  <r>
    <x v="1377"/>
    <s v="30119609B"/>
    <x v="1"/>
    <n v="0"/>
    <x v="0"/>
    <n v="240"/>
    <x v="34"/>
    <x v="0"/>
    <n v="204"/>
    <x v="3"/>
    <s v="FRA5"/>
    <x v="36"/>
    <x v="149"/>
  </r>
  <r>
    <x v="1388"/>
    <s v="30119739B"/>
    <x v="1"/>
    <n v="1"/>
    <x v="0"/>
    <n v="805"/>
    <x v="73"/>
    <x v="0"/>
    <n v="684.25"/>
    <x v="7"/>
    <s v="MIN7"/>
    <x v="58"/>
    <x v="153"/>
  </r>
  <r>
    <x v="1390"/>
    <s v="30119769C"/>
    <x v="1"/>
    <n v="1"/>
    <x v="0"/>
    <n v="1101"/>
    <x v="78"/>
    <x v="0"/>
    <n v="935.85"/>
    <x v="8"/>
    <s v="BAG1"/>
    <x v="21"/>
    <x v="159"/>
  </r>
  <r>
    <x v="1428"/>
    <s v="12790155B"/>
    <x v="1"/>
    <n v="1"/>
    <x v="0"/>
    <n v="258"/>
    <x v="77"/>
    <x v="0"/>
    <n v="219.29999999999998"/>
    <x v="6"/>
    <s v="ACC2"/>
    <x v="9"/>
    <x v="158"/>
  </r>
  <r>
    <x v="1819"/>
    <s v="12290231A"/>
    <x v="0"/>
    <n v="0"/>
    <x v="0"/>
    <n v="592"/>
    <x v="103"/>
    <x v="0"/>
    <n v="503.2"/>
    <x v="1"/>
    <s v="SAN1"/>
    <x v="47"/>
    <x v="189"/>
  </r>
  <r>
    <x v="1820"/>
    <s v="12290233A"/>
    <x v="0"/>
    <n v="0"/>
    <x v="0"/>
    <n v="523"/>
    <x v="83"/>
    <x v="0"/>
    <n v="444.55"/>
    <x v="1"/>
    <s v="SAN6"/>
    <x v="52"/>
    <x v="164"/>
  </r>
  <r>
    <x v="1820"/>
    <s v="12290233B"/>
    <x v="1"/>
    <n v="0"/>
    <x v="0"/>
    <n v="293"/>
    <x v="98"/>
    <x v="0"/>
    <n v="249.04999999999998"/>
    <x v="5"/>
    <s v="SNE9"/>
    <x v="45"/>
    <x v="183"/>
  </r>
  <r>
    <x v="1820"/>
    <s v="12290233C"/>
    <x v="1"/>
    <n v="0"/>
    <x v="0"/>
    <n v="383"/>
    <x v="2"/>
    <x v="0"/>
    <n v="325.55"/>
    <x v="0"/>
    <s v="APP1"/>
    <x v="2"/>
    <x v="2"/>
  </r>
  <r>
    <x v="1821"/>
    <s v="12290234A"/>
    <x v="0"/>
    <n v="1"/>
    <x v="0"/>
    <n v="447"/>
    <x v="0"/>
    <x v="0"/>
    <n v="379.95"/>
    <x v="0"/>
    <s v="APP3"/>
    <x v="0"/>
    <x v="0"/>
  </r>
  <r>
    <x v="1822"/>
    <s v="12290235A"/>
    <x v="0"/>
    <n v="1"/>
    <x v="0"/>
    <n v="345"/>
    <x v="66"/>
    <x v="0"/>
    <n v="293.25"/>
    <x v="0"/>
    <s v="APP2"/>
    <x v="32"/>
    <x v="145"/>
  </r>
  <r>
    <x v="1823"/>
    <s v="12290238A"/>
    <x v="0"/>
    <n v="1"/>
    <x v="0"/>
    <n v="383"/>
    <x v="2"/>
    <x v="0"/>
    <n v="325.55"/>
    <x v="0"/>
    <s v="APP1"/>
    <x v="2"/>
    <x v="2"/>
  </r>
  <r>
    <x v="1824"/>
    <s v="12290239A"/>
    <x v="0"/>
    <n v="1"/>
    <x v="0"/>
    <n v="168"/>
    <x v="71"/>
    <x v="0"/>
    <n v="142.79999999999998"/>
    <x v="4"/>
    <s v="SMA1"/>
    <x v="15"/>
    <x v="151"/>
  </r>
  <r>
    <x v="1825"/>
    <s v="12290241A"/>
    <x v="0"/>
    <n v="1"/>
    <x v="0"/>
    <n v="492"/>
    <x v="76"/>
    <x v="0"/>
    <n v="418.2"/>
    <x v="1"/>
    <s v="SAN7"/>
    <x v="65"/>
    <x v="156"/>
  </r>
  <r>
    <x v="1826"/>
    <s v="12290242A"/>
    <x v="0"/>
    <n v="1"/>
    <x v="0"/>
    <n v="228"/>
    <x v="107"/>
    <x v="0"/>
    <n v="193.79999999999998"/>
    <x v="5"/>
    <s v="SNE4"/>
    <x v="44"/>
    <x v="193"/>
  </r>
  <r>
    <x v="1827"/>
    <s v="13201019A"/>
    <x v="0"/>
    <n v="1"/>
    <x v="0"/>
    <n v="436"/>
    <x v="101"/>
    <x v="0"/>
    <n v="370.59999999999997"/>
    <x v="2"/>
    <s v="SHO6"/>
    <x v="64"/>
    <x v="187"/>
  </r>
  <r>
    <x v="1828"/>
    <s v="12540101A"/>
    <x v="0"/>
    <n v="0"/>
    <x v="0"/>
    <n v="540"/>
    <x v="79"/>
    <x v="0"/>
    <n v="459"/>
    <x v="1"/>
    <s v="SAN3"/>
    <x v="66"/>
    <x v="160"/>
  </r>
  <r>
    <x v="1829"/>
    <s v="12540102A"/>
    <x v="0"/>
    <n v="1"/>
    <x v="0"/>
    <n v="507"/>
    <x v="102"/>
    <x v="0"/>
    <n v="430.95"/>
    <x v="1"/>
    <s v="SAN9"/>
    <x v="43"/>
    <x v="188"/>
  </r>
  <r>
    <x v="1830"/>
    <s v="12540103A"/>
    <x v="0"/>
    <n v="0"/>
    <x v="0"/>
    <n v="592"/>
    <x v="103"/>
    <x v="0"/>
    <n v="503.2"/>
    <x v="1"/>
    <s v="SAN1"/>
    <x v="47"/>
    <x v="189"/>
  </r>
  <r>
    <x v="1831"/>
    <s v="12540104A"/>
    <x v="0"/>
    <n v="1"/>
    <x v="0"/>
    <n v="538"/>
    <x v="81"/>
    <x v="0"/>
    <n v="457.3"/>
    <x v="1"/>
    <s v="SAN11"/>
    <x v="55"/>
    <x v="178"/>
  </r>
  <r>
    <x v="1832"/>
    <s v="12540105A"/>
    <x v="0"/>
    <n v="0"/>
    <x v="0"/>
    <n v="540"/>
    <x v="79"/>
    <x v="0"/>
    <n v="459"/>
    <x v="1"/>
    <s v="SAN3"/>
    <x v="66"/>
    <x v="160"/>
  </r>
  <r>
    <x v="1833"/>
    <s v="12540106A"/>
    <x v="0"/>
    <n v="1"/>
    <x v="0"/>
    <n v="267"/>
    <x v="109"/>
    <x v="0"/>
    <n v="226.95"/>
    <x v="5"/>
    <s v="SNE6"/>
    <x v="31"/>
    <x v="195"/>
  </r>
  <r>
    <x v="1834"/>
    <s v="12540107A"/>
    <x v="0"/>
    <n v="1"/>
    <x v="0"/>
    <n v="187"/>
    <x v="85"/>
    <x v="0"/>
    <n v="158.94999999999999"/>
    <x v="5"/>
    <s v="SNE2"/>
    <x v="42"/>
    <x v="166"/>
  </r>
  <r>
    <x v="1835"/>
    <s v="12540108A"/>
    <x v="0"/>
    <n v="1"/>
    <x v="0"/>
    <n v="345"/>
    <x v="66"/>
    <x v="0"/>
    <n v="293.25"/>
    <x v="0"/>
    <s v="APP2"/>
    <x v="32"/>
    <x v="145"/>
  </r>
  <r>
    <x v="1836"/>
    <s v="12540109A"/>
    <x v="0"/>
    <n v="0"/>
    <x v="0"/>
    <n v="447"/>
    <x v="0"/>
    <x v="0"/>
    <n v="379.95"/>
    <x v="0"/>
    <s v="APP3"/>
    <x v="0"/>
    <x v="0"/>
  </r>
  <r>
    <x v="1837"/>
    <s v="12540110A"/>
    <x v="0"/>
    <n v="0"/>
    <x v="0"/>
    <n v="278"/>
    <x v="108"/>
    <x v="0"/>
    <n v="236.29999999999998"/>
    <x v="2"/>
    <s v="SHO1"/>
    <x v="74"/>
    <x v="203"/>
  </r>
  <r>
    <x v="1838"/>
    <s v="12540111A"/>
    <x v="0"/>
    <n v="0"/>
    <x v="0"/>
    <n v="523"/>
    <x v="83"/>
    <x v="0"/>
    <n v="444.55"/>
    <x v="1"/>
    <s v="SAN6"/>
    <x v="52"/>
    <x v="164"/>
  </r>
  <r>
    <x v="1838"/>
    <s v="12540111B"/>
    <x v="1"/>
    <n v="0"/>
    <x v="0"/>
    <n v="523"/>
    <x v="83"/>
    <x v="0"/>
    <n v="444.55"/>
    <x v="1"/>
    <s v="SAN6"/>
    <x v="52"/>
    <x v="164"/>
  </r>
  <r>
    <x v="1839"/>
    <s v="12540112A"/>
    <x v="0"/>
    <n v="1"/>
    <x v="0"/>
    <n v="478"/>
    <x v="104"/>
    <x v="0"/>
    <n v="406.3"/>
    <x v="1"/>
    <s v="SAN8"/>
    <x v="49"/>
    <x v="190"/>
  </r>
  <r>
    <x v="1840"/>
    <s v="12540113A"/>
    <x v="0"/>
    <n v="1"/>
    <x v="0"/>
    <n v="478"/>
    <x v="104"/>
    <x v="0"/>
    <n v="406.3"/>
    <x v="1"/>
    <s v="SAN8"/>
    <x v="49"/>
    <x v="190"/>
  </r>
  <r>
    <x v="1841"/>
    <s v="12540114A"/>
    <x v="0"/>
    <n v="0"/>
    <x v="0"/>
    <n v="506"/>
    <x v="1"/>
    <x v="0"/>
    <n v="430.09999999999997"/>
    <x v="1"/>
    <s v="SAN12"/>
    <x v="1"/>
    <x v="1"/>
  </r>
  <r>
    <x v="1842"/>
    <s v="12540115A"/>
    <x v="0"/>
    <n v="1"/>
    <x v="0"/>
    <n v="317"/>
    <x v="106"/>
    <x v="0"/>
    <n v="269.45"/>
    <x v="5"/>
    <s v="SNE13"/>
    <x v="63"/>
    <x v="192"/>
  </r>
  <r>
    <x v="1843"/>
    <s v="12540116A"/>
    <x v="0"/>
    <n v="1"/>
    <x v="0"/>
    <n v="312"/>
    <x v="7"/>
    <x v="0"/>
    <n v="265.2"/>
    <x v="5"/>
    <s v="SNE1"/>
    <x v="8"/>
    <x v="11"/>
  </r>
  <r>
    <x v="1844"/>
    <s v="12540117A"/>
    <x v="0"/>
    <n v="1"/>
    <x v="0"/>
    <n v="332"/>
    <x v="115"/>
    <x v="0"/>
    <n v="282.2"/>
    <x v="5"/>
    <s v="SNE16"/>
    <x v="38"/>
    <x v="205"/>
  </r>
  <r>
    <x v="1845"/>
    <s v="12540118A"/>
    <x v="0"/>
    <n v="1"/>
    <x v="0"/>
    <n v="447"/>
    <x v="0"/>
    <x v="0"/>
    <n v="379.95"/>
    <x v="0"/>
    <s v="APP3"/>
    <x v="0"/>
    <x v="0"/>
  </r>
  <r>
    <x v="1846"/>
    <s v="12540119A"/>
    <x v="0"/>
    <n v="0"/>
    <x v="0"/>
    <n v="447"/>
    <x v="0"/>
    <x v="0"/>
    <n v="379.95"/>
    <x v="0"/>
    <s v="APP3"/>
    <x v="0"/>
    <x v="0"/>
  </r>
  <r>
    <x v="1847"/>
    <s v="12540120A"/>
    <x v="0"/>
    <n v="0"/>
    <x v="0"/>
    <n v="492"/>
    <x v="76"/>
    <x v="0"/>
    <n v="418.2"/>
    <x v="2"/>
    <s v="SHO11"/>
    <x v="48"/>
    <x v="200"/>
  </r>
  <r>
    <x v="1847"/>
    <s v="12540120B"/>
    <x v="1"/>
    <n v="0"/>
    <x v="0"/>
    <n v="510"/>
    <x v="99"/>
    <x v="0"/>
    <n v="433.5"/>
    <x v="9"/>
    <s v="BOO2"/>
    <x v="22"/>
    <x v="185"/>
  </r>
  <r>
    <x v="1848"/>
    <s v="12540121A"/>
    <x v="0"/>
    <n v="1"/>
    <x v="0"/>
    <n v="539"/>
    <x v="114"/>
    <x v="0"/>
    <n v="458.15"/>
    <x v="1"/>
    <s v="SAN2"/>
    <x v="41"/>
    <x v="202"/>
  </r>
  <r>
    <x v="1849"/>
    <s v="12540122A"/>
    <x v="0"/>
    <n v="1"/>
    <x v="0"/>
    <n v="539"/>
    <x v="114"/>
    <x v="0"/>
    <n v="458.15"/>
    <x v="1"/>
    <s v="SAN2"/>
    <x v="41"/>
    <x v="202"/>
  </r>
  <r>
    <x v="1850"/>
    <s v="12540123A"/>
    <x v="0"/>
    <n v="1"/>
    <x v="0"/>
    <n v="506"/>
    <x v="1"/>
    <x v="0"/>
    <n v="430.09999999999997"/>
    <x v="1"/>
    <s v="SAN12"/>
    <x v="1"/>
    <x v="1"/>
  </r>
  <r>
    <x v="1851"/>
    <s v="12540124A"/>
    <x v="0"/>
    <n v="1"/>
    <x v="0"/>
    <n v="540"/>
    <x v="79"/>
    <x v="0"/>
    <n v="459"/>
    <x v="1"/>
    <s v="SAN3"/>
    <x v="66"/>
    <x v="160"/>
  </r>
  <r>
    <x v="1852"/>
    <s v="12540125A"/>
    <x v="0"/>
    <n v="1"/>
    <x v="0"/>
    <n v="278"/>
    <x v="108"/>
    <x v="0"/>
    <n v="236.29999999999998"/>
    <x v="5"/>
    <s v="SNE10"/>
    <x v="71"/>
    <x v="194"/>
  </r>
  <r>
    <x v="1853"/>
    <s v="12540126A"/>
    <x v="0"/>
    <n v="1"/>
    <x v="0"/>
    <n v="168"/>
    <x v="71"/>
    <x v="0"/>
    <n v="142.79999999999998"/>
    <x v="5"/>
    <s v="SNE5"/>
    <x v="62"/>
    <x v="177"/>
  </r>
  <r>
    <x v="1854"/>
    <s v="12540127A"/>
    <x v="0"/>
    <n v="1"/>
    <x v="0"/>
    <n v="383"/>
    <x v="2"/>
    <x v="0"/>
    <n v="325.55"/>
    <x v="0"/>
    <s v="APP1"/>
    <x v="2"/>
    <x v="2"/>
  </r>
  <r>
    <x v="1855"/>
    <s v="12540128A"/>
    <x v="0"/>
    <n v="1"/>
    <x v="0"/>
    <n v="383"/>
    <x v="2"/>
    <x v="0"/>
    <n v="325.55"/>
    <x v="0"/>
    <s v="APP1"/>
    <x v="2"/>
    <x v="2"/>
  </r>
  <r>
    <x v="1856"/>
    <s v="12540129A"/>
    <x v="0"/>
    <n v="1"/>
    <x v="0"/>
    <n v="345"/>
    <x v="66"/>
    <x v="0"/>
    <n v="293.25"/>
    <x v="0"/>
    <s v="APP2"/>
    <x v="32"/>
    <x v="145"/>
  </r>
  <r>
    <x v="1857"/>
    <s v="12540130A"/>
    <x v="0"/>
    <n v="1"/>
    <x v="0"/>
    <n v="457"/>
    <x v="3"/>
    <x v="0"/>
    <n v="388.45"/>
    <x v="2"/>
    <s v="SHO5"/>
    <x v="3"/>
    <x v="3"/>
  </r>
  <r>
    <x v="1858"/>
    <s v="12540131A"/>
    <x v="0"/>
    <n v="1"/>
    <x v="0"/>
    <n v="523"/>
    <x v="83"/>
    <x v="0"/>
    <n v="444.55"/>
    <x v="1"/>
    <s v="SAN6"/>
    <x v="52"/>
    <x v="164"/>
  </r>
  <r>
    <x v="1859"/>
    <s v="12540132A"/>
    <x v="0"/>
    <n v="1"/>
    <x v="0"/>
    <n v="478"/>
    <x v="104"/>
    <x v="0"/>
    <n v="406.3"/>
    <x v="1"/>
    <s v="SAN8"/>
    <x v="49"/>
    <x v="190"/>
  </r>
  <r>
    <x v="1860"/>
    <s v="12540133A"/>
    <x v="0"/>
    <n v="1"/>
    <x v="0"/>
    <n v="538"/>
    <x v="81"/>
    <x v="0"/>
    <n v="457.3"/>
    <x v="1"/>
    <s v="SAN11"/>
    <x v="55"/>
    <x v="178"/>
  </r>
  <r>
    <x v="1861"/>
    <s v="12540134A"/>
    <x v="0"/>
    <n v="1"/>
    <x v="0"/>
    <n v="228"/>
    <x v="107"/>
    <x v="0"/>
    <n v="193.79999999999998"/>
    <x v="5"/>
    <s v="SNE4"/>
    <x v="44"/>
    <x v="193"/>
  </r>
  <r>
    <x v="1862"/>
    <s v="12540135A"/>
    <x v="0"/>
    <n v="1"/>
    <x v="0"/>
    <n v="317"/>
    <x v="106"/>
    <x v="0"/>
    <n v="269.45"/>
    <x v="5"/>
    <s v="SNE13"/>
    <x v="63"/>
    <x v="192"/>
  </r>
  <r>
    <x v="1863"/>
    <s v="12540136A"/>
    <x v="0"/>
    <n v="1"/>
    <x v="0"/>
    <n v="383"/>
    <x v="2"/>
    <x v="0"/>
    <n v="325.55"/>
    <x v="0"/>
    <s v="APP1"/>
    <x v="2"/>
    <x v="2"/>
  </r>
  <r>
    <x v="1864"/>
    <s v="12540137A"/>
    <x v="0"/>
    <n v="1"/>
    <x v="0"/>
    <n v="345"/>
    <x v="66"/>
    <x v="0"/>
    <n v="293.25"/>
    <x v="0"/>
    <s v="APP2"/>
    <x v="32"/>
    <x v="145"/>
  </r>
  <r>
    <x v="1865"/>
    <s v="12540138A"/>
    <x v="0"/>
    <n v="1"/>
    <x v="0"/>
    <n v="447"/>
    <x v="0"/>
    <x v="0"/>
    <n v="379.95"/>
    <x v="0"/>
    <s v="APP3"/>
    <x v="0"/>
    <x v="0"/>
  </r>
  <r>
    <x v="1866"/>
    <s v="12540141A"/>
    <x v="0"/>
    <n v="1"/>
    <x v="0"/>
    <n v="636"/>
    <x v="94"/>
    <x v="0"/>
    <n v="540.6"/>
    <x v="9"/>
    <s v="BOO3"/>
    <x v="23"/>
    <x v="179"/>
  </r>
  <r>
    <x v="1867"/>
    <s v="12540142A"/>
    <x v="0"/>
    <n v="1"/>
    <x v="0"/>
    <n v="592"/>
    <x v="103"/>
    <x v="0"/>
    <n v="503.2"/>
    <x v="1"/>
    <s v="SAN1"/>
    <x v="47"/>
    <x v="189"/>
  </r>
  <r>
    <x v="1868"/>
    <s v="12540143A"/>
    <x v="0"/>
    <n v="1"/>
    <x v="0"/>
    <n v="312"/>
    <x v="7"/>
    <x v="0"/>
    <n v="265.2"/>
    <x v="5"/>
    <s v="SNE1"/>
    <x v="8"/>
    <x v="11"/>
  </r>
  <r>
    <x v="1869"/>
    <s v="12540144A"/>
    <x v="0"/>
    <n v="1"/>
    <x v="0"/>
    <n v="187"/>
    <x v="85"/>
    <x v="0"/>
    <n v="158.94999999999999"/>
    <x v="5"/>
    <s v="SNE2"/>
    <x v="42"/>
    <x v="166"/>
  </r>
  <r>
    <x v="1870"/>
    <s v="12540190A"/>
    <x v="0"/>
    <n v="0"/>
    <x v="0"/>
    <n v="383"/>
    <x v="2"/>
    <x v="0"/>
    <n v="325.55"/>
    <x v="0"/>
    <s v="APP1"/>
    <x v="2"/>
    <x v="2"/>
  </r>
  <r>
    <x v="1871"/>
    <s v="12350101A"/>
    <x v="0"/>
    <n v="1"/>
    <x v="0"/>
    <n v="436"/>
    <x v="101"/>
    <x v="0"/>
    <n v="370.59999999999997"/>
    <x v="2"/>
    <s v="SHO4"/>
    <x v="76"/>
    <x v="206"/>
  </r>
  <r>
    <x v="1872"/>
    <s v="12350102A"/>
    <x v="0"/>
    <n v="1"/>
    <x v="0"/>
    <n v="636"/>
    <x v="94"/>
    <x v="0"/>
    <n v="540.6"/>
    <x v="9"/>
    <s v="BOO3"/>
    <x v="23"/>
    <x v="179"/>
  </r>
  <r>
    <x v="1873"/>
    <s v="12350103A"/>
    <x v="0"/>
    <n v="1"/>
    <x v="0"/>
    <n v="488"/>
    <x v="92"/>
    <x v="0"/>
    <n v="414.8"/>
    <x v="1"/>
    <s v="SAN4"/>
    <x v="53"/>
    <x v="175"/>
  </r>
  <r>
    <x v="1874"/>
    <s v="12350104A"/>
    <x v="0"/>
    <n v="1"/>
    <x v="0"/>
    <n v="506"/>
    <x v="1"/>
    <x v="0"/>
    <n v="430.09999999999997"/>
    <x v="1"/>
    <s v="SAN12"/>
    <x v="1"/>
    <x v="1"/>
  </r>
  <r>
    <x v="1875"/>
    <s v="12350105A"/>
    <x v="0"/>
    <n v="1"/>
    <x v="0"/>
    <n v="492"/>
    <x v="76"/>
    <x v="0"/>
    <n v="418.2"/>
    <x v="1"/>
    <s v="SAN7"/>
    <x v="65"/>
    <x v="156"/>
  </r>
  <r>
    <x v="1876"/>
    <s v="12350106A"/>
    <x v="0"/>
    <n v="1"/>
    <x v="0"/>
    <n v="539"/>
    <x v="114"/>
    <x v="0"/>
    <n v="458.15"/>
    <x v="1"/>
    <s v="SAN2"/>
    <x v="41"/>
    <x v="202"/>
  </r>
  <r>
    <x v="1877"/>
    <s v="12350107A"/>
    <x v="0"/>
    <n v="1"/>
    <x v="0"/>
    <n v="488"/>
    <x v="92"/>
    <x v="0"/>
    <n v="414.8"/>
    <x v="1"/>
    <s v="SAN4"/>
    <x v="53"/>
    <x v="175"/>
  </r>
  <r>
    <x v="1878"/>
    <s v="12350108A"/>
    <x v="0"/>
    <n v="1"/>
    <x v="0"/>
    <n v="312"/>
    <x v="7"/>
    <x v="0"/>
    <n v="265.2"/>
    <x v="5"/>
    <s v="SNE1"/>
    <x v="8"/>
    <x v="11"/>
  </r>
  <r>
    <x v="1879"/>
    <s v="12350109A"/>
    <x v="0"/>
    <n v="1"/>
    <x v="0"/>
    <n v="180"/>
    <x v="80"/>
    <x v="0"/>
    <n v="153"/>
    <x v="5"/>
    <s v="SNE3"/>
    <x v="40"/>
    <x v="161"/>
  </r>
  <r>
    <x v="1880"/>
    <s v="12350110A"/>
    <x v="0"/>
    <n v="0"/>
    <x v="0"/>
    <n v="457"/>
    <x v="3"/>
    <x v="0"/>
    <n v="388.45"/>
    <x v="2"/>
    <s v="SHO5"/>
    <x v="3"/>
    <x v="3"/>
  </r>
  <r>
    <x v="1881"/>
    <s v="12350111A"/>
    <x v="0"/>
    <n v="1"/>
    <x v="0"/>
    <n v="506"/>
    <x v="1"/>
    <x v="0"/>
    <n v="430.09999999999997"/>
    <x v="1"/>
    <s v="SAN12"/>
    <x v="1"/>
    <x v="1"/>
  </r>
  <r>
    <x v="1882"/>
    <s v="12350112A"/>
    <x v="0"/>
    <n v="1"/>
    <x v="0"/>
    <n v="539"/>
    <x v="114"/>
    <x v="0"/>
    <n v="458.15"/>
    <x v="1"/>
    <s v="SAN2"/>
    <x v="41"/>
    <x v="202"/>
  </r>
  <r>
    <x v="1883"/>
    <s v="12350113A"/>
    <x v="0"/>
    <n v="1"/>
    <x v="0"/>
    <n v="538"/>
    <x v="81"/>
    <x v="0"/>
    <n v="457.3"/>
    <x v="1"/>
    <s v="SAN11"/>
    <x v="55"/>
    <x v="178"/>
  </r>
  <r>
    <x v="1884"/>
    <s v="12350114A"/>
    <x v="0"/>
    <n v="1"/>
    <x v="0"/>
    <n v="523"/>
    <x v="83"/>
    <x v="0"/>
    <n v="444.55"/>
    <x v="1"/>
    <s v="SAN6"/>
    <x v="52"/>
    <x v="164"/>
  </r>
  <r>
    <x v="1885"/>
    <s v="12350120A"/>
    <x v="0"/>
    <n v="0"/>
    <x v="0"/>
    <n v="592"/>
    <x v="103"/>
    <x v="0"/>
    <n v="503.2"/>
    <x v="1"/>
    <s v="SAN1"/>
    <x v="47"/>
    <x v="189"/>
  </r>
  <r>
    <x v="1885"/>
    <s v="12350120B"/>
    <x v="1"/>
    <n v="1"/>
    <x v="0"/>
    <n v="539"/>
    <x v="114"/>
    <x v="0"/>
    <n v="458.15"/>
    <x v="1"/>
    <s v="SAN2"/>
    <x v="41"/>
    <x v="202"/>
  </r>
  <r>
    <x v="1886"/>
    <s v="12350121A"/>
    <x v="0"/>
    <n v="1"/>
    <x v="0"/>
    <n v="538"/>
    <x v="81"/>
    <x v="0"/>
    <n v="457.3"/>
    <x v="1"/>
    <s v="SAN11"/>
    <x v="55"/>
    <x v="178"/>
  </r>
  <r>
    <x v="1887"/>
    <s v="12350122A"/>
    <x v="0"/>
    <n v="1"/>
    <x v="0"/>
    <n v="440"/>
    <x v="70"/>
    <x v="0"/>
    <n v="374"/>
    <x v="1"/>
    <s v="SAN5"/>
    <x v="54"/>
    <x v="150"/>
  </r>
  <r>
    <x v="1888"/>
    <s v="12350123A"/>
    <x v="0"/>
    <n v="1"/>
    <x v="0"/>
    <n v="592"/>
    <x v="103"/>
    <x v="0"/>
    <n v="503.2"/>
    <x v="1"/>
    <s v="SAN1"/>
    <x v="47"/>
    <x v="189"/>
  </r>
  <r>
    <x v="1889"/>
    <s v="12350124A"/>
    <x v="0"/>
    <n v="1"/>
    <x v="0"/>
    <n v="538"/>
    <x v="81"/>
    <x v="0"/>
    <n v="457.3"/>
    <x v="1"/>
    <s v="SAN10"/>
    <x v="39"/>
    <x v="162"/>
  </r>
  <r>
    <x v="1564"/>
    <s v="12350180B"/>
    <x v="1"/>
    <n v="1"/>
    <x v="0"/>
    <n v="261"/>
    <x v="113"/>
    <x v="0"/>
    <n v="221.85"/>
    <x v="5"/>
    <s v="SNE15"/>
    <x v="57"/>
    <x v="201"/>
  </r>
  <r>
    <x v="1890"/>
    <s v="52009419A"/>
    <x v="0"/>
    <n v="1"/>
    <x v="0"/>
    <n v="172"/>
    <x v="69"/>
    <x v="0"/>
    <n v="146.19999999999999"/>
    <x v="4"/>
    <s v="SMA2"/>
    <x v="34"/>
    <x v="148"/>
  </r>
  <r>
    <x v="1891"/>
    <s v="52009519A"/>
    <x v="0"/>
    <n v="1"/>
    <x v="0"/>
    <n v="327"/>
    <x v="84"/>
    <x v="0"/>
    <n v="277.95"/>
    <x v="6"/>
    <s v="ACC3"/>
    <x v="37"/>
    <x v="165"/>
  </r>
  <r>
    <x v="1892"/>
    <s v="99050219A"/>
    <x v="0"/>
    <n v="0"/>
    <x v="0"/>
    <n v="313"/>
    <x v="87"/>
    <x v="0"/>
    <n v="266.05"/>
    <x v="6"/>
    <s v="ACC4"/>
    <x v="10"/>
    <x v="170"/>
  </r>
  <r>
    <x v="1893"/>
    <s v="99050519A"/>
    <x v="0"/>
    <n v="1"/>
    <x v="0"/>
    <n v="1101"/>
    <x v="78"/>
    <x v="0"/>
    <n v="935.85"/>
    <x v="8"/>
    <s v="BAG1"/>
    <x v="21"/>
    <x v="159"/>
  </r>
  <r>
    <x v="1894"/>
    <s v="99050919A"/>
    <x v="0"/>
    <n v="0"/>
    <x v="0"/>
    <n v="1576"/>
    <x v="90"/>
    <x v="0"/>
    <n v="1339.6"/>
    <x v="8"/>
    <s v="BAG3"/>
    <x v="59"/>
    <x v="173"/>
  </r>
  <r>
    <x v="1895"/>
    <s v="99051719A"/>
    <x v="0"/>
    <n v="1"/>
    <x v="0"/>
    <n v="636"/>
    <x v="94"/>
    <x v="0"/>
    <n v="540.6"/>
    <x v="9"/>
    <s v="BOO3"/>
    <x v="23"/>
    <x v="179"/>
  </r>
  <r>
    <x v="1896"/>
    <s v="99052019A"/>
    <x v="0"/>
    <n v="0"/>
    <x v="0"/>
    <n v="313"/>
    <x v="87"/>
    <x v="0"/>
    <n v="266.05"/>
    <x v="6"/>
    <s v="ACC4"/>
    <x v="10"/>
    <x v="170"/>
  </r>
  <r>
    <x v="1897"/>
    <s v="99052719A"/>
    <x v="0"/>
    <n v="1"/>
    <x v="0"/>
    <n v="1101"/>
    <x v="78"/>
    <x v="0"/>
    <n v="935.85"/>
    <x v="8"/>
    <s v="BAG1"/>
    <x v="21"/>
    <x v="159"/>
  </r>
  <r>
    <x v="1898"/>
    <s v="99053019A"/>
    <x v="0"/>
    <n v="0"/>
    <x v="0"/>
    <n v="327"/>
    <x v="84"/>
    <x v="0"/>
    <n v="277.95"/>
    <x v="6"/>
    <s v="ACC3"/>
    <x v="37"/>
    <x v="165"/>
  </r>
  <r>
    <x v="1899"/>
    <s v="99053119A"/>
    <x v="0"/>
    <n v="1"/>
    <x v="0"/>
    <n v="1101"/>
    <x v="78"/>
    <x v="0"/>
    <n v="935.85"/>
    <x v="8"/>
    <s v="BAG1"/>
    <x v="21"/>
    <x v="159"/>
  </r>
  <r>
    <x v="1900"/>
    <s v="99054419A"/>
    <x v="0"/>
    <n v="1"/>
    <x v="0"/>
    <n v="1491"/>
    <x v="111"/>
    <x v="0"/>
    <n v="1267.3499999999999"/>
    <x v="8"/>
    <s v="BAG2"/>
    <x v="14"/>
    <x v="198"/>
  </r>
  <r>
    <x v="1901"/>
    <s v="94052119A"/>
    <x v="0"/>
    <n v="0"/>
    <x v="0"/>
    <n v="172"/>
    <x v="69"/>
    <x v="0"/>
    <n v="146.19999999999999"/>
    <x v="4"/>
    <s v="SMA2"/>
    <x v="34"/>
    <x v="148"/>
  </r>
  <r>
    <x v="1902"/>
    <s v="53014119A"/>
    <x v="0"/>
    <n v="1"/>
    <x v="0"/>
    <n v="267"/>
    <x v="109"/>
    <x v="0"/>
    <n v="226.95"/>
    <x v="5"/>
    <s v="SNE6"/>
    <x v="31"/>
    <x v="195"/>
  </r>
  <r>
    <x v="1903"/>
    <s v="56020119A"/>
    <x v="0"/>
    <n v="1"/>
    <x v="0"/>
    <n v="345"/>
    <x v="66"/>
    <x v="0"/>
    <n v="293.25"/>
    <x v="0"/>
    <s v="APP2"/>
    <x v="32"/>
    <x v="145"/>
  </r>
  <r>
    <x v="1904"/>
    <s v="56020219A"/>
    <x v="0"/>
    <n v="0"/>
    <x v="0"/>
    <n v="144"/>
    <x v="93"/>
    <x v="0"/>
    <n v="122.39999999999999"/>
    <x v="4"/>
    <s v="SMA3"/>
    <x v="33"/>
    <x v="176"/>
  </r>
  <r>
    <x v="1905"/>
    <s v="29024319A"/>
    <x v="0"/>
    <n v="1"/>
    <x v="0"/>
    <n v="168"/>
    <x v="71"/>
    <x v="0"/>
    <n v="142.79999999999998"/>
    <x v="4"/>
    <s v="SMA1"/>
    <x v="15"/>
    <x v="151"/>
  </r>
  <r>
    <x v="1906"/>
    <s v="29025019A"/>
    <x v="0"/>
    <n v="1"/>
    <x v="0"/>
    <n v="345"/>
    <x v="66"/>
    <x v="0"/>
    <n v="293.25"/>
    <x v="0"/>
    <s v="APP2"/>
    <x v="32"/>
    <x v="145"/>
  </r>
  <r>
    <x v="1907"/>
    <s v="54014519A"/>
    <x v="0"/>
    <n v="0"/>
    <x v="0"/>
    <n v="168"/>
    <x v="71"/>
    <x v="0"/>
    <n v="142.79999999999998"/>
    <x v="4"/>
    <s v="SMA1"/>
    <x v="15"/>
    <x v="151"/>
  </r>
  <r>
    <x v="1908"/>
    <s v="54014619A"/>
    <x v="0"/>
    <n v="1"/>
    <x v="0"/>
    <n v="255"/>
    <x v="72"/>
    <x v="0"/>
    <n v="216.75"/>
    <x v="6"/>
    <s v="ACC1"/>
    <x v="46"/>
    <x v="152"/>
  </r>
  <r>
    <x v="1909"/>
    <s v="54014719A"/>
    <x v="0"/>
    <n v="0"/>
    <x v="0"/>
    <n v="313"/>
    <x v="87"/>
    <x v="0"/>
    <n v="266.05"/>
    <x v="6"/>
    <s v="ACC4"/>
    <x v="10"/>
    <x v="170"/>
  </r>
  <r>
    <x v="1910"/>
    <s v="54014819A"/>
    <x v="0"/>
    <n v="1"/>
    <x v="0"/>
    <n v="258"/>
    <x v="77"/>
    <x v="0"/>
    <n v="219.29999999999998"/>
    <x v="6"/>
    <s v="ACC2"/>
    <x v="9"/>
    <x v="158"/>
  </r>
  <r>
    <x v="1911"/>
    <s v="54014919A"/>
    <x v="0"/>
    <n v="0"/>
    <x v="0"/>
    <n v="255"/>
    <x v="72"/>
    <x v="0"/>
    <n v="216.75"/>
    <x v="6"/>
    <s v="ACC1"/>
    <x v="46"/>
    <x v="152"/>
  </r>
  <r>
    <x v="1912"/>
    <s v="54015019A"/>
    <x v="0"/>
    <n v="1"/>
    <x v="0"/>
    <n v="278"/>
    <x v="108"/>
    <x v="0"/>
    <n v="236.29999999999998"/>
    <x v="5"/>
    <s v="SNE10"/>
    <x v="71"/>
    <x v="194"/>
  </r>
  <r>
    <x v="1913"/>
    <s v="54015219A"/>
    <x v="0"/>
    <n v="1"/>
    <x v="0"/>
    <n v="447"/>
    <x v="0"/>
    <x v="0"/>
    <n v="379.95"/>
    <x v="0"/>
    <s v="APP3"/>
    <x v="0"/>
    <x v="0"/>
  </r>
  <r>
    <x v="1914"/>
    <s v="79022019A"/>
    <x v="0"/>
    <n v="1"/>
    <x v="0"/>
    <n v="144"/>
    <x v="93"/>
    <x v="0"/>
    <n v="122.39999999999999"/>
    <x v="4"/>
    <s v="SMA3"/>
    <x v="33"/>
    <x v="176"/>
  </r>
  <r>
    <x v="1915"/>
    <s v="79025019A"/>
    <x v="0"/>
    <n v="1"/>
    <x v="0"/>
    <n v="220"/>
    <x v="5"/>
    <x v="0"/>
    <n v="187"/>
    <x v="3"/>
    <s v="FRA4"/>
    <x v="5"/>
    <x v="5"/>
  </r>
  <r>
    <x v="1916"/>
    <s v="79025119A"/>
    <x v="0"/>
    <n v="1"/>
    <x v="0"/>
    <n v="327"/>
    <x v="84"/>
    <x v="0"/>
    <n v="277.95"/>
    <x v="6"/>
    <s v="ACC3"/>
    <x v="37"/>
    <x v="165"/>
  </r>
  <r>
    <x v="1917"/>
    <s v="79025219A"/>
    <x v="0"/>
    <n v="1"/>
    <x v="0"/>
    <n v="992"/>
    <x v="88"/>
    <x v="0"/>
    <n v="843.19999999999993"/>
    <x v="7"/>
    <s v="MIN5"/>
    <x v="19"/>
    <x v="196"/>
  </r>
  <r>
    <x v="1918"/>
    <s v="79025419A"/>
    <x v="0"/>
    <n v="1"/>
    <x v="0"/>
    <n v="1491"/>
    <x v="111"/>
    <x v="0"/>
    <n v="1267.3499999999999"/>
    <x v="8"/>
    <s v="BAG2"/>
    <x v="14"/>
    <x v="198"/>
  </r>
  <r>
    <x v="1919"/>
    <s v="87001119A"/>
    <x v="0"/>
    <n v="1"/>
    <x v="0"/>
    <n v="345"/>
    <x v="66"/>
    <x v="0"/>
    <n v="293.25"/>
    <x v="0"/>
    <s v="APP2"/>
    <x v="32"/>
    <x v="145"/>
  </r>
  <r>
    <x v="1920"/>
    <s v="13993219A"/>
    <x v="0"/>
    <n v="1"/>
    <x v="0"/>
    <n v="327"/>
    <x v="84"/>
    <x v="0"/>
    <n v="277.95"/>
    <x v="6"/>
    <s v="ACC3"/>
    <x v="37"/>
    <x v="165"/>
  </r>
  <r>
    <x v="1921"/>
    <s v="13993319A"/>
    <x v="0"/>
    <n v="1"/>
    <x v="0"/>
    <n v="951"/>
    <x v="74"/>
    <x v="0"/>
    <n v="808.35"/>
    <x v="7"/>
    <s v="MIN3"/>
    <x v="17"/>
    <x v="154"/>
  </r>
  <r>
    <x v="1922"/>
    <s v="13993419A"/>
    <x v="0"/>
    <n v="1"/>
    <x v="0"/>
    <n v="948"/>
    <x v="75"/>
    <x v="0"/>
    <n v="805.8"/>
    <x v="8"/>
    <s v="BAG4"/>
    <x v="13"/>
    <x v="155"/>
  </r>
  <r>
    <x v="1923"/>
    <s v="20170519A"/>
    <x v="0"/>
    <n v="1"/>
    <x v="0"/>
    <n v="284"/>
    <x v="105"/>
    <x v="0"/>
    <n v="241.4"/>
    <x v="5"/>
    <s v="SNE14"/>
    <x v="56"/>
    <x v="191"/>
  </r>
  <r>
    <x v="1924"/>
    <s v="80014519A"/>
    <x v="0"/>
    <n v="1"/>
    <x v="0"/>
    <n v="383"/>
    <x v="2"/>
    <x v="0"/>
    <n v="325.55"/>
    <x v="0"/>
    <s v="APP1"/>
    <x v="2"/>
    <x v="2"/>
  </r>
  <r>
    <x v="1925"/>
    <s v="45044119A"/>
    <x v="0"/>
    <n v="1"/>
    <x v="0"/>
    <n v="168"/>
    <x v="71"/>
    <x v="0"/>
    <n v="142.79999999999998"/>
    <x v="4"/>
    <s v="SMA4"/>
    <x v="7"/>
    <x v="157"/>
  </r>
  <r>
    <x v="1926"/>
    <s v="50010619A"/>
    <x v="0"/>
    <n v="1"/>
    <x v="0"/>
    <n v="523"/>
    <x v="83"/>
    <x v="0"/>
    <n v="444.55"/>
    <x v="1"/>
    <s v="SAN6"/>
    <x v="52"/>
    <x v="164"/>
  </r>
  <r>
    <x v="1927"/>
    <s v="50010719A"/>
    <x v="0"/>
    <n v="1"/>
    <x v="0"/>
    <n v="367"/>
    <x v="68"/>
    <x v="0"/>
    <n v="311.95"/>
    <x v="5"/>
    <s v="SNE11"/>
    <x v="70"/>
    <x v="147"/>
  </r>
  <r>
    <x v="1928"/>
    <s v="50010819A"/>
    <x v="0"/>
    <n v="1"/>
    <x v="0"/>
    <n v="383"/>
    <x v="2"/>
    <x v="0"/>
    <n v="325.55"/>
    <x v="0"/>
    <s v="APP1"/>
    <x v="2"/>
    <x v="2"/>
  </r>
  <r>
    <x v="1929"/>
    <s v="52001519A"/>
    <x v="0"/>
    <n v="1"/>
    <x v="0"/>
    <n v="538"/>
    <x v="81"/>
    <x v="0"/>
    <n v="457.3"/>
    <x v="1"/>
    <s v="SAN10"/>
    <x v="39"/>
    <x v="162"/>
  </r>
  <r>
    <x v="1930"/>
    <s v="52005119A"/>
    <x v="0"/>
    <n v="1"/>
    <x v="0"/>
    <n v="228"/>
    <x v="107"/>
    <x v="0"/>
    <n v="193.79999999999998"/>
    <x v="5"/>
    <s v="SNE4"/>
    <x v="44"/>
    <x v="193"/>
  </r>
  <r>
    <x v="1931"/>
    <s v="99080519A"/>
    <x v="0"/>
    <n v="1"/>
    <x v="0"/>
    <n v="1101"/>
    <x v="78"/>
    <x v="0"/>
    <n v="935.85"/>
    <x v="8"/>
    <s v="BAG1"/>
    <x v="21"/>
    <x v="159"/>
  </r>
  <r>
    <x v="1932"/>
    <s v="99080619A"/>
    <x v="0"/>
    <n v="1"/>
    <x v="0"/>
    <n v="579"/>
    <x v="96"/>
    <x v="0"/>
    <n v="492.15"/>
    <x v="9"/>
    <s v="BOO1"/>
    <x v="25"/>
    <x v="181"/>
  </r>
  <r>
    <x v="1933"/>
    <s v="99081519A"/>
    <x v="0"/>
    <n v="1"/>
    <x v="0"/>
    <n v="646"/>
    <x v="116"/>
    <x v="0"/>
    <n v="549.1"/>
    <x v="9"/>
    <s v="BOO5"/>
    <x v="73"/>
    <x v="207"/>
  </r>
  <r>
    <x v="1934"/>
    <s v="99081619A"/>
    <x v="0"/>
    <n v="1"/>
    <x v="0"/>
    <n v="585"/>
    <x v="117"/>
    <x v="0"/>
    <n v="497.25"/>
    <x v="9"/>
    <s v="BOO7"/>
    <x v="27"/>
    <x v="208"/>
  </r>
  <r>
    <x v="1935"/>
    <s v="99081719A"/>
    <x v="0"/>
    <n v="1"/>
    <x v="0"/>
    <n v="551"/>
    <x v="118"/>
    <x v="0"/>
    <n v="468.34999999999997"/>
    <x v="9"/>
    <s v="BOO12"/>
    <x v="30"/>
    <x v="209"/>
  </r>
  <r>
    <x v="1936"/>
    <s v="99082019A"/>
    <x v="0"/>
    <n v="1"/>
    <x v="0"/>
    <n v="951"/>
    <x v="74"/>
    <x v="0"/>
    <n v="808.35"/>
    <x v="7"/>
    <s v="MIN3"/>
    <x v="17"/>
    <x v="154"/>
  </r>
  <r>
    <x v="1937"/>
    <s v="99082319A"/>
    <x v="0"/>
    <n v="1"/>
    <x v="0"/>
    <n v="1576"/>
    <x v="90"/>
    <x v="0"/>
    <n v="1339.6"/>
    <x v="8"/>
    <s v="BAG3"/>
    <x v="59"/>
    <x v="173"/>
  </r>
  <r>
    <x v="1938"/>
    <s v="99082419A"/>
    <x v="0"/>
    <n v="1"/>
    <x v="0"/>
    <n v="510"/>
    <x v="99"/>
    <x v="0"/>
    <n v="433.5"/>
    <x v="9"/>
    <s v="BOO2"/>
    <x v="22"/>
    <x v="185"/>
  </r>
  <r>
    <x v="1939"/>
    <s v="99082819A"/>
    <x v="0"/>
    <n v="1"/>
    <x v="0"/>
    <n v="579"/>
    <x v="96"/>
    <x v="0"/>
    <n v="492.15"/>
    <x v="9"/>
    <s v="BOO1"/>
    <x v="25"/>
    <x v="181"/>
  </r>
  <r>
    <x v="1940"/>
    <s v="77010919A"/>
    <x v="0"/>
    <n v="1"/>
    <x v="0"/>
    <n v="255"/>
    <x v="72"/>
    <x v="0"/>
    <n v="216.75"/>
    <x v="6"/>
    <s v="ACC1"/>
    <x v="46"/>
    <x v="152"/>
  </r>
  <r>
    <x v="1941"/>
    <s v="77011019A"/>
    <x v="0"/>
    <n v="1"/>
    <x v="0"/>
    <n v="383"/>
    <x v="2"/>
    <x v="0"/>
    <n v="325.55"/>
    <x v="0"/>
    <s v="APP1"/>
    <x v="2"/>
    <x v="2"/>
  </r>
  <r>
    <x v="1942"/>
    <s v="84022219A"/>
    <x v="0"/>
    <n v="1"/>
    <x v="0"/>
    <n v="144"/>
    <x v="93"/>
    <x v="0"/>
    <n v="122.39999999999999"/>
    <x v="4"/>
    <s v="SMA3"/>
    <x v="33"/>
    <x v="176"/>
  </r>
  <r>
    <x v="1943"/>
    <s v="84022319A"/>
    <x v="0"/>
    <n v="1"/>
    <x v="0"/>
    <n v="192"/>
    <x v="67"/>
    <x v="0"/>
    <n v="163.19999999999999"/>
    <x v="3"/>
    <s v="FRA1"/>
    <x v="35"/>
    <x v="146"/>
  </r>
  <r>
    <x v="1944"/>
    <s v="99050419A"/>
    <x v="0"/>
    <n v="1"/>
    <x v="0"/>
    <n v="255"/>
    <x v="72"/>
    <x v="0"/>
    <n v="216.75"/>
    <x v="6"/>
    <s v="ACC1"/>
    <x v="46"/>
    <x v="152"/>
  </r>
  <r>
    <x v="1945"/>
    <s v="99051619A"/>
    <x v="0"/>
    <n v="1"/>
    <x v="0"/>
    <n v="1491"/>
    <x v="111"/>
    <x v="0"/>
    <n v="1267.3499999999999"/>
    <x v="8"/>
    <s v="BAG2"/>
    <x v="14"/>
    <x v="198"/>
  </r>
  <r>
    <x v="1946"/>
    <s v="24244819A"/>
    <x v="0"/>
    <n v="1"/>
    <x v="0"/>
    <n v="255"/>
    <x v="72"/>
    <x v="0"/>
    <n v="216.75"/>
    <x v="6"/>
    <s v="ACC1"/>
    <x v="46"/>
    <x v="152"/>
  </r>
  <r>
    <x v="1947"/>
    <s v="24244919A"/>
    <x v="0"/>
    <n v="1"/>
    <x v="0"/>
    <n v="889"/>
    <x v="112"/>
    <x v="0"/>
    <n v="755.65"/>
    <x v="7"/>
    <s v="MIN2"/>
    <x v="11"/>
    <x v="199"/>
  </r>
  <r>
    <x v="1948"/>
    <s v="24245119A"/>
    <x v="0"/>
    <n v="1"/>
    <x v="0"/>
    <n v="383"/>
    <x v="2"/>
    <x v="0"/>
    <n v="325.55"/>
    <x v="0"/>
    <s v="APP1"/>
    <x v="2"/>
    <x v="2"/>
  </r>
  <r>
    <x v="1949"/>
    <s v="92000119A"/>
    <x v="0"/>
    <n v="1"/>
    <x v="0"/>
    <n v="506"/>
    <x v="1"/>
    <x v="0"/>
    <n v="430.09999999999997"/>
    <x v="1"/>
    <s v="SAN12"/>
    <x v="1"/>
    <x v="1"/>
  </r>
  <r>
    <x v="1950"/>
    <s v="92000219A"/>
    <x v="0"/>
    <n v="1"/>
    <x v="0"/>
    <n v="312"/>
    <x v="7"/>
    <x v="0"/>
    <n v="265.2"/>
    <x v="5"/>
    <s v="SNE1"/>
    <x v="8"/>
    <x v="11"/>
  </r>
  <r>
    <x v="1951"/>
    <s v="92000319A"/>
    <x v="0"/>
    <n v="1"/>
    <x v="0"/>
    <n v="447"/>
    <x v="0"/>
    <x v="0"/>
    <n v="379.95"/>
    <x v="0"/>
    <s v="APP3"/>
    <x v="0"/>
    <x v="0"/>
  </r>
  <r>
    <x v="1952"/>
    <s v="92000419A"/>
    <x v="0"/>
    <n v="1"/>
    <x v="0"/>
    <n v="383"/>
    <x v="2"/>
    <x v="0"/>
    <n v="325.55"/>
    <x v="0"/>
    <s v="APP1"/>
    <x v="2"/>
    <x v="2"/>
  </r>
  <r>
    <x v="1953"/>
    <s v="92000519A"/>
    <x v="0"/>
    <n v="1"/>
    <x v="0"/>
    <n v="168"/>
    <x v="71"/>
    <x v="0"/>
    <n v="142.79999999999998"/>
    <x v="4"/>
    <s v="SMA1"/>
    <x v="15"/>
    <x v="151"/>
  </r>
  <r>
    <x v="1954"/>
    <s v="92000619A"/>
    <x v="0"/>
    <n v="1"/>
    <x v="0"/>
    <n v="144"/>
    <x v="93"/>
    <x v="0"/>
    <n v="122.39999999999999"/>
    <x v="4"/>
    <s v="SMA3"/>
    <x v="33"/>
    <x v="176"/>
  </r>
  <r>
    <x v="1955"/>
    <s v="92000719A"/>
    <x v="0"/>
    <n v="1"/>
    <x v="0"/>
    <n v="220"/>
    <x v="5"/>
    <x v="0"/>
    <n v="187"/>
    <x v="3"/>
    <s v="FRA4"/>
    <x v="5"/>
    <x v="5"/>
  </r>
  <r>
    <x v="1956"/>
    <s v="92000819A"/>
    <x v="0"/>
    <n v="1"/>
    <x v="0"/>
    <n v="220"/>
    <x v="5"/>
    <x v="0"/>
    <n v="187"/>
    <x v="3"/>
    <s v="FRA4"/>
    <x v="5"/>
    <x v="5"/>
  </r>
  <r>
    <x v="1957"/>
    <s v="92000919A"/>
    <x v="0"/>
    <n v="1"/>
    <x v="0"/>
    <n v="240"/>
    <x v="34"/>
    <x v="0"/>
    <n v="204"/>
    <x v="3"/>
    <s v="FRA5"/>
    <x v="36"/>
    <x v="149"/>
  </r>
  <r>
    <x v="1958"/>
    <s v="92001019A"/>
    <x v="0"/>
    <n v="1"/>
    <x v="0"/>
    <n v="539"/>
    <x v="114"/>
    <x v="0"/>
    <n v="458.15"/>
    <x v="1"/>
    <s v="SAN2"/>
    <x v="41"/>
    <x v="202"/>
  </r>
  <r>
    <x v="1959"/>
    <s v="92001119A"/>
    <x v="0"/>
    <n v="1"/>
    <x v="0"/>
    <n v="267"/>
    <x v="109"/>
    <x v="0"/>
    <n v="226.95"/>
    <x v="5"/>
    <s v="SNE6"/>
    <x v="31"/>
    <x v="195"/>
  </r>
  <r>
    <x v="1960"/>
    <s v="92020119A"/>
    <x v="0"/>
    <n v="1"/>
    <x v="0"/>
    <n v="345"/>
    <x v="66"/>
    <x v="0"/>
    <n v="293.25"/>
    <x v="0"/>
    <s v="APP2"/>
    <x v="32"/>
    <x v="145"/>
  </r>
  <r>
    <x v="1961"/>
    <s v="92030119A"/>
    <x v="0"/>
    <n v="1"/>
    <x v="0"/>
    <n v="447"/>
    <x v="0"/>
    <x v="0"/>
    <n v="379.95"/>
    <x v="0"/>
    <s v="APP3"/>
    <x v="0"/>
    <x v="0"/>
  </r>
  <r>
    <x v="1962"/>
    <s v="71011219A"/>
    <x v="0"/>
    <n v="1"/>
    <x v="0"/>
    <n v="592"/>
    <x v="103"/>
    <x v="0"/>
    <n v="503.2"/>
    <x v="1"/>
    <s v="SAN1"/>
    <x v="47"/>
    <x v="189"/>
  </r>
  <r>
    <x v="1963"/>
    <s v="71011319A"/>
    <x v="0"/>
    <n v="1"/>
    <x v="0"/>
    <n v="336"/>
    <x v="95"/>
    <x v="0"/>
    <n v="285.59999999999997"/>
    <x v="5"/>
    <s v="SNE8"/>
    <x v="51"/>
    <x v="180"/>
  </r>
  <r>
    <x v="1964"/>
    <s v="71011419A"/>
    <x v="0"/>
    <n v="1"/>
    <x v="0"/>
    <n v="383"/>
    <x v="2"/>
    <x v="0"/>
    <n v="325.55"/>
    <x v="0"/>
    <s v="APP1"/>
    <x v="2"/>
    <x v="2"/>
  </r>
  <r>
    <x v="1965"/>
    <s v="71011519A"/>
    <x v="0"/>
    <n v="1"/>
    <x v="0"/>
    <n v="447"/>
    <x v="0"/>
    <x v="0"/>
    <n v="379.95"/>
    <x v="0"/>
    <s v="APP3"/>
    <x v="0"/>
    <x v="0"/>
  </r>
  <r>
    <x v="1966"/>
    <s v="71011619A"/>
    <x v="0"/>
    <n v="1"/>
    <x v="0"/>
    <n v="144"/>
    <x v="93"/>
    <x v="0"/>
    <n v="122.39999999999999"/>
    <x v="4"/>
    <s v="SMA3"/>
    <x v="33"/>
    <x v="176"/>
  </r>
  <r>
    <x v="1967"/>
    <s v="71011719A"/>
    <x v="0"/>
    <n v="1"/>
    <x v="0"/>
    <n v="144"/>
    <x v="93"/>
    <x v="0"/>
    <n v="122.39999999999999"/>
    <x v="4"/>
    <s v="SMA3"/>
    <x v="33"/>
    <x v="176"/>
  </r>
  <r>
    <x v="1968"/>
    <s v="71011819A"/>
    <x v="0"/>
    <n v="1"/>
    <x v="0"/>
    <n v="220"/>
    <x v="5"/>
    <x v="0"/>
    <n v="187"/>
    <x v="3"/>
    <s v="FRA4"/>
    <x v="5"/>
    <x v="5"/>
  </r>
  <r>
    <x v="1969"/>
    <s v="71011919A"/>
    <x v="0"/>
    <n v="1"/>
    <x v="0"/>
    <n v="210"/>
    <x v="4"/>
    <x v="0"/>
    <n v="178.5"/>
    <x v="3"/>
    <s v="FRA2"/>
    <x v="4"/>
    <x v="4"/>
  </r>
  <r>
    <x v="1970"/>
    <s v="29025119A"/>
    <x v="0"/>
    <n v="1"/>
    <x v="0"/>
    <n v="192"/>
    <x v="67"/>
    <x v="0"/>
    <n v="163.19999999999999"/>
    <x v="3"/>
    <s v="FRA1"/>
    <x v="35"/>
    <x v="146"/>
  </r>
  <r>
    <x v="1971"/>
    <s v="29025319A"/>
    <x v="0"/>
    <n v="1"/>
    <x v="0"/>
    <n v="255"/>
    <x v="72"/>
    <x v="0"/>
    <n v="216.75"/>
    <x v="6"/>
    <s v="ACC1"/>
    <x v="46"/>
    <x v="152"/>
  </r>
  <r>
    <x v="1972"/>
    <s v="29025419A"/>
    <x v="0"/>
    <n v="1"/>
    <x v="0"/>
    <n v="258"/>
    <x v="77"/>
    <x v="0"/>
    <n v="219.29999999999998"/>
    <x v="6"/>
    <s v="ACC2"/>
    <x v="9"/>
    <x v="158"/>
  </r>
  <r>
    <x v="1973"/>
    <s v="29025519A"/>
    <x v="0"/>
    <n v="1"/>
    <x v="0"/>
    <n v="258"/>
    <x v="77"/>
    <x v="0"/>
    <n v="219.29999999999998"/>
    <x v="6"/>
    <s v="ACC2"/>
    <x v="9"/>
    <x v="158"/>
  </r>
  <r>
    <x v="1974"/>
    <s v="29025719A"/>
    <x v="0"/>
    <n v="1"/>
    <x v="0"/>
    <n v="951"/>
    <x v="74"/>
    <x v="0"/>
    <n v="808.35"/>
    <x v="7"/>
    <s v="MIN3"/>
    <x v="17"/>
    <x v="154"/>
  </r>
  <r>
    <x v="1975"/>
    <s v="29025819A"/>
    <x v="0"/>
    <n v="1"/>
    <x v="0"/>
    <n v="889"/>
    <x v="112"/>
    <x v="0"/>
    <n v="755.65"/>
    <x v="7"/>
    <s v="MIN2"/>
    <x v="11"/>
    <x v="199"/>
  </r>
  <r>
    <x v="1976"/>
    <s v="29025919A"/>
    <x v="0"/>
    <n v="1"/>
    <x v="0"/>
    <n v="948"/>
    <x v="75"/>
    <x v="0"/>
    <n v="805.8"/>
    <x v="8"/>
    <s v="BAG4"/>
    <x v="13"/>
    <x v="155"/>
  </r>
  <r>
    <x v="1977"/>
    <s v="29026119A"/>
    <x v="0"/>
    <n v="1"/>
    <x v="0"/>
    <n v="172"/>
    <x v="69"/>
    <x v="0"/>
    <n v="146.19999999999999"/>
    <x v="4"/>
    <s v="SMA2"/>
    <x v="34"/>
    <x v="148"/>
  </r>
  <r>
    <x v="1978"/>
    <s v="29026219A"/>
    <x v="0"/>
    <n v="1"/>
    <x v="0"/>
    <n v="220"/>
    <x v="5"/>
    <x v="0"/>
    <n v="187"/>
    <x v="3"/>
    <s v="FRA4"/>
    <x v="5"/>
    <x v="5"/>
  </r>
  <r>
    <x v="1979"/>
    <s v="29026319A"/>
    <x v="0"/>
    <n v="1"/>
    <x v="0"/>
    <n v="258"/>
    <x v="77"/>
    <x v="0"/>
    <n v="219.29999999999998"/>
    <x v="6"/>
    <s v="ACC2"/>
    <x v="9"/>
    <x v="158"/>
  </r>
  <r>
    <x v="1980"/>
    <s v="12880055A"/>
    <x v="0"/>
    <n v="1"/>
    <x v="0"/>
    <n v="168"/>
    <x v="71"/>
    <x v="0"/>
    <n v="142.79999999999998"/>
    <x v="4"/>
    <s v="SMA1"/>
    <x v="15"/>
    <x v="151"/>
  </r>
  <r>
    <x v="1981"/>
    <s v="12880056A"/>
    <x v="0"/>
    <n v="1"/>
    <x v="0"/>
    <n v="240"/>
    <x v="34"/>
    <x v="0"/>
    <n v="204"/>
    <x v="3"/>
    <s v="FRA5"/>
    <x v="36"/>
    <x v="149"/>
  </r>
  <r>
    <x v="1982"/>
    <s v="12880057A"/>
    <x v="0"/>
    <n v="1"/>
    <x v="0"/>
    <n v="313"/>
    <x v="87"/>
    <x v="0"/>
    <n v="266.05"/>
    <x v="6"/>
    <s v="ACC4"/>
    <x v="10"/>
    <x v="170"/>
  </r>
  <r>
    <x v="1983"/>
    <s v="12880058A"/>
    <x v="0"/>
    <n v="1"/>
    <x v="0"/>
    <n v="258"/>
    <x v="77"/>
    <x v="0"/>
    <n v="219.29999999999998"/>
    <x v="6"/>
    <s v="ACC2"/>
    <x v="9"/>
    <x v="158"/>
  </r>
  <r>
    <x v="1984"/>
    <s v="12880059A"/>
    <x v="0"/>
    <n v="1"/>
    <x v="0"/>
    <n v="255"/>
    <x v="72"/>
    <x v="0"/>
    <n v="216.75"/>
    <x v="6"/>
    <s v="ACC1"/>
    <x v="46"/>
    <x v="152"/>
  </r>
  <r>
    <x v="1985"/>
    <s v="12880060A"/>
    <x v="0"/>
    <n v="1"/>
    <x v="0"/>
    <n v="317"/>
    <x v="106"/>
    <x v="0"/>
    <n v="269.45"/>
    <x v="5"/>
    <s v="SNE13"/>
    <x v="63"/>
    <x v="192"/>
  </r>
  <r>
    <x v="1986"/>
    <s v="12880061A"/>
    <x v="0"/>
    <n v="1"/>
    <x v="0"/>
    <n v="345"/>
    <x v="66"/>
    <x v="0"/>
    <n v="293.25"/>
    <x v="0"/>
    <s v="APP2"/>
    <x v="32"/>
    <x v="145"/>
  </r>
  <r>
    <x v="1987"/>
    <s v="12880062A"/>
    <x v="0"/>
    <n v="1"/>
    <x v="0"/>
    <n v="168"/>
    <x v="71"/>
    <x v="0"/>
    <n v="142.79999999999998"/>
    <x v="4"/>
    <s v="SMA1"/>
    <x v="15"/>
    <x v="151"/>
  </r>
  <r>
    <x v="1988"/>
    <s v="12880064A"/>
    <x v="0"/>
    <n v="1"/>
    <x v="0"/>
    <n v="220"/>
    <x v="5"/>
    <x v="0"/>
    <n v="187"/>
    <x v="3"/>
    <s v="FRA4"/>
    <x v="5"/>
    <x v="5"/>
  </r>
  <r>
    <x v="1989"/>
    <s v="12880065A"/>
    <x v="0"/>
    <n v="1"/>
    <x v="0"/>
    <n v="210"/>
    <x v="4"/>
    <x v="0"/>
    <n v="178.5"/>
    <x v="3"/>
    <s v="FRA2"/>
    <x v="4"/>
    <x v="4"/>
  </r>
  <r>
    <x v="1990"/>
    <s v="12880067A"/>
    <x v="0"/>
    <n v="1"/>
    <x v="0"/>
    <n v="258"/>
    <x v="77"/>
    <x v="0"/>
    <n v="219.29999999999998"/>
    <x v="6"/>
    <s v="ACC2"/>
    <x v="9"/>
    <x v="158"/>
  </r>
  <r>
    <x v="1991"/>
    <s v="12880068A"/>
    <x v="0"/>
    <n v="1"/>
    <x v="0"/>
    <n v="255"/>
    <x v="72"/>
    <x v="0"/>
    <n v="216.75"/>
    <x v="6"/>
    <s v="ACC1"/>
    <x v="46"/>
    <x v="152"/>
  </r>
  <r>
    <x v="1992"/>
    <s v="12880069A"/>
    <x v="0"/>
    <n v="1"/>
    <x v="0"/>
    <n v="992"/>
    <x v="88"/>
    <x v="0"/>
    <n v="843.19999999999993"/>
    <x v="7"/>
    <s v="MIN1"/>
    <x v="26"/>
    <x v="171"/>
  </r>
  <r>
    <x v="1993"/>
    <s v="12880070A"/>
    <x v="0"/>
    <n v="0"/>
    <x v="0"/>
    <n v="447"/>
    <x v="0"/>
    <x v="0"/>
    <n v="379.95"/>
    <x v="0"/>
    <s v="APP3"/>
    <x v="0"/>
    <x v="0"/>
  </r>
  <r>
    <x v="1994"/>
    <s v="12880071A"/>
    <x v="0"/>
    <n v="1"/>
    <x v="0"/>
    <n v="240"/>
    <x v="34"/>
    <x v="0"/>
    <n v="204"/>
    <x v="3"/>
    <s v="FRA5"/>
    <x v="36"/>
    <x v="149"/>
  </r>
  <r>
    <x v="1995"/>
    <s v="12880072A"/>
    <x v="0"/>
    <n v="1"/>
    <x v="0"/>
    <n v="220"/>
    <x v="5"/>
    <x v="0"/>
    <n v="187"/>
    <x v="3"/>
    <s v="FRA4"/>
    <x v="5"/>
    <x v="5"/>
  </r>
  <r>
    <x v="1996"/>
    <s v="12880073A"/>
    <x v="0"/>
    <n v="1"/>
    <x v="0"/>
    <n v="210"/>
    <x v="4"/>
    <x v="0"/>
    <n v="178.5"/>
    <x v="3"/>
    <s v="FRA2"/>
    <x v="4"/>
    <x v="4"/>
  </r>
  <r>
    <x v="1997"/>
    <s v="12880074A"/>
    <x v="0"/>
    <n v="1"/>
    <x v="0"/>
    <n v="210"/>
    <x v="4"/>
    <x v="0"/>
    <n v="178.5"/>
    <x v="3"/>
    <s v="FRA2"/>
    <x v="4"/>
    <x v="4"/>
  </r>
  <r>
    <x v="1998"/>
    <s v="12880075A"/>
    <x v="0"/>
    <n v="1"/>
    <x v="0"/>
    <n v="258"/>
    <x v="77"/>
    <x v="0"/>
    <n v="219.29999999999998"/>
    <x v="6"/>
    <s v="ACC2"/>
    <x v="9"/>
    <x v="158"/>
  </r>
  <r>
    <x v="1999"/>
    <s v="12880076A"/>
    <x v="0"/>
    <n v="1"/>
    <x v="0"/>
    <n v="313"/>
    <x v="87"/>
    <x v="0"/>
    <n v="266.05"/>
    <x v="6"/>
    <s v="ACC4"/>
    <x v="10"/>
    <x v="170"/>
  </r>
  <r>
    <x v="2000"/>
    <s v="12880077A"/>
    <x v="0"/>
    <n v="1"/>
    <x v="0"/>
    <n v="313"/>
    <x v="87"/>
    <x v="0"/>
    <n v="266.05"/>
    <x v="6"/>
    <s v="ACC4"/>
    <x v="10"/>
    <x v="170"/>
  </r>
  <r>
    <x v="2001"/>
    <s v="12880078A"/>
    <x v="0"/>
    <n v="1"/>
    <x v="0"/>
    <n v="992"/>
    <x v="88"/>
    <x v="0"/>
    <n v="843.19999999999993"/>
    <x v="7"/>
    <s v="MIN5"/>
    <x v="19"/>
    <x v="196"/>
  </r>
  <r>
    <x v="2002"/>
    <s v="12880079A"/>
    <x v="0"/>
    <n v="1"/>
    <x v="0"/>
    <n v="889"/>
    <x v="112"/>
    <x v="0"/>
    <n v="755.65"/>
    <x v="7"/>
    <s v="MIN2"/>
    <x v="11"/>
    <x v="199"/>
  </r>
  <r>
    <x v="914"/>
    <s v="33999419B"/>
    <x v="1"/>
    <n v="1"/>
    <x v="0"/>
    <n v="554"/>
    <x v="119"/>
    <x v="0"/>
    <n v="470.9"/>
    <x v="9"/>
    <s v="BOO9"/>
    <x v="60"/>
    <x v="210"/>
  </r>
  <r>
    <x v="953"/>
    <s v="20132019C"/>
    <x v="1"/>
    <n v="1"/>
    <x v="0"/>
    <n v="180"/>
    <x v="80"/>
    <x v="0"/>
    <n v="153"/>
    <x v="5"/>
    <s v="SNE3"/>
    <x v="40"/>
    <x v="161"/>
  </r>
  <r>
    <x v="955"/>
    <s v="20132219E"/>
    <x v="1"/>
    <n v="0"/>
    <x v="0"/>
    <n v="447"/>
    <x v="0"/>
    <x v="0"/>
    <n v="379.95"/>
    <x v="0"/>
    <s v="APP3"/>
    <x v="0"/>
    <x v="0"/>
  </r>
  <r>
    <x v="958"/>
    <s v="20132819B"/>
    <x v="1"/>
    <n v="1"/>
    <x v="0"/>
    <n v="144"/>
    <x v="93"/>
    <x v="0"/>
    <n v="122.39999999999999"/>
    <x v="4"/>
    <s v="SMA3"/>
    <x v="33"/>
    <x v="176"/>
  </r>
  <r>
    <x v="961"/>
    <s v="20133119B"/>
    <x v="1"/>
    <n v="1"/>
    <x v="0"/>
    <n v="312"/>
    <x v="7"/>
    <x v="0"/>
    <n v="265.2"/>
    <x v="5"/>
    <s v="SNE1"/>
    <x v="8"/>
    <x v="11"/>
  </r>
  <r>
    <x v="977"/>
    <s v="20134819C"/>
    <x v="1"/>
    <n v="0"/>
    <x v="0"/>
    <n v="240"/>
    <x v="34"/>
    <x v="0"/>
    <n v="204"/>
    <x v="3"/>
    <s v="FRA5"/>
    <x v="36"/>
    <x v="149"/>
  </r>
  <r>
    <x v="982"/>
    <s v="20135319C"/>
    <x v="1"/>
    <n v="1"/>
    <x v="0"/>
    <n v="172"/>
    <x v="69"/>
    <x v="0"/>
    <n v="146.19999999999999"/>
    <x v="4"/>
    <s v="SMA2"/>
    <x v="34"/>
    <x v="148"/>
  </r>
  <r>
    <x v="1007"/>
    <s v="46010419B"/>
    <x v="1"/>
    <n v="1"/>
    <x v="0"/>
    <n v="144"/>
    <x v="93"/>
    <x v="0"/>
    <n v="122.39999999999999"/>
    <x v="4"/>
    <s v="SMA3"/>
    <x v="33"/>
    <x v="176"/>
  </r>
  <r>
    <x v="651"/>
    <s v="62031219B"/>
    <x v="1"/>
    <n v="1"/>
    <x v="0"/>
    <n v="383"/>
    <x v="2"/>
    <x v="0"/>
    <n v="325.55"/>
    <x v="0"/>
    <s v="APP1"/>
    <x v="2"/>
    <x v="2"/>
  </r>
  <r>
    <x v="652"/>
    <s v="62031319B"/>
    <x v="1"/>
    <n v="1"/>
    <x v="0"/>
    <n v="168"/>
    <x v="71"/>
    <x v="0"/>
    <n v="142.79999999999998"/>
    <x v="4"/>
    <s v="SMA4"/>
    <x v="7"/>
    <x v="157"/>
  </r>
  <r>
    <x v="681"/>
    <s v="62034219C"/>
    <x v="1"/>
    <n v="0"/>
    <x v="0"/>
    <n v="240"/>
    <x v="34"/>
    <x v="0"/>
    <n v="204"/>
    <x v="3"/>
    <s v="FRA5"/>
    <x v="36"/>
    <x v="149"/>
  </r>
  <r>
    <x v="685"/>
    <s v="62034619C"/>
    <x v="1"/>
    <n v="0"/>
    <x v="0"/>
    <n v="327"/>
    <x v="84"/>
    <x v="0"/>
    <n v="277.95"/>
    <x v="6"/>
    <s v="ACC3"/>
    <x v="37"/>
    <x v="165"/>
  </r>
  <r>
    <x v="1024"/>
    <s v="13139819C"/>
    <x v="1"/>
    <n v="0"/>
    <x v="1"/>
    <n v="948"/>
    <x v="75"/>
    <x v="0"/>
    <n v="805.8"/>
    <x v="8"/>
    <s v="BAG4"/>
    <x v="13"/>
    <x v="155"/>
  </r>
  <r>
    <x v="1028"/>
    <s v="13132319C"/>
    <x v="1"/>
    <n v="1"/>
    <x v="1"/>
    <n v="447"/>
    <x v="6"/>
    <x v="1"/>
    <n v="447"/>
    <x v="0"/>
    <s v="APP3"/>
    <x v="0"/>
    <x v="9"/>
  </r>
  <r>
    <x v="1029"/>
    <s v="13132519B"/>
    <x v="1"/>
    <n v="0"/>
    <x v="1"/>
    <n v="447"/>
    <x v="6"/>
    <x v="1"/>
    <n v="447"/>
    <x v="0"/>
    <s v="APP3"/>
    <x v="0"/>
    <x v="9"/>
  </r>
  <r>
    <x v="1031"/>
    <s v="13132719C"/>
    <x v="1"/>
    <n v="0"/>
    <x v="1"/>
    <n v="240"/>
    <x v="6"/>
    <x v="1"/>
    <n v="240"/>
    <x v="3"/>
    <s v="FRA5"/>
    <x v="6"/>
    <x v="7"/>
  </r>
  <r>
    <x v="1037"/>
    <s v="13133319E"/>
    <x v="1"/>
    <n v="0"/>
    <x v="1"/>
    <n v="172"/>
    <x v="6"/>
    <x v="1"/>
    <n v="172"/>
    <x v="4"/>
    <s v="SMA2"/>
    <x v="34"/>
    <x v="37"/>
  </r>
  <r>
    <x v="1037"/>
    <s v="13133319F"/>
    <x v="1"/>
    <n v="0"/>
    <x v="1"/>
    <n v="168"/>
    <x v="6"/>
    <x v="1"/>
    <n v="168"/>
    <x v="4"/>
    <s v="SMA1"/>
    <x v="15"/>
    <x v="18"/>
  </r>
  <r>
    <x v="1040"/>
    <s v="13133619E"/>
    <x v="1"/>
    <n v="0"/>
    <x v="1"/>
    <n v="192"/>
    <x v="6"/>
    <x v="1"/>
    <n v="192"/>
    <x v="3"/>
    <s v="FRA1"/>
    <x v="35"/>
    <x v="38"/>
  </r>
  <r>
    <x v="1041"/>
    <s v="13133819D"/>
    <x v="1"/>
    <n v="0"/>
    <x v="1"/>
    <n v="313"/>
    <x v="87"/>
    <x v="0"/>
    <n v="266.05"/>
    <x v="6"/>
    <s v="ACC4"/>
    <x v="10"/>
    <x v="170"/>
  </r>
  <r>
    <x v="1041"/>
    <s v="13133819F"/>
    <x v="1"/>
    <n v="1"/>
    <x v="1"/>
    <n v="327"/>
    <x v="6"/>
    <x v="1"/>
    <n v="327"/>
    <x v="6"/>
    <s v="ACC3"/>
    <x v="37"/>
    <x v="39"/>
  </r>
  <r>
    <x v="1071"/>
    <s v="13130719B"/>
    <x v="1"/>
    <n v="1"/>
    <x v="1"/>
    <n v="168"/>
    <x v="6"/>
    <x v="1"/>
    <n v="168"/>
    <x v="4"/>
    <s v="SMA4"/>
    <x v="7"/>
    <x v="10"/>
  </r>
  <r>
    <x v="1086"/>
    <s v="13132419B"/>
    <x v="1"/>
    <n v="0"/>
    <x v="1"/>
    <n v="383"/>
    <x v="6"/>
    <x v="1"/>
    <n v="383"/>
    <x v="0"/>
    <s v="APP1"/>
    <x v="2"/>
    <x v="8"/>
  </r>
  <r>
    <x v="1086"/>
    <s v="13132419C"/>
    <x v="1"/>
    <n v="1"/>
    <x v="1"/>
    <n v="168"/>
    <x v="71"/>
    <x v="0"/>
    <n v="142.79999999999998"/>
    <x v="4"/>
    <s v="SMA1"/>
    <x v="15"/>
    <x v="151"/>
  </r>
  <r>
    <x v="1142"/>
    <s v="48014319B"/>
    <x v="1"/>
    <n v="1"/>
    <x v="1"/>
    <n v="313"/>
    <x v="6"/>
    <x v="1"/>
    <n v="313"/>
    <x v="6"/>
    <s v="ACC4"/>
    <x v="10"/>
    <x v="13"/>
  </r>
  <r>
    <x v="817"/>
    <s v="80011719B"/>
    <x v="1"/>
    <n v="1"/>
    <x v="1"/>
    <n v="220"/>
    <x v="6"/>
    <x v="1"/>
    <n v="220"/>
    <x v="3"/>
    <s v="FRA4"/>
    <x v="5"/>
    <x v="6"/>
  </r>
  <r>
    <x v="823"/>
    <s v="80012319D"/>
    <x v="1"/>
    <n v="1"/>
    <x v="1"/>
    <n v="168"/>
    <x v="6"/>
    <x v="1"/>
    <n v="168"/>
    <x v="4"/>
    <s v="SMA1"/>
    <x v="15"/>
    <x v="18"/>
  </r>
  <r>
    <x v="827"/>
    <s v="80012719D"/>
    <x v="1"/>
    <n v="0"/>
    <x v="1"/>
    <n v="205"/>
    <x v="6"/>
    <x v="1"/>
    <n v="205"/>
    <x v="3"/>
    <s v="FRA3"/>
    <x v="16"/>
    <x v="19"/>
  </r>
  <r>
    <x v="827"/>
    <s v="80012719F"/>
    <x v="1"/>
    <n v="0"/>
    <x v="1"/>
    <n v="205"/>
    <x v="82"/>
    <x v="0"/>
    <n v="174.25"/>
    <x v="3"/>
    <s v="FRA3"/>
    <x v="16"/>
    <x v="163"/>
  </r>
  <r>
    <x v="855"/>
    <s v="82011719B"/>
    <x v="1"/>
    <n v="1"/>
    <x v="1"/>
    <n v="192"/>
    <x v="67"/>
    <x v="0"/>
    <n v="163.19999999999999"/>
    <x v="3"/>
    <s v="FRA1"/>
    <x v="35"/>
    <x v="146"/>
  </r>
  <r>
    <x v="2003"/>
    <s v="91000819A"/>
    <x v="0"/>
    <n v="1"/>
    <x v="1"/>
    <n v="240"/>
    <x v="6"/>
    <x v="1"/>
    <n v="240"/>
    <x v="3"/>
    <s v="FRA5"/>
    <x v="36"/>
    <x v="7"/>
  </r>
  <r>
    <x v="2004"/>
    <s v="91000919A"/>
    <x v="0"/>
    <n v="1"/>
    <x v="1"/>
    <n v="240"/>
    <x v="6"/>
    <x v="1"/>
    <n v="240"/>
    <x v="3"/>
    <s v="FRA5"/>
    <x v="36"/>
    <x v="7"/>
  </r>
  <r>
    <x v="2005"/>
    <s v="91001019A"/>
    <x v="0"/>
    <n v="1"/>
    <x v="1"/>
    <n v="538"/>
    <x v="6"/>
    <x v="1"/>
    <n v="538"/>
    <x v="1"/>
    <s v="SAN11"/>
    <x v="55"/>
    <x v="60"/>
  </r>
  <r>
    <x v="2006"/>
    <s v="91001119A"/>
    <x v="0"/>
    <n v="1"/>
    <x v="1"/>
    <n v="312"/>
    <x v="6"/>
    <x v="1"/>
    <n v="312"/>
    <x v="5"/>
    <s v="SNE1"/>
    <x v="8"/>
    <x v="58"/>
  </r>
  <r>
    <x v="2007"/>
    <s v="91001219A"/>
    <x v="0"/>
    <n v="1"/>
    <x v="1"/>
    <n v="345"/>
    <x v="6"/>
    <x v="1"/>
    <n v="345"/>
    <x v="0"/>
    <s v="APP2"/>
    <x v="32"/>
    <x v="35"/>
  </r>
  <r>
    <x v="2008"/>
    <s v="91001319A"/>
    <x v="0"/>
    <n v="1"/>
    <x v="1"/>
    <n v="345"/>
    <x v="6"/>
    <x v="1"/>
    <n v="345"/>
    <x v="0"/>
    <s v="APP2"/>
    <x v="32"/>
    <x v="35"/>
  </r>
  <r>
    <x v="2009"/>
    <s v="91001419A"/>
    <x v="0"/>
    <n v="1"/>
    <x v="1"/>
    <n v="447"/>
    <x v="6"/>
    <x v="1"/>
    <n v="447"/>
    <x v="0"/>
    <s v="APP3"/>
    <x v="0"/>
    <x v="9"/>
  </r>
  <r>
    <x v="2010"/>
    <s v="91001519A"/>
    <x v="0"/>
    <n v="1"/>
    <x v="1"/>
    <n v="168"/>
    <x v="6"/>
    <x v="1"/>
    <n v="168"/>
    <x v="4"/>
    <s v="SMA4"/>
    <x v="7"/>
    <x v="10"/>
  </r>
  <r>
    <x v="2011"/>
    <s v="91001619A"/>
    <x v="0"/>
    <n v="1"/>
    <x v="1"/>
    <n v="168"/>
    <x v="6"/>
    <x v="1"/>
    <n v="168"/>
    <x v="4"/>
    <s v="SMA4"/>
    <x v="7"/>
    <x v="10"/>
  </r>
  <r>
    <x v="2012"/>
    <s v="91001719A"/>
    <x v="0"/>
    <n v="1"/>
    <x v="1"/>
    <n v="210"/>
    <x v="6"/>
    <x v="1"/>
    <n v="210"/>
    <x v="3"/>
    <s v="FRA2"/>
    <x v="4"/>
    <x v="54"/>
  </r>
  <r>
    <x v="2013"/>
    <s v="91001819A"/>
    <x v="0"/>
    <n v="1"/>
    <x v="1"/>
    <n v="192"/>
    <x v="6"/>
    <x v="1"/>
    <n v="192"/>
    <x v="3"/>
    <s v="FRA1"/>
    <x v="35"/>
    <x v="38"/>
  </r>
  <r>
    <x v="2014"/>
    <s v="91001919A"/>
    <x v="0"/>
    <n v="1"/>
    <x v="1"/>
    <n v="192"/>
    <x v="6"/>
    <x v="1"/>
    <n v="192"/>
    <x v="3"/>
    <s v="FRA1"/>
    <x v="35"/>
    <x v="38"/>
  </r>
  <r>
    <x v="2015"/>
    <s v="91002019A"/>
    <x v="0"/>
    <n v="1"/>
    <x v="1"/>
    <n v="492"/>
    <x v="6"/>
    <x v="1"/>
    <n v="492"/>
    <x v="1"/>
    <s v="SAN7"/>
    <x v="65"/>
    <x v="69"/>
  </r>
  <r>
    <x v="2016"/>
    <s v="32010119A"/>
    <x v="0"/>
    <n v="1"/>
    <x v="1"/>
    <n v="436"/>
    <x v="6"/>
    <x v="1"/>
    <n v="436"/>
    <x v="2"/>
    <s v="SHO9"/>
    <x v="69"/>
    <x v="73"/>
  </r>
  <r>
    <x v="2017"/>
    <s v="32010219A"/>
    <x v="0"/>
    <n v="1"/>
    <x v="1"/>
    <n v="636"/>
    <x v="6"/>
    <x v="1"/>
    <n v="636"/>
    <x v="9"/>
    <s v="BOO3"/>
    <x v="23"/>
    <x v="26"/>
  </r>
  <r>
    <x v="2018"/>
    <s v="32010319A"/>
    <x v="0"/>
    <n v="1"/>
    <x v="1"/>
    <n v="478"/>
    <x v="6"/>
    <x v="1"/>
    <n v="478"/>
    <x v="1"/>
    <s v="SAN8"/>
    <x v="49"/>
    <x v="52"/>
  </r>
  <r>
    <x v="2019"/>
    <s v="32010419A"/>
    <x v="0"/>
    <n v="1"/>
    <x v="1"/>
    <n v="295"/>
    <x v="6"/>
    <x v="1"/>
    <n v="295"/>
    <x v="5"/>
    <s v="SNE7"/>
    <x v="68"/>
    <x v="72"/>
  </r>
  <r>
    <x v="2020"/>
    <s v="32010519A"/>
    <x v="0"/>
    <n v="1"/>
    <x v="1"/>
    <n v="293"/>
    <x v="6"/>
    <x v="1"/>
    <n v="293"/>
    <x v="5"/>
    <s v="SNE9"/>
    <x v="45"/>
    <x v="48"/>
  </r>
  <r>
    <x v="2021"/>
    <s v="32010619A"/>
    <x v="0"/>
    <n v="1"/>
    <x v="1"/>
    <n v="345"/>
    <x v="6"/>
    <x v="1"/>
    <n v="345"/>
    <x v="0"/>
    <s v="APP2"/>
    <x v="32"/>
    <x v="35"/>
  </r>
  <r>
    <x v="2022"/>
    <s v="32010719A"/>
    <x v="0"/>
    <n v="1"/>
    <x v="1"/>
    <n v="447"/>
    <x v="6"/>
    <x v="1"/>
    <n v="447"/>
    <x v="0"/>
    <s v="APP3"/>
    <x v="0"/>
    <x v="9"/>
  </r>
  <r>
    <x v="2023"/>
    <s v="32010819A"/>
    <x v="0"/>
    <n v="1"/>
    <x v="1"/>
    <n v="345"/>
    <x v="6"/>
    <x v="1"/>
    <n v="345"/>
    <x v="0"/>
    <s v="APP2"/>
    <x v="32"/>
    <x v="35"/>
  </r>
  <r>
    <x v="2024"/>
    <s v="32010919A"/>
    <x v="0"/>
    <n v="1"/>
    <x v="1"/>
    <n v="345"/>
    <x v="6"/>
    <x v="1"/>
    <n v="345"/>
    <x v="0"/>
    <s v="APP2"/>
    <x v="32"/>
    <x v="35"/>
  </r>
  <r>
    <x v="2025"/>
    <s v="32011019A"/>
    <x v="0"/>
    <n v="1"/>
    <x v="1"/>
    <n v="436"/>
    <x v="6"/>
    <x v="1"/>
    <n v="436"/>
    <x v="2"/>
    <s v="SHO4"/>
    <x v="76"/>
    <x v="142"/>
  </r>
  <r>
    <x v="2026"/>
    <s v="32011119A"/>
    <x v="0"/>
    <n v="1"/>
    <x v="1"/>
    <n v="579"/>
    <x v="6"/>
    <x v="1"/>
    <n v="579"/>
    <x v="9"/>
    <s v="BOO1"/>
    <x v="25"/>
    <x v="28"/>
  </r>
  <r>
    <x v="2027"/>
    <s v="32011219A"/>
    <x v="0"/>
    <n v="1"/>
    <x v="1"/>
    <n v="538"/>
    <x v="6"/>
    <x v="1"/>
    <n v="538"/>
    <x v="1"/>
    <s v="SAN10"/>
    <x v="39"/>
    <x v="41"/>
  </r>
  <r>
    <x v="2028"/>
    <s v="32011319A"/>
    <x v="0"/>
    <n v="1"/>
    <x v="1"/>
    <n v="312"/>
    <x v="6"/>
    <x v="1"/>
    <n v="312"/>
    <x v="5"/>
    <s v="SNE1"/>
    <x v="8"/>
    <x v="58"/>
  </r>
  <r>
    <x v="2029"/>
    <s v="32011419A"/>
    <x v="0"/>
    <n v="1"/>
    <x v="1"/>
    <n v="317"/>
    <x v="6"/>
    <x v="1"/>
    <n v="317"/>
    <x v="5"/>
    <s v="SNE13"/>
    <x v="63"/>
    <x v="67"/>
  </r>
  <r>
    <x v="2030"/>
    <s v="32011519A"/>
    <x v="0"/>
    <n v="1"/>
    <x v="1"/>
    <n v="383"/>
    <x v="6"/>
    <x v="1"/>
    <n v="383"/>
    <x v="0"/>
    <s v="APP1"/>
    <x v="2"/>
    <x v="8"/>
  </r>
  <r>
    <x v="2031"/>
    <s v="32011619A"/>
    <x v="0"/>
    <n v="1"/>
    <x v="1"/>
    <n v="383"/>
    <x v="6"/>
    <x v="1"/>
    <n v="383"/>
    <x v="0"/>
    <s v="APP1"/>
    <x v="2"/>
    <x v="8"/>
  </r>
  <r>
    <x v="2032"/>
    <s v="32011719A"/>
    <x v="0"/>
    <n v="1"/>
    <x v="1"/>
    <n v="447"/>
    <x v="6"/>
    <x v="1"/>
    <n v="447"/>
    <x v="0"/>
    <s v="APP3"/>
    <x v="0"/>
    <x v="9"/>
  </r>
  <r>
    <x v="2033"/>
    <s v="32011819A"/>
    <x v="0"/>
    <n v="1"/>
    <x v="1"/>
    <n v="345"/>
    <x v="6"/>
    <x v="1"/>
    <n v="345"/>
    <x v="0"/>
    <s v="APP2"/>
    <x v="32"/>
    <x v="35"/>
  </r>
  <r>
    <x v="2034"/>
    <s v="32011919A"/>
    <x v="0"/>
    <n v="1"/>
    <x v="1"/>
    <n v="144"/>
    <x v="6"/>
    <x v="1"/>
    <n v="144"/>
    <x v="4"/>
    <s v="SMA3"/>
    <x v="33"/>
    <x v="36"/>
  </r>
  <r>
    <x v="2035"/>
    <s v="32012019A"/>
    <x v="0"/>
    <n v="1"/>
    <x v="1"/>
    <n v="579"/>
    <x v="6"/>
    <x v="1"/>
    <n v="579"/>
    <x v="9"/>
    <s v="BOO1"/>
    <x v="25"/>
    <x v="28"/>
  </r>
  <r>
    <x v="2036"/>
    <s v="32012119A"/>
    <x v="0"/>
    <n v="1"/>
    <x v="1"/>
    <n v="592"/>
    <x v="6"/>
    <x v="1"/>
    <n v="592"/>
    <x v="1"/>
    <s v="SAN1"/>
    <x v="47"/>
    <x v="50"/>
  </r>
  <r>
    <x v="2037"/>
    <s v="32012219A"/>
    <x v="0"/>
    <n v="1"/>
    <x v="1"/>
    <n v="336"/>
    <x v="6"/>
    <x v="1"/>
    <n v="336"/>
    <x v="5"/>
    <s v="SNE8"/>
    <x v="51"/>
    <x v="55"/>
  </r>
  <r>
    <x v="2038"/>
    <s v="32020119A"/>
    <x v="0"/>
    <n v="1"/>
    <x v="1"/>
    <n v="579"/>
    <x v="6"/>
    <x v="1"/>
    <n v="579"/>
    <x v="9"/>
    <s v="BOO1"/>
    <x v="25"/>
    <x v="28"/>
  </r>
  <r>
    <x v="2039"/>
    <s v="44011019A"/>
    <x v="0"/>
    <n v="1"/>
    <x v="1"/>
    <n v="538"/>
    <x v="6"/>
    <x v="1"/>
    <n v="538"/>
    <x v="1"/>
    <s v="SAN10"/>
    <x v="39"/>
    <x v="41"/>
  </r>
  <r>
    <x v="2040"/>
    <s v="44011119A"/>
    <x v="0"/>
    <n v="1"/>
    <x v="1"/>
    <n v="267"/>
    <x v="6"/>
    <x v="1"/>
    <n v="267"/>
    <x v="5"/>
    <s v="SNE6"/>
    <x v="31"/>
    <x v="34"/>
  </r>
  <r>
    <x v="2041"/>
    <s v="44011219A"/>
    <x v="0"/>
    <n v="1"/>
    <x v="1"/>
    <n v="383"/>
    <x v="6"/>
    <x v="1"/>
    <n v="383"/>
    <x v="0"/>
    <s v="APP1"/>
    <x v="2"/>
    <x v="8"/>
  </r>
  <r>
    <x v="2042"/>
    <s v="44011319A"/>
    <x v="0"/>
    <n v="1"/>
    <x v="1"/>
    <n v="383"/>
    <x v="6"/>
    <x v="1"/>
    <n v="383"/>
    <x v="0"/>
    <s v="APP1"/>
    <x v="2"/>
    <x v="8"/>
  </r>
  <r>
    <x v="2043"/>
    <s v="44011419A"/>
    <x v="0"/>
    <n v="1"/>
    <x v="1"/>
    <n v="447"/>
    <x v="6"/>
    <x v="1"/>
    <n v="447"/>
    <x v="0"/>
    <s v="APP3"/>
    <x v="0"/>
    <x v="9"/>
  </r>
  <r>
    <x v="2044"/>
    <s v="44011519A"/>
    <x v="0"/>
    <n v="1"/>
    <x v="1"/>
    <n v="383"/>
    <x v="6"/>
    <x v="1"/>
    <n v="383"/>
    <x v="0"/>
    <s v="APP1"/>
    <x v="2"/>
    <x v="8"/>
  </r>
  <r>
    <x v="2045"/>
    <s v="44011619A"/>
    <x v="0"/>
    <n v="1"/>
    <x v="1"/>
    <n v="144"/>
    <x v="6"/>
    <x v="1"/>
    <n v="144"/>
    <x v="4"/>
    <s v="SMA3"/>
    <x v="33"/>
    <x v="36"/>
  </r>
  <r>
    <x v="2046"/>
    <s v="44011719A"/>
    <x v="0"/>
    <n v="1"/>
    <x v="1"/>
    <n v="172"/>
    <x v="6"/>
    <x v="1"/>
    <n v="172"/>
    <x v="4"/>
    <s v="SMA2"/>
    <x v="34"/>
    <x v="37"/>
  </r>
  <r>
    <x v="2047"/>
    <s v="44011819A"/>
    <x v="0"/>
    <n v="1"/>
    <x v="1"/>
    <n v="240"/>
    <x v="6"/>
    <x v="1"/>
    <n v="240"/>
    <x v="3"/>
    <s v="FRA5"/>
    <x v="36"/>
    <x v="7"/>
  </r>
  <r>
    <x v="2048"/>
    <s v="44020119A"/>
    <x v="0"/>
    <n v="1"/>
    <x v="1"/>
    <n v="507"/>
    <x v="6"/>
    <x v="1"/>
    <n v="507"/>
    <x v="1"/>
    <s v="SAN9"/>
    <x v="43"/>
    <x v="45"/>
  </r>
  <r>
    <x v="2049"/>
    <s v="44020219A"/>
    <x v="0"/>
    <n v="1"/>
    <x v="1"/>
    <n v="278"/>
    <x v="6"/>
    <x v="1"/>
    <n v="278"/>
    <x v="5"/>
    <s v="SNE10"/>
    <x v="71"/>
    <x v="75"/>
  </r>
  <r>
    <x v="2050"/>
    <s v="44020319A"/>
    <x v="0"/>
    <n v="1"/>
    <x v="1"/>
    <n v="383"/>
    <x v="6"/>
    <x v="1"/>
    <n v="383"/>
    <x v="0"/>
    <s v="APP1"/>
    <x v="2"/>
    <x v="8"/>
  </r>
  <r>
    <x v="2051"/>
    <s v="44020419A"/>
    <x v="0"/>
    <n v="1"/>
    <x v="1"/>
    <n v="383"/>
    <x v="6"/>
    <x v="1"/>
    <n v="383"/>
    <x v="0"/>
    <s v="APP1"/>
    <x v="2"/>
    <x v="8"/>
  </r>
  <r>
    <x v="2052"/>
    <s v="44020519A"/>
    <x v="0"/>
    <n v="1"/>
    <x v="1"/>
    <n v="447"/>
    <x v="6"/>
    <x v="1"/>
    <n v="447"/>
    <x v="0"/>
    <s v="APP3"/>
    <x v="0"/>
    <x v="9"/>
  </r>
  <r>
    <x v="2053"/>
    <s v="44020619A"/>
    <x v="0"/>
    <n v="1"/>
    <x v="1"/>
    <n v="144"/>
    <x v="6"/>
    <x v="1"/>
    <n v="144"/>
    <x v="4"/>
    <s v="SMA3"/>
    <x v="33"/>
    <x v="36"/>
  </r>
  <r>
    <x v="2054"/>
    <s v="44020719A"/>
    <x v="0"/>
    <n v="1"/>
    <x v="1"/>
    <n v="168"/>
    <x v="6"/>
    <x v="1"/>
    <n v="168"/>
    <x v="4"/>
    <s v="SMA4"/>
    <x v="7"/>
    <x v="10"/>
  </r>
  <r>
    <x v="2055"/>
    <s v="44020819A"/>
    <x v="0"/>
    <n v="1"/>
    <x v="1"/>
    <n v="205"/>
    <x v="6"/>
    <x v="1"/>
    <n v="205"/>
    <x v="3"/>
    <s v="FRA3"/>
    <x v="16"/>
    <x v="19"/>
  </r>
  <r>
    <x v="2056"/>
    <s v="44020919A"/>
    <x v="0"/>
    <n v="1"/>
    <x v="1"/>
    <n v="210"/>
    <x v="6"/>
    <x v="1"/>
    <n v="210"/>
    <x v="3"/>
    <s v="FRA2"/>
    <x v="4"/>
    <x v="54"/>
  </r>
  <r>
    <x v="2057"/>
    <s v="22220119A"/>
    <x v="0"/>
    <n v="1"/>
    <x v="1"/>
    <n v="510"/>
    <x v="6"/>
    <x v="1"/>
    <n v="510"/>
    <x v="9"/>
    <s v="BOO2"/>
    <x v="22"/>
    <x v="25"/>
  </r>
  <r>
    <x v="2058"/>
    <s v="22220219A"/>
    <x v="0"/>
    <n v="1"/>
    <x v="1"/>
    <n v="506"/>
    <x v="6"/>
    <x v="1"/>
    <n v="506"/>
    <x v="1"/>
    <s v="SAN12"/>
    <x v="1"/>
    <x v="47"/>
  </r>
  <r>
    <x v="2059"/>
    <s v="22222419A"/>
    <x v="0"/>
    <n v="1"/>
    <x v="1"/>
    <n v="345"/>
    <x v="66"/>
    <x v="0"/>
    <n v="293.25"/>
    <x v="0"/>
    <s v="APP2"/>
    <x v="32"/>
    <x v="145"/>
  </r>
  <r>
    <x v="2060"/>
    <s v="22222519A"/>
    <x v="0"/>
    <n v="1"/>
    <x v="1"/>
    <n v="447"/>
    <x v="0"/>
    <x v="0"/>
    <n v="379.95"/>
    <x v="0"/>
    <s v="APP3"/>
    <x v="0"/>
    <x v="0"/>
  </r>
  <r>
    <x v="2061"/>
    <s v="22222619A"/>
    <x v="0"/>
    <n v="1"/>
    <x v="1"/>
    <n v="168"/>
    <x v="71"/>
    <x v="0"/>
    <n v="142.79999999999998"/>
    <x v="4"/>
    <s v="SMA1"/>
    <x v="15"/>
    <x v="151"/>
  </r>
  <r>
    <x v="2062"/>
    <s v="22222719A"/>
    <x v="0"/>
    <n v="1"/>
    <x v="1"/>
    <n v="172"/>
    <x v="69"/>
    <x v="0"/>
    <n v="146.19999999999999"/>
    <x v="4"/>
    <s v="SMA2"/>
    <x v="34"/>
    <x v="148"/>
  </r>
  <r>
    <x v="2063"/>
    <s v="22222819A"/>
    <x v="0"/>
    <n v="1"/>
    <x v="1"/>
    <n v="205"/>
    <x v="82"/>
    <x v="0"/>
    <n v="174.25"/>
    <x v="3"/>
    <s v="FRA3"/>
    <x v="16"/>
    <x v="163"/>
  </r>
  <r>
    <x v="2064"/>
    <s v="22222919A"/>
    <x v="0"/>
    <n v="1"/>
    <x v="1"/>
    <n v="220"/>
    <x v="5"/>
    <x v="0"/>
    <n v="187"/>
    <x v="3"/>
    <s v="FRA4"/>
    <x v="5"/>
    <x v="5"/>
  </r>
  <r>
    <x v="2065"/>
    <s v="22223019A"/>
    <x v="0"/>
    <n v="1"/>
    <x v="1"/>
    <n v="538"/>
    <x v="81"/>
    <x v="0"/>
    <n v="457.3"/>
    <x v="1"/>
    <s v="SAN11"/>
    <x v="55"/>
    <x v="178"/>
  </r>
  <r>
    <x v="2066"/>
    <s v="22223119A"/>
    <x v="0"/>
    <n v="1"/>
    <x v="1"/>
    <n v="168"/>
    <x v="71"/>
    <x v="0"/>
    <n v="142.79999999999998"/>
    <x v="5"/>
    <s v="SNE5"/>
    <x v="62"/>
    <x v="177"/>
  </r>
  <r>
    <x v="2067"/>
    <s v="22223219A"/>
    <x v="0"/>
    <n v="1"/>
    <x v="1"/>
    <n v="383"/>
    <x v="2"/>
    <x v="0"/>
    <n v="325.55"/>
    <x v="0"/>
    <s v="APP1"/>
    <x v="2"/>
    <x v="2"/>
  </r>
  <r>
    <x v="2068"/>
    <s v="22223319A"/>
    <x v="0"/>
    <n v="1"/>
    <x v="1"/>
    <n v="383"/>
    <x v="2"/>
    <x v="0"/>
    <n v="325.55"/>
    <x v="0"/>
    <s v="APP1"/>
    <x v="2"/>
    <x v="2"/>
  </r>
  <r>
    <x v="2069"/>
    <s v="22223419A"/>
    <x v="0"/>
    <n v="1"/>
    <x v="1"/>
    <n v="447"/>
    <x v="0"/>
    <x v="0"/>
    <n v="379.95"/>
    <x v="0"/>
    <s v="APP3"/>
    <x v="0"/>
    <x v="0"/>
  </r>
  <r>
    <x v="2070"/>
    <s v="22223519A"/>
    <x v="0"/>
    <n v="1"/>
    <x v="1"/>
    <n v="168"/>
    <x v="71"/>
    <x v="0"/>
    <n v="142.79999999999998"/>
    <x v="4"/>
    <s v="SMA1"/>
    <x v="15"/>
    <x v="151"/>
  </r>
  <r>
    <x v="2071"/>
    <s v="22223619A"/>
    <x v="0"/>
    <n v="1"/>
    <x v="1"/>
    <n v="144"/>
    <x v="93"/>
    <x v="0"/>
    <n v="122.39999999999999"/>
    <x v="4"/>
    <s v="SMA3"/>
    <x v="33"/>
    <x v="176"/>
  </r>
  <r>
    <x v="2072"/>
    <s v="22223719A"/>
    <x v="0"/>
    <n v="1"/>
    <x v="1"/>
    <n v="240"/>
    <x v="34"/>
    <x v="0"/>
    <n v="204"/>
    <x v="3"/>
    <s v="FRA5"/>
    <x v="36"/>
    <x v="149"/>
  </r>
  <r>
    <x v="2073"/>
    <s v="22223819A"/>
    <x v="0"/>
    <n v="1"/>
    <x v="1"/>
    <n v="220"/>
    <x v="5"/>
    <x v="0"/>
    <n v="187"/>
    <x v="3"/>
    <s v="FRA4"/>
    <x v="5"/>
    <x v="5"/>
  </r>
  <r>
    <x v="2074"/>
    <s v="22223919A"/>
    <x v="0"/>
    <n v="1"/>
    <x v="1"/>
    <n v="210"/>
    <x v="4"/>
    <x v="0"/>
    <n v="178.5"/>
    <x v="3"/>
    <s v="FRA2"/>
    <x v="4"/>
    <x v="4"/>
  </r>
  <r>
    <x v="2075"/>
    <s v="22224019A"/>
    <x v="0"/>
    <n v="1"/>
    <x v="1"/>
    <n v="592"/>
    <x v="103"/>
    <x v="0"/>
    <n v="503.2"/>
    <x v="1"/>
    <s v="SAN1"/>
    <x v="47"/>
    <x v="189"/>
  </r>
  <r>
    <x v="2076"/>
    <s v="22224119A"/>
    <x v="0"/>
    <n v="1"/>
    <x v="1"/>
    <n v="293"/>
    <x v="98"/>
    <x v="0"/>
    <n v="249.04999999999998"/>
    <x v="5"/>
    <s v="SNE9"/>
    <x v="45"/>
    <x v="183"/>
  </r>
  <r>
    <x v="2077"/>
    <s v="22224219A"/>
    <x v="0"/>
    <n v="1"/>
    <x v="1"/>
    <n v="345"/>
    <x v="66"/>
    <x v="0"/>
    <n v="293.25"/>
    <x v="0"/>
    <s v="APP2"/>
    <x v="32"/>
    <x v="145"/>
  </r>
  <r>
    <x v="2078"/>
    <s v="22224319A"/>
    <x v="0"/>
    <n v="1"/>
    <x v="1"/>
    <n v="383"/>
    <x v="2"/>
    <x v="0"/>
    <n v="325.55"/>
    <x v="0"/>
    <s v="APP1"/>
    <x v="2"/>
    <x v="2"/>
  </r>
  <r>
    <x v="2079"/>
    <s v="22224419A"/>
    <x v="0"/>
    <n v="1"/>
    <x v="1"/>
    <n v="144"/>
    <x v="93"/>
    <x v="0"/>
    <n v="122.39999999999999"/>
    <x v="4"/>
    <s v="SMA3"/>
    <x v="33"/>
    <x v="176"/>
  </r>
  <r>
    <x v="2080"/>
    <s v="22224519A"/>
    <x v="0"/>
    <n v="1"/>
    <x v="1"/>
    <n v="144"/>
    <x v="93"/>
    <x v="0"/>
    <n v="122.39999999999999"/>
    <x v="4"/>
    <s v="SMA3"/>
    <x v="33"/>
    <x v="176"/>
  </r>
  <r>
    <x v="2081"/>
    <s v="22224619A"/>
    <x v="0"/>
    <n v="1"/>
    <x v="1"/>
    <n v="240"/>
    <x v="34"/>
    <x v="0"/>
    <n v="204"/>
    <x v="3"/>
    <s v="FRA5"/>
    <x v="36"/>
    <x v="149"/>
  </r>
  <r>
    <x v="2082"/>
    <s v="22224719A"/>
    <x v="0"/>
    <n v="1"/>
    <x v="1"/>
    <n v="240"/>
    <x v="34"/>
    <x v="0"/>
    <n v="204"/>
    <x v="3"/>
    <s v="FRA5"/>
    <x v="36"/>
    <x v="149"/>
  </r>
  <r>
    <x v="2083"/>
    <s v="22224819A"/>
    <x v="0"/>
    <n v="1"/>
    <x v="1"/>
    <n v="240"/>
    <x v="34"/>
    <x v="0"/>
    <n v="204"/>
    <x v="3"/>
    <s v="FRA5"/>
    <x v="36"/>
    <x v="149"/>
  </r>
  <r>
    <x v="2084"/>
    <s v="22224919A"/>
    <x v="0"/>
    <n v="1"/>
    <x v="1"/>
    <n v="313"/>
    <x v="87"/>
    <x v="0"/>
    <n v="266.05"/>
    <x v="6"/>
    <s v="ACC4"/>
    <x v="10"/>
    <x v="170"/>
  </r>
  <r>
    <x v="2085"/>
    <s v="22225019A"/>
    <x v="0"/>
    <n v="1"/>
    <x v="1"/>
    <n v="592"/>
    <x v="103"/>
    <x v="0"/>
    <n v="503.2"/>
    <x v="1"/>
    <s v="SAN1"/>
    <x v="47"/>
    <x v="189"/>
  </r>
  <r>
    <x v="2086"/>
    <s v="22225119A"/>
    <x v="0"/>
    <n v="1"/>
    <x v="1"/>
    <n v="283"/>
    <x v="97"/>
    <x v="0"/>
    <n v="240.54999999999998"/>
    <x v="5"/>
    <s v="SNE12"/>
    <x v="50"/>
    <x v="182"/>
  </r>
  <r>
    <x v="2087"/>
    <s v="22225219A"/>
    <x v="0"/>
    <n v="1"/>
    <x v="1"/>
    <n v="383"/>
    <x v="2"/>
    <x v="0"/>
    <n v="325.55"/>
    <x v="0"/>
    <s v="APP1"/>
    <x v="2"/>
    <x v="2"/>
  </r>
  <r>
    <x v="1217"/>
    <s v="12590150D"/>
    <x v="1"/>
    <n v="0"/>
    <x v="1"/>
    <n v="447"/>
    <x v="6"/>
    <x v="1"/>
    <n v="447"/>
    <x v="0"/>
    <s v="APP3"/>
    <x v="0"/>
    <x v="9"/>
  </r>
  <r>
    <x v="1156"/>
    <s v="12590226B"/>
    <x v="1"/>
    <n v="0"/>
    <x v="1"/>
    <n v="220"/>
    <x v="5"/>
    <x v="0"/>
    <n v="187"/>
    <x v="3"/>
    <s v="FRA4"/>
    <x v="5"/>
    <x v="5"/>
  </r>
  <r>
    <x v="1156"/>
    <s v="12590226C"/>
    <x v="1"/>
    <n v="1"/>
    <x v="1"/>
    <n v="192"/>
    <x v="6"/>
    <x v="1"/>
    <n v="192"/>
    <x v="3"/>
    <s v="FRA1"/>
    <x v="35"/>
    <x v="38"/>
  </r>
  <r>
    <x v="1159"/>
    <s v="12590229C"/>
    <x v="1"/>
    <n v="0"/>
    <x v="1"/>
    <n v="327"/>
    <x v="6"/>
    <x v="1"/>
    <n v="327"/>
    <x v="6"/>
    <s v="ACC3"/>
    <x v="37"/>
    <x v="39"/>
  </r>
  <r>
    <x v="1193"/>
    <s v="12740208C"/>
    <x v="1"/>
    <n v="1"/>
    <x v="1"/>
    <n v="168"/>
    <x v="6"/>
    <x v="1"/>
    <n v="168"/>
    <x v="4"/>
    <s v="SMA1"/>
    <x v="15"/>
    <x v="18"/>
  </r>
  <r>
    <x v="1197"/>
    <s v="12740212B"/>
    <x v="1"/>
    <n v="1"/>
    <x v="1"/>
    <n v="284"/>
    <x v="105"/>
    <x v="0"/>
    <n v="241.4"/>
    <x v="5"/>
    <s v="SNE14"/>
    <x v="56"/>
    <x v="191"/>
  </r>
  <r>
    <x v="1342"/>
    <s v="30120249B"/>
    <x v="1"/>
    <n v="1"/>
    <x v="1"/>
    <n v="345"/>
    <x v="66"/>
    <x v="0"/>
    <n v="293.25"/>
    <x v="0"/>
    <s v="APP2"/>
    <x v="32"/>
    <x v="145"/>
  </r>
  <r>
    <x v="1354"/>
    <s v="30119369B"/>
    <x v="1"/>
    <n v="1"/>
    <x v="1"/>
    <n v="313"/>
    <x v="6"/>
    <x v="1"/>
    <n v="313"/>
    <x v="6"/>
    <s v="ACC4"/>
    <x v="10"/>
    <x v="13"/>
  </r>
  <r>
    <x v="1369"/>
    <s v="30119529B"/>
    <x v="1"/>
    <n v="1"/>
    <x v="1"/>
    <n v="313"/>
    <x v="6"/>
    <x v="1"/>
    <n v="313"/>
    <x v="6"/>
    <s v="ACC4"/>
    <x v="10"/>
    <x v="13"/>
  </r>
  <r>
    <x v="1380"/>
    <s v="30119649D"/>
    <x v="1"/>
    <n v="0"/>
    <x v="1"/>
    <n v="951"/>
    <x v="74"/>
    <x v="0"/>
    <n v="808.35"/>
    <x v="7"/>
    <s v="MIN3"/>
    <x v="17"/>
    <x v="154"/>
  </r>
  <r>
    <x v="1449"/>
    <s v="12790176B"/>
    <x v="1"/>
    <n v="1"/>
    <x v="1"/>
    <n v="889"/>
    <x v="6"/>
    <x v="1"/>
    <n v="889"/>
    <x v="7"/>
    <s v="MIN2"/>
    <x v="11"/>
    <x v="14"/>
  </r>
  <r>
    <x v="1894"/>
    <s v="99050919B"/>
    <x v="1"/>
    <n v="0"/>
    <x v="1"/>
    <n v="510"/>
    <x v="99"/>
    <x v="0"/>
    <n v="433.5"/>
    <x v="9"/>
    <s v="BOO2"/>
    <x v="22"/>
    <x v="185"/>
  </r>
  <r>
    <x v="1894"/>
    <s v="99050919C"/>
    <x v="1"/>
    <n v="1"/>
    <x v="1"/>
    <n v="551"/>
    <x v="6"/>
    <x v="1"/>
    <n v="551"/>
    <x v="9"/>
    <s v="BOO12"/>
    <x v="30"/>
    <x v="33"/>
  </r>
  <r>
    <x v="935"/>
    <s v="20130219D"/>
    <x v="1"/>
    <n v="0"/>
    <x v="1"/>
    <n v="180"/>
    <x v="6"/>
    <x v="1"/>
    <n v="180"/>
    <x v="5"/>
    <s v="SNE3"/>
    <x v="40"/>
    <x v="42"/>
  </r>
  <r>
    <x v="955"/>
    <s v="20132219C"/>
    <x v="1"/>
    <n v="0"/>
    <x v="1"/>
    <n v="345"/>
    <x v="6"/>
    <x v="1"/>
    <n v="345"/>
    <x v="0"/>
    <s v="APP2"/>
    <x v="32"/>
    <x v="35"/>
  </r>
  <r>
    <x v="968"/>
    <s v="20133819C"/>
    <x v="1"/>
    <n v="1"/>
    <x v="1"/>
    <n v="210"/>
    <x v="6"/>
    <x v="1"/>
    <n v="210"/>
    <x v="3"/>
    <s v="FRA2"/>
    <x v="4"/>
    <x v="54"/>
  </r>
  <r>
    <x v="685"/>
    <s v="62034619B"/>
    <x v="1"/>
    <n v="1"/>
    <x v="1"/>
    <n v="258"/>
    <x v="6"/>
    <x v="1"/>
    <n v="258"/>
    <x v="6"/>
    <s v="ACC2"/>
    <x v="9"/>
    <x v="12"/>
  </r>
  <r>
    <x v="697"/>
    <s v="62035819B"/>
    <x v="1"/>
    <n v="1"/>
    <x v="1"/>
    <n v="805"/>
    <x v="6"/>
    <x v="1"/>
    <n v="805"/>
    <x v="7"/>
    <s v="MIN7"/>
    <x v="58"/>
    <x v="63"/>
  </r>
  <r>
    <x v="1025"/>
    <s v="13139919C"/>
    <x v="1"/>
    <n v="0"/>
    <x v="17"/>
    <n v="1101"/>
    <x v="6"/>
    <x v="1"/>
    <n v="1101"/>
    <x v="8"/>
    <s v="BAG1"/>
    <x v="21"/>
    <x v="24"/>
  </r>
  <r>
    <x v="1032"/>
    <s v="13132819C"/>
    <x v="1"/>
    <n v="0"/>
    <x v="17"/>
    <n v="220"/>
    <x v="6"/>
    <x v="1"/>
    <n v="220"/>
    <x v="3"/>
    <s v="FRA4"/>
    <x v="5"/>
    <x v="6"/>
  </r>
  <r>
    <x v="1032"/>
    <s v="13132819E"/>
    <x v="1"/>
    <n v="0"/>
    <x v="17"/>
    <n v="240"/>
    <x v="6"/>
    <x v="1"/>
    <n v="240"/>
    <x v="3"/>
    <s v="FRA5"/>
    <x v="36"/>
    <x v="7"/>
  </r>
  <r>
    <x v="1033"/>
    <s v="13132919C"/>
    <x v="1"/>
    <n v="0"/>
    <x v="17"/>
    <n v="313"/>
    <x v="6"/>
    <x v="1"/>
    <n v="313"/>
    <x v="6"/>
    <s v="ACC4"/>
    <x v="10"/>
    <x v="13"/>
  </r>
  <r>
    <x v="1037"/>
    <s v="13133319C"/>
    <x v="1"/>
    <n v="1"/>
    <x v="17"/>
    <n v="144"/>
    <x v="6"/>
    <x v="1"/>
    <n v="144"/>
    <x v="4"/>
    <s v="SMA3"/>
    <x v="33"/>
    <x v="36"/>
  </r>
  <r>
    <x v="12"/>
    <s v="13133719D"/>
    <x v="1"/>
    <n v="0"/>
    <x v="17"/>
    <n v="220"/>
    <x v="6"/>
    <x v="1"/>
    <n v="220"/>
    <x v="3"/>
    <s v="FRA4"/>
    <x v="5"/>
    <x v="6"/>
  </r>
  <r>
    <x v="12"/>
    <s v="13133719G"/>
    <x v="1"/>
    <n v="0"/>
    <x v="17"/>
    <n v="210"/>
    <x v="6"/>
    <x v="1"/>
    <n v="210"/>
    <x v="3"/>
    <s v="FRA2"/>
    <x v="4"/>
    <x v="54"/>
  </r>
  <r>
    <x v="12"/>
    <s v="13133719H"/>
    <x v="1"/>
    <n v="0"/>
    <x v="17"/>
    <n v="210"/>
    <x v="6"/>
    <x v="1"/>
    <n v="210"/>
    <x v="3"/>
    <s v="FRA2"/>
    <x v="4"/>
    <x v="54"/>
  </r>
  <r>
    <x v="1068"/>
    <s v="13130419B"/>
    <x v="1"/>
    <n v="1"/>
    <x v="17"/>
    <n v="383"/>
    <x v="6"/>
    <x v="1"/>
    <n v="383"/>
    <x v="0"/>
    <s v="APP1"/>
    <x v="2"/>
    <x v="8"/>
  </r>
  <r>
    <x v="1103"/>
    <s v="48010319B"/>
    <x v="1"/>
    <n v="1"/>
    <x v="17"/>
    <n v="144"/>
    <x v="6"/>
    <x v="1"/>
    <n v="144"/>
    <x v="4"/>
    <s v="SMA3"/>
    <x v="33"/>
    <x v="36"/>
  </r>
  <r>
    <x v="1115"/>
    <s v="48011519C"/>
    <x v="1"/>
    <n v="0"/>
    <x v="17"/>
    <n v="327"/>
    <x v="6"/>
    <x v="1"/>
    <n v="327"/>
    <x v="6"/>
    <s v="ACC3"/>
    <x v="37"/>
    <x v="39"/>
  </r>
  <r>
    <x v="1129"/>
    <s v="48012919D"/>
    <x v="1"/>
    <n v="0"/>
    <x v="17"/>
    <n v="1576"/>
    <x v="6"/>
    <x v="1"/>
    <n v="1576"/>
    <x v="8"/>
    <s v="BAG3"/>
    <x v="59"/>
    <x v="64"/>
  </r>
  <r>
    <x v="1129"/>
    <s v="48012919E"/>
    <x v="1"/>
    <n v="0"/>
    <x v="17"/>
    <n v="948"/>
    <x v="6"/>
    <x v="1"/>
    <n v="948"/>
    <x v="8"/>
    <s v="BAG4"/>
    <x v="13"/>
    <x v="16"/>
  </r>
  <r>
    <x v="1139"/>
    <s v="48013919B"/>
    <x v="1"/>
    <n v="1"/>
    <x v="17"/>
    <n v="1101"/>
    <x v="6"/>
    <x v="1"/>
    <n v="1101"/>
    <x v="8"/>
    <s v="BAG1"/>
    <x v="21"/>
    <x v="24"/>
  </r>
  <r>
    <x v="822"/>
    <s v="80012219C"/>
    <x v="1"/>
    <n v="1"/>
    <x v="17"/>
    <n v="345"/>
    <x v="6"/>
    <x v="1"/>
    <n v="345"/>
    <x v="0"/>
    <s v="APP2"/>
    <x v="32"/>
    <x v="35"/>
  </r>
  <r>
    <x v="825"/>
    <s v="80012519C"/>
    <x v="1"/>
    <n v="0"/>
    <x v="17"/>
    <n v="240"/>
    <x v="6"/>
    <x v="1"/>
    <n v="240"/>
    <x v="3"/>
    <s v="FRA5"/>
    <x v="36"/>
    <x v="7"/>
  </r>
  <r>
    <x v="827"/>
    <s v="80012719C"/>
    <x v="1"/>
    <n v="1"/>
    <x v="17"/>
    <n v="240"/>
    <x v="6"/>
    <x v="1"/>
    <n v="240"/>
    <x v="3"/>
    <s v="FRA5"/>
    <x v="36"/>
    <x v="7"/>
  </r>
  <r>
    <x v="843"/>
    <s v="62111519C"/>
    <x v="1"/>
    <n v="1"/>
    <x v="17"/>
    <n v="205"/>
    <x v="6"/>
    <x v="1"/>
    <n v="205"/>
    <x v="3"/>
    <s v="FRA3"/>
    <x v="16"/>
    <x v="19"/>
  </r>
  <r>
    <x v="2088"/>
    <s v="87000119A"/>
    <x v="0"/>
    <n v="1"/>
    <x v="17"/>
    <n v="345"/>
    <x v="6"/>
    <x v="1"/>
    <n v="345"/>
    <x v="0"/>
    <s v="APP2"/>
    <x v="32"/>
    <x v="35"/>
  </r>
  <r>
    <x v="2089"/>
    <s v="87000219A"/>
    <x v="0"/>
    <n v="1"/>
    <x v="17"/>
    <n v="144"/>
    <x v="6"/>
    <x v="1"/>
    <n v="144"/>
    <x v="4"/>
    <s v="SMA3"/>
    <x v="33"/>
    <x v="36"/>
  </r>
  <r>
    <x v="2090"/>
    <s v="87000319A"/>
    <x v="0"/>
    <n v="1"/>
    <x v="17"/>
    <n v="205"/>
    <x v="6"/>
    <x v="1"/>
    <n v="205"/>
    <x v="3"/>
    <s v="FRA3"/>
    <x v="16"/>
    <x v="19"/>
  </r>
  <r>
    <x v="2091"/>
    <s v="87000419A"/>
    <x v="0"/>
    <n v="1"/>
    <x v="17"/>
    <n v="220"/>
    <x v="6"/>
    <x v="1"/>
    <n v="220"/>
    <x v="3"/>
    <s v="FRA4"/>
    <x v="5"/>
    <x v="6"/>
  </r>
  <r>
    <x v="2092"/>
    <s v="87000519A"/>
    <x v="0"/>
    <n v="1"/>
    <x v="17"/>
    <n v="192"/>
    <x v="6"/>
    <x v="1"/>
    <n v="192"/>
    <x v="3"/>
    <s v="FRA1"/>
    <x v="35"/>
    <x v="38"/>
  </r>
  <r>
    <x v="2093"/>
    <s v="87000619A"/>
    <x v="0"/>
    <n v="1"/>
    <x v="17"/>
    <n v="258"/>
    <x v="6"/>
    <x v="1"/>
    <n v="258"/>
    <x v="6"/>
    <s v="ACC2"/>
    <x v="9"/>
    <x v="12"/>
  </r>
  <r>
    <x v="2094"/>
    <s v="87000719A"/>
    <x v="0"/>
    <n v="1"/>
    <x v="17"/>
    <n v="327"/>
    <x v="6"/>
    <x v="1"/>
    <n v="327"/>
    <x v="6"/>
    <s v="ACC3"/>
    <x v="37"/>
    <x v="39"/>
  </r>
  <r>
    <x v="2095"/>
    <s v="87000819A"/>
    <x v="0"/>
    <n v="1"/>
    <x v="17"/>
    <n v="327"/>
    <x v="6"/>
    <x v="1"/>
    <n v="327"/>
    <x v="6"/>
    <s v="ACC3"/>
    <x v="37"/>
    <x v="39"/>
  </r>
  <r>
    <x v="2096"/>
    <s v="87000919A"/>
    <x v="0"/>
    <n v="1"/>
    <x v="17"/>
    <n v="1086"/>
    <x v="6"/>
    <x v="1"/>
    <n v="1086"/>
    <x v="7"/>
    <s v="MIN4"/>
    <x v="20"/>
    <x v="23"/>
  </r>
  <r>
    <x v="2097"/>
    <s v="87001019A"/>
    <x v="0"/>
    <n v="1"/>
    <x v="17"/>
    <n v="345"/>
    <x v="6"/>
    <x v="1"/>
    <n v="345"/>
    <x v="0"/>
    <s v="APP2"/>
    <x v="32"/>
    <x v="35"/>
  </r>
  <r>
    <x v="2098"/>
    <s v="87002019A"/>
    <x v="0"/>
    <n v="1"/>
    <x v="17"/>
    <n v="168"/>
    <x v="6"/>
    <x v="1"/>
    <n v="168"/>
    <x v="4"/>
    <s v="SMA4"/>
    <x v="7"/>
    <x v="10"/>
  </r>
  <r>
    <x v="2099"/>
    <s v="87002119A"/>
    <x v="0"/>
    <n v="1"/>
    <x v="17"/>
    <n v="210"/>
    <x v="6"/>
    <x v="1"/>
    <n v="210"/>
    <x v="3"/>
    <s v="FRA2"/>
    <x v="4"/>
    <x v="54"/>
  </r>
  <r>
    <x v="2100"/>
    <s v="87002219A"/>
    <x v="0"/>
    <n v="1"/>
    <x v="17"/>
    <n v="240"/>
    <x v="6"/>
    <x v="1"/>
    <n v="240"/>
    <x v="3"/>
    <s v="FRA5"/>
    <x v="36"/>
    <x v="7"/>
  </r>
  <r>
    <x v="2101"/>
    <s v="87002319A"/>
    <x v="0"/>
    <n v="1"/>
    <x v="17"/>
    <n v="220"/>
    <x v="6"/>
    <x v="1"/>
    <n v="220"/>
    <x v="3"/>
    <s v="FRA4"/>
    <x v="5"/>
    <x v="6"/>
  </r>
  <r>
    <x v="2102"/>
    <s v="87002419A"/>
    <x v="0"/>
    <n v="1"/>
    <x v="17"/>
    <n v="258"/>
    <x v="6"/>
    <x v="1"/>
    <n v="258"/>
    <x v="6"/>
    <s v="ACC2"/>
    <x v="9"/>
    <x v="12"/>
  </r>
  <r>
    <x v="2103"/>
    <s v="38010119A"/>
    <x v="0"/>
    <n v="1"/>
    <x v="17"/>
    <n v="478"/>
    <x v="6"/>
    <x v="1"/>
    <n v="478"/>
    <x v="1"/>
    <s v="SAN8"/>
    <x v="49"/>
    <x v="52"/>
  </r>
  <r>
    <x v="2104"/>
    <s v="38010219A"/>
    <x v="0"/>
    <n v="1"/>
    <x v="17"/>
    <n v="187"/>
    <x v="6"/>
    <x v="1"/>
    <n v="187"/>
    <x v="5"/>
    <s v="SNE2"/>
    <x v="42"/>
    <x v="44"/>
  </r>
  <r>
    <x v="2105"/>
    <s v="38010319A"/>
    <x v="0"/>
    <n v="1"/>
    <x v="17"/>
    <n v="345"/>
    <x v="6"/>
    <x v="1"/>
    <n v="345"/>
    <x v="0"/>
    <s v="APP2"/>
    <x v="32"/>
    <x v="35"/>
  </r>
  <r>
    <x v="2106"/>
    <s v="38010419A"/>
    <x v="0"/>
    <n v="1"/>
    <x v="17"/>
    <n v="144"/>
    <x v="6"/>
    <x v="1"/>
    <n v="144"/>
    <x v="4"/>
    <s v="SMA3"/>
    <x v="33"/>
    <x v="36"/>
  </r>
  <r>
    <x v="2107"/>
    <s v="38010519A"/>
    <x v="0"/>
    <n v="1"/>
    <x v="17"/>
    <n v="172"/>
    <x v="6"/>
    <x v="1"/>
    <n v="172"/>
    <x v="4"/>
    <s v="SMA2"/>
    <x v="34"/>
    <x v="37"/>
  </r>
  <r>
    <x v="2108"/>
    <s v="38010619A"/>
    <x v="0"/>
    <n v="1"/>
    <x v="17"/>
    <n v="205"/>
    <x v="6"/>
    <x v="1"/>
    <n v="205"/>
    <x v="3"/>
    <s v="FRA3"/>
    <x v="16"/>
    <x v="19"/>
  </r>
  <r>
    <x v="2109"/>
    <s v="38010719A"/>
    <x v="0"/>
    <n v="1"/>
    <x v="17"/>
    <n v="220"/>
    <x v="6"/>
    <x v="1"/>
    <n v="220"/>
    <x v="3"/>
    <s v="FRA4"/>
    <x v="5"/>
    <x v="6"/>
  </r>
  <r>
    <x v="2110"/>
    <s v="38010819A"/>
    <x v="0"/>
    <n v="1"/>
    <x v="17"/>
    <n v="220"/>
    <x v="6"/>
    <x v="1"/>
    <n v="220"/>
    <x v="3"/>
    <s v="FRA4"/>
    <x v="5"/>
    <x v="6"/>
  </r>
  <r>
    <x v="2111"/>
    <s v="38010919A"/>
    <x v="0"/>
    <n v="1"/>
    <x v="17"/>
    <n v="255"/>
    <x v="6"/>
    <x v="1"/>
    <n v="255"/>
    <x v="6"/>
    <s v="ACC1"/>
    <x v="46"/>
    <x v="49"/>
  </r>
  <r>
    <x v="2112"/>
    <s v="59010119A"/>
    <x v="0"/>
    <n v="1"/>
    <x v="17"/>
    <n v="383"/>
    <x v="6"/>
    <x v="1"/>
    <n v="383"/>
    <x v="0"/>
    <s v="APP1"/>
    <x v="2"/>
    <x v="8"/>
  </r>
  <r>
    <x v="2113"/>
    <s v="59010219A"/>
    <x v="0"/>
    <n v="1"/>
    <x v="17"/>
    <n v="144"/>
    <x v="6"/>
    <x v="1"/>
    <n v="144"/>
    <x v="4"/>
    <s v="SMA3"/>
    <x v="33"/>
    <x v="36"/>
  </r>
  <r>
    <x v="2114"/>
    <s v="59010319A"/>
    <x v="0"/>
    <n v="1"/>
    <x v="17"/>
    <n v="240"/>
    <x v="6"/>
    <x v="1"/>
    <n v="240"/>
    <x v="3"/>
    <s v="FRA5"/>
    <x v="36"/>
    <x v="7"/>
  </r>
  <r>
    <x v="2115"/>
    <s v="59010419A"/>
    <x v="0"/>
    <n v="1"/>
    <x v="17"/>
    <n v="210"/>
    <x v="6"/>
    <x v="1"/>
    <n v="210"/>
    <x v="3"/>
    <s v="FRA2"/>
    <x v="4"/>
    <x v="54"/>
  </r>
  <r>
    <x v="2116"/>
    <s v="59010519A"/>
    <x v="0"/>
    <n v="1"/>
    <x v="17"/>
    <n v="205"/>
    <x v="6"/>
    <x v="1"/>
    <n v="205"/>
    <x v="3"/>
    <s v="FRA3"/>
    <x v="16"/>
    <x v="19"/>
  </r>
  <r>
    <x v="2117"/>
    <s v="59010619A"/>
    <x v="0"/>
    <n v="1"/>
    <x v="17"/>
    <n v="327"/>
    <x v="6"/>
    <x v="1"/>
    <n v="327"/>
    <x v="6"/>
    <s v="ACC3"/>
    <x v="37"/>
    <x v="39"/>
  </r>
  <r>
    <x v="2118"/>
    <s v="59010719A"/>
    <x v="0"/>
    <n v="1"/>
    <x v="17"/>
    <n v="327"/>
    <x v="6"/>
    <x v="1"/>
    <n v="327"/>
    <x v="6"/>
    <s v="ACC3"/>
    <x v="37"/>
    <x v="39"/>
  </r>
  <r>
    <x v="2119"/>
    <s v="59010819A"/>
    <x v="0"/>
    <n v="1"/>
    <x v="17"/>
    <n v="255"/>
    <x v="6"/>
    <x v="1"/>
    <n v="255"/>
    <x v="6"/>
    <s v="ACC1"/>
    <x v="46"/>
    <x v="49"/>
  </r>
  <r>
    <x v="2120"/>
    <s v="59010919A"/>
    <x v="0"/>
    <n v="1"/>
    <x v="17"/>
    <n v="992"/>
    <x v="6"/>
    <x v="1"/>
    <n v="992"/>
    <x v="7"/>
    <s v="MIN5"/>
    <x v="19"/>
    <x v="22"/>
  </r>
  <r>
    <x v="2121"/>
    <s v="59011019A"/>
    <x v="0"/>
    <n v="1"/>
    <x v="17"/>
    <n v="345"/>
    <x v="6"/>
    <x v="1"/>
    <n v="345"/>
    <x v="0"/>
    <s v="APP2"/>
    <x v="32"/>
    <x v="35"/>
  </r>
  <r>
    <x v="2122"/>
    <s v="59011119A"/>
    <x v="0"/>
    <n v="1"/>
    <x v="17"/>
    <n v="172"/>
    <x v="6"/>
    <x v="1"/>
    <n v="172"/>
    <x v="4"/>
    <s v="SMA2"/>
    <x v="34"/>
    <x v="37"/>
  </r>
  <r>
    <x v="2123"/>
    <s v="59011219A"/>
    <x v="0"/>
    <n v="1"/>
    <x v="17"/>
    <n v="240"/>
    <x v="6"/>
    <x v="1"/>
    <n v="240"/>
    <x v="3"/>
    <s v="FRA5"/>
    <x v="36"/>
    <x v="7"/>
  </r>
  <r>
    <x v="2124"/>
    <s v="59011319A"/>
    <x v="0"/>
    <n v="1"/>
    <x v="17"/>
    <n v="210"/>
    <x v="6"/>
    <x v="1"/>
    <n v="210"/>
    <x v="3"/>
    <s v="FRA2"/>
    <x v="4"/>
    <x v="54"/>
  </r>
  <r>
    <x v="2125"/>
    <s v="59011419A"/>
    <x v="0"/>
    <n v="1"/>
    <x v="17"/>
    <n v="192"/>
    <x v="6"/>
    <x v="1"/>
    <n v="192"/>
    <x v="3"/>
    <s v="FRA1"/>
    <x v="35"/>
    <x v="38"/>
  </r>
  <r>
    <x v="2126"/>
    <s v="59011519A"/>
    <x v="0"/>
    <n v="1"/>
    <x v="17"/>
    <n v="327"/>
    <x v="6"/>
    <x v="1"/>
    <n v="327"/>
    <x v="6"/>
    <s v="ACC3"/>
    <x v="37"/>
    <x v="39"/>
  </r>
  <r>
    <x v="2127"/>
    <s v="59011619A"/>
    <x v="0"/>
    <n v="1"/>
    <x v="17"/>
    <n v="313"/>
    <x v="6"/>
    <x v="1"/>
    <n v="313"/>
    <x v="6"/>
    <s v="ACC4"/>
    <x v="10"/>
    <x v="13"/>
  </r>
  <r>
    <x v="2128"/>
    <s v="59011719A"/>
    <x v="0"/>
    <n v="1"/>
    <x v="17"/>
    <n v="258"/>
    <x v="6"/>
    <x v="1"/>
    <n v="258"/>
    <x v="6"/>
    <s v="ACC2"/>
    <x v="9"/>
    <x v="12"/>
  </r>
  <r>
    <x v="2129"/>
    <s v="59011819A"/>
    <x v="0"/>
    <n v="1"/>
    <x v="17"/>
    <n v="1086"/>
    <x v="6"/>
    <x v="1"/>
    <n v="1086"/>
    <x v="7"/>
    <s v="MIN4"/>
    <x v="20"/>
    <x v="23"/>
  </r>
  <r>
    <x v="2130"/>
    <s v="59011919A"/>
    <x v="0"/>
    <n v="1"/>
    <x v="17"/>
    <n v="805"/>
    <x v="6"/>
    <x v="1"/>
    <n v="805"/>
    <x v="7"/>
    <s v="MIN7"/>
    <x v="58"/>
    <x v="63"/>
  </r>
  <r>
    <x v="2131"/>
    <s v="59012019A"/>
    <x v="0"/>
    <n v="1"/>
    <x v="17"/>
    <n v="345"/>
    <x v="6"/>
    <x v="1"/>
    <n v="345"/>
    <x v="0"/>
    <s v="APP2"/>
    <x v="32"/>
    <x v="35"/>
  </r>
  <r>
    <x v="2132"/>
    <s v="59012119A"/>
    <x v="0"/>
    <n v="1"/>
    <x v="17"/>
    <n v="168"/>
    <x v="6"/>
    <x v="1"/>
    <n v="168"/>
    <x v="4"/>
    <s v="SMA4"/>
    <x v="7"/>
    <x v="10"/>
  </r>
  <r>
    <x v="2133"/>
    <s v="59012219A"/>
    <x v="0"/>
    <n v="1"/>
    <x v="17"/>
    <n v="240"/>
    <x v="6"/>
    <x v="1"/>
    <n v="240"/>
    <x v="3"/>
    <s v="FRA5"/>
    <x v="36"/>
    <x v="7"/>
  </r>
  <r>
    <x v="2134"/>
    <s v="59012319A"/>
    <x v="0"/>
    <n v="1"/>
    <x v="17"/>
    <n v="205"/>
    <x v="6"/>
    <x v="1"/>
    <n v="205"/>
    <x v="3"/>
    <s v="FRA3"/>
    <x v="16"/>
    <x v="19"/>
  </r>
  <r>
    <x v="2135"/>
    <s v="59012419A"/>
    <x v="0"/>
    <n v="1"/>
    <x v="17"/>
    <n v="327"/>
    <x v="6"/>
    <x v="1"/>
    <n v="327"/>
    <x v="6"/>
    <s v="ACC3"/>
    <x v="37"/>
    <x v="39"/>
  </r>
  <r>
    <x v="2136"/>
    <s v="59012519A"/>
    <x v="0"/>
    <n v="1"/>
    <x v="17"/>
    <n v="313"/>
    <x v="6"/>
    <x v="1"/>
    <n v="313"/>
    <x v="6"/>
    <s v="ACC4"/>
    <x v="10"/>
    <x v="13"/>
  </r>
  <r>
    <x v="2137"/>
    <s v="59012619A"/>
    <x v="0"/>
    <n v="1"/>
    <x v="17"/>
    <n v="327"/>
    <x v="6"/>
    <x v="1"/>
    <n v="327"/>
    <x v="6"/>
    <s v="ACC3"/>
    <x v="37"/>
    <x v="39"/>
  </r>
  <r>
    <x v="2138"/>
    <s v="59012719A"/>
    <x v="0"/>
    <n v="1"/>
    <x v="17"/>
    <n v="951"/>
    <x v="6"/>
    <x v="1"/>
    <n v="951"/>
    <x v="7"/>
    <s v="MIN3"/>
    <x v="17"/>
    <x v="20"/>
  </r>
  <r>
    <x v="2139"/>
    <s v="59012819A"/>
    <x v="0"/>
    <n v="1"/>
    <x v="17"/>
    <n v="1086"/>
    <x v="6"/>
    <x v="1"/>
    <n v="1086"/>
    <x v="7"/>
    <s v="MIN4"/>
    <x v="20"/>
    <x v="23"/>
  </r>
  <r>
    <x v="2140"/>
    <s v="59012919A"/>
    <x v="0"/>
    <n v="1"/>
    <x v="17"/>
    <n v="1576"/>
    <x v="6"/>
    <x v="1"/>
    <n v="1576"/>
    <x v="8"/>
    <s v="BAG3"/>
    <x v="59"/>
    <x v="64"/>
  </r>
  <r>
    <x v="2141"/>
    <s v="59013019A"/>
    <x v="0"/>
    <n v="1"/>
    <x v="17"/>
    <n v="447"/>
    <x v="6"/>
    <x v="1"/>
    <n v="447"/>
    <x v="0"/>
    <s v="APP3"/>
    <x v="0"/>
    <x v="9"/>
  </r>
  <r>
    <x v="2142"/>
    <s v="59013119A"/>
    <x v="0"/>
    <n v="1"/>
    <x v="17"/>
    <n v="168"/>
    <x v="6"/>
    <x v="1"/>
    <n v="168"/>
    <x v="4"/>
    <s v="SMA4"/>
    <x v="7"/>
    <x v="10"/>
  </r>
  <r>
    <x v="2143"/>
    <s v="59013219A"/>
    <x v="0"/>
    <n v="1"/>
    <x v="17"/>
    <n v="220"/>
    <x v="6"/>
    <x v="1"/>
    <n v="220"/>
    <x v="3"/>
    <s v="FRA4"/>
    <x v="5"/>
    <x v="6"/>
  </r>
  <r>
    <x v="2144"/>
    <s v="59013319A"/>
    <x v="0"/>
    <n v="1"/>
    <x v="17"/>
    <n v="327"/>
    <x v="6"/>
    <x v="1"/>
    <n v="327"/>
    <x v="6"/>
    <s v="ACC3"/>
    <x v="37"/>
    <x v="39"/>
  </r>
  <r>
    <x v="2145"/>
    <s v="59013419A"/>
    <x v="0"/>
    <n v="1"/>
    <x v="17"/>
    <n v="255"/>
    <x v="6"/>
    <x v="1"/>
    <n v="255"/>
    <x v="6"/>
    <s v="ACC1"/>
    <x v="46"/>
    <x v="49"/>
  </r>
  <r>
    <x v="2146"/>
    <s v="59013519A"/>
    <x v="0"/>
    <n v="1"/>
    <x v="17"/>
    <n v="258"/>
    <x v="6"/>
    <x v="1"/>
    <n v="258"/>
    <x v="6"/>
    <s v="ACC2"/>
    <x v="9"/>
    <x v="12"/>
  </r>
  <r>
    <x v="2147"/>
    <s v="59013619A"/>
    <x v="0"/>
    <n v="1"/>
    <x v="17"/>
    <n v="805"/>
    <x v="6"/>
    <x v="1"/>
    <n v="805"/>
    <x v="7"/>
    <s v="MIN7"/>
    <x v="58"/>
    <x v="63"/>
  </r>
  <r>
    <x v="2148"/>
    <s v="59013719A"/>
    <x v="0"/>
    <n v="1"/>
    <x v="17"/>
    <n v="805"/>
    <x v="6"/>
    <x v="1"/>
    <n v="805"/>
    <x v="7"/>
    <s v="MIN7"/>
    <x v="58"/>
    <x v="63"/>
  </r>
  <r>
    <x v="2149"/>
    <s v="59013819A"/>
    <x v="0"/>
    <n v="1"/>
    <x v="17"/>
    <n v="1101"/>
    <x v="6"/>
    <x v="1"/>
    <n v="1101"/>
    <x v="8"/>
    <s v="BAG1"/>
    <x v="21"/>
    <x v="24"/>
  </r>
  <r>
    <x v="2150"/>
    <s v="59013919A"/>
    <x v="0"/>
    <n v="1"/>
    <x v="17"/>
    <n v="1576"/>
    <x v="6"/>
    <x v="1"/>
    <n v="1576"/>
    <x v="8"/>
    <s v="BAG3"/>
    <x v="59"/>
    <x v="64"/>
  </r>
  <r>
    <x v="2151"/>
    <s v="59014019A"/>
    <x v="0"/>
    <n v="1"/>
    <x v="17"/>
    <n v="172"/>
    <x v="6"/>
    <x v="1"/>
    <n v="172"/>
    <x v="4"/>
    <s v="SMA2"/>
    <x v="34"/>
    <x v="37"/>
  </r>
  <r>
    <x v="2152"/>
    <s v="59014119A"/>
    <x v="0"/>
    <n v="1"/>
    <x v="17"/>
    <n v="205"/>
    <x v="6"/>
    <x v="1"/>
    <n v="205"/>
    <x v="3"/>
    <s v="FRA3"/>
    <x v="16"/>
    <x v="19"/>
  </r>
  <r>
    <x v="2153"/>
    <s v="59014219A"/>
    <x v="0"/>
    <n v="1"/>
    <x v="17"/>
    <n v="313"/>
    <x v="6"/>
    <x v="1"/>
    <n v="313"/>
    <x v="6"/>
    <s v="ACC4"/>
    <x v="10"/>
    <x v="13"/>
  </r>
  <r>
    <x v="2154"/>
    <s v="59014319A"/>
    <x v="0"/>
    <n v="1"/>
    <x v="17"/>
    <n v="255"/>
    <x v="6"/>
    <x v="1"/>
    <n v="255"/>
    <x v="6"/>
    <s v="ACC1"/>
    <x v="46"/>
    <x v="49"/>
  </r>
  <r>
    <x v="2155"/>
    <s v="59014419A"/>
    <x v="0"/>
    <n v="1"/>
    <x v="17"/>
    <n v="255"/>
    <x v="6"/>
    <x v="1"/>
    <n v="255"/>
    <x v="6"/>
    <s v="ACC1"/>
    <x v="46"/>
    <x v="49"/>
  </r>
  <r>
    <x v="2156"/>
    <s v="59014519A"/>
    <x v="0"/>
    <n v="1"/>
    <x v="17"/>
    <n v="992"/>
    <x v="6"/>
    <x v="1"/>
    <n v="992"/>
    <x v="7"/>
    <s v="MIN5"/>
    <x v="19"/>
    <x v="22"/>
  </r>
  <r>
    <x v="2157"/>
    <s v="59014619A"/>
    <x v="0"/>
    <n v="1"/>
    <x v="17"/>
    <n v="526"/>
    <x v="6"/>
    <x v="1"/>
    <n v="526"/>
    <x v="7"/>
    <s v="MIN8"/>
    <x v="18"/>
    <x v="21"/>
  </r>
  <r>
    <x v="2158"/>
    <s v="59014719A"/>
    <x v="0"/>
    <n v="1"/>
    <x v="17"/>
    <n v="1491"/>
    <x v="6"/>
    <x v="1"/>
    <n v="1491"/>
    <x v="8"/>
    <s v="BAG2"/>
    <x v="14"/>
    <x v="17"/>
  </r>
  <r>
    <x v="2159"/>
    <s v="59014819A"/>
    <x v="0"/>
    <n v="1"/>
    <x v="17"/>
    <n v="1491"/>
    <x v="6"/>
    <x v="1"/>
    <n v="1491"/>
    <x v="8"/>
    <s v="BAG2"/>
    <x v="14"/>
    <x v="17"/>
  </r>
  <r>
    <x v="2160"/>
    <s v="59014919A"/>
    <x v="0"/>
    <n v="1"/>
    <x v="17"/>
    <n v="1576"/>
    <x v="6"/>
    <x v="1"/>
    <n v="1576"/>
    <x v="8"/>
    <s v="BAG3"/>
    <x v="59"/>
    <x v="64"/>
  </r>
  <r>
    <x v="2161"/>
    <s v="59015019A"/>
    <x v="0"/>
    <n v="1"/>
    <x v="17"/>
    <n v="168"/>
    <x v="6"/>
    <x v="1"/>
    <n v="168"/>
    <x v="4"/>
    <s v="SMA4"/>
    <x v="7"/>
    <x v="10"/>
  </r>
  <r>
    <x v="2162"/>
    <s v="59015119A"/>
    <x v="0"/>
    <n v="1"/>
    <x v="17"/>
    <n v="220"/>
    <x v="6"/>
    <x v="1"/>
    <n v="220"/>
    <x v="3"/>
    <s v="FRA4"/>
    <x v="5"/>
    <x v="6"/>
  </r>
  <r>
    <x v="2163"/>
    <s v="59015219A"/>
    <x v="0"/>
    <n v="1"/>
    <x v="17"/>
    <n v="313"/>
    <x v="6"/>
    <x v="1"/>
    <n v="313"/>
    <x v="6"/>
    <s v="ACC4"/>
    <x v="10"/>
    <x v="13"/>
  </r>
  <r>
    <x v="2164"/>
    <s v="59015319A"/>
    <x v="0"/>
    <n v="1"/>
    <x v="17"/>
    <n v="327"/>
    <x v="6"/>
    <x v="1"/>
    <n v="327"/>
    <x v="6"/>
    <s v="ACC3"/>
    <x v="37"/>
    <x v="39"/>
  </r>
  <r>
    <x v="2165"/>
    <s v="59015419A"/>
    <x v="0"/>
    <n v="1"/>
    <x v="17"/>
    <n v="990"/>
    <x v="6"/>
    <x v="1"/>
    <n v="990"/>
    <x v="7"/>
    <s v="MIN6"/>
    <x v="72"/>
    <x v="76"/>
  </r>
  <r>
    <x v="2166"/>
    <s v="59015519A"/>
    <x v="0"/>
    <n v="1"/>
    <x v="17"/>
    <n v="1086"/>
    <x v="6"/>
    <x v="1"/>
    <n v="1086"/>
    <x v="7"/>
    <s v="MIN4"/>
    <x v="20"/>
    <x v="23"/>
  </r>
  <r>
    <x v="2167"/>
    <s v="59015619A"/>
    <x v="0"/>
    <n v="1"/>
    <x v="17"/>
    <n v="1491"/>
    <x v="6"/>
    <x v="1"/>
    <n v="1491"/>
    <x v="8"/>
    <s v="BAG2"/>
    <x v="14"/>
    <x v="17"/>
  </r>
  <r>
    <x v="2168"/>
    <s v="59015719A"/>
    <x v="0"/>
    <n v="1"/>
    <x v="17"/>
    <n v="948"/>
    <x v="6"/>
    <x v="1"/>
    <n v="948"/>
    <x v="8"/>
    <s v="BAG4"/>
    <x v="13"/>
    <x v="16"/>
  </r>
  <r>
    <x v="2169"/>
    <s v="59015819A"/>
    <x v="0"/>
    <n v="1"/>
    <x v="17"/>
    <n v="1491"/>
    <x v="6"/>
    <x v="1"/>
    <n v="1491"/>
    <x v="8"/>
    <s v="BAG2"/>
    <x v="14"/>
    <x v="17"/>
  </r>
  <r>
    <x v="2170"/>
    <s v="59015919A"/>
    <x v="0"/>
    <n v="1"/>
    <x v="17"/>
    <n v="948"/>
    <x v="6"/>
    <x v="1"/>
    <n v="948"/>
    <x v="8"/>
    <s v="BAG4"/>
    <x v="13"/>
    <x v="16"/>
  </r>
  <r>
    <x v="2171"/>
    <s v="59016019A"/>
    <x v="0"/>
    <n v="1"/>
    <x v="17"/>
    <n v="144"/>
    <x v="6"/>
    <x v="1"/>
    <n v="144"/>
    <x v="4"/>
    <s v="SMA3"/>
    <x v="33"/>
    <x v="36"/>
  </r>
  <r>
    <x v="2172"/>
    <s v="59016119A"/>
    <x v="0"/>
    <n v="1"/>
    <x v="17"/>
    <n v="192"/>
    <x v="6"/>
    <x v="1"/>
    <n v="192"/>
    <x v="3"/>
    <s v="FRA1"/>
    <x v="35"/>
    <x v="38"/>
  </r>
  <r>
    <x v="2173"/>
    <s v="59016219A"/>
    <x v="0"/>
    <n v="1"/>
    <x v="17"/>
    <n v="327"/>
    <x v="6"/>
    <x v="1"/>
    <n v="327"/>
    <x v="6"/>
    <s v="ACC3"/>
    <x v="37"/>
    <x v="39"/>
  </r>
  <r>
    <x v="2174"/>
    <s v="59016319A"/>
    <x v="0"/>
    <n v="1"/>
    <x v="17"/>
    <n v="990"/>
    <x v="6"/>
    <x v="1"/>
    <n v="990"/>
    <x v="7"/>
    <s v="MIN6"/>
    <x v="72"/>
    <x v="76"/>
  </r>
  <r>
    <x v="2175"/>
    <s v="59016419A"/>
    <x v="0"/>
    <n v="1"/>
    <x v="17"/>
    <n v="474"/>
    <x v="6"/>
    <x v="1"/>
    <n v="474"/>
    <x v="7"/>
    <s v="MIN9"/>
    <x v="12"/>
    <x v="15"/>
  </r>
  <r>
    <x v="2176"/>
    <s v="59016519A"/>
    <x v="0"/>
    <n v="1"/>
    <x v="17"/>
    <n v="948"/>
    <x v="6"/>
    <x v="1"/>
    <n v="948"/>
    <x v="8"/>
    <s v="BAG4"/>
    <x v="13"/>
    <x v="16"/>
  </r>
  <r>
    <x v="2177"/>
    <s v="59016619A"/>
    <x v="0"/>
    <n v="1"/>
    <x v="17"/>
    <n v="948"/>
    <x v="6"/>
    <x v="1"/>
    <n v="948"/>
    <x v="8"/>
    <s v="BAG4"/>
    <x v="13"/>
    <x v="16"/>
  </r>
  <r>
    <x v="2178"/>
    <s v="59016719A"/>
    <x v="0"/>
    <n v="1"/>
    <x v="17"/>
    <n v="1576"/>
    <x v="6"/>
    <x v="1"/>
    <n v="1576"/>
    <x v="8"/>
    <s v="BAG3"/>
    <x v="59"/>
    <x v="64"/>
  </r>
  <r>
    <x v="2179"/>
    <s v="59016819A"/>
    <x v="0"/>
    <n v="1"/>
    <x v="17"/>
    <n v="948"/>
    <x v="6"/>
    <x v="1"/>
    <n v="948"/>
    <x v="8"/>
    <s v="BAG4"/>
    <x v="13"/>
    <x v="16"/>
  </r>
  <r>
    <x v="2180"/>
    <s v="59016919A"/>
    <x v="0"/>
    <n v="1"/>
    <x v="17"/>
    <n v="510"/>
    <x v="6"/>
    <x v="1"/>
    <n v="510"/>
    <x v="9"/>
    <s v="BOO2"/>
    <x v="22"/>
    <x v="25"/>
  </r>
  <r>
    <x v="2181"/>
    <s v="59020119A"/>
    <x v="0"/>
    <n v="1"/>
    <x v="17"/>
    <n v="383"/>
    <x v="6"/>
    <x v="1"/>
    <n v="383"/>
    <x v="0"/>
    <s v="APP1"/>
    <x v="2"/>
    <x v="8"/>
  </r>
  <r>
    <x v="2182"/>
    <s v="59020219A"/>
    <x v="0"/>
    <n v="1"/>
    <x v="17"/>
    <n v="168"/>
    <x v="6"/>
    <x v="1"/>
    <n v="168"/>
    <x v="4"/>
    <s v="SMA4"/>
    <x v="7"/>
    <x v="10"/>
  </r>
  <r>
    <x v="2183"/>
    <s v="59020319A"/>
    <x v="0"/>
    <n v="1"/>
    <x v="17"/>
    <n v="205"/>
    <x v="6"/>
    <x v="1"/>
    <n v="205"/>
    <x v="3"/>
    <s v="FRA3"/>
    <x v="16"/>
    <x v="19"/>
  </r>
  <r>
    <x v="2184"/>
    <s v="59020419A"/>
    <x v="0"/>
    <n v="1"/>
    <x v="17"/>
    <n v="205"/>
    <x v="6"/>
    <x v="1"/>
    <n v="205"/>
    <x v="3"/>
    <s v="FRA3"/>
    <x v="16"/>
    <x v="19"/>
  </r>
  <r>
    <x v="2185"/>
    <s v="59020519A"/>
    <x v="0"/>
    <n v="1"/>
    <x v="17"/>
    <n v="258"/>
    <x v="6"/>
    <x v="1"/>
    <n v="258"/>
    <x v="6"/>
    <s v="ACC2"/>
    <x v="9"/>
    <x v="12"/>
  </r>
  <r>
    <x v="2186"/>
    <s v="59020619A"/>
    <x v="0"/>
    <n v="1"/>
    <x v="17"/>
    <n v="327"/>
    <x v="6"/>
    <x v="1"/>
    <n v="327"/>
    <x v="6"/>
    <s v="ACC3"/>
    <x v="37"/>
    <x v="39"/>
  </r>
  <r>
    <x v="2187"/>
    <s v="59020719A"/>
    <x v="0"/>
    <n v="1"/>
    <x v="17"/>
    <n v="258"/>
    <x v="6"/>
    <x v="1"/>
    <n v="258"/>
    <x v="6"/>
    <s v="ACC2"/>
    <x v="9"/>
    <x v="12"/>
  </r>
  <r>
    <x v="2188"/>
    <s v="59020819A"/>
    <x v="0"/>
    <n v="1"/>
    <x v="17"/>
    <n v="474"/>
    <x v="6"/>
    <x v="1"/>
    <n v="474"/>
    <x v="7"/>
    <s v="MIN9"/>
    <x v="12"/>
    <x v="15"/>
  </r>
  <r>
    <x v="2189"/>
    <s v="59020919A"/>
    <x v="0"/>
    <n v="1"/>
    <x v="17"/>
    <n v="526"/>
    <x v="6"/>
    <x v="1"/>
    <n v="526"/>
    <x v="7"/>
    <s v="MIN8"/>
    <x v="18"/>
    <x v="21"/>
  </r>
  <r>
    <x v="2190"/>
    <s v="59021019A"/>
    <x v="0"/>
    <n v="1"/>
    <x v="17"/>
    <n v="383"/>
    <x v="6"/>
    <x v="1"/>
    <n v="383"/>
    <x v="0"/>
    <s v="APP1"/>
    <x v="2"/>
    <x v="8"/>
  </r>
  <r>
    <x v="2191"/>
    <s v="59021119A"/>
    <x v="0"/>
    <n v="1"/>
    <x v="17"/>
    <n v="144"/>
    <x v="6"/>
    <x v="1"/>
    <n v="144"/>
    <x v="4"/>
    <s v="SMA3"/>
    <x v="33"/>
    <x v="36"/>
  </r>
  <r>
    <x v="2192"/>
    <s v="59021219A"/>
    <x v="0"/>
    <n v="1"/>
    <x v="17"/>
    <n v="210"/>
    <x v="6"/>
    <x v="1"/>
    <n v="210"/>
    <x v="3"/>
    <s v="FRA2"/>
    <x v="4"/>
    <x v="54"/>
  </r>
  <r>
    <x v="2193"/>
    <s v="59021319A"/>
    <x v="0"/>
    <n v="1"/>
    <x v="17"/>
    <n v="210"/>
    <x v="6"/>
    <x v="1"/>
    <n v="210"/>
    <x v="3"/>
    <s v="FRA2"/>
    <x v="4"/>
    <x v="54"/>
  </r>
  <r>
    <x v="2194"/>
    <s v="59021419A"/>
    <x v="0"/>
    <n v="1"/>
    <x v="17"/>
    <n v="313"/>
    <x v="6"/>
    <x v="1"/>
    <n v="313"/>
    <x v="6"/>
    <s v="ACC4"/>
    <x v="10"/>
    <x v="13"/>
  </r>
  <r>
    <x v="2195"/>
    <s v="59021519A"/>
    <x v="0"/>
    <n v="1"/>
    <x v="17"/>
    <n v="313"/>
    <x v="6"/>
    <x v="1"/>
    <n v="313"/>
    <x v="6"/>
    <s v="ACC4"/>
    <x v="10"/>
    <x v="13"/>
  </r>
  <r>
    <x v="2196"/>
    <s v="59021619A"/>
    <x v="0"/>
    <n v="1"/>
    <x v="17"/>
    <n v="258"/>
    <x v="6"/>
    <x v="1"/>
    <n v="258"/>
    <x v="6"/>
    <s v="ACC2"/>
    <x v="9"/>
    <x v="12"/>
  </r>
  <r>
    <x v="2197"/>
    <s v="59021719A"/>
    <x v="0"/>
    <n v="1"/>
    <x v="17"/>
    <n v="951"/>
    <x v="6"/>
    <x v="1"/>
    <n v="951"/>
    <x v="7"/>
    <s v="MIN3"/>
    <x v="17"/>
    <x v="20"/>
  </r>
  <r>
    <x v="2198"/>
    <s v="59021819A"/>
    <x v="0"/>
    <n v="1"/>
    <x v="17"/>
    <n v="990"/>
    <x v="6"/>
    <x v="1"/>
    <n v="990"/>
    <x v="7"/>
    <s v="MIN6"/>
    <x v="72"/>
    <x v="76"/>
  </r>
  <r>
    <x v="2199"/>
    <s v="59021919A"/>
    <x v="0"/>
    <n v="1"/>
    <x v="17"/>
    <n v="1491"/>
    <x v="6"/>
    <x v="1"/>
    <n v="1491"/>
    <x v="8"/>
    <s v="BAG2"/>
    <x v="14"/>
    <x v="17"/>
  </r>
  <r>
    <x v="2200"/>
    <s v="59022019A"/>
    <x v="0"/>
    <n v="1"/>
    <x v="17"/>
    <n v="447"/>
    <x v="6"/>
    <x v="1"/>
    <n v="447"/>
    <x v="0"/>
    <s v="APP3"/>
    <x v="0"/>
    <x v="9"/>
  </r>
  <r>
    <x v="2201"/>
    <s v="59022119A"/>
    <x v="0"/>
    <n v="1"/>
    <x v="17"/>
    <n v="168"/>
    <x v="6"/>
    <x v="1"/>
    <n v="168"/>
    <x v="4"/>
    <s v="SMA4"/>
    <x v="7"/>
    <x v="10"/>
  </r>
  <r>
    <x v="2202"/>
    <s v="59022219A"/>
    <x v="0"/>
    <n v="1"/>
    <x v="17"/>
    <n v="220"/>
    <x v="6"/>
    <x v="1"/>
    <n v="220"/>
    <x v="3"/>
    <s v="FRA4"/>
    <x v="5"/>
    <x v="6"/>
  </r>
  <r>
    <x v="2203"/>
    <s v="59022319A"/>
    <x v="0"/>
    <n v="1"/>
    <x v="17"/>
    <n v="258"/>
    <x v="6"/>
    <x v="1"/>
    <n v="258"/>
    <x v="6"/>
    <s v="ACC2"/>
    <x v="9"/>
    <x v="12"/>
  </r>
  <r>
    <x v="2204"/>
    <s v="59022419A"/>
    <x v="0"/>
    <n v="1"/>
    <x v="17"/>
    <n v="258"/>
    <x v="6"/>
    <x v="1"/>
    <n v="258"/>
    <x v="6"/>
    <s v="ACC2"/>
    <x v="9"/>
    <x v="12"/>
  </r>
  <r>
    <x v="2205"/>
    <s v="59022519A"/>
    <x v="0"/>
    <n v="1"/>
    <x v="17"/>
    <n v="313"/>
    <x v="6"/>
    <x v="1"/>
    <n v="313"/>
    <x v="6"/>
    <s v="ACC4"/>
    <x v="10"/>
    <x v="13"/>
  </r>
  <r>
    <x v="2206"/>
    <s v="59022619A"/>
    <x v="0"/>
    <n v="1"/>
    <x v="17"/>
    <n v="992"/>
    <x v="6"/>
    <x v="1"/>
    <n v="992"/>
    <x v="7"/>
    <s v="MIN5"/>
    <x v="19"/>
    <x v="22"/>
  </r>
  <r>
    <x v="2207"/>
    <s v="59022719A"/>
    <x v="0"/>
    <n v="1"/>
    <x v="17"/>
    <n v="474"/>
    <x v="6"/>
    <x v="1"/>
    <n v="474"/>
    <x v="7"/>
    <s v="MIN9"/>
    <x v="12"/>
    <x v="15"/>
  </r>
  <r>
    <x v="2208"/>
    <s v="59022819A"/>
    <x v="0"/>
    <n v="1"/>
    <x v="17"/>
    <n v="1576"/>
    <x v="6"/>
    <x v="1"/>
    <n v="1576"/>
    <x v="8"/>
    <s v="BAG3"/>
    <x v="59"/>
    <x v="64"/>
  </r>
  <r>
    <x v="2209"/>
    <s v="59022919A"/>
    <x v="0"/>
    <n v="1"/>
    <x v="17"/>
    <n v="948"/>
    <x v="6"/>
    <x v="1"/>
    <n v="948"/>
    <x v="8"/>
    <s v="BAG4"/>
    <x v="13"/>
    <x v="16"/>
  </r>
  <r>
    <x v="2210"/>
    <s v="59023019A"/>
    <x v="0"/>
    <n v="1"/>
    <x v="17"/>
    <n v="172"/>
    <x v="6"/>
    <x v="1"/>
    <n v="172"/>
    <x v="4"/>
    <s v="SMA2"/>
    <x v="34"/>
    <x v="37"/>
  </r>
  <r>
    <x v="2211"/>
    <s v="59030119A"/>
    <x v="0"/>
    <n v="1"/>
    <x v="17"/>
    <n v="383"/>
    <x v="6"/>
    <x v="1"/>
    <n v="383"/>
    <x v="0"/>
    <s v="APP1"/>
    <x v="2"/>
    <x v="8"/>
  </r>
  <r>
    <x v="2212"/>
    <s v="59030219A"/>
    <x v="0"/>
    <n v="1"/>
    <x v="17"/>
    <n v="168"/>
    <x v="6"/>
    <x v="1"/>
    <n v="168"/>
    <x v="4"/>
    <s v="SMA4"/>
    <x v="7"/>
    <x v="10"/>
  </r>
  <r>
    <x v="2213"/>
    <s v="59030319A"/>
    <x v="0"/>
    <n v="1"/>
    <x v="17"/>
    <n v="220"/>
    <x v="6"/>
    <x v="1"/>
    <n v="220"/>
    <x v="3"/>
    <s v="FRA4"/>
    <x v="5"/>
    <x v="6"/>
  </r>
  <r>
    <x v="2214"/>
    <s v="59030419A"/>
    <x v="0"/>
    <n v="1"/>
    <x v="17"/>
    <n v="313"/>
    <x v="6"/>
    <x v="1"/>
    <n v="313"/>
    <x v="6"/>
    <s v="ACC4"/>
    <x v="10"/>
    <x v="13"/>
  </r>
  <r>
    <x v="2215"/>
    <s v="59030519A"/>
    <x v="0"/>
    <n v="1"/>
    <x v="17"/>
    <n v="313"/>
    <x v="6"/>
    <x v="1"/>
    <n v="313"/>
    <x v="6"/>
    <s v="ACC4"/>
    <x v="10"/>
    <x v="13"/>
  </r>
  <r>
    <x v="2216"/>
    <s v="59030619A"/>
    <x v="0"/>
    <n v="1"/>
    <x v="17"/>
    <n v="327"/>
    <x v="6"/>
    <x v="1"/>
    <n v="327"/>
    <x v="6"/>
    <s v="ACC3"/>
    <x v="37"/>
    <x v="39"/>
  </r>
  <r>
    <x v="2217"/>
    <s v="59030719A"/>
    <x v="0"/>
    <n v="1"/>
    <x v="17"/>
    <n v="992"/>
    <x v="6"/>
    <x v="1"/>
    <n v="992"/>
    <x v="7"/>
    <s v="MIN5"/>
    <x v="19"/>
    <x v="22"/>
  </r>
  <r>
    <x v="2218"/>
    <s v="59030819A"/>
    <x v="0"/>
    <n v="1"/>
    <x v="17"/>
    <n v="889"/>
    <x v="6"/>
    <x v="1"/>
    <n v="889"/>
    <x v="7"/>
    <s v="MIN2"/>
    <x v="11"/>
    <x v="14"/>
  </r>
  <r>
    <x v="2219"/>
    <s v="74010119A"/>
    <x v="0"/>
    <n v="1"/>
    <x v="17"/>
    <n v="539"/>
    <x v="6"/>
    <x v="1"/>
    <n v="539"/>
    <x v="1"/>
    <s v="SAN2"/>
    <x v="41"/>
    <x v="43"/>
  </r>
  <r>
    <x v="2220"/>
    <s v="74010219A"/>
    <x v="0"/>
    <n v="1"/>
    <x v="17"/>
    <n v="168"/>
    <x v="6"/>
    <x v="1"/>
    <n v="168"/>
    <x v="5"/>
    <s v="SNE5"/>
    <x v="62"/>
    <x v="66"/>
  </r>
  <r>
    <x v="2221"/>
    <s v="74010319A"/>
    <x v="0"/>
    <n v="1"/>
    <x v="17"/>
    <n v="447"/>
    <x v="6"/>
    <x v="1"/>
    <n v="447"/>
    <x v="0"/>
    <s v="APP3"/>
    <x v="0"/>
    <x v="9"/>
  </r>
  <r>
    <x v="2222"/>
    <s v="74010419A"/>
    <x v="0"/>
    <n v="1"/>
    <x v="17"/>
    <n v="168"/>
    <x v="6"/>
    <x v="1"/>
    <n v="168"/>
    <x v="4"/>
    <s v="SMA4"/>
    <x v="7"/>
    <x v="10"/>
  </r>
  <r>
    <x v="2223"/>
    <s v="74010519A"/>
    <x v="0"/>
    <n v="1"/>
    <x v="17"/>
    <n v="168"/>
    <x v="6"/>
    <x v="1"/>
    <n v="168"/>
    <x v="4"/>
    <s v="SMA4"/>
    <x v="7"/>
    <x v="10"/>
  </r>
  <r>
    <x v="2224"/>
    <s v="74010619A"/>
    <x v="0"/>
    <n v="1"/>
    <x v="17"/>
    <n v="205"/>
    <x v="6"/>
    <x v="1"/>
    <n v="205"/>
    <x v="3"/>
    <s v="FRA3"/>
    <x v="16"/>
    <x v="19"/>
  </r>
  <r>
    <x v="2225"/>
    <s v="74020119A"/>
    <x v="0"/>
    <n v="1"/>
    <x v="17"/>
    <n v="367"/>
    <x v="6"/>
    <x v="1"/>
    <n v="367"/>
    <x v="5"/>
    <s v="SNE11"/>
    <x v="70"/>
    <x v="74"/>
  </r>
  <r>
    <x v="2226"/>
    <s v="74020219A"/>
    <x v="0"/>
    <n v="1"/>
    <x v="17"/>
    <n v="447"/>
    <x v="6"/>
    <x v="1"/>
    <n v="447"/>
    <x v="0"/>
    <s v="APP3"/>
    <x v="0"/>
    <x v="9"/>
  </r>
  <r>
    <x v="2227"/>
    <s v="74020319A"/>
    <x v="0"/>
    <n v="1"/>
    <x v="17"/>
    <n v="144"/>
    <x v="6"/>
    <x v="1"/>
    <n v="144"/>
    <x v="4"/>
    <s v="SMA3"/>
    <x v="33"/>
    <x v="36"/>
  </r>
  <r>
    <x v="2228"/>
    <s v="74020419A"/>
    <x v="0"/>
    <n v="1"/>
    <x v="17"/>
    <n v="144"/>
    <x v="6"/>
    <x v="1"/>
    <n v="144"/>
    <x v="4"/>
    <s v="SMA3"/>
    <x v="33"/>
    <x v="36"/>
  </r>
  <r>
    <x v="2229"/>
    <s v="74020519A"/>
    <x v="0"/>
    <n v="1"/>
    <x v="17"/>
    <n v="210"/>
    <x v="6"/>
    <x v="1"/>
    <n v="210"/>
    <x v="3"/>
    <s v="FRA2"/>
    <x v="4"/>
    <x v="54"/>
  </r>
  <r>
    <x v="2230"/>
    <s v="74020619A"/>
    <x v="0"/>
    <n v="1"/>
    <x v="17"/>
    <n v="205"/>
    <x v="6"/>
    <x v="1"/>
    <n v="205"/>
    <x v="3"/>
    <s v="FRA3"/>
    <x v="16"/>
    <x v="19"/>
  </r>
  <r>
    <x v="2231"/>
    <s v="74020719A"/>
    <x v="0"/>
    <n v="1"/>
    <x v="17"/>
    <n v="240"/>
    <x v="6"/>
    <x v="1"/>
    <n v="240"/>
    <x v="3"/>
    <s v="FRA5"/>
    <x v="36"/>
    <x v="7"/>
  </r>
  <r>
    <x v="2232"/>
    <s v="74020819A"/>
    <x v="0"/>
    <n v="1"/>
    <x v="17"/>
    <n v="255"/>
    <x v="6"/>
    <x v="1"/>
    <n v="255"/>
    <x v="6"/>
    <s v="ACC1"/>
    <x v="46"/>
    <x v="49"/>
  </r>
  <r>
    <x v="2233"/>
    <s v="74020919A"/>
    <x v="0"/>
    <n v="1"/>
    <x v="17"/>
    <n v="258"/>
    <x v="6"/>
    <x v="1"/>
    <n v="258"/>
    <x v="6"/>
    <s v="ACC2"/>
    <x v="9"/>
    <x v="12"/>
  </r>
  <r>
    <x v="2234"/>
    <s v="74021019A"/>
    <x v="0"/>
    <n v="1"/>
    <x v="17"/>
    <n v="312"/>
    <x v="6"/>
    <x v="1"/>
    <n v="312"/>
    <x v="5"/>
    <s v="SNE1"/>
    <x v="8"/>
    <x v="58"/>
  </r>
  <r>
    <x v="2235"/>
    <s v="74021119A"/>
    <x v="0"/>
    <n v="1"/>
    <x v="17"/>
    <n v="447"/>
    <x v="6"/>
    <x v="1"/>
    <n v="447"/>
    <x v="0"/>
    <s v="APP3"/>
    <x v="0"/>
    <x v="9"/>
  </r>
  <r>
    <x v="2236"/>
    <s v="74021219A"/>
    <x v="0"/>
    <n v="1"/>
    <x v="17"/>
    <n v="144"/>
    <x v="6"/>
    <x v="1"/>
    <n v="144"/>
    <x v="4"/>
    <s v="SMA3"/>
    <x v="33"/>
    <x v="36"/>
  </r>
  <r>
    <x v="2237"/>
    <s v="74030119A"/>
    <x v="0"/>
    <n v="1"/>
    <x v="17"/>
    <n v="336"/>
    <x v="6"/>
    <x v="1"/>
    <n v="336"/>
    <x v="5"/>
    <s v="SNE8"/>
    <x v="51"/>
    <x v="55"/>
  </r>
  <r>
    <x v="2238"/>
    <s v="74030219A"/>
    <x v="0"/>
    <n v="1"/>
    <x v="17"/>
    <n v="383"/>
    <x v="6"/>
    <x v="1"/>
    <n v="383"/>
    <x v="0"/>
    <s v="APP1"/>
    <x v="2"/>
    <x v="8"/>
  </r>
  <r>
    <x v="2239"/>
    <s v="74030319A"/>
    <x v="0"/>
    <n v="1"/>
    <x v="17"/>
    <n v="168"/>
    <x v="6"/>
    <x v="1"/>
    <n v="168"/>
    <x v="4"/>
    <s v="SMA1"/>
    <x v="15"/>
    <x v="18"/>
  </r>
  <r>
    <x v="2240"/>
    <s v="74030419A"/>
    <x v="0"/>
    <n v="1"/>
    <x v="17"/>
    <n v="240"/>
    <x v="6"/>
    <x v="1"/>
    <n v="240"/>
    <x v="3"/>
    <s v="FRA5"/>
    <x v="36"/>
    <x v="7"/>
  </r>
  <r>
    <x v="2241"/>
    <s v="74040119A"/>
    <x v="0"/>
    <n v="1"/>
    <x v="17"/>
    <n v="210"/>
    <x v="6"/>
    <x v="1"/>
    <n v="210"/>
    <x v="3"/>
    <s v="FRA2"/>
    <x v="4"/>
    <x v="54"/>
  </r>
  <r>
    <x v="2242"/>
    <s v="74050119A"/>
    <x v="0"/>
    <n v="1"/>
    <x v="17"/>
    <n v="210"/>
    <x v="6"/>
    <x v="1"/>
    <n v="210"/>
    <x v="3"/>
    <s v="FRA2"/>
    <x v="4"/>
    <x v="54"/>
  </r>
  <r>
    <x v="2243"/>
    <s v="74050219A"/>
    <x v="0"/>
    <n v="1"/>
    <x v="17"/>
    <n v="205"/>
    <x v="6"/>
    <x v="1"/>
    <n v="205"/>
    <x v="3"/>
    <s v="FRA3"/>
    <x v="16"/>
    <x v="19"/>
  </r>
  <r>
    <x v="2244"/>
    <s v="74060019A"/>
    <x v="0"/>
    <n v="1"/>
    <x v="17"/>
    <n v="192"/>
    <x v="6"/>
    <x v="1"/>
    <n v="192"/>
    <x v="3"/>
    <s v="FRA1"/>
    <x v="35"/>
    <x v="38"/>
  </r>
  <r>
    <x v="2245"/>
    <s v="74060119A"/>
    <x v="0"/>
    <n v="1"/>
    <x v="17"/>
    <n v="240"/>
    <x v="6"/>
    <x v="1"/>
    <n v="240"/>
    <x v="3"/>
    <s v="FRA5"/>
    <x v="36"/>
    <x v="7"/>
  </r>
  <r>
    <x v="2246"/>
    <s v="74060219A"/>
    <x v="0"/>
    <n v="1"/>
    <x v="17"/>
    <n v="192"/>
    <x v="6"/>
    <x v="1"/>
    <n v="192"/>
    <x v="3"/>
    <s v="FRA1"/>
    <x v="35"/>
    <x v="38"/>
  </r>
  <r>
    <x v="2247"/>
    <s v="74060319A"/>
    <x v="0"/>
    <n v="1"/>
    <x v="17"/>
    <n v="205"/>
    <x v="6"/>
    <x v="1"/>
    <n v="205"/>
    <x v="3"/>
    <s v="FRA3"/>
    <x v="16"/>
    <x v="19"/>
  </r>
  <r>
    <x v="2248"/>
    <s v="74060419A"/>
    <x v="0"/>
    <n v="1"/>
    <x v="17"/>
    <n v="255"/>
    <x v="6"/>
    <x v="1"/>
    <n v="255"/>
    <x v="6"/>
    <s v="ACC1"/>
    <x v="46"/>
    <x v="49"/>
  </r>
  <r>
    <x v="2249"/>
    <s v="74060519A"/>
    <x v="0"/>
    <n v="1"/>
    <x v="17"/>
    <n v="327"/>
    <x v="6"/>
    <x v="1"/>
    <n v="327"/>
    <x v="6"/>
    <s v="ACC3"/>
    <x v="37"/>
    <x v="39"/>
  </r>
  <r>
    <x v="2250"/>
    <s v="74060619A"/>
    <x v="0"/>
    <n v="1"/>
    <x v="17"/>
    <n v="313"/>
    <x v="6"/>
    <x v="1"/>
    <n v="313"/>
    <x v="6"/>
    <s v="ACC4"/>
    <x v="10"/>
    <x v="13"/>
  </r>
  <r>
    <x v="2251"/>
    <s v="74060719A"/>
    <x v="0"/>
    <n v="1"/>
    <x v="17"/>
    <n v="1086"/>
    <x v="6"/>
    <x v="1"/>
    <n v="1086"/>
    <x v="7"/>
    <s v="MIN4"/>
    <x v="20"/>
    <x v="23"/>
  </r>
  <r>
    <x v="2252"/>
    <s v="74060819A"/>
    <x v="0"/>
    <n v="1"/>
    <x v="17"/>
    <n v="951"/>
    <x v="6"/>
    <x v="1"/>
    <n v="951"/>
    <x v="7"/>
    <s v="MIN3"/>
    <x v="17"/>
    <x v="20"/>
  </r>
  <r>
    <x v="2253"/>
    <s v="74060919A"/>
    <x v="0"/>
    <n v="1"/>
    <x v="17"/>
    <n v="1491"/>
    <x v="6"/>
    <x v="1"/>
    <n v="1491"/>
    <x v="8"/>
    <s v="BAG2"/>
    <x v="14"/>
    <x v="17"/>
  </r>
  <r>
    <x v="2254"/>
    <s v="74061019A"/>
    <x v="0"/>
    <n v="1"/>
    <x v="17"/>
    <n v="447"/>
    <x v="6"/>
    <x v="1"/>
    <n v="447"/>
    <x v="0"/>
    <s v="APP3"/>
    <x v="0"/>
    <x v="9"/>
  </r>
  <r>
    <x v="2255"/>
    <s v="74061119A"/>
    <x v="0"/>
    <n v="1"/>
    <x v="17"/>
    <n v="144"/>
    <x v="6"/>
    <x v="1"/>
    <n v="144"/>
    <x v="4"/>
    <s v="SMA3"/>
    <x v="33"/>
    <x v="36"/>
  </r>
  <r>
    <x v="2256"/>
    <s v="74061219A"/>
    <x v="0"/>
    <n v="1"/>
    <x v="17"/>
    <n v="192"/>
    <x v="6"/>
    <x v="1"/>
    <n v="192"/>
    <x v="3"/>
    <s v="FRA1"/>
    <x v="35"/>
    <x v="38"/>
  </r>
  <r>
    <x v="2257"/>
    <s v="81010119A"/>
    <x v="0"/>
    <n v="1"/>
    <x v="17"/>
    <n v="523"/>
    <x v="6"/>
    <x v="1"/>
    <n v="523"/>
    <x v="1"/>
    <s v="SAN6"/>
    <x v="52"/>
    <x v="56"/>
  </r>
  <r>
    <x v="2258"/>
    <s v="81010219A"/>
    <x v="0"/>
    <n v="1"/>
    <x v="17"/>
    <n v="180"/>
    <x v="6"/>
    <x v="1"/>
    <n v="180"/>
    <x v="5"/>
    <s v="SNE3"/>
    <x v="40"/>
    <x v="42"/>
  </r>
  <r>
    <x v="2259"/>
    <s v="81010319A"/>
    <x v="0"/>
    <n v="1"/>
    <x v="17"/>
    <n v="383"/>
    <x v="6"/>
    <x v="1"/>
    <n v="383"/>
    <x v="0"/>
    <s v="APP1"/>
    <x v="2"/>
    <x v="8"/>
  </r>
  <r>
    <x v="2260"/>
    <s v="81010419A"/>
    <x v="0"/>
    <n v="1"/>
    <x v="17"/>
    <n v="345"/>
    <x v="6"/>
    <x v="1"/>
    <n v="345"/>
    <x v="0"/>
    <s v="APP2"/>
    <x v="32"/>
    <x v="35"/>
  </r>
  <r>
    <x v="2261"/>
    <s v="81010519A"/>
    <x v="0"/>
    <n v="1"/>
    <x v="17"/>
    <n v="447"/>
    <x v="6"/>
    <x v="1"/>
    <n v="447"/>
    <x v="0"/>
    <s v="APP3"/>
    <x v="0"/>
    <x v="9"/>
  </r>
  <r>
    <x v="2262"/>
    <s v="81010619A"/>
    <x v="0"/>
    <n v="1"/>
    <x v="17"/>
    <n v="144"/>
    <x v="6"/>
    <x v="1"/>
    <n v="144"/>
    <x v="4"/>
    <s v="SMA3"/>
    <x v="33"/>
    <x v="36"/>
  </r>
  <r>
    <x v="2263"/>
    <s v="81010719A"/>
    <x v="0"/>
    <n v="1"/>
    <x v="17"/>
    <n v="168"/>
    <x v="6"/>
    <x v="1"/>
    <n v="168"/>
    <x v="4"/>
    <s v="SMA4"/>
    <x v="7"/>
    <x v="10"/>
  </r>
  <r>
    <x v="2264"/>
    <s v="81010819A"/>
    <x v="0"/>
    <n v="1"/>
    <x v="17"/>
    <n v="240"/>
    <x v="6"/>
    <x v="1"/>
    <n v="240"/>
    <x v="3"/>
    <s v="FRA5"/>
    <x v="36"/>
    <x v="7"/>
  </r>
  <r>
    <x v="2265"/>
    <s v="81010919A"/>
    <x v="0"/>
    <n v="1"/>
    <x v="17"/>
    <n v="240"/>
    <x v="6"/>
    <x v="1"/>
    <n v="240"/>
    <x v="3"/>
    <s v="FRA5"/>
    <x v="36"/>
    <x v="7"/>
  </r>
  <r>
    <x v="2266"/>
    <s v="81011019A"/>
    <x v="0"/>
    <n v="1"/>
    <x v="17"/>
    <n v="478"/>
    <x v="6"/>
    <x v="1"/>
    <n v="478"/>
    <x v="1"/>
    <s v="SAN8"/>
    <x v="49"/>
    <x v="52"/>
  </r>
  <r>
    <x v="2267"/>
    <s v="81011119A"/>
    <x v="0"/>
    <n v="1"/>
    <x v="17"/>
    <n v="267"/>
    <x v="6"/>
    <x v="1"/>
    <n v="267"/>
    <x v="5"/>
    <s v="SNE6"/>
    <x v="31"/>
    <x v="34"/>
  </r>
  <r>
    <x v="2268"/>
    <s v="81011219A"/>
    <x v="0"/>
    <n v="1"/>
    <x v="17"/>
    <n v="345"/>
    <x v="6"/>
    <x v="1"/>
    <n v="345"/>
    <x v="0"/>
    <s v="APP2"/>
    <x v="32"/>
    <x v="35"/>
  </r>
  <r>
    <x v="2269"/>
    <s v="81011319A"/>
    <x v="0"/>
    <n v="1"/>
    <x v="17"/>
    <n v="447"/>
    <x v="6"/>
    <x v="1"/>
    <n v="447"/>
    <x v="0"/>
    <s v="APP3"/>
    <x v="0"/>
    <x v="9"/>
  </r>
  <r>
    <x v="2270"/>
    <s v="81011419A"/>
    <x v="0"/>
    <n v="1"/>
    <x v="17"/>
    <n v="345"/>
    <x v="6"/>
    <x v="1"/>
    <n v="345"/>
    <x v="0"/>
    <s v="APP2"/>
    <x v="32"/>
    <x v="35"/>
  </r>
  <r>
    <x v="2271"/>
    <s v="81011519A"/>
    <x v="0"/>
    <n v="1"/>
    <x v="17"/>
    <n v="168"/>
    <x v="6"/>
    <x v="1"/>
    <n v="168"/>
    <x v="4"/>
    <s v="SMA1"/>
    <x v="15"/>
    <x v="18"/>
  </r>
  <r>
    <x v="2272"/>
    <s v="81011619A"/>
    <x v="0"/>
    <n v="1"/>
    <x v="17"/>
    <n v="168"/>
    <x v="6"/>
    <x v="1"/>
    <n v="168"/>
    <x v="4"/>
    <s v="SMA4"/>
    <x v="7"/>
    <x v="10"/>
  </r>
  <r>
    <x v="2273"/>
    <s v="81011719A"/>
    <x v="0"/>
    <n v="1"/>
    <x v="17"/>
    <n v="210"/>
    <x v="6"/>
    <x v="1"/>
    <n v="210"/>
    <x v="3"/>
    <s v="FRA2"/>
    <x v="4"/>
    <x v="54"/>
  </r>
  <r>
    <x v="2274"/>
    <s v="81011819A"/>
    <x v="0"/>
    <n v="1"/>
    <x v="17"/>
    <n v="205"/>
    <x v="6"/>
    <x v="1"/>
    <n v="205"/>
    <x v="3"/>
    <s v="FRA3"/>
    <x v="16"/>
    <x v="19"/>
  </r>
  <r>
    <x v="2275"/>
    <s v="81011919A"/>
    <x v="0"/>
    <n v="1"/>
    <x v="17"/>
    <n v="240"/>
    <x v="6"/>
    <x v="1"/>
    <n v="240"/>
    <x v="3"/>
    <s v="FRA5"/>
    <x v="36"/>
    <x v="7"/>
  </r>
  <r>
    <x v="2276"/>
    <s v="81012019A"/>
    <x v="0"/>
    <n v="1"/>
    <x v="17"/>
    <n v="539"/>
    <x v="6"/>
    <x v="1"/>
    <n v="539"/>
    <x v="1"/>
    <s v="SAN2"/>
    <x v="41"/>
    <x v="43"/>
  </r>
  <r>
    <x v="2277"/>
    <s v="81012119A"/>
    <x v="0"/>
    <n v="1"/>
    <x v="17"/>
    <n v="278"/>
    <x v="6"/>
    <x v="1"/>
    <n v="278"/>
    <x v="5"/>
    <s v="SNE10"/>
    <x v="71"/>
    <x v="75"/>
  </r>
  <r>
    <x v="2278"/>
    <s v="81012219A"/>
    <x v="0"/>
    <n v="1"/>
    <x v="17"/>
    <n v="383"/>
    <x v="6"/>
    <x v="1"/>
    <n v="383"/>
    <x v="0"/>
    <s v="APP1"/>
    <x v="2"/>
    <x v="8"/>
  </r>
  <r>
    <x v="2279"/>
    <s v="81012319A"/>
    <x v="0"/>
    <n v="1"/>
    <x v="17"/>
    <n v="383"/>
    <x v="6"/>
    <x v="1"/>
    <n v="383"/>
    <x v="0"/>
    <s v="APP1"/>
    <x v="2"/>
    <x v="8"/>
  </r>
  <r>
    <x v="2280"/>
    <s v="81012419A"/>
    <x v="0"/>
    <n v="1"/>
    <x v="17"/>
    <n v="144"/>
    <x v="6"/>
    <x v="1"/>
    <n v="144"/>
    <x v="4"/>
    <s v="SMA3"/>
    <x v="33"/>
    <x v="36"/>
  </r>
  <r>
    <x v="2281"/>
    <s v="81012519A"/>
    <x v="0"/>
    <n v="1"/>
    <x v="17"/>
    <n v="172"/>
    <x v="6"/>
    <x v="1"/>
    <n v="172"/>
    <x v="4"/>
    <s v="SMA2"/>
    <x v="34"/>
    <x v="37"/>
  </r>
  <r>
    <x v="2282"/>
    <s v="81012619A"/>
    <x v="0"/>
    <n v="1"/>
    <x v="17"/>
    <n v="210"/>
    <x v="6"/>
    <x v="1"/>
    <n v="210"/>
    <x v="3"/>
    <s v="FRA2"/>
    <x v="4"/>
    <x v="54"/>
  </r>
  <r>
    <x v="2283"/>
    <s v="81012719A"/>
    <x v="0"/>
    <n v="1"/>
    <x v="17"/>
    <n v="192"/>
    <x v="6"/>
    <x v="1"/>
    <n v="192"/>
    <x v="3"/>
    <s v="FRA1"/>
    <x v="35"/>
    <x v="38"/>
  </r>
  <r>
    <x v="2284"/>
    <s v="81012819A"/>
    <x v="0"/>
    <n v="1"/>
    <x v="17"/>
    <n v="210"/>
    <x v="6"/>
    <x v="1"/>
    <n v="210"/>
    <x v="3"/>
    <s v="FRA2"/>
    <x v="4"/>
    <x v="54"/>
  </r>
  <r>
    <x v="2285"/>
    <s v="81012919A"/>
    <x v="0"/>
    <n v="1"/>
    <x v="17"/>
    <n v="258"/>
    <x v="6"/>
    <x v="1"/>
    <n v="258"/>
    <x v="6"/>
    <s v="ACC2"/>
    <x v="9"/>
    <x v="12"/>
  </r>
  <r>
    <x v="2286"/>
    <s v="81013019A"/>
    <x v="0"/>
    <n v="1"/>
    <x v="17"/>
    <n v="539"/>
    <x v="6"/>
    <x v="1"/>
    <n v="539"/>
    <x v="1"/>
    <s v="SAN2"/>
    <x v="41"/>
    <x v="43"/>
  </r>
  <r>
    <x v="2287"/>
    <s v="81013119A"/>
    <x v="0"/>
    <n v="1"/>
    <x v="17"/>
    <n v="261"/>
    <x v="6"/>
    <x v="1"/>
    <n v="261"/>
    <x v="5"/>
    <s v="SNE15"/>
    <x v="57"/>
    <x v="62"/>
  </r>
  <r>
    <x v="2288"/>
    <s v="81013219A"/>
    <x v="0"/>
    <n v="1"/>
    <x v="17"/>
    <n v="345"/>
    <x v="6"/>
    <x v="1"/>
    <n v="345"/>
    <x v="0"/>
    <s v="APP2"/>
    <x v="32"/>
    <x v="35"/>
  </r>
  <r>
    <x v="2289"/>
    <s v="81013319A"/>
    <x v="0"/>
    <n v="1"/>
    <x v="17"/>
    <n v="168"/>
    <x v="6"/>
    <x v="1"/>
    <n v="168"/>
    <x v="4"/>
    <s v="SMA1"/>
    <x v="15"/>
    <x v="18"/>
  </r>
  <r>
    <x v="2290"/>
    <s v="81013419A"/>
    <x v="0"/>
    <n v="1"/>
    <x v="17"/>
    <n v="172"/>
    <x v="6"/>
    <x v="1"/>
    <n v="172"/>
    <x v="4"/>
    <s v="SMA2"/>
    <x v="34"/>
    <x v="37"/>
  </r>
  <r>
    <x v="2291"/>
    <s v="81013519A"/>
    <x v="0"/>
    <n v="1"/>
    <x v="17"/>
    <n v="205"/>
    <x v="6"/>
    <x v="1"/>
    <n v="205"/>
    <x v="3"/>
    <s v="FRA3"/>
    <x v="16"/>
    <x v="19"/>
  </r>
  <r>
    <x v="2292"/>
    <s v="81013619A"/>
    <x v="0"/>
    <n v="1"/>
    <x v="17"/>
    <n v="192"/>
    <x v="6"/>
    <x v="1"/>
    <n v="192"/>
    <x v="3"/>
    <s v="FRA1"/>
    <x v="35"/>
    <x v="38"/>
  </r>
  <r>
    <x v="2293"/>
    <s v="81013719A"/>
    <x v="0"/>
    <n v="1"/>
    <x v="17"/>
    <n v="192"/>
    <x v="6"/>
    <x v="1"/>
    <n v="192"/>
    <x v="3"/>
    <s v="FRA1"/>
    <x v="35"/>
    <x v="38"/>
  </r>
  <r>
    <x v="2294"/>
    <s v="81013819A"/>
    <x v="0"/>
    <n v="1"/>
    <x v="17"/>
    <n v="313"/>
    <x v="6"/>
    <x v="1"/>
    <n v="313"/>
    <x v="6"/>
    <s v="ACC4"/>
    <x v="10"/>
    <x v="13"/>
  </r>
  <r>
    <x v="2295"/>
    <s v="81013919A"/>
    <x v="0"/>
    <n v="1"/>
    <x v="17"/>
    <n v="255"/>
    <x v="6"/>
    <x v="1"/>
    <n v="255"/>
    <x v="6"/>
    <s v="ACC1"/>
    <x v="46"/>
    <x v="49"/>
  </r>
  <r>
    <x v="2296"/>
    <s v="81014019A"/>
    <x v="0"/>
    <n v="1"/>
    <x v="17"/>
    <n v="336"/>
    <x v="6"/>
    <x v="1"/>
    <n v="336"/>
    <x v="5"/>
    <s v="SNE8"/>
    <x v="51"/>
    <x v="55"/>
  </r>
  <r>
    <x v="2297"/>
    <s v="81014119A"/>
    <x v="0"/>
    <n v="1"/>
    <x v="17"/>
    <n v="447"/>
    <x v="6"/>
    <x v="1"/>
    <n v="447"/>
    <x v="0"/>
    <s v="APP3"/>
    <x v="0"/>
    <x v="9"/>
  </r>
  <r>
    <x v="2298"/>
    <s v="81014219A"/>
    <x v="0"/>
    <n v="1"/>
    <x v="17"/>
    <n v="168"/>
    <x v="6"/>
    <x v="1"/>
    <n v="168"/>
    <x v="4"/>
    <s v="SMA1"/>
    <x v="15"/>
    <x v="18"/>
  </r>
  <r>
    <x v="2299"/>
    <s v="81014319A"/>
    <x v="0"/>
    <n v="1"/>
    <x v="17"/>
    <n v="168"/>
    <x v="6"/>
    <x v="1"/>
    <n v="168"/>
    <x v="4"/>
    <s v="SMA1"/>
    <x v="15"/>
    <x v="18"/>
  </r>
  <r>
    <x v="2300"/>
    <s v="81014419A"/>
    <x v="0"/>
    <n v="1"/>
    <x v="17"/>
    <n v="240"/>
    <x v="6"/>
    <x v="1"/>
    <n v="240"/>
    <x v="3"/>
    <s v="FRA5"/>
    <x v="36"/>
    <x v="7"/>
  </r>
  <r>
    <x v="2301"/>
    <s v="81014519A"/>
    <x v="0"/>
    <n v="1"/>
    <x v="17"/>
    <n v="210"/>
    <x v="6"/>
    <x v="1"/>
    <n v="210"/>
    <x v="3"/>
    <s v="FRA2"/>
    <x v="4"/>
    <x v="54"/>
  </r>
  <r>
    <x v="2302"/>
    <s v="81014619A"/>
    <x v="0"/>
    <n v="1"/>
    <x v="17"/>
    <n v="220"/>
    <x v="6"/>
    <x v="1"/>
    <n v="220"/>
    <x v="3"/>
    <s v="FRA4"/>
    <x v="5"/>
    <x v="6"/>
  </r>
  <r>
    <x v="2303"/>
    <s v="81014719A"/>
    <x v="0"/>
    <n v="1"/>
    <x v="17"/>
    <n v="255"/>
    <x v="6"/>
    <x v="1"/>
    <n v="255"/>
    <x v="6"/>
    <s v="ACC1"/>
    <x v="46"/>
    <x v="49"/>
  </r>
  <r>
    <x v="2304"/>
    <s v="81014819A"/>
    <x v="0"/>
    <n v="1"/>
    <x v="17"/>
    <n v="327"/>
    <x v="6"/>
    <x v="1"/>
    <n v="327"/>
    <x v="6"/>
    <s v="ACC3"/>
    <x v="37"/>
    <x v="39"/>
  </r>
  <r>
    <x v="2305"/>
    <s v="81014919A"/>
    <x v="0"/>
    <n v="1"/>
    <x v="17"/>
    <n v="258"/>
    <x v="6"/>
    <x v="1"/>
    <n v="258"/>
    <x v="6"/>
    <s v="ACC2"/>
    <x v="9"/>
    <x v="12"/>
  </r>
  <r>
    <x v="2306"/>
    <s v="81018019A"/>
    <x v="0"/>
    <n v="1"/>
    <x v="17"/>
    <n v="383"/>
    <x v="6"/>
    <x v="1"/>
    <n v="383"/>
    <x v="0"/>
    <s v="APP1"/>
    <x v="2"/>
    <x v="8"/>
  </r>
  <r>
    <x v="2307"/>
    <s v="81018119A"/>
    <x v="0"/>
    <n v="1"/>
    <x v="17"/>
    <n v="168"/>
    <x v="6"/>
    <x v="1"/>
    <n v="168"/>
    <x v="4"/>
    <s v="SMA4"/>
    <x v="7"/>
    <x v="10"/>
  </r>
  <r>
    <x v="2308"/>
    <s v="81018219A"/>
    <x v="0"/>
    <n v="1"/>
    <x v="17"/>
    <n v="210"/>
    <x v="6"/>
    <x v="1"/>
    <n v="210"/>
    <x v="3"/>
    <s v="FRA2"/>
    <x v="4"/>
    <x v="54"/>
  </r>
  <r>
    <x v="2309"/>
    <s v="81018319A"/>
    <x v="0"/>
    <n v="1"/>
    <x v="17"/>
    <n v="327"/>
    <x v="6"/>
    <x v="1"/>
    <n v="327"/>
    <x v="6"/>
    <s v="ACC3"/>
    <x v="37"/>
    <x v="39"/>
  </r>
  <r>
    <x v="2310"/>
    <s v="81018419A"/>
    <x v="0"/>
    <n v="1"/>
    <x v="17"/>
    <n v="327"/>
    <x v="6"/>
    <x v="1"/>
    <n v="327"/>
    <x v="6"/>
    <s v="ACC3"/>
    <x v="37"/>
    <x v="39"/>
  </r>
  <r>
    <x v="2311"/>
    <s v="81018519A"/>
    <x v="0"/>
    <n v="1"/>
    <x v="17"/>
    <n v="327"/>
    <x v="6"/>
    <x v="1"/>
    <n v="327"/>
    <x v="6"/>
    <s v="ACC3"/>
    <x v="37"/>
    <x v="39"/>
  </r>
  <r>
    <x v="2312"/>
    <s v="81020119A"/>
    <x v="0"/>
    <n v="1"/>
    <x v="17"/>
    <n v="539"/>
    <x v="6"/>
    <x v="1"/>
    <n v="539"/>
    <x v="1"/>
    <s v="SAN2"/>
    <x v="41"/>
    <x v="43"/>
  </r>
  <r>
    <x v="2313"/>
    <s v="81020219A"/>
    <x v="0"/>
    <n v="1"/>
    <x v="17"/>
    <n v="295"/>
    <x v="6"/>
    <x v="1"/>
    <n v="295"/>
    <x v="5"/>
    <s v="SNE7"/>
    <x v="68"/>
    <x v="72"/>
  </r>
  <r>
    <x v="2314"/>
    <s v="81020319A"/>
    <x v="0"/>
    <n v="1"/>
    <x v="17"/>
    <n v="447"/>
    <x v="6"/>
    <x v="1"/>
    <n v="447"/>
    <x v="0"/>
    <s v="APP3"/>
    <x v="0"/>
    <x v="9"/>
  </r>
  <r>
    <x v="2315"/>
    <s v="81020419A"/>
    <x v="0"/>
    <n v="1"/>
    <x v="17"/>
    <n v="383"/>
    <x v="6"/>
    <x v="1"/>
    <n v="383"/>
    <x v="0"/>
    <s v="APP1"/>
    <x v="2"/>
    <x v="8"/>
  </r>
  <r>
    <x v="2316"/>
    <s v="81020519A"/>
    <x v="0"/>
    <n v="1"/>
    <x v="17"/>
    <n v="168"/>
    <x v="6"/>
    <x v="1"/>
    <n v="168"/>
    <x v="4"/>
    <s v="SMA4"/>
    <x v="7"/>
    <x v="10"/>
  </r>
  <r>
    <x v="2317"/>
    <s v="81020719A"/>
    <x v="0"/>
    <n v="1"/>
    <x v="17"/>
    <n v="144"/>
    <x v="6"/>
    <x v="1"/>
    <n v="144"/>
    <x v="4"/>
    <s v="SMA3"/>
    <x v="33"/>
    <x v="36"/>
  </r>
  <r>
    <x v="2318"/>
    <s v="30020019A"/>
    <x v="0"/>
    <n v="1"/>
    <x v="17"/>
    <n v="436"/>
    <x v="6"/>
    <x v="1"/>
    <n v="436"/>
    <x v="2"/>
    <s v="SHO7"/>
    <x v="79"/>
    <x v="168"/>
  </r>
  <r>
    <x v="2319"/>
    <s v="30020119A"/>
    <x v="0"/>
    <n v="1"/>
    <x v="17"/>
    <n v="579"/>
    <x v="6"/>
    <x v="1"/>
    <n v="579"/>
    <x v="9"/>
    <s v="BOO1"/>
    <x v="25"/>
    <x v="28"/>
  </r>
  <r>
    <x v="2320"/>
    <s v="30020219A"/>
    <x v="0"/>
    <n v="1"/>
    <x v="17"/>
    <n v="488"/>
    <x v="6"/>
    <x v="1"/>
    <n v="488"/>
    <x v="1"/>
    <s v="SAN4"/>
    <x v="53"/>
    <x v="57"/>
  </r>
  <r>
    <x v="2321"/>
    <s v="30020319A"/>
    <x v="0"/>
    <n v="1"/>
    <x v="17"/>
    <n v="523"/>
    <x v="6"/>
    <x v="1"/>
    <n v="523"/>
    <x v="1"/>
    <s v="SAN6"/>
    <x v="52"/>
    <x v="56"/>
  </r>
  <r>
    <x v="2322"/>
    <s v="30020419A"/>
    <x v="0"/>
    <n v="1"/>
    <x v="17"/>
    <n v="492"/>
    <x v="6"/>
    <x v="1"/>
    <n v="492"/>
    <x v="1"/>
    <s v="SAN7"/>
    <x v="65"/>
    <x v="69"/>
  </r>
  <r>
    <x v="2323"/>
    <s v="30020519A"/>
    <x v="0"/>
    <n v="1"/>
    <x v="17"/>
    <n v="284"/>
    <x v="6"/>
    <x v="1"/>
    <n v="284"/>
    <x v="5"/>
    <s v="SNE14"/>
    <x v="56"/>
    <x v="61"/>
  </r>
  <r>
    <x v="2324"/>
    <s v="30020619A"/>
    <x v="0"/>
    <n v="1"/>
    <x v="17"/>
    <n v="293"/>
    <x v="6"/>
    <x v="1"/>
    <n v="293"/>
    <x v="5"/>
    <s v="SNE9"/>
    <x v="45"/>
    <x v="48"/>
  </r>
  <r>
    <x v="2325"/>
    <s v="30020719A"/>
    <x v="0"/>
    <n v="1"/>
    <x v="17"/>
    <n v="447"/>
    <x v="6"/>
    <x v="1"/>
    <n v="447"/>
    <x v="0"/>
    <s v="APP3"/>
    <x v="0"/>
    <x v="9"/>
  </r>
  <r>
    <x v="2326"/>
    <s v="30020919A"/>
    <x v="0"/>
    <n v="1"/>
    <x v="17"/>
    <n v="345"/>
    <x v="6"/>
    <x v="1"/>
    <n v="345"/>
    <x v="0"/>
    <s v="APP2"/>
    <x v="32"/>
    <x v="35"/>
  </r>
  <r>
    <x v="2327"/>
    <s v="30028919A"/>
    <x v="0"/>
    <n v="1"/>
    <x v="17"/>
    <n v="240"/>
    <x v="6"/>
    <x v="1"/>
    <n v="240"/>
    <x v="3"/>
    <s v="FRA5"/>
    <x v="36"/>
    <x v="7"/>
  </r>
  <r>
    <x v="2328"/>
    <s v="30029019A"/>
    <x v="0"/>
    <n v="1"/>
    <x v="17"/>
    <n v="228"/>
    <x v="6"/>
    <x v="1"/>
    <n v="228"/>
    <x v="5"/>
    <s v="SNE4"/>
    <x v="44"/>
    <x v="46"/>
  </r>
  <r>
    <x v="2329"/>
    <s v="30029119A"/>
    <x v="0"/>
    <n v="1"/>
    <x v="17"/>
    <n v="447"/>
    <x v="6"/>
    <x v="1"/>
    <n v="447"/>
    <x v="0"/>
    <s v="APP3"/>
    <x v="0"/>
    <x v="9"/>
  </r>
  <r>
    <x v="2330"/>
    <s v="30029919A"/>
    <x v="0"/>
    <n v="1"/>
    <x v="17"/>
    <n v="240"/>
    <x v="6"/>
    <x v="1"/>
    <n v="240"/>
    <x v="3"/>
    <s v="FRA5"/>
    <x v="36"/>
    <x v="7"/>
  </r>
  <r>
    <x v="2331"/>
    <s v="98010119A"/>
    <x v="0"/>
    <n v="1"/>
    <x v="17"/>
    <n v="168"/>
    <x v="6"/>
    <x v="1"/>
    <n v="168"/>
    <x v="4"/>
    <s v="SMA4"/>
    <x v="7"/>
    <x v="10"/>
  </r>
  <r>
    <x v="2332"/>
    <s v="91000119A"/>
    <x v="0"/>
    <n v="1"/>
    <x v="17"/>
    <n v="523"/>
    <x v="6"/>
    <x v="1"/>
    <n v="523"/>
    <x v="1"/>
    <s v="SAN6"/>
    <x v="52"/>
    <x v="56"/>
  </r>
  <r>
    <x v="2333"/>
    <s v="91000219A"/>
    <x v="0"/>
    <n v="1"/>
    <x v="17"/>
    <n v="336"/>
    <x v="6"/>
    <x v="1"/>
    <n v="336"/>
    <x v="5"/>
    <s v="SNE8"/>
    <x v="51"/>
    <x v="55"/>
  </r>
  <r>
    <x v="2334"/>
    <s v="91000319A"/>
    <x v="0"/>
    <n v="1"/>
    <x v="17"/>
    <n v="345"/>
    <x v="6"/>
    <x v="1"/>
    <n v="345"/>
    <x v="0"/>
    <s v="APP2"/>
    <x v="32"/>
    <x v="35"/>
  </r>
  <r>
    <x v="2335"/>
    <s v="91000419A"/>
    <x v="0"/>
    <n v="1"/>
    <x v="17"/>
    <n v="383"/>
    <x v="6"/>
    <x v="1"/>
    <n v="383"/>
    <x v="0"/>
    <s v="APP1"/>
    <x v="2"/>
    <x v="8"/>
  </r>
  <r>
    <x v="2336"/>
    <s v="91000519A"/>
    <x v="0"/>
    <n v="1"/>
    <x v="17"/>
    <n v="383"/>
    <x v="6"/>
    <x v="1"/>
    <n v="383"/>
    <x v="0"/>
    <s v="APP1"/>
    <x v="2"/>
    <x v="8"/>
  </r>
  <r>
    <x v="2337"/>
    <s v="91000619A"/>
    <x v="0"/>
    <n v="1"/>
    <x v="17"/>
    <n v="168"/>
    <x v="6"/>
    <x v="1"/>
    <n v="168"/>
    <x v="4"/>
    <s v="SMA1"/>
    <x v="15"/>
    <x v="18"/>
  </r>
  <r>
    <x v="2338"/>
    <s v="91000719A"/>
    <x v="0"/>
    <n v="1"/>
    <x v="17"/>
    <n v="168"/>
    <x v="6"/>
    <x v="1"/>
    <n v="168"/>
    <x v="4"/>
    <s v="SMA4"/>
    <x v="7"/>
    <x v="10"/>
  </r>
  <r>
    <x v="2339"/>
    <s v="22220319A"/>
    <x v="0"/>
    <n v="1"/>
    <x v="17"/>
    <n v="228"/>
    <x v="6"/>
    <x v="1"/>
    <n v="228"/>
    <x v="5"/>
    <s v="SNE4"/>
    <x v="44"/>
    <x v="46"/>
  </r>
  <r>
    <x v="2340"/>
    <s v="22220419A"/>
    <x v="0"/>
    <n v="1"/>
    <x v="17"/>
    <n v="345"/>
    <x v="6"/>
    <x v="1"/>
    <n v="345"/>
    <x v="0"/>
    <s v="APP2"/>
    <x v="32"/>
    <x v="35"/>
  </r>
  <r>
    <x v="2341"/>
    <s v="22220519A"/>
    <x v="0"/>
    <n v="1"/>
    <x v="17"/>
    <n v="345"/>
    <x v="6"/>
    <x v="1"/>
    <n v="345"/>
    <x v="0"/>
    <s v="APP2"/>
    <x v="32"/>
    <x v="35"/>
  </r>
  <r>
    <x v="2342"/>
    <s v="22220619A"/>
    <x v="0"/>
    <n v="1"/>
    <x v="17"/>
    <n v="345"/>
    <x v="6"/>
    <x v="1"/>
    <n v="345"/>
    <x v="0"/>
    <s v="APP2"/>
    <x v="32"/>
    <x v="35"/>
  </r>
  <r>
    <x v="2343"/>
    <s v="22220719A"/>
    <x v="0"/>
    <n v="1"/>
    <x v="17"/>
    <n v="447"/>
    <x v="6"/>
    <x v="1"/>
    <n v="447"/>
    <x v="0"/>
    <s v="APP3"/>
    <x v="0"/>
    <x v="9"/>
  </r>
  <r>
    <x v="2344"/>
    <s v="22220819A"/>
    <x v="0"/>
    <n v="1"/>
    <x v="17"/>
    <n v="168"/>
    <x v="6"/>
    <x v="1"/>
    <n v="168"/>
    <x v="4"/>
    <s v="SMA4"/>
    <x v="7"/>
    <x v="10"/>
  </r>
  <r>
    <x v="2345"/>
    <s v="22220919A"/>
    <x v="0"/>
    <n v="1"/>
    <x v="17"/>
    <n v="144"/>
    <x v="6"/>
    <x v="1"/>
    <n v="144"/>
    <x v="4"/>
    <s v="SMA3"/>
    <x v="33"/>
    <x v="36"/>
  </r>
  <r>
    <x v="2346"/>
    <s v="22221019A"/>
    <x v="0"/>
    <n v="1"/>
    <x v="17"/>
    <n v="579"/>
    <x v="6"/>
    <x v="1"/>
    <n v="579"/>
    <x v="9"/>
    <s v="BOO1"/>
    <x v="25"/>
    <x v="28"/>
  </r>
  <r>
    <x v="2347"/>
    <s v="22221119A"/>
    <x v="0"/>
    <n v="1"/>
    <x v="17"/>
    <n v="492"/>
    <x v="6"/>
    <x v="1"/>
    <n v="492"/>
    <x v="1"/>
    <s v="SAN7"/>
    <x v="65"/>
    <x v="69"/>
  </r>
  <r>
    <x v="2348"/>
    <s v="22221219A"/>
    <x v="0"/>
    <n v="1"/>
    <x v="17"/>
    <n v="293"/>
    <x v="6"/>
    <x v="1"/>
    <n v="293"/>
    <x v="5"/>
    <s v="SNE9"/>
    <x v="45"/>
    <x v="48"/>
  </r>
  <r>
    <x v="2349"/>
    <s v="22221319A"/>
    <x v="0"/>
    <n v="1"/>
    <x v="17"/>
    <n v="345"/>
    <x v="6"/>
    <x v="1"/>
    <n v="345"/>
    <x v="0"/>
    <s v="APP2"/>
    <x v="32"/>
    <x v="35"/>
  </r>
  <r>
    <x v="2350"/>
    <s v="22221419A"/>
    <x v="0"/>
    <n v="1"/>
    <x v="17"/>
    <n v="383"/>
    <x v="6"/>
    <x v="1"/>
    <n v="383"/>
    <x v="0"/>
    <s v="APP1"/>
    <x v="2"/>
    <x v="8"/>
  </r>
  <r>
    <x v="2351"/>
    <s v="22221519A"/>
    <x v="0"/>
    <n v="1"/>
    <x v="17"/>
    <n v="447"/>
    <x v="6"/>
    <x v="1"/>
    <n v="447"/>
    <x v="0"/>
    <s v="APP3"/>
    <x v="0"/>
    <x v="9"/>
  </r>
  <r>
    <x v="2352"/>
    <s v="22221619A"/>
    <x v="0"/>
    <n v="1"/>
    <x v="17"/>
    <n v="447"/>
    <x v="6"/>
    <x v="1"/>
    <n v="447"/>
    <x v="0"/>
    <s v="APP3"/>
    <x v="0"/>
    <x v="9"/>
  </r>
  <r>
    <x v="2353"/>
    <s v="22221719A"/>
    <x v="0"/>
    <n v="1"/>
    <x v="17"/>
    <n v="168"/>
    <x v="6"/>
    <x v="1"/>
    <n v="168"/>
    <x v="4"/>
    <s v="SMA1"/>
    <x v="15"/>
    <x v="18"/>
  </r>
  <r>
    <x v="2354"/>
    <s v="22221819A"/>
    <x v="0"/>
    <n v="1"/>
    <x v="17"/>
    <n v="168"/>
    <x v="6"/>
    <x v="1"/>
    <n v="168"/>
    <x v="4"/>
    <s v="SMA4"/>
    <x v="7"/>
    <x v="10"/>
  </r>
  <r>
    <x v="2355"/>
    <s v="22221919A"/>
    <x v="0"/>
    <n v="1"/>
    <x v="17"/>
    <n v="205"/>
    <x v="6"/>
    <x v="1"/>
    <n v="205"/>
    <x v="3"/>
    <s v="FRA3"/>
    <x v="16"/>
    <x v="19"/>
  </r>
  <r>
    <x v="2356"/>
    <s v="22222019A"/>
    <x v="0"/>
    <n v="1"/>
    <x v="17"/>
    <n v="506"/>
    <x v="6"/>
    <x v="1"/>
    <n v="506"/>
    <x v="1"/>
    <s v="SAN12"/>
    <x v="1"/>
    <x v="47"/>
  </r>
  <r>
    <x v="2357"/>
    <s v="22222119A"/>
    <x v="0"/>
    <n v="1"/>
    <x v="17"/>
    <n v="336"/>
    <x v="6"/>
    <x v="1"/>
    <n v="336"/>
    <x v="5"/>
    <s v="SNE8"/>
    <x v="51"/>
    <x v="55"/>
  </r>
  <r>
    <x v="2358"/>
    <s v="22222219A"/>
    <x v="0"/>
    <n v="1"/>
    <x v="17"/>
    <n v="447"/>
    <x v="6"/>
    <x v="1"/>
    <n v="447"/>
    <x v="0"/>
    <s v="APP3"/>
    <x v="0"/>
    <x v="9"/>
  </r>
  <r>
    <x v="2359"/>
    <s v="22222319A"/>
    <x v="0"/>
    <n v="1"/>
    <x v="17"/>
    <n v="345"/>
    <x v="6"/>
    <x v="1"/>
    <n v="345"/>
    <x v="0"/>
    <s v="APP2"/>
    <x v="32"/>
    <x v="35"/>
  </r>
  <r>
    <x v="1781"/>
    <s v="52009319B"/>
    <x v="1"/>
    <n v="0"/>
    <x v="17"/>
    <n v="205"/>
    <x v="6"/>
    <x v="1"/>
    <n v="205"/>
    <x v="3"/>
    <s v="FRA3"/>
    <x v="16"/>
    <x v="19"/>
  </r>
  <r>
    <x v="1217"/>
    <s v="12590150B"/>
    <x v="1"/>
    <n v="0"/>
    <x v="17"/>
    <n v="278"/>
    <x v="6"/>
    <x v="1"/>
    <n v="278"/>
    <x v="5"/>
    <s v="SNE10"/>
    <x v="71"/>
    <x v="75"/>
  </r>
  <r>
    <x v="1217"/>
    <s v="12590150C"/>
    <x v="1"/>
    <n v="1"/>
    <x v="17"/>
    <n v="383"/>
    <x v="6"/>
    <x v="1"/>
    <n v="383"/>
    <x v="0"/>
    <s v="APP1"/>
    <x v="2"/>
    <x v="8"/>
  </r>
  <r>
    <x v="1233"/>
    <s v="12590166C"/>
    <x v="1"/>
    <n v="1"/>
    <x v="17"/>
    <n v="258"/>
    <x v="6"/>
    <x v="1"/>
    <n v="258"/>
    <x v="6"/>
    <s v="ACC2"/>
    <x v="9"/>
    <x v="12"/>
  </r>
  <r>
    <x v="1237"/>
    <s v="12590201B"/>
    <x v="1"/>
    <n v="1"/>
    <x v="17"/>
    <n v="312"/>
    <x v="6"/>
    <x v="1"/>
    <n v="312"/>
    <x v="5"/>
    <s v="SNE1"/>
    <x v="8"/>
    <x v="58"/>
  </r>
  <r>
    <x v="1239"/>
    <s v="12590203B"/>
    <x v="1"/>
    <n v="0"/>
    <x v="17"/>
    <n v="447"/>
    <x v="6"/>
    <x v="1"/>
    <n v="447"/>
    <x v="0"/>
    <s v="APP3"/>
    <x v="0"/>
    <x v="9"/>
  </r>
  <r>
    <x v="1239"/>
    <s v="12590203C"/>
    <x v="1"/>
    <n v="0"/>
    <x v="17"/>
    <n v="383"/>
    <x v="6"/>
    <x v="1"/>
    <n v="383"/>
    <x v="0"/>
    <s v="APP1"/>
    <x v="2"/>
    <x v="8"/>
  </r>
  <r>
    <x v="1154"/>
    <s v="12590224F"/>
    <x v="1"/>
    <n v="1"/>
    <x v="17"/>
    <n v="144"/>
    <x v="6"/>
    <x v="1"/>
    <n v="144"/>
    <x v="4"/>
    <s v="SMA3"/>
    <x v="33"/>
    <x v="36"/>
  </r>
  <r>
    <x v="1162"/>
    <s v="12590302B"/>
    <x v="1"/>
    <n v="1"/>
    <x v="17"/>
    <n v="345"/>
    <x v="6"/>
    <x v="1"/>
    <n v="345"/>
    <x v="0"/>
    <s v="APP2"/>
    <x v="32"/>
    <x v="35"/>
  </r>
  <r>
    <x v="1338"/>
    <s v="30120209B"/>
    <x v="1"/>
    <n v="1"/>
    <x v="17"/>
    <n v="510"/>
    <x v="6"/>
    <x v="1"/>
    <n v="510"/>
    <x v="9"/>
    <s v="BOO2"/>
    <x v="22"/>
    <x v="25"/>
  </r>
  <r>
    <x v="1377"/>
    <s v="30119609D"/>
    <x v="1"/>
    <n v="0"/>
    <x v="17"/>
    <n v="313"/>
    <x v="6"/>
    <x v="1"/>
    <n v="313"/>
    <x v="6"/>
    <s v="ACC4"/>
    <x v="10"/>
    <x v="13"/>
  </r>
  <r>
    <x v="1380"/>
    <s v="30119649C"/>
    <x v="1"/>
    <n v="1"/>
    <x v="17"/>
    <n v="889"/>
    <x v="6"/>
    <x v="1"/>
    <n v="889"/>
    <x v="7"/>
    <s v="MIN2"/>
    <x v="11"/>
    <x v="14"/>
  </r>
  <r>
    <x v="1259"/>
    <s v="12590110B"/>
    <x v="1"/>
    <n v="1"/>
    <x v="17"/>
    <n v="539"/>
    <x v="6"/>
    <x v="1"/>
    <n v="539"/>
    <x v="1"/>
    <s v="SAN2"/>
    <x v="41"/>
    <x v="43"/>
  </r>
  <r>
    <x v="1438"/>
    <s v="12790165C"/>
    <x v="1"/>
    <n v="1"/>
    <x v="17"/>
    <n v="258"/>
    <x v="6"/>
    <x v="1"/>
    <n v="258"/>
    <x v="6"/>
    <s v="ACC2"/>
    <x v="9"/>
    <x v="12"/>
  </r>
  <r>
    <x v="1820"/>
    <s v="12290233E"/>
    <x v="1"/>
    <n v="0"/>
    <x v="17"/>
    <n v="447"/>
    <x v="6"/>
    <x v="1"/>
    <n v="447"/>
    <x v="0"/>
    <s v="APP3"/>
    <x v="0"/>
    <x v="9"/>
  </r>
  <r>
    <x v="1847"/>
    <s v="12540120D"/>
    <x v="1"/>
    <n v="0"/>
    <x v="17"/>
    <n v="592"/>
    <x v="6"/>
    <x v="1"/>
    <n v="592"/>
    <x v="1"/>
    <s v="SAN1"/>
    <x v="47"/>
    <x v="50"/>
  </r>
  <r>
    <x v="1909"/>
    <s v="54014719B"/>
    <x v="1"/>
    <n v="1"/>
    <x v="17"/>
    <n v="327"/>
    <x v="6"/>
    <x v="1"/>
    <n v="327"/>
    <x v="6"/>
    <s v="ACC3"/>
    <x v="37"/>
    <x v="39"/>
  </r>
  <r>
    <x v="921"/>
    <s v="97010219B"/>
    <x v="1"/>
    <n v="1"/>
    <x v="17"/>
    <n v="205"/>
    <x v="6"/>
    <x v="1"/>
    <n v="205"/>
    <x v="3"/>
    <s v="FRA3"/>
    <x v="16"/>
    <x v="19"/>
  </r>
  <r>
    <x v="924"/>
    <s v="97020219B"/>
    <x v="1"/>
    <n v="1"/>
    <x v="17"/>
    <n v="313"/>
    <x v="6"/>
    <x v="1"/>
    <n v="313"/>
    <x v="6"/>
    <s v="ACC4"/>
    <x v="10"/>
    <x v="13"/>
  </r>
  <r>
    <x v="926"/>
    <s v="97020519B"/>
    <x v="1"/>
    <n v="1"/>
    <x v="17"/>
    <n v="313"/>
    <x v="6"/>
    <x v="1"/>
    <n v="313"/>
    <x v="6"/>
    <s v="ACC4"/>
    <x v="10"/>
    <x v="13"/>
  </r>
  <r>
    <x v="931"/>
    <s v="64020319C"/>
    <x v="1"/>
    <n v="0"/>
    <x v="17"/>
    <n v="168"/>
    <x v="6"/>
    <x v="1"/>
    <n v="168"/>
    <x v="4"/>
    <s v="SMA4"/>
    <x v="7"/>
    <x v="10"/>
  </r>
  <r>
    <x v="931"/>
    <s v="64020319D"/>
    <x v="1"/>
    <n v="0"/>
    <x v="17"/>
    <n v="144"/>
    <x v="6"/>
    <x v="1"/>
    <n v="144"/>
    <x v="4"/>
    <s v="SMA3"/>
    <x v="33"/>
    <x v="36"/>
  </r>
  <r>
    <x v="935"/>
    <s v="20130219E"/>
    <x v="1"/>
    <n v="0"/>
    <x v="17"/>
    <n v="317"/>
    <x v="6"/>
    <x v="1"/>
    <n v="317"/>
    <x v="5"/>
    <s v="SNE13"/>
    <x v="63"/>
    <x v="67"/>
  </r>
  <r>
    <x v="938"/>
    <s v="20130519B"/>
    <x v="1"/>
    <n v="1"/>
    <x v="17"/>
    <n v="383"/>
    <x v="6"/>
    <x v="1"/>
    <n v="383"/>
    <x v="0"/>
    <s v="APP1"/>
    <x v="2"/>
    <x v="8"/>
  </r>
  <r>
    <x v="951"/>
    <s v="20131819C"/>
    <x v="1"/>
    <n v="0"/>
    <x v="17"/>
    <n v="172"/>
    <x v="6"/>
    <x v="1"/>
    <n v="172"/>
    <x v="4"/>
    <s v="SMA2"/>
    <x v="34"/>
    <x v="37"/>
  </r>
  <r>
    <x v="955"/>
    <s v="20132219D"/>
    <x v="1"/>
    <n v="0"/>
    <x v="17"/>
    <n v="383"/>
    <x v="6"/>
    <x v="1"/>
    <n v="383"/>
    <x v="0"/>
    <s v="APP1"/>
    <x v="2"/>
    <x v="8"/>
  </r>
  <r>
    <x v="955"/>
    <s v="20132219G"/>
    <x v="1"/>
    <n v="0"/>
    <x v="17"/>
    <n v="447"/>
    <x v="6"/>
    <x v="1"/>
    <n v="447"/>
    <x v="0"/>
    <s v="APP3"/>
    <x v="0"/>
    <x v="9"/>
  </r>
  <r>
    <x v="977"/>
    <s v="20134819B"/>
    <x v="1"/>
    <n v="1"/>
    <x v="17"/>
    <n v="220"/>
    <x v="6"/>
    <x v="1"/>
    <n v="220"/>
    <x v="3"/>
    <s v="FRA4"/>
    <x v="5"/>
    <x v="6"/>
  </r>
  <r>
    <x v="999"/>
    <s v="20140819D"/>
    <x v="1"/>
    <n v="0"/>
    <x v="17"/>
    <n v="168"/>
    <x v="6"/>
    <x v="1"/>
    <n v="168"/>
    <x v="4"/>
    <s v="SMA1"/>
    <x v="15"/>
    <x v="18"/>
  </r>
  <r>
    <x v="649"/>
    <s v="62031019B"/>
    <x v="1"/>
    <n v="1"/>
    <x v="17"/>
    <n v="317"/>
    <x v="6"/>
    <x v="1"/>
    <n v="317"/>
    <x v="5"/>
    <s v="SNE13"/>
    <x v="63"/>
    <x v="67"/>
  </r>
  <r>
    <x v="663"/>
    <s v="62032419C"/>
    <x v="1"/>
    <n v="0"/>
    <x v="17"/>
    <n v="210"/>
    <x v="6"/>
    <x v="1"/>
    <n v="210"/>
    <x v="3"/>
    <s v="FRA2"/>
    <x v="4"/>
    <x v="54"/>
  </r>
  <r>
    <x v="663"/>
    <s v="62032419D"/>
    <x v="1"/>
    <n v="0"/>
    <x v="17"/>
    <n v="220"/>
    <x v="6"/>
    <x v="1"/>
    <n v="220"/>
    <x v="3"/>
    <s v="FRA4"/>
    <x v="5"/>
    <x v="6"/>
  </r>
  <r>
    <x v="667"/>
    <s v="62032819F"/>
    <x v="1"/>
    <n v="1"/>
    <x v="17"/>
    <n v="313"/>
    <x v="6"/>
    <x v="1"/>
    <n v="313"/>
    <x v="6"/>
    <s v="ACC4"/>
    <x v="10"/>
    <x v="13"/>
  </r>
  <r>
    <x v="679"/>
    <s v="62034019B"/>
    <x v="1"/>
    <n v="1"/>
    <x v="17"/>
    <n v="345"/>
    <x v="6"/>
    <x v="1"/>
    <n v="345"/>
    <x v="0"/>
    <s v="APP2"/>
    <x v="32"/>
    <x v="35"/>
  </r>
  <r>
    <x v="1029"/>
    <s v="13132519C"/>
    <x v="1"/>
    <n v="1"/>
    <x v="2"/>
    <n v="172"/>
    <x v="6"/>
    <x v="1"/>
    <n v="172"/>
    <x v="4"/>
    <s v="SMA2"/>
    <x v="34"/>
    <x v="37"/>
  </r>
  <r>
    <x v="1031"/>
    <s v="13132719D"/>
    <x v="1"/>
    <n v="0"/>
    <x v="2"/>
    <n v="210"/>
    <x v="6"/>
    <x v="1"/>
    <n v="210"/>
    <x v="3"/>
    <s v="FRA2"/>
    <x v="4"/>
    <x v="54"/>
  </r>
  <r>
    <x v="1031"/>
    <s v="13132719E"/>
    <x v="1"/>
    <n v="0"/>
    <x v="2"/>
    <n v="240"/>
    <x v="6"/>
    <x v="1"/>
    <n v="240"/>
    <x v="3"/>
    <s v="FRA5"/>
    <x v="36"/>
    <x v="7"/>
  </r>
  <r>
    <x v="1031"/>
    <s v="13132719F"/>
    <x v="1"/>
    <n v="0"/>
    <x v="2"/>
    <n v="210"/>
    <x v="6"/>
    <x v="1"/>
    <n v="210"/>
    <x v="3"/>
    <s v="FRA2"/>
    <x v="4"/>
    <x v="54"/>
  </r>
  <r>
    <x v="1033"/>
    <s v="13132919D"/>
    <x v="1"/>
    <n v="0"/>
    <x v="2"/>
    <n v="327"/>
    <x v="6"/>
    <x v="1"/>
    <n v="327"/>
    <x v="6"/>
    <s v="ACC3"/>
    <x v="37"/>
    <x v="39"/>
  </r>
  <r>
    <x v="1033"/>
    <s v="13132919E"/>
    <x v="1"/>
    <n v="0"/>
    <x v="2"/>
    <n v="255"/>
    <x v="6"/>
    <x v="1"/>
    <n v="255"/>
    <x v="6"/>
    <s v="ACC1"/>
    <x v="46"/>
    <x v="49"/>
  </r>
  <r>
    <x v="1040"/>
    <s v="13133619D"/>
    <x v="1"/>
    <n v="0"/>
    <x v="2"/>
    <n v="192"/>
    <x v="6"/>
    <x v="1"/>
    <n v="192"/>
    <x v="3"/>
    <s v="FRA1"/>
    <x v="35"/>
    <x v="38"/>
  </r>
  <r>
    <x v="1060"/>
    <s v="13991819C"/>
    <x v="1"/>
    <n v="1"/>
    <x v="2"/>
    <n v="636"/>
    <x v="6"/>
    <x v="1"/>
    <n v="636"/>
    <x v="9"/>
    <s v="BOO3"/>
    <x v="23"/>
    <x v="26"/>
  </r>
  <r>
    <x v="1129"/>
    <s v="48012919C"/>
    <x v="1"/>
    <n v="1"/>
    <x v="2"/>
    <n v="1576"/>
    <x v="6"/>
    <x v="1"/>
    <n v="1576"/>
    <x v="8"/>
    <s v="BAG3"/>
    <x v="59"/>
    <x v="64"/>
  </r>
  <r>
    <x v="816"/>
    <s v="80011619B"/>
    <x v="1"/>
    <n v="1"/>
    <x v="2"/>
    <n v="144"/>
    <x v="6"/>
    <x v="1"/>
    <n v="144"/>
    <x v="4"/>
    <s v="SMA3"/>
    <x v="33"/>
    <x v="36"/>
  </r>
  <r>
    <x v="818"/>
    <s v="80011819D"/>
    <x v="1"/>
    <n v="0"/>
    <x v="2"/>
    <n v="192"/>
    <x v="6"/>
    <x v="1"/>
    <n v="192"/>
    <x v="3"/>
    <s v="FRA1"/>
    <x v="35"/>
    <x v="38"/>
  </r>
  <r>
    <x v="841"/>
    <s v="82022419B"/>
    <x v="1"/>
    <n v="0"/>
    <x v="2"/>
    <n v="205"/>
    <x v="6"/>
    <x v="1"/>
    <n v="205"/>
    <x v="3"/>
    <s v="FRA3"/>
    <x v="16"/>
    <x v="19"/>
  </r>
  <r>
    <x v="848"/>
    <s v="82010719D"/>
    <x v="1"/>
    <n v="0"/>
    <x v="2"/>
    <n v="205"/>
    <x v="6"/>
    <x v="1"/>
    <n v="205"/>
    <x v="3"/>
    <s v="FRA3"/>
    <x v="16"/>
    <x v="19"/>
  </r>
  <r>
    <x v="858"/>
    <s v="82012019B"/>
    <x v="1"/>
    <n v="0"/>
    <x v="2"/>
    <n v="228"/>
    <x v="6"/>
    <x v="1"/>
    <n v="228"/>
    <x v="5"/>
    <s v="SNE4"/>
    <x v="44"/>
    <x v="46"/>
  </r>
  <r>
    <x v="858"/>
    <s v="82012019C"/>
    <x v="1"/>
    <n v="1"/>
    <x v="2"/>
    <n v="345"/>
    <x v="6"/>
    <x v="1"/>
    <n v="345"/>
    <x v="0"/>
    <s v="APP2"/>
    <x v="32"/>
    <x v="35"/>
  </r>
  <r>
    <x v="2360"/>
    <s v="54013619A"/>
    <x v="0"/>
    <n v="1"/>
    <x v="2"/>
    <n v="205"/>
    <x v="6"/>
    <x v="1"/>
    <n v="205"/>
    <x v="3"/>
    <s v="FRA3"/>
    <x v="16"/>
    <x v="19"/>
  </r>
  <r>
    <x v="2361"/>
    <s v="54013719A"/>
    <x v="0"/>
    <n v="1"/>
    <x v="2"/>
    <n v="210"/>
    <x v="6"/>
    <x v="1"/>
    <n v="210"/>
    <x v="3"/>
    <s v="FRA2"/>
    <x v="4"/>
    <x v="54"/>
  </r>
  <r>
    <x v="2362"/>
    <s v="54013819A"/>
    <x v="0"/>
    <n v="1"/>
    <x v="2"/>
    <n v="327"/>
    <x v="6"/>
    <x v="1"/>
    <n v="327"/>
    <x v="6"/>
    <s v="ACC3"/>
    <x v="37"/>
    <x v="39"/>
  </r>
  <r>
    <x v="2363"/>
    <s v="54014119A"/>
    <x v="0"/>
    <n v="1"/>
    <x v="2"/>
    <n v="367"/>
    <x v="6"/>
    <x v="1"/>
    <n v="367"/>
    <x v="5"/>
    <s v="SNE11"/>
    <x v="70"/>
    <x v="74"/>
  </r>
  <r>
    <x v="2364"/>
    <s v="54014219A"/>
    <x v="0"/>
    <n v="1"/>
    <x v="2"/>
    <n v="383"/>
    <x v="6"/>
    <x v="1"/>
    <n v="383"/>
    <x v="0"/>
    <s v="APP1"/>
    <x v="2"/>
    <x v="8"/>
  </r>
  <r>
    <x v="2365"/>
    <s v="54014319A"/>
    <x v="0"/>
    <n v="1"/>
    <x v="2"/>
    <n v="144"/>
    <x v="6"/>
    <x v="1"/>
    <n v="144"/>
    <x v="4"/>
    <s v="SMA3"/>
    <x v="33"/>
    <x v="36"/>
  </r>
  <r>
    <x v="2366"/>
    <s v="54014419A"/>
    <x v="0"/>
    <n v="1"/>
    <x v="2"/>
    <n v="240"/>
    <x v="6"/>
    <x v="1"/>
    <n v="240"/>
    <x v="3"/>
    <s v="FRA5"/>
    <x v="36"/>
    <x v="7"/>
  </r>
  <r>
    <x v="2367"/>
    <s v="54019019A"/>
    <x v="0"/>
    <n v="1"/>
    <x v="2"/>
    <n v="240"/>
    <x v="6"/>
    <x v="1"/>
    <n v="240"/>
    <x v="3"/>
    <s v="FRA5"/>
    <x v="36"/>
    <x v="7"/>
  </r>
  <r>
    <x v="2368"/>
    <s v="35010119A"/>
    <x v="0"/>
    <n v="1"/>
    <x v="2"/>
    <n v="592"/>
    <x v="6"/>
    <x v="1"/>
    <n v="592"/>
    <x v="1"/>
    <s v="SAN1"/>
    <x v="47"/>
    <x v="50"/>
  </r>
  <r>
    <x v="2369"/>
    <s v="35010219A"/>
    <x v="0"/>
    <n v="1"/>
    <x v="2"/>
    <n v="317"/>
    <x v="6"/>
    <x v="1"/>
    <n v="317"/>
    <x v="5"/>
    <s v="SNE13"/>
    <x v="63"/>
    <x v="67"/>
  </r>
  <r>
    <x v="2370"/>
    <s v="35010319A"/>
    <x v="0"/>
    <n v="1"/>
    <x v="2"/>
    <n v="345"/>
    <x v="6"/>
    <x v="1"/>
    <n v="345"/>
    <x v="0"/>
    <s v="APP2"/>
    <x v="32"/>
    <x v="35"/>
  </r>
  <r>
    <x v="2371"/>
    <s v="35010419A"/>
    <x v="0"/>
    <n v="1"/>
    <x v="2"/>
    <n v="345"/>
    <x v="6"/>
    <x v="1"/>
    <n v="345"/>
    <x v="0"/>
    <s v="APP2"/>
    <x v="32"/>
    <x v="35"/>
  </r>
  <r>
    <x v="2372"/>
    <s v="35010519A"/>
    <x v="0"/>
    <n v="1"/>
    <x v="2"/>
    <n v="383"/>
    <x v="6"/>
    <x v="1"/>
    <n v="383"/>
    <x v="0"/>
    <s v="APP1"/>
    <x v="2"/>
    <x v="8"/>
  </r>
  <r>
    <x v="2373"/>
    <s v="35010619A"/>
    <x v="0"/>
    <n v="1"/>
    <x v="2"/>
    <n v="383"/>
    <x v="6"/>
    <x v="1"/>
    <n v="383"/>
    <x v="0"/>
    <s v="APP1"/>
    <x v="2"/>
    <x v="8"/>
  </r>
  <r>
    <x v="2374"/>
    <s v="35010719A"/>
    <x v="0"/>
    <n v="1"/>
    <x v="2"/>
    <n v="172"/>
    <x v="6"/>
    <x v="1"/>
    <n v="172"/>
    <x v="4"/>
    <s v="SMA2"/>
    <x v="34"/>
    <x v="37"/>
  </r>
  <r>
    <x v="2375"/>
    <s v="35010819A"/>
    <x v="0"/>
    <n v="1"/>
    <x v="2"/>
    <n v="172"/>
    <x v="6"/>
    <x v="1"/>
    <n v="172"/>
    <x v="4"/>
    <s v="SMA2"/>
    <x v="34"/>
    <x v="37"/>
  </r>
  <r>
    <x v="2376"/>
    <s v="35010919A"/>
    <x v="0"/>
    <n v="1"/>
    <x v="2"/>
    <n v="192"/>
    <x v="6"/>
    <x v="1"/>
    <n v="192"/>
    <x v="3"/>
    <s v="FRA1"/>
    <x v="35"/>
    <x v="38"/>
  </r>
  <r>
    <x v="2377"/>
    <s v="35011019A"/>
    <x v="0"/>
    <n v="1"/>
    <x v="2"/>
    <n v="492"/>
    <x v="6"/>
    <x v="1"/>
    <n v="492"/>
    <x v="1"/>
    <s v="SAN7"/>
    <x v="65"/>
    <x v="69"/>
  </r>
  <r>
    <x v="2378"/>
    <s v="35011119A"/>
    <x v="0"/>
    <n v="1"/>
    <x v="2"/>
    <n v="312"/>
    <x v="6"/>
    <x v="1"/>
    <n v="312"/>
    <x v="5"/>
    <s v="SNE1"/>
    <x v="8"/>
    <x v="58"/>
  </r>
  <r>
    <x v="2379"/>
    <s v="35011219A"/>
    <x v="0"/>
    <n v="1"/>
    <x v="2"/>
    <n v="345"/>
    <x v="6"/>
    <x v="1"/>
    <n v="345"/>
    <x v="0"/>
    <s v="APP2"/>
    <x v="32"/>
    <x v="35"/>
  </r>
  <r>
    <x v="2380"/>
    <s v="35011319A"/>
    <x v="0"/>
    <n v="1"/>
    <x v="2"/>
    <n v="447"/>
    <x v="6"/>
    <x v="1"/>
    <n v="447"/>
    <x v="0"/>
    <s v="APP3"/>
    <x v="0"/>
    <x v="9"/>
  </r>
  <r>
    <x v="2381"/>
    <s v="35011419A"/>
    <x v="0"/>
    <n v="1"/>
    <x v="2"/>
    <n v="383"/>
    <x v="6"/>
    <x v="1"/>
    <n v="383"/>
    <x v="0"/>
    <s v="APP1"/>
    <x v="2"/>
    <x v="8"/>
  </r>
  <r>
    <x v="2382"/>
    <s v="35012019A"/>
    <x v="0"/>
    <n v="1"/>
    <x v="2"/>
    <n v="523"/>
    <x v="6"/>
    <x v="1"/>
    <n v="523"/>
    <x v="1"/>
    <s v="SAN6"/>
    <x v="52"/>
    <x v="56"/>
  </r>
  <r>
    <x v="2383"/>
    <s v="35012119A"/>
    <x v="0"/>
    <n v="1"/>
    <x v="2"/>
    <n v="284"/>
    <x v="6"/>
    <x v="1"/>
    <n v="284"/>
    <x v="5"/>
    <s v="SNE14"/>
    <x v="56"/>
    <x v="61"/>
  </r>
  <r>
    <x v="2384"/>
    <s v="35012219A"/>
    <x v="0"/>
    <n v="1"/>
    <x v="2"/>
    <n v="345"/>
    <x v="6"/>
    <x v="1"/>
    <n v="345"/>
    <x v="0"/>
    <s v="APP2"/>
    <x v="32"/>
    <x v="35"/>
  </r>
  <r>
    <x v="2385"/>
    <s v="35012319A"/>
    <x v="0"/>
    <n v="1"/>
    <x v="2"/>
    <n v="383"/>
    <x v="6"/>
    <x v="1"/>
    <n v="383"/>
    <x v="0"/>
    <s v="APP1"/>
    <x v="2"/>
    <x v="8"/>
  </r>
  <r>
    <x v="2386"/>
    <s v="35012419A"/>
    <x v="0"/>
    <n v="1"/>
    <x v="2"/>
    <n v="383"/>
    <x v="6"/>
    <x v="1"/>
    <n v="383"/>
    <x v="0"/>
    <s v="APP1"/>
    <x v="2"/>
    <x v="8"/>
  </r>
  <r>
    <x v="2387"/>
    <s v="35013119A"/>
    <x v="0"/>
    <n v="1"/>
    <x v="2"/>
    <n v="492"/>
    <x v="6"/>
    <x v="1"/>
    <n v="492"/>
    <x v="1"/>
    <s v="SAN7"/>
    <x v="65"/>
    <x v="69"/>
  </r>
  <r>
    <x v="2388"/>
    <s v="35013219A"/>
    <x v="0"/>
    <n v="1"/>
    <x v="2"/>
    <n v="180"/>
    <x v="6"/>
    <x v="1"/>
    <n v="180"/>
    <x v="5"/>
    <s v="SNE3"/>
    <x v="40"/>
    <x v="42"/>
  </r>
  <r>
    <x v="2389"/>
    <s v="35013319A"/>
    <x v="0"/>
    <n v="1"/>
    <x v="2"/>
    <n v="447"/>
    <x v="6"/>
    <x v="1"/>
    <n v="447"/>
    <x v="0"/>
    <s v="APP3"/>
    <x v="0"/>
    <x v="9"/>
  </r>
  <r>
    <x v="2390"/>
    <s v="35013419A"/>
    <x v="0"/>
    <n v="1"/>
    <x v="2"/>
    <n v="144"/>
    <x v="6"/>
    <x v="1"/>
    <n v="144"/>
    <x v="4"/>
    <s v="SMA3"/>
    <x v="33"/>
    <x v="36"/>
  </r>
  <r>
    <x v="2391"/>
    <s v="35013519A"/>
    <x v="0"/>
    <n v="1"/>
    <x v="2"/>
    <n v="172"/>
    <x v="6"/>
    <x v="1"/>
    <n v="172"/>
    <x v="4"/>
    <s v="SMA2"/>
    <x v="34"/>
    <x v="37"/>
  </r>
  <r>
    <x v="2392"/>
    <s v="35014019A"/>
    <x v="0"/>
    <n v="1"/>
    <x v="2"/>
    <n v="538"/>
    <x v="6"/>
    <x v="1"/>
    <n v="538"/>
    <x v="1"/>
    <s v="SAN10"/>
    <x v="39"/>
    <x v="41"/>
  </r>
  <r>
    <x v="2393"/>
    <s v="35014119A"/>
    <x v="0"/>
    <n v="1"/>
    <x v="2"/>
    <n v="295"/>
    <x v="6"/>
    <x v="1"/>
    <n v="295"/>
    <x v="5"/>
    <s v="SNE7"/>
    <x v="68"/>
    <x v="72"/>
  </r>
  <r>
    <x v="2394"/>
    <s v="35014219A"/>
    <x v="0"/>
    <n v="1"/>
    <x v="2"/>
    <n v="447"/>
    <x v="6"/>
    <x v="1"/>
    <n v="447"/>
    <x v="0"/>
    <s v="APP3"/>
    <x v="0"/>
    <x v="9"/>
  </r>
  <r>
    <x v="2395"/>
    <s v="35015019A"/>
    <x v="0"/>
    <n v="1"/>
    <x v="2"/>
    <n v="168"/>
    <x v="6"/>
    <x v="1"/>
    <n v="168"/>
    <x v="4"/>
    <s v="SMA1"/>
    <x v="15"/>
    <x v="18"/>
  </r>
  <r>
    <x v="2396"/>
    <s v="35015119A"/>
    <x v="0"/>
    <n v="1"/>
    <x v="2"/>
    <n v="144"/>
    <x v="6"/>
    <x v="1"/>
    <n v="144"/>
    <x v="4"/>
    <s v="SMA3"/>
    <x v="33"/>
    <x v="36"/>
  </r>
  <r>
    <x v="2397"/>
    <s v="35015219A"/>
    <x v="0"/>
    <n v="1"/>
    <x v="2"/>
    <n v="172"/>
    <x v="6"/>
    <x v="1"/>
    <n v="172"/>
    <x v="4"/>
    <s v="SMA2"/>
    <x v="34"/>
    <x v="37"/>
  </r>
  <r>
    <x v="2398"/>
    <s v="35015319A"/>
    <x v="0"/>
    <n v="1"/>
    <x v="2"/>
    <n v="168"/>
    <x v="6"/>
    <x v="1"/>
    <n v="168"/>
    <x v="4"/>
    <s v="SMA4"/>
    <x v="7"/>
    <x v="10"/>
  </r>
  <r>
    <x v="2399"/>
    <s v="35015419A"/>
    <x v="0"/>
    <n v="1"/>
    <x v="2"/>
    <n v="210"/>
    <x v="6"/>
    <x v="1"/>
    <n v="210"/>
    <x v="3"/>
    <s v="FRA2"/>
    <x v="4"/>
    <x v="54"/>
  </r>
  <r>
    <x v="2400"/>
    <s v="35016019A"/>
    <x v="0"/>
    <n v="1"/>
    <x v="2"/>
    <n v="267"/>
    <x v="6"/>
    <x v="1"/>
    <n v="267"/>
    <x v="5"/>
    <s v="SNE6"/>
    <x v="31"/>
    <x v="34"/>
  </r>
  <r>
    <x v="2401"/>
    <s v="35016119A"/>
    <x v="0"/>
    <n v="1"/>
    <x v="2"/>
    <n v="383"/>
    <x v="6"/>
    <x v="1"/>
    <n v="383"/>
    <x v="0"/>
    <s v="APP1"/>
    <x v="2"/>
    <x v="8"/>
  </r>
  <r>
    <x v="2402"/>
    <s v="35016219A"/>
    <x v="0"/>
    <n v="1"/>
    <x v="2"/>
    <n v="144"/>
    <x v="6"/>
    <x v="1"/>
    <n v="144"/>
    <x v="4"/>
    <s v="SMA3"/>
    <x v="33"/>
    <x v="36"/>
  </r>
  <r>
    <x v="2403"/>
    <s v="35016319A"/>
    <x v="0"/>
    <n v="1"/>
    <x v="2"/>
    <n v="240"/>
    <x v="6"/>
    <x v="1"/>
    <n v="240"/>
    <x v="3"/>
    <s v="FRA5"/>
    <x v="36"/>
    <x v="7"/>
  </r>
  <r>
    <x v="2404"/>
    <s v="35017019A"/>
    <x v="0"/>
    <n v="1"/>
    <x v="2"/>
    <n v="240"/>
    <x v="6"/>
    <x v="1"/>
    <n v="240"/>
    <x v="3"/>
    <s v="FRA5"/>
    <x v="36"/>
    <x v="7"/>
  </r>
  <r>
    <x v="2405"/>
    <s v="35017119A"/>
    <x v="0"/>
    <n v="1"/>
    <x v="2"/>
    <n v="240"/>
    <x v="6"/>
    <x v="1"/>
    <n v="240"/>
    <x v="3"/>
    <s v="FRA5"/>
    <x v="36"/>
    <x v="7"/>
  </r>
  <r>
    <x v="2406"/>
    <s v="35017219A"/>
    <x v="0"/>
    <n v="1"/>
    <x v="2"/>
    <n v="205"/>
    <x v="6"/>
    <x v="1"/>
    <n v="205"/>
    <x v="3"/>
    <s v="FRA3"/>
    <x v="16"/>
    <x v="19"/>
  </r>
  <r>
    <x v="2407"/>
    <s v="35017319A"/>
    <x v="0"/>
    <n v="1"/>
    <x v="2"/>
    <n v="192"/>
    <x v="6"/>
    <x v="1"/>
    <n v="192"/>
    <x v="3"/>
    <s v="FRA1"/>
    <x v="35"/>
    <x v="38"/>
  </r>
  <r>
    <x v="2408"/>
    <s v="35017419A"/>
    <x v="0"/>
    <n v="1"/>
    <x v="2"/>
    <n v="192"/>
    <x v="6"/>
    <x v="1"/>
    <n v="192"/>
    <x v="3"/>
    <s v="FRA1"/>
    <x v="35"/>
    <x v="38"/>
  </r>
  <r>
    <x v="2409"/>
    <s v="35017519A"/>
    <x v="0"/>
    <n v="1"/>
    <x v="2"/>
    <n v="255"/>
    <x v="6"/>
    <x v="1"/>
    <n v="255"/>
    <x v="6"/>
    <s v="ACC1"/>
    <x v="46"/>
    <x v="49"/>
  </r>
  <r>
    <x v="2410"/>
    <s v="35017619A"/>
    <x v="0"/>
    <n v="1"/>
    <x v="2"/>
    <n v="258"/>
    <x v="6"/>
    <x v="1"/>
    <n v="258"/>
    <x v="6"/>
    <s v="ACC2"/>
    <x v="9"/>
    <x v="12"/>
  </r>
  <r>
    <x v="2411"/>
    <s v="35018019A"/>
    <x v="0"/>
    <n v="1"/>
    <x v="2"/>
    <n v="447"/>
    <x v="6"/>
    <x v="1"/>
    <n v="447"/>
    <x v="0"/>
    <s v="APP3"/>
    <x v="0"/>
    <x v="9"/>
  </r>
  <r>
    <x v="2412"/>
    <s v="35018119A"/>
    <x v="0"/>
    <n v="1"/>
    <x v="2"/>
    <n v="172"/>
    <x v="6"/>
    <x v="1"/>
    <n v="172"/>
    <x v="4"/>
    <s v="SMA2"/>
    <x v="34"/>
    <x v="37"/>
  </r>
  <r>
    <x v="2413"/>
    <s v="35018219A"/>
    <x v="0"/>
    <n v="1"/>
    <x v="2"/>
    <n v="192"/>
    <x v="6"/>
    <x v="1"/>
    <n v="192"/>
    <x v="3"/>
    <s v="FRA1"/>
    <x v="35"/>
    <x v="38"/>
  </r>
  <r>
    <x v="2414"/>
    <s v="35018319A"/>
    <x v="0"/>
    <n v="1"/>
    <x v="2"/>
    <n v="210"/>
    <x v="6"/>
    <x v="1"/>
    <n v="210"/>
    <x v="3"/>
    <s v="FRA2"/>
    <x v="4"/>
    <x v="54"/>
  </r>
  <r>
    <x v="2415"/>
    <s v="35018419A"/>
    <x v="0"/>
    <n v="1"/>
    <x v="2"/>
    <n v="258"/>
    <x v="6"/>
    <x v="1"/>
    <n v="258"/>
    <x v="6"/>
    <s v="ACC2"/>
    <x v="9"/>
    <x v="12"/>
  </r>
  <r>
    <x v="2416"/>
    <s v="35018519A"/>
    <x v="0"/>
    <n v="1"/>
    <x v="2"/>
    <n v="327"/>
    <x v="6"/>
    <x v="1"/>
    <n v="327"/>
    <x v="6"/>
    <s v="ACC3"/>
    <x v="37"/>
    <x v="39"/>
  </r>
  <r>
    <x v="2417"/>
    <s v="35018619A"/>
    <x v="0"/>
    <n v="1"/>
    <x v="2"/>
    <n v="313"/>
    <x v="6"/>
    <x v="1"/>
    <n v="313"/>
    <x v="6"/>
    <s v="ACC4"/>
    <x v="10"/>
    <x v="13"/>
  </r>
  <r>
    <x v="2418"/>
    <s v="35018719A"/>
    <x v="0"/>
    <n v="1"/>
    <x v="2"/>
    <n v="992"/>
    <x v="6"/>
    <x v="1"/>
    <n v="992"/>
    <x v="7"/>
    <s v="MIN1"/>
    <x v="26"/>
    <x v="29"/>
  </r>
  <r>
    <x v="2419"/>
    <s v="35018819A"/>
    <x v="0"/>
    <n v="1"/>
    <x v="2"/>
    <n v="992"/>
    <x v="6"/>
    <x v="1"/>
    <n v="992"/>
    <x v="7"/>
    <s v="MIN1"/>
    <x v="26"/>
    <x v="29"/>
  </r>
  <r>
    <x v="2420"/>
    <s v="35018919A"/>
    <x v="0"/>
    <n v="1"/>
    <x v="2"/>
    <n v="1491"/>
    <x v="6"/>
    <x v="1"/>
    <n v="1491"/>
    <x v="8"/>
    <s v="BAG2"/>
    <x v="14"/>
    <x v="17"/>
  </r>
  <r>
    <x v="2421"/>
    <s v="35019019A"/>
    <x v="0"/>
    <n v="1"/>
    <x v="2"/>
    <n v="447"/>
    <x v="6"/>
    <x v="1"/>
    <n v="447"/>
    <x v="0"/>
    <s v="APP3"/>
    <x v="0"/>
    <x v="9"/>
  </r>
  <r>
    <x v="2422"/>
    <s v="35019119A"/>
    <x v="0"/>
    <n v="1"/>
    <x v="2"/>
    <n v="172"/>
    <x v="6"/>
    <x v="1"/>
    <n v="172"/>
    <x v="4"/>
    <s v="SMA2"/>
    <x v="34"/>
    <x v="37"/>
  </r>
  <r>
    <x v="2423"/>
    <s v="35019219A"/>
    <x v="0"/>
    <n v="1"/>
    <x v="2"/>
    <n v="205"/>
    <x v="6"/>
    <x v="1"/>
    <n v="205"/>
    <x v="3"/>
    <s v="FRA3"/>
    <x v="16"/>
    <x v="19"/>
  </r>
  <r>
    <x v="2424"/>
    <s v="35019319A"/>
    <x v="0"/>
    <n v="1"/>
    <x v="2"/>
    <n v="327"/>
    <x v="6"/>
    <x v="1"/>
    <n v="327"/>
    <x v="6"/>
    <s v="ACC3"/>
    <x v="37"/>
    <x v="39"/>
  </r>
  <r>
    <x v="2425"/>
    <s v="35019419A"/>
    <x v="0"/>
    <n v="1"/>
    <x v="2"/>
    <n v="258"/>
    <x v="6"/>
    <x v="1"/>
    <n v="258"/>
    <x v="6"/>
    <s v="ACC2"/>
    <x v="9"/>
    <x v="12"/>
  </r>
  <r>
    <x v="2426"/>
    <s v="79010119A"/>
    <x v="0"/>
    <n v="1"/>
    <x v="2"/>
    <n v="447"/>
    <x v="6"/>
    <x v="1"/>
    <n v="447"/>
    <x v="0"/>
    <s v="APP3"/>
    <x v="0"/>
    <x v="9"/>
  </r>
  <r>
    <x v="2427"/>
    <s v="79010219A"/>
    <x v="0"/>
    <n v="1"/>
    <x v="2"/>
    <n v="172"/>
    <x v="6"/>
    <x v="1"/>
    <n v="172"/>
    <x v="4"/>
    <s v="SMA2"/>
    <x v="34"/>
    <x v="37"/>
  </r>
  <r>
    <x v="2428"/>
    <s v="79010319A"/>
    <x v="0"/>
    <n v="1"/>
    <x v="2"/>
    <n v="192"/>
    <x v="6"/>
    <x v="1"/>
    <n v="192"/>
    <x v="3"/>
    <s v="FRA1"/>
    <x v="35"/>
    <x v="38"/>
  </r>
  <r>
    <x v="2429"/>
    <s v="79010419A"/>
    <x v="0"/>
    <n v="1"/>
    <x v="2"/>
    <n v="313"/>
    <x v="6"/>
    <x v="1"/>
    <n v="313"/>
    <x v="6"/>
    <s v="ACC4"/>
    <x v="10"/>
    <x v="13"/>
  </r>
  <r>
    <x v="2430"/>
    <s v="79010519A"/>
    <x v="0"/>
    <n v="1"/>
    <x v="2"/>
    <n v="258"/>
    <x v="6"/>
    <x v="1"/>
    <n v="258"/>
    <x v="6"/>
    <s v="ACC2"/>
    <x v="9"/>
    <x v="12"/>
  </r>
  <r>
    <x v="2431"/>
    <s v="79010619A"/>
    <x v="0"/>
    <n v="1"/>
    <x v="2"/>
    <n v="258"/>
    <x v="6"/>
    <x v="1"/>
    <n v="258"/>
    <x v="6"/>
    <s v="ACC2"/>
    <x v="9"/>
    <x v="12"/>
  </r>
  <r>
    <x v="2432"/>
    <s v="79010719A"/>
    <x v="0"/>
    <n v="1"/>
    <x v="2"/>
    <n v="805"/>
    <x v="6"/>
    <x v="1"/>
    <n v="805"/>
    <x v="7"/>
    <s v="MIN7"/>
    <x v="58"/>
    <x v="63"/>
  </r>
  <r>
    <x v="2433"/>
    <s v="79010819A"/>
    <x v="0"/>
    <n v="1"/>
    <x v="2"/>
    <n v="990"/>
    <x v="6"/>
    <x v="1"/>
    <n v="990"/>
    <x v="7"/>
    <s v="MIN6"/>
    <x v="72"/>
    <x v="76"/>
  </r>
  <r>
    <x v="2434"/>
    <s v="79010919A"/>
    <x v="0"/>
    <n v="1"/>
    <x v="2"/>
    <n v="1101"/>
    <x v="6"/>
    <x v="1"/>
    <n v="1101"/>
    <x v="8"/>
    <s v="BAG1"/>
    <x v="21"/>
    <x v="24"/>
  </r>
  <r>
    <x v="2435"/>
    <s v="79011019A"/>
    <x v="0"/>
    <n v="1"/>
    <x v="2"/>
    <n v="383"/>
    <x v="6"/>
    <x v="1"/>
    <n v="383"/>
    <x v="0"/>
    <s v="APP1"/>
    <x v="2"/>
    <x v="8"/>
  </r>
  <r>
    <x v="2436"/>
    <s v="79011119A"/>
    <x v="0"/>
    <n v="1"/>
    <x v="2"/>
    <n v="172"/>
    <x v="6"/>
    <x v="1"/>
    <n v="172"/>
    <x v="4"/>
    <s v="SMA2"/>
    <x v="34"/>
    <x v="37"/>
  </r>
  <r>
    <x v="2437"/>
    <s v="79011219A"/>
    <x v="0"/>
    <n v="1"/>
    <x v="2"/>
    <n v="240"/>
    <x v="6"/>
    <x v="1"/>
    <n v="240"/>
    <x v="3"/>
    <s v="FRA5"/>
    <x v="36"/>
    <x v="7"/>
  </r>
  <r>
    <x v="2438"/>
    <s v="79011319A"/>
    <x v="0"/>
    <n v="1"/>
    <x v="2"/>
    <n v="313"/>
    <x v="6"/>
    <x v="1"/>
    <n v="313"/>
    <x v="6"/>
    <s v="ACC4"/>
    <x v="10"/>
    <x v="13"/>
  </r>
  <r>
    <x v="2439"/>
    <s v="79011419A"/>
    <x v="0"/>
    <n v="1"/>
    <x v="2"/>
    <n v="255"/>
    <x v="6"/>
    <x v="1"/>
    <n v="255"/>
    <x v="6"/>
    <s v="ACC1"/>
    <x v="46"/>
    <x v="49"/>
  </r>
  <r>
    <x v="2440"/>
    <s v="79011519A"/>
    <x v="0"/>
    <n v="1"/>
    <x v="2"/>
    <n v="327"/>
    <x v="6"/>
    <x v="1"/>
    <n v="327"/>
    <x v="6"/>
    <s v="ACC3"/>
    <x v="37"/>
    <x v="39"/>
  </r>
  <r>
    <x v="2441"/>
    <s v="79011619A"/>
    <x v="0"/>
    <n v="1"/>
    <x v="2"/>
    <n v="992"/>
    <x v="6"/>
    <x v="1"/>
    <n v="992"/>
    <x v="7"/>
    <s v="MIN1"/>
    <x v="26"/>
    <x v="29"/>
  </r>
  <r>
    <x v="2442"/>
    <s v="79011719A"/>
    <x v="0"/>
    <n v="1"/>
    <x v="2"/>
    <n v="951"/>
    <x v="6"/>
    <x v="1"/>
    <n v="951"/>
    <x v="7"/>
    <s v="MIN3"/>
    <x v="17"/>
    <x v="20"/>
  </r>
  <r>
    <x v="2443"/>
    <s v="79011819A"/>
    <x v="0"/>
    <n v="1"/>
    <x v="2"/>
    <n v="1101"/>
    <x v="6"/>
    <x v="1"/>
    <n v="1101"/>
    <x v="8"/>
    <s v="BAG1"/>
    <x v="21"/>
    <x v="24"/>
  </r>
  <r>
    <x v="2444"/>
    <s v="79011919A"/>
    <x v="0"/>
    <n v="1"/>
    <x v="2"/>
    <n v="948"/>
    <x v="6"/>
    <x v="1"/>
    <n v="948"/>
    <x v="8"/>
    <s v="BAG4"/>
    <x v="13"/>
    <x v="16"/>
  </r>
  <r>
    <x v="2445"/>
    <s v="79012019A"/>
    <x v="0"/>
    <n v="1"/>
    <x v="2"/>
    <n v="172"/>
    <x v="6"/>
    <x v="1"/>
    <n v="172"/>
    <x v="4"/>
    <s v="SMA2"/>
    <x v="34"/>
    <x v="37"/>
  </r>
  <r>
    <x v="2446"/>
    <s v="79012119A"/>
    <x v="0"/>
    <n v="1"/>
    <x v="2"/>
    <n v="240"/>
    <x v="6"/>
    <x v="1"/>
    <n v="240"/>
    <x v="3"/>
    <s v="FRA5"/>
    <x v="36"/>
    <x v="7"/>
  </r>
  <r>
    <x v="2447"/>
    <s v="79012219A"/>
    <x v="0"/>
    <n v="1"/>
    <x v="2"/>
    <n v="313"/>
    <x v="6"/>
    <x v="1"/>
    <n v="313"/>
    <x v="6"/>
    <s v="ACC4"/>
    <x v="10"/>
    <x v="13"/>
  </r>
  <r>
    <x v="2448"/>
    <s v="79012319A"/>
    <x v="0"/>
    <n v="1"/>
    <x v="2"/>
    <n v="258"/>
    <x v="6"/>
    <x v="1"/>
    <n v="258"/>
    <x v="6"/>
    <s v="ACC2"/>
    <x v="9"/>
    <x v="12"/>
  </r>
  <r>
    <x v="2449"/>
    <s v="79012419A"/>
    <x v="0"/>
    <n v="1"/>
    <x v="2"/>
    <n v="313"/>
    <x v="6"/>
    <x v="1"/>
    <n v="313"/>
    <x v="6"/>
    <s v="ACC4"/>
    <x v="10"/>
    <x v="13"/>
  </r>
  <r>
    <x v="2450"/>
    <s v="79012519A"/>
    <x v="0"/>
    <n v="1"/>
    <x v="2"/>
    <n v="526"/>
    <x v="6"/>
    <x v="1"/>
    <n v="526"/>
    <x v="7"/>
    <s v="MIN8"/>
    <x v="18"/>
    <x v="21"/>
  </r>
  <r>
    <x v="2451"/>
    <s v="79012619A"/>
    <x v="0"/>
    <n v="1"/>
    <x v="2"/>
    <n v="951"/>
    <x v="6"/>
    <x v="1"/>
    <n v="951"/>
    <x v="7"/>
    <s v="MIN3"/>
    <x v="17"/>
    <x v="20"/>
  </r>
  <r>
    <x v="2452"/>
    <s v="79012719A"/>
    <x v="0"/>
    <n v="1"/>
    <x v="2"/>
    <n v="1491"/>
    <x v="6"/>
    <x v="1"/>
    <n v="1491"/>
    <x v="8"/>
    <s v="BAG2"/>
    <x v="14"/>
    <x v="17"/>
  </r>
  <r>
    <x v="2453"/>
    <s v="79012819A"/>
    <x v="0"/>
    <n v="1"/>
    <x v="2"/>
    <n v="1491"/>
    <x v="6"/>
    <x v="1"/>
    <n v="1491"/>
    <x v="8"/>
    <s v="BAG2"/>
    <x v="14"/>
    <x v="17"/>
  </r>
  <r>
    <x v="2454"/>
    <s v="79012919A"/>
    <x v="0"/>
    <n v="1"/>
    <x v="2"/>
    <n v="948"/>
    <x v="6"/>
    <x v="1"/>
    <n v="948"/>
    <x v="8"/>
    <s v="BAG4"/>
    <x v="13"/>
    <x v="16"/>
  </r>
  <r>
    <x v="2455"/>
    <s v="79013019A"/>
    <x v="0"/>
    <n v="1"/>
    <x v="2"/>
    <n v="168"/>
    <x v="6"/>
    <x v="1"/>
    <n v="168"/>
    <x v="4"/>
    <s v="SMA4"/>
    <x v="7"/>
    <x v="10"/>
  </r>
  <r>
    <x v="2456"/>
    <s v="79013119A"/>
    <x v="0"/>
    <n v="1"/>
    <x v="2"/>
    <n v="240"/>
    <x v="6"/>
    <x v="1"/>
    <n v="240"/>
    <x v="3"/>
    <s v="FRA5"/>
    <x v="36"/>
    <x v="7"/>
  </r>
  <r>
    <x v="2457"/>
    <s v="79013219A"/>
    <x v="0"/>
    <n v="1"/>
    <x v="2"/>
    <n v="255"/>
    <x v="6"/>
    <x v="1"/>
    <n v="255"/>
    <x v="6"/>
    <s v="ACC1"/>
    <x v="46"/>
    <x v="49"/>
  </r>
  <r>
    <x v="2458"/>
    <s v="79013319A"/>
    <x v="0"/>
    <n v="1"/>
    <x v="2"/>
    <n v="255"/>
    <x v="6"/>
    <x v="1"/>
    <n v="255"/>
    <x v="6"/>
    <s v="ACC1"/>
    <x v="46"/>
    <x v="49"/>
  </r>
  <r>
    <x v="2459"/>
    <s v="79013419A"/>
    <x v="0"/>
    <n v="1"/>
    <x v="2"/>
    <n v="1086"/>
    <x v="6"/>
    <x v="1"/>
    <n v="1086"/>
    <x v="7"/>
    <s v="MIN4"/>
    <x v="20"/>
    <x v="23"/>
  </r>
  <r>
    <x v="2460"/>
    <s v="79013519A"/>
    <x v="0"/>
    <n v="1"/>
    <x v="2"/>
    <n v="992"/>
    <x v="6"/>
    <x v="1"/>
    <n v="992"/>
    <x v="7"/>
    <s v="MIN5"/>
    <x v="19"/>
    <x v="22"/>
  </r>
  <r>
    <x v="2461"/>
    <s v="79013619A"/>
    <x v="0"/>
    <n v="1"/>
    <x v="2"/>
    <n v="948"/>
    <x v="6"/>
    <x v="1"/>
    <n v="948"/>
    <x v="8"/>
    <s v="BAG4"/>
    <x v="13"/>
    <x v="16"/>
  </r>
  <r>
    <x v="2462"/>
    <s v="79013719A"/>
    <x v="0"/>
    <n v="1"/>
    <x v="2"/>
    <n v="948"/>
    <x v="6"/>
    <x v="1"/>
    <n v="948"/>
    <x v="8"/>
    <s v="BAG4"/>
    <x v="13"/>
    <x v="16"/>
  </r>
  <r>
    <x v="2463"/>
    <s v="79013819A"/>
    <x v="0"/>
    <n v="1"/>
    <x v="2"/>
    <n v="1576"/>
    <x v="6"/>
    <x v="1"/>
    <n v="1576"/>
    <x v="8"/>
    <s v="BAG3"/>
    <x v="59"/>
    <x v="64"/>
  </r>
  <r>
    <x v="2464"/>
    <s v="79013919A"/>
    <x v="0"/>
    <n v="1"/>
    <x v="2"/>
    <n v="1101"/>
    <x v="6"/>
    <x v="1"/>
    <n v="1101"/>
    <x v="8"/>
    <s v="BAG1"/>
    <x v="21"/>
    <x v="24"/>
  </r>
  <r>
    <x v="2465"/>
    <s v="79014019A"/>
    <x v="0"/>
    <n v="1"/>
    <x v="2"/>
    <n v="144"/>
    <x v="6"/>
    <x v="1"/>
    <n v="144"/>
    <x v="4"/>
    <s v="SMA3"/>
    <x v="33"/>
    <x v="36"/>
  </r>
  <r>
    <x v="2466"/>
    <s v="79014119A"/>
    <x v="0"/>
    <n v="1"/>
    <x v="2"/>
    <n v="220"/>
    <x v="6"/>
    <x v="1"/>
    <n v="220"/>
    <x v="3"/>
    <s v="FRA4"/>
    <x v="5"/>
    <x v="6"/>
  </r>
  <r>
    <x v="2467"/>
    <s v="79014219A"/>
    <x v="0"/>
    <n v="1"/>
    <x v="2"/>
    <n v="255"/>
    <x v="6"/>
    <x v="1"/>
    <n v="255"/>
    <x v="6"/>
    <s v="ACC1"/>
    <x v="46"/>
    <x v="49"/>
  </r>
  <r>
    <x v="2468"/>
    <s v="79014319A"/>
    <x v="0"/>
    <n v="1"/>
    <x v="2"/>
    <n v="992"/>
    <x v="6"/>
    <x v="1"/>
    <n v="992"/>
    <x v="7"/>
    <s v="MIN5"/>
    <x v="19"/>
    <x v="22"/>
  </r>
  <r>
    <x v="2469"/>
    <s v="79014419A"/>
    <x v="0"/>
    <n v="1"/>
    <x v="2"/>
    <n v="992"/>
    <x v="6"/>
    <x v="1"/>
    <n v="992"/>
    <x v="7"/>
    <s v="MIN1"/>
    <x v="26"/>
    <x v="29"/>
  </r>
  <r>
    <x v="2470"/>
    <s v="79014519A"/>
    <x v="0"/>
    <n v="1"/>
    <x v="2"/>
    <n v="948"/>
    <x v="6"/>
    <x v="1"/>
    <n v="948"/>
    <x v="8"/>
    <s v="BAG4"/>
    <x v="13"/>
    <x v="16"/>
  </r>
  <r>
    <x v="2471"/>
    <s v="79014619A"/>
    <x v="0"/>
    <n v="1"/>
    <x v="2"/>
    <n v="1101"/>
    <x v="6"/>
    <x v="1"/>
    <n v="1101"/>
    <x v="8"/>
    <s v="BAG1"/>
    <x v="21"/>
    <x v="24"/>
  </r>
  <r>
    <x v="2472"/>
    <s v="79014719A"/>
    <x v="0"/>
    <n v="1"/>
    <x v="2"/>
    <n v="1576"/>
    <x v="6"/>
    <x v="1"/>
    <n v="1576"/>
    <x v="8"/>
    <s v="BAG3"/>
    <x v="59"/>
    <x v="64"/>
  </r>
  <r>
    <x v="2473"/>
    <s v="79015019A"/>
    <x v="0"/>
    <n v="1"/>
    <x v="2"/>
    <n v="210"/>
    <x v="6"/>
    <x v="1"/>
    <n v="210"/>
    <x v="3"/>
    <s v="FRA2"/>
    <x v="4"/>
    <x v="54"/>
  </r>
  <r>
    <x v="2474"/>
    <s v="79015119A"/>
    <x v="0"/>
    <n v="1"/>
    <x v="2"/>
    <n v="258"/>
    <x v="6"/>
    <x v="1"/>
    <n v="258"/>
    <x v="6"/>
    <s v="ACC2"/>
    <x v="9"/>
    <x v="12"/>
  </r>
  <r>
    <x v="2475"/>
    <s v="79015219A"/>
    <x v="0"/>
    <n v="1"/>
    <x v="2"/>
    <n v="889"/>
    <x v="6"/>
    <x v="1"/>
    <n v="889"/>
    <x v="7"/>
    <s v="MIN2"/>
    <x v="11"/>
    <x v="14"/>
  </r>
  <r>
    <x v="2476"/>
    <s v="79015319A"/>
    <x v="0"/>
    <n v="1"/>
    <x v="2"/>
    <n v="805"/>
    <x v="6"/>
    <x v="1"/>
    <n v="805"/>
    <x v="7"/>
    <s v="MIN7"/>
    <x v="58"/>
    <x v="63"/>
  </r>
  <r>
    <x v="2477"/>
    <s v="79015419A"/>
    <x v="0"/>
    <n v="1"/>
    <x v="2"/>
    <n v="1491"/>
    <x v="6"/>
    <x v="1"/>
    <n v="1491"/>
    <x v="8"/>
    <s v="BAG2"/>
    <x v="14"/>
    <x v="17"/>
  </r>
  <r>
    <x v="2478"/>
    <s v="79015519A"/>
    <x v="0"/>
    <n v="1"/>
    <x v="2"/>
    <n v="948"/>
    <x v="6"/>
    <x v="1"/>
    <n v="948"/>
    <x v="8"/>
    <s v="BAG4"/>
    <x v="13"/>
    <x v="16"/>
  </r>
  <r>
    <x v="2479"/>
    <s v="79015619A"/>
    <x v="0"/>
    <n v="1"/>
    <x v="2"/>
    <n v="1101"/>
    <x v="6"/>
    <x v="1"/>
    <n v="1101"/>
    <x v="8"/>
    <s v="BAG1"/>
    <x v="21"/>
    <x v="24"/>
  </r>
  <r>
    <x v="2480"/>
    <s v="79015719A"/>
    <x v="0"/>
    <n v="1"/>
    <x v="2"/>
    <n v="1101"/>
    <x v="6"/>
    <x v="1"/>
    <n v="1101"/>
    <x v="8"/>
    <s v="BAG1"/>
    <x v="21"/>
    <x v="24"/>
  </r>
  <r>
    <x v="2481"/>
    <s v="79015819A"/>
    <x v="0"/>
    <n v="1"/>
    <x v="2"/>
    <n v="510"/>
    <x v="6"/>
    <x v="1"/>
    <n v="510"/>
    <x v="9"/>
    <s v="BOO2"/>
    <x v="22"/>
    <x v="25"/>
  </r>
  <r>
    <x v="2482"/>
    <s v="79015919A"/>
    <x v="0"/>
    <n v="1"/>
    <x v="2"/>
    <n v="579"/>
    <x v="6"/>
    <x v="1"/>
    <n v="579"/>
    <x v="9"/>
    <s v="BOO1"/>
    <x v="25"/>
    <x v="28"/>
  </r>
  <r>
    <x v="2483"/>
    <s v="79016019A"/>
    <x v="0"/>
    <n v="1"/>
    <x v="2"/>
    <n v="192"/>
    <x v="6"/>
    <x v="1"/>
    <n v="192"/>
    <x v="3"/>
    <s v="FRA1"/>
    <x v="35"/>
    <x v="38"/>
  </r>
  <r>
    <x v="2484"/>
    <s v="79016119A"/>
    <x v="0"/>
    <n v="1"/>
    <x v="2"/>
    <n v="327"/>
    <x v="6"/>
    <x v="1"/>
    <n v="327"/>
    <x v="6"/>
    <s v="ACC3"/>
    <x v="37"/>
    <x v="39"/>
  </r>
  <r>
    <x v="2485"/>
    <s v="79016219A"/>
    <x v="0"/>
    <n v="1"/>
    <x v="2"/>
    <n v="1086"/>
    <x v="6"/>
    <x v="1"/>
    <n v="1086"/>
    <x v="7"/>
    <s v="MIN4"/>
    <x v="20"/>
    <x v="23"/>
  </r>
  <r>
    <x v="2486"/>
    <s v="79016319A"/>
    <x v="0"/>
    <n v="1"/>
    <x v="2"/>
    <n v="1576"/>
    <x v="6"/>
    <x v="1"/>
    <n v="1576"/>
    <x v="8"/>
    <s v="BAG3"/>
    <x v="59"/>
    <x v="64"/>
  </r>
  <r>
    <x v="2487"/>
    <s v="79016419A"/>
    <x v="0"/>
    <n v="1"/>
    <x v="2"/>
    <n v="948"/>
    <x v="6"/>
    <x v="1"/>
    <n v="948"/>
    <x v="8"/>
    <s v="BAG4"/>
    <x v="13"/>
    <x v="16"/>
  </r>
  <r>
    <x v="2488"/>
    <s v="79016519A"/>
    <x v="0"/>
    <n v="1"/>
    <x v="2"/>
    <n v="948"/>
    <x v="6"/>
    <x v="1"/>
    <n v="948"/>
    <x v="8"/>
    <s v="BAG4"/>
    <x v="13"/>
    <x v="16"/>
  </r>
  <r>
    <x v="2489"/>
    <s v="79016619A"/>
    <x v="0"/>
    <n v="1"/>
    <x v="2"/>
    <n v="1101"/>
    <x v="6"/>
    <x v="1"/>
    <n v="1101"/>
    <x v="8"/>
    <s v="BAG1"/>
    <x v="21"/>
    <x v="24"/>
  </r>
  <r>
    <x v="2490"/>
    <s v="79016719A"/>
    <x v="0"/>
    <n v="1"/>
    <x v="2"/>
    <n v="579"/>
    <x v="6"/>
    <x v="1"/>
    <n v="579"/>
    <x v="9"/>
    <s v="BOO1"/>
    <x v="25"/>
    <x v="28"/>
  </r>
  <r>
    <x v="2491"/>
    <s v="79016819A"/>
    <x v="0"/>
    <n v="1"/>
    <x v="2"/>
    <n v="510"/>
    <x v="6"/>
    <x v="1"/>
    <n v="510"/>
    <x v="9"/>
    <s v="BOO2"/>
    <x v="22"/>
    <x v="25"/>
  </r>
  <r>
    <x v="2492"/>
    <s v="79016919A"/>
    <x v="0"/>
    <n v="1"/>
    <x v="2"/>
    <n v="596"/>
    <x v="6"/>
    <x v="1"/>
    <n v="596"/>
    <x v="9"/>
    <s v="BOO11"/>
    <x v="80"/>
    <x v="211"/>
  </r>
  <r>
    <x v="2493"/>
    <s v="79017019A"/>
    <x v="0"/>
    <n v="1"/>
    <x v="2"/>
    <n v="327"/>
    <x v="6"/>
    <x v="1"/>
    <n v="327"/>
    <x v="6"/>
    <s v="ACC3"/>
    <x v="37"/>
    <x v="39"/>
  </r>
  <r>
    <x v="2494"/>
    <s v="79017119A"/>
    <x v="0"/>
    <n v="1"/>
    <x v="2"/>
    <n v="951"/>
    <x v="6"/>
    <x v="1"/>
    <n v="951"/>
    <x v="7"/>
    <s v="MIN3"/>
    <x v="17"/>
    <x v="20"/>
  </r>
  <r>
    <x v="2495"/>
    <s v="79017219A"/>
    <x v="0"/>
    <n v="1"/>
    <x v="2"/>
    <n v="948"/>
    <x v="6"/>
    <x v="1"/>
    <n v="948"/>
    <x v="8"/>
    <s v="BAG4"/>
    <x v="13"/>
    <x v="16"/>
  </r>
  <r>
    <x v="2496"/>
    <s v="79017319A"/>
    <x v="0"/>
    <n v="1"/>
    <x v="2"/>
    <n v="1576"/>
    <x v="6"/>
    <x v="1"/>
    <n v="1576"/>
    <x v="8"/>
    <s v="BAG3"/>
    <x v="59"/>
    <x v="64"/>
  </r>
  <r>
    <x v="2497"/>
    <s v="79017419A"/>
    <x v="0"/>
    <n v="1"/>
    <x v="2"/>
    <n v="948"/>
    <x v="6"/>
    <x v="1"/>
    <n v="948"/>
    <x v="8"/>
    <s v="BAG4"/>
    <x v="13"/>
    <x v="16"/>
  </r>
  <r>
    <x v="2498"/>
    <s v="79017519A"/>
    <x v="0"/>
    <n v="1"/>
    <x v="2"/>
    <n v="1491"/>
    <x v="6"/>
    <x v="1"/>
    <n v="1491"/>
    <x v="8"/>
    <s v="BAG2"/>
    <x v="14"/>
    <x v="17"/>
  </r>
  <r>
    <x v="2499"/>
    <s v="79017619A"/>
    <x v="0"/>
    <n v="1"/>
    <x v="2"/>
    <n v="579"/>
    <x v="6"/>
    <x v="1"/>
    <n v="579"/>
    <x v="9"/>
    <s v="BOO1"/>
    <x v="25"/>
    <x v="28"/>
  </r>
  <r>
    <x v="2500"/>
    <s v="79017719A"/>
    <x v="0"/>
    <n v="1"/>
    <x v="2"/>
    <n v="579"/>
    <x v="6"/>
    <x v="1"/>
    <n v="579"/>
    <x v="9"/>
    <s v="BOO1"/>
    <x v="25"/>
    <x v="28"/>
  </r>
  <r>
    <x v="2501"/>
    <s v="79017819A"/>
    <x v="0"/>
    <n v="1"/>
    <x v="2"/>
    <n v="559"/>
    <x v="6"/>
    <x v="1"/>
    <n v="559"/>
    <x v="9"/>
    <s v="BOO10"/>
    <x v="28"/>
    <x v="31"/>
  </r>
  <r>
    <x v="2502"/>
    <s v="79018019A"/>
    <x v="0"/>
    <n v="1"/>
    <x v="2"/>
    <n v="258"/>
    <x v="6"/>
    <x v="1"/>
    <n v="258"/>
    <x v="6"/>
    <s v="ACC2"/>
    <x v="9"/>
    <x v="12"/>
  </r>
  <r>
    <x v="2503"/>
    <s v="79018119A"/>
    <x v="0"/>
    <n v="1"/>
    <x v="2"/>
    <n v="1086"/>
    <x v="6"/>
    <x v="1"/>
    <n v="1086"/>
    <x v="7"/>
    <s v="MIN4"/>
    <x v="20"/>
    <x v="23"/>
  </r>
  <r>
    <x v="2504"/>
    <s v="79018219A"/>
    <x v="0"/>
    <n v="1"/>
    <x v="2"/>
    <n v="1101"/>
    <x v="6"/>
    <x v="1"/>
    <n v="1101"/>
    <x v="8"/>
    <s v="BAG1"/>
    <x v="21"/>
    <x v="24"/>
  </r>
  <r>
    <x v="2505"/>
    <s v="79018319A"/>
    <x v="0"/>
    <n v="1"/>
    <x v="2"/>
    <n v="1101"/>
    <x v="6"/>
    <x v="1"/>
    <n v="1101"/>
    <x v="8"/>
    <s v="BAG1"/>
    <x v="21"/>
    <x v="24"/>
  </r>
  <r>
    <x v="2506"/>
    <s v="79018419A"/>
    <x v="0"/>
    <n v="1"/>
    <x v="2"/>
    <n v="1101"/>
    <x v="6"/>
    <x v="1"/>
    <n v="1101"/>
    <x v="8"/>
    <s v="BAG1"/>
    <x v="21"/>
    <x v="24"/>
  </r>
  <r>
    <x v="2507"/>
    <s v="79018519A"/>
    <x v="0"/>
    <n v="1"/>
    <x v="2"/>
    <n v="636"/>
    <x v="6"/>
    <x v="1"/>
    <n v="636"/>
    <x v="9"/>
    <s v="BOO3"/>
    <x v="23"/>
    <x v="26"/>
  </r>
  <r>
    <x v="2508"/>
    <s v="79018619A"/>
    <x v="0"/>
    <n v="1"/>
    <x v="2"/>
    <n v="510"/>
    <x v="6"/>
    <x v="1"/>
    <n v="510"/>
    <x v="9"/>
    <s v="BOO2"/>
    <x v="22"/>
    <x v="25"/>
  </r>
  <r>
    <x v="2509"/>
    <s v="79018719A"/>
    <x v="0"/>
    <n v="1"/>
    <x v="2"/>
    <n v="502"/>
    <x v="6"/>
    <x v="1"/>
    <n v="502"/>
    <x v="9"/>
    <s v="BOO4"/>
    <x v="78"/>
    <x v="144"/>
  </r>
  <r>
    <x v="2510"/>
    <s v="79018819A"/>
    <x v="0"/>
    <n v="1"/>
    <x v="2"/>
    <n v="255"/>
    <x v="6"/>
    <x v="1"/>
    <n v="255"/>
    <x v="9"/>
    <s v="BOO8"/>
    <x v="29"/>
    <x v="32"/>
  </r>
  <r>
    <x v="2511"/>
    <s v="79018919A"/>
    <x v="0"/>
    <n v="1"/>
    <x v="2"/>
    <n v="551"/>
    <x v="6"/>
    <x v="1"/>
    <n v="551"/>
    <x v="9"/>
    <s v="BOO12"/>
    <x v="30"/>
    <x v="33"/>
  </r>
  <r>
    <x v="2512"/>
    <s v="79019019A"/>
    <x v="0"/>
    <n v="1"/>
    <x v="2"/>
    <n v="258"/>
    <x v="6"/>
    <x v="1"/>
    <n v="258"/>
    <x v="6"/>
    <s v="ACC2"/>
    <x v="9"/>
    <x v="12"/>
  </r>
  <r>
    <x v="2513"/>
    <s v="79019119A"/>
    <x v="0"/>
    <n v="1"/>
    <x v="2"/>
    <n v="992"/>
    <x v="6"/>
    <x v="1"/>
    <n v="992"/>
    <x v="7"/>
    <s v="MIN5"/>
    <x v="19"/>
    <x v="22"/>
  </r>
  <r>
    <x v="2514"/>
    <s v="79019219A"/>
    <x v="0"/>
    <n v="1"/>
    <x v="2"/>
    <n v="1101"/>
    <x v="6"/>
    <x v="1"/>
    <n v="1101"/>
    <x v="8"/>
    <s v="BAG1"/>
    <x v="21"/>
    <x v="24"/>
  </r>
  <r>
    <x v="2515"/>
    <s v="79019319A"/>
    <x v="0"/>
    <n v="1"/>
    <x v="2"/>
    <n v="1101"/>
    <x v="6"/>
    <x v="1"/>
    <n v="1101"/>
    <x v="8"/>
    <s v="BAG1"/>
    <x v="21"/>
    <x v="24"/>
  </r>
  <r>
    <x v="2516"/>
    <s v="79019419A"/>
    <x v="0"/>
    <n v="1"/>
    <x v="2"/>
    <n v="510"/>
    <x v="6"/>
    <x v="1"/>
    <n v="510"/>
    <x v="9"/>
    <s v="BOO2"/>
    <x v="22"/>
    <x v="25"/>
  </r>
  <r>
    <x v="2517"/>
    <s v="79019519A"/>
    <x v="0"/>
    <n v="1"/>
    <x v="2"/>
    <n v="636"/>
    <x v="6"/>
    <x v="1"/>
    <n v="636"/>
    <x v="9"/>
    <s v="BOO3"/>
    <x v="23"/>
    <x v="26"/>
  </r>
  <r>
    <x v="2518"/>
    <s v="79019619A"/>
    <x v="0"/>
    <n v="1"/>
    <x v="2"/>
    <n v="559"/>
    <x v="6"/>
    <x v="1"/>
    <n v="559"/>
    <x v="9"/>
    <s v="BOO10"/>
    <x v="28"/>
    <x v="31"/>
  </r>
  <r>
    <x v="2519"/>
    <s v="79019719A"/>
    <x v="0"/>
    <n v="1"/>
    <x v="2"/>
    <n v="502"/>
    <x v="6"/>
    <x v="1"/>
    <n v="502"/>
    <x v="9"/>
    <s v="BOO4"/>
    <x v="78"/>
    <x v="144"/>
  </r>
  <r>
    <x v="2520"/>
    <s v="79019819A"/>
    <x v="0"/>
    <n v="1"/>
    <x v="2"/>
    <n v="502"/>
    <x v="6"/>
    <x v="1"/>
    <n v="502"/>
    <x v="9"/>
    <s v="BOO4"/>
    <x v="78"/>
    <x v="144"/>
  </r>
  <r>
    <x v="2521"/>
    <s v="79020119A"/>
    <x v="0"/>
    <n v="1"/>
    <x v="2"/>
    <n v="144"/>
    <x v="6"/>
    <x v="1"/>
    <n v="144"/>
    <x v="4"/>
    <s v="SMA3"/>
    <x v="33"/>
    <x v="36"/>
  </r>
  <r>
    <x v="2522"/>
    <s v="79020219A"/>
    <x v="0"/>
    <n v="1"/>
    <x v="2"/>
    <n v="210"/>
    <x v="6"/>
    <x v="1"/>
    <n v="210"/>
    <x v="3"/>
    <s v="FRA2"/>
    <x v="4"/>
    <x v="54"/>
  </r>
  <r>
    <x v="2523"/>
    <s v="79020319A"/>
    <x v="0"/>
    <n v="1"/>
    <x v="2"/>
    <n v="327"/>
    <x v="6"/>
    <x v="1"/>
    <n v="327"/>
    <x v="6"/>
    <s v="ACC3"/>
    <x v="37"/>
    <x v="39"/>
  </r>
  <r>
    <x v="2524"/>
    <s v="79020419A"/>
    <x v="0"/>
    <n v="1"/>
    <x v="2"/>
    <n v="258"/>
    <x v="6"/>
    <x v="1"/>
    <n v="258"/>
    <x v="6"/>
    <s v="ACC2"/>
    <x v="9"/>
    <x v="12"/>
  </r>
  <r>
    <x v="2525"/>
    <s v="79020519A"/>
    <x v="0"/>
    <n v="1"/>
    <x v="2"/>
    <n v="255"/>
    <x v="6"/>
    <x v="1"/>
    <n v="255"/>
    <x v="6"/>
    <s v="ACC1"/>
    <x v="46"/>
    <x v="49"/>
  </r>
  <r>
    <x v="2526"/>
    <s v="79020619A"/>
    <x v="0"/>
    <n v="1"/>
    <x v="2"/>
    <n v="992"/>
    <x v="6"/>
    <x v="1"/>
    <n v="992"/>
    <x v="7"/>
    <s v="MIN1"/>
    <x v="26"/>
    <x v="29"/>
  </r>
  <r>
    <x v="2527"/>
    <s v="79020719A"/>
    <x v="0"/>
    <n v="1"/>
    <x v="2"/>
    <n v="526"/>
    <x v="6"/>
    <x v="1"/>
    <n v="526"/>
    <x v="7"/>
    <s v="MIN8"/>
    <x v="18"/>
    <x v="21"/>
  </r>
  <r>
    <x v="2528"/>
    <s v="79020819A"/>
    <x v="0"/>
    <n v="1"/>
    <x v="2"/>
    <n v="1101"/>
    <x v="6"/>
    <x v="1"/>
    <n v="1101"/>
    <x v="8"/>
    <s v="BAG1"/>
    <x v="21"/>
    <x v="24"/>
  </r>
  <r>
    <x v="2529"/>
    <s v="79020919A"/>
    <x v="0"/>
    <n v="1"/>
    <x v="2"/>
    <n v="948"/>
    <x v="6"/>
    <x v="1"/>
    <n v="948"/>
    <x v="8"/>
    <s v="BAG4"/>
    <x v="13"/>
    <x v="16"/>
  </r>
  <r>
    <x v="2530"/>
    <s v="79021019A"/>
    <x v="0"/>
    <n v="1"/>
    <x v="2"/>
    <n v="168"/>
    <x v="6"/>
    <x v="1"/>
    <n v="168"/>
    <x v="4"/>
    <s v="SMA4"/>
    <x v="7"/>
    <x v="10"/>
  </r>
  <r>
    <x v="2531"/>
    <s v="79021119A"/>
    <x v="0"/>
    <n v="1"/>
    <x v="2"/>
    <n v="192"/>
    <x v="6"/>
    <x v="1"/>
    <n v="192"/>
    <x v="3"/>
    <s v="FRA1"/>
    <x v="35"/>
    <x v="38"/>
  </r>
  <r>
    <x v="2532"/>
    <s v="79021219A"/>
    <x v="0"/>
    <n v="1"/>
    <x v="2"/>
    <n v="327"/>
    <x v="6"/>
    <x v="1"/>
    <n v="327"/>
    <x v="6"/>
    <s v="ACC3"/>
    <x v="37"/>
    <x v="39"/>
  </r>
  <r>
    <x v="2533"/>
    <s v="79021319A"/>
    <x v="0"/>
    <n v="1"/>
    <x v="2"/>
    <n v="258"/>
    <x v="6"/>
    <x v="1"/>
    <n v="258"/>
    <x v="6"/>
    <s v="ACC2"/>
    <x v="9"/>
    <x v="12"/>
  </r>
  <r>
    <x v="2534"/>
    <s v="79021519A"/>
    <x v="0"/>
    <n v="1"/>
    <x v="2"/>
    <n v="258"/>
    <x v="6"/>
    <x v="1"/>
    <n v="258"/>
    <x v="6"/>
    <s v="ACC2"/>
    <x v="9"/>
    <x v="12"/>
  </r>
  <r>
    <x v="1200"/>
    <s v="12590133B"/>
    <x v="1"/>
    <n v="1"/>
    <x v="2"/>
    <n v="345"/>
    <x v="6"/>
    <x v="1"/>
    <n v="345"/>
    <x v="0"/>
    <s v="APP2"/>
    <x v="32"/>
    <x v="35"/>
  </r>
  <r>
    <x v="1205"/>
    <s v="12590138B"/>
    <x v="1"/>
    <n v="1"/>
    <x v="2"/>
    <n v="220"/>
    <x v="6"/>
    <x v="1"/>
    <n v="220"/>
    <x v="3"/>
    <s v="FRA4"/>
    <x v="5"/>
    <x v="6"/>
  </r>
  <r>
    <x v="1226"/>
    <s v="12590159B"/>
    <x v="1"/>
    <n v="1"/>
    <x v="2"/>
    <n v="313"/>
    <x v="6"/>
    <x v="1"/>
    <n v="313"/>
    <x v="6"/>
    <s v="ACC4"/>
    <x v="10"/>
    <x v="13"/>
  </r>
  <r>
    <x v="1239"/>
    <s v="12590203E"/>
    <x v="1"/>
    <n v="0"/>
    <x v="2"/>
    <n v="383"/>
    <x v="6"/>
    <x v="1"/>
    <n v="383"/>
    <x v="0"/>
    <s v="APP1"/>
    <x v="2"/>
    <x v="8"/>
  </r>
  <r>
    <x v="1146"/>
    <s v="12590216C"/>
    <x v="1"/>
    <n v="0"/>
    <x v="2"/>
    <n v="210"/>
    <x v="6"/>
    <x v="1"/>
    <n v="210"/>
    <x v="3"/>
    <s v="FRA2"/>
    <x v="4"/>
    <x v="54"/>
  </r>
  <r>
    <x v="1152"/>
    <s v="12590222B"/>
    <x v="1"/>
    <n v="0"/>
    <x v="2"/>
    <n v="447"/>
    <x v="6"/>
    <x v="1"/>
    <n v="447"/>
    <x v="0"/>
    <s v="APP3"/>
    <x v="0"/>
    <x v="9"/>
  </r>
  <r>
    <x v="1346"/>
    <s v="30120289B"/>
    <x v="1"/>
    <n v="1"/>
    <x v="2"/>
    <n v="168"/>
    <x v="6"/>
    <x v="1"/>
    <n v="168"/>
    <x v="4"/>
    <s v="SMA1"/>
    <x v="15"/>
    <x v="18"/>
  </r>
  <r>
    <x v="1350"/>
    <s v="30119329E"/>
    <x v="1"/>
    <n v="0"/>
    <x v="2"/>
    <n v="210"/>
    <x v="6"/>
    <x v="1"/>
    <n v="210"/>
    <x v="3"/>
    <s v="FRA2"/>
    <x v="4"/>
    <x v="54"/>
  </r>
  <r>
    <x v="1353"/>
    <s v="30119359D"/>
    <x v="1"/>
    <n v="0"/>
    <x v="2"/>
    <n v="313"/>
    <x v="6"/>
    <x v="1"/>
    <n v="313"/>
    <x v="6"/>
    <s v="ACC4"/>
    <x v="10"/>
    <x v="13"/>
  </r>
  <r>
    <x v="1377"/>
    <s v="30119609C"/>
    <x v="1"/>
    <n v="0"/>
    <x v="2"/>
    <n v="258"/>
    <x v="6"/>
    <x v="1"/>
    <n v="258"/>
    <x v="6"/>
    <s v="ACC2"/>
    <x v="9"/>
    <x v="12"/>
  </r>
  <r>
    <x v="1377"/>
    <s v="30119609E"/>
    <x v="1"/>
    <n v="0"/>
    <x v="2"/>
    <n v="255"/>
    <x v="6"/>
    <x v="1"/>
    <n v="255"/>
    <x v="6"/>
    <s v="ACC1"/>
    <x v="46"/>
    <x v="49"/>
  </r>
  <r>
    <x v="1420"/>
    <s v="12790145B"/>
    <x v="1"/>
    <n v="0"/>
    <x v="2"/>
    <n v="240"/>
    <x v="6"/>
    <x v="1"/>
    <n v="240"/>
    <x v="3"/>
    <s v="FRA5"/>
    <x v="36"/>
    <x v="7"/>
  </r>
  <r>
    <x v="1424"/>
    <s v="12790151B"/>
    <x v="1"/>
    <n v="1"/>
    <x v="2"/>
    <n v="168"/>
    <x v="6"/>
    <x v="1"/>
    <n v="168"/>
    <x v="4"/>
    <s v="SMA1"/>
    <x v="15"/>
    <x v="18"/>
  </r>
  <r>
    <x v="1838"/>
    <s v="12540111C"/>
    <x v="1"/>
    <n v="0"/>
    <x v="2"/>
    <n v="523"/>
    <x v="6"/>
    <x v="1"/>
    <n v="523"/>
    <x v="1"/>
    <s v="SAN6"/>
    <x v="52"/>
    <x v="56"/>
  </r>
  <r>
    <x v="1847"/>
    <s v="12540120C"/>
    <x v="1"/>
    <n v="1"/>
    <x v="2"/>
    <n v="538"/>
    <x v="6"/>
    <x v="1"/>
    <n v="538"/>
    <x v="1"/>
    <s v="SAN10"/>
    <x v="39"/>
    <x v="41"/>
  </r>
  <r>
    <x v="1548"/>
    <s v="12350150B"/>
    <x v="1"/>
    <n v="1"/>
    <x v="2"/>
    <n v="510"/>
    <x v="6"/>
    <x v="1"/>
    <n v="510"/>
    <x v="9"/>
    <s v="BOO2"/>
    <x v="22"/>
    <x v="25"/>
  </r>
  <r>
    <x v="1993"/>
    <s v="12880070B"/>
    <x v="1"/>
    <n v="1"/>
    <x v="2"/>
    <n v="168"/>
    <x v="6"/>
    <x v="1"/>
    <n v="168"/>
    <x v="4"/>
    <s v="SMA1"/>
    <x v="15"/>
    <x v="18"/>
  </r>
  <r>
    <x v="935"/>
    <s v="20130219C"/>
    <x v="1"/>
    <n v="0"/>
    <x v="2"/>
    <n v="312"/>
    <x v="6"/>
    <x v="1"/>
    <n v="312"/>
    <x v="5"/>
    <s v="SNE1"/>
    <x v="8"/>
    <x v="58"/>
  </r>
  <r>
    <x v="951"/>
    <s v="20131819B"/>
    <x v="1"/>
    <n v="1"/>
    <x v="2"/>
    <n v="168"/>
    <x v="6"/>
    <x v="1"/>
    <n v="168"/>
    <x v="4"/>
    <s v="SMA4"/>
    <x v="7"/>
    <x v="10"/>
  </r>
  <r>
    <x v="955"/>
    <s v="20132219F"/>
    <x v="1"/>
    <n v="1"/>
    <x v="2"/>
    <n v="345"/>
    <x v="6"/>
    <x v="1"/>
    <n v="345"/>
    <x v="0"/>
    <s v="APP2"/>
    <x v="32"/>
    <x v="35"/>
  </r>
  <r>
    <x v="999"/>
    <s v="20140819C"/>
    <x v="1"/>
    <n v="1"/>
    <x v="2"/>
    <n v="172"/>
    <x v="6"/>
    <x v="1"/>
    <n v="172"/>
    <x v="4"/>
    <s v="SMA2"/>
    <x v="34"/>
    <x v="37"/>
  </r>
  <r>
    <x v="654"/>
    <s v="62031519B"/>
    <x v="1"/>
    <n v="1"/>
    <x v="2"/>
    <n v="240"/>
    <x v="6"/>
    <x v="1"/>
    <n v="240"/>
    <x v="3"/>
    <s v="FRA5"/>
    <x v="36"/>
    <x v="7"/>
  </r>
  <r>
    <x v="681"/>
    <s v="62034219B"/>
    <x v="1"/>
    <n v="1"/>
    <x v="2"/>
    <n v="210"/>
    <x v="6"/>
    <x v="1"/>
    <n v="210"/>
    <x v="3"/>
    <s v="FRA2"/>
    <x v="4"/>
    <x v="54"/>
  </r>
  <r>
    <x v="1024"/>
    <s v="13139819D"/>
    <x v="1"/>
    <n v="0"/>
    <x v="6"/>
    <n v="948"/>
    <x v="6"/>
    <x v="1"/>
    <n v="948"/>
    <x v="8"/>
    <s v="BAG4"/>
    <x v="13"/>
    <x v="16"/>
  </r>
  <r>
    <x v="1025"/>
    <s v="13139919D"/>
    <x v="1"/>
    <n v="0"/>
    <x v="6"/>
    <n v="1101"/>
    <x v="6"/>
    <x v="1"/>
    <n v="1101"/>
    <x v="8"/>
    <s v="BAG1"/>
    <x v="21"/>
    <x v="24"/>
  </r>
  <r>
    <x v="1032"/>
    <s v="13132819B"/>
    <x v="1"/>
    <n v="0"/>
    <x v="6"/>
    <n v="210"/>
    <x v="6"/>
    <x v="1"/>
    <n v="210"/>
    <x v="3"/>
    <s v="FRA2"/>
    <x v="4"/>
    <x v="54"/>
  </r>
  <r>
    <x v="1032"/>
    <s v="13132819D"/>
    <x v="1"/>
    <n v="0"/>
    <x v="6"/>
    <n v="220"/>
    <x v="6"/>
    <x v="1"/>
    <n v="220"/>
    <x v="3"/>
    <s v="FRA4"/>
    <x v="5"/>
    <x v="6"/>
  </r>
  <r>
    <x v="1040"/>
    <s v="13133619H"/>
    <x v="1"/>
    <n v="0"/>
    <x v="6"/>
    <n v="210"/>
    <x v="6"/>
    <x v="1"/>
    <n v="210"/>
    <x v="3"/>
    <s v="FRA2"/>
    <x v="4"/>
    <x v="54"/>
  </r>
  <r>
    <x v="1051"/>
    <s v="13990719B"/>
    <x v="1"/>
    <n v="0"/>
    <x v="6"/>
    <n v="636"/>
    <x v="6"/>
    <x v="1"/>
    <n v="636"/>
    <x v="9"/>
    <s v="BOO3"/>
    <x v="23"/>
    <x v="26"/>
  </r>
  <r>
    <x v="1115"/>
    <s v="48011519D"/>
    <x v="1"/>
    <n v="0"/>
    <x v="6"/>
    <n v="313"/>
    <x v="6"/>
    <x v="1"/>
    <n v="313"/>
    <x v="6"/>
    <s v="ACC4"/>
    <x v="10"/>
    <x v="13"/>
  </r>
  <r>
    <x v="1115"/>
    <s v="48011519E"/>
    <x v="1"/>
    <n v="0"/>
    <x v="6"/>
    <n v="255"/>
    <x v="6"/>
    <x v="1"/>
    <n v="255"/>
    <x v="6"/>
    <s v="ACC1"/>
    <x v="46"/>
    <x v="49"/>
  </r>
  <r>
    <x v="818"/>
    <s v="80011819C"/>
    <x v="1"/>
    <n v="0"/>
    <x v="6"/>
    <n v="240"/>
    <x v="6"/>
    <x v="1"/>
    <n v="240"/>
    <x v="3"/>
    <s v="FRA5"/>
    <x v="36"/>
    <x v="7"/>
  </r>
  <r>
    <x v="818"/>
    <s v="80011819E"/>
    <x v="1"/>
    <n v="0"/>
    <x v="6"/>
    <n v="220"/>
    <x v="6"/>
    <x v="1"/>
    <n v="220"/>
    <x v="3"/>
    <s v="FRA4"/>
    <x v="5"/>
    <x v="6"/>
  </r>
  <r>
    <x v="839"/>
    <s v="80014019C"/>
    <x v="1"/>
    <n v="0"/>
    <x v="6"/>
    <n v="447"/>
    <x v="6"/>
    <x v="1"/>
    <n v="447"/>
    <x v="0"/>
    <s v="APP3"/>
    <x v="0"/>
    <x v="9"/>
  </r>
  <r>
    <x v="841"/>
    <s v="82022419C"/>
    <x v="1"/>
    <n v="1"/>
    <x v="6"/>
    <n v="205"/>
    <x v="6"/>
    <x v="1"/>
    <n v="205"/>
    <x v="3"/>
    <s v="FRA3"/>
    <x v="16"/>
    <x v="19"/>
  </r>
  <r>
    <x v="2535"/>
    <s v="24270219A"/>
    <x v="0"/>
    <n v="1"/>
    <x v="6"/>
    <n v="205"/>
    <x v="6"/>
    <x v="1"/>
    <n v="205"/>
    <x v="3"/>
    <s v="FRA3"/>
    <x v="16"/>
    <x v="19"/>
  </r>
  <r>
    <x v="2536"/>
    <s v="24270319A"/>
    <x v="0"/>
    <n v="1"/>
    <x v="6"/>
    <n v="205"/>
    <x v="6"/>
    <x v="1"/>
    <n v="205"/>
    <x v="3"/>
    <s v="FRA3"/>
    <x v="16"/>
    <x v="19"/>
  </r>
  <r>
    <x v="2537"/>
    <s v="47010119A"/>
    <x v="0"/>
    <n v="1"/>
    <x v="6"/>
    <n v="478"/>
    <x v="6"/>
    <x v="1"/>
    <n v="478"/>
    <x v="1"/>
    <s v="SAN8"/>
    <x v="49"/>
    <x v="52"/>
  </r>
  <r>
    <x v="2538"/>
    <s v="47010219A"/>
    <x v="0"/>
    <n v="1"/>
    <x v="6"/>
    <n v="228"/>
    <x v="6"/>
    <x v="1"/>
    <n v="228"/>
    <x v="5"/>
    <s v="SNE4"/>
    <x v="44"/>
    <x v="46"/>
  </r>
  <r>
    <x v="2539"/>
    <s v="47010319A"/>
    <x v="0"/>
    <n v="1"/>
    <x v="6"/>
    <n v="447"/>
    <x v="6"/>
    <x v="1"/>
    <n v="447"/>
    <x v="0"/>
    <s v="APP3"/>
    <x v="0"/>
    <x v="9"/>
  </r>
  <r>
    <x v="2540"/>
    <s v="47010419A"/>
    <x v="0"/>
    <n v="1"/>
    <x v="6"/>
    <n v="172"/>
    <x v="6"/>
    <x v="1"/>
    <n v="172"/>
    <x v="4"/>
    <s v="SMA2"/>
    <x v="34"/>
    <x v="37"/>
  </r>
  <r>
    <x v="2541"/>
    <s v="47010519A"/>
    <x v="0"/>
    <n v="1"/>
    <x v="6"/>
    <n v="168"/>
    <x v="6"/>
    <x v="1"/>
    <n v="168"/>
    <x v="4"/>
    <s v="SMA4"/>
    <x v="7"/>
    <x v="10"/>
  </r>
  <r>
    <x v="2542"/>
    <s v="47010619A"/>
    <x v="0"/>
    <n v="1"/>
    <x v="6"/>
    <n v="210"/>
    <x v="6"/>
    <x v="1"/>
    <n v="210"/>
    <x v="3"/>
    <s v="FRA2"/>
    <x v="4"/>
    <x v="54"/>
  </r>
  <r>
    <x v="2543"/>
    <s v="47010719A"/>
    <x v="0"/>
    <n v="1"/>
    <x v="6"/>
    <n v="205"/>
    <x v="6"/>
    <x v="1"/>
    <n v="205"/>
    <x v="3"/>
    <s v="FRA3"/>
    <x v="16"/>
    <x v="19"/>
  </r>
  <r>
    <x v="2544"/>
    <s v="47010819A"/>
    <x v="0"/>
    <n v="1"/>
    <x v="6"/>
    <n v="192"/>
    <x v="6"/>
    <x v="1"/>
    <n v="192"/>
    <x v="3"/>
    <s v="FRA1"/>
    <x v="35"/>
    <x v="38"/>
  </r>
  <r>
    <x v="2545"/>
    <s v="47010919A"/>
    <x v="0"/>
    <n v="1"/>
    <x v="6"/>
    <n v="313"/>
    <x v="6"/>
    <x v="1"/>
    <n v="313"/>
    <x v="6"/>
    <s v="ACC4"/>
    <x v="10"/>
    <x v="13"/>
  </r>
  <r>
    <x v="2546"/>
    <s v="47011019A"/>
    <x v="0"/>
    <n v="1"/>
    <x v="6"/>
    <n v="538"/>
    <x v="6"/>
    <x v="1"/>
    <n v="538"/>
    <x v="1"/>
    <s v="SAN10"/>
    <x v="39"/>
    <x v="41"/>
  </r>
  <r>
    <x v="2547"/>
    <s v="47011119A"/>
    <x v="0"/>
    <n v="1"/>
    <x v="6"/>
    <n v="367"/>
    <x v="6"/>
    <x v="1"/>
    <n v="367"/>
    <x v="5"/>
    <s v="SNE11"/>
    <x v="70"/>
    <x v="74"/>
  </r>
  <r>
    <x v="2548"/>
    <s v="47011219A"/>
    <x v="0"/>
    <n v="1"/>
    <x v="6"/>
    <n v="383"/>
    <x v="6"/>
    <x v="1"/>
    <n v="383"/>
    <x v="0"/>
    <s v="APP1"/>
    <x v="2"/>
    <x v="8"/>
  </r>
  <r>
    <x v="2549"/>
    <s v="41010119A"/>
    <x v="0"/>
    <n v="1"/>
    <x v="6"/>
    <n v="594"/>
    <x v="6"/>
    <x v="1"/>
    <n v="594"/>
    <x v="2"/>
    <s v="SHO2"/>
    <x v="67"/>
    <x v="71"/>
  </r>
  <r>
    <x v="2550"/>
    <s v="53010019A"/>
    <x v="0"/>
    <n v="1"/>
    <x v="6"/>
    <n v="510"/>
    <x v="6"/>
    <x v="1"/>
    <n v="510"/>
    <x v="9"/>
    <s v="BOO2"/>
    <x v="22"/>
    <x v="25"/>
  </r>
  <r>
    <x v="2551"/>
    <s v="53010119A"/>
    <x v="0"/>
    <n v="1"/>
    <x v="6"/>
    <n v="538"/>
    <x v="6"/>
    <x v="1"/>
    <n v="538"/>
    <x v="1"/>
    <s v="SAN11"/>
    <x v="55"/>
    <x v="60"/>
  </r>
  <r>
    <x v="2552"/>
    <s v="53010219A"/>
    <x v="0"/>
    <n v="1"/>
    <x v="6"/>
    <n v="367"/>
    <x v="6"/>
    <x v="1"/>
    <n v="367"/>
    <x v="5"/>
    <s v="SNE11"/>
    <x v="70"/>
    <x v="74"/>
  </r>
  <r>
    <x v="2553"/>
    <s v="53010319A"/>
    <x v="0"/>
    <n v="1"/>
    <x v="6"/>
    <n v="383"/>
    <x v="6"/>
    <x v="1"/>
    <n v="383"/>
    <x v="0"/>
    <s v="APP1"/>
    <x v="2"/>
    <x v="8"/>
  </r>
  <r>
    <x v="2554"/>
    <s v="53010419A"/>
    <x v="0"/>
    <n v="1"/>
    <x v="6"/>
    <n v="383"/>
    <x v="6"/>
    <x v="1"/>
    <n v="383"/>
    <x v="0"/>
    <s v="APP1"/>
    <x v="2"/>
    <x v="8"/>
  </r>
  <r>
    <x v="2555"/>
    <s v="53010519A"/>
    <x v="0"/>
    <n v="1"/>
    <x v="6"/>
    <n v="447"/>
    <x v="6"/>
    <x v="1"/>
    <n v="447"/>
    <x v="0"/>
    <s v="APP3"/>
    <x v="0"/>
    <x v="9"/>
  </r>
  <r>
    <x v="2556"/>
    <s v="53010619A"/>
    <x v="0"/>
    <n v="1"/>
    <x v="6"/>
    <n v="447"/>
    <x v="6"/>
    <x v="1"/>
    <n v="447"/>
    <x v="0"/>
    <s v="APP3"/>
    <x v="0"/>
    <x v="9"/>
  </r>
  <r>
    <x v="2557"/>
    <s v="53010719A"/>
    <x v="0"/>
    <n v="1"/>
    <x v="6"/>
    <n v="172"/>
    <x v="6"/>
    <x v="1"/>
    <n v="172"/>
    <x v="4"/>
    <s v="SMA2"/>
    <x v="34"/>
    <x v="37"/>
  </r>
  <r>
    <x v="2558"/>
    <s v="53010819A"/>
    <x v="0"/>
    <n v="1"/>
    <x v="6"/>
    <n v="168"/>
    <x v="6"/>
    <x v="1"/>
    <n v="168"/>
    <x v="4"/>
    <s v="SMA1"/>
    <x v="15"/>
    <x v="18"/>
  </r>
  <r>
    <x v="2559"/>
    <s v="53010919A"/>
    <x v="0"/>
    <n v="1"/>
    <x v="6"/>
    <n v="210"/>
    <x v="6"/>
    <x v="1"/>
    <n v="210"/>
    <x v="3"/>
    <s v="FRA2"/>
    <x v="4"/>
    <x v="54"/>
  </r>
  <r>
    <x v="2560"/>
    <s v="53011019A"/>
    <x v="0"/>
    <n v="1"/>
    <x v="6"/>
    <n v="592"/>
    <x v="6"/>
    <x v="1"/>
    <n v="592"/>
    <x v="1"/>
    <s v="SAN1"/>
    <x v="47"/>
    <x v="50"/>
  </r>
  <r>
    <x v="2561"/>
    <s v="53011119A"/>
    <x v="0"/>
    <n v="1"/>
    <x v="6"/>
    <n v="293"/>
    <x v="6"/>
    <x v="1"/>
    <n v="293"/>
    <x v="5"/>
    <s v="SNE9"/>
    <x v="45"/>
    <x v="48"/>
  </r>
  <r>
    <x v="2562"/>
    <s v="53011219A"/>
    <x v="0"/>
    <n v="1"/>
    <x v="6"/>
    <n v="447"/>
    <x v="6"/>
    <x v="1"/>
    <n v="447"/>
    <x v="0"/>
    <s v="APP3"/>
    <x v="0"/>
    <x v="9"/>
  </r>
  <r>
    <x v="2563"/>
    <s v="53011319A"/>
    <x v="0"/>
    <n v="1"/>
    <x v="6"/>
    <n v="345"/>
    <x v="6"/>
    <x v="1"/>
    <n v="345"/>
    <x v="0"/>
    <s v="APP2"/>
    <x v="32"/>
    <x v="35"/>
  </r>
  <r>
    <x v="2564"/>
    <s v="53011419A"/>
    <x v="0"/>
    <n v="1"/>
    <x v="6"/>
    <n v="345"/>
    <x v="6"/>
    <x v="1"/>
    <n v="345"/>
    <x v="0"/>
    <s v="APP2"/>
    <x v="32"/>
    <x v="35"/>
  </r>
  <r>
    <x v="2565"/>
    <s v="53011519A"/>
    <x v="0"/>
    <n v="1"/>
    <x v="6"/>
    <n v="447"/>
    <x v="6"/>
    <x v="1"/>
    <n v="447"/>
    <x v="0"/>
    <s v="APP3"/>
    <x v="0"/>
    <x v="9"/>
  </r>
  <r>
    <x v="2566"/>
    <s v="53011619A"/>
    <x v="0"/>
    <n v="1"/>
    <x v="6"/>
    <n v="144"/>
    <x v="6"/>
    <x v="1"/>
    <n v="144"/>
    <x v="4"/>
    <s v="SMA3"/>
    <x v="33"/>
    <x v="36"/>
  </r>
  <r>
    <x v="2567"/>
    <s v="53011719A"/>
    <x v="0"/>
    <n v="1"/>
    <x v="6"/>
    <n v="168"/>
    <x v="6"/>
    <x v="1"/>
    <n v="168"/>
    <x v="4"/>
    <s v="SMA1"/>
    <x v="15"/>
    <x v="18"/>
  </r>
  <r>
    <x v="2568"/>
    <s v="53011819A"/>
    <x v="0"/>
    <n v="1"/>
    <x v="6"/>
    <n v="240"/>
    <x v="6"/>
    <x v="1"/>
    <n v="240"/>
    <x v="3"/>
    <s v="FRA5"/>
    <x v="36"/>
    <x v="7"/>
  </r>
  <r>
    <x v="2569"/>
    <s v="53011919A"/>
    <x v="0"/>
    <n v="1"/>
    <x v="6"/>
    <n v="210"/>
    <x v="6"/>
    <x v="1"/>
    <n v="210"/>
    <x v="3"/>
    <s v="FRA2"/>
    <x v="4"/>
    <x v="54"/>
  </r>
  <r>
    <x v="2570"/>
    <s v="53012019A"/>
    <x v="0"/>
    <n v="1"/>
    <x v="6"/>
    <n v="478"/>
    <x v="6"/>
    <x v="1"/>
    <n v="478"/>
    <x v="1"/>
    <s v="SAN8"/>
    <x v="49"/>
    <x v="52"/>
  </r>
  <r>
    <x v="2571"/>
    <s v="53012119A"/>
    <x v="0"/>
    <n v="1"/>
    <x v="6"/>
    <n v="332"/>
    <x v="6"/>
    <x v="1"/>
    <n v="332"/>
    <x v="5"/>
    <s v="SNE16"/>
    <x v="38"/>
    <x v="40"/>
  </r>
  <r>
    <x v="2572"/>
    <s v="53012219A"/>
    <x v="0"/>
    <n v="1"/>
    <x v="6"/>
    <n v="383"/>
    <x v="6"/>
    <x v="1"/>
    <n v="383"/>
    <x v="0"/>
    <s v="APP1"/>
    <x v="2"/>
    <x v="8"/>
  </r>
  <r>
    <x v="2573"/>
    <s v="53012319A"/>
    <x v="0"/>
    <n v="1"/>
    <x v="6"/>
    <n v="345"/>
    <x v="6"/>
    <x v="1"/>
    <n v="345"/>
    <x v="0"/>
    <s v="APP2"/>
    <x v="32"/>
    <x v="35"/>
  </r>
  <r>
    <x v="2574"/>
    <s v="53012419A"/>
    <x v="0"/>
    <n v="1"/>
    <x v="6"/>
    <n v="447"/>
    <x v="6"/>
    <x v="1"/>
    <n v="447"/>
    <x v="0"/>
    <s v="APP3"/>
    <x v="0"/>
    <x v="9"/>
  </r>
  <r>
    <x v="2575"/>
    <s v="53012519A"/>
    <x v="0"/>
    <n v="1"/>
    <x v="6"/>
    <n v="168"/>
    <x v="6"/>
    <x v="1"/>
    <n v="168"/>
    <x v="4"/>
    <s v="SMA4"/>
    <x v="7"/>
    <x v="10"/>
  </r>
  <r>
    <x v="2576"/>
    <s v="53012619A"/>
    <x v="0"/>
    <n v="1"/>
    <x v="6"/>
    <n v="168"/>
    <x v="6"/>
    <x v="1"/>
    <n v="168"/>
    <x v="4"/>
    <s v="SMA1"/>
    <x v="15"/>
    <x v="18"/>
  </r>
  <r>
    <x v="2577"/>
    <s v="53012719A"/>
    <x v="0"/>
    <n v="1"/>
    <x v="6"/>
    <n v="205"/>
    <x v="6"/>
    <x v="1"/>
    <n v="205"/>
    <x v="3"/>
    <s v="FRA3"/>
    <x v="16"/>
    <x v="19"/>
  </r>
  <r>
    <x v="2578"/>
    <s v="53012819A"/>
    <x v="0"/>
    <n v="1"/>
    <x v="6"/>
    <n v="210"/>
    <x v="6"/>
    <x v="1"/>
    <n v="210"/>
    <x v="3"/>
    <s v="FRA2"/>
    <x v="4"/>
    <x v="54"/>
  </r>
  <r>
    <x v="2579"/>
    <s v="53012919A"/>
    <x v="0"/>
    <n v="1"/>
    <x v="6"/>
    <n v="205"/>
    <x v="6"/>
    <x v="1"/>
    <n v="205"/>
    <x v="3"/>
    <s v="FRA3"/>
    <x v="16"/>
    <x v="19"/>
  </r>
  <r>
    <x v="2580"/>
    <s v="53013019A"/>
    <x v="0"/>
    <n v="1"/>
    <x v="6"/>
    <n v="592"/>
    <x v="6"/>
    <x v="1"/>
    <n v="592"/>
    <x v="1"/>
    <s v="SAN1"/>
    <x v="47"/>
    <x v="50"/>
  </r>
  <r>
    <x v="2581"/>
    <s v="53013119A"/>
    <x v="0"/>
    <n v="1"/>
    <x v="6"/>
    <n v="336"/>
    <x v="6"/>
    <x v="1"/>
    <n v="336"/>
    <x v="5"/>
    <s v="SNE8"/>
    <x v="51"/>
    <x v="55"/>
  </r>
  <r>
    <x v="2582"/>
    <s v="53013219A"/>
    <x v="0"/>
    <n v="1"/>
    <x v="6"/>
    <n v="383"/>
    <x v="6"/>
    <x v="1"/>
    <n v="383"/>
    <x v="0"/>
    <s v="APP1"/>
    <x v="2"/>
    <x v="8"/>
  </r>
  <r>
    <x v="2583"/>
    <s v="53013319A"/>
    <x v="0"/>
    <n v="1"/>
    <x v="6"/>
    <n v="383"/>
    <x v="6"/>
    <x v="1"/>
    <n v="383"/>
    <x v="0"/>
    <s v="APP1"/>
    <x v="2"/>
    <x v="8"/>
  </r>
  <r>
    <x v="2584"/>
    <s v="53013419A"/>
    <x v="0"/>
    <n v="1"/>
    <x v="6"/>
    <n v="172"/>
    <x v="6"/>
    <x v="1"/>
    <n v="172"/>
    <x v="4"/>
    <s v="SMA2"/>
    <x v="34"/>
    <x v="37"/>
  </r>
  <r>
    <x v="2585"/>
    <s v="53013519A"/>
    <x v="0"/>
    <n v="1"/>
    <x v="6"/>
    <n v="168"/>
    <x v="6"/>
    <x v="1"/>
    <n v="168"/>
    <x v="4"/>
    <s v="SMA1"/>
    <x v="15"/>
    <x v="18"/>
  </r>
  <r>
    <x v="2586"/>
    <s v="53013619A"/>
    <x v="0"/>
    <n v="1"/>
    <x v="6"/>
    <n v="210"/>
    <x v="6"/>
    <x v="1"/>
    <n v="210"/>
    <x v="3"/>
    <s v="FRA2"/>
    <x v="4"/>
    <x v="54"/>
  </r>
  <r>
    <x v="2587"/>
    <s v="53013719A"/>
    <x v="0"/>
    <n v="1"/>
    <x v="6"/>
    <n v="220"/>
    <x v="6"/>
    <x v="1"/>
    <n v="220"/>
    <x v="3"/>
    <s v="FRA4"/>
    <x v="5"/>
    <x v="6"/>
  </r>
  <r>
    <x v="2588"/>
    <s v="53013819A"/>
    <x v="0"/>
    <n v="1"/>
    <x v="6"/>
    <n v="192"/>
    <x v="6"/>
    <x v="1"/>
    <n v="192"/>
    <x v="3"/>
    <s v="FRA1"/>
    <x v="35"/>
    <x v="38"/>
  </r>
  <r>
    <x v="2589"/>
    <s v="53020119A"/>
    <x v="0"/>
    <n v="1"/>
    <x v="6"/>
    <n v="506"/>
    <x v="6"/>
    <x v="1"/>
    <n v="506"/>
    <x v="1"/>
    <s v="SAN12"/>
    <x v="1"/>
    <x v="47"/>
  </r>
  <r>
    <x v="2590"/>
    <s v="53020219A"/>
    <x v="0"/>
    <n v="1"/>
    <x v="6"/>
    <n v="180"/>
    <x v="6"/>
    <x v="1"/>
    <n v="180"/>
    <x v="5"/>
    <s v="SNE3"/>
    <x v="40"/>
    <x v="42"/>
  </r>
  <r>
    <x v="2591"/>
    <s v="53020319A"/>
    <x v="0"/>
    <n v="1"/>
    <x v="6"/>
    <n v="345"/>
    <x v="6"/>
    <x v="1"/>
    <n v="345"/>
    <x v="0"/>
    <s v="APP2"/>
    <x v="32"/>
    <x v="35"/>
  </r>
  <r>
    <x v="2592"/>
    <s v="53020419A"/>
    <x v="0"/>
    <n v="1"/>
    <x v="6"/>
    <n v="447"/>
    <x v="6"/>
    <x v="1"/>
    <n v="447"/>
    <x v="0"/>
    <s v="APP3"/>
    <x v="0"/>
    <x v="9"/>
  </r>
  <r>
    <x v="2593"/>
    <s v="53020519A"/>
    <x v="0"/>
    <n v="1"/>
    <x v="6"/>
    <n v="345"/>
    <x v="6"/>
    <x v="1"/>
    <n v="345"/>
    <x v="0"/>
    <s v="APP2"/>
    <x v="32"/>
    <x v="35"/>
  </r>
  <r>
    <x v="2594"/>
    <s v="53020619A"/>
    <x v="0"/>
    <n v="1"/>
    <x v="6"/>
    <n v="172"/>
    <x v="6"/>
    <x v="1"/>
    <n v="172"/>
    <x v="4"/>
    <s v="SMA2"/>
    <x v="34"/>
    <x v="37"/>
  </r>
  <r>
    <x v="2595"/>
    <s v="53020719A"/>
    <x v="0"/>
    <n v="1"/>
    <x v="6"/>
    <n v="172"/>
    <x v="6"/>
    <x v="1"/>
    <n v="172"/>
    <x v="4"/>
    <s v="SMA2"/>
    <x v="34"/>
    <x v="37"/>
  </r>
  <r>
    <x v="2596"/>
    <s v="53020819A"/>
    <x v="0"/>
    <n v="1"/>
    <x v="6"/>
    <n v="210"/>
    <x v="6"/>
    <x v="1"/>
    <n v="210"/>
    <x v="3"/>
    <s v="FRA2"/>
    <x v="4"/>
    <x v="54"/>
  </r>
  <r>
    <x v="2597"/>
    <s v="53020919A"/>
    <x v="0"/>
    <n v="1"/>
    <x v="6"/>
    <n v="205"/>
    <x v="6"/>
    <x v="1"/>
    <n v="205"/>
    <x v="3"/>
    <s v="FRA3"/>
    <x v="16"/>
    <x v="19"/>
  </r>
  <r>
    <x v="2598"/>
    <s v="53021019A"/>
    <x v="0"/>
    <n v="1"/>
    <x v="6"/>
    <n v="506"/>
    <x v="6"/>
    <x v="1"/>
    <n v="506"/>
    <x v="1"/>
    <s v="SAN12"/>
    <x v="1"/>
    <x v="47"/>
  </r>
  <r>
    <x v="2599"/>
    <s v="53021119A"/>
    <x v="0"/>
    <n v="1"/>
    <x v="6"/>
    <n v="367"/>
    <x v="6"/>
    <x v="1"/>
    <n v="367"/>
    <x v="5"/>
    <s v="SNE11"/>
    <x v="70"/>
    <x v="74"/>
  </r>
  <r>
    <x v="2600"/>
    <s v="53021219A"/>
    <x v="0"/>
    <n v="1"/>
    <x v="6"/>
    <n v="345"/>
    <x v="6"/>
    <x v="1"/>
    <n v="345"/>
    <x v="0"/>
    <s v="APP2"/>
    <x v="32"/>
    <x v="35"/>
  </r>
  <r>
    <x v="2601"/>
    <s v="53021319A"/>
    <x v="0"/>
    <n v="1"/>
    <x v="6"/>
    <n v="383"/>
    <x v="6"/>
    <x v="1"/>
    <n v="383"/>
    <x v="0"/>
    <s v="APP1"/>
    <x v="2"/>
    <x v="8"/>
  </r>
  <r>
    <x v="2602"/>
    <s v="53021419A"/>
    <x v="0"/>
    <n v="1"/>
    <x v="6"/>
    <n v="383"/>
    <x v="6"/>
    <x v="1"/>
    <n v="383"/>
    <x v="0"/>
    <s v="APP1"/>
    <x v="2"/>
    <x v="8"/>
  </r>
  <r>
    <x v="2603"/>
    <s v="53021519A"/>
    <x v="0"/>
    <n v="1"/>
    <x v="6"/>
    <n v="144"/>
    <x v="6"/>
    <x v="1"/>
    <n v="144"/>
    <x v="4"/>
    <s v="SMA3"/>
    <x v="33"/>
    <x v="36"/>
  </r>
  <r>
    <x v="2604"/>
    <s v="53021619A"/>
    <x v="0"/>
    <n v="1"/>
    <x v="6"/>
    <n v="144"/>
    <x v="6"/>
    <x v="1"/>
    <n v="144"/>
    <x v="4"/>
    <s v="SMA3"/>
    <x v="33"/>
    <x v="36"/>
  </r>
  <r>
    <x v="2605"/>
    <s v="53021719A"/>
    <x v="0"/>
    <n v="1"/>
    <x v="6"/>
    <n v="240"/>
    <x v="6"/>
    <x v="1"/>
    <n v="240"/>
    <x v="3"/>
    <s v="FRA5"/>
    <x v="36"/>
    <x v="7"/>
  </r>
  <r>
    <x v="2606"/>
    <s v="53022519A"/>
    <x v="0"/>
    <n v="1"/>
    <x v="6"/>
    <n v="240"/>
    <x v="6"/>
    <x v="1"/>
    <n v="240"/>
    <x v="3"/>
    <s v="FRA5"/>
    <x v="36"/>
    <x v="7"/>
  </r>
  <r>
    <x v="2607"/>
    <s v="53030119A"/>
    <x v="0"/>
    <n v="1"/>
    <x v="6"/>
    <n v="538"/>
    <x v="6"/>
    <x v="1"/>
    <n v="538"/>
    <x v="1"/>
    <s v="SAN11"/>
    <x v="55"/>
    <x v="60"/>
  </r>
  <r>
    <x v="2608"/>
    <s v="53030219A"/>
    <x v="0"/>
    <n v="1"/>
    <x v="6"/>
    <n v="332"/>
    <x v="6"/>
    <x v="1"/>
    <n v="332"/>
    <x v="5"/>
    <s v="SNE16"/>
    <x v="38"/>
    <x v="40"/>
  </r>
  <r>
    <x v="2609"/>
    <s v="53030319A"/>
    <x v="0"/>
    <n v="1"/>
    <x v="6"/>
    <n v="383"/>
    <x v="6"/>
    <x v="1"/>
    <n v="383"/>
    <x v="0"/>
    <s v="APP1"/>
    <x v="2"/>
    <x v="8"/>
  </r>
  <r>
    <x v="2610"/>
    <s v="56010119A"/>
    <x v="0"/>
    <n v="1"/>
    <x v="6"/>
    <n v="488"/>
    <x v="6"/>
    <x v="1"/>
    <n v="488"/>
    <x v="1"/>
    <s v="SAN4"/>
    <x v="53"/>
    <x v="57"/>
  </r>
  <r>
    <x v="2611"/>
    <s v="56010219A"/>
    <x v="0"/>
    <n v="1"/>
    <x v="6"/>
    <n v="261"/>
    <x v="6"/>
    <x v="1"/>
    <n v="261"/>
    <x v="5"/>
    <s v="SNE15"/>
    <x v="57"/>
    <x v="62"/>
  </r>
  <r>
    <x v="2612"/>
    <s v="56010319A"/>
    <x v="0"/>
    <n v="1"/>
    <x v="6"/>
    <n v="447"/>
    <x v="6"/>
    <x v="1"/>
    <n v="447"/>
    <x v="0"/>
    <s v="APP3"/>
    <x v="0"/>
    <x v="9"/>
  </r>
  <r>
    <x v="2613"/>
    <s v="56010419A"/>
    <x v="0"/>
    <n v="1"/>
    <x v="6"/>
    <n v="168"/>
    <x v="6"/>
    <x v="1"/>
    <n v="168"/>
    <x v="4"/>
    <s v="SMA4"/>
    <x v="7"/>
    <x v="10"/>
  </r>
  <r>
    <x v="2614"/>
    <s v="56010519A"/>
    <x v="0"/>
    <n v="1"/>
    <x v="6"/>
    <n v="168"/>
    <x v="6"/>
    <x v="1"/>
    <n v="168"/>
    <x v="4"/>
    <s v="SMA1"/>
    <x v="15"/>
    <x v="18"/>
  </r>
  <r>
    <x v="2615"/>
    <s v="56010619A"/>
    <x v="0"/>
    <n v="1"/>
    <x v="6"/>
    <n v="210"/>
    <x v="6"/>
    <x v="1"/>
    <n v="210"/>
    <x v="3"/>
    <s v="FRA2"/>
    <x v="4"/>
    <x v="54"/>
  </r>
  <r>
    <x v="2616"/>
    <s v="56010719A"/>
    <x v="0"/>
    <n v="1"/>
    <x v="6"/>
    <n v="240"/>
    <x v="6"/>
    <x v="1"/>
    <n v="240"/>
    <x v="3"/>
    <s v="FRA5"/>
    <x v="36"/>
    <x v="7"/>
  </r>
  <r>
    <x v="2617"/>
    <s v="56010819A"/>
    <x v="0"/>
    <n v="1"/>
    <x v="6"/>
    <n v="220"/>
    <x v="6"/>
    <x v="1"/>
    <n v="220"/>
    <x v="3"/>
    <s v="FRA4"/>
    <x v="5"/>
    <x v="6"/>
  </r>
  <r>
    <x v="2618"/>
    <s v="56010919A"/>
    <x v="0"/>
    <n v="1"/>
    <x v="6"/>
    <n v="327"/>
    <x v="6"/>
    <x v="1"/>
    <n v="327"/>
    <x v="6"/>
    <s v="ACC3"/>
    <x v="37"/>
    <x v="39"/>
  </r>
  <r>
    <x v="2619"/>
    <s v="56011019A"/>
    <x v="0"/>
    <n v="1"/>
    <x v="6"/>
    <n v="592"/>
    <x v="6"/>
    <x v="1"/>
    <n v="592"/>
    <x v="1"/>
    <s v="SAN1"/>
    <x v="47"/>
    <x v="50"/>
  </r>
  <r>
    <x v="2620"/>
    <s v="56011119A"/>
    <x v="0"/>
    <n v="1"/>
    <x v="6"/>
    <n v="295"/>
    <x v="6"/>
    <x v="1"/>
    <n v="295"/>
    <x v="5"/>
    <s v="SNE7"/>
    <x v="68"/>
    <x v="72"/>
  </r>
  <r>
    <x v="2621"/>
    <s v="56011219A"/>
    <x v="0"/>
    <n v="1"/>
    <x v="6"/>
    <n v="447"/>
    <x v="6"/>
    <x v="1"/>
    <n v="447"/>
    <x v="0"/>
    <s v="APP3"/>
    <x v="0"/>
    <x v="9"/>
  </r>
  <r>
    <x v="2622"/>
    <s v="56011319A"/>
    <x v="0"/>
    <n v="1"/>
    <x v="6"/>
    <n v="144"/>
    <x v="6"/>
    <x v="1"/>
    <n v="144"/>
    <x v="4"/>
    <s v="SMA3"/>
    <x v="33"/>
    <x v="36"/>
  </r>
  <r>
    <x v="2623"/>
    <s v="56011419A"/>
    <x v="0"/>
    <n v="1"/>
    <x v="6"/>
    <n v="172"/>
    <x v="6"/>
    <x v="1"/>
    <n v="172"/>
    <x v="4"/>
    <s v="SMA2"/>
    <x v="34"/>
    <x v="37"/>
  </r>
  <r>
    <x v="2624"/>
    <s v="56011519A"/>
    <x v="0"/>
    <n v="1"/>
    <x v="6"/>
    <n v="240"/>
    <x v="6"/>
    <x v="1"/>
    <n v="240"/>
    <x v="3"/>
    <s v="FRA5"/>
    <x v="36"/>
    <x v="7"/>
  </r>
  <r>
    <x v="2625"/>
    <s v="56011619A"/>
    <x v="0"/>
    <n v="1"/>
    <x v="6"/>
    <n v="205"/>
    <x v="6"/>
    <x v="1"/>
    <n v="205"/>
    <x v="3"/>
    <s v="FRA3"/>
    <x v="16"/>
    <x v="19"/>
  </r>
  <r>
    <x v="2626"/>
    <s v="56011719A"/>
    <x v="0"/>
    <n v="1"/>
    <x v="6"/>
    <n v="220"/>
    <x v="6"/>
    <x v="1"/>
    <n v="220"/>
    <x v="3"/>
    <s v="FRA4"/>
    <x v="5"/>
    <x v="6"/>
  </r>
  <r>
    <x v="2627"/>
    <s v="56011819A"/>
    <x v="0"/>
    <n v="1"/>
    <x v="6"/>
    <n v="258"/>
    <x v="6"/>
    <x v="1"/>
    <n v="258"/>
    <x v="6"/>
    <s v="ACC2"/>
    <x v="9"/>
    <x v="12"/>
  </r>
  <r>
    <x v="2628"/>
    <s v="56011919A"/>
    <x v="0"/>
    <n v="1"/>
    <x v="6"/>
    <n v="255"/>
    <x v="6"/>
    <x v="1"/>
    <n v="255"/>
    <x v="6"/>
    <s v="ACC1"/>
    <x v="46"/>
    <x v="49"/>
  </r>
  <r>
    <x v="2629"/>
    <s v="56012019A"/>
    <x v="0"/>
    <n v="1"/>
    <x v="6"/>
    <n v="284"/>
    <x v="6"/>
    <x v="1"/>
    <n v="284"/>
    <x v="5"/>
    <s v="SNE14"/>
    <x v="56"/>
    <x v="61"/>
  </r>
  <r>
    <x v="2630"/>
    <s v="56012119A"/>
    <x v="0"/>
    <n v="1"/>
    <x v="6"/>
    <n v="447"/>
    <x v="6"/>
    <x v="1"/>
    <n v="447"/>
    <x v="0"/>
    <s v="APP3"/>
    <x v="0"/>
    <x v="9"/>
  </r>
  <r>
    <x v="2631"/>
    <s v="56012219A"/>
    <x v="0"/>
    <n v="1"/>
    <x v="6"/>
    <n v="168"/>
    <x v="6"/>
    <x v="1"/>
    <n v="168"/>
    <x v="4"/>
    <s v="SMA1"/>
    <x v="15"/>
    <x v="18"/>
  </r>
  <r>
    <x v="2632"/>
    <s v="56012319A"/>
    <x v="0"/>
    <n v="1"/>
    <x v="6"/>
    <n v="168"/>
    <x v="6"/>
    <x v="1"/>
    <n v="168"/>
    <x v="4"/>
    <s v="SMA1"/>
    <x v="15"/>
    <x v="18"/>
  </r>
  <r>
    <x v="2633"/>
    <s v="56012419A"/>
    <x v="0"/>
    <n v="1"/>
    <x v="6"/>
    <n v="192"/>
    <x v="6"/>
    <x v="1"/>
    <n v="192"/>
    <x v="3"/>
    <s v="FRA1"/>
    <x v="35"/>
    <x v="38"/>
  </r>
  <r>
    <x v="2634"/>
    <s v="56012519A"/>
    <x v="0"/>
    <n v="1"/>
    <x v="6"/>
    <n v="210"/>
    <x v="6"/>
    <x v="1"/>
    <n v="210"/>
    <x v="3"/>
    <s v="FRA2"/>
    <x v="4"/>
    <x v="54"/>
  </r>
  <r>
    <x v="2635"/>
    <s v="56012619A"/>
    <x v="0"/>
    <n v="1"/>
    <x v="6"/>
    <n v="240"/>
    <x v="6"/>
    <x v="1"/>
    <n v="240"/>
    <x v="3"/>
    <s v="FRA5"/>
    <x v="36"/>
    <x v="7"/>
  </r>
  <r>
    <x v="2636"/>
    <s v="56012719A"/>
    <x v="0"/>
    <n v="1"/>
    <x v="6"/>
    <n v="327"/>
    <x v="6"/>
    <x v="1"/>
    <n v="327"/>
    <x v="6"/>
    <s v="ACC3"/>
    <x v="37"/>
    <x v="39"/>
  </r>
  <r>
    <x v="2637"/>
    <s v="56012819A"/>
    <x v="0"/>
    <n v="1"/>
    <x v="6"/>
    <n v="313"/>
    <x v="6"/>
    <x v="1"/>
    <n v="313"/>
    <x v="6"/>
    <s v="ACC4"/>
    <x v="10"/>
    <x v="13"/>
  </r>
  <r>
    <x v="2638"/>
    <s v="56012919A"/>
    <x v="0"/>
    <n v="1"/>
    <x v="6"/>
    <n v="313"/>
    <x v="6"/>
    <x v="1"/>
    <n v="313"/>
    <x v="6"/>
    <s v="ACC4"/>
    <x v="10"/>
    <x v="13"/>
  </r>
  <r>
    <x v="2639"/>
    <s v="56013019A"/>
    <x v="0"/>
    <n v="1"/>
    <x v="6"/>
    <n v="278"/>
    <x v="6"/>
    <x v="1"/>
    <n v="278"/>
    <x v="5"/>
    <s v="SNE10"/>
    <x v="71"/>
    <x v="75"/>
  </r>
  <r>
    <x v="2640"/>
    <s v="56013119A"/>
    <x v="0"/>
    <n v="1"/>
    <x v="6"/>
    <n v="383"/>
    <x v="6"/>
    <x v="1"/>
    <n v="383"/>
    <x v="0"/>
    <s v="APP1"/>
    <x v="2"/>
    <x v="8"/>
  </r>
  <r>
    <x v="2641"/>
    <s v="56013219A"/>
    <x v="0"/>
    <n v="1"/>
    <x v="6"/>
    <n v="168"/>
    <x v="6"/>
    <x v="1"/>
    <n v="168"/>
    <x v="4"/>
    <s v="SMA4"/>
    <x v="7"/>
    <x v="10"/>
  </r>
  <r>
    <x v="2642"/>
    <s v="56013319A"/>
    <x v="0"/>
    <n v="1"/>
    <x v="6"/>
    <n v="192"/>
    <x v="6"/>
    <x v="1"/>
    <n v="192"/>
    <x v="3"/>
    <s v="FRA1"/>
    <x v="35"/>
    <x v="38"/>
  </r>
  <r>
    <x v="2643"/>
    <s v="56013419A"/>
    <x v="0"/>
    <n v="1"/>
    <x v="6"/>
    <n v="240"/>
    <x v="6"/>
    <x v="1"/>
    <n v="240"/>
    <x v="3"/>
    <s v="FRA5"/>
    <x v="36"/>
    <x v="7"/>
  </r>
  <r>
    <x v="2644"/>
    <s v="56013519A"/>
    <x v="0"/>
    <n v="1"/>
    <x v="6"/>
    <n v="220"/>
    <x v="6"/>
    <x v="1"/>
    <n v="220"/>
    <x v="3"/>
    <s v="FRA4"/>
    <x v="5"/>
    <x v="6"/>
  </r>
  <r>
    <x v="2645"/>
    <s v="56013619A"/>
    <x v="0"/>
    <n v="1"/>
    <x v="6"/>
    <n v="255"/>
    <x v="6"/>
    <x v="1"/>
    <n v="255"/>
    <x v="6"/>
    <s v="ACC1"/>
    <x v="46"/>
    <x v="49"/>
  </r>
  <r>
    <x v="2646"/>
    <s v="56013719A"/>
    <x v="0"/>
    <n v="1"/>
    <x v="6"/>
    <n v="327"/>
    <x v="6"/>
    <x v="1"/>
    <n v="327"/>
    <x v="6"/>
    <s v="ACC3"/>
    <x v="37"/>
    <x v="39"/>
  </r>
  <r>
    <x v="2647"/>
    <s v="56013819A"/>
    <x v="0"/>
    <n v="1"/>
    <x v="6"/>
    <n v="258"/>
    <x v="6"/>
    <x v="1"/>
    <n v="258"/>
    <x v="6"/>
    <s v="ACC2"/>
    <x v="9"/>
    <x v="12"/>
  </r>
  <r>
    <x v="2648"/>
    <s v="56013919A"/>
    <x v="0"/>
    <n v="1"/>
    <x v="6"/>
    <n v="474"/>
    <x v="6"/>
    <x v="1"/>
    <n v="474"/>
    <x v="7"/>
    <s v="MIN9"/>
    <x v="12"/>
    <x v="15"/>
  </r>
  <r>
    <x v="2649"/>
    <s v="56014019A"/>
    <x v="0"/>
    <n v="1"/>
    <x v="6"/>
    <n v="345"/>
    <x v="6"/>
    <x v="1"/>
    <n v="345"/>
    <x v="0"/>
    <s v="APP2"/>
    <x v="32"/>
    <x v="35"/>
  </r>
  <r>
    <x v="2650"/>
    <s v="56014119A"/>
    <x v="0"/>
    <n v="1"/>
    <x v="6"/>
    <n v="168"/>
    <x v="6"/>
    <x v="1"/>
    <n v="168"/>
    <x v="4"/>
    <s v="SMA4"/>
    <x v="7"/>
    <x v="10"/>
  </r>
  <r>
    <x v="2651"/>
    <s v="56014219A"/>
    <x v="0"/>
    <n v="1"/>
    <x v="6"/>
    <n v="220"/>
    <x v="6"/>
    <x v="1"/>
    <n v="220"/>
    <x v="3"/>
    <s v="FRA4"/>
    <x v="5"/>
    <x v="6"/>
  </r>
  <r>
    <x v="2652"/>
    <s v="56014319A"/>
    <x v="0"/>
    <n v="1"/>
    <x v="6"/>
    <n v="210"/>
    <x v="6"/>
    <x v="1"/>
    <n v="210"/>
    <x v="3"/>
    <s v="FRA2"/>
    <x v="4"/>
    <x v="54"/>
  </r>
  <r>
    <x v="2653"/>
    <s v="56014419A"/>
    <x v="0"/>
    <n v="1"/>
    <x v="6"/>
    <n v="192"/>
    <x v="6"/>
    <x v="1"/>
    <n v="192"/>
    <x v="3"/>
    <s v="FRA1"/>
    <x v="35"/>
    <x v="38"/>
  </r>
  <r>
    <x v="2654"/>
    <s v="56014519A"/>
    <x v="0"/>
    <n v="1"/>
    <x v="6"/>
    <n v="313"/>
    <x v="6"/>
    <x v="1"/>
    <n v="313"/>
    <x v="6"/>
    <s v="ACC4"/>
    <x v="10"/>
    <x v="13"/>
  </r>
  <r>
    <x v="2655"/>
    <s v="56014619A"/>
    <x v="0"/>
    <n v="1"/>
    <x v="6"/>
    <n v="327"/>
    <x v="6"/>
    <x v="1"/>
    <n v="327"/>
    <x v="6"/>
    <s v="ACC3"/>
    <x v="37"/>
    <x v="39"/>
  </r>
  <r>
    <x v="2656"/>
    <s v="56014719A"/>
    <x v="0"/>
    <n v="1"/>
    <x v="6"/>
    <n v="313"/>
    <x v="6"/>
    <x v="1"/>
    <n v="313"/>
    <x v="6"/>
    <s v="ACC4"/>
    <x v="10"/>
    <x v="13"/>
  </r>
  <r>
    <x v="2657"/>
    <s v="56014819A"/>
    <x v="0"/>
    <n v="1"/>
    <x v="6"/>
    <n v="1086"/>
    <x v="6"/>
    <x v="1"/>
    <n v="1086"/>
    <x v="7"/>
    <s v="MIN4"/>
    <x v="20"/>
    <x v="23"/>
  </r>
  <r>
    <x v="2658"/>
    <s v="56014919A"/>
    <x v="0"/>
    <n v="1"/>
    <x v="6"/>
    <n v="992"/>
    <x v="6"/>
    <x v="1"/>
    <n v="992"/>
    <x v="7"/>
    <s v="MIN5"/>
    <x v="19"/>
    <x v="22"/>
  </r>
  <r>
    <x v="2659"/>
    <s v="56015019A"/>
    <x v="0"/>
    <n v="1"/>
    <x v="6"/>
    <n v="447"/>
    <x v="6"/>
    <x v="1"/>
    <n v="447"/>
    <x v="0"/>
    <s v="APP3"/>
    <x v="0"/>
    <x v="9"/>
  </r>
  <r>
    <x v="2660"/>
    <s v="56015119A"/>
    <x v="0"/>
    <n v="1"/>
    <x v="6"/>
    <n v="144"/>
    <x v="6"/>
    <x v="1"/>
    <n v="144"/>
    <x v="4"/>
    <s v="SMA3"/>
    <x v="33"/>
    <x v="36"/>
  </r>
  <r>
    <x v="2661"/>
    <s v="56015219A"/>
    <x v="0"/>
    <n v="1"/>
    <x v="6"/>
    <n v="240"/>
    <x v="6"/>
    <x v="1"/>
    <n v="240"/>
    <x v="3"/>
    <s v="FRA5"/>
    <x v="36"/>
    <x v="7"/>
  </r>
  <r>
    <x v="2662"/>
    <s v="56015319A"/>
    <x v="0"/>
    <n v="1"/>
    <x v="6"/>
    <n v="192"/>
    <x v="6"/>
    <x v="1"/>
    <n v="192"/>
    <x v="3"/>
    <s v="FRA1"/>
    <x v="35"/>
    <x v="38"/>
  </r>
  <r>
    <x v="2663"/>
    <s v="56015419A"/>
    <x v="0"/>
    <n v="1"/>
    <x v="6"/>
    <n v="258"/>
    <x v="6"/>
    <x v="1"/>
    <n v="258"/>
    <x v="6"/>
    <s v="ACC2"/>
    <x v="9"/>
    <x v="12"/>
  </r>
  <r>
    <x v="2664"/>
    <s v="56015519A"/>
    <x v="0"/>
    <n v="1"/>
    <x v="6"/>
    <n v="327"/>
    <x v="6"/>
    <x v="1"/>
    <n v="327"/>
    <x v="6"/>
    <s v="ACC3"/>
    <x v="37"/>
    <x v="39"/>
  </r>
  <r>
    <x v="2665"/>
    <s v="56015619A"/>
    <x v="0"/>
    <n v="1"/>
    <x v="6"/>
    <n v="313"/>
    <x v="6"/>
    <x v="1"/>
    <n v="313"/>
    <x v="6"/>
    <s v="ACC4"/>
    <x v="10"/>
    <x v="13"/>
  </r>
  <r>
    <x v="2666"/>
    <s v="56015719A"/>
    <x v="0"/>
    <n v="1"/>
    <x v="6"/>
    <n v="889"/>
    <x v="6"/>
    <x v="1"/>
    <n v="889"/>
    <x v="7"/>
    <s v="MIN2"/>
    <x v="11"/>
    <x v="14"/>
  </r>
  <r>
    <x v="2667"/>
    <s v="68010119A"/>
    <x v="0"/>
    <n v="1"/>
    <x v="6"/>
    <n v="383"/>
    <x v="6"/>
    <x v="1"/>
    <n v="383"/>
    <x v="0"/>
    <s v="APP1"/>
    <x v="2"/>
    <x v="8"/>
  </r>
  <r>
    <x v="2668"/>
    <s v="68010219A"/>
    <x v="0"/>
    <n v="1"/>
    <x v="6"/>
    <n v="168"/>
    <x v="6"/>
    <x v="1"/>
    <n v="168"/>
    <x v="4"/>
    <s v="SMA4"/>
    <x v="7"/>
    <x v="10"/>
  </r>
  <r>
    <x v="2669"/>
    <s v="68010319A"/>
    <x v="0"/>
    <n v="1"/>
    <x v="6"/>
    <n v="240"/>
    <x v="6"/>
    <x v="1"/>
    <n v="240"/>
    <x v="3"/>
    <s v="FRA5"/>
    <x v="36"/>
    <x v="7"/>
  </r>
  <r>
    <x v="2670"/>
    <s v="68010419A"/>
    <x v="0"/>
    <n v="1"/>
    <x v="6"/>
    <n v="220"/>
    <x v="6"/>
    <x v="1"/>
    <n v="220"/>
    <x v="3"/>
    <s v="FRA4"/>
    <x v="5"/>
    <x v="6"/>
  </r>
  <r>
    <x v="2671"/>
    <s v="68010519A"/>
    <x v="0"/>
    <n v="1"/>
    <x v="6"/>
    <n v="220"/>
    <x v="6"/>
    <x v="1"/>
    <n v="220"/>
    <x v="3"/>
    <s v="FRA4"/>
    <x v="5"/>
    <x v="6"/>
  </r>
  <r>
    <x v="2672"/>
    <s v="68010619A"/>
    <x v="0"/>
    <n v="1"/>
    <x v="6"/>
    <n v="258"/>
    <x v="6"/>
    <x v="1"/>
    <n v="258"/>
    <x v="6"/>
    <s v="ACC2"/>
    <x v="9"/>
    <x v="12"/>
  </r>
  <r>
    <x v="2673"/>
    <s v="68010719A"/>
    <x v="0"/>
    <n v="1"/>
    <x v="6"/>
    <n v="255"/>
    <x v="6"/>
    <x v="1"/>
    <n v="255"/>
    <x v="6"/>
    <s v="ACC1"/>
    <x v="46"/>
    <x v="49"/>
  </r>
  <r>
    <x v="2674"/>
    <s v="68010819A"/>
    <x v="0"/>
    <n v="1"/>
    <x v="6"/>
    <n v="313"/>
    <x v="6"/>
    <x v="1"/>
    <n v="313"/>
    <x v="6"/>
    <s v="ACC4"/>
    <x v="10"/>
    <x v="13"/>
  </r>
  <r>
    <x v="2675"/>
    <s v="68010919A"/>
    <x v="0"/>
    <n v="1"/>
    <x v="6"/>
    <n v="889"/>
    <x v="6"/>
    <x v="1"/>
    <n v="889"/>
    <x v="7"/>
    <s v="MIN2"/>
    <x v="11"/>
    <x v="14"/>
  </r>
  <r>
    <x v="2676"/>
    <s v="68011019A"/>
    <x v="0"/>
    <n v="1"/>
    <x v="6"/>
    <n v="383"/>
    <x v="6"/>
    <x v="1"/>
    <n v="383"/>
    <x v="0"/>
    <s v="APP1"/>
    <x v="2"/>
    <x v="8"/>
  </r>
  <r>
    <x v="2677"/>
    <s v="68011119A"/>
    <x v="0"/>
    <n v="1"/>
    <x v="6"/>
    <n v="168"/>
    <x v="6"/>
    <x v="1"/>
    <n v="168"/>
    <x v="4"/>
    <s v="SMA4"/>
    <x v="7"/>
    <x v="10"/>
  </r>
  <r>
    <x v="2678"/>
    <s v="68011219A"/>
    <x v="0"/>
    <n v="1"/>
    <x v="6"/>
    <n v="210"/>
    <x v="6"/>
    <x v="1"/>
    <n v="210"/>
    <x v="3"/>
    <s v="FRA2"/>
    <x v="4"/>
    <x v="54"/>
  </r>
  <r>
    <x v="2679"/>
    <s v="68011319A"/>
    <x v="0"/>
    <n v="1"/>
    <x v="6"/>
    <n v="220"/>
    <x v="6"/>
    <x v="1"/>
    <n v="220"/>
    <x v="3"/>
    <s v="FRA4"/>
    <x v="5"/>
    <x v="6"/>
  </r>
  <r>
    <x v="2680"/>
    <s v="68011419A"/>
    <x v="0"/>
    <n v="1"/>
    <x v="6"/>
    <n v="220"/>
    <x v="6"/>
    <x v="1"/>
    <n v="220"/>
    <x v="3"/>
    <s v="FRA4"/>
    <x v="5"/>
    <x v="6"/>
  </r>
  <r>
    <x v="2681"/>
    <s v="68011519A"/>
    <x v="0"/>
    <n v="1"/>
    <x v="6"/>
    <n v="255"/>
    <x v="6"/>
    <x v="1"/>
    <n v="255"/>
    <x v="6"/>
    <s v="ACC1"/>
    <x v="46"/>
    <x v="49"/>
  </r>
  <r>
    <x v="2682"/>
    <s v="68011619A"/>
    <x v="0"/>
    <n v="1"/>
    <x v="6"/>
    <n v="327"/>
    <x v="6"/>
    <x v="1"/>
    <n v="327"/>
    <x v="6"/>
    <s v="ACC3"/>
    <x v="37"/>
    <x v="39"/>
  </r>
  <r>
    <x v="2683"/>
    <s v="68011719A"/>
    <x v="0"/>
    <n v="1"/>
    <x v="6"/>
    <n v="327"/>
    <x v="6"/>
    <x v="1"/>
    <n v="327"/>
    <x v="6"/>
    <s v="ACC3"/>
    <x v="37"/>
    <x v="39"/>
  </r>
  <r>
    <x v="2684"/>
    <s v="71010119A"/>
    <x v="0"/>
    <n v="1"/>
    <x v="6"/>
    <n v="506"/>
    <x v="6"/>
    <x v="1"/>
    <n v="506"/>
    <x v="1"/>
    <s v="SAN12"/>
    <x v="1"/>
    <x v="47"/>
  </r>
  <r>
    <x v="2685"/>
    <s v="71010219A"/>
    <x v="0"/>
    <n v="1"/>
    <x v="6"/>
    <n v="180"/>
    <x v="6"/>
    <x v="1"/>
    <n v="180"/>
    <x v="5"/>
    <s v="SNE3"/>
    <x v="40"/>
    <x v="42"/>
  </r>
  <r>
    <x v="2686"/>
    <s v="71010319A"/>
    <x v="0"/>
    <n v="1"/>
    <x v="6"/>
    <n v="345"/>
    <x v="6"/>
    <x v="1"/>
    <n v="345"/>
    <x v="0"/>
    <s v="APP2"/>
    <x v="32"/>
    <x v="35"/>
  </r>
  <r>
    <x v="2687"/>
    <s v="71010419A"/>
    <x v="0"/>
    <n v="1"/>
    <x v="6"/>
    <n v="345"/>
    <x v="6"/>
    <x v="1"/>
    <n v="345"/>
    <x v="0"/>
    <s v="APP2"/>
    <x v="32"/>
    <x v="35"/>
  </r>
  <r>
    <x v="2688"/>
    <s v="71010519A"/>
    <x v="0"/>
    <n v="1"/>
    <x v="6"/>
    <n v="383"/>
    <x v="6"/>
    <x v="1"/>
    <n v="383"/>
    <x v="0"/>
    <s v="APP1"/>
    <x v="2"/>
    <x v="8"/>
  </r>
  <r>
    <x v="2689"/>
    <s v="71010619A"/>
    <x v="0"/>
    <n v="1"/>
    <x v="6"/>
    <n v="383"/>
    <x v="6"/>
    <x v="1"/>
    <n v="383"/>
    <x v="0"/>
    <s v="APP1"/>
    <x v="2"/>
    <x v="8"/>
  </r>
  <r>
    <x v="2690"/>
    <s v="71010719A"/>
    <x v="0"/>
    <n v="1"/>
    <x v="6"/>
    <n v="172"/>
    <x v="6"/>
    <x v="1"/>
    <n v="172"/>
    <x v="4"/>
    <s v="SMA2"/>
    <x v="34"/>
    <x v="37"/>
  </r>
  <r>
    <x v="2691"/>
    <s v="71010819A"/>
    <x v="0"/>
    <n v="1"/>
    <x v="6"/>
    <n v="172"/>
    <x v="6"/>
    <x v="1"/>
    <n v="172"/>
    <x v="4"/>
    <s v="SMA2"/>
    <x v="34"/>
    <x v="37"/>
  </r>
  <r>
    <x v="2692"/>
    <s v="71010919A"/>
    <x v="0"/>
    <n v="1"/>
    <x v="6"/>
    <n v="240"/>
    <x v="6"/>
    <x v="1"/>
    <n v="240"/>
    <x v="3"/>
    <s v="FRA5"/>
    <x v="36"/>
    <x v="7"/>
  </r>
  <r>
    <x v="2693"/>
    <s v="71011019A"/>
    <x v="0"/>
    <n v="1"/>
    <x v="6"/>
    <n v="440"/>
    <x v="6"/>
    <x v="1"/>
    <n v="440"/>
    <x v="1"/>
    <s v="SAN5"/>
    <x v="54"/>
    <x v="59"/>
  </r>
  <r>
    <x v="2694"/>
    <s v="71011119A"/>
    <x v="0"/>
    <n v="1"/>
    <x v="6"/>
    <n v="336"/>
    <x v="6"/>
    <x v="1"/>
    <n v="336"/>
    <x v="5"/>
    <s v="SNE8"/>
    <x v="51"/>
    <x v="55"/>
  </r>
  <r>
    <x v="2695"/>
    <s v="71020419A"/>
    <x v="0"/>
    <n v="1"/>
    <x v="6"/>
    <n v="345"/>
    <x v="6"/>
    <x v="1"/>
    <n v="345"/>
    <x v="0"/>
    <s v="APP2"/>
    <x v="32"/>
    <x v="35"/>
  </r>
  <r>
    <x v="2696"/>
    <s v="71020119A"/>
    <x v="0"/>
    <n v="1"/>
    <x v="6"/>
    <n v="539"/>
    <x v="6"/>
    <x v="1"/>
    <n v="539"/>
    <x v="1"/>
    <s v="SAN2"/>
    <x v="41"/>
    <x v="43"/>
  </r>
  <r>
    <x v="2697"/>
    <s v="71020219A"/>
    <x v="0"/>
    <n v="1"/>
    <x v="6"/>
    <n v="180"/>
    <x v="6"/>
    <x v="1"/>
    <n v="180"/>
    <x v="5"/>
    <s v="SNE3"/>
    <x v="40"/>
    <x v="42"/>
  </r>
  <r>
    <x v="2698"/>
    <s v="71020319A"/>
    <x v="0"/>
    <n v="1"/>
    <x v="6"/>
    <n v="447"/>
    <x v="6"/>
    <x v="1"/>
    <n v="447"/>
    <x v="0"/>
    <s v="APP3"/>
    <x v="0"/>
    <x v="9"/>
  </r>
  <r>
    <x v="2699"/>
    <s v="80000519A"/>
    <x v="0"/>
    <n v="1"/>
    <x v="6"/>
    <n v="345"/>
    <x v="6"/>
    <x v="1"/>
    <n v="345"/>
    <x v="0"/>
    <s v="APP2"/>
    <x v="32"/>
    <x v="35"/>
  </r>
  <r>
    <x v="2700"/>
    <s v="88000019A"/>
    <x v="0"/>
    <n v="1"/>
    <x v="6"/>
    <n v="383"/>
    <x v="6"/>
    <x v="1"/>
    <n v="383"/>
    <x v="0"/>
    <s v="APP1"/>
    <x v="2"/>
    <x v="8"/>
  </r>
  <r>
    <x v="2701"/>
    <s v="88000119A"/>
    <x v="0"/>
    <n v="1"/>
    <x v="6"/>
    <n v="168"/>
    <x v="6"/>
    <x v="1"/>
    <n v="168"/>
    <x v="4"/>
    <s v="SMA4"/>
    <x v="7"/>
    <x v="10"/>
  </r>
  <r>
    <x v="2702"/>
    <s v="88000219A"/>
    <x v="0"/>
    <n v="1"/>
    <x v="6"/>
    <n v="205"/>
    <x v="6"/>
    <x v="1"/>
    <n v="205"/>
    <x v="3"/>
    <s v="FRA3"/>
    <x v="16"/>
    <x v="19"/>
  </r>
  <r>
    <x v="2703"/>
    <s v="88000319A"/>
    <x v="0"/>
    <n v="1"/>
    <x v="6"/>
    <n v="192"/>
    <x v="6"/>
    <x v="1"/>
    <n v="192"/>
    <x v="3"/>
    <s v="FRA1"/>
    <x v="35"/>
    <x v="38"/>
  </r>
  <r>
    <x v="2704"/>
    <s v="88000419A"/>
    <x v="0"/>
    <n v="1"/>
    <x v="6"/>
    <n v="240"/>
    <x v="6"/>
    <x v="1"/>
    <n v="240"/>
    <x v="3"/>
    <s v="FRA5"/>
    <x v="36"/>
    <x v="7"/>
  </r>
  <r>
    <x v="2705"/>
    <s v="88000519A"/>
    <x v="0"/>
    <n v="1"/>
    <x v="6"/>
    <n v="313"/>
    <x v="6"/>
    <x v="1"/>
    <n v="313"/>
    <x v="6"/>
    <s v="ACC4"/>
    <x v="10"/>
    <x v="13"/>
  </r>
  <r>
    <x v="2706"/>
    <s v="88000619A"/>
    <x v="0"/>
    <n v="1"/>
    <x v="6"/>
    <n v="327"/>
    <x v="6"/>
    <x v="1"/>
    <n v="327"/>
    <x v="6"/>
    <s v="ACC3"/>
    <x v="37"/>
    <x v="39"/>
  </r>
  <r>
    <x v="2707"/>
    <s v="88000719A"/>
    <x v="0"/>
    <n v="1"/>
    <x v="6"/>
    <n v="313"/>
    <x v="6"/>
    <x v="1"/>
    <n v="313"/>
    <x v="6"/>
    <s v="ACC4"/>
    <x v="10"/>
    <x v="13"/>
  </r>
  <r>
    <x v="2708"/>
    <s v="88000819A"/>
    <x v="0"/>
    <n v="1"/>
    <x v="6"/>
    <n v="1086"/>
    <x v="6"/>
    <x v="1"/>
    <n v="1086"/>
    <x v="7"/>
    <s v="MIN4"/>
    <x v="20"/>
    <x v="23"/>
  </r>
  <r>
    <x v="2709"/>
    <s v="88000919A"/>
    <x v="0"/>
    <n v="1"/>
    <x v="6"/>
    <n v="1086"/>
    <x v="6"/>
    <x v="1"/>
    <n v="1086"/>
    <x v="7"/>
    <s v="MIN4"/>
    <x v="20"/>
    <x v="23"/>
  </r>
  <r>
    <x v="2710"/>
    <s v="88001019A"/>
    <x v="0"/>
    <n v="1"/>
    <x v="6"/>
    <n v="383"/>
    <x v="6"/>
    <x v="1"/>
    <n v="383"/>
    <x v="0"/>
    <s v="APP1"/>
    <x v="2"/>
    <x v="8"/>
  </r>
  <r>
    <x v="2711"/>
    <s v="88001119A"/>
    <x v="0"/>
    <n v="1"/>
    <x v="6"/>
    <n v="168"/>
    <x v="6"/>
    <x v="1"/>
    <n v="168"/>
    <x v="4"/>
    <s v="SMA4"/>
    <x v="7"/>
    <x v="10"/>
  </r>
  <r>
    <x v="2712"/>
    <s v="88001219A"/>
    <x v="0"/>
    <n v="1"/>
    <x v="6"/>
    <n v="240"/>
    <x v="6"/>
    <x v="1"/>
    <n v="240"/>
    <x v="3"/>
    <s v="FRA5"/>
    <x v="36"/>
    <x v="7"/>
  </r>
  <r>
    <x v="2713"/>
    <s v="88001319A"/>
    <x v="0"/>
    <n v="1"/>
    <x v="6"/>
    <n v="205"/>
    <x v="6"/>
    <x v="1"/>
    <n v="205"/>
    <x v="3"/>
    <s v="FRA3"/>
    <x v="16"/>
    <x v="19"/>
  </r>
  <r>
    <x v="2714"/>
    <s v="88001419A"/>
    <x v="0"/>
    <n v="1"/>
    <x v="6"/>
    <n v="327"/>
    <x v="6"/>
    <x v="1"/>
    <n v="327"/>
    <x v="6"/>
    <s v="ACC3"/>
    <x v="37"/>
    <x v="39"/>
  </r>
  <r>
    <x v="2715"/>
    <s v="88001519A"/>
    <x v="0"/>
    <n v="1"/>
    <x v="6"/>
    <n v="313"/>
    <x v="6"/>
    <x v="1"/>
    <n v="313"/>
    <x v="6"/>
    <s v="ACC4"/>
    <x v="10"/>
    <x v="13"/>
  </r>
  <r>
    <x v="2716"/>
    <s v="88001619A"/>
    <x v="0"/>
    <n v="1"/>
    <x v="6"/>
    <n v="313"/>
    <x v="6"/>
    <x v="1"/>
    <n v="313"/>
    <x v="6"/>
    <s v="ACC4"/>
    <x v="10"/>
    <x v="13"/>
  </r>
  <r>
    <x v="2717"/>
    <s v="88001719A"/>
    <x v="0"/>
    <n v="1"/>
    <x v="6"/>
    <n v="889"/>
    <x v="6"/>
    <x v="1"/>
    <n v="889"/>
    <x v="7"/>
    <s v="MIN2"/>
    <x v="11"/>
    <x v="14"/>
  </r>
  <r>
    <x v="2718"/>
    <s v="88001819A"/>
    <x v="0"/>
    <n v="1"/>
    <x v="6"/>
    <n v="992"/>
    <x v="6"/>
    <x v="1"/>
    <n v="992"/>
    <x v="7"/>
    <s v="MIN1"/>
    <x v="26"/>
    <x v="29"/>
  </r>
  <r>
    <x v="2719"/>
    <s v="88001919A"/>
    <x v="0"/>
    <n v="1"/>
    <x v="6"/>
    <n v="1101"/>
    <x v="6"/>
    <x v="1"/>
    <n v="1101"/>
    <x v="8"/>
    <s v="BAG1"/>
    <x v="21"/>
    <x v="24"/>
  </r>
  <r>
    <x v="2720"/>
    <s v="88002019A"/>
    <x v="0"/>
    <n v="1"/>
    <x v="6"/>
    <n v="383"/>
    <x v="6"/>
    <x v="1"/>
    <n v="383"/>
    <x v="0"/>
    <s v="APP1"/>
    <x v="2"/>
    <x v="8"/>
  </r>
  <r>
    <x v="2721"/>
    <s v="88002119A"/>
    <x v="0"/>
    <n v="1"/>
    <x v="6"/>
    <n v="144"/>
    <x v="6"/>
    <x v="1"/>
    <n v="144"/>
    <x v="4"/>
    <s v="SMA3"/>
    <x v="33"/>
    <x v="36"/>
  </r>
  <r>
    <x v="2722"/>
    <s v="88002219A"/>
    <x v="0"/>
    <n v="1"/>
    <x v="6"/>
    <n v="192"/>
    <x v="6"/>
    <x v="1"/>
    <n v="192"/>
    <x v="3"/>
    <s v="FRA1"/>
    <x v="35"/>
    <x v="38"/>
  </r>
  <r>
    <x v="2723"/>
    <s v="88002319A"/>
    <x v="0"/>
    <n v="1"/>
    <x v="6"/>
    <n v="313"/>
    <x v="6"/>
    <x v="1"/>
    <n v="313"/>
    <x v="6"/>
    <s v="ACC4"/>
    <x v="10"/>
    <x v="13"/>
  </r>
  <r>
    <x v="2724"/>
    <s v="88002419A"/>
    <x v="0"/>
    <n v="1"/>
    <x v="6"/>
    <n v="255"/>
    <x v="6"/>
    <x v="1"/>
    <n v="255"/>
    <x v="6"/>
    <s v="ACC1"/>
    <x v="46"/>
    <x v="49"/>
  </r>
  <r>
    <x v="2725"/>
    <s v="88002519A"/>
    <x v="0"/>
    <n v="1"/>
    <x v="6"/>
    <n v="327"/>
    <x v="6"/>
    <x v="1"/>
    <n v="327"/>
    <x v="6"/>
    <s v="ACC3"/>
    <x v="37"/>
    <x v="39"/>
  </r>
  <r>
    <x v="2726"/>
    <s v="88002619A"/>
    <x v="0"/>
    <n v="1"/>
    <x v="6"/>
    <n v="474"/>
    <x v="6"/>
    <x v="1"/>
    <n v="474"/>
    <x v="7"/>
    <s v="MIN9"/>
    <x v="12"/>
    <x v="15"/>
  </r>
  <r>
    <x v="2727"/>
    <s v="88002719A"/>
    <x v="0"/>
    <n v="1"/>
    <x v="6"/>
    <n v="889"/>
    <x v="6"/>
    <x v="1"/>
    <n v="889"/>
    <x v="7"/>
    <s v="MIN2"/>
    <x v="11"/>
    <x v="14"/>
  </r>
  <r>
    <x v="2728"/>
    <s v="88002819A"/>
    <x v="0"/>
    <n v="1"/>
    <x v="6"/>
    <n v="1101"/>
    <x v="6"/>
    <x v="1"/>
    <n v="1101"/>
    <x v="8"/>
    <s v="BAG1"/>
    <x v="21"/>
    <x v="24"/>
  </r>
  <r>
    <x v="2729"/>
    <s v="88002919A"/>
    <x v="0"/>
    <n v="1"/>
    <x v="6"/>
    <n v="1491"/>
    <x v="6"/>
    <x v="1"/>
    <n v="1491"/>
    <x v="8"/>
    <s v="BAG2"/>
    <x v="14"/>
    <x v="17"/>
  </r>
  <r>
    <x v="2730"/>
    <s v="88003019A"/>
    <x v="0"/>
    <n v="1"/>
    <x v="6"/>
    <n v="144"/>
    <x v="6"/>
    <x v="1"/>
    <n v="144"/>
    <x v="4"/>
    <s v="SMA3"/>
    <x v="33"/>
    <x v="36"/>
  </r>
  <r>
    <x v="2731"/>
    <s v="88003119A"/>
    <x v="0"/>
    <n v="1"/>
    <x v="6"/>
    <n v="240"/>
    <x v="6"/>
    <x v="1"/>
    <n v="240"/>
    <x v="3"/>
    <s v="FRA5"/>
    <x v="36"/>
    <x v="7"/>
  </r>
  <r>
    <x v="2732"/>
    <s v="88003219A"/>
    <x v="0"/>
    <n v="1"/>
    <x v="6"/>
    <n v="327"/>
    <x v="6"/>
    <x v="1"/>
    <n v="327"/>
    <x v="6"/>
    <s v="ACC3"/>
    <x v="37"/>
    <x v="39"/>
  </r>
  <r>
    <x v="2733"/>
    <s v="88003319A"/>
    <x v="0"/>
    <n v="1"/>
    <x v="6"/>
    <n v="255"/>
    <x v="6"/>
    <x v="1"/>
    <n v="255"/>
    <x v="6"/>
    <s v="ACC1"/>
    <x v="46"/>
    <x v="49"/>
  </r>
  <r>
    <x v="2734"/>
    <s v="88003419A"/>
    <x v="0"/>
    <n v="1"/>
    <x v="6"/>
    <n v="258"/>
    <x v="6"/>
    <x v="1"/>
    <n v="258"/>
    <x v="6"/>
    <s v="ACC2"/>
    <x v="9"/>
    <x v="12"/>
  </r>
  <r>
    <x v="2735"/>
    <s v="88003519A"/>
    <x v="0"/>
    <n v="1"/>
    <x v="6"/>
    <n v="992"/>
    <x v="6"/>
    <x v="1"/>
    <n v="992"/>
    <x v="7"/>
    <s v="MIN1"/>
    <x v="26"/>
    <x v="29"/>
  </r>
  <r>
    <x v="2736"/>
    <s v="88003619A"/>
    <x v="0"/>
    <n v="1"/>
    <x v="6"/>
    <n v="1086"/>
    <x v="6"/>
    <x v="1"/>
    <n v="1086"/>
    <x v="7"/>
    <s v="MIN4"/>
    <x v="20"/>
    <x v="23"/>
  </r>
  <r>
    <x v="2737"/>
    <s v="88003719A"/>
    <x v="0"/>
    <n v="1"/>
    <x v="6"/>
    <n v="1101"/>
    <x v="6"/>
    <x v="1"/>
    <n v="1101"/>
    <x v="8"/>
    <s v="BAG1"/>
    <x v="21"/>
    <x v="24"/>
  </r>
  <r>
    <x v="2738"/>
    <s v="88003819A"/>
    <x v="0"/>
    <n v="1"/>
    <x v="6"/>
    <n v="948"/>
    <x v="6"/>
    <x v="1"/>
    <n v="948"/>
    <x v="8"/>
    <s v="BAG4"/>
    <x v="13"/>
    <x v="16"/>
  </r>
  <r>
    <x v="2739"/>
    <s v="88003919A"/>
    <x v="0"/>
    <n v="1"/>
    <x v="6"/>
    <n v="1491"/>
    <x v="6"/>
    <x v="1"/>
    <n v="1491"/>
    <x v="8"/>
    <s v="BAG2"/>
    <x v="14"/>
    <x v="17"/>
  </r>
  <r>
    <x v="2740"/>
    <s v="88004019A"/>
    <x v="0"/>
    <n v="1"/>
    <x v="6"/>
    <n v="168"/>
    <x v="6"/>
    <x v="1"/>
    <n v="168"/>
    <x v="4"/>
    <s v="SMA1"/>
    <x v="15"/>
    <x v="18"/>
  </r>
  <r>
    <x v="2741"/>
    <s v="88004119A"/>
    <x v="0"/>
    <n v="1"/>
    <x v="6"/>
    <n v="210"/>
    <x v="6"/>
    <x v="1"/>
    <n v="210"/>
    <x v="3"/>
    <s v="FRA2"/>
    <x v="4"/>
    <x v="54"/>
  </r>
  <r>
    <x v="2742"/>
    <s v="88004219A"/>
    <x v="0"/>
    <n v="1"/>
    <x v="6"/>
    <n v="258"/>
    <x v="6"/>
    <x v="1"/>
    <n v="258"/>
    <x v="6"/>
    <s v="ACC2"/>
    <x v="9"/>
    <x v="12"/>
  </r>
  <r>
    <x v="2743"/>
    <s v="88004319A"/>
    <x v="0"/>
    <n v="1"/>
    <x v="6"/>
    <n v="313"/>
    <x v="6"/>
    <x v="1"/>
    <n v="313"/>
    <x v="6"/>
    <s v="ACC4"/>
    <x v="10"/>
    <x v="13"/>
  </r>
  <r>
    <x v="2744"/>
    <s v="88004419A"/>
    <x v="0"/>
    <n v="1"/>
    <x v="6"/>
    <n v="889"/>
    <x v="6"/>
    <x v="1"/>
    <n v="889"/>
    <x v="7"/>
    <s v="MIN2"/>
    <x v="11"/>
    <x v="14"/>
  </r>
  <r>
    <x v="2745"/>
    <s v="88004619A"/>
    <x v="0"/>
    <n v="1"/>
    <x v="6"/>
    <n v="889"/>
    <x v="6"/>
    <x v="1"/>
    <n v="889"/>
    <x v="7"/>
    <s v="MIN2"/>
    <x v="11"/>
    <x v="14"/>
  </r>
  <r>
    <x v="2746"/>
    <s v="88004719A"/>
    <x v="0"/>
    <n v="1"/>
    <x v="6"/>
    <n v="1101"/>
    <x v="6"/>
    <x v="1"/>
    <n v="1101"/>
    <x v="8"/>
    <s v="BAG1"/>
    <x v="21"/>
    <x v="24"/>
  </r>
  <r>
    <x v="2747"/>
    <s v="88004819A"/>
    <x v="0"/>
    <n v="1"/>
    <x v="6"/>
    <n v="1491"/>
    <x v="6"/>
    <x v="1"/>
    <n v="1491"/>
    <x v="8"/>
    <s v="BAG2"/>
    <x v="14"/>
    <x v="17"/>
  </r>
  <r>
    <x v="2748"/>
    <s v="88004919A"/>
    <x v="0"/>
    <n v="1"/>
    <x v="6"/>
    <n v="1101"/>
    <x v="6"/>
    <x v="1"/>
    <n v="1101"/>
    <x v="8"/>
    <s v="BAG1"/>
    <x v="21"/>
    <x v="24"/>
  </r>
  <r>
    <x v="2749"/>
    <s v="88005019A"/>
    <x v="0"/>
    <n v="1"/>
    <x v="6"/>
    <n v="172"/>
    <x v="6"/>
    <x v="1"/>
    <n v="172"/>
    <x v="4"/>
    <s v="SMA2"/>
    <x v="34"/>
    <x v="37"/>
  </r>
  <r>
    <x v="2750"/>
    <s v="88005119A"/>
    <x v="0"/>
    <n v="1"/>
    <x v="6"/>
    <n v="240"/>
    <x v="6"/>
    <x v="1"/>
    <n v="240"/>
    <x v="3"/>
    <s v="FRA5"/>
    <x v="36"/>
    <x v="7"/>
  </r>
  <r>
    <x v="2751"/>
    <s v="88005219A"/>
    <x v="0"/>
    <n v="1"/>
    <x v="6"/>
    <n v="255"/>
    <x v="6"/>
    <x v="1"/>
    <n v="255"/>
    <x v="6"/>
    <s v="ACC1"/>
    <x v="46"/>
    <x v="49"/>
  </r>
  <r>
    <x v="2752"/>
    <s v="88005319A"/>
    <x v="0"/>
    <n v="1"/>
    <x v="6"/>
    <n v="474"/>
    <x v="6"/>
    <x v="1"/>
    <n v="474"/>
    <x v="7"/>
    <s v="MIN9"/>
    <x v="12"/>
    <x v="15"/>
  </r>
  <r>
    <x v="2753"/>
    <s v="88005419A"/>
    <x v="0"/>
    <n v="1"/>
    <x v="6"/>
    <n v="1086"/>
    <x v="6"/>
    <x v="1"/>
    <n v="1086"/>
    <x v="7"/>
    <s v="MIN4"/>
    <x v="20"/>
    <x v="23"/>
  </r>
  <r>
    <x v="2754"/>
    <s v="88005519A"/>
    <x v="0"/>
    <n v="1"/>
    <x v="6"/>
    <n v="1576"/>
    <x v="6"/>
    <x v="1"/>
    <n v="1576"/>
    <x v="8"/>
    <s v="BAG3"/>
    <x v="59"/>
    <x v="64"/>
  </r>
  <r>
    <x v="2755"/>
    <s v="88005619A"/>
    <x v="0"/>
    <n v="1"/>
    <x v="6"/>
    <n v="1576"/>
    <x v="6"/>
    <x v="1"/>
    <n v="1576"/>
    <x v="8"/>
    <s v="BAG3"/>
    <x v="59"/>
    <x v="64"/>
  </r>
  <r>
    <x v="2756"/>
    <s v="88005719A"/>
    <x v="0"/>
    <n v="1"/>
    <x v="6"/>
    <n v="948"/>
    <x v="6"/>
    <x v="1"/>
    <n v="948"/>
    <x v="8"/>
    <s v="BAG4"/>
    <x v="13"/>
    <x v="16"/>
  </r>
  <r>
    <x v="2757"/>
    <s v="88005819A"/>
    <x v="0"/>
    <n v="1"/>
    <x v="6"/>
    <n v="1491"/>
    <x v="6"/>
    <x v="1"/>
    <n v="1491"/>
    <x v="8"/>
    <s v="BAG2"/>
    <x v="14"/>
    <x v="17"/>
  </r>
  <r>
    <x v="2758"/>
    <s v="88005919A"/>
    <x v="0"/>
    <n v="1"/>
    <x v="6"/>
    <n v="636"/>
    <x v="6"/>
    <x v="1"/>
    <n v="636"/>
    <x v="9"/>
    <s v="BOO3"/>
    <x v="23"/>
    <x v="26"/>
  </r>
  <r>
    <x v="2759"/>
    <s v="88006019A"/>
    <x v="0"/>
    <n v="1"/>
    <x v="6"/>
    <n v="210"/>
    <x v="6"/>
    <x v="1"/>
    <n v="210"/>
    <x v="3"/>
    <s v="FRA2"/>
    <x v="4"/>
    <x v="54"/>
  </r>
  <r>
    <x v="2760"/>
    <s v="88006119A"/>
    <x v="0"/>
    <n v="1"/>
    <x v="6"/>
    <n v="255"/>
    <x v="6"/>
    <x v="1"/>
    <n v="255"/>
    <x v="6"/>
    <s v="ACC1"/>
    <x v="46"/>
    <x v="49"/>
  </r>
  <r>
    <x v="2761"/>
    <s v="88006219A"/>
    <x v="0"/>
    <n v="1"/>
    <x v="6"/>
    <n v="992"/>
    <x v="6"/>
    <x v="1"/>
    <n v="992"/>
    <x v="7"/>
    <s v="MIN1"/>
    <x v="26"/>
    <x v="29"/>
  </r>
  <r>
    <x v="2762"/>
    <s v="88006419A"/>
    <x v="0"/>
    <n v="1"/>
    <x v="6"/>
    <n v="526"/>
    <x v="6"/>
    <x v="1"/>
    <n v="526"/>
    <x v="7"/>
    <s v="MIN8"/>
    <x v="18"/>
    <x v="21"/>
  </r>
  <r>
    <x v="2763"/>
    <s v="88006519A"/>
    <x v="0"/>
    <n v="1"/>
    <x v="6"/>
    <n v="1101"/>
    <x v="6"/>
    <x v="1"/>
    <n v="1101"/>
    <x v="8"/>
    <s v="BAG1"/>
    <x v="21"/>
    <x v="24"/>
  </r>
  <r>
    <x v="2764"/>
    <s v="88006719A"/>
    <x v="0"/>
    <n v="1"/>
    <x v="6"/>
    <n v="1491"/>
    <x v="6"/>
    <x v="1"/>
    <n v="1491"/>
    <x v="8"/>
    <s v="BAG2"/>
    <x v="14"/>
    <x v="17"/>
  </r>
  <r>
    <x v="2765"/>
    <s v="88006819A"/>
    <x v="0"/>
    <n v="1"/>
    <x v="6"/>
    <n v="1576"/>
    <x v="6"/>
    <x v="1"/>
    <n v="1576"/>
    <x v="8"/>
    <s v="BAG3"/>
    <x v="59"/>
    <x v="64"/>
  </r>
  <r>
    <x v="2766"/>
    <s v="88006919A"/>
    <x v="0"/>
    <n v="1"/>
    <x v="6"/>
    <n v="510"/>
    <x v="6"/>
    <x v="1"/>
    <n v="510"/>
    <x v="9"/>
    <s v="BOO2"/>
    <x v="22"/>
    <x v="25"/>
  </r>
  <r>
    <x v="2767"/>
    <s v="88007019A"/>
    <x v="0"/>
    <n v="1"/>
    <x v="6"/>
    <n v="210"/>
    <x v="6"/>
    <x v="1"/>
    <n v="210"/>
    <x v="3"/>
    <s v="FRA2"/>
    <x v="4"/>
    <x v="54"/>
  </r>
  <r>
    <x v="2768"/>
    <s v="88007119A"/>
    <x v="0"/>
    <n v="1"/>
    <x v="6"/>
    <n v="255"/>
    <x v="6"/>
    <x v="1"/>
    <n v="255"/>
    <x v="6"/>
    <s v="ACC1"/>
    <x v="46"/>
    <x v="49"/>
  </r>
  <r>
    <x v="2769"/>
    <s v="88007219A"/>
    <x v="0"/>
    <n v="1"/>
    <x v="6"/>
    <n v="990"/>
    <x v="6"/>
    <x v="1"/>
    <n v="990"/>
    <x v="7"/>
    <s v="MIN6"/>
    <x v="72"/>
    <x v="76"/>
  </r>
  <r>
    <x v="2770"/>
    <s v="88007319A"/>
    <x v="0"/>
    <n v="1"/>
    <x v="6"/>
    <n v="1491"/>
    <x v="6"/>
    <x v="1"/>
    <n v="1491"/>
    <x v="8"/>
    <s v="BAG2"/>
    <x v="14"/>
    <x v="17"/>
  </r>
  <r>
    <x v="2771"/>
    <s v="88007419A"/>
    <x v="0"/>
    <n v="1"/>
    <x v="6"/>
    <n v="1101"/>
    <x v="6"/>
    <x v="1"/>
    <n v="1101"/>
    <x v="8"/>
    <s v="BAG1"/>
    <x v="21"/>
    <x v="24"/>
  </r>
  <r>
    <x v="2772"/>
    <s v="88007519A"/>
    <x v="0"/>
    <n v="1"/>
    <x v="6"/>
    <n v="1576"/>
    <x v="6"/>
    <x v="1"/>
    <n v="1576"/>
    <x v="8"/>
    <s v="BAG3"/>
    <x v="59"/>
    <x v="64"/>
  </r>
  <r>
    <x v="2773"/>
    <s v="88007619A"/>
    <x v="0"/>
    <n v="1"/>
    <x v="6"/>
    <n v="1101"/>
    <x v="6"/>
    <x v="1"/>
    <n v="1101"/>
    <x v="8"/>
    <s v="BAG1"/>
    <x v="21"/>
    <x v="24"/>
  </r>
  <r>
    <x v="2774"/>
    <s v="88007719A"/>
    <x v="0"/>
    <n v="1"/>
    <x v="6"/>
    <n v="510"/>
    <x v="6"/>
    <x v="1"/>
    <n v="510"/>
    <x v="9"/>
    <s v="BOO2"/>
    <x v="22"/>
    <x v="25"/>
  </r>
  <r>
    <x v="2775"/>
    <s v="88007819A"/>
    <x v="0"/>
    <n v="1"/>
    <x v="6"/>
    <n v="579"/>
    <x v="6"/>
    <x v="1"/>
    <n v="579"/>
    <x v="9"/>
    <s v="BOO1"/>
    <x v="25"/>
    <x v="28"/>
  </r>
  <r>
    <x v="2776"/>
    <s v="88007919A"/>
    <x v="0"/>
    <n v="1"/>
    <x v="6"/>
    <n v="636"/>
    <x v="6"/>
    <x v="1"/>
    <n v="636"/>
    <x v="9"/>
    <s v="BOO3"/>
    <x v="23"/>
    <x v="26"/>
  </r>
  <r>
    <x v="2777"/>
    <s v="29020119A"/>
    <x v="0"/>
    <n v="1"/>
    <x v="6"/>
    <n v="228"/>
    <x v="6"/>
    <x v="1"/>
    <n v="228"/>
    <x v="5"/>
    <s v="SNE4"/>
    <x v="44"/>
    <x v="46"/>
  </r>
  <r>
    <x v="2778"/>
    <s v="29020219A"/>
    <x v="0"/>
    <n v="1"/>
    <x v="6"/>
    <n v="383"/>
    <x v="6"/>
    <x v="1"/>
    <n v="383"/>
    <x v="0"/>
    <s v="APP1"/>
    <x v="2"/>
    <x v="8"/>
  </r>
  <r>
    <x v="2779"/>
    <s v="29020319A"/>
    <x v="0"/>
    <n v="1"/>
    <x v="6"/>
    <n v="168"/>
    <x v="6"/>
    <x v="1"/>
    <n v="168"/>
    <x v="4"/>
    <s v="SMA1"/>
    <x v="15"/>
    <x v="18"/>
  </r>
  <r>
    <x v="2780"/>
    <s v="29020519A"/>
    <x v="0"/>
    <n v="1"/>
    <x v="6"/>
    <n v="168"/>
    <x v="6"/>
    <x v="1"/>
    <n v="168"/>
    <x v="4"/>
    <s v="SMA1"/>
    <x v="15"/>
    <x v="18"/>
  </r>
  <r>
    <x v="2781"/>
    <s v="29020619A"/>
    <x v="0"/>
    <n v="1"/>
    <x v="6"/>
    <n v="192"/>
    <x v="6"/>
    <x v="1"/>
    <n v="192"/>
    <x v="3"/>
    <s v="FRA1"/>
    <x v="35"/>
    <x v="38"/>
  </r>
  <r>
    <x v="2782"/>
    <s v="29020719A"/>
    <x v="0"/>
    <n v="1"/>
    <x v="6"/>
    <n v="192"/>
    <x v="6"/>
    <x v="1"/>
    <n v="192"/>
    <x v="3"/>
    <s v="FRA1"/>
    <x v="35"/>
    <x v="38"/>
  </r>
  <r>
    <x v="2783"/>
    <s v="29020919A"/>
    <x v="0"/>
    <n v="1"/>
    <x v="6"/>
    <n v="258"/>
    <x v="6"/>
    <x v="1"/>
    <n v="258"/>
    <x v="6"/>
    <s v="ACC2"/>
    <x v="9"/>
    <x v="12"/>
  </r>
  <r>
    <x v="2784"/>
    <s v="29021019A"/>
    <x v="0"/>
    <n v="1"/>
    <x v="6"/>
    <n v="293"/>
    <x v="6"/>
    <x v="1"/>
    <n v="293"/>
    <x v="5"/>
    <s v="SNE9"/>
    <x v="45"/>
    <x v="48"/>
  </r>
  <r>
    <x v="2785"/>
    <s v="29021119A"/>
    <x v="0"/>
    <n v="1"/>
    <x v="6"/>
    <n v="383"/>
    <x v="6"/>
    <x v="1"/>
    <n v="383"/>
    <x v="0"/>
    <s v="APP1"/>
    <x v="2"/>
    <x v="8"/>
  </r>
  <r>
    <x v="2786"/>
    <s v="29021319A"/>
    <x v="0"/>
    <n v="1"/>
    <x v="6"/>
    <n v="168"/>
    <x v="6"/>
    <x v="1"/>
    <n v="168"/>
    <x v="4"/>
    <s v="SMA1"/>
    <x v="15"/>
    <x v="18"/>
  </r>
  <r>
    <x v="2787"/>
    <s v="29021419A"/>
    <x v="0"/>
    <n v="1"/>
    <x v="6"/>
    <n v="168"/>
    <x v="6"/>
    <x v="1"/>
    <n v="168"/>
    <x v="4"/>
    <s v="SMA1"/>
    <x v="15"/>
    <x v="18"/>
  </r>
  <r>
    <x v="2788"/>
    <s v="29021519A"/>
    <x v="0"/>
    <n v="1"/>
    <x v="6"/>
    <n v="220"/>
    <x v="6"/>
    <x v="1"/>
    <n v="220"/>
    <x v="3"/>
    <s v="FRA4"/>
    <x v="5"/>
    <x v="6"/>
  </r>
  <r>
    <x v="2789"/>
    <s v="29021719A"/>
    <x v="0"/>
    <n v="1"/>
    <x v="6"/>
    <n v="220"/>
    <x v="6"/>
    <x v="1"/>
    <n v="220"/>
    <x v="3"/>
    <s v="FRA4"/>
    <x v="5"/>
    <x v="6"/>
  </r>
  <r>
    <x v="2790"/>
    <s v="29021819A"/>
    <x v="0"/>
    <n v="1"/>
    <x v="6"/>
    <n v="327"/>
    <x v="6"/>
    <x v="1"/>
    <n v="327"/>
    <x v="6"/>
    <s v="ACC3"/>
    <x v="37"/>
    <x v="39"/>
  </r>
  <r>
    <x v="2791"/>
    <s v="29021919A"/>
    <x v="0"/>
    <n v="1"/>
    <x v="6"/>
    <n v="258"/>
    <x v="6"/>
    <x v="1"/>
    <n v="258"/>
    <x v="6"/>
    <s v="ACC2"/>
    <x v="9"/>
    <x v="12"/>
  </r>
  <r>
    <x v="2792"/>
    <s v="29022119A"/>
    <x v="0"/>
    <n v="1"/>
    <x v="6"/>
    <n v="345"/>
    <x v="6"/>
    <x v="1"/>
    <n v="345"/>
    <x v="0"/>
    <s v="APP2"/>
    <x v="32"/>
    <x v="35"/>
  </r>
  <r>
    <x v="2793"/>
    <s v="29022219A"/>
    <x v="0"/>
    <n v="1"/>
    <x v="6"/>
    <n v="172"/>
    <x v="6"/>
    <x v="1"/>
    <n v="172"/>
    <x v="4"/>
    <s v="SMA2"/>
    <x v="34"/>
    <x v="37"/>
  </r>
  <r>
    <x v="2794"/>
    <s v="29022319A"/>
    <x v="0"/>
    <n v="1"/>
    <x v="6"/>
    <n v="240"/>
    <x v="6"/>
    <x v="1"/>
    <n v="240"/>
    <x v="3"/>
    <s v="FRA5"/>
    <x v="36"/>
    <x v="7"/>
  </r>
  <r>
    <x v="2795"/>
    <s v="29022519A"/>
    <x v="0"/>
    <n v="1"/>
    <x v="6"/>
    <n v="205"/>
    <x v="6"/>
    <x v="1"/>
    <n v="205"/>
    <x v="3"/>
    <s v="FRA3"/>
    <x v="16"/>
    <x v="19"/>
  </r>
  <r>
    <x v="2796"/>
    <s v="29022619A"/>
    <x v="0"/>
    <n v="1"/>
    <x v="6"/>
    <n v="192"/>
    <x v="6"/>
    <x v="1"/>
    <n v="192"/>
    <x v="3"/>
    <s v="FRA1"/>
    <x v="35"/>
    <x v="38"/>
  </r>
  <r>
    <x v="2797"/>
    <s v="29022719A"/>
    <x v="0"/>
    <n v="1"/>
    <x v="6"/>
    <n v="255"/>
    <x v="6"/>
    <x v="1"/>
    <n v="255"/>
    <x v="6"/>
    <s v="ACC1"/>
    <x v="46"/>
    <x v="49"/>
  </r>
  <r>
    <x v="2798"/>
    <s v="29023019A"/>
    <x v="0"/>
    <n v="1"/>
    <x v="6"/>
    <n v="383"/>
    <x v="6"/>
    <x v="1"/>
    <n v="383"/>
    <x v="0"/>
    <s v="APP1"/>
    <x v="2"/>
    <x v="8"/>
  </r>
  <r>
    <x v="2799"/>
    <s v="29023119A"/>
    <x v="0"/>
    <n v="1"/>
    <x v="6"/>
    <n v="168"/>
    <x v="6"/>
    <x v="1"/>
    <n v="168"/>
    <x v="4"/>
    <s v="SMA4"/>
    <x v="7"/>
    <x v="10"/>
  </r>
  <r>
    <x v="2800"/>
    <s v="29023319A"/>
    <x v="0"/>
    <n v="1"/>
    <x v="6"/>
    <n v="240"/>
    <x v="6"/>
    <x v="1"/>
    <n v="240"/>
    <x v="3"/>
    <s v="FRA5"/>
    <x v="36"/>
    <x v="7"/>
  </r>
  <r>
    <x v="2801"/>
    <s v="29023419A"/>
    <x v="0"/>
    <n v="1"/>
    <x v="6"/>
    <n v="210"/>
    <x v="6"/>
    <x v="1"/>
    <n v="210"/>
    <x v="3"/>
    <s v="FRA2"/>
    <x v="4"/>
    <x v="54"/>
  </r>
  <r>
    <x v="2802"/>
    <s v="29023519A"/>
    <x v="0"/>
    <n v="1"/>
    <x v="6"/>
    <n v="313"/>
    <x v="6"/>
    <x v="1"/>
    <n v="313"/>
    <x v="6"/>
    <s v="ACC4"/>
    <x v="10"/>
    <x v="13"/>
  </r>
  <r>
    <x v="2803"/>
    <s v="29023819A"/>
    <x v="0"/>
    <n v="1"/>
    <x v="6"/>
    <n v="313"/>
    <x v="6"/>
    <x v="1"/>
    <n v="313"/>
    <x v="6"/>
    <s v="ACC4"/>
    <x v="10"/>
    <x v="13"/>
  </r>
  <r>
    <x v="2804"/>
    <s v="29023919A"/>
    <x v="0"/>
    <n v="1"/>
    <x v="6"/>
    <n v="474"/>
    <x v="6"/>
    <x v="1"/>
    <n v="474"/>
    <x v="7"/>
    <s v="MIN9"/>
    <x v="12"/>
    <x v="15"/>
  </r>
  <r>
    <x v="2805"/>
    <s v="29024119A"/>
    <x v="0"/>
    <n v="1"/>
    <x v="6"/>
    <n v="447"/>
    <x v="6"/>
    <x v="1"/>
    <n v="447"/>
    <x v="0"/>
    <s v="APP3"/>
    <x v="0"/>
    <x v="9"/>
  </r>
  <r>
    <x v="2806"/>
    <s v="29024219A"/>
    <x v="0"/>
    <n v="1"/>
    <x v="6"/>
    <n v="172"/>
    <x v="6"/>
    <x v="1"/>
    <n v="172"/>
    <x v="4"/>
    <s v="SMA2"/>
    <x v="34"/>
    <x v="37"/>
  </r>
  <r>
    <x v="2807"/>
    <s v="54010119A"/>
    <x v="0"/>
    <n v="1"/>
    <x v="6"/>
    <n v="506"/>
    <x v="6"/>
    <x v="1"/>
    <n v="506"/>
    <x v="1"/>
    <s v="SAN12"/>
    <x v="1"/>
    <x v="47"/>
  </r>
  <r>
    <x v="2808"/>
    <s v="54010219A"/>
    <x v="0"/>
    <n v="1"/>
    <x v="6"/>
    <n v="332"/>
    <x v="6"/>
    <x v="1"/>
    <n v="332"/>
    <x v="5"/>
    <s v="SNE16"/>
    <x v="38"/>
    <x v="40"/>
  </r>
  <r>
    <x v="2809"/>
    <s v="54010319A"/>
    <x v="0"/>
    <n v="1"/>
    <x v="6"/>
    <n v="383"/>
    <x v="6"/>
    <x v="1"/>
    <n v="383"/>
    <x v="0"/>
    <s v="APP1"/>
    <x v="2"/>
    <x v="8"/>
  </r>
  <r>
    <x v="2810"/>
    <s v="54010419A"/>
    <x v="0"/>
    <n v="1"/>
    <x v="6"/>
    <n v="447"/>
    <x v="6"/>
    <x v="1"/>
    <n v="447"/>
    <x v="0"/>
    <s v="APP3"/>
    <x v="0"/>
    <x v="9"/>
  </r>
  <r>
    <x v="2811"/>
    <s v="54010519A"/>
    <x v="0"/>
    <n v="1"/>
    <x v="6"/>
    <n v="383"/>
    <x v="6"/>
    <x v="1"/>
    <n v="383"/>
    <x v="0"/>
    <s v="APP1"/>
    <x v="2"/>
    <x v="8"/>
  </r>
  <r>
    <x v="2812"/>
    <s v="54010619A"/>
    <x v="0"/>
    <n v="1"/>
    <x v="6"/>
    <n v="168"/>
    <x v="6"/>
    <x v="1"/>
    <n v="168"/>
    <x v="4"/>
    <s v="SMA4"/>
    <x v="7"/>
    <x v="10"/>
  </r>
  <r>
    <x v="2813"/>
    <s v="54010719A"/>
    <x v="0"/>
    <n v="1"/>
    <x v="6"/>
    <n v="144"/>
    <x v="6"/>
    <x v="1"/>
    <n v="144"/>
    <x v="4"/>
    <s v="SMA3"/>
    <x v="33"/>
    <x v="36"/>
  </r>
  <r>
    <x v="2814"/>
    <s v="54010819A"/>
    <x v="0"/>
    <n v="1"/>
    <x v="6"/>
    <n v="220"/>
    <x v="6"/>
    <x v="1"/>
    <n v="220"/>
    <x v="3"/>
    <s v="FRA4"/>
    <x v="5"/>
    <x v="6"/>
  </r>
  <r>
    <x v="2815"/>
    <s v="54010919A"/>
    <x v="0"/>
    <n v="1"/>
    <x v="6"/>
    <n v="240"/>
    <x v="6"/>
    <x v="1"/>
    <n v="240"/>
    <x v="3"/>
    <s v="FRA5"/>
    <x v="36"/>
    <x v="7"/>
  </r>
  <r>
    <x v="2816"/>
    <s v="54011019A"/>
    <x v="0"/>
    <n v="1"/>
    <x v="6"/>
    <n v="478"/>
    <x v="6"/>
    <x v="1"/>
    <n v="478"/>
    <x v="1"/>
    <s v="SAN8"/>
    <x v="49"/>
    <x v="52"/>
  </r>
  <r>
    <x v="2817"/>
    <s v="54011119A"/>
    <x v="0"/>
    <n v="1"/>
    <x v="6"/>
    <n v="278"/>
    <x v="6"/>
    <x v="1"/>
    <n v="278"/>
    <x v="5"/>
    <s v="SNE10"/>
    <x v="71"/>
    <x v="75"/>
  </r>
  <r>
    <x v="2818"/>
    <s v="54011219A"/>
    <x v="0"/>
    <n v="1"/>
    <x v="6"/>
    <n v="345"/>
    <x v="6"/>
    <x v="1"/>
    <n v="345"/>
    <x v="0"/>
    <s v="APP2"/>
    <x v="32"/>
    <x v="35"/>
  </r>
  <r>
    <x v="2819"/>
    <s v="54011319A"/>
    <x v="0"/>
    <n v="1"/>
    <x v="6"/>
    <n v="383"/>
    <x v="6"/>
    <x v="1"/>
    <n v="383"/>
    <x v="0"/>
    <s v="APP1"/>
    <x v="2"/>
    <x v="8"/>
  </r>
  <r>
    <x v="2820"/>
    <s v="54011419A"/>
    <x v="0"/>
    <n v="1"/>
    <x v="6"/>
    <n v="383"/>
    <x v="6"/>
    <x v="1"/>
    <n v="383"/>
    <x v="0"/>
    <s v="APP1"/>
    <x v="2"/>
    <x v="8"/>
  </r>
  <r>
    <x v="2821"/>
    <s v="54011519A"/>
    <x v="0"/>
    <n v="1"/>
    <x v="6"/>
    <n v="168"/>
    <x v="6"/>
    <x v="1"/>
    <n v="168"/>
    <x v="4"/>
    <s v="SMA1"/>
    <x v="15"/>
    <x v="18"/>
  </r>
  <r>
    <x v="2822"/>
    <s v="54011619A"/>
    <x v="0"/>
    <n v="1"/>
    <x v="6"/>
    <n v="172"/>
    <x v="6"/>
    <x v="1"/>
    <n v="172"/>
    <x v="4"/>
    <s v="SMA2"/>
    <x v="34"/>
    <x v="37"/>
  </r>
  <r>
    <x v="2823"/>
    <s v="54011719A"/>
    <x v="0"/>
    <n v="1"/>
    <x v="6"/>
    <n v="220"/>
    <x v="6"/>
    <x v="1"/>
    <n v="220"/>
    <x v="3"/>
    <s v="FRA4"/>
    <x v="5"/>
    <x v="6"/>
  </r>
  <r>
    <x v="2824"/>
    <s v="54011819A"/>
    <x v="0"/>
    <n v="1"/>
    <x v="6"/>
    <n v="210"/>
    <x v="6"/>
    <x v="1"/>
    <n v="210"/>
    <x v="3"/>
    <s v="FRA2"/>
    <x v="4"/>
    <x v="54"/>
  </r>
  <r>
    <x v="2825"/>
    <s v="54011919A"/>
    <x v="0"/>
    <n v="1"/>
    <x v="6"/>
    <n v="205"/>
    <x v="6"/>
    <x v="1"/>
    <n v="205"/>
    <x v="3"/>
    <s v="FRA3"/>
    <x v="16"/>
    <x v="19"/>
  </r>
  <r>
    <x v="2826"/>
    <s v="54012019A"/>
    <x v="0"/>
    <n v="1"/>
    <x v="6"/>
    <n v="440"/>
    <x v="6"/>
    <x v="1"/>
    <n v="440"/>
    <x v="1"/>
    <s v="SAN5"/>
    <x v="54"/>
    <x v="59"/>
  </r>
  <r>
    <x v="2827"/>
    <s v="54012119A"/>
    <x v="0"/>
    <n v="1"/>
    <x v="6"/>
    <n v="267"/>
    <x v="6"/>
    <x v="1"/>
    <n v="267"/>
    <x v="5"/>
    <s v="SNE6"/>
    <x v="31"/>
    <x v="34"/>
  </r>
  <r>
    <x v="2828"/>
    <s v="54012219A"/>
    <x v="0"/>
    <n v="1"/>
    <x v="6"/>
    <n v="345"/>
    <x v="6"/>
    <x v="1"/>
    <n v="345"/>
    <x v="0"/>
    <s v="APP2"/>
    <x v="32"/>
    <x v="35"/>
  </r>
  <r>
    <x v="2829"/>
    <s v="54012319A"/>
    <x v="0"/>
    <n v="1"/>
    <x v="6"/>
    <n v="383"/>
    <x v="6"/>
    <x v="1"/>
    <n v="383"/>
    <x v="0"/>
    <s v="APP1"/>
    <x v="2"/>
    <x v="8"/>
  </r>
  <r>
    <x v="2830"/>
    <s v="54012419A"/>
    <x v="0"/>
    <n v="1"/>
    <x v="6"/>
    <n v="168"/>
    <x v="6"/>
    <x v="1"/>
    <n v="168"/>
    <x v="4"/>
    <s v="SMA1"/>
    <x v="15"/>
    <x v="18"/>
  </r>
  <r>
    <x v="2831"/>
    <s v="54012519A"/>
    <x v="0"/>
    <n v="1"/>
    <x v="6"/>
    <n v="168"/>
    <x v="6"/>
    <x v="1"/>
    <n v="168"/>
    <x v="4"/>
    <s v="SMA4"/>
    <x v="7"/>
    <x v="10"/>
  </r>
  <r>
    <x v="2832"/>
    <s v="54012619A"/>
    <x v="0"/>
    <n v="1"/>
    <x v="6"/>
    <n v="240"/>
    <x v="6"/>
    <x v="1"/>
    <n v="240"/>
    <x v="3"/>
    <s v="FRA5"/>
    <x v="36"/>
    <x v="7"/>
  </r>
  <r>
    <x v="2833"/>
    <s v="54012719A"/>
    <x v="0"/>
    <n v="1"/>
    <x v="6"/>
    <n v="240"/>
    <x v="6"/>
    <x v="1"/>
    <n v="240"/>
    <x v="3"/>
    <s v="FRA5"/>
    <x v="36"/>
    <x v="7"/>
  </r>
  <r>
    <x v="2834"/>
    <s v="54012819A"/>
    <x v="0"/>
    <n v="1"/>
    <x v="6"/>
    <n v="210"/>
    <x v="6"/>
    <x v="1"/>
    <n v="210"/>
    <x v="3"/>
    <s v="FRA2"/>
    <x v="4"/>
    <x v="54"/>
  </r>
  <r>
    <x v="2835"/>
    <s v="54012919A"/>
    <x v="0"/>
    <n v="1"/>
    <x v="6"/>
    <n v="313"/>
    <x v="6"/>
    <x v="1"/>
    <n v="313"/>
    <x v="6"/>
    <s v="ACC4"/>
    <x v="10"/>
    <x v="13"/>
  </r>
  <r>
    <x v="2836"/>
    <s v="54013019A"/>
    <x v="0"/>
    <n v="1"/>
    <x v="6"/>
    <n v="440"/>
    <x v="6"/>
    <x v="1"/>
    <n v="440"/>
    <x v="1"/>
    <s v="SAN5"/>
    <x v="54"/>
    <x v="59"/>
  </r>
  <r>
    <x v="2837"/>
    <s v="54013119A"/>
    <x v="0"/>
    <n v="1"/>
    <x v="6"/>
    <n v="187"/>
    <x v="6"/>
    <x v="1"/>
    <n v="187"/>
    <x v="5"/>
    <s v="SNE2"/>
    <x v="42"/>
    <x v="44"/>
  </r>
  <r>
    <x v="2838"/>
    <s v="54013219A"/>
    <x v="0"/>
    <n v="1"/>
    <x v="6"/>
    <n v="345"/>
    <x v="6"/>
    <x v="1"/>
    <n v="345"/>
    <x v="0"/>
    <s v="APP2"/>
    <x v="32"/>
    <x v="35"/>
  </r>
  <r>
    <x v="2839"/>
    <s v="54013319A"/>
    <x v="0"/>
    <n v="1"/>
    <x v="6"/>
    <n v="168"/>
    <x v="6"/>
    <x v="1"/>
    <n v="168"/>
    <x v="4"/>
    <s v="SMA4"/>
    <x v="7"/>
    <x v="10"/>
  </r>
  <r>
    <x v="2840"/>
    <s v="54013419A"/>
    <x v="0"/>
    <n v="1"/>
    <x v="6"/>
    <n v="144"/>
    <x v="6"/>
    <x v="1"/>
    <n v="144"/>
    <x v="4"/>
    <s v="SMA3"/>
    <x v="33"/>
    <x v="36"/>
  </r>
  <r>
    <x v="2841"/>
    <s v="54013519A"/>
    <x v="0"/>
    <n v="1"/>
    <x v="6"/>
    <n v="240"/>
    <x v="6"/>
    <x v="1"/>
    <n v="240"/>
    <x v="3"/>
    <s v="FRA5"/>
    <x v="36"/>
    <x v="7"/>
  </r>
  <r>
    <x v="1207"/>
    <s v="12590140B"/>
    <x v="1"/>
    <n v="1"/>
    <x v="6"/>
    <n v="228"/>
    <x v="6"/>
    <x v="1"/>
    <n v="228"/>
    <x v="5"/>
    <s v="SNE4"/>
    <x v="44"/>
    <x v="46"/>
  </r>
  <r>
    <x v="1245"/>
    <s v="12590209B"/>
    <x v="1"/>
    <n v="1"/>
    <x v="6"/>
    <n v="240"/>
    <x v="6"/>
    <x v="1"/>
    <n v="240"/>
    <x v="3"/>
    <s v="FRA5"/>
    <x v="36"/>
    <x v="7"/>
  </r>
  <r>
    <x v="1144"/>
    <s v="12590214B"/>
    <x v="1"/>
    <n v="1"/>
    <x v="6"/>
    <n v="447"/>
    <x v="6"/>
    <x v="1"/>
    <n v="447"/>
    <x v="0"/>
    <s v="APP3"/>
    <x v="0"/>
    <x v="9"/>
  </r>
  <r>
    <x v="1159"/>
    <s v="12590229B"/>
    <x v="1"/>
    <n v="1"/>
    <x v="6"/>
    <n v="327"/>
    <x v="6"/>
    <x v="1"/>
    <n v="327"/>
    <x v="6"/>
    <s v="ACC3"/>
    <x v="37"/>
    <x v="39"/>
  </r>
  <r>
    <x v="1347"/>
    <s v="30120299B"/>
    <x v="1"/>
    <n v="1"/>
    <x v="6"/>
    <n v="168"/>
    <x v="6"/>
    <x v="1"/>
    <n v="168"/>
    <x v="4"/>
    <s v="SMA4"/>
    <x v="7"/>
    <x v="10"/>
  </r>
  <r>
    <x v="1350"/>
    <s v="30119329B"/>
    <x v="1"/>
    <n v="0"/>
    <x v="6"/>
    <n v="240"/>
    <x v="6"/>
    <x v="1"/>
    <n v="240"/>
    <x v="3"/>
    <s v="FRA5"/>
    <x v="36"/>
    <x v="7"/>
  </r>
  <r>
    <x v="1350"/>
    <s v="30119329C"/>
    <x v="1"/>
    <n v="0"/>
    <x v="6"/>
    <n v="205"/>
    <x v="6"/>
    <x v="1"/>
    <n v="205"/>
    <x v="3"/>
    <s v="FRA3"/>
    <x v="16"/>
    <x v="19"/>
  </r>
  <r>
    <x v="1350"/>
    <s v="30119329D"/>
    <x v="1"/>
    <n v="1"/>
    <x v="6"/>
    <n v="240"/>
    <x v="6"/>
    <x v="1"/>
    <n v="240"/>
    <x v="3"/>
    <s v="FRA5"/>
    <x v="36"/>
    <x v="7"/>
  </r>
  <r>
    <x v="1357"/>
    <s v="30119399E"/>
    <x v="1"/>
    <n v="0"/>
    <x v="6"/>
    <n v="1101"/>
    <x v="6"/>
    <x v="1"/>
    <n v="1101"/>
    <x v="8"/>
    <s v="BAG1"/>
    <x v="21"/>
    <x v="24"/>
  </r>
  <r>
    <x v="1407"/>
    <s v="30220179B"/>
    <x v="1"/>
    <n v="1"/>
    <x v="6"/>
    <n v="345"/>
    <x v="6"/>
    <x v="1"/>
    <n v="345"/>
    <x v="0"/>
    <s v="APP2"/>
    <x v="32"/>
    <x v="35"/>
  </r>
  <r>
    <x v="1420"/>
    <s v="12790145D"/>
    <x v="1"/>
    <n v="0"/>
    <x v="6"/>
    <n v="258"/>
    <x v="6"/>
    <x v="1"/>
    <n v="258"/>
    <x v="6"/>
    <s v="ACC2"/>
    <x v="9"/>
    <x v="12"/>
  </r>
  <r>
    <x v="1820"/>
    <s v="12290233D"/>
    <x v="1"/>
    <n v="0"/>
    <x v="6"/>
    <n v="447"/>
    <x v="6"/>
    <x v="1"/>
    <n v="447"/>
    <x v="0"/>
    <s v="APP3"/>
    <x v="0"/>
    <x v="9"/>
  </r>
  <r>
    <x v="1820"/>
    <s v="12290233F"/>
    <x v="1"/>
    <n v="1"/>
    <x v="6"/>
    <n v="447"/>
    <x v="6"/>
    <x v="1"/>
    <n v="447"/>
    <x v="0"/>
    <s v="APP3"/>
    <x v="0"/>
    <x v="9"/>
  </r>
  <r>
    <x v="1828"/>
    <s v="12540101B"/>
    <x v="1"/>
    <n v="1"/>
    <x v="6"/>
    <n v="592"/>
    <x v="6"/>
    <x v="1"/>
    <n v="592"/>
    <x v="1"/>
    <s v="SAN1"/>
    <x v="47"/>
    <x v="50"/>
  </r>
  <r>
    <x v="1837"/>
    <s v="12540110B"/>
    <x v="1"/>
    <n v="1"/>
    <x v="6"/>
    <n v="579"/>
    <x v="6"/>
    <x v="1"/>
    <n v="579"/>
    <x v="9"/>
    <s v="BOO1"/>
    <x v="25"/>
    <x v="28"/>
  </r>
  <r>
    <x v="1838"/>
    <s v="12540111D"/>
    <x v="1"/>
    <n v="1"/>
    <x v="6"/>
    <n v="539"/>
    <x v="6"/>
    <x v="1"/>
    <n v="539"/>
    <x v="1"/>
    <s v="SAN2"/>
    <x v="41"/>
    <x v="43"/>
  </r>
  <r>
    <x v="1880"/>
    <s v="12350110B"/>
    <x v="1"/>
    <n v="1"/>
    <x v="6"/>
    <n v="510"/>
    <x v="6"/>
    <x v="1"/>
    <n v="510"/>
    <x v="9"/>
    <s v="BOO2"/>
    <x v="22"/>
    <x v="25"/>
  </r>
  <r>
    <x v="1904"/>
    <s v="56020219B"/>
    <x v="1"/>
    <n v="1"/>
    <x v="6"/>
    <n v="144"/>
    <x v="6"/>
    <x v="1"/>
    <n v="144"/>
    <x v="4"/>
    <s v="SMA3"/>
    <x v="33"/>
    <x v="36"/>
  </r>
  <r>
    <x v="1907"/>
    <s v="54014519B"/>
    <x v="1"/>
    <n v="1"/>
    <x v="6"/>
    <n v="205"/>
    <x v="6"/>
    <x v="1"/>
    <n v="205"/>
    <x v="3"/>
    <s v="FRA3"/>
    <x v="16"/>
    <x v="19"/>
  </r>
  <r>
    <x v="928"/>
    <s v="64010219D"/>
    <x v="1"/>
    <n v="0"/>
    <x v="6"/>
    <n v="447"/>
    <x v="6"/>
    <x v="1"/>
    <n v="447"/>
    <x v="0"/>
    <s v="APP3"/>
    <x v="0"/>
    <x v="9"/>
  </r>
  <r>
    <x v="928"/>
    <s v="64010219E"/>
    <x v="1"/>
    <n v="0"/>
    <x v="6"/>
    <n v="383"/>
    <x v="6"/>
    <x v="1"/>
    <n v="383"/>
    <x v="0"/>
    <s v="APP1"/>
    <x v="2"/>
    <x v="8"/>
  </r>
  <r>
    <x v="933"/>
    <s v="64020519C"/>
    <x v="1"/>
    <n v="0"/>
    <x v="6"/>
    <n v="210"/>
    <x v="6"/>
    <x v="1"/>
    <n v="210"/>
    <x v="3"/>
    <s v="FRA2"/>
    <x v="4"/>
    <x v="54"/>
  </r>
  <r>
    <x v="947"/>
    <s v="20131419B"/>
    <x v="1"/>
    <n v="1"/>
    <x v="6"/>
    <n v="447"/>
    <x v="6"/>
    <x v="1"/>
    <n v="447"/>
    <x v="0"/>
    <s v="APP3"/>
    <x v="0"/>
    <x v="9"/>
  </r>
  <r>
    <x v="949"/>
    <s v="20131619C"/>
    <x v="1"/>
    <n v="0"/>
    <x v="6"/>
    <n v="447"/>
    <x v="6"/>
    <x v="1"/>
    <n v="447"/>
    <x v="0"/>
    <s v="APP3"/>
    <x v="0"/>
    <x v="9"/>
  </r>
  <r>
    <x v="655"/>
    <s v="62031619B"/>
    <x v="1"/>
    <n v="1"/>
    <x v="6"/>
    <n v="240"/>
    <x v="6"/>
    <x v="1"/>
    <n v="240"/>
    <x v="3"/>
    <s v="FRA5"/>
    <x v="36"/>
    <x v="7"/>
  </r>
  <r>
    <x v="660"/>
    <s v="62032119C"/>
    <x v="1"/>
    <n v="0"/>
    <x v="6"/>
    <n v="168"/>
    <x v="6"/>
    <x v="1"/>
    <n v="168"/>
    <x v="4"/>
    <s v="SMA1"/>
    <x v="15"/>
    <x v="18"/>
  </r>
  <r>
    <x v="660"/>
    <s v="62032119E"/>
    <x v="1"/>
    <n v="0"/>
    <x v="6"/>
    <n v="168"/>
    <x v="6"/>
    <x v="1"/>
    <n v="168"/>
    <x v="4"/>
    <s v="SMA1"/>
    <x v="15"/>
    <x v="18"/>
  </r>
  <r>
    <x v="683"/>
    <s v="62034419C"/>
    <x v="1"/>
    <n v="0"/>
    <x v="6"/>
    <n v="255"/>
    <x v="6"/>
    <x v="1"/>
    <n v="255"/>
    <x v="6"/>
    <s v="ACC1"/>
    <x v="46"/>
    <x v="49"/>
  </r>
  <r>
    <x v="1024"/>
    <s v="13139819B"/>
    <x v="1"/>
    <n v="1"/>
    <x v="7"/>
    <n v="951"/>
    <x v="6"/>
    <x v="1"/>
    <n v="951"/>
    <x v="7"/>
    <s v="MIN3"/>
    <x v="75"/>
    <x v="20"/>
  </r>
  <r>
    <x v="1027"/>
    <s v="13110119B"/>
    <x v="1"/>
    <n v="0"/>
    <x v="7"/>
    <n v="440"/>
    <x v="6"/>
    <x v="1"/>
    <n v="440"/>
    <x v="1"/>
    <s v="SAN5"/>
    <x v="54"/>
    <x v="59"/>
  </r>
  <r>
    <x v="1027"/>
    <s v="13110119D"/>
    <x v="1"/>
    <n v="0"/>
    <x v="7"/>
    <n v="592"/>
    <x v="6"/>
    <x v="1"/>
    <n v="592"/>
    <x v="1"/>
    <s v="SAN1"/>
    <x v="47"/>
    <x v="50"/>
  </r>
  <r>
    <x v="1031"/>
    <s v="13132719B"/>
    <x v="1"/>
    <n v="0"/>
    <x v="7"/>
    <n v="192"/>
    <x v="6"/>
    <x v="1"/>
    <n v="192"/>
    <x v="3"/>
    <s v="FRA1"/>
    <x v="35"/>
    <x v="38"/>
  </r>
  <r>
    <x v="1033"/>
    <s v="13132919F"/>
    <x v="1"/>
    <n v="0"/>
    <x v="7"/>
    <n v="313"/>
    <x v="6"/>
    <x v="1"/>
    <n v="313"/>
    <x v="6"/>
    <s v="ACC4"/>
    <x v="10"/>
    <x v="13"/>
  </r>
  <r>
    <x v="1033"/>
    <s v="13132919G"/>
    <x v="1"/>
    <n v="1"/>
    <x v="7"/>
    <n v="258"/>
    <x v="6"/>
    <x v="1"/>
    <n v="258"/>
    <x v="6"/>
    <s v="ACC2"/>
    <x v="9"/>
    <x v="12"/>
  </r>
  <r>
    <x v="1039"/>
    <s v="13133519C"/>
    <x v="1"/>
    <n v="0"/>
    <x v="7"/>
    <n v="205"/>
    <x v="6"/>
    <x v="1"/>
    <n v="205"/>
    <x v="3"/>
    <s v="FRA3"/>
    <x v="16"/>
    <x v="19"/>
  </r>
  <r>
    <x v="1039"/>
    <s v="13133519D"/>
    <x v="1"/>
    <n v="0"/>
    <x v="7"/>
    <n v="192"/>
    <x v="6"/>
    <x v="1"/>
    <n v="192"/>
    <x v="3"/>
    <s v="FRA1"/>
    <x v="35"/>
    <x v="38"/>
  </r>
  <r>
    <x v="1039"/>
    <s v="13133519E"/>
    <x v="1"/>
    <n v="0"/>
    <x v="7"/>
    <n v="240"/>
    <x v="6"/>
    <x v="1"/>
    <n v="240"/>
    <x v="3"/>
    <s v="FRA5"/>
    <x v="36"/>
    <x v="7"/>
  </r>
  <r>
    <x v="1040"/>
    <s v="13133619F"/>
    <x v="1"/>
    <n v="0"/>
    <x v="7"/>
    <n v="205"/>
    <x v="6"/>
    <x v="1"/>
    <n v="205"/>
    <x v="3"/>
    <s v="FRA3"/>
    <x v="16"/>
    <x v="19"/>
  </r>
  <r>
    <x v="1040"/>
    <s v="13133619G"/>
    <x v="1"/>
    <n v="1"/>
    <x v="7"/>
    <n v="210"/>
    <x v="6"/>
    <x v="1"/>
    <n v="210"/>
    <x v="3"/>
    <s v="FRA2"/>
    <x v="4"/>
    <x v="54"/>
  </r>
  <r>
    <x v="1051"/>
    <s v="13990719C"/>
    <x v="1"/>
    <n v="1"/>
    <x v="7"/>
    <n v="579"/>
    <x v="6"/>
    <x v="1"/>
    <n v="579"/>
    <x v="9"/>
    <s v="BOO1"/>
    <x v="25"/>
    <x v="28"/>
  </r>
  <r>
    <x v="1053"/>
    <s v="13990919C"/>
    <x v="1"/>
    <n v="0"/>
    <x v="7"/>
    <n v="502"/>
    <x v="6"/>
    <x v="1"/>
    <n v="502"/>
    <x v="9"/>
    <s v="BOO4"/>
    <x v="78"/>
    <x v="144"/>
  </r>
  <r>
    <x v="1066"/>
    <s v="13130219D"/>
    <x v="1"/>
    <n v="0"/>
    <x v="7"/>
    <n v="383"/>
    <x v="6"/>
    <x v="1"/>
    <n v="383"/>
    <x v="0"/>
    <s v="APP1"/>
    <x v="2"/>
    <x v="8"/>
  </r>
  <r>
    <x v="1072"/>
    <s v="13130819B"/>
    <x v="1"/>
    <n v="1"/>
    <x v="7"/>
    <n v="168"/>
    <x v="6"/>
    <x v="1"/>
    <n v="168"/>
    <x v="4"/>
    <s v="SMA4"/>
    <x v="7"/>
    <x v="10"/>
  </r>
  <r>
    <x v="1111"/>
    <s v="48011119B"/>
    <x v="1"/>
    <n v="1"/>
    <x v="7"/>
    <n v="172"/>
    <x v="6"/>
    <x v="1"/>
    <n v="172"/>
    <x v="4"/>
    <s v="SMA2"/>
    <x v="34"/>
    <x v="37"/>
  </r>
  <r>
    <x v="808"/>
    <s v="80010819B"/>
    <x v="1"/>
    <n v="1"/>
    <x v="7"/>
    <n v="220"/>
    <x v="6"/>
    <x v="1"/>
    <n v="220"/>
    <x v="3"/>
    <s v="FRA4"/>
    <x v="5"/>
    <x v="6"/>
  </r>
  <r>
    <x v="818"/>
    <s v="80011819B"/>
    <x v="1"/>
    <n v="0"/>
    <x v="7"/>
    <n v="210"/>
    <x v="6"/>
    <x v="1"/>
    <n v="210"/>
    <x v="3"/>
    <s v="FRA2"/>
    <x v="4"/>
    <x v="54"/>
  </r>
  <r>
    <x v="825"/>
    <s v="80012519D"/>
    <x v="1"/>
    <n v="0"/>
    <x v="7"/>
    <n v="192"/>
    <x v="6"/>
    <x v="1"/>
    <n v="192"/>
    <x v="3"/>
    <s v="FRA1"/>
    <x v="35"/>
    <x v="38"/>
  </r>
  <r>
    <x v="830"/>
    <s v="80013019C"/>
    <x v="1"/>
    <n v="0"/>
    <x v="7"/>
    <n v="447"/>
    <x v="6"/>
    <x v="1"/>
    <n v="447"/>
    <x v="0"/>
    <s v="APP3"/>
    <x v="0"/>
    <x v="9"/>
  </r>
  <r>
    <x v="845"/>
    <s v="82010419D"/>
    <x v="1"/>
    <n v="0"/>
    <x v="7"/>
    <n v="172"/>
    <x v="6"/>
    <x v="1"/>
    <n v="172"/>
    <x v="4"/>
    <s v="SMA2"/>
    <x v="34"/>
    <x v="37"/>
  </r>
  <r>
    <x v="848"/>
    <s v="82010719C"/>
    <x v="1"/>
    <n v="0"/>
    <x v="7"/>
    <n v="240"/>
    <x v="6"/>
    <x v="1"/>
    <n v="240"/>
    <x v="3"/>
    <s v="FRA5"/>
    <x v="36"/>
    <x v="7"/>
  </r>
  <r>
    <x v="2842"/>
    <s v="90000219A"/>
    <x v="0"/>
    <n v="1"/>
    <x v="7"/>
    <n v="367"/>
    <x v="6"/>
    <x v="1"/>
    <n v="367"/>
    <x v="5"/>
    <s v="SNE11"/>
    <x v="70"/>
    <x v="74"/>
  </r>
  <r>
    <x v="2843"/>
    <s v="90000319A"/>
    <x v="0"/>
    <n v="1"/>
    <x v="7"/>
    <n v="345"/>
    <x v="6"/>
    <x v="1"/>
    <n v="345"/>
    <x v="0"/>
    <s v="APP2"/>
    <x v="32"/>
    <x v="35"/>
  </r>
  <r>
    <x v="2844"/>
    <s v="90000419A"/>
    <x v="0"/>
    <n v="1"/>
    <x v="7"/>
    <n v="447"/>
    <x v="6"/>
    <x v="1"/>
    <n v="447"/>
    <x v="0"/>
    <s v="APP3"/>
    <x v="0"/>
    <x v="9"/>
  </r>
  <r>
    <x v="2845"/>
    <s v="90000519A"/>
    <x v="0"/>
    <n v="1"/>
    <x v="7"/>
    <n v="345"/>
    <x v="6"/>
    <x v="1"/>
    <n v="345"/>
    <x v="0"/>
    <s v="APP2"/>
    <x v="32"/>
    <x v="35"/>
  </r>
  <r>
    <x v="2846"/>
    <s v="90000619A"/>
    <x v="0"/>
    <n v="1"/>
    <x v="7"/>
    <n v="383"/>
    <x v="6"/>
    <x v="1"/>
    <n v="383"/>
    <x v="0"/>
    <s v="APP1"/>
    <x v="2"/>
    <x v="8"/>
  </r>
  <r>
    <x v="2847"/>
    <s v="90000719A"/>
    <x v="0"/>
    <n v="1"/>
    <x v="7"/>
    <n v="144"/>
    <x v="6"/>
    <x v="1"/>
    <n v="144"/>
    <x v="4"/>
    <s v="SMA3"/>
    <x v="33"/>
    <x v="36"/>
  </r>
  <r>
    <x v="2848"/>
    <s v="90000819A"/>
    <x v="0"/>
    <n v="1"/>
    <x v="7"/>
    <n v="172"/>
    <x v="6"/>
    <x v="1"/>
    <n v="172"/>
    <x v="4"/>
    <s v="SMA2"/>
    <x v="34"/>
    <x v="37"/>
  </r>
  <r>
    <x v="2849"/>
    <s v="90000919A"/>
    <x v="0"/>
    <n v="1"/>
    <x v="7"/>
    <n v="205"/>
    <x v="6"/>
    <x v="1"/>
    <n v="205"/>
    <x v="3"/>
    <s v="FRA3"/>
    <x v="16"/>
    <x v="19"/>
  </r>
  <r>
    <x v="2850"/>
    <s v="90001019A"/>
    <x v="0"/>
    <n v="1"/>
    <x v="7"/>
    <n v="488"/>
    <x v="6"/>
    <x v="1"/>
    <n v="488"/>
    <x v="1"/>
    <s v="SAN4"/>
    <x v="53"/>
    <x v="57"/>
  </r>
  <r>
    <x v="2851"/>
    <s v="90001119A"/>
    <x v="0"/>
    <n v="1"/>
    <x v="7"/>
    <n v="332"/>
    <x v="6"/>
    <x v="1"/>
    <n v="332"/>
    <x v="5"/>
    <s v="SNE16"/>
    <x v="38"/>
    <x v="40"/>
  </r>
  <r>
    <x v="2852"/>
    <s v="90001219A"/>
    <x v="0"/>
    <n v="1"/>
    <x v="7"/>
    <n v="447"/>
    <x v="6"/>
    <x v="1"/>
    <n v="447"/>
    <x v="0"/>
    <s v="APP3"/>
    <x v="0"/>
    <x v="9"/>
  </r>
  <r>
    <x v="2853"/>
    <s v="90001319A"/>
    <x v="0"/>
    <n v="1"/>
    <x v="7"/>
    <n v="345"/>
    <x v="6"/>
    <x v="1"/>
    <n v="345"/>
    <x v="0"/>
    <s v="APP2"/>
    <x v="32"/>
    <x v="35"/>
  </r>
  <r>
    <x v="2854"/>
    <s v="90010119A"/>
    <x v="0"/>
    <n v="1"/>
    <x v="7"/>
    <n v="345"/>
    <x v="6"/>
    <x v="1"/>
    <n v="345"/>
    <x v="0"/>
    <s v="APP2"/>
    <x v="32"/>
    <x v="35"/>
  </r>
  <r>
    <x v="2855"/>
    <s v="90010219A"/>
    <x v="0"/>
    <n v="1"/>
    <x v="7"/>
    <n v="345"/>
    <x v="6"/>
    <x v="1"/>
    <n v="345"/>
    <x v="0"/>
    <s v="APP2"/>
    <x v="32"/>
    <x v="35"/>
  </r>
  <r>
    <x v="2856"/>
    <s v="90010319A"/>
    <x v="0"/>
    <n v="1"/>
    <x v="7"/>
    <n v="345"/>
    <x v="6"/>
    <x v="1"/>
    <n v="345"/>
    <x v="0"/>
    <s v="APP2"/>
    <x v="32"/>
    <x v="35"/>
  </r>
  <r>
    <x v="2857"/>
    <s v="90010419A"/>
    <x v="0"/>
    <n v="1"/>
    <x v="7"/>
    <n v="345"/>
    <x v="6"/>
    <x v="1"/>
    <n v="345"/>
    <x v="0"/>
    <s v="APP2"/>
    <x v="32"/>
    <x v="35"/>
  </r>
  <r>
    <x v="2858"/>
    <s v="90010519A"/>
    <x v="0"/>
    <n v="1"/>
    <x v="7"/>
    <n v="345"/>
    <x v="6"/>
    <x v="1"/>
    <n v="345"/>
    <x v="0"/>
    <s v="APP2"/>
    <x v="32"/>
    <x v="35"/>
  </r>
  <r>
    <x v="2859"/>
    <s v="90010619A"/>
    <x v="0"/>
    <n v="1"/>
    <x v="7"/>
    <n v="144"/>
    <x v="6"/>
    <x v="1"/>
    <n v="144"/>
    <x v="4"/>
    <s v="SMA3"/>
    <x v="33"/>
    <x v="36"/>
  </r>
  <r>
    <x v="2860"/>
    <s v="90010719A"/>
    <x v="0"/>
    <n v="1"/>
    <x v="7"/>
    <n v="144"/>
    <x v="6"/>
    <x v="1"/>
    <n v="144"/>
    <x v="4"/>
    <s v="SMA3"/>
    <x v="33"/>
    <x v="36"/>
  </r>
  <r>
    <x v="2861"/>
    <s v="90010819A"/>
    <x v="0"/>
    <n v="1"/>
    <x v="7"/>
    <n v="192"/>
    <x v="6"/>
    <x v="1"/>
    <n v="192"/>
    <x v="3"/>
    <s v="FRA1"/>
    <x v="35"/>
    <x v="38"/>
  </r>
  <r>
    <x v="2862"/>
    <s v="90010919A"/>
    <x v="0"/>
    <n v="1"/>
    <x v="7"/>
    <n v="240"/>
    <x v="6"/>
    <x v="1"/>
    <n v="240"/>
    <x v="3"/>
    <s v="FRA5"/>
    <x v="36"/>
    <x v="7"/>
  </r>
  <r>
    <x v="2863"/>
    <s v="90011019A"/>
    <x v="0"/>
    <n v="1"/>
    <x v="7"/>
    <n v="440"/>
    <x v="6"/>
    <x v="1"/>
    <n v="440"/>
    <x v="1"/>
    <s v="SAN5"/>
    <x v="54"/>
    <x v="59"/>
  </r>
  <r>
    <x v="2864"/>
    <s v="90011119A"/>
    <x v="0"/>
    <n v="1"/>
    <x v="7"/>
    <n v="312"/>
    <x v="6"/>
    <x v="1"/>
    <n v="312"/>
    <x v="5"/>
    <s v="SNE1"/>
    <x v="8"/>
    <x v="58"/>
  </r>
  <r>
    <x v="2865"/>
    <s v="90011219A"/>
    <x v="0"/>
    <n v="1"/>
    <x v="7"/>
    <n v="447"/>
    <x v="6"/>
    <x v="1"/>
    <n v="447"/>
    <x v="0"/>
    <s v="APP3"/>
    <x v="0"/>
    <x v="9"/>
  </r>
  <r>
    <x v="2866"/>
    <s v="90011319A"/>
    <x v="0"/>
    <n v="1"/>
    <x v="7"/>
    <n v="447"/>
    <x v="6"/>
    <x v="1"/>
    <n v="447"/>
    <x v="0"/>
    <s v="APP3"/>
    <x v="0"/>
    <x v="9"/>
  </r>
  <r>
    <x v="2867"/>
    <s v="90011419A"/>
    <x v="0"/>
    <n v="1"/>
    <x v="7"/>
    <n v="383"/>
    <x v="6"/>
    <x v="1"/>
    <n v="383"/>
    <x v="0"/>
    <s v="APP1"/>
    <x v="2"/>
    <x v="8"/>
  </r>
  <r>
    <x v="2868"/>
    <s v="90011519A"/>
    <x v="0"/>
    <n v="1"/>
    <x v="7"/>
    <n v="168"/>
    <x v="6"/>
    <x v="1"/>
    <n v="168"/>
    <x v="4"/>
    <s v="SMA1"/>
    <x v="15"/>
    <x v="18"/>
  </r>
  <r>
    <x v="2869"/>
    <s v="90011619A"/>
    <x v="0"/>
    <n v="1"/>
    <x v="7"/>
    <n v="144"/>
    <x v="6"/>
    <x v="1"/>
    <n v="144"/>
    <x v="4"/>
    <s v="SMA3"/>
    <x v="33"/>
    <x v="36"/>
  </r>
  <r>
    <x v="2870"/>
    <s v="90011719A"/>
    <x v="0"/>
    <n v="1"/>
    <x v="7"/>
    <n v="240"/>
    <x v="6"/>
    <x v="1"/>
    <n v="240"/>
    <x v="3"/>
    <s v="FRA5"/>
    <x v="36"/>
    <x v="7"/>
  </r>
  <r>
    <x v="2871"/>
    <s v="90011819A"/>
    <x v="0"/>
    <n v="1"/>
    <x v="7"/>
    <n v="192"/>
    <x v="6"/>
    <x v="1"/>
    <n v="192"/>
    <x v="3"/>
    <s v="FRA1"/>
    <x v="35"/>
    <x v="38"/>
  </r>
  <r>
    <x v="2872"/>
    <s v="90020119A"/>
    <x v="0"/>
    <n v="1"/>
    <x v="7"/>
    <n v="492"/>
    <x v="6"/>
    <x v="1"/>
    <n v="492"/>
    <x v="1"/>
    <s v="SAN7"/>
    <x v="65"/>
    <x v="69"/>
  </r>
  <r>
    <x v="2873"/>
    <s v="90020219A"/>
    <x v="0"/>
    <n v="1"/>
    <x v="7"/>
    <n v="168"/>
    <x v="6"/>
    <x v="1"/>
    <n v="168"/>
    <x v="5"/>
    <s v="SNE5"/>
    <x v="62"/>
    <x v="66"/>
  </r>
  <r>
    <x v="2874"/>
    <s v="90020319A"/>
    <x v="0"/>
    <n v="1"/>
    <x v="7"/>
    <n v="345"/>
    <x v="6"/>
    <x v="1"/>
    <n v="345"/>
    <x v="0"/>
    <s v="APP2"/>
    <x v="32"/>
    <x v="35"/>
  </r>
  <r>
    <x v="2875"/>
    <s v="90020419A"/>
    <x v="0"/>
    <n v="1"/>
    <x v="7"/>
    <n v="345"/>
    <x v="6"/>
    <x v="1"/>
    <n v="345"/>
    <x v="0"/>
    <s v="APP2"/>
    <x v="32"/>
    <x v="35"/>
  </r>
  <r>
    <x v="2876"/>
    <s v="90020519A"/>
    <x v="0"/>
    <n v="1"/>
    <x v="7"/>
    <n v="168"/>
    <x v="6"/>
    <x v="1"/>
    <n v="168"/>
    <x v="4"/>
    <s v="SMA1"/>
    <x v="15"/>
    <x v="18"/>
  </r>
  <r>
    <x v="2877"/>
    <s v="99030119A"/>
    <x v="0"/>
    <n v="1"/>
    <x v="7"/>
    <n v="240"/>
    <x v="6"/>
    <x v="1"/>
    <n v="240"/>
    <x v="3"/>
    <s v="FRA5"/>
    <x v="36"/>
    <x v="7"/>
  </r>
  <r>
    <x v="2878"/>
    <s v="99030219A"/>
    <x v="0"/>
    <n v="1"/>
    <x v="7"/>
    <n v="327"/>
    <x v="6"/>
    <x v="1"/>
    <n v="327"/>
    <x v="6"/>
    <s v="ACC3"/>
    <x v="37"/>
    <x v="39"/>
  </r>
  <r>
    <x v="2879"/>
    <s v="99030319A"/>
    <x v="0"/>
    <n v="1"/>
    <x v="7"/>
    <n v="889"/>
    <x v="6"/>
    <x v="1"/>
    <n v="889"/>
    <x v="7"/>
    <s v="MIN2"/>
    <x v="11"/>
    <x v="14"/>
  </r>
  <r>
    <x v="2880"/>
    <s v="99030419A"/>
    <x v="0"/>
    <n v="1"/>
    <x v="7"/>
    <n v="992"/>
    <x v="6"/>
    <x v="1"/>
    <n v="992"/>
    <x v="7"/>
    <s v="MIN5"/>
    <x v="19"/>
    <x v="22"/>
  </r>
  <r>
    <x v="2881"/>
    <s v="99030519A"/>
    <x v="0"/>
    <n v="1"/>
    <x v="7"/>
    <n v="1491"/>
    <x v="6"/>
    <x v="1"/>
    <n v="1491"/>
    <x v="8"/>
    <s v="BAG2"/>
    <x v="14"/>
    <x v="17"/>
  </r>
  <r>
    <x v="2882"/>
    <s v="99030619A"/>
    <x v="0"/>
    <n v="1"/>
    <x v="7"/>
    <n v="1576"/>
    <x v="6"/>
    <x v="1"/>
    <n v="1576"/>
    <x v="8"/>
    <s v="BAG3"/>
    <x v="59"/>
    <x v="64"/>
  </r>
  <r>
    <x v="2883"/>
    <s v="99030719A"/>
    <x v="0"/>
    <n v="1"/>
    <x v="7"/>
    <n v="1491"/>
    <x v="6"/>
    <x v="1"/>
    <n v="1491"/>
    <x v="8"/>
    <s v="BAG2"/>
    <x v="14"/>
    <x v="17"/>
  </r>
  <r>
    <x v="2884"/>
    <s v="99030819A"/>
    <x v="0"/>
    <n v="1"/>
    <x v="7"/>
    <n v="1491"/>
    <x v="6"/>
    <x v="1"/>
    <n v="1491"/>
    <x v="8"/>
    <s v="BAG2"/>
    <x v="14"/>
    <x v="17"/>
  </r>
  <r>
    <x v="2885"/>
    <s v="99030919A"/>
    <x v="0"/>
    <n v="1"/>
    <x v="7"/>
    <n v="579"/>
    <x v="6"/>
    <x v="1"/>
    <n v="579"/>
    <x v="9"/>
    <s v="BOO1"/>
    <x v="25"/>
    <x v="28"/>
  </r>
  <r>
    <x v="2886"/>
    <s v="60010119A"/>
    <x v="0"/>
    <n v="1"/>
    <x v="7"/>
    <n v="510"/>
    <x v="6"/>
    <x v="1"/>
    <n v="510"/>
    <x v="9"/>
    <s v="BOO2"/>
    <x v="22"/>
    <x v="25"/>
  </r>
  <r>
    <x v="2887"/>
    <s v="60010219A"/>
    <x v="0"/>
    <n v="1"/>
    <x v="7"/>
    <n v="539"/>
    <x v="6"/>
    <x v="1"/>
    <n v="539"/>
    <x v="1"/>
    <s v="SAN2"/>
    <x v="41"/>
    <x v="43"/>
  </r>
  <r>
    <x v="2888"/>
    <s v="60010319A"/>
    <x v="0"/>
    <n v="1"/>
    <x v="7"/>
    <n v="367"/>
    <x v="6"/>
    <x v="1"/>
    <n v="367"/>
    <x v="5"/>
    <s v="SNE11"/>
    <x v="70"/>
    <x v="74"/>
  </r>
  <r>
    <x v="2889"/>
    <s v="60010419A"/>
    <x v="0"/>
    <n v="1"/>
    <x v="7"/>
    <n v="284"/>
    <x v="6"/>
    <x v="1"/>
    <n v="284"/>
    <x v="5"/>
    <s v="SNE14"/>
    <x v="56"/>
    <x v="61"/>
  </r>
  <r>
    <x v="2890"/>
    <s v="60010519A"/>
    <x v="0"/>
    <n v="1"/>
    <x v="7"/>
    <n v="383"/>
    <x v="6"/>
    <x v="1"/>
    <n v="383"/>
    <x v="0"/>
    <s v="APP1"/>
    <x v="2"/>
    <x v="8"/>
  </r>
  <r>
    <x v="2891"/>
    <s v="60010619A"/>
    <x v="0"/>
    <n v="1"/>
    <x v="7"/>
    <n v="383"/>
    <x v="6"/>
    <x v="1"/>
    <n v="383"/>
    <x v="0"/>
    <s v="APP1"/>
    <x v="2"/>
    <x v="8"/>
  </r>
  <r>
    <x v="2892"/>
    <s v="94000119A"/>
    <x v="0"/>
    <n v="1"/>
    <x v="7"/>
    <n v="447"/>
    <x v="6"/>
    <x v="1"/>
    <n v="447"/>
    <x v="0"/>
    <s v="APP3"/>
    <x v="0"/>
    <x v="9"/>
  </r>
  <r>
    <x v="2893"/>
    <s v="94000219A"/>
    <x v="0"/>
    <n v="1"/>
    <x v="7"/>
    <n v="383"/>
    <x v="6"/>
    <x v="1"/>
    <n v="383"/>
    <x v="0"/>
    <s v="APP1"/>
    <x v="2"/>
    <x v="8"/>
  </r>
  <r>
    <x v="2894"/>
    <s v="94000319A"/>
    <x v="0"/>
    <n v="1"/>
    <x v="7"/>
    <n v="168"/>
    <x v="6"/>
    <x v="1"/>
    <n v="168"/>
    <x v="4"/>
    <s v="SMA4"/>
    <x v="7"/>
    <x v="10"/>
  </r>
  <r>
    <x v="2895"/>
    <s v="94000419A"/>
    <x v="0"/>
    <n v="1"/>
    <x v="7"/>
    <n v="144"/>
    <x v="6"/>
    <x v="1"/>
    <n v="144"/>
    <x v="4"/>
    <s v="SMA3"/>
    <x v="33"/>
    <x v="36"/>
  </r>
  <r>
    <x v="2896"/>
    <s v="94000519A"/>
    <x v="0"/>
    <n v="1"/>
    <x v="7"/>
    <n v="240"/>
    <x v="6"/>
    <x v="1"/>
    <n v="240"/>
    <x v="3"/>
    <s v="FRA5"/>
    <x v="36"/>
    <x v="7"/>
  </r>
  <r>
    <x v="2897"/>
    <s v="94000619A"/>
    <x v="0"/>
    <n v="1"/>
    <x v="7"/>
    <n v="210"/>
    <x v="6"/>
    <x v="1"/>
    <n v="210"/>
    <x v="3"/>
    <s v="FRA2"/>
    <x v="4"/>
    <x v="54"/>
  </r>
  <r>
    <x v="2898"/>
    <s v="94000719A"/>
    <x v="0"/>
    <n v="1"/>
    <x v="7"/>
    <n v="205"/>
    <x v="6"/>
    <x v="1"/>
    <n v="205"/>
    <x v="3"/>
    <s v="FRA3"/>
    <x v="16"/>
    <x v="19"/>
  </r>
  <r>
    <x v="2899"/>
    <s v="94000819A"/>
    <x v="0"/>
    <n v="1"/>
    <x v="7"/>
    <n v="327"/>
    <x v="6"/>
    <x v="1"/>
    <n v="327"/>
    <x v="6"/>
    <s v="ACC3"/>
    <x v="37"/>
    <x v="39"/>
  </r>
  <r>
    <x v="2900"/>
    <s v="94000919A"/>
    <x v="0"/>
    <n v="1"/>
    <x v="7"/>
    <n v="313"/>
    <x v="6"/>
    <x v="1"/>
    <n v="313"/>
    <x v="6"/>
    <s v="ACC4"/>
    <x v="10"/>
    <x v="13"/>
  </r>
  <r>
    <x v="2901"/>
    <s v="94001019A"/>
    <x v="0"/>
    <n v="1"/>
    <x v="7"/>
    <n v="168"/>
    <x v="6"/>
    <x v="1"/>
    <n v="168"/>
    <x v="5"/>
    <s v="SNE5"/>
    <x v="62"/>
    <x v="66"/>
  </r>
  <r>
    <x v="2902"/>
    <s v="94001119A"/>
    <x v="0"/>
    <n v="1"/>
    <x v="7"/>
    <n v="345"/>
    <x v="6"/>
    <x v="1"/>
    <n v="345"/>
    <x v="0"/>
    <s v="APP2"/>
    <x v="32"/>
    <x v="35"/>
  </r>
  <r>
    <x v="2903"/>
    <s v="94001219A"/>
    <x v="0"/>
    <n v="1"/>
    <x v="7"/>
    <n v="168"/>
    <x v="6"/>
    <x v="1"/>
    <n v="168"/>
    <x v="4"/>
    <s v="SMA4"/>
    <x v="7"/>
    <x v="10"/>
  </r>
  <r>
    <x v="2904"/>
    <s v="94001319A"/>
    <x v="0"/>
    <n v="1"/>
    <x v="7"/>
    <n v="168"/>
    <x v="6"/>
    <x v="1"/>
    <n v="168"/>
    <x v="4"/>
    <s v="SMA4"/>
    <x v="7"/>
    <x v="10"/>
  </r>
  <r>
    <x v="2905"/>
    <s v="94001419A"/>
    <x v="0"/>
    <n v="1"/>
    <x v="7"/>
    <n v="220"/>
    <x v="6"/>
    <x v="1"/>
    <n v="220"/>
    <x v="3"/>
    <s v="FRA4"/>
    <x v="5"/>
    <x v="6"/>
  </r>
  <r>
    <x v="2906"/>
    <s v="94001519A"/>
    <x v="0"/>
    <n v="1"/>
    <x v="7"/>
    <n v="192"/>
    <x v="6"/>
    <x v="1"/>
    <n v="192"/>
    <x v="3"/>
    <s v="FRA1"/>
    <x v="35"/>
    <x v="38"/>
  </r>
  <r>
    <x v="2907"/>
    <s v="94001619A"/>
    <x v="0"/>
    <n v="1"/>
    <x v="7"/>
    <n v="192"/>
    <x v="6"/>
    <x v="1"/>
    <n v="192"/>
    <x v="3"/>
    <s v="FRA1"/>
    <x v="35"/>
    <x v="38"/>
  </r>
  <r>
    <x v="2908"/>
    <s v="94001719A"/>
    <x v="0"/>
    <n v="1"/>
    <x v="7"/>
    <n v="255"/>
    <x v="6"/>
    <x v="1"/>
    <n v="255"/>
    <x v="6"/>
    <s v="ACC1"/>
    <x v="46"/>
    <x v="49"/>
  </r>
  <r>
    <x v="2909"/>
    <s v="94001819A"/>
    <x v="0"/>
    <n v="1"/>
    <x v="7"/>
    <n v="313"/>
    <x v="6"/>
    <x v="1"/>
    <n v="313"/>
    <x v="6"/>
    <s v="ACC4"/>
    <x v="10"/>
    <x v="13"/>
  </r>
  <r>
    <x v="2910"/>
    <s v="94001919A"/>
    <x v="0"/>
    <n v="1"/>
    <x v="7"/>
    <n v="255"/>
    <x v="6"/>
    <x v="1"/>
    <n v="255"/>
    <x v="6"/>
    <s v="ACC1"/>
    <x v="46"/>
    <x v="49"/>
  </r>
  <r>
    <x v="2911"/>
    <s v="94002019A"/>
    <x v="0"/>
    <n v="1"/>
    <x v="7"/>
    <n v="278"/>
    <x v="6"/>
    <x v="1"/>
    <n v="278"/>
    <x v="5"/>
    <s v="SNE10"/>
    <x v="71"/>
    <x v="75"/>
  </r>
  <r>
    <x v="2912"/>
    <s v="94003019A"/>
    <x v="0"/>
    <n v="1"/>
    <x v="7"/>
    <n v="345"/>
    <x v="6"/>
    <x v="1"/>
    <n v="345"/>
    <x v="0"/>
    <s v="APP2"/>
    <x v="32"/>
    <x v="35"/>
  </r>
  <r>
    <x v="2913"/>
    <s v="94003119A"/>
    <x v="0"/>
    <n v="1"/>
    <x v="7"/>
    <n v="168"/>
    <x v="6"/>
    <x v="1"/>
    <n v="168"/>
    <x v="4"/>
    <s v="SMA4"/>
    <x v="7"/>
    <x v="10"/>
  </r>
  <r>
    <x v="2914"/>
    <s v="94003219A"/>
    <x v="0"/>
    <n v="1"/>
    <x v="7"/>
    <n v="240"/>
    <x v="6"/>
    <x v="1"/>
    <n v="240"/>
    <x v="3"/>
    <s v="FRA5"/>
    <x v="36"/>
    <x v="7"/>
  </r>
  <r>
    <x v="2915"/>
    <s v="94005019A"/>
    <x v="0"/>
    <n v="1"/>
    <x v="7"/>
    <n v="210"/>
    <x v="6"/>
    <x v="1"/>
    <n v="210"/>
    <x v="3"/>
    <s v="FRA2"/>
    <x v="4"/>
    <x v="54"/>
  </r>
  <r>
    <x v="2916"/>
    <s v="94005119A"/>
    <x v="0"/>
    <n v="1"/>
    <x v="7"/>
    <n v="240"/>
    <x v="6"/>
    <x v="1"/>
    <n v="240"/>
    <x v="3"/>
    <s v="FRA5"/>
    <x v="36"/>
    <x v="7"/>
  </r>
  <r>
    <x v="2917"/>
    <s v="94005219A"/>
    <x v="0"/>
    <n v="1"/>
    <x v="7"/>
    <n v="205"/>
    <x v="6"/>
    <x v="1"/>
    <n v="205"/>
    <x v="3"/>
    <s v="FRA3"/>
    <x v="16"/>
    <x v="19"/>
  </r>
  <r>
    <x v="2918"/>
    <s v="94005319A"/>
    <x v="0"/>
    <n v="1"/>
    <x v="7"/>
    <n v="255"/>
    <x v="6"/>
    <x v="1"/>
    <n v="255"/>
    <x v="6"/>
    <s v="ACC1"/>
    <x v="46"/>
    <x v="49"/>
  </r>
  <r>
    <x v="2919"/>
    <s v="94010019A"/>
    <x v="0"/>
    <n v="1"/>
    <x v="7"/>
    <n v="228"/>
    <x v="6"/>
    <x v="1"/>
    <n v="228"/>
    <x v="5"/>
    <s v="SNE4"/>
    <x v="44"/>
    <x v="46"/>
  </r>
  <r>
    <x v="2920"/>
    <s v="94010119A"/>
    <x v="0"/>
    <n v="1"/>
    <x v="7"/>
    <n v="345"/>
    <x v="6"/>
    <x v="1"/>
    <n v="345"/>
    <x v="0"/>
    <s v="APP2"/>
    <x v="32"/>
    <x v="35"/>
  </r>
  <r>
    <x v="2921"/>
    <s v="94010219A"/>
    <x v="0"/>
    <n v="1"/>
    <x v="7"/>
    <n v="172"/>
    <x v="6"/>
    <x v="1"/>
    <n v="172"/>
    <x v="4"/>
    <s v="SMA2"/>
    <x v="34"/>
    <x v="37"/>
  </r>
  <r>
    <x v="2922"/>
    <s v="94010319A"/>
    <x v="0"/>
    <n v="1"/>
    <x v="7"/>
    <n v="168"/>
    <x v="6"/>
    <x v="1"/>
    <n v="168"/>
    <x v="4"/>
    <s v="SMA4"/>
    <x v="7"/>
    <x v="10"/>
  </r>
  <r>
    <x v="2923"/>
    <s v="94010419A"/>
    <x v="0"/>
    <n v="1"/>
    <x v="7"/>
    <n v="205"/>
    <x v="6"/>
    <x v="1"/>
    <n v="205"/>
    <x v="3"/>
    <s v="FRA3"/>
    <x v="16"/>
    <x v="19"/>
  </r>
  <r>
    <x v="2924"/>
    <s v="94020119A"/>
    <x v="0"/>
    <n v="1"/>
    <x v="7"/>
    <n v="192"/>
    <x v="6"/>
    <x v="1"/>
    <n v="192"/>
    <x v="3"/>
    <s v="FRA1"/>
    <x v="35"/>
    <x v="38"/>
  </r>
  <r>
    <x v="2925"/>
    <s v="94020219A"/>
    <x v="0"/>
    <n v="1"/>
    <x v="7"/>
    <n v="220"/>
    <x v="6"/>
    <x v="1"/>
    <n v="220"/>
    <x v="3"/>
    <s v="FRA4"/>
    <x v="5"/>
    <x v="6"/>
  </r>
  <r>
    <x v="2926"/>
    <s v="94020419A"/>
    <x v="0"/>
    <n v="1"/>
    <x v="7"/>
    <n v="205"/>
    <x v="6"/>
    <x v="1"/>
    <n v="205"/>
    <x v="3"/>
    <s v="FRA3"/>
    <x v="16"/>
    <x v="19"/>
  </r>
  <r>
    <x v="2927"/>
    <s v="94020719A"/>
    <x v="0"/>
    <n v="1"/>
    <x v="7"/>
    <n v="205"/>
    <x v="6"/>
    <x v="1"/>
    <n v="205"/>
    <x v="3"/>
    <s v="FRA3"/>
    <x v="16"/>
    <x v="19"/>
  </r>
  <r>
    <x v="2928"/>
    <s v="94030119A"/>
    <x v="0"/>
    <n v="1"/>
    <x v="7"/>
    <n v="345"/>
    <x v="6"/>
    <x v="1"/>
    <n v="345"/>
    <x v="0"/>
    <s v="APP2"/>
    <x v="32"/>
    <x v="35"/>
  </r>
  <r>
    <x v="2929"/>
    <s v="94030219A"/>
    <x v="0"/>
    <n v="1"/>
    <x v="7"/>
    <n v="172"/>
    <x v="6"/>
    <x v="1"/>
    <n v="172"/>
    <x v="4"/>
    <s v="SMA2"/>
    <x v="34"/>
    <x v="37"/>
  </r>
  <r>
    <x v="2930"/>
    <s v="94030319A"/>
    <x v="0"/>
    <n v="1"/>
    <x v="7"/>
    <n v="192"/>
    <x v="6"/>
    <x v="1"/>
    <n v="192"/>
    <x v="3"/>
    <s v="FRA1"/>
    <x v="35"/>
    <x v="38"/>
  </r>
  <r>
    <x v="2931"/>
    <s v="94030419A"/>
    <x v="0"/>
    <n v="1"/>
    <x v="7"/>
    <n v="220"/>
    <x v="6"/>
    <x v="1"/>
    <n v="220"/>
    <x v="3"/>
    <s v="FRA4"/>
    <x v="5"/>
    <x v="6"/>
  </r>
  <r>
    <x v="2932"/>
    <s v="94030519A"/>
    <x v="0"/>
    <n v="1"/>
    <x v="7"/>
    <n v="255"/>
    <x v="6"/>
    <x v="1"/>
    <n v="255"/>
    <x v="6"/>
    <s v="ACC1"/>
    <x v="46"/>
    <x v="49"/>
  </r>
  <r>
    <x v="2933"/>
    <s v="94030619A"/>
    <x v="0"/>
    <n v="1"/>
    <x v="7"/>
    <n v="255"/>
    <x v="6"/>
    <x v="1"/>
    <n v="255"/>
    <x v="6"/>
    <s v="ACC1"/>
    <x v="46"/>
    <x v="49"/>
  </r>
  <r>
    <x v="2934"/>
    <s v="94030719A"/>
    <x v="0"/>
    <n v="1"/>
    <x v="7"/>
    <n v="327"/>
    <x v="6"/>
    <x v="1"/>
    <n v="327"/>
    <x v="6"/>
    <s v="ACC3"/>
    <x v="37"/>
    <x v="39"/>
  </r>
  <r>
    <x v="2935"/>
    <s v="94030819A"/>
    <x v="0"/>
    <n v="1"/>
    <x v="7"/>
    <n v="1086"/>
    <x v="6"/>
    <x v="1"/>
    <n v="1086"/>
    <x v="7"/>
    <s v="MIN4"/>
    <x v="20"/>
    <x v="23"/>
  </r>
  <r>
    <x v="2936"/>
    <s v="94030919A"/>
    <x v="0"/>
    <n v="1"/>
    <x v="7"/>
    <n v="990"/>
    <x v="6"/>
    <x v="1"/>
    <n v="990"/>
    <x v="7"/>
    <s v="MIN6"/>
    <x v="72"/>
    <x v="76"/>
  </r>
  <r>
    <x v="2937"/>
    <s v="94031019A"/>
    <x v="0"/>
    <n v="1"/>
    <x v="7"/>
    <n v="383"/>
    <x v="6"/>
    <x v="1"/>
    <n v="383"/>
    <x v="0"/>
    <s v="APP1"/>
    <x v="2"/>
    <x v="8"/>
  </r>
  <r>
    <x v="2938"/>
    <s v="94031119A"/>
    <x v="0"/>
    <n v="1"/>
    <x v="7"/>
    <n v="168"/>
    <x v="6"/>
    <x v="1"/>
    <n v="168"/>
    <x v="4"/>
    <s v="SMA4"/>
    <x v="7"/>
    <x v="10"/>
  </r>
  <r>
    <x v="2939"/>
    <s v="94031219A"/>
    <x v="0"/>
    <n v="1"/>
    <x v="7"/>
    <n v="220"/>
    <x v="6"/>
    <x v="1"/>
    <n v="220"/>
    <x v="3"/>
    <s v="FRA4"/>
    <x v="5"/>
    <x v="6"/>
  </r>
  <r>
    <x v="2940"/>
    <s v="94031419A"/>
    <x v="0"/>
    <n v="1"/>
    <x v="7"/>
    <n v="192"/>
    <x v="6"/>
    <x v="1"/>
    <n v="192"/>
    <x v="3"/>
    <s v="FRA1"/>
    <x v="35"/>
    <x v="38"/>
  </r>
  <r>
    <x v="2941"/>
    <s v="94031519A"/>
    <x v="0"/>
    <n v="1"/>
    <x v="7"/>
    <n v="255"/>
    <x v="6"/>
    <x v="1"/>
    <n v="255"/>
    <x v="6"/>
    <s v="ACC1"/>
    <x v="46"/>
    <x v="49"/>
  </r>
  <r>
    <x v="2942"/>
    <s v="94031619A"/>
    <x v="0"/>
    <n v="1"/>
    <x v="7"/>
    <n v="327"/>
    <x v="6"/>
    <x v="1"/>
    <n v="327"/>
    <x v="6"/>
    <s v="ACC3"/>
    <x v="37"/>
    <x v="39"/>
  </r>
  <r>
    <x v="2943"/>
    <s v="94031719A"/>
    <x v="0"/>
    <n v="1"/>
    <x v="7"/>
    <n v="805"/>
    <x v="6"/>
    <x v="1"/>
    <n v="805"/>
    <x v="7"/>
    <s v="MIN7"/>
    <x v="58"/>
    <x v="63"/>
  </r>
  <r>
    <x v="2944"/>
    <s v="94031819A"/>
    <x v="0"/>
    <n v="1"/>
    <x v="7"/>
    <n v="992"/>
    <x v="6"/>
    <x v="1"/>
    <n v="992"/>
    <x v="7"/>
    <s v="MIN1"/>
    <x v="26"/>
    <x v="29"/>
  </r>
  <r>
    <x v="2945"/>
    <s v="94040119A"/>
    <x v="0"/>
    <n v="1"/>
    <x v="7"/>
    <n v="383"/>
    <x v="6"/>
    <x v="1"/>
    <n v="383"/>
    <x v="0"/>
    <s v="APP1"/>
    <x v="2"/>
    <x v="8"/>
  </r>
  <r>
    <x v="2946"/>
    <s v="94040219A"/>
    <x v="0"/>
    <n v="1"/>
    <x v="7"/>
    <n v="144"/>
    <x v="6"/>
    <x v="1"/>
    <n v="144"/>
    <x v="4"/>
    <s v="SMA3"/>
    <x v="33"/>
    <x v="36"/>
  </r>
  <r>
    <x v="2947"/>
    <s v="94040319A"/>
    <x v="0"/>
    <n v="1"/>
    <x v="7"/>
    <n v="240"/>
    <x v="6"/>
    <x v="1"/>
    <n v="240"/>
    <x v="3"/>
    <s v="FRA5"/>
    <x v="36"/>
    <x v="7"/>
  </r>
  <r>
    <x v="2948"/>
    <s v="94040519A"/>
    <x v="0"/>
    <n v="1"/>
    <x v="7"/>
    <n v="313"/>
    <x v="6"/>
    <x v="1"/>
    <n v="313"/>
    <x v="6"/>
    <s v="ACC4"/>
    <x v="10"/>
    <x v="13"/>
  </r>
  <r>
    <x v="2949"/>
    <s v="94040619A"/>
    <x v="0"/>
    <n v="1"/>
    <x v="7"/>
    <n v="258"/>
    <x v="6"/>
    <x v="1"/>
    <n v="258"/>
    <x v="6"/>
    <s v="ACC2"/>
    <x v="9"/>
    <x v="12"/>
  </r>
  <r>
    <x v="2950"/>
    <s v="94040719A"/>
    <x v="0"/>
    <n v="1"/>
    <x v="7"/>
    <n v="1086"/>
    <x v="6"/>
    <x v="1"/>
    <n v="1086"/>
    <x v="7"/>
    <s v="MIN4"/>
    <x v="20"/>
    <x v="23"/>
  </r>
  <r>
    <x v="2951"/>
    <s v="94040819A"/>
    <x v="0"/>
    <n v="1"/>
    <x v="7"/>
    <n v="526"/>
    <x v="6"/>
    <x v="1"/>
    <n v="526"/>
    <x v="7"/>
    <s v="MIN8"/>
    <x v="18"/>
    <x v="21"/>
  </r>
  <r>
    <x v="2952"/>
    <s v="94040919A"/>
    <x v="0"/>
    <n v="1"/>
    <x v="7"/>
    <n v="1491"/>
    <x v="6"/>
    <x v="1"/>
    <n v="1491"/>
    <x v="8"/>
    <s v="BAG2"/>
    <x v="14"/>
    <x v="17"/>
  </r>
  <r>
    <x v="2953"/>
    <s v="94050119A"/>
    <x v="0"/>
    <n v="1"/>
    <x v="7"/>
    <n v="144"/>
    <x v="6"/>
    <x v="1"/>
    <n v="144"/>
    <x v="4"/>
    <s v="SMA3"/>
    <x v="33"/>
    <x v="36"/>
  </r>
  <r>
    <x v="2954"/>
    <s v="94050219A"/>
    <x v="0"/>
    <n v="1"/>
    <x v="7"/>
    <n v="210"/>
    <x v="6"/>
    <x v="1"/>
    <n v="210"/>
    <x v="3"/>
    <s v="FRA2"/>
    <x v="4"/>
    <x v="54"/>
  </r>
  <r>
    <x v="2955"/>
    <s v="94050319A"/>
    <x v="0"/>
    <n v="1"/>
    <x v="7"/>
    <n v="313"/>
    <x v="6"/>
    <x v="1"/>
    <n v="313"/>
    <x v="6"/>
    <s v="ACC4"/>
    <x v="10"/>
    <x v="13"/>
  </r>
  <r>
    <x v="2956"/>
    <s v="94050819A"/>
    <x v="0"/>
    <n v="1"/>
    <x v="7"/>
    <n v="255"/>
    <x v="6"/>
    <x v="1"/>
    <n v="255"/>
    <x v="6"/>
    <s v="ACC1"/>
    <x v="46"/>
    <x v="49"/>
  </r>
  <r>
    <x v="2957"/>
    <s v="94050919A"/>
    <x v="0"/>
    <n v="1"/>
    <x v="7"/>
    <n v="992"/>
    <x v="6"/>
    <x v="1"/>
    <n v="992"/>
    <x v="7"/>
    <s v="MIN1"/>
    <x v="26"/>
    <x v="29"/>
  </r>
  <r>
    <x v="2958"/>
    <s v="94051019A"/>
    <x v="0"/>
    <n v="1"/>
    <x v="7"/>
    <n v="172"/>
    <x v="6"/>
    <x v="1"/>
    <n v="172"/>
    <x v="4"/>
    <s v="SMA2"/>
    <x v="34"/>
    <x v="37"/>
  </r>
  <r>
    <x v="2959"/>
    <s v="94051119A"/>
    <x v="0"/>
    <n v="1"/>
    <x v="7"/>
    <n v="192"/>
    <x v="6"/>
    <x v="1"/>
    <n v="192"/>
    <x v="3"/>
    <s v="FRA1"/>
    <x v="35"/>
    <x v="38"/>
  </r>
  <r>
    <x v="2960"/>
    <s v="94051219A"/>
    <x v="0"/>
    <n v="1"/>
    <x v="7"/>
    <n v="258"/>
    <x v="6"/>
    <x v="1"/>
    <n v="258"/>
    <x v="6"/>
    <s v="ACC2"/>
    <x v="9"/>
    <x v="12"/>
  </r>
  <r>
    <x v="2961"/>
    <s v="94051319A"/>
    <x v="0"/>
    <n v="1"/>
    <x v="7"/>
    <n v="327"/>
    <x v="6"/>
    <x v="1"/>
    <n v="327"/>
    <x v="6"/>
    <s v="ACC3"/>
    <x v="37"/>
    <x v="39"/>
  </r>
  <r>
    <x v="2962"/>
    <s v="94051419A"/>
    <x v="0"/>
    <n v="1"/>
    <x v="7"/>
    <n v="327"/>
    <x v="6"/>
    <x v="1"/>
    <n v="327"/>
    <x v="6"/>
    <s v="ACC3"/>
    <x v="37"/>
    <x v="39"/>
  </r>
  <r>
    <x v="2963"/>
    <s v="94051519A"/>
    <x v="0"/>
    <n v="1"/>
    <x v="7"/>
    <n v="992"/>
    <x v="6"/>
    <x v="1"/>
    <n v="992"/>
    <x v="7"/>
    <s v="MIN1"/>
    <x v="26"/>
    <x v="29"/>
  </r>
  <r>
    <x v="2964"/>
    <s v="94051619A"/>
    <x v="0"/>
    <n v="1"/>
    <x v="7"/>
    <n v="951"/>
    <x v="6"/>
    <x v="1"/>
    <n v="951"/>
    <x v="7"/>
    <s v="MIN3"/>
    <x v="17"/>
    <x v="20"/>
  </r>
  <r>
    <x v="2965"/>
    <s v="94051719A"/>
    <x v="0"/>
    <n v="1"/>
    <x v="7"/>
    <n v="948"/>
    <x v="6"/>
    <x v="1"/>
    <n v="948"/>
    <x v="8"/>
    <s v="BAG4"/>
    <x v="13"/>
    <x v="16"/>
  </r>
  <r>
    <x v="2966"/>
    <s v="94060119A"/>
    <x v="0"/>
    <n v="1"/>
    <x v="7"/>
    <n v="144"/>
    <x v="6"/>
    <x v="1"/>
    <n v="144"/>
    <x v="4"/>
    <s v="SMA3"/>
    <x v="33"/>
    <x v="36"/>
  </r>
  <r>
    <x v="2967"/>
    <s v="94060219A"/>
    <x v="0"/>
    <n v="1"/>
    <x v="7"/>
    <n v="205"/>
    <x v="6"/>
    <x v="1"/>
    <n v="205"/>
    <x v="3"/>
    <s v="FRA3"/>
    <x v="16"/>
    <x v="19"/>
  </r>
  <r>
    <x v="2968"/>
    <s v="94060319A"/>
    <x v="0"/>
    <n v="1"/>
    <x v="7"/>
    <n v="258"/>
    <x v="6"/>
    <x v="1"/>
    <n v="258"/>
    <x v="6"/>
    <s v="ACC2"/>
    <x v="9"/>
    <x v="12"/>
  </r>
  <r>
    <x v="2969"/>
    <s v="96010119A"/>
    <x v="0"/>
    <n v="1"/>
    <x v="7"/>
    <n v="345"/>
    <x v="6"/>
    <x v="1"/>
    <n v="345"/>
    <x v="0"/>
    <s v="APP2"/>
    <x v="32"/>
    <x v="35"/>
  </r>
  <r>
    <x v="2970"/>
    <s v="96010219A"/>
    <x v="0"/>
    <n v="1"/>
    <x v="7"/>
    <n v="168"/>
    <x v="6"/>
    <x v="1"/>
    <n v="168"/>
    <x v="4"/>
    <s v="SMA1"/>
    <x v="15"/>
    <x v="18"/>
  </r>
  <r>
    <x v="2971"/>
    <s v="96010319A"/>
    <x v="0"/>
    <n v="1"/>
    <x v="7"/>
    <n v="192"/>
    <x v="6"/>
    <x v="1"/>
    <n v="192"/>
    <x v="3"/>
    <s v="FRA1"/>
    <x v="35"/>
    <x v="38"/>
  </r>
  <r>
    <x v="2972"/>
    <s v="96010419A"/>
    <x v="0"/>
    <n v="1"/>
    <x v="7"/>
    <n v="220"/>
    <x v="6"/>
    <x v="1"/>
    <n v="220"/>
    <x v="3"/>
    <s v="FRA4"/>
    <x v="5"/>
    <x v="6"/>
  </r>
  <r>
    <x v="2973"/>
    <s v="96010519A"/>
    <x v="0"/>
    <n v="1"/>
    <x v="7"/>
    <n v="313"/>
    <x v="6"/>
    <x v="1"/>
    <n v="313"/>
    <x v="6"/>
    <s v="ACC4"/>
    <x v="10"/>
    <x v="13"/>
  </r>
  <r>
    <x v="2974"/>
    <s v="96010619A"/>
    <x v="0"/>
    <n v="1"/>
    <x v="7"/>
    <n v="327"/>
    <x v="6"/>
    <x v="1"/>
    <n v="327"/>
    <x v="6"/>
    <s v="ACC3"/>
    <x v="37"/>
    <x v="39"/>
  </r>
  <r>
    <x v="2975"/>
    <s v="96010719A"/>
    <x v="0"/>
    <n v="1"/>
    <x v="7"/>
    <n v="255"/>
    <x v="6"/>
    <x v="1"/>
    <n v="255"/>
    <x v="6"/>
    <s v="ACC1"/>
    <x v="46"/>
    <x v="49"/>
  </r>
  <r>
    <x v="2976"/>
    <s v="96010819A"/>
    <x v="0"/>
    <n v="1"/>
    <x v="7"/>
    <n v="990"/>
    <x v="6"/>
    <x v="1"/>
    <n v="990"/>
    <x v="7"/>
    <s v="MIN6"/>
    <x v="72"/>
    <x v="76"/>
  </r>
  <r>
    <x v="2977"/>
    <s v="96010919A"/>
    <x v="0"/>
    <n v="1"/>
    <x v="7"/>
    <n v="951"/>
    <x v="6"/>
    <x v="1"/>
    <n v="951"/>
    <x v="7"/>
    <s v="MIN3"/>
    <x v="17"/>
    <x v="20"/>
  </r>
  <r>
    <x v="2978"/>
    <s v="96011019A"/>
    <x v="0"/>
    <n v="1"/>
    <x v="7"/>
    <n v="383"/>
    <x v="6"/>
    <x v="1"/>
    <n v="383"/>
    <x v="0"/>
    <s v="APP1"/>
    <x v="2"/>
    <x v="8"/>
  </r>
  <r>
    <x v="2979"/>
    <s v="96011119A"/>
    <x v="0"/>
    <n v="1"/>
    <x v="7"/>
    <n v="168"/>
    <x v="6"/>
    <x v="1"/>
    <n v="168"/>
    <x v="4"/>
    <s v="SMA4"/>
    <x v="7"/>
    <x v="10"/>
  </r>
  <r>
    <x v="2980"/>
    <s v="96011219A"/>
    <x v="0"/>
    <n v="1"/>
    <x v="7"/>
    <n v="220"/>
    <x v="6"/>
    <x v="1"/>
    <n v="220"/>
    <x v="3"/>
    <s v="FRA4"/>
    <x v="5"/>
    <x v="6"/>
  </r>
  <r>
    <x v="2981"/>
    <s v="15150119A"/>
    <x v="0"/>
    <n v="1"/>
    <x v="7"/>
    <n v="538"/>
    <x v="6"/>
    <x v="1"/>
    <n v="538"/>
    <x v="1"/>
    <s v="SAN11"/>
    <x v="55"/>
    <x v="60"/>
  </r>
  <r>
    <x v="2982"/>
    <s v="15150219A"/>
    <x v="0"/>
    <n v="1"/>
    <x v="7"/>
    <n v="367"/>
    <x v="6"/>
    <x v="1"/>
    <n v="367"/>
    <x v="5"/>
    <s v="SNE11"/>
    <x v="70"/>
    <x v="74"/>
  </r>
  <r>
    <x v="2983"/>
    <s v="15150319A"/>
    <x v="0"/>
    <n v="1"/>
    <x v="7"/>
    <n v="345"/>
    <x v="6"/>
    <x v="1"/>
    <n v="345"/>
    <x v="0"/>
    <s v="APP2"/>
    <x v="32"/>
    <x v="35"/>
  </r>
  <r>
    <x v="2984"/>
    <s v="15150419A"/>
    <x v="0"/>
    <n v="1"/>
    <x v="7"/>
    <n v="144"/>
    <x v="6"/>
    <x v="1"/>
    <n v="144"/>
    <x v="4"/>
    <s v="SMA3"/>
    <x v="33"/>
    <x v="36"/>
  </r>
  <r>
    <x v="2985"/>
    <s v="15150519A"/>
    <x v="0"/>
    <n v="1"/>
    <x v="7"/>
    <n v="144"/>
    <x v="6"/>
    <x v="1"/>
    <n v="144"/>
    <x v="4"/>
    <s v="SMA3"/>
    <x v="33"/>
    <x v="36"/>
  </r>
  <r>
    <x v="2986"/>
    <s v="15150619A"/>
    <x v="0"/>
    <n v="1"/>
    <x v="7"/>
    <n v="192"/>
    <x v="6"/>
    <x v="1"/>
    <n v="192"/>
    <x v="3"/>
    <s v="FRA1"/>
    <x v="35"/>
    <x v="38"/>
  </r>
  <r>
    <x v="2987"/>
    <s v="15150719A"/>
    <x v="0"/>
    <n v="1"/>
    <x v="7"/>
    <n v="220"/>
    <x v="6"/>
    <x v="1"/>
    <n v="220"/>
    <x v="3"/>
    <s v="FRA4"/>
    <x v="5"/>
    <x v="6"/>
  </r>
  <r>
    <x v="2988"/>
    <s v="15150819A"/>
    <x v="0"/>
    <n v="1"/>
    <x v="7"/>
    <n v="210"/>
    <x v="6"/>
    <x v="1"/>
    <n v="210"/>
    <x v="3"/>
    <s v="FRA2"/>
    <x v="4"/>
    <x v="54"/>
  </r>
  <r>
    <x v="2989"/>
    <s v="15150919A"/>
    <x v="0"/>
    <n v="1"/>
    <x v="7"/>
    <n v="313"/>
    <x v="6"/>
    <x v="1"/>
    <n v="313"/>
    <x v="6"/>
    <s v="ACC4"/>
    <x v="10"/>
    <x v="13"/>
  </r>
  <r>
    <x v="2990"/>
    <s v="15151019A"/>
    <x v="0"/>
    <n v="1"/>
    <x v="7"/>
    <n v="478"/>
    <x v="6"/>
    <x v="1"/>
    <n v="478"/>
    <x v="1"/>
    <s v="SAN8"/>
    <x v="49"/>
    <x v="52"/>
  </r>
  <r>
    <x v="2991"/>
    <s v="15151119A"/>
    <x v="0"/>
    <n v="1"/>
    <x v="7"/>
    <n v="284"/>
    <x v="6"/>
    <x v="1"/>
    <n v="284"/>
    <x v="5"/>
    <s v="SNE14"/>
    <x v="56"/>
    <x v="61"/>
  </r>
  <r>
    <x v="2992"/>
    <s v="15151219A"/>
    <x v="0"/>
    <n v="1"/>
    <x v="7"/>
    <n v="383"/>
    <x v="6"/>
    <x v="1"/>
    <n v="383"/>
    <x v="0"/>
    <s v="APP1"/>
    <x v="2"/>
    <x v="8"/>
  </r>
  <r>
    <x v="2993"/>
    <s v="15151319A"/>
    <x v="0"/>
    <n v="1"/>
    <x v="7"/>
    <n v="144"/>
    <x v="6"/>
    <x v="1"/>
    <n v="144"/>
    <x v="4"/>
    <s v="SMA3"/>
    <x v="33"/>
    <x v="36"/>
  </r>
  <r>
    <x v="2994"/>
    <s v="15151419A"/>
    <x v="0"/>
    <n v="1"/>
    <x v="7"/>
    <n v="168"/>
    <x v="6"/>
    <x v="1"/>
    <n v="168"/>
    <x v="4"/>
    <s v="SMA4"/>
    <x v="7"/>
    <x v="10"/>
  </r>
  <r>
    <x v="2995"/>
    <s v="15151519A"/>
    <x v="0"/>
    <n v="1"/>
    <x v="7"/>
    <n v="192"/>
    <x v="6"/>
    <x v="1"/>
    <n v="192"/>
    <x v="3"/>
    <s v="FRA1"/>
    <x v="35"/>
    <x v="38"/>
  </r>
  <r>
    <x v="2996"/>
    <s v="15151619A"/>
    <x v="0"/>
    <n v="1"/>
    <x v="7"/>
    <n v="192"/>
    <x v="6"/>
    <x v="1"/>
    <n v="192"/>
    <x v="3"/>
    <s v="FRA1"/>
    <x v="35"/>
    <x v="38"/>
  </r>
  <r>
    <x v="2997"/>
    <s v="15151719A"/>
    <x v="0"/>
    <n v="1"/>
    <x v="7"/>
    <n v="210"/>
    <x v="6"/>
    <x v="1"/>
    <n v="210"/>
    <x v="3"/>
    <s v="FRA2"/>
    <x v="4"/>
    <x v="54"/>
  </r>
  <r>
    <x v="2998"/>
    <s v="15151819A"/>
    <x v="0"/>
    <n v="1"/>
    <x v="7"/>
    <n v="313"/>
    <x v="6"/>
    <x v="1"/>
    <n v="313"/>
    <x v="6"/>
    <s v="ACC4"/>
    <x v="10"/>
    <x v="13"/>
  </r>
  <r>
    <x v="2999"/>
    <s v="15151919A"/>
    <x v="0"/>
    <n v="1"/>
    <x v="7"/>
    <n v="327"/>
    <x v="6"/>
    <x v="1"/>
    <n v="327"/>
    <x v="6"/>
    <s v="ACC3"/>
    <x v="37"/>
    <x v="39"/>
  </r>
  <r>
    <x v="3000"/>
    <s v="15152019A"/>
    <x v="0"/>
    <n v="1"/>
    <x v="7"/>
    <n v="295"/>
    <x v="6"/>
    <x v="1"/>
    <n v="295"/>
    <x v="5"/>
    <s v="SNE7"/>
    <x v="68"/>
    <x v="72"/>
  </r>
  <r>
    <x v="3001"/>
    <s v="15152119A"/>
    <x v="0"/>
    <n v="1"/>
    <x v="7"/>
    <n v="383"/>
    <x v="6"/>
    <x v="1"/>
    <n v="383"/>
    <x v="0"/>
    <s v="APP1"/>
    <x v="2"/>
    <x v="8"/>
  </r>
  <r>
    <x v="3002"/>
    <s v="15152219A"/>
    <x v="0"/>
    <n v="1"/>
    <x v="7"/>
    <n v="172"/>
    <x v="6"/>
    <x v="1"/>
    <n v="172"/>
    <x v="4"/>
    <s v="SMA2"/>
    <x v="34"/>
    <x v="37"/>
  </r>
  <r>
    <x v="3003"/>
    <s v="15152319A"/>
    <x v="0"/>
    <n v="1"/>
    <x v="7"/>
    <n v="172"/>
    <x v="6"/>
    <x v="1"/>
    <n v="172"/>
    <x v="4"/>
    <s v="SMA2"/>
    <x v="34"/>
    <x v="37"/>
  </r>
  <r>
    <x v="3004"/>
    <s v="15152419A"/>
    <x v="0"/>
    <n v="1"/>
    <x v="7"/>
    <n v="192"/>
    <x v="6"/>
    <x v="1"/>
    <n v="192"/>
    <x v="3"/>
    <s v="FRA1"/>
    <x v="35"/>
    <x v="38"/>
  </r>
  <r>
    <x v="3005"/>
    <s v="15152519A"/>
    <x v="0"/>
    <n v="1"/>
    <x v="7"/>
    <n v="220"/>
    <x v="6"/>
    <x v="1"/>
    <n v="220"/>
    <x v="3"/>
    <s v="FRA4"/>
    <x v="5"/>
    <x v="6"/>
  </r>
  <r>
    <x v="3006"/>
    <s v="15152619A"/>
    <x v="0"/>
    <n v="1"/>
    <x v="7"/>
    <n v="220"/>
    <x v="6"/>
    <x v="1"/>
    <n v="220"/>
    <x v="3"/>
    <s v="FRA4"/>
    <x v="5"/>
    <x v="6"/>
  </r>
  <r>
    <x v="3007"/>
    <s v="15152719A"/>
    <x v="0"/>
    <n v="1"/>
    <x v="7"/>
    <n v="313"/>
    <x v="6"/>
    <x v="1"/>
    <n v="313"/>
    <x v="6"/>
    <s v="ACC4"/>
    <x v="10"/>
    <x v="13"/>
  </r>
  <r>
    <x v="3008"/>
    <s v="15152819A"/>
    <x v="0"/>
    <n v="1"/>
    <x v="7"/>
    <n v="327"/>
    <x v="6"/>
    <x v="1"/>
    <n v="327"/>
    <x v="6"/>
    <s v="ACC3"/>
    <x v="37"/>
    <x v="39"/>
  </r>
  <r>
    <x v="3009"/>
    <s v="15152919A"/>
    <x v="0"/>
    <n v="1"/>
    <x v="7"/>
    <n v="327"/>
    <x v="6"/>
    <x v="1"/>
    <n v="327"/>
    <x v="6"/>
    <s v="ACC3"/>
    <x v="37"/>
    <x v="39"/>
  </r>
  <r>
    <x v="3010"/>
    <s v="15153019A"/>
    <x v="0"/>
    <n v="1"/>
    <x v="7"/>
    <n v="283"/>
    <x v="6"/>
    <x v="1"/>
    <n v="283"/>
    <x v="5"/>
    <s v="SNE12"/>
    <x v="50"/>
    <x v="53"/>
  </r>
  <r>
    <x v="3011"/>
    <s v="15153119A"/>
    <x v="0"/>
    <n v="1"/>
    <x v="7"/>
    <n v="383"/>
    <x v="6"/>
    <x v="1"/>
    <n v="383"/>
    <x v="0"/>
    <s v="APP1"/>
    <x v="2"/>
    <x v="8"/>
  </r>
  <r>
    <x v="3012"/>
    <s v="15153219A"/>
    <x v="0"/>
    <n v="1"/>
    <x v="7"/>
    <n v="144"/>
    <x v="6"/>
    <x v="1"/>
    <n v="144"/>
    <x v="4"/>
    <s v="SMA3"/>
    <x v="33"/>
    <x v="36"/>
  </r>
  <r>
    <x v="3013"/>
    <s v="15154019A"/>
    <x v="0"/>
    <n v="1"/>
    <x v="7"/>
    <n v="240"/>
    <x v="6"/>
    <x v="1"/>
    <n v="240"/>
    <x v="3"/>
    <s v="FRA5"/>
    <x v="36"/>
    <x v="7"/>
  </r>
  <r>
    <x v="3014"/>
    <s v="15154119A"/>
    <x v="0"/>
    <n v="1"/>
    <x v="7"/>
    <n v="205"/>
    <x v="6"/>
    <x v="1"/>
    <n v="205"/>
    <x v="3"/>
    <s v="FRA3"/>
    <x v="16"/>
    <x v="19"/>
  </r>
  <r>
    <x v="3015"/>
    <s v="15154219A"/>
    <x v="0"/>
    <n v="1"/>
    <x v="7"/>
    <n v="210"/>
    <x v="6"/>
    <x v="1"/>
    <n v="210"/>
    <x v="3"/>
    <s v="FRA2"/>
    <x v="4"/>
    <x v="54"/>
  </r>
  <r>
    <x v="3016"/>
    <s v="15154319A"/>
    <x v="0"/>
    <n v="1"/>
    <x v="7"/>
    <n v="240"/>
    <x v="6"/>
    <x v="1"/>
    <n v="240"/>
    <x v="3"/>
    <s v="FRA5"/>
    <x v="36"/>
    <x v="7"/>
  </r>
  <r>
    <x v="3017"/>
    <s v="15154419A"/>
    <x v="0"/>
    <n v="1"/>
    <x v="7"/>
    <n v="205"/>
    <x v="6"/>
    <x v="1"/>
    <n v="205"/>
    <x v="3"/>
    <s v="FRA3"/>
    <x v="16"/>
    <x v="19"/>
  </r>
  <r>
    <x v="3018"/>
    <s v="15154519A"/>
    <x v="0"/>
    <n v="1"/>
    <x v="7"/>
    <n v="255"/>
    <x v="6"/>
    <x v="1"/>
    <n v="255"/>
    <x v="6"/>
    <s v="ACC1"/>
    <x v="46"/>
    <x v="49"/>
  </r>
  <r>
    <x v="3019"/>
    <s v="15154619A"/>
    <x v="0"/>
    <n v="1"/>
    <x v="7"/>
    <n v="327"/>
    <x v="6"/>
    <x v="1"/>
    <n v="327"/>
    <x v="6"/>
    <s v="ACC3"/>
    <x v="37"/>
    <x v="39"/>
  </r>
  <r>
    <x v="3020"/>
    <s v="15154719A"/>
    <x v="0"/>
    <n v="1"/>
    <x v="7"/>
    <n v="313"/>
    <x v="6"/>
    <x v="1"/>
    <n v="313"/>
    <x v="6"/>
    <s v="ACC4"/>
    <x v="10"/>
    <x v="13"/>
  </r>
  <r>
    <x v="3021"/>
    <s v="15154819A"/>
    <x v="0"/>
    <n v="1"/>
    <x v="7"/>
    <n v="992"/>
    <x v="6"/>
    <x v="1"/>
    <n v="992"/>
    <x v="7"/>
    <s v="MIN5"/>
    <x v="19"/>
    <x v="22"/>
  </r>
  <r>
    <x v="3022"/>
    <s v="15154919A"/>
    <x v="0"/>
    <n v="1"/>
    <x v="7"/>
    <n v="951"/>
    <x v="6"/>
    <x v="1"/>
    <n v="951"/>
    <x v="7"/>
    <s v="MIN3"/>
    <x v="17"/>
    <x v="20"/>
  </r>
  <r>
    <x v="3023"/>
    <s v="15156019A"/>
    <x v="0"/>
    <n v="1"/>
    <x v="7"/>
    <n v="345"/>
    <x v="6"/>
    <x v="1"/>
    <n v="345"/>
    <x v="0"/>
    <s v="APP2"/>
    <x v="32"/>
    <x v="35"/>
  </r>
  <r>
    <x v="3024"/>
    <s v="15156119A"/>
    <x v="0"/>
    <n v="1"/>
    <x v="7"/>
    <n v="168"/>
    <x v="6"/>
    <x v="1"/>
    <n v="168"/>
    <x v="4"/>
    <s v="SMA1"/>
    <x v="15"/>
    <x v="18"/>
  </r>
  <r>
    <x v="3025"/>
    <s v="15156219A"/>
    <x v="0"/>
    <n v="1"/>
    <x v="7"/>
    <n v="210"/>
    <x v="6"/>
    <x v="1"/>
    <n v="210"/>
    <x v="3"/>
    <s v="FRA2"/>
    <x v="4"/>
    <x v="54"/>
  </r>
  <r>
    <x v="3026"/>
    <s v="15156319A"/>
    <x v="0"/>
    <n v="1"/>
    <x v="7"/>
    <n v="258"/>
    <x v="6"/>
    <x v="1"/>
    <n v="258"/>
    <x v="6"/>
    <s v="ACC2"/>
    <x v="9"/>
    <x v="12"/>
  </r>
  <r>
    <x v="3027"/>
    <s v="15156419A"/>
    <x v="0"/>
    <n v="1"/>
    <x v="7"/>
    <n v="313"/>
    <x v="6"/>
    <x v="1"/>
    <n v="313"/>
    <x v="6"/>
    <s v="ACC4"/>
    <x v="10"/>
    <x v="13"/>
  </r>
  <r>
    <x v="3028"/>
    <s v="15156519A"/>
    <x v="0"/>
    <n v="1"/>
    <x v="7"/>
    <n v="313"/>
    <x v="6"/>
    <x v="1"/>
    <n v="313"/>
    <x v="6"/>
    <s v="ACC4"/>
    <x v="10"/>
    <x v="13"/>
  </r>
  <r>
    <x v="3029"/>
    <s v="15156619A"/>
    <x v="0"/>
    <n v="1"/>
    <x v="7"/>
    <n v="992"/>
    <x v="6"/>
    <x v="1"/>
    <n v="992"/>
    <x v="7"/>
    <s v="MIN1"/>
    <x v="26"/>
    <x v="29"/>
  </r>
  <r>
    <x v="3030"/>
    <s v="15156719A"/>
    <x v="0"/>
    <n v="1"/>
    <x v="7"/>
    <n v="992"/>
    <x v="6"/>
    <x v="1"/>
    <n v="992"/>
    <x v="7"/>
    <s v="MIN1"/>
    <x v="26"/>
    <x v="29"/>
  </r>
  <r>
    <x v="3031"/>
    <s v="15156919A"/>
    <x v="0"/>
    <n v="1"/>
    <x v="7"/>
    <n v="948"/>
    <x v="6"/>
    <x v="1"/>
    <n v="948"/>
    <x v="8"/>
    <s v="BAG4"/>
    <x v="13"/>
    <x v="16"/>
  </r>
  <r>
    <x v="3032"/>
    <s v="15160119A"/>
    <x v="0"/>
    <n v="1"/>
    <x v="7"/>
    <n v="293"/>
    <x v="6"/>
    <x v="1"/>
    <n v="293"/>
    <x v="5"/>
    <s v="SNE9"/>
    <x v="45"/>
    <x v="48"/>
  </r>
  <r>
    <x v="3033"/>
    <s v="15160219A"/>
    <x v="0"/>
    <n v="1"/>
    <x v="7"/>
    <n v="345"/>
    <x v="6"/>
    <x v="1"/>
    <n v="345"/>
    <x v="0"/>
    <s v="APP2"/>
    <x v="32"/>
    <x v="35"/>
  </r>
  <r>
    <x v="3034"/>
    <s v="15160319A"/>
    <x v="0"/>
    <n v="1"/>
    <x v="7"/>
    <n v="168"/>
    <x v="6"/>
    <x v="1"/>
    <n v="168"/>
    <x v="4"/>
    <s v="SMA1"/>
    <x v="15"/>
    <x v="18"/>
  </r>
  <r>
    <x v="3035"/>
    <s v="15160419A"/>
    <x v="0"/>
    <n v="1"/>
    <x v="7"/>
    <n v="172"/>
    <x v="6"/>
    <x v="1"/>
    <n v="172"/>
    <x v="4"/>
    <s v="SMA2"/>
    <x v="34"/>
    <x v="37"/>
  </r>
  <r>
    <x v="3036"/>
    <s v="15160519A"/>
    <x v="0"/>
    <n v="1"/>
    <x v="7"/>
    <n v="240"/>
    <x v="6"/>
    <x v="1"/>
    <n v="240"/>
    <x v="3"/>
    <s v="FRA5"/>
    <x v="36"/>
    <x v="7"/>
  </r>
  <r>
    <x v="3037"/>
    <s v="15160619A"/>
    <x v="0"/>
    <n v="1"/>
    <x v="7"/>
    <n v="240"/>
    <x v="6"/>
    <x v="1"/>
    <n v="240"/>
    <x v="3"/>
    <s v="FRA5"/>
    <x v="36"/>
    <x v="7"/>
  </r>
  <r>
    <x v="3038"/>
    <s v="15160719A"/>
    <x v="0"/>
    <n v="1"/>
    <x v="7"/>
    <n v="220"/>
    <x v="6"/>
    <x v="1"/>
    <n v="220"/>
    <x v="3"/>
    <s v="FRA4"/>
    <x v="5"/>
    <x v="6"/>
  </r>
  <r>
    <x v="3039"/>
    <s v="15160819A"/>
    <x v="0"/>
    <n v="1"/>
    <x v="7"/>
    <n v="327"/>
    <x v="6"/>
    <x v="1"/>
    <n v="327"/>
    <x v="6"/>
    <s v="ACC3"/>
    <x v="37"/>
    <x v="39"/>
  </r>
  <r>
    <x v="3040"/>
    <s v="15160919A"/>
    <x v="0"/>
    <n v="1"/>
    <x v="7"/>
    <n v="327"/>
    <x v="6"/>
    <x v="1"/>
    <n v="327"/>
    <x v="6"/>
    <s v="ACC3"/>
    <x v="37"/>
    <x v="39"/>
  </r>
  <r>
    <x v="3041"/>
    <s v="15161019A"/>
    <x v="0"/>
    <n v="1"/>
    <x v="7"/>
    <n v="317"/>
    <x v="6"/>
    <x v="1"/>
    <n v="317"/>
    <x v="5"/>
    <s v="SNE13"/>
    <x v="63"/>
    <x v="67"/>
  </r>
  <r>
    <x v="3042"/>
    <s v="15161119A"/>
    <x v="0"/>
    <n v="1"/>
    <x v="7"/>
    <n v="383"/>
    <x v="6"/>
    <x v="1"/>
    <n v="383"/>
    <x v="0"/>
    <s v="APP1"/>
    <x v="2"/>
    <x v="8"/>
  </r>
  <r>
    <x v="3043"/>
    <s v="61010119A"/>
    <x v="0"/>
    <n v="1"/>
    <x v="7"/>
    <n v="636"/>
    <x v="6"/>
    <x v="1"/>
    <n v="636"/>
    <x v="9"/>
    <s v="BOO3"/>
    <x v="23"/>
    <x v="26"/>
  </r>
  <r>
    <x v="3044"/>
    <s v="61010219A"/>
    <x v="0"/>
    <n v="1"/>
    <x v="7"/>
    <n v="440"/>
    <x v="6"/>
    <x v="1"/>
    <n v="440"/>
    <x v="1"/>
    <s v="SAN5"/>
    <x v="54"/>
    <x v="59"/>
  </r>
  <r>
    <x v="3045"/>
    <s v="61010319A"/>
    <x v="0"/>
    <n v="1"/>
    <x v="7"/>
    <n v="367"/>
    <x v="6"/>
    <x v="1"/>
    <n v="367"/>
    <x v="5"/>
    <s v="SNE11"/>
    <x v="70"/>
    <x v="74"/>
  </r>
  <r>
    <x v="3046"/>
    <s v="61010419A"/>
    <x v="0"/>
    <n v="1"/>
    <x v="7"/>
    <n v="383"/>
    <x v="6"/>
    <x v="1"/>
    <n v="383"/>
    <x v="0"/>
    <s v="APP1"/>
    <x v="2"/>
    <x v="8"/>
  </r>
  <r>
    <x v="3047"/>
    <s v="61010519A"/>
    <x v="0"/>
    <n v="1"/>
    <x v="7"/>
    <n v="345"/>
    <x v="6"/>
    <x v="1"/>
    <n v="345"/>
    <x v="0"/>
    <s v="APP2"/>
    <x v="32"/>
    <x v="35"/>
  </r>
  <r>
    <x v="3048"/>
    <s v="61010619A"/>
    <x v="0"/>
    <n v="1"/>
    <x v="7"/>
    <n v="383"/>
    <x v="6"/>
    <x v="1"/>
    <n v="383"/>
    <x v="0"/>
    <s v="APP1"/>
    <x v="2"/>
    <x v="8"/>
  </r>
  <r>
    <x v="3049"/>
    <s v="61010719A"/>
    <x v="0"/>
    <n v="1"/>
    <x v="7"/>
    <n v="447"/>
    <x v="6"/>
    <x v="1"/>
    <n v="447"/>
    <x v="0"/>
    <s v="APP3"/>
    <x v="0"/>
    <x v="9"/>
  </r>
  <r>
    <x v="3050"/>
    <s v="61010819A"/>
    <x v="0"/>
    <n v="1"/>
    <x v="7"/>
    <n v="144"/>
    <x v="6"/>
    <x v="1"/>
    <n v="144"/>
    <x v="4"/>
    <s v="SMA3"/>
    <x v="33"/>
    <x v="36"/>
  </r>
  <r>
    <x v="3051"/>
    <s v="61010919A"/>
    <x v="0"/>
    <n v="1"/>
    <x v="7"/>
    <n v="168"/>
    <x v="6"/>
    <x v="1"/>
    <n v="168"/>
    <x v="4"/>
    <s v="SMA4"/>
    <x v="7"/>
    <x v="10"/>
  </r>
  <r>
    <x v="3052"/>
    <s v="61011019A"/>
    <x v="0"/>
    <n v="1"/>
    <x v="7"/>
    <n v="636"/>
    <x v="6"/>
    <x v="1"/>
    <n v="636"/>
    <x v="9"/>
    <s v="BOO3"/>
    <x v="23"/>
    <x v="26"/>
  </r>
  <r>
    <x v="3053"/>
    <s v="61011119A"/>
    <x v="0"/>
    <n v="1"/>
    <x v="7"/>
    <n v="540"/>
    <x v="6"/>
    <x v="1"/>
    <n v="540"/>
    <x v="1"/>
    <s v="SAN3"/>
    <x v="66"/>
    <x v="70"/>
  </r>
  <r>
    <x v="3054"/>
    <s v="61011219A"/>
    <x v="0"/>
    <n v="1"/>
    <x v="7"/>
    <n v="267"/>
    <x v="6"/>
    <x v="1"/>
    <n v="267"/>
    <x v="5"/>
    <s v="SNE6"/>
    <x v="31"/>
    <x v="34"/>
  </r>
  <r>
    <x v="3055"/>
    <s v="61011319A"/>
    <x v="0"/>
    <n v="1"/>
    <x v="7"/>
    <n v="345"/>
    <x v="6"/>
    <x v="1"/>
    <n v="345"/>
    <x v="0"/>
    <s v="APP2"/>
    <x v="32"/>
    <x v="35"/>
  </r>
  <r>
    <x v="3056"/>
    <s v="61011419A"/>
    <x v="0"/>
    <n v="1"/>
    <x v="7"/>
    <n v="345"/>
    <x v="6"/>
    <x v="1"/>
    <n v="345"/>
    <x v="0"/>
    <s v="APP2"/>
    <x v="32"/>
    <x v="35"/>
  </r>
  <r>
    <x v="3057"/>
    <s v="61011519A"/>
    <x v="0"/>
    <n v="1"/>
    <x v="7"/>
    <n v="447"/>
    <x v="6"/>
    <x v="1"/>
    <n v="447"/>
    <x v="0"/>
    <s v="APP3"/>
    <x v="0"/>
    <x v="9"/>
  </r>
  <r>
    <x v="3058"/>
    <s v="61011619A"/>
    <x v="0"/>
    <n v="1"/>
    <x v="7"/>
    <n v="345"/>
    <x v="6"/>
    <x v="1"/>
    <n v="345"/>
    <x v="0"/>
    <s v="APP2"/>
    <x v="32"/>
    <x v="35"/>
  </r>
  <r>
    <x v="3059"/>
    <s v="61011719A"/>
    <x v="0"/>
    <n v="1"/>
    <x v="7"/>
    <n v="168"/>
    <x v="6"/>
    <x v="1"/>
    <n v="168"/>
    <x v="4"/>
    <s v="SMA4"/>
    <x v="7"/>
    <x v="10"/>
  </r>
  <r>
    <x v="3060"/>
    <s v="61011819A"/>
    <x v="0"/>
    <n v="1"/>
    <x v="7"/>
    <n v="144"/>
    <x v="6"/>
    <x v="1"/>
    <n v="144"/>
    <x v="4"/>
    <s v="SMA3"/>
    <x v="33"/>
    <x v="36"/>
  </r>
  <r>
    <x v="3061"/>
    <s v="61011919A"/>
    <x v="0"/>
    <n v="1"/>
    <x v="7"/>
    <n v="192"/>
    <x v="6"/>
    <x v="1"/>
    <n v="192"/>
    <x v="3"/>
    <s v="FRA1"/>
    <x v="35"/>
    <x v="38"/>
  </r>
  <r>
    <x v="3062"/>
    <s v="61012019A"/>
    <x v="0"/>
    <n v="1"/>
    <x v="7"/>
    <n v="539"/>
    <x v="6"/>
    <x v="1"/>
    <n v="539"/>
    <x v="1"/>
    <s v="SAN2"/>
    <x v="41"/>
    <x v="43"/>
  </r>
  <r>
    <x v="3063"/>
    <s v="61012119A"/>
    <x v="0"/>
    <n v="1"/>
    <x v="7"/>
    <n v="332"/>
    <x v="6"/>
    <x v="1"/>
    <n v="332"/>
    <x v="5"/>
    <s v="SNE16"/>
    <x v="38"/>
    <x v="40"/>
  </r>
  <r>
    <x v="3064"/>
    <s v="61012219A"/>
    <x v="0"/>
    <n v="1"/>
    <x v="7"/>
    <n v="345"/>
    <x v="6"/>
    <x v="1"/>
    <n v="345"/>
    <x v="0"/>
    <s v="APP2"/>
    <x v="32"/>
    <x v="35"/>
  </r>
  <r>
    <x v="3065"/>
    <s v="61012319A"/>
    <x v="0"/>
    <n v="1"/>
    <x v="7"/>
    <n v="447"/>
    <x v="6"/>
    <x v="1"/>
    <n v="447"/>
    <x v="0"/>
    <s v="APP3"/>
    <x v="0"/>
    <x v="9"/>
  </r>
  <r>
    <x v="3066"/>
    <s v="61012419A"/>
    <x v="0"/>
    <n v="1"/>
    <x v="7"/>
    <n v="383"/>
    <x v="6"/>
    <x v="1"/>
    <n v="383"/>
    <x v="0"/>
    <s v="APP1"/>
    <x v="2"/>
    <x v="8"/>
  </r>
  <r>
    <x v="3067"/>
    <s v="61012519A"/>
    <x v="0"/>
    <n v="1"/>
    <x v="7"/>
    <n v="345"/>
    <x v="6"/>
    <x v="1"/>
    <n v="345"/>
    <x v="0"/>
    <s v="APP2"/>
    <x v="32"/>
    <x v="35"/>
  </r>
  <r>
    <x v="3068"/>
    <s v="61012619A"/>
    <x v="0"/>
    <n v="1"/>
    <x v="7"/>
    <n v="168"/>
    <x v="6"/>
    <x v="1"/>
    <n v="168"/>
    <x v="4"/>
    <s v="SMA4"/>
    <x v="7"/>
    <x v="10"/>
  </r>
  <r>
    <x v="3069"/>
    <s v="61012719A"/>
    <x v="0"/>
    <n v="1"/>
    <x v="7"/>
    <n v="168"/>
    <x v="6"/>
    <x v="1"/>
    <n v="168"/>
    <x v="4"/>
    <s v="SMA1"/>
    <x v="15"/>
    <x v="18"/>
  </r>
  <r>
    <x v="3070"/>
    <s v="61012819A"/>
    <x v="0"/>
    <n v="1"/>
    <x v="7"/>
    <n v="205"/>
    <x v="6"/>
    <x v="1"/>
    <n v="205"/>
    <x v="3"/>
    <s v="FRA3"/>
    <x v="16"/>
    <x v="19"/>
  </r>
  <r>
    <x v="3071"/>
    <s v="61012919A"/>
    <x v="0"/>
    <n v="1"/>
    <x v="7"/>
    <n v="192"/>
    <x v="6"/>
    <x v="1"/>
    <n v="192"/>
    <x v="3"/>
    <s v="FRA1"/>
    <x v="35"/>
    <x v="38"/>
  </r>
  <r>
    <x v="3072"/>
    <s v="61013019A"/>
    <x v="0"/>
    <n v="1"/>
    <x v="7"/>
    <n v="539"/>
    <x v="6"/>
    <x v="1"/>
    <n v="539"/>
    <x v="1"/>
    <s v="SAN2"/>
    <x v="41"/>
    <x v="43"/>
  </r>
  <r>
    <x v="3073"/>
    <s v="61013119A"/>
    <x v="0"/>
    <n v="1"/>
    <x v="7"/>
    <n v="283"/>
    <x v="6"/>
    <x v="1"/>
    <n v="283"/>
    <x v="5"/>
    <s v="SNE12"/>
    <x v="50"/>
    <x v="53"/>
  </r>
  <r>
    <x v="3074"/>
    <s v="61013219A"/>
    <x v="0"/>
    <n v="1"/>
    <x v="7"/>
    <n v="345"/>
    <x v="6"/>
    <x v="1"/>
    <n v="345"/>
    <x v="0"/>
    <s v="APP2"/>
    <x v="32"/>
    <x v="35"/>
  </r>
  <r>
    <x v="3075"/>
    <s v="61013319A"/>
    <x v="0"/>
    <n v="1"/>
    <x v="7"/>
    <n v="447"/>
    <x v="6"/>
    <x v="1"/>
    <n v="447"/>
    <x v="0"/>
    <s v="APP3"/>
    <x v="0"/>
    <x v="9"/>
  </r>
  <r>
    <x v="3076"/>
    <s v="61013419A"/>
    <x v="0"/>
    <n v="1"/>
    <x v="7"/>
    <n v="345"/>
    <x v="6"/>
    <x v="1"/>
    <n v="345"/>
    <x v="0"/>
    <s v="APP2"/>
    <x v="32"/>
    <x v="35"/>
  </r>
  <r>
    <x v="3077"/>
    <s v="61013519A"/>
    <x v="0"/>
    <n v="1"/>
    <x v="7"/>
    <n v="172"/>
    <x v="6"/>
    <x v="1"/>
    <n v="172"/>
    <x v="4"/>
    <s v="SMA2"/>
    <x v="34"/>
    <x v="37"/>
  </r>
  <r>
    <x v="3078"/>
    <s v="61013619A"/>
    <x v="0"/>
    <n v="1"/>
    <x v="7"/>
    <n v="172"/>
    <x v="6"/>
    <x v="1"/>
    <n v="172"/>
    <x v="4"/>
    <s v="SMA2"/>
    <x v="34"/>
    <x v="37"/>
  </r>
  <r>
    <x v="3079"/>
    <s v="61013719A"/>
    <x v="0"/>
    <n v="1"/>
    <x v="7"/>
    <n v="240"/>
    <x v="6"/>
    <x v="1"/>
    <n v="240"/>
    <x v="3"/>
    <s v="FRA5"/>
    <x v="36"/>
    <x v="7"/>
  </r>
  <r>
    <x v="3080"/>
    <s v="61013819A"/>
    <x v="0"/>
    <n v="1"/>
    <x v="7"/>
    <n v="192"/>
    <x v="6"/>
    <x v="1"/>
    <n v="192"/>
    <x v="3"/>
    <s v="FRA1"/>
    <x v="35"/>
    <x v="38"/>
  </r>
  <r>
    <x v="3081"/>
    <s v="61013919A"/>
    <x v="0"/>
    <n v="1"/>
    <x v="7"/>
    <n v="192"/>
    <x v="6"/>
    <x v="1"/>
    <n v="192"/>
    <x v="3"/>
    <s v="FRA1"/>
    <x v="35"/>
    <x v="38"/>
  </r>
  <r>
    <x v="3082"/>
    <s v="61014019A"/>
    <x v="0"/>
    <n v="1"/>
    <x v="7"/>
    <n v="538"/>
    <x v="6"/>
    <x v="1"/>
    <n v="538"/>
    <x v="1"/>
    <s v="SAN11"/>
    <x v="55"/>
    <x v="60"/>
  </r>
  <r>
    <x v="3083"/>
    <s v="61014119A"/>
    <x v="0"/>
    <n v="1"/>
    <x v="7"/>
    <n v="267"/>
    <x v="6"/>
    <x v="1"/>
    <n v="267"/>
    <x v="5"/>
    <s v="SNE6"/>
    <x v="31"/>
    <x v="34"/>
  </r>
  <r>
    <x v="3084"/>
    <s v="61014219A"/>
    <x v="0"/>
    <n v="1"/>
    <x v="7"/>
    <n v="383"/>
    <x v="6"/>
    <x v="1"/>
    <n v="383"/>
    <x v="0"/>
    <s v="APP1"/>
    <x v="2"/>
    <x v="8"/>
  </r>
  <r>
    <x v="3085"/>
    <s v="61014319A"/>
    <x v="0"/>
    <n v="1"/>
    <x v="7"/>
    <n v="447"/>
    <x v="6"/>
    <x v="1"/>
    <n v="447"/>
    <x v="0"/>
    <s v="APP3"/>
    <x v="0"/>
    <x v="9"/>
  </r>
  <r>
    <x v="3086"/>
    <s v="61014419A"/>
    <x v="0"/>
    <n v="1"/>
    <x v="7"/>
    <n v="168"/>
    <x v="6"/>
    <x v="1"/>
    <n v="168"/>
    <x v="4"/>
    <s v="SMA1"/>
    <x v="15"/>
    <x v="18"/>
  </r>
  <r>
    <x v="3087"/>
    <s v="61014519A"/>
    <x v="0"/>
    <n v="1"/>
    <x v="7"/>
    <n v="168"/>
    <x v="6"/>
    <x v="1"/>
    <n v="168"/>
    <x v="4"/>
    <s v="SMA4"/>
    <x v="7"/>
    <x v="10"/>
  </r>
  <r>
    <x v="3088"/>
    <s v="61014619A"/>
    <x v="0"/>
    <n v="1"/>
    <x v="7"/>
    <n v="210"/>
    <x v="6"/>
    <x v="1"/>
    <n v="210"/>
    <x v="3"/>
    <s v="FRA2"/>
    <x v="4"/>
    <x v="54"/>
  </r>
  <r>
    <x v="3089"/>
    <s v="61014719A"/>
    <x v="0"/>
    <n v="1"/>
    <x v="7"/>
    <n v="210"/>
    <x v="6"/>
    <x v="1"/>
    <n v="210"/>
    <x v="3"/>
    <s v="FRA2"/>
    <x v="4"/>
    <x v="54"/>
  </r>
  <r>
    <x v="3090"/>
    <s v="61014819A"/>
    <x v="0"/>
    <n v="1"/>
    <x v="7"/>
    <n v="220"/>
    <x v="6"/>
    <x v="1"/>
    <n v="220"/>
    <x v="3"/>
    <s v="FRA4"/>
    <x v="5"/>
    <x v="6"/>
  </r>
  <r>
    <x v="3091"/>
    <s v="61014919A"/>
    <x v="0"/>
    <n v="1"/>
    <x v="7"/>
    <n v="255"/>
    <x v="6"/>
    <x v="1"/>
    <n v="255"/>
    <x v="6"/>
    <s v="ACC1"/>
    <x v="46"/>
    <x v="49"/>
  </r>
  <r>
    <x v="3092"/>
    <s v="61015019A"/>
    <x v="0"/>
    <n v="1"/>
    <x v="7"/>
    <n v="478"/>
    <x v="6"/>
    <x v="1"/>
    <n v="478"/>
    <x v="1"/>
    <s v="SAN8"/>
    <x v="49"/>
    <x v="52"/>
  </r>
  <r>
    <x v="3093"/>
    <s v="61015119A"/>
    <x v="0"/>
    <n v="1"/>
    <x v="7"/>
    <n v="317"/>
    <x v="6"/>
    <x v="1"/>
    <n v="317"/>
    <x v="5"/>
    <s v="SNE13"/>
    <x v="63"/>
    <x v="67"/>
  </r>
  <r>
    <x v="3094"/>
    <s v="61015219A"/>
    <x v="0"/>
    <n v="1"/>
    <x v="7"/>
    <n v="383"/>
    <x v="6"/>
    <x v="1"/>
    <n v="383"/>
    <x v="0"/>
    <s v="APP1"/>
    <x v="2"/>
    <x v="8"/>
  </r>
  <r>
    <x v="3095"/>
    <s v="61015319A"/>
    <x v="0"/>
    <n v="1"/>
    <x v="7"/>
    <n v="168"/>
    <x v="6"/>
    <x v="1"/>
    <n v="168"/>
    <x v="4"/>
    <s v="SMA4"/>
    <x v="7"/>
    <x v="10"/>
  </r>
  <r>
    <x v="3096"/>
    <s v="61015419A"/>
    <x v="0"/>
    <n v="1"/>
    <x v="7"/>
    <n v="168"/>
    <x v="6"/>
    <x v="1"/>
    <n v="168"/>
    <x v="4"/>
    <s v="SMA4"/>
    <x v="7"/>
    <x v="10"/>
  </r>
  <r>
    <x v="3097"/>
    <s v="61015519A"/>
    <x v="0"/>
    <n v="1"/>
    <x v="7"/>
    <n v="205"/>
    <x v="6"/>
    <x v="1"/>
    <n v="205"/>
    <x v="3"/>
    <s v="FRA3"/>
    <x v="16"/>
    <x v="19"/>
  </r>
  <r>
    <x v="3098"/>
    <s v="61015619A"/>
    <x v="0"/>
    <n v="1"/>
    <x v="7"/>
    <n v="220"/>
    <x v="6"/>
    <x v="1"/>
    <n v="220"/>
    <x v="3"/>
    <s v="FRA4"/>
    <x v="5"/>
    <x v="6"/>
  </r>
  <r>
    <x v="3099"/>
    <s v="61015719A"/>
    <x v="0"/>
    <n v="1"/>
    <x v="7"/>
    <n v="210"/>
    <x v="6"/>
    <x v="1"/>
    <n v="210"/>
    <x v="3"/>
    <s v="FRA2"/>
    <x v="4"/>
    <x v="54"/>
  </r>
  <r>
    <x v="3100"/>
    <s v="61015819A"/>
    <x v="0"/>
    <n v="1"/>
    <x v="7"/>
    <n v="258"/>
    <x v="6"/>
    <x v="1"/>
    <n v="258"/>
    <x v="6"/>
    <s v="ACC2"/>
    <x v="9"/>
    <x v="12"/>
  </r>
  <r>
    <x v="3101"/>
    <s v="61015919A"/>
    <x v="0"/>
    <n v="1"/>
    <x v="7"/>
    <n v="313"/>
    <x v="6"/>
    <x v="1"/>
    <n v="313"/>
    <x v="6"/>
    <s v="ACC4"/>
    <x v="10"/>
    <x v="13"/>
  </r>
  <r>
    <x v="3102"/>
    <s v="61016019A"/>
    <x v="0"/>
    <n v="1"/>
    <x v="7"/>
    <n v="295"/>
    <x v="6"/>
    <x v="1"/>
    <n v="295"/>
    <x v="5"/>
    <s v="SNE7"/>
    <x v="68"/>
    <x v="72"/>
  </r>
  <r>
    <x v="3103"/>
    <s v="61016119A"/>
    <x v="0"/>
    <n v="1"/>
    <x v="7"/>
    <n v="345"/>
    <x v="6"/>
    <x v="1"/>
    <n v="345"/>
    <x v="0"/>
    <s v="APP2"/>
    <x v="32"/>
    <x v="35"/>
  </r>
  <r>
    <x v="3104"/>
    <s v="61016219A"/>
    <x v="0"/>
    <n v="1"/>
    <x v="7"/>
    <n v="172"/>
    <x v="6"/>
    <x v="1"/>
    <n v="172"/>
    <x v="4"/>
    <s v="SMA2"/>
    <x v="34"/>
    <x v="37"/>
  </r>
  <r>
    <x v="3105"/>
    <s v="61016319A"/>
    <x v="0"/>
    <n v="1"/>
    <x v="7"/>
    <n v="168"/>
    <x v="6"/>
    <x v="1"/>
    <n v="168"/>
    <x v="4"/>
    <s v="SMA1"/>
    <x v="15"/>
    <x v="18"/>
  </r>
  <r>
    <x v="3106"/>
    <s v="61016419A"/>
    <x v="0"/>
    <n v="1"/>
    <x v="7"/>
    <n v="205"/>
    <x v="6"/>
    <x v="1"/>
    <n v="205"/>
    <x v="3"/>
    <s v="FRA3"/>
    <x v="16"/>
    <x v="19"/>
  </r>
  <r>
    <x v="3107"/>
    <s v="61016519A"/>
    <x v="0"/>
    <n v="1"/>
    <x v="7"/>
    <n v="210"/>
    <x v="6"/>
    <x v="1"/>
    <n v="210"/>
    <x v="3"/>
    <s v="FRA2"/>
    <x v="4"/>
    <x v="54"/>
  </r>
  <r>
    <x v="3108"/>
    <s v="61016619A"/>
    <x v="0"/>
    <n v="1"/>
    <x v="7"/>
    <n v="205"/>
    <x v="6"/>
    <x v="1"/>
    <n v="205"/>
    <x v="3"/>
    <s v="FRA3"/>
    <x v="16"/>
    <x v="19"/>
  </r>
  <r>
    <x v="3109"/>
    <s v="61016719A"/>
    <x v="0"/>
    <n v="1"/>
    <x v="7"/>
    <n v="258"/>
    <x v="6"/>
    <x v="1"/>
    <n v="258"/>
    <x v="6"/>
    <s v="ACC2"/>
    <x v="9"/>
    <x v="12"/>
  </r>
  <r>
    <x v="3110"/>
    <s v="61016819A"/>
    <x v="0"/>
    <n v="1"/>
    <x v="7"/>
    <n v="327"/>
    <x v="6"/>
    <x v="1"/>
    <n v="327"/>
    <x v="6"/>
    <s v="ACC3"/>
    <x v="37"/>
    <x v="39"/>
  </r>
  <r>
    <x v="3111"/>
    <s v="61016919A"/>
    <x v="0"/>
    <n v="1"/>
    <x v="7"/>
    <n v="258"/>
    <x v="6"/>
    <x v="1"/>
    <n v="258"/>
    <x v="6"/>
    <s v="ACC2"/>
    <x v="9"/>
    <x v="12"/>
  </r>
  <r>
    <x v="3112"/>
    <s v="61017019A"/>
    <x v="0"/>
    <n v="1"/>
    <x v="7"/>
    <n v="168"/>
    <x v="6"/>
    <x v="1"/>
    <n v="168"/>
    <x v="5"/>
    <s v="SNE5"/>
    <x v="62"/>
    <x v="66"/>
  </r>
  <r>
    <x v="3113"/>
    <s v="61017119A"/>
    <x v="0"/>
    <n v="1"/>
    <x v="7"/>
    <n v="383"/>
    <x v="6"/>
    <x v="1"/>
    <n v="383"/>
    <x v="0"/>
    <s v="APP1"/>
    <x v="2"/>
    <x v="8"/>
  </r>
  <r>
    <x v="3114"/>
    <s v="61017519A"/>
    <x v="0"/>
    <n v="1"/>
    <x v="7"/>
    <n v="172"/>
    <x v="6"/>
    <x v="1"/>
    <n v="172"/>
    <x v="4"/>
    <s v="SMA2"/>
    <x v="34"/>
    <x v="37"/>
  </r>
  <r>
    <x v="3115"/>
    <s v="61017619A"/>
    <x v="0"/>
    <n v="1"/>
    <x v="7"/>
    <n v="220"/>
    <x v="6"/>
    <x v="1"/>
    <n v="220"/>
    <x v="3"/>
    <s v="FRA4"/>
    <x v="5"/>
    <x v="6"/>
  </r>
  <r>
    <x v="3116"/>
    <s v="61017719A"/>
    <x v="0"/>
    <n v="1"/>
    <x v="7"/>
    <n v="255"/>
    <x v="6"/>
    <x v="1"/>
    <n v="255"/>
    <x v="6"/>
    <s v="ACC1"/>
    <x v="46"/>
    <x v="49"/>
  </r>
  <r>
    <x v="3117"/>
    <s v="26999119A"/>
    <x v="0"/>
    <n v="1"/>
    <x v="7"/>
    <n v="948"/>
    <x v="6"/>
    <x v="1"/>
    <n v="948"/>
    <x v="8"/>
    <s v="BAG4"/>
    <x v="13"/>
    <x v="16"/>
  </r>
  <r>
    <x v="3118"/>
    <s v="26999219A"/>
    <x v="0"/>
    <n v="1"/>
    <x v="7"/>
    <n v="510"/>
    <x v="6"/>
    <x v="1"/>
    <n v="510"/>
    <x v="9"/>
    <s v="BOO2"/>
    <x v="22"/>
    <x v="25"/>
  </r>
  <r>
    <x v="3119"/>
    <s v="26999319A"/>
    <x v="0"/>
    <n v="1"/>
    <x v="7"/>
    <n v="486"/>
    <x v="6"/>
    <x v="1"/>
    <n v="486"/>
    <x v="9"/>
    <s v="BOO6"/>
    <x v="24"/>
    <x v="27"/>
  </r>
  <r>
    <x v="3120"/>
    <s v="26999419A"/>
    <x v="0"/>
    <n v="1"/>
    <x v="7"/>
    <n v="502"/>
    <x v="6"/>
    <x v="1"/>
    <n v="502"/>
    <x v="9"/>
    <s v="BOO4"/>
    <x v="78"/>
    <x v="144"/>
  </r>
  <r>
    <x v="3121"/>
    <s v="26999519A"/>
    <x v="0"/>
    <n v="1"/>
    <x v="7"/>
    <n v="596"/>
    <x v="6"/>
    <x v="1"/>
    <n v="596"/>
    <x v="9"/>
    <s v="BOO11"/>
    <x v="80"/>
    <x v="211"/>
  </r>
  <r>
    <x v="3122"/>
    <s v="26999619A"/>
    <x v="0"/>
    <n v="1"/>
    <x v="7"/>
    <n v="559"/>
    <x v="6"/>
    <x v="1"/>
    <n v="559"/>
    <x v="9"/>
    <s v="BOO10"/>
    <x v="28"/>
    <x v="31"/>
  </r>
  <r>
    <x v="3123"/>
    <s v="26999719A"/>
    <x v="0"/>
    <n v="1"/>
    <x v="7"/>
    <n v="636"/>
    <x v="6"/>
    <x v="1"/>
    <n v="636"/>
    <x v="9"/>
    <s v="BOO3"/>
    <x v="23"/>
    <x v="26"/>
  </r>
  <r>
    <x v="3124"/>
    <s v="73010119A"/>
    <x v="0"/>
    <n v="1"/>
    <x v="7"/>
    <n v="538"/>
    <x v="6"/>
    <x v="1"/>
    <n v="538"/>
    <x v="1"/>
    <s v="SAN10"/>
    <x v="39"/>
    <x v="41"/>
  </r>
  <r>
    <x v="3125"/>
    <s v="67010119A"/>
    <x v="0"/>
    <n v="1"/>
    <x v="7"/>
    <n v="261"/>
    <x v="6"/>
    <x v="1"/>
    <n v="261"/>
    <x v="5"/>
    <s v="SNE15"/>
    <x v="57"/>
    <x v="62"/>
  </r>
  <r>
    <x v="3126"/>
    <s v="67010219A"/>
    <x v="0"/>
    <n v="1"/>
    <x v="7"/>
    <n v="345"/>
    <x v="6"/>
    <x v="1"/>
    <n v="345"/>
    <x v="0"/>
    <s v="APP2"/>
    <x v="32"/>
    <x v="35"/>
  </r>
  <r>
    <x v="3127"/>
    <s v="67010319A"/>
    <x v="0"/>
    <n v="1"/>
    <x v="7"/>
    <n v="172"/>
    <x v="6"/>
    <x v="1"/>
    <n v="172"/>
    <x v="4"/>
    <s v="SMA2"/>
    <x v="34"/>
    <x v="37"/>
  </r>
  <r>
    <x v="3128"/>
    <s v="67010419A"/>
    <x v="0"/>
    <n v="1"/>
    <x v="7"/>
    <n v="210"/>
    <x v="6"/>
    <x v="1"/>
    <n v="210"/>
    <x v="3"/>
    <s v="FRA2"/>
    <x v="4"/>
    <x v="54"/>
  </r>
  <r>
    <x v="3129"/>
    <s v="67010519A"/>
    <x v="0"/>
    <n v="1"/>
    <x v="7"/>
    <n v="220"/>
    <x v="6"/>
    <x v="1"/>
    <n v="220"/>
    <x v="3"/>
    <s v="FRA4"/>
    <x v="5"/>
    <x v="6"/>
  </r>
  <r>
    <x v="3130"/>
    <s v="67010619A"/>
    <x v="0"/>
    <n v="1"/>
    <x v="7"/>
    <n v="192"/>
    <x v="6"/>
    <x v="1"/>
    <n v="192"/>
    <x v="3"/>
    <s v="FRA1"/>
    <x v="35"/>
    <x v="38"/>
  </r>
  <r>
    <x v="3131"/>
    <s v="67010719A"/>
    <x v="0"/>
    <n v="1"/>
    <x v="7"/>
    <n v="258"/>
    <x v="6"/>
    <x v="1"/>
    <n v="258"/>
    <x v="6"/>
    <s v="ACC2"/>
    <x v="9"/>
    <x v="12"/>
  </r>
  <r>
    <x v="3132"/>
    <s v="67010819A"/>
    <x v="0"/>
    <n v="1"/>
    <x v="7"/>
    <n v="255"/>
    <x v="6"/>
    <x v="1"/>
    <n v="255"/>
    <x v="6"/>
    <s v="ACC1"/>
    <x v="46"/>
    <x v="49"/>
  </r>
  <r>
    <x v="3133"/>
    <s v="67010919A"/>
    <x v="0"/>
    <n v="1"/>
    <x v="7"/>
    <n v="258"/>
    <x v="6"/>
    <x v="1"/>
    <n v="258"/>
    <x v="6"/>
    <s v="ACC2"/>
    <x v="9"/>
    <x v="12"/>
  </r>
  <r>
    <x v="3134"/>
    <s v="99020119A"/>
    <x v="0"/>
    <n v="1"/>
    <x v="7"/>
    <n v="172"/>
    <x v="6"/>
    <x v="1"/>
    <n v="172"/>
    <x v="4"/>
    <s v="SMA2"/>
    <x v="34"/>
    <x v="37"/>
  </r>
  <r>
    <x v="3135"/>
    <s v="99020219A"/>
    <x v="0"/>
    <n v="1"/>
    <x v="7"/>
    <n v="220"/>
    <x v="6"/>
    <x v="1"/>
    <n v="220"/>
    <x v="3"/>
    <s v="FRA4"/>
    <x v="5"/>
    <x v="6"/>
  </r>
  <r>
    <x v="3136"/>
    <s v="99020319A"/>
    <x v="0"/>
    <n v="1"/>
    <x v="7"/>
    <n v="313"/>
    <x v="6"/>
    <x v="1"/>
    <n v="313"/>
    <x v="6"/>
    <s v="ACC4"/>
    <x v="10"/>
    <x v="13"/>
  </r>
  <r>
    <x v="3137"/>
    <s v="99020419A"/>
    <x v="0"/>
    <n v="1"/>
    <x v="7"/>
    <n v="990"/>
    <x v="6"/>
    <x v="1"/>
    <n v="990"/>
    <x v="7"/>
    <s v="MIN6"/>
    <x v="72"/>
    <x v="76"/>
  </r>
  <r>
    <x v="3138"/>
    <s v="99020819A"/>
    <x v="0"/>
    <n v="1"/>
    <x v="7"/>
    <n v="889"/>
    <x v="6"/>
    <x v="1"/>
    <n v="889"/>
    <x v="7"/>
    <s v="MIN2"/>
    <x v="11"/>
    <x v="14"/>
  </r>
  <r>
    <x v="3139"/>
    <s v="24280119A"/>
    <x v="0"/>
    <n v="1"/>
    <x v="7"/>
    <n v="447"/>
    <x v="6"/>
    <x v="1"/>
    <n v="447"/>
    <x v="0"/>
    <s v="APP3"/>
    <x v="0"/>
    <x v="9"/>
  </r>
  <r>
    <x v="3140"/>
    <s v="24280219A"/>
    <x v="0"/>
    <n v="1"/>
    <x v="7"/>
    <n v="168"/>
    <x v="6"/>
    <x v="1"/>
    <n v="168"/>
    <x v="4"/>
    <s v="SMA4"/>
    <x v="7"/>
    <x v="10"/>
  </r>
  <r>
    <x v="3141"/>
    <s v="24280319A"/>
    <x v="0"/>
    <n v="1"/>
    <x v="7"/>
    <n v="210"/>
    <x v="6"/>
    <x v="1"/>
    <n v="210"/>
    <x v="3"/>
    <s v="FRA2"/>
    <x v="4"/>
    <x v="54"/>
  </r>
  <r>
    <x v="3142"/>
    <s v="24280419A"/>
    <x v="0"/>
    <n v="1"/>
    <x v="7"/>
    <n v="240"/>
    <x v="6"/>
    <x v="1"/>
    <n v="240"/>
    <x v="3"/>
    <s v="FRA5"/>
    <x v="36"/>
    <x v="7"/>
  </r>
  <r>
    <x v="3143"/>
    <s v="24280519A"/>
    <x v="0"/>
    <n v="1"/>
    <x v="7"/>
    <n v="313"/>
    <x v="6"/>
    <x v="1"/>
    <n v="313"/>
    <x v="6"/>
    <s v="ACC4"/>
    <x v="10"/>
    <x v="13"/>
  </r>
  <r>
    <x v="3144"/>
    <s v="24280619A"/>
    <x v="0"/>
    <n v="1"/>
    <x v="7"/>
    <n v="258"/>
    <x v="6"/>
    <x v="1"/>
    <n v="258"/>
    <x v="6"/>
    <s v="ACC2"/>
    <x v="9"/>
    <x v="12"/>
  </r>
  <r>
    <x v="3145"/>
    <s v="24280719A"/>
    <x v="0"/>
    <n v="1"/>
    <x v="7"/>
    <n v="327"/>
    <x v="6"/>
    <x v="1"/>
    <n v="327"/>
    <x v="6"/>
    <s v="ACC3"/>
    <x v="37"/>
    <x v="39"/>
  </r>
  <r>
    <x v="3146"/>
    <s v="24240119A"/>
    <x v="0"/>
    <n v="1"/>
    <x v="7"/>
    <n v="492"/>
    <x v="6"/>
    <x v="1"/>
    <n v="492"/>
    <x v="1"/>
    <s v="SAN7"/>
    <x v="65"/>
    <x v="69"/>
  </r>
  <r>
    <x v="3147"/>
    <s v="24240219A"/>
    <x v="0"/>
    <n v="1"/>
    <x v="7"/>
    <n v="283"/>
    <x v="6"/>
    <x v="1"/>
    <n v="283"/>
    <x v="5"/>
    <s v="SNE12"/>
    <x v="50"/>
    <x v="53"/>
  </r>
  <r>
    <x v="3148"/>
    <s v="24240319A"/>
    <x v="0"/>
    <n v="1"/>
    <x v="7"/>
    <n v="345"/>
    <x v="6"/>
    <x v="1"/>
    <n v="345"/>
    <x v="0"/>
    <s v="APP2"/>
    <x v="32"/>
    <x v="35"/>
  </r>
  <r>
    <x v="3149"/>
    <s v="24240419A"/>
    <x v="0"/>
    <n v="1"/>
    <x v="7"/>
    <n v="168"/>
    <x v="6"/>
    <x v="1"/>
    <n v="168"/>
    <x v="4"/>
    <s v="SMA1"/>
    <x v="15"/>
    <x v="18"/>
  </r>
  <r>
    <x v="3150"/>
    <s v="24240519A"/>
    <x v="0"/>
    <n v="1"/>
    <x v="7"/>
    <n v="172"/>
    <x v="6"/>
    <x v="1"/>
    <n v="172"/>
    <x v="4"/>
    <s v="SMA2"/>
    <x v="34"/>
    <x v="37"/>
  </r>
  <r>
    <x v="3151"/>
    <s v="24240619A"/>
    <x v="0"/>
    <n v="1"/>
    <x v="7"/>
    <n v="205"/>
    <x v="6"/>
    <x v="1"/>
    <n v="205"/>
    <x v="3"/>
    <s v="FRA3"/>
    <x v="16"/>
    <x v="19"/>
  </r>
  <r>
    <x v="3152"/>
    <s v="24240719A"/>
    <x v="0"/>
    <n v="1"/>
    <x v="7"/>
    <n v="210"/>
    <x v="6"/>
    <x v="1"/>
    <n v="210"/>
    <x v="3"/>
    <s v="FRA2"/>
    <x v="4"/>
    <x v="54"/>
  </r>
  <r>
    <x v="3153"/>
    <s v="24240819A"/>
    <x v="0"/>
    <n v="1"/>
    <x v="7"/>
    <n v="240"/>
    <x v="6"/>
    <x v="1"/>
    <n v="240"/>
    <x v="3"/>
    <s v="FRA5"/>
    <x v="36"/>
    <x v="7"/>
  </r>
  <r>
    <x v="3154"/>
    <s v="24240919A"/>
    <x v="0"/>
    <n v="1"/>
    <x v="7"/>
    <n v="255"/>
    <x v="6"/>
    <x v="1"/>
    <n v="255"/>
    <x v="6"/>
    <s v="ACC1"/>
    <x v="46"/>
    <x v="49"/>
  </r>
  <r>
    <x v="3155"/>
    <s v="24241019A"/>
    <x v="0"/>
    <n v="1"/>
    <x v="7"/>
    <n v="592"/>
    <x v="6"/>
    <x v="1"/>
    <n v="592"/>
    <x v="1"/>
    <s v="SAN1"/>
    <x v="47"/>
    <x v="50"/>
  </r>
  <r>
    <x v="3156"/>
    <s v="24241119A"/>
    <x v="0"/>
    <n v="1"/>
    <x v="7"/>
    <n v="367"/>
    <x v="6"/>
    <x v="1"/>
    <n v="367"/>
    <x v="5"/>
    <s v="SNE11"/>
    <x v="70"/>
    <x v="74"/>
  </r>
  <r>
    <x v="3157"/>
    <s v="24241219A"/>
    <x v="0"/>
    <n v="1"/>
    <x v="7"/>
    <n v="447"/>
    <x v="6"/>
    <x v="1"/>
    <n v="447"/>
    <x v="0"/>
    <s v="APP3"/>
    <x v="0"/>
    <x v="9"/>
  </r>
  <r>
    <x v="3158"/>
    <s v="24241319A"/>
    <x v="0"/>
    <n v="1"/>
    <x v="7"/>
    <n v="168"/>
    <x v="6"/>
    <x v="1"/>
    <n v="168"/>
    <x v="4"/>
    <s v="SMA4"/>
    <x v="7"/>
    <x v="10"/>
  </r>
  <r>
    <x v="3159"/>
    <s v="24241419A"/>
    <x v="0"/>
    <n v="1"/>
    <x v="7"/>
    <n v="168"/>
    <x v="6"/>
    <x v="1"/>
    <n v="168"/>
    <x v="4"/>
    <s v="SMA4"/>
    <x v="7"/>
    <x v="10"/>
  </r>
  <r>
    <x v="3160"/>
    <s v="24241519A"/>
    <x v="0"/>
    <n v="1"/>
    <x v="7"/>
    <n v="210"/>
    <x v="6"/>
    <x v="1"/>
    <n v="210"/>
    <x v="3"/>
    <s v="FRA2"/>
    <x v="4"/>
    <x v="54"/>
  </r>
  <r>
    <x v="3161"/>
    <s v="24241619A"/>
    <x v="0"/>
    <n v="1"/>
    <x v="7"/>
    <n v="220"/>
    <x v="6"/>
    <x v="1"/>
    <n v="220"/>
    <x v="3"/>
    <s v="FRA4"/>
    <x v="5"/>
    <x v="6"/>
  </r>
  <r>
    <x v="3162"/>
    <s v="24241719A"/>
    <x v="0"/>
    <n v="1"/>
    <x v="7"/>
    <n v="240"/>
    <x v="6"/>
    <x v="1"/>
    <n v="240"/>
    <x v="3"/>
    <s v="FRA5"/>
    <x v="36"/>
    <x v="7"/>
  </r>
  <r>
    <x v="3163"/>
    <s v="24241819A"/>
    <x v="0"/>
    <n v="1"/>
    <x v="7"/>
    <n v="255"/>
    <x v="6"/>
    <x v="1"/>
    <n v="255"/>
    <x v="6"/>
    <s v="ACC1"/>
    <x v="46"/>
    <x v="49"/>
  </r>
  <r>
    <x v="3164"/>
    <s v="24241919A"/>
    <x v="0"/>
    <n v="1"/>
    <x v="7"/>
    <n v="258"/>
    <x v="6"/>
    <x v="1"/>
    <n v="258"/>
    <x v="6"/>
    <s v="ACC2"/>
    <x v="9"/>
    <x v="12"/>
  </r>
  <r>
    <x v="3165"/>
    <s v="24243119A"/>
    <x v="0"/>
    <n v="1"/>
    <x v="7"/>
    <n v="345"/>
    <x v="6"/>
    <x v="1"/>
    <n v="345"/>
    <x v="0"/>
    <s v="APP2"/>
    <x v="32"/>
    <x v="35"/>
  </r>
  <r>
    <x v="3166"/>
    <s v="24243219A"/>
    <x v="0"/>
    <n v="1"/>
    <x v="7"/>
    <n v="168"/>
    <x v="6"/>
    <x v="1"/>
    <n v="168"/>
    <x v="4"/>
    <s v="SMA4"/>
    <x v="7"/>
    <x v="10"/>
  </r>
  <r>
    <x v="3167"/>
    <s v="24243319A"/>
    <x v="0"/>
    <n v="1"/>
    <x v="7"/>
    <n v="240"/>
    <x v="6"/>
    <x v="1"/>
    <n v="240"/>
    <x v="3"/>
    <s v="FRA5"/>
    <x v="36"/>
    <x v="7"/>
  </r>
  <r>
    <x v="3168"/>
    <s v="24243419A"/>
    <x v="0"/>
    <n v="1"/>
    <x v="7"/>
    <n v="240"/>
    <x v="6"/>
    <x v="1"/>
    <n v="240"/>
    <x v="3"/>
    <s v="FRA5"/>
    <x v="36"/>
    <x v="7"/>
  </r>
  <r>
    <x v="3169"/>
    <s v="24243519A"/>
    <x v="0"/>
    <n v="1"/>
    <x v="7"/>
    <n v="240"/>
    <x v="6"/>
    <x v="1"/>
    <n v="240"/>
    <x v="3"/>
    <s v="FRA5"/>
    <x v="36"/>
    <x v="7"/>
  </r>
  <r>
    <x v="3170"/>
    <s v="24243619A"/>
    <x v="0"/>
    <n v="1"/>
    <x v="7"/>
    <n v="313"/>
    <x v="6"/>
    <x v="1"/>
    <n v="313"/>
    <x v="6"/>
    <s v="ACC4"/>
    <x v="10"/>
    <x v="13"/>
  </r>
  <r>
    <x v="3171"/>
    <s v="24243719A"/>
    <x v="0"/>
    <n v="1"/>
    <x v="7"/>
    <n v="313"/>
    <x v="6"/>
    <x v="1"/>
    <n v="313"/>
    <x v="6"/>
    <s v="ACC4"/>
    <x v="10"/>
    <x v="13"/>
  </r>
  <r>
    <x v="3172"/>
    <s v="24243819A"/>
    <x v="0"/>
    <n v="1"/>
    <x v="7"/>
    <n v="258"/>
    <x v="6"/>
    <x v="1"/>
    <n v="258"/>
    <x v="6"/>
    <s v="ACC2"/>
    <x v="9"/>
    <x v="12"/>
  </r>
  <r>
    <x v="3173"/>
    <s v="24243919A"/>
    <x v="0"/>
    <n v="1"/>
    <x v="7"/>
    <n v="1086"/>
    <x v="6"/>
    <x v="1"/>
    <n v="1086"/>
    <x v="7"/>
    <s v="MIN4"/>
    <x v="20"/>
    <x v="23"/>
  </r>
  <r>
    <x v="3174"/>
    <s v="24244019A"/>
    <x v="0"/>
    <n v="1"/>
    <x v="7"/>
    <n v="345"/>
    <x v="6"/>
    <x v="1"/>
    <n v="345"/>
    <x v="0"/>
    <s v="APP2"/>
    <x v="32"/>
    <x v="35"/>
  </r>
  <r>
    <x v="3175"/>
    <s v="24244119A"/>
    <x v="0"/>
    <n v="1"/>
    <x v="7"/>
    <n v="168"/>
    <x v="6"/>
    <x v="1"/>
    <n v="168"/>
    <x v="4"/>
    <s v="SMA4"/>
    <x v="7"/>
    <x v="10"/>
  </r>
  <r>
    <x v="3176"/>
    <s v="24244219A"/>
    <x v="0"/>
    <n v="1"/>
    <x v="7"/>
    <n v="240"/>
    <x v="6"/>
    <x v="1"/>
    <n v="240"/>
    <x v="3"/>
    <s v="FRA5"/>
    <x v="36"/>
    <x v="7"/>
  </r>
  <r>
    <x v="3177"/>
    <s v="24244319A"/>
    <x v="0"/>
    <n v="1"/>
    <x v="7"/>
    <n v="205"/>
    <x v="6"/>
    <x v="1"/>
    <n v="205"/>
    <x v="3"/>
    <s v="FRA3"/>
    <x v="16"/>
    <x v="19"/>
  </r>
  <r>
    <x v="3178"/>
    <s v="24244419A"/>
    <x v="0"/>
    <n v="1"/>
    <x v="7"/>
    <n v="192"/>
    <x v="6"/>
    <x v="1"/>
    <n v="192"/>
    <x v="3"/>
    <s v="FRA1"/>
    <x v="35"/>
    <x v="38"/>
  </r>
  <r>
    <x v="3179"/>
    <s v="24244519A"/>
    <x v="0"/>
    <n v="1"/>
    <x v="7"/>
    <n v="327"/>
    <x v="6"/>
    <x v="1"/>
    <n v="327"/>
    <x v="6"/>
    <s v="ACC3"/>
    <x v="37"/>
    <x v="39"/>
  </r>
  <r>
    <x v="3180"/>
    <s v="24245019A"/>
    <x v="0"/>
    <n v="1"/>
    <x v="7"/>
    <n v="447"/>
    <x v="6"/>
    <x v="1"/>
    <n v="447"/>
    <x v="0"/>
    <s v="APP3"/>
    <x v="0"/>
    <x v="9"/>
  </r>
  <r>
    <x v="3181"/>
    <s v="24250119A"/>
    <x v="0"/>
    <n v="1"/>
    <x v="7"/>
    <n v="180"/>
    <x v="6"/>
    <x v="1"/>
    <n v="180"/>
    <x v="5"/>
    <s v="SNE3"/>
    <x v="40"/>
    <x v="42"/>
  </r>
  <r>
    <x v="3182"/>
    <s v="24250219A"/>
    <x v="0"/>
    <n v="1"/>
    <x v="7"/>
    <n v="345"/>
    <x v="6"/>
    <x v="1"/>
    <n v="345"/>
    <x v="0"/>
    <s v="APP2"/>
    <x v="32"/>
    <x v="35"/>
  </r>
  <r>
    <x v="3183"/>
    <s v="24260119A"/>
    <x v="0"/>
    <n v="1"/>
    <x v="7"/>
    <n v="168"/>
    <x v="6"/>
    <x v="1"/>
    <n v="168"/>
    <x v="4"/>
    <s v="SMA1"/>
    <x v="15"/>
    <x v="18"/>
  </r>
  <r>
    <x v="3184"/>
    <s v="24260219A"/>
    <x v="0"/>
    <n v="1"/>
    <x v="7"/>
    <n v="144"/>
    <x v="6"/>
    <x v="1"/>
    <n v="144"/>
    <x v="4"/>
    <s v="SMA3"/>
    <x v="33"/>
    <x v="36"/>
  </r>
  <r>
    <x v="3185"/>
    <s v="24260319A"/>
    <x v="0"/>
    <n v="1"/>
    <x v="7"/>
    <n v="144"/>
    <x v="6"/>
    <x v="1"/>
    <n v="144"/>
    <x v="4"/>
    <s v="SMA3"/>
    <x v="33"/>
    <x v="36"/>
  </r>
  <r>
    <x v="3186"/>
    <s v="24260419A"/>
    <x v="0"/>
    <n v="1"/>
    <x v="7"/>
    <n v="205"/>
    <x v="6"/>
    <x v="1"/>
    <n v="205"/>
    <x v="3"/>
    <s v="FRA3"/>
    <x v="16"/>
    <x v="19"/>
  </r>
  <r>
    <x v="3187"/>
    <s v="24270119A"/>
    <x v="0"/>
    <n v="1"/>
    <x v="7"/>
    <n v="192"/>
    <x v="6"/>
    <x v="1"/>
    <n v="192"/>
    <x v="3"/>
    <s v="FRA1"/>
    <x v="35"/>
    <x v="38"/>
  </r>
  <r>
    <x v="1781"/>
    <s v="52009319E"/>
    <x v="1"/>
    <n v="0"/>
    <x v="7"/>
    <n v="327"/>
    <x v="6"/>
    <x v="1"/>
    <n v="327"/>
    <x v="6"/>
    <s v="ACC3"/>
    <x v="37"/>
    <x v="39"/>
  </r>
  <r>
    <x v="1202"/>
    <s v="12590135B"/>
    <x v="1"/>
    <n v="1"/>
    <x v="7"/>
    <n v="172"/>
    <x v="6"/>
    <x v="1"/>
    <n v="172"/>
    <x v="4"/>
    <s v="SMA2"/>
    <x v="34"/>
    <x v="37"/>
  </r>
  <r>
    <x v="1210"/>
    <s v="12590143B"/>
    <x v="1"/>
    <n v="1"/>
    <x v="7"/>
    <n v="168"/>
    <x v="6"/>
    <x v="1"/>
    <n v="168"/>
    <x v="4"/>
    <s v="SMA1"/>
    <x v="15"/>
    <x v="18"/>
  </r>
  <r>
    <x v="1212"/>
    <s v="12590145C"/>
    <x v="1"/>
    <n v="0"/>
    <x v="7"/>
    <n v="210"/>
    <x v="6"/>
    <x v="1"/>
    <n v="210"/>
    <x v="3"/>
    <s v="FRA2"/>
    <x v="4"/>
    <x v="54"/>
  </r>
  <r>
    <x v="1214"/>
    <s v="12590147C"/>
    <x v="1"/>
    <n v="0"/>
    <x v="7"/>
    <n v="258"/>
    <x v="6"/>
    <x v="1"/>
    <n v="258"/>
    <x v="6"/>
    <s v="ACC2"/>
    <x v="9"/>
    <x v="12"/>
  </r>
  <r>
    <x v="1239"/>
    <s v="12590203D"/>
    <x v="1"/>
    <n v="0"/>
    <x v="7"/>
    <n v="447"/>
    <x v="6"/>
    <x v="1"/>
    <n v="447"/>
    <x v="0"/>
    <s v="APP3"/>
    <x v="0"/>
    <x v="9"/>
  </r>
  <r>
    <x v="1239"/>
    <s v="12590203F"/>
    <x v="1"/>
    <n v="0"/>
    <x v="7"/>
    <n v="447"/>
    <x v="6"/>
    <x v="1"/>
    <n v="447"/>
    <x v="0"/>
    <s v="APP3"/>
    <x v="0"/>
    <x v="9"/>
  </r>
  <r>
    <x v="1239"/>
    <s v="12590203G"/>
    <x v="1"/>
    <n v="1"/>
    <x v="7"/>
    <n v="345"/>
    <x v="6"/>
    <x v="1"/>
    <n v="345"/>
    <x v="0"/>
    <s v="APP2"/>
    <x v="32"/>
    <x v="35"/>
  </r>
  <r>
    <x v="1152"/>
    <s v="12590222C"/>
    <x v="1"/>
    <n v="1"/>
    <x v="7"/>
    <n v="345"/>
    <x v="6"/>
    <x v="1"/>
    <n v="345"/>
    <x v="0"/>
    <s v="APP2"/>
    <x v="32"/>
    <x v="35"/>
  </r>
  <r>
    <x v="1340"/>
    <s v="30120229B"/>
    <x v="1"/>
    <n v="1"/>
    <x v="7"/>
    <n v="295"/>
    <x v="6"/>
    <x v="1"/>
    <n v="295"/>
    <x v="5"/>
    <s v="SNE7"/>
    <x v="68"/>
    <x v="72"/>
  </r>
  <r>
    <x v="1341"/>
    <s v="30120239B"/>
    <x v="1"/>
    <n v="1"/>
    <x v="7"/>
    <n v="336"/>
    <x v="6"/>
    <x v="1"/>
    <n v="336"/>
    <x v="5"/>
    <s v="SNE8"/>
    <x v="51"/>
    <x v="55"/>
  </r>
  <r>
    <x v="1344"/>
    <s v="30120269B"/>
    <x v="1"/>
    <n v="1"/>
    <x v="7"/>
    <n v="345"/>
    <x v="6"/>
    <x v="1"/>
    <n v="345"/>
    <x v="0"/>
    <s v="APP2"/>
    <x v="32"/>
    <x v="35"/>
  </r>
  <r>
    <x v="1353"/>
    <s v="30119359C"/>
    <x v="1"/>
    <n v="0"/>
    <x v="7"/>
    <n v="255"/>
    <x v="6"/>
    <x v="1"/>
    <n v="255"/>
    <x v="6"/>
    <s v="ACC1"/>
    <x v="46"/>
    <x v="49"/>
  </r>
  <r>
    <x v="1357"/>
    <s v="30119399B"/>
    <x v="1"/>
    <n v="0"/>
    <x v="7"/>
    <n v="1576"/>
    <x v="6"/>
    <x v="1"/>
    <n v="1576"/>
    <x v="8"/>
    <s v="BAG3"/>
    <x v="59"/>
    <x v="64"/>
  </r>
  <r>
    <x v="1357"/>
    <s v="30119399C"/>
    <x v="1"/>
    <n v="0"/>
    <x v="7"/>
    <n v="1491"/>
    <x v="6"/>
    <x v="1"/>
    <n v="1491"/>
    <x v="8"/>
    <s v="BAG2"/>
    <x v="14"/>
    <x v="17"/>
  </r>
  <r>
    <x v="1357"/>
    <s v="30119399D"/>
    <x v="1"/>
    <n v="0"/>
    <x v="7"/>
    <n v="948"/>
    <x v="6"/>
    <x v="1"/>
    <n v="948"/>
    <x v="8"/>
    <s v="BAG4"/>
    <x v="13"/>
    <x v="16"/>
  </r>
  <r>
    <x v="1387"/>
    <s v="30119729B"/>
    <x v="1"/>
    <n v="1"/>
    <x v="7"/>
    <n v="258"/>
    <x v="6"/>
    <x v="1"/>
    <n v="258"/>
    <x v="6"/>
    <s v="ACC2"/>
    <x v="9"/>
    <x v="12"/>
  </r>
  <r>
    <x v="1269"/>
    <s v="12590120B"/>
    <x v="1"/>
    <n v="1"/>
    <x v="7"/>
    <n v="295"/>
    <x v="6"/>
    <x v="1"/>
    <n v="295"/>
    <x v="5"/>
    <s v="SNE7"/>
    <x v="68"/>
    <x v="72"/>
  </r>
  <r>
    <x v="1445"/>
    <s v="12790172B"/>
    <x v="1"/>
    <n v="1"/>
    <x v="7"/>
    <n v="210"/>
    <x v="6"/>
    <x v="1"/>
    <n v="210"/>
    <x v="3"/>
    <s v="FRA2"/>
    <x v="4"/>
    <x v="54"/>
  </r>
  <r>
    <x v="1830"/>
    <s v="12540103B"/>
    <x v="1"/>
    <n v="0"/>
    <x v="7"/>
    <n v="538"/>
    <x v="6"/>
    <x v="1"/>
    <n v="538"/>
    <x v="1"/>
    <s v="SAN11"/>
    <x v="55"/>
    <x v="60"/>
  </r>
  <r>
    <x v="1832"/>
    <s v="12540105B"/>
    <x v="1"/>
    <n v="0"/>
    <x v="7"/>
    <n v="492"/>
    <x v="6"/>
    <x v="1"/>
    <n v="492"/>
    <x v="1"/>
    <s v="SAN7"/>
    <x v="65"/>
    <x v="69"/>
  </r>
  <r>
    <x v="1557"/>
    <s v="12350170B"/>
    <x v="1"/>
    <n v="1"/>
    <x v="7"/>
    <n v="539"/>
    <x v="6"/>
    <x v="1"/>
    <n v="539"/>
    <x v="1"/>
    <s v="SAN2"/>
    <x v="41"/>
    <x v="43"/>
  </r>
  <r>
    <x v="1579"/>
    <s v="10602079B"/>
    <x v="1"/>
    <n v="1"/>
    <x v="7"/>
    <n v="172"/>
    <x v="6"/>
    <x v="1"/>
    <n v="172"/>
    <x v="4"/>
    <s v="SMA2"/>
    <x v="34"/>
    <x v="37"/>
  </r>
  <r>
    <x v="1898"/>
    <s v="99053019B"/>
    <x v="1"/>
    <n v="0"/>
    <x v="7"/>
    <n v="951"/>
    <x v="6"/>
    <x v="1"/>
    <n v="951"/>
    <x v="7"/>
    <s v="MIN3"/>
    <x v="17"/>
    <x v="20"/>
  </r>
  <r>
    <x v="1898"/>
    <s v="99053019C"/>
    <x v="1"/>
    <n v="0"/>
    <x v="7"/>
    <n v="1101"/>
    <x v="6"/>
    <x v="1"/>
    <n v="1101"/>
    <x v="8"/>
    <s v="BAG1"/>
    <x v="21"/>
    <x v="24"/>
  </r>
  <r>
    <x v="919"/>
    <s v="33999719B"/>
    <x v="1"/>
    <n v="1"/>
    <x v="7"/>
    <n v="579"/>
    <x v="6"/>
    <x v="1"/>
    <n v="579"/>
    <x v="9"/>
    <s v="BOO1"/>
    <x v="25"/>
    <x v="28"/>
  </r>
  <r>
    <x v="922"/>
    <s v="97010319B"/>
    <x v="1"/>
    <n v="1"/>
    <x v="7"/>
    <n v="258"/>
    <x v="6"/>
    <x v="1"/>
    <n v="258"/>
    <x v="6"/>
    <s v="ACC2"/>
    <x v="9"/>
    <x v="12"/>
  </r>
  <r>
    <x v="928"/>
    <s v="64010219C"/>
    <x v="1"/>
    <n v="1"/>
    <x v="7"/>
    <n v="345"/>
    <x v="6"/>
    <x v="1"/>
    <n v="345"/>
    <x v="0"/>
    <s v="APP2"/>
    <x v="32"/>
    <x v="35"/>
  </r>
  <r>
    <x v="933"/>
    <s v="64020519D"/>
    <x v="1"/>
    <n v="1"/>
    <x v="7"/>
    <n v="240"/>
    <x v="6"/>
    <x v="1"/>
    <n v="240"/>
    <x v="3"/>
    <s v="FRA5"/>
    <x v="36"/>
    <x v="7"/>
  </r>
  <r>
    <x v="935"/>
    <s v="20130219F"/>
    <x v="1"/>
    <n v="1"/>
    <x v="7"/>
    <n v="228"/>
    <x v="6"/>
    <x v="1"/>
    <n v="228"/>
    <x v="5"/>
    <s v="SNE4"/>
    <x v="44"/>
    <x v="46"/>
  </r>
  <r>
    <x v="657"/>
    <s v="62031819B"/>
    <x v="1"/>
    <n v="1"/>
    <x v="7"/>
    <n v="255"/>
    <x v="6"/>
    <x v="1"/>
    <n v="255"/>
    <x v="6"/>
    <s v="ACC1"/>
    <x v="46"/>
    <x v="49"/>
  </r>
  <r>
    <x v="660"/>
    <s v="62032119D"/>
    <x v="1"/>
    <n v="0"/>
    <x v="7"/>
    <n v="172"/>
    <x v="6"/>
    <x v="1"/>
    <n v="172"/>
    <x v="4"/>
    <s v="SMA2"/>
    <x v="34"/>
    <x v="37"/>
  </r>
  <r>
    <x v="674"/>
    <s v="62033519B"/>
    <x v="1"/>
    <n v="1"/>
    <x v="7"/>
    <n v="220"/>
    <x v="6"/>
    <x v="1"/>
    <n v="220"/>
    <x v="3"/>
    <s v="FRA4"/>
    <x v="5"/>
    <x v="6"/>
  </r>
  <r>
    <x v="687"/>
    <s v="62034819C"/>
    <x v="1"/>
    <n v="0"/>
    <x v="7"/>
    <n v="951"/>
    <x v="6"/>
    <x v="1"/>
    <n v="951"/>
    <x v="7"/>
    <s v="MIN3"/>
    <x v="75"/>
    <x v="20"/>
  </r>
  <r>
    <x v="690"/>
    <s v="62035119B"/>
    <x v="1"/>
    <n v="0"/>
    <x v="7"/>
    <n v="240"/>
    <x v="6"/>
    <x v="1"/>
    <n v="240"/>
    <x v="3"/>
    <s v="FRA5"/>
    <x v="36"/>
    <x v="7"/>
  </r>
  <r>
    <x v="690"/>
    <s v="62035119C"/>
    <x v="1"/>
    <n v="0"/>
    <x v="7"/>
    <n v="192"/>
    <x v="6"/>
    <x v="1"/>
    <n v="192"/>
    <x v="3"/>
    <s v="FRA1"/>
    <x v="35"/>
    <x v="38"/>
  </r>
  <r>
    <x v="690"/>
    <s v="62035119D"/>
    <x v="1"/>
    <n v="1"/>
    <x v="7"/>
    <n v="205"/>
    <x v="6"/>
    <x v="1"/>
    <n v="205"/>
    <x v="3"/>
    <s v="FRA3"/>
    <x v="16"/>
    <x v="19"/>
  </r>
  <r>
    <x v="1027"/>
    <s v="13110119C"/>
    <x v="1"/>
    <n v="1"/>
    <x v="18"/>
    <n v="538"/>
    <x v="6"/>
    <x v="1"/>
    <n v="538"/>
    <x v="1"/>
    <s v="SAN10"/>
    <x v="39"/>
    <x v="41"/>
  </r>
  <r>
    <x v="1030"/>
    <s v="13132619D"/>
    <x v="1"/>
    <n v="0"/>
    <x v="18"/>
    <n v="210"/>
    <x v="6"/>
    <x v="1"/>
    <n v="210"/>
    <x v="3"/>
    <s v="FRA2"/>
    <x v="4"/>
    <x v="54"/>
  </r>
  <r>
    <x v="1030"/>
    <s v="13132619E"/>
    <x v="1"/>
    <n v="0"/>
    <x v="18"/>
    <n v="192"/>
    <x v="6"/>
    <x v="1"/>
    <n v="192"/>
    <x v="3"/>
    <s v="FRA1"/>
    <x v="35"/>
    <x v="38"/>
  </r>
  <r>
    <x v="1031"/>
    <s v="13132719G"/>
    <x v="1"/>
    <n v="1"/>
    <x v="18"/>
    <n v="205"/>
    <x v="6"/>
    <x v="1"/>
    <n v="205"/>
    <x v="3"/>
    <s v="FRA3"/>
    <x v="16"/>
    <x v="19"/>
  </r>
  <r>
    <x v="1032"/>
    <s v="13132819F"/>
    <x v="1"/>
    <n v="1"/>
    <x v="18"/>
    <n v="210"/>
    <x v="6"/>
    <x v="1"/>
    <n v="210"/>
    <x v="3"/>
    <s v="FRA2"/>
    <x v="4"/>
    <x v="54"/>
  </r>
  <r>
    <x v="1044"/>
    <s v="13134319C"/>
    <x v="1"/>
    <n v="1"/>
    <x v="18"/>
    <n v="144"/>
    <x v="6"/>
    <x v="1"/>
    <n v="144"/>
    <x v="4"/>
    <s v="SMA3"/>
    <x v="33"/>
    <x v="36"/>
  </r>
  <r>
    <x v="1062"/>
    <s v="13992019D"/>
    <x v="1"/>
    <n v="0"/>
    <x v="18"/>
    <n v="948"/>
    <x v="6"/>
    <x v="1"/>
    <n v="948"/>
    <x v="8"/>
    <s v="BAG4"/>
    <x v="13"/>
    <x v="16"/>
  </r>
  <r>
    <x v="1062"/>
    <s v="13992019E"/>
    <x v="1"/>
    <n v="0"/>
    <x v="18"/>
    <n v="948"/>
    <x v="6"/>
    <x v="1"/>
    <n v="948"/>
    <x v="8"/>
    <s v="BAG4"/>
    <x v="13"/>
    <x v="16"/>
  </r>
  <r>
    <x v="1066"/>
    <s v="13130219C"/>
    <x v="1"/>
    <n v="1"/>
    <x v="18"/>
    <n v="383"/>
    <x v="6"/>
    <x v="1"/>
    <n v="383"/>
    <x v="0"/>
    <s v="APP1"/>
    <x v="2"/>
    <x v="8"/>
  </r>
  <r>
    <x v="1075"/>
    <s v="13131119C"/>
    <x v="1"/>
    <n v="1"/>
    <x v="18"/>
    <n v="447"/>
    <x v="6"/>
    <x v="1"/>
    <n v="447"/>
    <x v="0"/>
    <s v="APP3"/>
    <x v="0"/>
    <x v="9"/>
  </r>
  <r>
    <x v="1081"/>
    <s v="13131719C"/>
    <x v="1"/>
    <n v="1"/>
    <x v="18"/>
    <n v="240"/>
    <x v="6"/>
    <x v="1"/>
    <n v="240"/>
    <x v="3"/>
    <s v="FRA5"/>
    <x v="36"/>
    <x v="7"/>
  </r>
  <r>
    <x v="1092"/>
    <s v="39010119E"/>
    <x v="1"/>
    <n v="0"/>
    <x v="18"/>
    <n v="168"/>
    <x v="6"/>
    <x v="1"/>
    <n v="168"/>
    <x v="4"/>
    <s v="SMA4"/>
    <x v="7"/>
    <x v="10"/>
  </r>
  <r>
    <x v="1100"/>
    <s v="48014119B"/>
    <x v="1"/>
    <n v="1"/>
    <x v="18"/>
    <n v="210"/>
    <x v="6"/>
    <x v="1"/>
    <n v="210"/>
    <x v="3"/>
    <s v="FRA2"/>
    <x v="4"/>
    <x v="54"/>
  </r>
  <r>
    <x v="1115"/>
    <s v="48011519B"/>
    <x v="1"/>
    <n v="0"/>
    <x v="18"/>
    <n v="210"/>
    <x v="6"/>
    <x v="1"/>
    <n v="210"/>
    <x v="3"/>
    <s v="FRA2"/>
    <x v="4"/>
    <x v="54"/>
  </r>
  <r>
    <x v="1115"/>
    <s v="48011519F"/>
    <x v="1"/>
    <n v="0"/>
    <x v="18"/>
    <n v="313"/>
    <x v="6"/>
    <x v="1"/>
    <n v="313"/>
    <x v="6"/>
    <s v="ACC4"/>
    <x v="10"/>
    <x v="13"/>
  </r>
  <r>
    <x v="815"/>
    <s v="80011519B"/>
    <x v="1"/>
    <n v="1"/>
    <x v="18"/>
    <n v="168"/>
    <x v="6"/>
    <x v="1"/>
    <n v="168"/>
    <x v="4"/>
    <s v="SMA4"/>
    <x v="7"/>
    <x v="10"/>
  </r>
  <r>
    <x v="818"/>
    <s v="80011819F"/>
    <x v="1"/>
    <n v="1"/>
    <x v="18"/>
    <n v="240"/>
    <x v="6"/>
    <x v="1"/>
    <n v="240"/>
    <x v="3"/>
    <s v="FRA5"/>
    <x v="36"/>
    <x v="7"/>
  </r>
  <r>
    <x v="830"/>
    <s v="80013019D"/>
    <x v="1"/>
    <n v="0"/>
    <x v="18"/>
    <n v="383"/>
    <x v="6"/>
    <x v="1"/>
    <n v="383"/>
    <x v="0"/>
    <s v="APP1"/>
    <x v="2"/>
    <x v="8"/>
  </r>
  <r>
    <x v="845"/>
    <s v="82010419E"/>
    <x v="1"/>
    <n v="0"/>
    <x v="18"/>
    <n v="172"/>
    <x v="6"/>
    <x v="1"/>
    <n v="172"/>
    <x v="4"/>
    <s v="SMA2"/>
    <x v="34"/>
    <x v="37"/>
  </r>
  <r>
    <x v="848"/>
    <s v="82010719B"/>
    <x v="1"/>
    <n v="1"/>
    <x v="18"/>
    <n v="240"/>
    <x v="6"/>
    <x v="1"/>
    <n v="240"/>
    <x v="3"/>
    <s v="FRA5"/>
    <x v="36"/>
    <x v="7"/>
  </r>
  <r>
    <x v="854"/>
    <s v="82011619B"/>
    <x v="1"/>
    <n v="1"/>
    <x v="18"/>
    <n v="168"/>
    <x v="6"/>
    <x v="1"/>
    <n v="168"/>
    <x v="4"/>
    <s v="SMA4"/>
    <x v="7"/>
    <x v="10"/>
  </r>
  <r>
    <x v="856"/>
    <s v="82011819B"/>
    <x v="1"/>
    <n v="1"/>
    <x v="18"/>
    <n v="255"/>
    <x v="6"/>
    <x v="1"/>
    <n v="255"/>
    <x v="6"/>
    <s v="ACC1"/>
    <x v="46"/>
    <x v="49"/>
  </r>
  <r>
    <x v="1781"/>
    <s v="52009319C"/>
    <x v="1"/>
    <n v="0"/>
    <x v="18"/>
    <n v="255"/>
    <x v="6"/>
    <x v="1"/>
    <n v="255"/>
    <x v="6"/>
    <s v="ACC1"/>
    <x v="46"/>
    <x v="49"/>
  </r>
  <r>
    <x v="1781"/>
    <s v="52009319D"/>
    <x v="1"/>
    <n v="1"/>
    <x v="18"/>
    <n v="313"/>
    <x v="6"/>
    <x v="1"/>
    <n v="313"/>
    <x v="6"/>
    <s v="ACC4"/>
    <x v="10"/>
    <x v="13"/>
  </r>
  <r>
    <x v="1212"/>
    <s v="12590145E"/>
    <x v="1"/>
    <n v="0"/>
    <x v="18"/>
    <n v="220"/>
    <x v="6"/>
    <x v="1"/>
    <n v="220"/>
    <x v="3"/>
    <s v="FRA4"/>
    <x v="5"/>
    <x v="6"/>
  </r>
  <r>
    <x v="1215"/>
    <s v="12590148D"/>
    <x v="1"/>
    <n v="0"/>
    <x v="18"/>
    <n v="327"/>
    <x v="6"/>
    <x v="1"/>
    <n v="327"/>
    <x v="6"/>
    <s v="ACC3"/>
    <x v="37"/>
    <x v="39"/>
  </r>
  <r>
    <x v="1242"/>
    <s v="12590206B"/>
    <x v="1"/>
    <n v="0"/>
    <x v="18"/>
    <n v="168"/>
    <x v="6"/>
    <x v="1"/>
    <n v="168"/>
    <x v="4"/>
    <s v="SMA1"/>
    <x v="15"/>
    <x v="18"/>
  </r>
  <r>
    <x v="1242"/>
    <s v="12590206D"/>
    <x v="1"/>
    <n v="0"/>
    <x v="18"/>
    <n v="168"/>
    <x v="6"/>
    <x v="1"/>
    <n v="168"/>
    <x v="4"/>
    <s v="SMA4"/>
    <x v="7"/>
    <x v="10"/>
  </r>
  <r>
    <x v="1353"/>
    <s v="30119359B"/>
    <x v="1"/>
    <n v="1"/>
    <x v="18"/>
    <n v="313"/>
    <x v="6"/>
    <x v="1"/>
    <n v="313"/>
    <x v="6"/>
    <s v="ACC4"/>
    <x v="10"/>
    <x v="13"/>
  </r>
  <r>
    <x v="1355"/>
    <s v="30119379D"/>
    <x v="1"/>
    <n v="0"/>
    <x v="18"/>
    <n v="992"/>
    <x v="6"/>
    <x v="1"/>
    <n v="992"/>
    <x v="7"/>
    <s v="MIN1"/>
    <x v="26"/>
    <x v="29"/>
  </r>
  <r>
    <x v="1377"/>
    <s v="30119609F"/>
    <x v="1"/>
    <n v="0"/>
    <x v="18"/>
    <n v="313"/>
    <x v="6"/>
    <x v="1"/>
    <n v="313"/>
    <x v="6"/>
    <s v="ACC4"/>
    <x v="10"/>
    <x v="13"/>
  </r>
  <r>
    <x v="1377"/>
    <s v="30119609G"/>
    <x v="1"/>
    <n v="1"/>
    <x v="18"/>
    <n v="313"/>
    <x v="6"/>
    <x v="1"/>
    <n v="313"/>
    <x v="6"/>
    <s v="ACC4"/>
    <x v="10"/>
    <x v="13"/>
  </r>
  <r>
    <x v="1420"/>
    <s v="12790145C"/>
    <x v="1"/>
    <n v="1"/>
    <x v="18"/>
    <n v="255"/>
    <x v="6"/>
    <x v="1"/>
    <n v="255"/>
    <x v="6"/>
    <s v="ACC1"/>
    <x v="46"/>
    <x v="49"/>
  </r>
  <r>
    <x v="1422"/>
    <s v="12790147C"/>
    <x v="1"/>
    <n v="0"/>
    <x v="18"/>
    <n v="255"/>
    <x v="6"/>
    <x v="1"/>
    <n v="255"/>
    <x v="6"/>
    <s v="ACC1"/>
    <x v="46"/>
    <x v="49"/>
  </r>
  <r>
    <x v="1422"/>
    <s v="12790147D"/>
    <x v="1"/>
    <n v="0"/>
    <x v="18"/>
    <n v="258"/>
    <x v="6"/>
    <x v="1"/>
    <n v="258"/>
    <x v="6"/>
    <s v="ACC2"/>
    <x v="9"/>
    <x v="12"/>
  </r>
  <r>
    <x v="1440"/>
    <s v="12790167B"/>
    <x v="1"/>
    <n v="0"/>
    <x v="18"/>
    <n v="526"/>
    <x v="6"/>
    <x v="1"/>
    <n v="526"/>
    <x v="7"/>
    <s v="MIN8"/>
    <x v="18"/>
    <x v="21"/>
  </r>
  <r>
    <x v="1819"/>
    <s v="12290231B"/>
    <x v="1"/>
    <n v="0"/>
    <x v="18"/>
    <n v="168"/>
    <x v="6"/>
    <x v="1"/>
    <n v="168"/>
    <x v="5"/>
    <s v="SNE5"/>
    <x v="62"/>
    <x v="66"/>
  </r>
  <r>
    <x v="1819"/>
    <s v="12290231C"/>
    <x v="1"/>
    <n v="0"/>
    <x v="18"/>
    <n v="345"/>
    <x v="6"/>
    <x v="1"/>
    <n v="345"/>
    <x v="0"/>
    <s v="APP2"/>
    <x v="32"/>
    <x v="35"/>
  </r>
  <r>
    <x v="1836"/>
    <s v="12540109C"/>
    <x v="1"/>
    <n v="0"/>
    <x v="18"/>
    <n v="383"/>
    <x v="6"/>
    <x v="1"/>
    <n v="383"/>
    <x v="0"/>
    <s v="APP1"/>
    <x v="2"/>
    <x v="8"/>
  </r>
  <r>
    <x v="1841"/>
    <s v="12540114B"/>
    <x v="1"/>
    <n v="1"/>
    <x v="18"/>
    <n v="538"/>
    <x v="6"/>
    <x v="1"/>
    <n v="538"/>
    <x v="1"/>
    <s v="SAN10"/>
    <x v="39"/>
    <x v="41"/>
  </r>
  <r>
    <x v="1846"/>
    <s v="12540119B"/>
    <x v="1"/>
    <n v="1"/>
    <x v="18"/>
    <n v="383"/>
    <x v="6"/>
    <x v="1"/>
    <n v="383"/>
    <x v="0"/>
    <s v="APP1"/>
    <x v="2"/>
    <x v="8"/>
  </r>
  <r>
    <x v="1898"/>
    <s v="99053019E"/>
    <x v="1"/>
    <n v="0"/>
    <x v="18"/>
    <n v="1491"/>
    <x v="6"/>
    <x v="1"/>
    <n v="1491"/>
    <x v="8"/>
    <s v="BAG2"/>
    <x v="14"/>
    <x v="17"/>
  </r>
  <r>
    <x v="915"/>
    <s v="33999519B"/>
    <x v="1"/>
    <n v="1"/>
    <x v="18"/>
    <n v="554"/>
    <x v="6"/>
    <x v="1"/>
    <n v="554"/>
    <x v="9"/>
    <s v="BOO9"/>
    <x v="60"/>
    <x v="65"/>
  </r>
  <r>
    <x v="917"/>
    <s v="33999819B"/>
    <x v="1"/>
    <n v="1"/>
    <x v="18"/>
    <n v="510"/>
    <x v="6"/>
    <x v="1"/>
    <n v="510"/>
    <x v="9"/>
    <s v="BOO2"/>
    <x v="22"/>
    <x v="25"/>
  </r>
  <r>
    <x v="930"/>
    <s v="64020219C"/>
    <x v="1"/>
    <n v="1"/>
    <x v="18"/>
    <n v="172"/>
    <x v="6"/>
    <x v="1"/>
    <n v="172"/>
    <x v="4"/>
    <s v="SMA2"/>
    <x v="34"/>
    <x v="37"/>
  </r>
  <r>
    <x v="932"/>
    <s v="64020419B"/>
    <x v="1"/>
    <n v="1"/>
    <x v="18"/>
    <n v="168"/>
    <x v="6"/>
    <x v="1"/>
    <n v="168"/>
    <x v="4"/>
    <s v="SMA4"/>
    <x v="7"/>
    <x v="10"/>
  </r>
  <r>
    <x v="942"/>
    <s v="20130919B"/>
    <x v="1"/>
    <n v="1"/>
    <x v="18"/>
    <n v="168"/>
    <x v="6"/>
    <x v="1"/>
    <n v="168"/>
    <x v="4"/>
    <s v="SMA4"/>
    <x v="7"/>
    <x v="10"/>
  </r>
  <r>
    <x v="964"/>
    <s v="20133419B"/>
    <x v="1"/>
    <n v="1"/>
    <x v="18"/>
    <n v="383"/>
    <x v="6"/>
    <x v="1"/>
    <n v="383"/>
    <x v="0"/>
    <s v="APP1"/>
    <x v="2"/>
    <x v="8"/>
  </r>
  <r>
    <x v="648"/>
    <s v="62030919B"/>
    <x v="1"/>
    <n v="1"/>
    <x v="18"/>
    <n v="327"/>
    <x v="6"/>
    <x v="1"/>
    <n v="327"/>
    <x v="6"/>
    <s v="ACC3"/>
    <x v="37"/>
    <x v="39"/>
  </r>
  <r>
    <x v="656"/>
    <s v="62031719B"/>
    <x v="1"/>
    <n v="1"/>
    <x v="18"/>
    <n v="205"/>
    <x v="6"/>
    <x v="1"/>
    <n v="205"/>
    <x v="3"/>
    <s v="FRA3"/>
    <x v="16"/>
    <x v="19"/>
  </r>
  <r>
    <x v="687"/>
    <s v="62034819E"/>
    <x v="1"/>
    <n v="0"/>
    <x v="18"/>
    <n v="992"/>
    <x v="6"/>
    <x v="1"/>
    <n v="992"/>
    <x v="7"/>
    <s v="MIN5"/>
    <x v="19"/>
    <x v="22"/>
  </r>
  <r>
    <x v="687"/>
    <s v="62034819F"/>
    <x v="1"/>
    <n v="0"/>
    <x v="18"/>
    <n v="526"/>
    <x v="6"/>
    <x v="1"/>
    <n v="526"/>
    <x v="7"/>
    <s v="MIN8"/>
    <x v="18"/>
    <x v="21"/>
  </r>
  <r>
    <x v="693"/>
    <s v="62035419B"/>
    <x v="1"/>
    <n v="1"/>
    <x v="18"/>
    <n v="313"/>
    <x v="6"/>
    <x v="1"/>
    <n v="313"/>
    <x v="6"/>
    <s v="ACC4"/>
    <x v="10"/>
    <x v="13"/>
  </r>
  <r>
    <x v="1025"/>
    <s v="13139919B"/>
    <x v="1"/>
    <n v="1"/>
    <x v="19"/>
    <n v="1101"/>
    <x v="6"/>
    <x v="1"/>
    <n v="1101"/>
    <x v="8"/>
    <s v="BAG1"/>
    <x v="21"/>
    <x v="24"/>
  </r>
  <r>
    <x v="1026"/>
    <s v="13010119B"/>
    <x v="1"/>
    <n v="0"/>
    <x v="19"/>
    <n v="510"/>
    <x v="6"/>
    <x v="1"/>
    <n v="510"/>
    <x v="9"/>
    <s v="BOO2"/>
    <x v="22"/>
    <x v="25"/>
  </r>
  <r>
    <x v="1026"/>
    <s v="13010119C"/>
    <x v="1"/>
    <n v="0"/>
    <x v="19"/>
    <n v="523"/>
    <x v="6"/>
    <x v="1"/>
    <n v="523"/>
    <x v="1"/>
    <s v="SAN6"/>
    <x v="52"/>
    <x v="56"/>
  </r>
  <r>
    <x v="1026"/>
    <s v="13010119D"/>
    <x v="1"/>
    <n v="1"/>
    <x v="19"/>
    <n v="538"/>
    <x v="6"/>
    <x v="1"/>
    <n v="538"/>
    <x v="1"/>
    <s v="SAN10"/>
    <x v="39"/>
    <x v="41"/>
  </r>
  <r>
    <x v="1030"/>
    <s v="13132619C"/>
    <x v="1"/>
    <n v="1"/>
    <x v="19"/>
    <n v="210"/>
    <x v="6"/>
    <x v="1"/>
    <n v="210"/>
    <x v="3"/>
    <s v="FRA2"/>
    <x v="4"/>
    <x v="54"/>
  </r>
  <r>
    <x v="1039"/>
    <s v="13133519B"/>
    <x v="1"/>
    <n v="1"/>
    <x v="19"/>
    <n v="172"/>
    <x v="6"/>
    <x v="1"/>
    <n v="172"/>
    <x v="4"/>
    <s v="SMA2"/>
    <x v="34"/>
    <x v="37"/>
  </r>
  <r>
    <x v="1052"/>
    <s v="13990819C"/>
    <x v="1"/>
    <n v="1"/>
    <x v="19"/>
    <n v="646"/>
    <x v="6"/>
    <x v="1"/>
    <n v="646"/>
    <x v="9"/>
    <s v="BOO5"/>
    <x v="73"/>
    <x v="212"/>
  </r>
  <r>
    <x v="1056"/>
    <s v="13991419C"/>
    <x v="1"/>
    <n v="1"/>
    <x v="19"/>
    <n v="948"/>
    <x v="6"/>
    <x v="1"/>
    <n v="948"/>
    <x v="8"/>
    <s v="BAG4"/>
    <x v="13"/>
    <x v="16"/>
  </r>
  <r>
    <x v="1062"/>
    <s v="13992019C"/>
    <x v="1"/>
    <n v="0"/>
    <x v="19"/>
    <n v="948"/>
    <x v="6"/>
    <x v="1"/>
    <n v="948"/>
    <x v="8"/>
    <s v="BAG4"/>
    <x v="13"/>
    <x v="16"/>
  </r>
  <r>
    <x v="1092"/>
    <s v="39010119C"/>
    <x v="1"/>
    <n v="0"/>
    <x v="19"/>
    <n v="168"/>
    <x v="6"/>
    <x v="1"/>
    <n v="168"/>
    <x v="4"/>
    <s v="SMA4"/>
    <x v="7"/>
    <x v="10"/>
  </r>
  <r>
    <x v="1092"/>
    <s v="39010119D"/>
    <x v="1"/>
    <n v="1"/>
    <x v="19"/>
    <n v="172"/>
    <x v="6"/>
    <x v="1"/>
    <n v="172"/>
    <x v="4"/>
    <s v="SMA2"/>
    <x v="34"/>
    <x v="37"/>
  </r>
  <r>
    <x v="1115"/>
    <s v="48011519G"/>
    <x v="1"/>
    <n v="1"/>
    <x v="19"/>
    <n v="255"/>
    <x v="6"/>
    <x v="1"/>
    <n v="255"/>
    <x v="6"/>
    <s v="ACC1"/>
    <x v="46"/>
    <x v="49"/>
  </r>
  <r>
    <x v="839"/>
    <s v="80014019B"/>
    <x v="1"/>
    <n v="1"/>
    <x v="19"/>
    <n v="295"/>
    <x v="6"/>
    <x v="1"/>
    <n v="295"/>
    <x v="5"/>
    <s v="SNE7"/>
    <x v="68"/>
    <x v="72"/>
  </r>
  <r>
    <x v="1212"/>
    <s v="12590145D"/>
    <x v="1"/>
    <n v="0"/>
    <x v="19"/>
    <n v="205"/>
    <x v="6"/>
    <x v="1"/>
    <n v="205"/>
    <x v="3"/>
    <s v="FRA3"/>
    <x v="16"/>
    <x v="19"/>
  </r>
  <r>
    <x v="1215"/>
    <s v="12590148C"/>
    <x v="1"/>
    <n v="1"/>
    <x v="19"/>
    <n v="327"/>
    <x v="6"/>
    <x v="1"/>
    <n v="327"/>
    <x v="6"/>
    <s v="ACC3"/>
    <x v="37"/>
    <x v="39"/>
  </r>
  <r>
    <x v="1222"/>
    <s v="12590155B"/>
    <x v="1"/>
    <n v="1"/>
    <x v="19"/>
    <n v="220"/>
    <x v="6"/>
    <x v="1"/>
    <n v="220"/>
    <x v="3"/>
    <s v="FRA4"/>
    <x v="5"/>
    <x v="6"/>
  </r>
  <r>
    <x v="1235"/>
    <s v="12590168C"/>
    <x v="1"/>
    <n v="1"/>
    <x v="19"/>
    <n v="992"/>
    <x v="6"/>
    <x v="1"/>
    <n v="992"/>
    <x v="7"/>
    <s v="MIN5"/>
    <x v="19"/>
    <x v="22"/>
  </r>
  <r>
    <x v="1242"/>
    <s v="12590206C"/>
    <x v="1"/>
    <n v="1"/>
    <x v="19"/>
    <n v="168"/>
    <x v="6"/>
    <x v="1"/>
    <n v="168"/>
    <x v="4"/>
    <s v="SMA1"/>
    <x v="15"/>
    <x v="18"/>
  </r>
  <r>
    <x v="1373"/>
    <s v="30119569B"/>
    <x v="1"/>
    <n v="0"/>
    <x v="19"/>
    <n v="992"/>
    <x v="6"/>
    <x v="1"/>
    <n v="992"/>
    <x v="7"/>
    <s v="MIN1"/>
    <x v="26"/>
    <x v="29"/>
  </r>
  <r>
    <x v="1373"/>
    <s v="30119569C"/>
    <x v="1"/>
    <n v="1"/>
    <x v="19"/>
    <n v="948"/>
    <x v="6"/>
    <x v="1"/>
    <n v="948"/>
    <x v="8"/>
    <s v="BAG4"/>
    <x v="13"/>
    <x v="16"/>
  </r>
  <r>
    <x v="1422"/>
    <s v="12790147E"/>
    <x v="1"/>
    <n v="1"/>
    <x v="19"/>
    <n v="258"/>
    <x v="6"/>
    <x v="1"/>
    <n v="258"/>
    <x v="6"/>
    <s v="ACC2"/>
    <x v="9"/>
    <x v="12"/>
  </r>
  <r>
    <x v="1423"/>
    <s v="12790150B"/>
    <x v="1"/>
    <n v="1"/>
    <x v="19"/>
    <n v="447"/>
    <x v="6"/>
    <x v="1"/>
    <n v="447"/>
    <x v="0"/>
    <s v="APP3"/>
    <x v="0"/>
    <x v="9"/>
  </r>
  <r>
    <x v="1434"/>
    <s v="12790161C"/>
    <x v="1"/>
    <n v="1"/>
    <x v="19"/>
    <n v="220"/>
    <x v="6"/>
    <x v="1"/>
    <n v="220"/>
    <x v="3"/>
    <s v="FRA4"/>
    <x v="5"/>
    <x v="6"/>
  </r>
  <r>
    <x v="1440"/>
    <s v="12790167C"/>
    <x v="1"/>
    <n v="0"/>
    <x v="19"/>
    <n v="990"/>
    <x v="6"/>
    <x v="1"/>
    <n v="990"/>
    <x v="7"/>
    <s v="MIN6"/>
    <x v="72"/>
    <x v="76"/>
  </r>
  <r>
    <x v="1440"/>
    <s v="12790167D"/>
    <x v="1"/>
    <n v="0"/>
    <x v="19"/>
    <n v="526"/>
    <x v="6"/>
    <x v="1"/>
    <n v="526"/>
    <x v="7"/>
    <s v="MIN8"/>
    <x v="18"/>
    <x v="21"/>
  </r>
  <r>
    <x v="1440"/>
    <s v="12790167E"/>
    <x v="1"/>
    <n v="0"/>
    <x v="19"/>
    <n v="474"/>
    <x v="6"/>
    <x v="1"/>
    <n v="474"/>
    <x v="7"/>
    <s v="MIN9"/>
    <x v="12"/>
    <x v="15"/>
  </r>
  <r>
    <x v="1443"/>
    <s v="12790170B"/>
    <x v="1"/>
    <n v="0"/>
    <x v="19"/>
    <n v="172"/>
    <x v="6"/>
    <x v="1"/>
    <n v="172"/>
    <x v="4"/>
    <s v="SMA2"/>
    <x v="34"/>
    <x v="37"/>
  </r>
  <r>
    <x v="1443"/>
    <s v="12790170C"/>
    <x v="1"/>
    <n v="0"/>
    <x v="19"/>
    <n v="205"/>
    <x v="6"/>
    <x v="1"/>
    <n v="205"/>
    <x v="3"/>
    <s v="FRA3"/>
    <x v="16"/>
    <x v="19"/>
  </r>
  <r>
    <x v="1443"/>
    <s v="12790170D"/>
    <x v="1"/>
    <n v="0"/>
    <x v="19"/>
    <n v="205"/>
    <x v="6"/>
    <x v="1"/>
    <n v="205"/>
    <x v="3"/>
    <s v="FRA3"/>
    <x v="16"/>
    <x v="19"/>
  </r>
  <r>
    <x v="1443"/>
    <s v="12790170E"/>
    <x v="1"/>
    <n v="1"/>
    <x v="19"/>
    <n v="205"/>
    <x v="6"/>
    <x v="1"/>
    <n v="205"/>
    <x v="3"/>
    <s v="FRA3"/>
    <x v="16"/>
    <x v="19"/>
  </r>
  <r>
    <x v="1452"/>
    <s v="12790180C"/>
    <x v="1"/>
    <n v="0"/>
    <x v="19"/>
    <n v="205"/>
    <x v="6"/>
    <x v="1"/>
    <n v="205"/>
    <x v="3"/>
    <s v="FRA3"/>
    <x v="16"/>
    <x v="19"/>
  </r>
  <r>
    <x v="1819"/>
    <s v="12290231D"/>
    <x v="1"/>
    <n v="1"/>
    <x v="19"/>
    <n v="447"/>
    <x v="6"/>
    <x v="1"/>
    <n v="447"/>
    <x v="0"/>
    <s v="APP3"/>
    <x v="0"/>
    <x v="9"/>
  </r>
  <r>
    <x v="1830"/>
    <s v="12540103C"/>
    <x v="1"/>
    <n v="1"/>
    <x v="19"/>
    <n v="492"/>
    <x v="6"/>
    <x v="1"/>
    <n v="492"/>
    <x v="1"/>
    <s v="SAN7"/>
    <x v="65"/>
    <x v="69"/>
  </r>
  <r>
    <x v="1832"/>
    <s v="12540105C"/>
    <x v="1"/>
    <n v="1"/>
    <x v="19"/>
    <n v="284"/>
    <x v="6"/>
    <x v="1"/>
    <n v="284"/>
    <x v="5"/>
    <s v="SNE14"/>
    <x v="56"/>
    <x v="61"/>
  </r>
  <r>
    <x v="1836"/>
    <s v="12540109B"/>
    <x v="1"/>
    <n v="0"/>
    <x v="19"/>
    <n v="383"/>
    <x v="6"/>
    <x v="1"/>
    <n v="383"/>
    <x v="0"/>
    <s v="APP1"/>
    <x v="2"/>
    <x v="8"/>
  </r>
  <r>
    <x v="1836"/>
    <s v="12540109D"/>
    <x v="1"/>
    <n v="0"/>
    <x v="19"/>
    <n v="345"/>
    <x v="6"/>
    <x v="1"/>
    <n v="345"/>
    <x v="0"/>
    <s v="APP2"/>
    <x v="32"/>
    <x v="35"/>
  </r>
  <r>
    <x v="1836"/>
    <s v="12540109E"/>
    <x v="1"/>
    <n v="0"/>
    <x v="19"/>
    <n v="383"/>
    <x v="6"/>
    <x v="1"/>
    <n v="383"/>
    <x v="0"/>
    <s v="APP1"/>
    <x v="2"/>
    <x v="8"/>
  </r>
  <r>
    <x v="1870"/>
    <s v="12540190B"/>
    <x v="1"/>
    <n v="1"/>
    <x v="19"/>
    <n v="447"/>
    <x v="6"/>
    <x v="1"/>
    <n v="447"/>
    <x v="0"/>
    <s v="APP3"/>
    <x v="0"/>
    <x v="9"/>
  </r>
  <r>
    <x v="1898"/>
    <s v="99053019D"/>
    <x v="1"/>
    <n v="0"/>
    <x v="19"/>
    <n v="1491"/>
    <x v="6"/>
    <x v="1"/>
    <n v="1491"/>
    <x v="8"/>
    <s v="BAG2"/>
    <x v="14"/>
    <x v="17"/>
  </r>
  <r>
    <x v="1898"/>
    <s v="99053019G"/>
    <x v="1"/>
    <n v="0"/>
    <x v="19"/>
    <n v="1101"/>
    <x v="6"/>
    <x v="1"/>
    <n v="1101"/>
    <x v="8"/>
    <s v="BAG1"/>
    <x v="21"/>
    <x v="24"/>
  </r>
  <r>
    <x v="1901"/>
    <s v="94052119C"/>
    <x v="1"/>
    <n v="0"/>
    <x v="19"/>
    <n v="258"/>
    <x v="6"/>
    <x v="1"/>
    <n v="258"/>
    <x v="6"/>
    <s v="ACC2"/>
    <x v="9"/>
    <x v="12"/>
  </r>
  <r>
    <x v="1911"/>
    <s v="54014919C"/>
    <x v="1"/>
    <n v="1"/>
    <x v="19"/>
    <n v="992"/>
    <x v="6"/>
    <x v="1"/>
    <n v="992"/>
    <x v="7"/>
    <s v="MIN5"/>
    <x v="19"/>
    <x v="22"/>
  </r>
  <r>
    <x v="931"/>
    <s v="64020319B"/>
    <x v="1"/>
    <n v="1"/>
    <x v="19"/>
    <n v="168"/>
    <x v="6"/>
    <x v="1"/>
    <n v="168"/>
    <x v="4"/>
    <s v="SMA4"/>
    <x v="7"/>
    <x v="10"/>
  </r>
  <r>
    <x v="949"/>
    <s v="20131619B"/>
    <x v="1"/>
    <n v="1"/>
    <x v="19"/>
    <n v="383"/>
    <x v="6"/>
    <x v="1"/>
    <n v="383"/>
    <x v="0"/>
    <s v="APP1"/>
    <x v="2"/>
    <x v="8"/>
  </r>
  <r>
    <x v="966"/>
    <s v="20133619B"/>
    <x v="1"/>
    <n v="1"/>
    <x v="19"/>
    <n v="144"/>
    <x v="6"/>
    <x v="1"/>
    <n v="144"/>
    <x v="4"/>
    <s v="SMA3"/>
    <x v="33"/>
    <x v="36"/>
  </r>
  <r>
    <x v="994"/>
    <s v="20140219B"/>
    <x v="1"/>
    <n v="1"/>
    <x v="19"/>
    <n v="278"/>
    <x v="6"/>
    <x v="1"/>
    <n v="278"/>
    <x v="5"/>
    <s v="SNE10"/>
    <x v="71"/>
    <x v="75"/>
  </r>
  <r>
    <x v="650"/>
    <s v="62031119B"/>
    <x v="1"/>
    <n v="1"/>
    <x v="19"/>
    <n v="345"/>
    <x v="6"/>
    <x v="1"/>
    <n v="345"/>
    <x v="0"/>
    <s v="APP2"/>
    <x v="32"/>
    <x v="35"/>
  </r>
  <r>
    <x v="663"/>
    <s v="62032419B"/>
    <x v="1"/>
    <n v="1"/>
    <x v="19"/>
    <n v="205"/>
    <x v="6"/>
    <x v="1"/>
    <n v="205"/>
    <x v="3"/>
    <s v="FRA3"/>
    <x v="16"/>
    <x v="19"/>
  </r>
  <r>
    <x v="683"/>
    <s v="62034419B"/>
    <x v="1"/>
    <n v="1"/>
    <x v="19"/>
    <n v="210"/>
    <x v="6"/>
    <x v="1"/>
    <n v="210"/>
    <x v="3"/>
    <s v="FRA2"/>
    <x v="4"/>
    <x v="54"/>
  </r>
  <r>
    <x v="687"/>
    <s v="62034819D"/>
    <x v="1"/>
    <n v="1"/>
    <x v="19"/>
    <n v="805"/>
    <x v="6"/>
    <x v="1"/>
    <n v="805"/>
    <x v="7"/>
    <s v="MIN7"/>
    <x v="58"/>
    <x v="63"/>
  </r>
  <r>
    <x v="1053"/>
    <s v="13990919B"/>
    <x v="1"/>
    <n v="1"/>
    <x v="3"/>
    <n v="551"/>
    <x v="6"/>
    <x v="1"/>
    <n v="551"/>
    <x v="9"/>
    <s v="BOO12"/>
    <x v="30"/>
    <x v="33"/>
  </r>
  <r>
    <x v="1062"/>
    <s v="13992019G"/>
    <x v="1"/>
    <n v="1"/>
    <x v="3"/>
    <n v="1101"/>
    <x v="6"/>
    <x v="1"/>
    <n v="1101"/>
    <x v="8"/>
    <s v="BAG1"/>
    <x v="21"/>
    <x v="24"/>
  </r>
  <r>
    <x v="810"/>
    <s v="80011019B"/>
    <x v="1"/>
    <n v="1"/>
    <x v="3"/>
    <n v="293"/>
    <x v="6"/>
    <x v="1"/>
    <n v="293"/>
    <x v="5"/>
    <s v="SNE9"/>
    <x v="45"/>
    <x v="48"/>
  </r>
  <r>
    <x v="813"/>
    <s v="80011319B"/>
    <x v="1"/>
    <n v="1"/>
    <x v="3"/>
    <n v="447"/>
    <x v="6"/>
    <x v="1"/>
    <n v="447"/>
    <x v="0"/>
    <s v="APP3"/>
    <x v="0"/>
    <x v="9"/>
  </r>
  <r>
    <x v="825"/>
    <s v="80012519B"/>
    <x v="1"/>
    <n v="1"/>
    <x v="3"/>
    <n v="144"/>
    <x v="6"/>
    <x v="1"/>
    <n v="144"/>
    <x v="4"/>
    <s v="SMA3"/>
    <x v="33"/>
    <x v="36"/>
  </r>
  <r>
    <x v="830"/>
    <s v="80013019B"/>
    <x v="1"/>
    <n v="1"/>
    <x v="3"/>
    <n v="261"/>
    <x v="6"/>
    <x v="1"/>
    <n v="261"/>
    <x v="5"/>
    <s v="SNE15"/>
    <x v="57"/>
    <x v="62"/>
  </r>
  <r>
    <x v="832"/>
    <s v="80013219B"/>
    <x v="1"/>
    <n v="1"/>
    <x v="3"/>
    <n v="345"/>
    <x v="6"/>
    <x v="1"/>
    <n v="345"/>
    <x v="0"/>
    <s v="APP2"/>
    <x v="32"/>
    <x v="35"/>
  </r>
  <r>
    <x v="845"/>
    <s v="82010419C"/>
    <x v="1"/>
    <n v="1"/>
    <x v="3"/>
    <n v="172"/>
    <x v="6"/>
    <x v="1"/>
    <n v="172"/>
    <x v="4"/>
    <s v="SMA2"/>
    <x v="34"/>
    <x v="37"/>
  </r>
  <r>
    <x v="1206"/>
    <s v="12590139B"/>
    <x v="1"/>
    <n v="1"/>
    <x v="3"/>
    <n v="327"/>
    <x v="6"/>
    <x v="1"/>
    <n v="327"/>
    <x v="6"/>
    <s v="ACC3"/>
    <x v="37"/>
    <x v="39"/>
  </r>
  <r>
    <x v="1212"/>
    <s v="12590145B"/>
    <x v="1"/>
    <n v="1"/>
    <x v="3"/>
    <n v="220"/>
    <x v="6"/>
    <x v="1"/>
    <n v="220"/>
    <x v="3"/>
    <s v="FRA4"/>
    <x v="5"/>
    <x v="6"/>
  </r>
  <r>
    <x v="1214"/>
    <s v="12590147B"/>
    <x v="1"/>
    <n v="1"/>
    <x v="3"/>
    <n v="240"/>
    <x v="6"/>
    <x v="1"/>
    <n v="240"/>
    <x v="3"/>
    <s v="FRA5"/>
    <x v="36"/>
    <x v="7"/>
  </r>
  <r>
    <x v="1219"/>
    <s v="12590152C"/>
    <x v="1"/>
    <n v="0"/>
    <x v="3"/>
    <n v="172"/>
    <x v="6"/>
    <x v="1"/>
    <n v="172"/>
    <x v="4"/>
    <s v="SMA2"/>
    <x v="34"/>
    <x v="37"/>
  </r>
  <r>
    <x v="1219"/>
    <s v="12590152E"/>
    <x v="1"/>
    <n v="0"/>
    <x v="3"/>
    <n v="144"/>
    <x v="6"/>
    <x v="1"/>
    <n v="144"/>
    <x v="4"/>
    <s v="SMA3"/>
    <x v="33"/>
    <x v="36"/>
  </r>
  <r>
    <x v="1219"/>
    <s v="12590152F"/>
    <x v="1"/>
    <n v="1"/>
    <x v="3"/>
    <n v="144"/>
    <x v="6"/>
    <x v="1"/>
    <n v="144"/>
    <x v="4"/>
    <s v="SMA3"/>
    <x v="33"/>
    <x v="36"/>
  </r>
  <r>
    <x v="1146"/>
    <s v="12590216B"/>
    <x v="1"/>
    <n v="1"/>
    <x v="3"/>
    <n v="168"/>
    <x v="6"/>
    <x v="1"/>
    <n v="168"/>
    <x v="4"/>
    <s v="SMA1"/>
    <x v="15"/>
    <x v="18"/>
  </r>
  <r>
    <x v="1355"/>
    <s v="30119379C"/>
    <x v="1"/>
    <n v="1"/>
    <x v="3"/>
    <n v="1086"/>
    <x v="6"/>
    <x v="1"/>
    <n v="1086"/>
    <x v="7"/>
    <s v="MIN4"/>
    <x v="20"/>
    <x v="23"/>
  </r>
  <r>
    <x v="1357"/>
    <s v="30119399F"/>
    <x v="1"/>
    <n v="1"/>
    <x v="3"/>
    <n v="1101"/>
    <x v="6"/>
    <x v="1"/>
    <n v="1101"/>
    <x v="8"/>
    <s v="BAG1"/>
    <x v="21"/>
    <x v="24"/>
  </r>
  <r>
    <x v="1371"/>
    <s v="30119549C"/>
    <x v="1"/>
    <n v="1"/>
    <x v="3"/>
    <n v="1086"/>
    <x v="6"/>
    <x v="1"/>
    <n v="1086"/>
    <x v="7"/>
    <s v="MIN4"/>
    <x v="20"/>
    <x v="23"/>
  </r>
  <r>
    <x v="1418"/>
    <s v="12790143C"/>
    <x v="1"/>
    <n v="0"/>
    <x v="3"/>
    <n v="205"/>
    <x v="6"/>
    <x v="1"/>
    <n v="205"/>
    <x v="3"/>
    <s v="FRA3"/>
    <x v="16"/>
    <x v="19"/>
  </r>
  <r>
    <x v="1418"/>
    <s v="12790143D"/>
    <x v="1"/>
    <n v="1"/>
    <x v="3"/>
    <n v="210"/>
    <x v="6"/>
    <x v="1"/>
    <n v="210"/>
    <x v="3"/>
    <s v="FRA2"/>
    <x v="4"/>
    <x v="54"/>
  </r>
  <r>
    <x v="1440"/>
    <s v="12790167G"/>
    <x v="1"/>
    <n v="1"/>
    <x v="3"/>
    <n v="992"/>
    <x v="6"/>
    <x v="1"/>
    <n v="992"/>
    <x v="7"/>
    <s v="MIN1"/>
    <x v="26"/>
    <x v="29"/>
  </r>
  <r>
    <x v="1450"/>
    <s v="12790177B"/>
    <x v="1"/>
    <n v="1"/>
    <x v="3"/>
    <n v="526"/>
    <x v="6"/>
    <x v="1"/>
    <n v="526"/>
    <x v="7"/>
    <s v="MIN8"/>
    <x v="18"/>
    <x v="21"/>
  </r>
  <r>
    <x v="1452"/>
    <s v="12790180D"/>
    <x v="1"/>
    <n v="1"/>
    <x v="3"/>
    <n v="240"/>
    <x v="6"/>
    <x v="1"/>
    <n v="240"/>
    <x v="3"/>
    <s v="FRA5"/>
    <x v="36"/>
    <x v="7"/>
  </r>
  <r>
    <x v="1836"/>
    <s v="12540109G"/>
    <x v="1"/>
    <n v="1"/>
    <x v="3"/>
    <n v="345"/>
    <x v="6"/>
    <x v="1"/>
    <n v="345"/>
    <x v="0"/>
    <s v="APP2"/>
    <x v="32"/>
    <x v="35"/>
  </r>
  <r>
    <x v="1892"/>
    <s v="99050219B"/>
    <x v="1"/>
    <n v="0"/>
    <x v="3"/>
    <n v="992"/>
    <x v="6"/>
    <x v="1"/>
    <n v="992"/>
    <x v="7"/>
    <s v="MIN1"/>
    <x v="26"/>
    <x v="29"/>
  </r>
  <r>
    <x v="1892"/>
    <s v="99050219C"/>
    <x v="1"/>
    <n v="1"/>
    <x v="3"/>
    <n v="948"/>
    <x v="6"/>
    <x v="1"/>
    <n v="948"/>
    <x v="8"/>
    <s v="BAG4"/>
    <x v="13"/>
    <x v="16"/>
  </r>
  <r>
    <x v="1896"/>
    <s v="99052019C"/>
    <x v="1"/>
    <n v="1"/>
    <x v="3"/>
    <n v="948"/>
    <x v="6"/>
    <x v="1"/>
    <n v="948"/>
    <x v="8"/>
    <s v="BAG4"/>
    <x v="13"/>
    <x v="16"/>
  </r>
  <r>
    <x v="1898"/>
    <s v="99053019F"/>
    <x v="1"/>
    <n v="1"/>
    <x v="3"/>
    <n v="1101"/>
    <x v="6"/>
    <x v="1"/>
    <n v="1101"/>
    <x v="8"/>
    <s v="BAG1"/>
    <x v="21"/>
    <x v="24"/>
  </r>
  <r>
    <x v="1901"/>
    <s v="94052119B"/>
    <x v="1"/>
    <n v="1"/>
    <x v="3"/>
    <n v="205"/>
    <x v="6"/>
    <x v="1"/>
    <n v="205"/>
    <x v="3"/>
    <s v="FRA3"/>
    <x v="16"/>
    <x v="19"/>
  </r>
  <r>
    <x v="923"/>
    <s v="97020119B"/>
    <x v="1"/>
    <n v="1"/>
    <x v="3"/>
    <n v="327"/>
    <x v="6"/>
    <x v="1"/>
    <n v="327"/>
    <x v="6"/>
    <s v="ACC3"/>
    <x v="37"/>
    <x v="39"/>
  </r>
  <r>
    <x v="653"/>
    <s v="62031419B"/>
    <x v="1"/>
    <n v="1"/>
    <x v="3"/>
    <n v="172"/>
    <x v="6"/>
    <x v="1"/>
    <n v="172"/>
    <x v="4"/>
    <s v="SMA2"/>
    <x v="34"/>
    <x v="37"/>
  </r>
  <r>
    <x v="660"/>
    <s v="62032119B"/>
    <x v="1"/>
    <n v="1"/>
    <x v="3"/>
    <n v="383"/>
    <x v="6"/>
    <x v="1"/>
    <n v="383"/>
    <x v="0"/>
    <s v="APP1"/>
    <x v="2"/>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4DC1FA-322C-4EAA-B796-9953E0FE44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6">
    <pivotField showAll="0"/>
    <pivotField showAll="0"/>
    <pivotField numFmtId="1" showAll="0"/>
    <pivotField numFmtId="1" showAll="0"/>
    <pivotField axis="axisRow"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pivotField numFmtId="1" showAll="0"/>
    <pivotField showAll="0"/>
    <pivotField showAll="0"/>
    <pivotField numFmtId="1"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5">
        <item sd="0" x="0"/>
        <item sd="0" x="1"/>
        <item sd="0" x="2"/>
        <item sd="0" x="3"/>
        <item t="default"/>
      </items>
    </pivotField>
  </pivotFields>
  <rowFields count="4">
    <field x="15"/>
    <field x="14"/>
    <field x="13"/>
    <field x="4"/>
  </rowFields>
  <rowItems count="3">
    <i>
      <x v="1"/>
    </i>
    <i>
      <x v="2"/>
    </i>
    <i t="grand">
      <x/>
    </i>
  </rowItems>
  <colItems count="1">
    <i/>
  </colItems>
  <dataFields count="1">
    <dataField name="Sum of Net Profit" fld="12" baseField="0" baseItem="0"/>
  </dataFields>
  <formats count="6">
    <format dxfId="84">
      <pivotArea type="all" dataOnly="0" outline="0" fieldPosition="0"/>
    </format>
    <format dxfId="83">
      <pivotArea outline="0" collapsedLevelsAreSubtotals="1" fieldPosition="0"/>
    </format>
    <format dxfId="82">
      <pivotArea field="15" type="button" dataOnly="0" labelOnly="1" outline="0" axis="axisRow" fieldPosition="0"/>
    </format>
    <format dxfId="81">
      <pivotArea dataOnly="0" labelOnly="1" fieldPosition="0">
        <references count="1">
          <reference field="15" count="2">
            <x v="1"/>
            <x v="2"/>
          </reference>
        </references>
      </pivotArea>
    </format>
    <format dxfId="80">
      <pivotArea dataOnly="0" labelOnly="1" grandRow="1" outline="0" fieldPosition="0"/>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A8F1C7-3ABF-4DC4-8B5C-E1E3CBEE3B0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94:H109" firstHeaderRow="1" firstDataRow="3" firstDataCol="1"/>
  <pivotFields count="16">
    <pivotField showAll="0">
      <items count="3189">
        <item x="1785"/>
        <item x="1786"/>
        <item x="1787"/>
        <item x="1788"/>
        <item x="1789"/>
        <item x="1790"/>
        <item x="1791"/>
        <item x="1792"/>
        <item x="1793"/>
        <item x="1794"/>
        <item x="1795"/>
        <item x="1796"/>
        <item x="1579"/>
        <item x="1485"/>
        <item x="1486"/>
        <item x="1487"/>
        <item x="1488"/>
        <item x="1489"/>
        <item x="1490"/>
        <item x="1491"/>
        <item x="1492"/>
        <item x="1493"/>
        <item x="1494"/>
        <item x="1510"/>
        <item x="1511"/>
        <item x="1512"/>
        <item x="1513"/>
        <item x="1514"/>
        <item x="1515"/>
        <item x="1516"/>
        <item x="1517"/>
        <item x="1518"/>
        <item x="1519"/>
        <item x="1520"/>
        <item x="1521"/>
        <item x="1522"/>
        <item x="1523"/>
        <item x="1169"/>
        <item x="1170"/>
        <item x="1171"/>
        <item x="1172"/>
        <item x="1173"/>
        <item x="1174"/>
        <item x="1175"/>
        <item x="1176"/>
        <item x="1177"/>
        <item x="1178"/>
        <item x="1179"/>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71"/>
        <item x="1872"/>
        <item x="1873"/>
        <item x="1874"/>
        <item x="1875"/>
        <item x="1876"/>
        <item x="1877"/>
        <item x="1878"/>
        <item x="1879"/>
        <item x="1880"/>
        <item x="1881"/>
        <item x="1882"/>
        <item x="1883"/>
        <item x="1884"/>
        <item x="1885"/>
        <item x="1886"/>
        <item x="1887"/>
        <item x="1888"/>
        <item x="18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408"/>
        <item x="1409"/>
        <item x="1410"/>
        <item x="1411"/>
        <item x="1412"/>
        <item x="1413"/>
        <item x="1414"/>
        <item x="1415"/>
        <item x="1249"/>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782"/>
        <item x="1783"/>
        <item x="1784"/>
        <item x="1180"/>
        <item x="1181"/>
        <item x="1182"/>
        <item x="1183"/>
        <item x="1184"/>
        <item x="1185"/>
        <item x="1186"/>
        <item x="1187"/>
        <item x="1188"/>
        <item x="1189"/>
        <item x="1190"/>
        <item x="1191"/>
        <item x="1192"/>
        <item x="1193"/>
        <item x="1194"/>
        <item x="1195"/>
        <item x="1196"/>
        <item x="1197"/>
        <item x="1198"/>
        <item x="1580"/>
        <item x="1581"/>
        <item x="1582"/>
        <item x="1281"/>
        <item x="1282"/>
        <item x="1283"/>
        <item x="1284"/>
        <item x="1285"/>
        <item x="1286"/>
        <item x="1287"/>
        <item x="1297"/>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95"/>
        <item x="1496"/>
        <item x="1497"/>
        <item x="1498"/>
        <item x="1499"/>
        <item x="1500"/>
        <item x="1501"/>
        <item x="1502"/>
        <item x="1503"/>
        <item x="1504"/>
        <item x="1505"/>
        <item x="1506"/>
        <item x="1507"/>
        <item x="1508"/>
        <item x="1509"/>
        <item x="1980"/>
        <item x="1981"/>
        <item x="1982"/>
        <item x="1983"/>
        <item x="1984"/>
        <item x="1985"/>
        <item x="1986"/>
        <item x="1987"/>
        <item x="1988"/>
        <item x="1989"/>
        <item x="1990"/>
        <item x="1991"/>
        <item x="1992"/>
        <item x="1993"/>
        <item x="1994"/>
        <item x="1995"/>
        <item x="1996"/>
        <item x="1997"/>
        <item x="1998"/>
        <item x="1999"/>
        <item x="2000"/>
        <item x="2001"/>
        <item x="2002"/>
        <item x="1026"/>
        <item x="1027"/>
        <item x="8"/>
        <item x="1065"/>
        <item x="1066"/>
        <item x="1067"/>
        <item x="1068"/>
        <item x="1069"/>
        <item x="1070"/>
        <item x="1071"/>
        <item x="1072"/>
        <item x="1073"/>
        <item x="1074"/>
        <item x="1075"/>
        <item x="1076"/>
        <item x="1077"/>
        <item x="1078"/>
        <item x="1079"/>
        <item x="1080"/>
        <item x="1081"/>
        <item x="1082"/>
        <item x="1083"/>
        <item x="1084"/>
        <item x="1085"/>
        <item x="1028"/>
        <item x="1086"/>
        <item x="1029"/>
        <item x="1030"/>
        <item x="1031"/>
        <item x="1032"/>
        <item x="1033"/>
        <item x="1034"/>
        <item x="1035"/>
        <item x="1036"/>
        <item x="1037"/>
        <item x="1038"/>
        <item x="1039"/>
        <item x="1040"/>
        <item x="12"/>
        <item x="1041"/>
        <item x="1042"/>
        <item x="10"/>
        <item x="1043"/>
        <item x="1044"/>
        <item x="1087"/>
        <item x="1024"/>
        <item x="1025"/>
        <item x="1827"/>
        <item x="1045"/>
        <item x="1046"/>
        <item x="1047"/>
        <item x="1048"/>
        <item x="1049"/>
        <item x="1050"/>
        <item x="1051"/>
        <item x="1052"/>
        <item x="1053"/>
        <item x="1054"/>
        <item x="1055"/>
        <item x="1088"/>
        <item x="1056"/>
        <item x="1057"/>
        <item x="1058"/>
        <item x="1059"/>
        <item x="1060"/>
        <item x="1061"/>
        <item x="1062"/>
        <item x="1063"/>
        <item x="1089"/>
        <item x="1090"/>
        <item x="1091"/>
        <item x="1713"/>
        <item x="1714"/>
        <item x="1920"/>
        <item x="1921"/>
        <item x="1922"/>
        <item x="263"/>
        <item x="1064"/>
        <item x="264"/>
        <item x="265"/>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90"/>
        <item x="991"/>
        <item x="992"/>
        <item x="1718"/>
        <item x="988"/>
        <item x="989"/>
        <item x="1719"/>
        <item x="1720"/>
        <item x="1721"/>
        <item x="993"/>
        <item x="994"/>
        <item x="995"/>
        <item x="996"/>
        <item x="997"/>
        <item x="998"/>
        <item x="999"/>
        <item x="1000"/>
        <item x="1001"/>
        <item x="1002"/>
        <item x="9"/>
        <item x="1923"/>
        <item x="1003"/>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150"/>
        <item x="151"/>
        <item x="152"/>
        <item x="153"/>
        <item x="154"/>
        <item x="155"/>
        <item x="156"/>
        <item x="157"/>
        <item x="158"/>
        <item x="159"/>
        <item x="160"/>
        <item x="161"/>
        <item x="162"/>
        <item x="163"/>
        <item x="164"/>
        <item x="165"/>
        <item x="166"/>
        <item x="167"/>
        <item x="168"/>
        <item x="169"/>
        <item x="2057"/>
        <item x="2058"/>
        <item x="2339"/>
        <item x="2340"/>
        <item x="2341"/>
        <item x="2342"/>
        <item x="2343"/>
        <item x="2344"/>
        <item x="2345"/>
        <item x="2346"/>
        <item x="2347"/>
        <item x="2348"/>
        <item x="2349"/>
        <item x="2350"/>
        <item x="2351"/>
        <item x="2352"/>
        <item x="2353"/>
        <item x="2354"/>
        <item x="2355"/>
        <item x="2356"/>
        <item x="2357"/>
        <item x="2358"/>
        <item x="2359"/>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1583"/>
        <item x="1584"/>
        <item x="1585"/>
        <item x="1586"/>
        <item x="1587"/>
        <item x="1588"/>
        <item x="1589"/>
        <item x="1590"/>
        <item x="1591"/>
        <item x="1592"/>
        <item x="1593"/>
        <item x="1594"/>
        <item x="1595"/>
        <item x="1596"/>
        <item x="159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1946"/>
        <item x="1947"/>
        <item x="3180"/>
        <item x="1948"/>
        <item x="3181"/>
        <item x="3182"/>
        <item x="3183"/>
        <item x="3184"/>
        <item x="3185"/>
        <item x="3186"/>
        <item x="3187"/>
        <item x="2535"/>
        <item x="2536"/>
        <item x="3139"/>
        <item x="3140"/>
        <item x="3141"/>
        <item x="3142"/>
        <item x="3143"/>
        <item x="3144"/>
        <item x="3145"/>
        <item x="3117"/>
        <item x="3118"/>
        <item x="3119"/>
        <item x="3120"/>
        <item x="3121"/>
        <item x="3122"/>
        <item x="3123"/>
        <item x="901"/>
        <item x="2777"/>
        <item x="2778"/>
        <item x="2779"/>
        <item x="2780"/>
        <item x="2781"/>
        <item x="2782"/>
        <item x="2783"/>
        <item x="2784"/>
        <item x="2785"/>
        <item x="2786"/>
        <item x="2787"/>
        <item x="2788"/>
        <item x="2789"/>
        <item x="2790"/>
        <item x="2791"/>
        <item x="5"/>
        <item x="6"/>
        <item x="7"/>
        <item x="11"/>
        <item x="0"/>
        <item x="1"/>
        <item x="2"/>
        <item x="3"/>
        <item x="4"/>
        <item x="2792"/>
        <item x="2793"/>
        <item x="2794"/>
        <item x="2795"/>
        <item x="2796"/>
        <item x="2797"/>
        <item x="2798"/>
        <item x="2799"/>
        <item x="2800"/>
        <item x="2801"/>
        <item x="2802"/>
        <item x="2803"/>
        <item x="2804"/>
        <item x="2805"/>
        <item x="2806"/>
        <item x="1905"/>
        <item x="1906"/>
        <item x="1970"/>
        <item x="1971"/>
        <item x="1972"/>
        <item x="1973"/>
        <item x="1974"/>
        <item x="1975"/>
        <item x="1976"/>
        <item x="1977"/>
        <item x="1978"/>
        <item x="1979"/>
        <item x="2318"/>
        <item x="2319"/>
        <item x="2320"/>
        <item x="2321"/>
        <item x="2322"/>
        <item x="2323"/>
        <item x="2324"/>
        <item x="2325"/>
        <item x="2326"/>
        <item x="2327"/>
        <item x="2328"/>
        <item x="2329"/>
        <item x="2330"/>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524"/>
        <item x="1525"/>
        <item x="1526"/>
        <item x="1527"/>
        <item x="1528"/>
        <item x="1529"/>
        <item x="1530"/>
        <item x="1531"/>
        <item x="1532"/>
        <item x="1533"/>
        <item x="1534"/>
        <item x="1535"/>
        <item x="1536"/>
        <item x="1537"/>
        <item x="1538"/>
        <item x="1539"/>
        <item x="1337"/>
        <item x="1338"/>
        <item x="1339"/>
        <item x="1340"/>
        <item x="1341"/>
        <item x="1342"/>
        <item x="1343"/>
        <item x="1344"/>
        <item x="1345"/>
        <item x="1346"/>
        <item x="1347"/>
        <item x="1391"/>
        <item x="1392"/>
        <item x="1393"/>
        <item x="1394"/>
        <item x="1395"/>
        <item x="1396"/>
        <item x="1397"/>
        <item x="1398"/>
        <item x="1399"/>
        <item x="1400"/>
        <item x="1401"/>
        <item x="1402"/>
        <item x="1403"/>
        <item x="1404"/>
        <item x="1405"/>
        <item x="1406"/>
        <item x="1407"/>
        <item x="125"/>
        <item x="126"/>
        <item x="127"/>
        <item x="128"/>
        <item x="2016"/>
        <item x="2017"/>
        <item x="2018"/>
        <item x="2019"/>
        <item x="2020"/>
        <item x="2021"/>
        <item x="2022"/>
        <item x="2023"/>
        <item x="2024"/>
        <item x="2025"/>
        <item x="2026"/>
        <item x="2027"/>
        <item x="2028"/>
        <item x="2029"/>
        <item x="2030"/>
        <item x="2031"/>
        <item x="2032"/>
        <item x="2033"/>
        <item x="2034"/>
        <item x="2035"/>
        <item x="2036"/>
        <item x="2037"/>
        <item x="2038"/>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912"/>
        <item x="913"/>
        <item x="914"/>
        <item x="915"/>
        <item x="916"/>
        <item x="919"/>
        <item x="917"/>
        <item x="918"/>
        <item x="183"/>
        <item x="184"/>
        <item x="185"/>
        <item x="186"/>
        <item x="187"/>
        <item x="188"/>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103"/>
        <item x="2104"/>
        <item x="2105"/>
        <item x="2106"/>
        <item x="2107"/>
        <item x="2108"/>
        <item x="2109"/>
        <item x="2110"/>
        <item x="2111"/>
        <item x="1092"/>
        <item x="1093"/>
        <item x="1094"/>
        <item x="1095"/>
        <item x="1096"/>
        <item x="1097"/>
        <item x="1098"/>
        <item x="1099"/>
        <item x="2549"/>
        <item x="365"/>
        <item x="366"/>
        <item x="367"/>
        <item x="368"/>
        <item x="369"/>
        <item x="2039"/>
        <item x="2040"/>
        <item x="2041"/>
        <item x="2042"/>
        <item x="2043"/>
        <item x="2044"/>
        <item x="2045"/>
        <item x="2046"/>
        <item x="2047"/>
        <item x="2048"/>
        <item x="2049"/>
        <item x="2050"/>
        <item x="2051"/>
        <item x="2052"/>
        <item x="2053"/>
        <item x="2054"/>
        <item x="2055"/>
        <item x="205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1925"/>
        <item x="454"/>
        <item x="1725"/>
        <item x="1726"/>
        <item x="1727"/>
        <item x="1728"/>
        <item x="1729"/>
        <item x="1730"/>
        <item x="1731"/>
        <item x="455"/>
        <item x="456"/>
        <item x="457"/>
        <item x="458"/>
        <item x="459"/>
        <item x="460"/>
        <item x="461"/>
        <item x="462"/>
        <item x="463"/>
        <item x="464"/>
        <item x="465"/>
        <item x="466"/>
        <item x="467"/>
        <item x="468"/>
        <item x="469"/>
        <item x="470"/>
        <item x="471"/>
        <item x="472"/>
        <item x="473"/>
        <item x="474"/>
        <item x="475"/>
        <item x="541"/>
        <item x="476"/>
        <item x="581"/>
        <item x="582"/>
        <item x="583"/>
        <item x="584"/>
        <item x="585"/>
        <item x="586"/>
        <item x="587"/>
        <item x="588"/>
        <item x="589"/>
        <item x="590"/>
        <item x="591"/>
        <item x="592"/>
        <item x="593"/>
        <item x="594"/>
        <item x="595"/>
        <item x="596"/>
        <item x="597"/>
        <item x="598"/>
        <item x="599"/>
        <item x="600"/>
        <item x="601"/>
        <item x="602"/>
        <item x="603"/>
        <item x="604"/>
        <item x="605"/>
        <item x="477"/>
        <item x="478"/>
        <item x="479"/>
        <item x="480"/>
        <item x="481"/>
        <item x="482"/>
        <item x="483"/>
        <item x="484"/>
        <item x="485"/>
        <item x="486"/>
        <item x="487"/>
        <item x="488"/>
        <item x="489"/>
        <item x="490"/>
        <item x="491"/>
        <item x="492"/>
        <item x="493"/>
        <item x="494"/>
        <item x="495"/>
        <item x="496"/>
        <item x="497"/>
        <item x="498"/>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1732"/>
        <item x="173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402"/>
        <item x="403"/>
        <item x="404"/>
        <item x="303"/>
        <item x="405"/>
        <item x="406"/>
        <item x="1004"/>
        <item x="1005"/>
        <item x="1006"/>
        <item x="1007"/>
        <item x="1008"/>
        <item x="1009"/>
        <item x="1010"/>
        <item x="1011"/>
        <item x="1012"/>
        <item x="1013"/>
        <item x="1014"/>
        <item x="1015"/>
        <item x="1016"/>
        <item x="1017"/>
        <item x="1018"/>
        <item x="2537"/>
        <item x="2538"/>
        <item x="2539"/>
        <item x="2540"/>
        <item x="2541"/>
        <item x="2542"/>
        <item x="2543"/>
        <item x="2544"/>
        <item x="2545"/>
        <item x="2546"/>
        <item x="2547"/>
        <item x="2548"/>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00"/>
        <item x="1141"/>
        <item x="1142"/>
        <item x="719"/>
        <item x="720"/>
        <item x="721"/>
        <item x="722"/>
        <item x="723"/>
        <item x="724"/>
        <item x="725"/>
        <item x="726"/>
        <item x="727"/>
        <item x="728"/>
        <item x="729"/>
        <item x="730"/>
        <item x="731"/>
        <item x="732"/>
        <item x="733"/>
        <item x="734"/>
        <item x="735"/>
        <item x="736"/>
        <item x="737"/>
        <item x="1715"/>
        <item x="170"/>
        <item x="171"/>
        <item x="172"/>
        <item x="173"/>
        <item x="174"/>
        <item x="175"/>
        <item x="176"/>
        <item x="177"/>
        <item x="178"/>
        <item x="179"/>
        <item x="180"/>
        <item x="181"/>
        <item x="182"/>
        <item x="1734"/>
        <item x="1735"/>
        <item x="1736"/>
        <item x="1926"/>
        <item x="1927"/>
        <item x="1928"/>
        <item x="1738"/>
        <item x="1739"/>
        <item x="1740"/>
        <item x="1741"/>
        <item x="1742"/>
        <item x="1743"/>
        <item x="1744"/>
        <item x="1929"/>
        <item x="1745"/>
        <item x="1746"/>
        <item x="1747"/>
        <item x="1748"/>
        <item x="1749"/>
        <item x="1750"/>
        <item x="1751"/>
        <item x="1752"/>
        <item x="1753"/>
        <item x="1754"/>
        <item x="1755"/>
        <item x="1756"/>
        <item x="1757"/>
        <item x="1758"/>
        <item x="1759"/>
        <item x="1760"/>
        <item x="1761"/>
        <item x="1762"/>
        <item x="1930"/>
        <item x="1763"/>
        <item x="1764"/>
        <item x="1765"/>
        <item x="1766"/>
        <item x="1767"/>
        <item x="1768"/>
        <item x="1769"/>
        <item x="1770"/>
        <item x="1771"/>
        <item x="1772"/>
        <item x="1773"/>
        <item x="1774"/>
        <item x="1775"/>
        <item x="1776"/>
        <item x="1777"/>
        <item x="1778"/>
        <item x="1779"/>
        <item x="1780"/>
        <item x="1781"/>
        <item x="1890"/>
        <item x="1891"/>
        <item x="1702"/>
        <item x="1703"/>
        <item x="1704"/>
        <item x="1705"/>
        <item x="1706"/>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1902"/>
        <item x="2589"/>
        <item x="2590"/>
        <item x="2591"/>
        <item x="2592"/>
        <item x="2593"/>
        <item x="2594"/>
        <item x="2595"/>
        <item x="2596"/>
        <item x="2597"/>
        <item x="2598"/>
        <item x="2599"/>
        <item x="2600"/>
        <item x="2601"/>
        <item x="2602"/>
        <item x="2603"/>
        <item x="2604"/>
        <item x="2605"/>
        <item x="2606"/>
        <item x="2607"/>
        <item x="2608"/>
        <item x="2609"/>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360"/>
        <item x="2361"/>
        <item x="2362"/>
        <item x="2363"/>
        <item x="2364"/>
        <item x="2365"/>
        <item x="2366"/>
        <item x="1907"/>
        <item x="1908"/>
        <item x="1909"/>
        <item x="1910"/>
        <item x="1911"/>
        <item x="1912"/>
        <item x="1913"/>
        <item x="2367"/>
        <item x="635"/>
        <item x="636"/>
        <item x="637"/>
        <item x="638"/>
        <item x="639"/>
        <item x="640"/>
        <item x="641"/>
        <item x="642"/>
        <item x="643"/>
        <item x="644"/>
        <item x="645"/>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1903"/>
        <item x="1904"/>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886"/>
        <item x="2887"/>
        <item x="2888"/>
        <item x="2889"/>
        <item x="2890"/>
        <item x="2891"/>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902"/>
        <item x="903"/>
        <item x="904"/>
        <item x="905"/>
        <item x="906"/>
        <item x="907"/>
        <item x="908"/>
        <item x="909"/>
        <item x="910"/>
        <item x="911"/>
        <item x="1022"/>
        <item x="1023"/>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842"/>
        <item x="843"/>
        <item x="75"/>
        <item x="77"/>
        <item x="78"/>
        <item x="79"/>
        <item x="80"/>
        <item x="81"/>
        <item x="82"/>
        <item x="83"/>
        <item x="84"/>
        <item x="85"/>
        <item x="86"/>
        <item x="87"/>
        <item x="88"/>
        <item x="89"/>
        <item x="90"/>
        <item x="91"/>
        <item x="92"/>
        <item x="93"/>
        <item x="94"/>
        <item x="95"/>
        <item x="76"/>
        <item x="96"/>
        <item x="102"/>
        <item x="103"/>
        <item x="104"/>
        <item x="105"/>
        <item x="738"/>
        <item x="739"/>
        <item x="740"/>
        <item x="741"/>
        <item x="742"/>
        <item x="106"/>
        <item x="107"/>
        <item x="108"/>
        <item x="109"/>
        <item x="110"/>
        <item x="97"/>
        <item x="111"/>
        <item x="112"/>
        <item x="98"/>
        <item x="113"/>
        <item x="114"/>
        <item x="115"/>
        <item x="116"/>
        <item x="117"/>
        <item x="99"/>
        <item x="100"/>
        <item x="101"/>
        <item x="118"/>
        <item x="119"/>
        <item x="120"/>
        <item x="121"/>
        <item x="122"/>
        <item x="123"/>
        <item x="124"/>
        <item x="927"/>
        <item x="928"/>
        <item x="929"/>
        <item x="930"/>
        <item x="931"/>
        <item x="932"/>
        <item x="933"/>
        <item x="1610"/>
        <item x="1611"/>
        <item x="1612"/>
        <item x="1613"/>
        <item x="1614"/>
        <item x="1615"/>
        <item x="1616"/>
        <item x="1617"/>
        <item x="1618"/>
        <item x="1619"/>
        <item x="1620"/>
        <item x="1621"/>
        <item x="1685"/>
        <item x="1686"/>
        <item x="1687"/>
        <item x="1688"/>
        <item x="1689"/>
        <item x="1690"/>
        <item x="1691"/>
        <item x="1692"/>
        <item x="3125"/>
        <item x="3126"/>
        <item x="3127"/>
        <item x="3128"/>
        <item x="3129"/>
        <item x="3130"/>
        <item x="3131"/>
        <item x="3132"/>
        <item x="3133"/>
        <item x="2667"/>
        <item x="2668"/>
        <item x="2669"/>
        <item x="2670"/>
        <item x="2671"/>
        <item x="2672"/>
        <item x="2673"/>
        <item x="2674"/>
        <item x="2675"/>
        <item x="2676"/>
        <item x="2677"/>
        <item x="2678"/>
        <item x="2679"/>
        <item x="2680"/>
        <item x="2681"/>
        <item x="2682"/>
        <item x="268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2684"/>
        <item x="2685"/>
        <item x="2686"/>
        <item x="2687"/>
        <item x="2688"/>
        <item x="2689"/>
        <item x="2690"/>
        <item x="2691"/>
        <item x="2692"/>
        <item x="2693"/>
        <item x="2694"/>
        <item x="1962"/>
        <item x="1963"/>
        <item x="1964"/>
        <item x="1965"/>
        <item x="1966"/>
        <item x="1967"/>
        <item x="1968"/>
        <item x="1969"/>
        <item x="2696"/>
        <item x="2697"/>
        <item x="2698"/>
        <item x="2695"/>
        <item x="3124"/>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1598"/>
        <item x="1599"/>
        <item x="1600"/>
        <item x="1601"/>
        <item x="1602"/>
        <item x="1603"/>
        <item x="1604"/>
        <item x="1605"/>
        <item x="1606"/>
        <item x="1607"/>
        <item x="1608"/>
        <item x="1609"/>
        <item x="1707"/>
        <item x="1708"/>
        <item x="1709"/>
        <item x="1710"/>
        <item x="1711"/>
        <item x="1712"/>
        <item x="266"/>
        <item x="267"/>
        <item x="268"/>
        <item x="269"/>
        <item x="270"/>
        <item x="63"/>
        <item x="64"/>
        <item x="65"/>
        <item x="1940"/>
        <item x="1941"/>
        <item x="2426"/>
        <item x="2427"/>
        <item x="2428"/>
        <item x="2429"/>
        <item x="2430"/>
        <item x="2431"/>
        <item x="2432"/>
        <item x="2433"/>
        <item x="2434"/>
        <item x="1288"/>
        <item x="2435"/>
        <item x="1289"/>
        <item x="1290"/>
        <item x="1291"/>
        <item x="1292"/>
        <item x="1293"/>
        <item x="1294"/>
        <item x="1295"/>
        <item x="1296"/>
        <item x="1298"/>
        <item x="2436"/>
        <item x="1299"/>
        <item x="1300"/>
        <item x="1301"/>
        <item x="1302"/>
        <item x="1303"/>
        <item x="1304"/>
        <item x="1305"/>
        <item x="1306"/>
        <item x="1308"/>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743"/>
        <item x="744"/>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745"/>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1914"/>
        <item x="1915"/>
        <item x="1916"/>
        <item x="1917"/>
        <item x="1918"/>
        <item x="2699"/>
        <item x="1019"/>
        <item x="1020"/>
        <item x="1021"/>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1722"/>
        <item x="1723"/>
        <item x="1724"/>
        <item x="1924"/>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840"/>
        <item x="841"/>
        <item x="900"/>
        <item x="68"/>
        <item x="69"/>
        <item x="70"/>
        <item x="71"/>
        <item x="72"/>
        <item x="73"/>
        <item x="74"/>
        <item x="66"/>
        <item x="67"/>
        <item x="1942"/>
        <item x="1943"/>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29"/>
        <item x="130"/>
        <item x="131"/>
        <item x="132"/>
        <item x="133"/>
        <item x="134"/>
        <item x="135"/>
        <item x="136"/>
        <item x="137"/>
        <item x="138"/>
        <item x="139"/>
        <item x="140"/>
        <item x="141"/>
        <item x="142"/>
        <item x="143"/>
        <item x="144"/>
        <item x="145"/>
        <item x="146"/>
        <item x="147"/>
        <item x="148"/>
        <item x="149"/>
        <item x="13"/>
        <item x="14"/>
        <item x="15"/>
        <item x="16"/>
        <item x="17"/>
        <item x="18"/>
        <item x="19"/>
        <item x="20"/>
        <item x="21"/>
        <item x="22"/>
        <item x="23"/>
        <item x="24"/>
        <item x="25"/>
        <item x="2088"/>
        <item x="2089"/>
        <item x="2090"/>
        <item x="2091"/>
        <item x="2092"/>
        <item x="2093"/>
        <item x="2094"/>
        <item x="2095"/>
        <item x="2096"/>
        <item x="2097"/>
        <item x="1919"/>
        <item x="2098"/>
        <item x="2099"/>
        <item x="2100"/>
        <item x="2101"/>
        <item x="2102"/>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62"/>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332"/>
        <item x="2333"/>
        <item x="2334"/>
        <item x="2335"/>
        <item x="2336"/>
        <item x="2337"/>
        <item x="2338"/>
        <item x="2003"/>
        <item x="2004"/>
        <item x="2005"/>
        <item x="2006"/>
        <item x="2007"/>
        <item x="2008"/>
        <item x="2009"/>
        <item x="2010"/>
        <item x="2011"/>
        <item x="2012"/>
        <item x="2013"/>
        <item x="2014"/>
        <item x="2015"/>
        <item x="1949"/>
        <item x="1950"/>
        <item x="1951"/>
        <item x="1952"/>
        <item x="1953"/>
        <item x="1954"/>
        <item x="1955"/>
        <item x="1956"/>
        <item x="1957"/>
        <item x="1958"/>
        <item x="1959"/>
        <item x="1960"/>
        <item x="49"/>
        <item x="1961"/>
        <item x="50"/>
        <item x="51"/>
        <item x="52"/>
        <item x="53"/>
        <item x="54"/>
        <item x="55"/>
        <item x="56"/>
        <item x="57"/>
        <item x="58"/>
        <item x="59"/>
        <item x="60"/>
        <item x="6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1901"/>
        <item x="2966"/>
        <item x="2967"/>
        <item x="2968"/>
        <item x="1693"/>
        <item x="1694"/>
        <item x="1695"/>
        <item x="1696"/>
        <item x="1697"/>
        <item x="1698"/>
        <item x="1699"/>
        <item x="1700"/>
        <item x="1701"/>
        <item x="2969"/>
        <item x="2970"/>
        <item x="2971"/>
        <item x="2972"/>
        <item x="2973"/>
        <item x="2974"/>
        <item x="2975"/>
        <item x="2976"/>
        <item x="2977"/>
        <item x="2978"/>
        <item x="2979"/>
        <item x="2980"/>
        <item x="920"/>
        <item x="921"/>
        <item x="922"/>
        <item x="923"/>
        <item x="924"/>
        <item x="925"/>
        <item x="926"/>
        <item x="2331"/>
        <item x="746"/>
        <item x="747"/>
        <item x="748"/>
        <item x="749"/>
        <item x="3134"/>
        <item x="3135"/>
        <item x="3136"/>
        <item x="3137"/>
        <item x="3138"/>
        <item x="2877"/>
        <item x="2878"/>
        <item x="2879"/>
        <item x="2880"/>
        <item x="2881"/>
        <item x="2882"/>
        <item x="2883"/>
        <item x="2884"/>
        <item x="2885"/>
        <item x="304"/>
        <item x="305"/>
        <item x="306"/>
        <item x="307"/>
        <item x="308"/>
        <item x="1737"/>
        <item x="309"/>
        <item x="310"/>
        <item x="311"/>
        <item x="1892"/>
        <item x="1944"/>
        <item x="1893"/>
        <item x="1894"/>
        <item x="27"/>
        <item x="1945"/>
        <item x="1895"/>
        <item x="26"/>
        <item x="1896"/>
        <item x="28"/>
        <item x="29"/>
        <item x="30"/>
        <item x="31"/>
        <item x="32"/>
        <item x="1897"/>
        <item x="33"/>
        <item x="1898"/>
        <item x="1899"/>
        <item x="34"/>
        <item x="1900"/>
        <item x="35"/>
        <item x="36"/>
        <item x="37"/>
        <item x="38"/>
        <item x="39"/>
        <item x="40"/>
        <item x="41"/>
        <item x="312"/>
        <item x="42"/>
        <item x="43"/>
        <item x="313"/>
        <item x="44"/>
        <item x="45"/>
        <item x="46"/>
        <item x="47"/>
        <item x="48"/>
        <item x="750"/>
        <item x="751"/>
        <item x="1716"/>
        <item x="1717"/>
        <item x="1931"/>
        <item x="1932"/>
        <item x="1933"/>
        <item x="1934"/>
        <item x="1935"/>
        <item x="1936"/>
        <item x="1937"/>
        <item x="1938"/>
        <item x="1939"/>
        <item t="default"/>
      </items>
    </pivotField>
    <pivotField showAll="0"/>
    <pivotField name="Consumer" axis="axisCol" numFmtId="1" showAll="0">
      <items count="3">
        <item n="Old Consumer" x="1"/>
        <item n="New Consumer" x="0"/>
        <item t="default"/>
      </items>
    </pivotField>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dataField="1" numFmtId="1" showAll="0"/>
    <pivotField axis="axisRow"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13"/>
  </rowFields>
  <rowItems count="13">
    <i>
      <x v="1"/>
    </i>
    <i>
      <x v="2"/>
    </i>
    <i>
      <x v="3"/>
    </i>
    <i>
      <x v="4"/>
    </i>
    <i>
      <x v="5"/>
    </i>
    <i>
      <x v="6"/>
    </i>
    <i>
      <x v="7"/>
    </i>
    <i>
      <x v="8"/>
    </i>
    <i>
      <x v="9"/>
    </i>
    <i>
      <x v="10"/>
    </i>
    <i>
      <x v="11"/>
    </i>
    <i>
      <x v="12"/>
    </i>
    <i t="grand">
      <x/>
    </i>
  </rowItems>
  <colFields count="2">
    <field x="15"/>
    <field x="2"/>
  </colFields>
  <colItems count="7">
    <i>
      <x v="1"/>
      <x/>
    </i>
    <i r="1">
      <x v="1"/>
    </i>
    <i t="default">
      <x v="1"/>
    </i>
    <i>
      <x v="2"/>
      <x/>
    </i>
    <i r="1">
      <x v="1"/>
    </i>
    <i t="default">
      <x v="2"/>
    </i>
    <i t="grand">
      <x/>
    </i>
  </colItems>
  <dataFields count="1">
    <dataField name="Sum of Net Profit" fld="12" baseField="0" baseItem="0"/>
  </dataFields>
  <formats count="14">
    <format dxfId="98">
      <pivotArea type="all" dataOnly="0" outline="0" fieldPosition="0"/>
    </format>
    <format dxfId="97">
      <pivotArea outline="0" collapsedLevelsAreSubtotals="1" fieldPosition="0"/>
    </format>
    <format dxfId="96">
      <pivotArea type="origin" dataOnly="0" labelOnly="1" outline="0" fieldPosition="0"/>
    </format>
    <format dxfId="95">
      <pivotArea field="15" type="button" dataOnly="0" labelOnly="1" outline="0" axis="axisCol" fieldPosition="0"/>
    </format>
    <format dxfId="94">
      <pivotArea field="2" type="button" dataOnly="0" labelOnly="1" outline="0" axis="axisCol" fieldPosition="1"/>
    </format>
    <format dxfId="93">
      <pivotArea type="topRight" dataOnly="0" labelOnly="1" outline="0" fieldPosition="0"/>
    </format>
    <format dxfId="92">
      <pivotArea field="13" type="button" dataOnly="0" labelOnly="1" outline="0" axis="axisRow" fieldPosition="0"/>
    </format>
    <format dxfId="91">
      <pivotArea dataOnly="0" labelOnly="1" fieldPosition="0">
        <references count="1">
          <reference field="13" count="12">
            <x v="1"/>
            <x v="2"/>
            <x v="3"/>
            <x v="4"/>
            <x v="5"/>
            <x v="6"/>
            <x v="7"/>
            <x v="8"/>
            <x v="9"/>
            <x v="10"/>
            <x v="11"/>
            <x v="12"/>
          </reference>
        </references>
      </pivotArea>
    </format>
    <format dxfId="90">
      <pivotArea dataOnly="0" labelOnly="1" grandRow="1" outline="0" fieldPosition="0"/>
    </format>
    <format dxfId="89">
      <pivotArea dataOnly="0" labelOnly="1" fieldPosition="0">
        <references count="1">
          <reference field="15" count="2">
            <x v="1"/>
            <x v="2"/>
          </reference>
        </references>
      </pivotArea>
    </format>
    <format dxfId="88">
      <pivotArea dataOnly="0" labelOnly="1" fieldPosition="0">
        <references count="1">
          <reference field="15" count="2" defaultSubtotal="1">
            <x v="1"/>
            <x v="2"/>
          </reference>
        </references>
      </pivotArea>
    </format>
    <format dxfId="87">
      <pivotArea dataOnly="0" labelOnly="1" grandCol="1" outline="0" fieldPosition="0"/>
    </format>
    <format dxfId="86">
      <pivotArea dataOnly="0" labelOnly="1" fieldPosition="0">
        <references count="2">
          <reference field="2" count="0"/>
          <reference field="15" count="1" selected="0">
            <x v="1"/>
          </reference>
        </references>
      </pivotArea>
    </format>
    <format dxfId="85">
      <pivotArea dataOnly="0" labelOnly="1" fieldPosition="0">
        <references count="2">
          <reference field="2" count="0"/>
          <reference field="15"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E8F3C0-EE54-46B0-A662-E68ADAA9DA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62:D64" firstHeaderRow="1" firstDataRow="2" firstDataCol="1"/>
  <pivotFields count="16">
    <pivotField showAll="0"/>
    <pivotField dataField="1" showAll="0"/>
    <pivotField axis="axisCol" numFmtId="1" showAll="0">
      <items count="3">
        <item x="1"/>
        <item x="0"/>
        <item t="default"/>
      </items>
    </pivotField>
    <pivotField numFmtId="1" showAll="0"/>
    <pivotField numFmtId="14" multipleItemSelectionAllowed="1"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numFmtId="1" showAll="0"/>
    <pivotField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Items count="1">
    <i/>
  </rowItems>
  <colFields count="1">
    <field x="2"/>
  </colFields>
  <colItems count="3">
    <i>
      <x/>
    </i>
    <i>
      <x v="1"/>
    </i>
    <i t="grand">
      <x/>
    </i>
  </colItems>
  <dataFields count="1">
    <dataField name="Count of Order ID" fld="1" subtotal="count" baseField="0" baseItem="0"/>
  </dataFields>
  <formats count="9">
    <format dxfId="107">
      <pivotArea type="all" dataOnly="0" outline="0" fieldPosition="0"/>
    </format>
    <format dxfId="106">
      <pivotArea outline="0" collapsedLevelsAreSubtotals="1" fieldPosition="0"/>
    </format>
    <format dxfId="105">
      <pivotArea type="origin" dataOnly="0" labelOnly="1" outline="0" offset="A1" fieldPosition="0"/>
    </format>
    <format dxfId="104">
      <pivotArea dataOnly="0" labelOnly="1" outline="0" axis="axisValues" fieldPosition="0"/>
    </format>
    <format dxfId="103">
      <pivotArea field="2" type="button" dataOnly="0" labelOnly="1" outline="0" axis="axisCol" fieldPosition="0"/>
    </format>
    <format dxfId="102">
      <pivotArea type="topRight" dataOnly="0" labelOnly="1" outline="0" fieldPosition="0"/>
    </format>
    <format dxfId="101">
      <pivotArea type="origin" dataOnly="0" labelOnly="1" outline="0" offset="A2" fieldPosition="0"/>
    </format>
    <format dxfId="100">
      <pivotArea dataOnly="0" labelOnly="1" fieldPosition="0">
        <references count="1">
          <reference field="2" count="0"/>
        </references>
      </pivotArea>
    </format>
    <format dxfId="99">
      <pivotArea dataOnly="0" labelOnly="1" grandCol="1" outline="0" fieldPosition="0"/>
    </format>
  </formats>
  <chartFormats count="3">
    <chartFormat chart="0" format="0" series="1">
      <pivotArea type="data" outline="0" fieldPosition="0">
        <references count="1">
          <reference field="4294967294" count="1" selected="0">
            <x v="0"/>
          </reference>
        </references>
      </pivotArea>
    </chartFormat>
    <chartFormat chart="25" format="0" series="1">
      <pivotArea type="data" outline="0" fieldPosition="0">
        <references count="2">
          <reference field="4294967294" count="1" selected="0">
            <x v="0"/>
          </reference>
          <reference field="2" count="1" selected="0">
            <x v="0"/>
          </reference>
        </references>
      </pivotArea>
    </chartFormat>
    <chartFormat chart="25"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5AA8C7-225D-4528-8B6A-CB7D00F015F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6" firstHeaderRow="1" firstDataRow="1" firstDataCol="1" rowPageCount="1" colPageCount="1"/>
  <pivotFields count="16">
    <pivotField showAll="0"/>
    <pivotField showAll="0"/>
    <pivotField numFmtId="1" showAll="0"/>
    <pivotField numFmtId="1" showAll="0"/>
    <pivotField axis="axisPage" numFmtId="14" multipleItemSelectionAllowed="1" showAll="0">
      <items count="21">
        <item x="8"/>
        <item x="9"/>
        <item x="10"/>
        <item x="11"/>
        <item x="12"/>
        <item x="13"/>
        <item x="14"/>
        <item x="15"/>
        <item h="1" x="16"/>
        <item h="1" x="4"/>
        <item h="1" x="5"/>
        <item h="1" x="0"/>
        <item x="1"/>
        <item x="17"/>
        <item x="2"/>
        <item x="6"/>
        <item x="7"/>
        <item x="18"/>
        <item x="19"/>
        <item x="3"/>
        <item t="default"/>
      </items>
    </pivotField>
    <pivotField numFmtId="1" showAll="0"/>
    <pivotField numFmtId="1" showAll="0"/>
    <pivotField showAll="0"/>
    <pivotField numFmtId="1" showAll="0"/>
    <pivotField showAll="0"/>
    <pivotField showAll="0"/>
    <pivotField numFmtId="1"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15"/>
    <field x="13"/>
  </rowFields>
  <rowItems count="3">
    <i>
      <x v="1"/>
    </i>
    <i>
      <x v="2"/>
    </i>
    <i t="grand">
      <x/>
    </i>
  </rowItems>
  <colItems count="1">
    <i/>
  </colItems>
  <pageFields count="1">
    <pageField fld="4" hier="-1"/>
  </pageFields>
  <dataFields count="1">
    <dataField name="Sum of Net Profit" fld="12" baseField="0" baseItem="0"/>
  </dataFields>
  <formats count="6">
    <format dxfId="113">
      <pivotArea type="all" dataOnly="0" outline="0" fieldPosition="0"/>
    </format>
    <format dxfId="112">
      <pivotArea outline="0" collapsedLevelsAreSubtotals="1" fieldPosition="0"/>
    </format>
    <format dxfId="111">
      <pivotArea field="15" type="button" dataOnly="0" labelOnly="1" outline="0" axis="axisRow" fieldPosition="0"/>
    </format>
    <format dxfId="110">
      <pivotArea dataOnly="0" labelOnly="1" fieldPosition="0">
        <references count="1">
          <reference field="15" count="2">
            <x v="1"/>
            <x v="2"/>
          </reference>
        </references>
      </pivotArea>
    </format>
    <format dxfId="109">
      <pivotArea dataOnly="0" labelOnly="1" grandRow="1" outline="0" fieldPosition="0"/>
    </format>
    <format dxfId="10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F14D11-F0D8-43EB-9BDF-1C7F154BE55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B39" firstHeaderRow="1" firstDataRow="1" firstDataCol="1"/>
  <pivotFields count="16">
    <pivotField showAll="0"/>
    <pivotField showAll="0"/>
    <pivotField dataField="1" numFmtId="1" showAll="0"/>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1">
    <field x="15"/>
  </rowFields>
  <rowItems count="3">
    <i>
      <x v="1"/>
    </i>
    <i>
      <x v="2"/>
    </i>
    <i t="grand">
      <x/>
    </i>
  </rowItems>
  <colItems count="1">
    <i/>
  </colItems>
  <dataFields count="1">
    <dataField name="Sum of Is New Consumer" fld="2" baseField="0" baseItem="0"/>
  </dataFields>
  <formats count="6">
    <format dxfId="119">
      <pivotArea type="all" dataOnly="0" outline="0" fieldPosition="0"/>
    </format>
    <format dxfId="118">
      <pivotArea outline="0" collapsedLevelsAreSubtotals="1" fieldPosition="0"/>
    </format>
    <format dxfId="117">
      <pivotArea field="15" type="button" dataOnly="0" labelOnly="1" outline="0" axis="axisRow" fieldPosition="0"/>
    </format>
    <format dxfId="116">
      <pivotArea dataOnly="0" labelOnly="1" fieldPosition="0">
        <references count="1">
          <reference field="15" count="2">
            <x v="1"/>
            <x v="2"/>
          </reference>
        </references>
      </pivotArea>
    </format>
    <format dxfId="115">
      <pivotArea dataOnly="0" labelOnly="1" grandRow="1" outline="0" fieldPosition="0"/>
    </format>
    <format dxfId="11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BE42A0-05E9-41A6-BC82-CBC33FDEEAB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115:C126" firstHeaderRow="0" firstDataRow="1" firstDataCol="1"/>
  <pivotFields count="16">
    <pivotField showAll="0">
      <items count="3189">
        <item x="1785"/>
        <item x="1786"/>
        <item x="1787"/>
        <item x="1788"/>
        <item x="1789"/>
        <item x="1790"/>
        <item x="1791"/>
        <item x="1792"/>
        <item x="1793"/>
        <item x="1794"/>
        <item x="1795"/>
        <item x="1796"/>
        <item x="1579"/>
        <item x="1485"/>
        <item x="1486"/>
        <item x="1487"/>
        <item x="1488"/>
        <item x="1489"/>
        <item x="1490"/>
        <item x="1491"/>
        <item x="1492"/>
        <item x="1493"/>
        <item x="1494"/>
        <item x="1510"/>
        <item x="1511"/>
        <item x="1512"/>
        <item x="1513"/>
        <item x="1514"/>
        <item x="1515"/>
        <item x="1516"/>
        <item x="1517"/>
        <item x="1518"/>
        <item x="1519"/>
        <item x="1520"/>
        <item x="1521"/>
        <item x="1522"/>
        <item x="1523"/>
        <item x="1169"/>
        <item x="1170"/>
        <item x="1171"/>
        <item x="1172"/>
        <item x="1173"/>
        <item x="1174"/>
        <item x="1175"/>
        <item x="1176"/>
        <item x="1177"/>
        <item x="1178"/>
        <item x="1179"/>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71"/>
        <item x="1872"/>
        <item x="1873"/>
        <item x="1874"/>
        <item x="1875"/>
        <item x="1876"/>
        <item x="1877"/>
        <item x="1878"/>
        <item x="1879"/>
        <item x="1880"/>
        <item x="1881"/>
        <item x="1882"/>
        <item x="1883"/>
        <item x="1884"/>
        <item x="1885"/>
        <item x="1886"/>
        <item x="1887"/>
        <item x="1888"/>
        <item x="18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408"/>
        <item x="1409"/>
        <item x="1410"/>
        <item x="1411"/>
        <item x="1412"/>
        <item x="1413"/>
        <item x="1414"/>
        <item x="1415"/>
        <item x="1249"/>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782"/>
        <item x="1783"/>
        <item x="1784"/>
        <item x="1180"/>
        <item x="1181"/>
        <item x="1182"/>
        <item x="1183"/>
        <item x="1184"/>
        <item x="1185"/>
        <item x="1186"/>
        <item x="1187"/>
        <item x="1188"/>
        <item x="1189"/>
        <item x="1190"/>
        <item x="1191"/>
        <item x="1192"/>
        <item x="1193"/>
        <item x="1194"/>
        <item x="1195"/>
        <item x="1196"/>
        <item x="1197"/>
        <item x="1198"/>
        <item x="1580"/>
        <item x="1581"/>
        <item x="1582"/>
        <item x="1281"/>
        <item x="1282"/>
        <item x="1283"/>
        <item x="1284"/>
        <item x="1285"/>
        <item x="1286"/>
        <item x="1287"/>
        <item x="1297"/>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95"/>
        <item x="1496"/>
        <item x="1497"/>
        <item x="1498"/>
        <item x="1499"/>
        <item x="1500"/>
        <item x="1501"/>
        <item x="1502"/>
        <item x="1503"/>
        <item x="1504"/>
        <item x="1505"/>
        <item x="1506"/>
        <item x="1507"/>
        <item x="1508"/>
        <item x="1509"/>
        <item x="1980"/>
        <item x="1981"/>
        <item x="1982"/>
        <item x="1983"/>
        <item x="1984"/>
        <item x="1985"/>
        <item x="1986"/>
        <item x="1987"/>
        <item x="1988"/>
        <item x="1989"/>
        <item x="1990"/>
        <item x="1991"/>
        <item x="1992"/>
        <item x="1993"/>
        <item x="1994"/>
        <item x="1995"/>
        <item x="1996"/>
        <item x="1997"/>
        <item x="1998"/>
        <item x="1999"/>
        <item x="2000"/>
        <item x="2001"/>
        <item x="2002"/>
        <item x="1026"/>
        <item x="1027"/>
        <item x="8"/>
        <item x="1065"/>
        <item x="1066"/>
        <item x="1067"/>
        <item x="1068"/>
        <item x="1069"/>
        <item x="1070"/>
        <item x="1071"/>
        <item x="1072"/>
        <item x="1073"/>
        <item x="1074"/>
        <item x="1075"/>
        <item x="1076"/>
        <item x="1077"/>
        <item x="1078"/>
        <item x="1079"/>
        <item x="1080"/>
        <item x="1081"/>
        <item x="1082"/>
        <item x="1083"/>
        <item x="1084"/>
        <item x="1085"/>
        <item x="1028"/>
        <item x="1086"/>
        <item x="1029"/>
        <item x="1030"/>
        <item x="1031"/>
        <item x="1032"/>
        <item x="1033"/>
        <item x="1034"/>
        <item x="1035"/>
        <item x="1036"/>
        <item x="1037"/>
        <item x="1038"/>
        <item x="1039"/>
        <item x="1040"/>
        <item x="12"/>
        <item x="1041"/>
        <item x="1042"/>
        <item x="10"/>
        <item x="1043"/>
        <item x="1044"/>
        <item x="1087"/>
        <item x="1024"/>
        <item x="1025"/>
        <item x="1827"/>
        <item x="1045"/>
        <item x="1046"/>
        <item x="1047"/>
        <item x="1048"/>
        <item x="1049"/>
        <item x="1050"/>
        <item x="1051"/>
        <item x="1052"/>
        <item x="1053"/>
        <item x="1054"/>
        <item x="1055"/>
        <item x="1088"/>
        <item x="1056"/>
        <item x="1057"/>
        <item x="1058"/>
        <item x="1059"/>
        <item x="1060"/>
        <item x="1061"/>
        <item x="1062"/>
        <item x="1063"/>
        <item x="1089"/>
        <item x="1090"/>
        <item x="1091"/>
        <item x="1713"/>
        <item x="1714"/>
        <item x="1920"/>
        <item x="1921"/>
        <item x="1922"/>
        <item x="263"/>
        <item x="1064"/>
        <item x="264"/>
        <item x="265"/>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90"/>
        <item x="991"/>
        <item x="992"/>
        <item x="1718"/>
        <item x="988"/>
        <item x="989"/>
        <item x="1719"/>
        <item x="1720"/>
        <item x="1721"/>
        <item x="993"/>
        <item x="994"/>
        <item x="995"/>
        <item x="996"/>
        <item x="997"/>
        <item x="998"/>
        <item x="999"/>
        <item x="1000"/>
        <item x="1001"/>
        <item x="1002"/>
        <item x="9"/>
        <item x="1923"/>
        <item x="1003"/>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150"/>
        <item x="151"/>
        <item x="152"/>
        <item x="153"/>
        <item x="154"/>
        <item x="155"/>
        <item x="156"/>
        <item x="157"/>
        <item x="158"/>
        <item x="159"/>
        <item x="160"/>
        <item x="161"/>
        <item x="162"/>
        <item x="163"/>
        <item x="164"/>
        <item x="165"/>
        <item x="166"/>
        <item x="167"/>
        <item x="168"/>
        <item x="169"/>
        <item x="2057"/>
        <item x="2058"/>
        <item x="2339"/>
        <item x="2340"/>
        <item x="2341"/>
        <item x="2342"/>
        <item x="2343"/>
        <item x="2344"/>
        <item x="2345"/>
        <item x="2346"/>
        <item x="2347"/>
        <item x="2348"/>
        <item x="2349"/>
        <item x="2350"/>
        <item x="2351"/>
        <item x="2352"/>
        <item x="2353"/>
        <item x="2354"/>
        <item x="2355"/>
        <item x="2356"/>
        <item x="2357"/>
        <item x="2358"/>
        <item x="2359"/>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1583"/>
        <item x="1584"/>
        <item x="1585"/>
        <item x="1586"/>
        <item x="1587"/>
        <item x="1588"/>
        <item x="1589"/>
        <item x="1590"/>
        <item x="1591"/>
        <item x="1592"/>
        <item x="1593"/>
        <item x="1594"/>
        <item x="1595"/>
        <item x="1596"/>
        <item x="159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1946"/>
        <item x="1947"/>
        <item x="3180"/>
        <item x="1948"/>
        <item x="3181"/>
        <item x="3182"/>
        <item x="3183"/>
        <item x="3184"/>
        <item x="3185"/>
        <item x="3186"/>
        <item x="3187"/>
        <item x="2535"/>
        <item x="2536"/>
        <item x="3139"/>
        <item x="3140"/>
        <item x="3141"/>
        <item x="3142"/>
        <item x="3143"/>
        <item x="3144"/>
        <item x="3145"/>
        <item x="3117"/>
        <item x="3118"/>
        <item x="3119"/>
        <item x="3120"/>
        <item x="3121"/>
        <item x="3122"/>
        <item x="3123"/>
        <item x="901"/>
        <item x="2777"/>
        <item x="2778"/>
        <item x="2779"/>
        <item x="2780"/>
        <item x="2781"/>
        <item x="2782"/>
        <item x="2783"/>
        <item x="2784"/>
        <item x="2785"/>
        <item x="2786"/>
        <item x="2787"/>
        <item x="2788"/>
        <item x="2789"/>
        <item x="2790"/>
        <item x="2791"/>
        <item x="5"/>
        <item x="6"/>
        <item x="7"/>
        <item x="11"/>
        <item x="0"/>
        <item x="1"/>
        <item x="2"/>
        <item x="3"/>
        <item x="4"/>
        <item x="2792"/>
        <item x="2793"/>
        <item x="2794"/>
        <item x="2795"/>
        <item x="2796"/>
        <item x="2797"/>
        <item x="2798"/>
        <item x="2799"/>
        <item x="2800"/>
        <item x="2801"/>
        <item x="2802"/>
        <item x="2803"/>
        <item x="2804"/>
        <item x="2805"/>
        <item x="2806"/>
        <item x="1905"/>
        <item x="1906"/>
        <item x="1970"/>
        <item x="1971"/>
        <item x="1972"/>
        <item x="1973"/>
        <item x="1974"/>
        <item x="1975"/>
        <item x="1976"/>
        <item x="1977"/>
        <item x="1978"/>
        <item x="1979"/>
        <item x="2318"/>
        <item x="2319"/>
        <item x="2320"/>
        <item x="2321"/>
        <item x="2322"/>
        <item x="2323"/>
        <item x="2324"/>
        <item x="2325"/>
        <item x="2326"/>
        <item x="2327"/>
        <item x="2328"/>
        <item x="2329"/>
        <item x="2330"/>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524"/>
        <item x="1525"/>
        <item x="1526"/>
        <item x="1527"/>
        <item x="1528"/>
        <item x="1529"/>
        <item x="1530"/>
        <item x="1531"/>
        <item x="1532"/>
        <item x="1533"/>
        <item x="1534"/>
        <item x="1535"/>
        <item x="1536"/>
        <item x="1537"/>
        <item x="1538"/>
        <item x="1539"/>
        <item x="1337"/>
        <item x="1338"/>
        <item x="1339"/>
        <item x="1340"/>
        <item x="1341"/>
        <item x="1342"/>
        <item x="1343"/>
        <item x="1344"/>
        <item x="1345"/>
        <item x="1346"/>
        <item x="1347"/>
        <item x="1391"/>
        <item x="1392"/>
        <item x="1393"/>
        <item x="1394"/>
        <item x="1395"/>
        <item x="1396"/>
        <item x="1397"/>
        <item x="1398"/>
        <item x="1399"/>
        <item x="1400"/>
        <item x="1401"/>
        <item x="1402"/>
        <item x="1403"/>
        <item x="1404"/>
        <item x="1405"/>
        <item x="1406"/>
        <item x="1407"/>
        <item x="125"/>
        <item x="126"/>
        <item x="127"/>
        <item x="128"/>
        <item x="2016"/>
        <item x="2017"/>
        <item x="2018"/>
        <item x="2019"/>
        <item x="2020"/>
        <item x="2021"/>
        <item x="2022"/>
        <item x="2023"/>
        <item x="2024"/>
        <item x="2025"/>
        <item x="2026"/>
        <item x="2027"/>
        <item x="2028"/>
        <item x="2029"/>
        <item x="2030"/>
        <item x="2031"/>
        <item x="2032"/>
        <item x="2033"/>
        <item x="2034"/>
        <item x="2035"/>
        <item x="2036"/>
        <item x="2037"/>
        <item x="2038"/>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912"/>
        <item x="913"/>
        <item x="914"/>
        <item x="915"/>
        <item x="916"/>
        <item x="919"/>
        <item x="917"/>
        <item x="918"/>
        <item x="183"/>
        <item x="184"/>
        <item x="185"/>
        <item x="186"/>
        <item x="187"/>
        <item x="188"/>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103"/>
        <item x="2104"/>
        <item x="2105"/>
        <item x="2106"/>
        <item x="2107"/>
        <item x="2108"/>
        <item x="2109"/>
        <item x="2110"/>
        <item x="2111"/>
        <item x="1092"/>
        <item x="1093"/>
        <item x="1094"/>
        <item x="1095"/>
        <item x="1096"/>
        <item x="1097"/>
        <item x="1098"/>
        <item x="1099"/>
        <item x="2549"/>
        <item x="365"/>
        <item x="366"/>
        <item x="367"/>
        <item x="368"/>
        <item x="369"/>
        <item x="2039"/>
        <item x="2040"/>
        <item x="2041"/>
        <item x="2042"/>
        <item x="2043"/>
        <item x="2044"/>
        <item x="2045"/>
        <item x="2046"/>
        <item x="2047"/>
        <item x="2048"/>
        <item x="2049"/>
        <item x="2050"/>
        <item x="2051"/>
        <item x="2052"/>
        <item x="2053"/>
        <item x="2054"/>
        <item x="2055"/>
        <item x="205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1925"/>
        <item x="454"/>
        <item x="1725"/>
        <item x="1726"/>
        <item x="1727"/>
        <item x="1728"/>
        <item x="1729"/>
        <item x="1730"/>
        <item x="1731"/>
        <item x="455"/>
        <item x="456"/>
        <item x="457"/>
        <item x="458"/>
        <item x="459"/>
        <item x="460"/>
        <item x="461"/>
        <item x="462"/>
        <item x="463"/>
        <item x="464"/>
        <item x="465"/>
        <item x="466"/>
        <item x="467"/>
        <item x="468"/>
        <item x="469"/>
        <item x="470"/>
        <item x="471"/>
        <item x="472"/>
        <item x="473"/>
        <item x="474"/>
        <item x="475"/>
        <item x="541"/>
        <item x="476"/>
        <item x="581"/>
        <item x="582"/>
        <item x="583"/>
        <item x="584"/>
        <item x="585"/>
        <item x="586"/>
        <item x="587"/>
        <item x="588"/>
        <item x="589"/>
        <item x="590"/>
        <item x="591"/>
        <item x="592"/>
        <item x="593"/>
        <item x="594"/>
        <item x="595"/>
        <item x="596"/>
        <item x="597"/>
        <item x="598"/>
        <item x="599"/>
        <item x="600"/>
        <item x="601"/>
        <item x="602"/>
        <item x="603"/>
        <item x="604"/>
        <item x="605"/>
        <item x="477"/>
        <item x="478"/>
        <item x="479"/>
        <item x="480"/>
        <item x="481"/>
        <item x="482"/>
        <item x="483"/>
        <item x="484"/>
        <item x="485"/>
        <item x="486"/>
        <item x="487"/>
        <item x="488"/>
        <item x="489"/>
        <item x="490"/>
        <item x="491"/>
        <item x="492"/>
        <item x="493"/>
        <item x="494"/>
        <item x="495"/>
        <item x="496"/>
        <item x="497"/>
        <item x="498"/>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1732"/>
        <item x="173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402"/>
        <item x="403"/>
        <item x="404"/>
        <item x="303"/>
        <item x="405"/>
        <item x="406"/>
        <item x="1004"/>
        <item x="1005"/>
        <item x="1006"/>
        <item x="1007"/>
        <item x="1008"/>
        <item x="1009"/>
        <item x="1010"/>
        <item x="1011"/>
        <item x="1012"/>
        <item x="1013"/>
        <item x="1014"/>
        <item x="1015"/>
        <item x="1016"/>
        <item x="1017"/>
        <item x="1018"/>
        <item x="2537"/>
        <item x="2538"/>
        <item x="2539"/>
        <item x="2540"/>
        <item x="2541"/>
        <item x="2542"/>
        <item x="2543"/>
        <item x="2544"/>
        <item x="2545"/>
        <item x="2546"/>
        <item x="2547"/>
        <item x="2548"/>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00"/>
        <item x="1141"/>
        <item x="1142"/>
        <item x="719"/>
        <item x="720"/>
        <item x="721"/>
        <item x="722"/>
        <item x="723"/>
        <item x="724"/>
        <item x="725"/>
        <item x="726"/>
        <item x="727"/>
        <item x="728"/>
        <item x="729"/>
        <item x="730"/>
        <item x="731"/>
        <item x="732"/>
        <item x="733"/>
        <item x="734"/>
        <item x="735"/>
        <item x="736"/>
        <item x="737"/>
        <item x="1715"/>
        <item x="170"/>
        <item x="171"/>
        <item x="172"/>
        <item x="173"/>
        <item x="174"/>
        <item x="175"/>
        <item x="176"/>
        <item x="177"/>
        <item x="178"/>
        <item x="179"/>
        <item x="180"/>
        <item x="181"/>
        <item x="182"/>
        <item x="1734"/>
        <item x="1735"/>
        <item x="1736"/>
        <item x="1926"/>
        <item x="1927"/>
        <item x="1928"/>
        <item x="1738"/>
        <item x="1739"/>
        <item x="1740"/>
        <item x="1741"/>
        <item x="1742"/>
        <item x="1743"/>
        <item x="1744"/>
        <item x="1929"/>
        <item x="1745"/>
        <item x="1746"/>
        <item x="1747"/>
        <item x="1748"/>
        <item x="1749"/>
        <item x="1750"/>
        <item x="1751"/>
        <item x="1752"/>
        <item x="1753"/>
        <item x="1754"/>
        <item x="1755"/>
        <item x="1756"/>
        <item x="1757"/>
        <item x="1758"/>
        <item x="1759"/>
        <item x="1760"/>
        <item x="1761"/>
        <item x="1762"/>
        <item x="1930"/>
        <item x="1763"/>
        <item x="1764"/>
        <item x="1765"/>
        <item x="1766"/>
        <item x="1767"/>
        <item x="1768"/>
        <item x="1769"/>
        <item x="1770"/>
        <item x="1771"/>
        <item x="1772"/>
        <item x="1773"/>
        <item x="1774"/>
        <item x="1775"/>
        <item x="1776"/>
        <item x="1777"/>
        <item x="1778"/>
        <item x="1779"/>
        <item x="1780"/>
        <item x="1781"/>
        <item x="1890"/>
        <item x="1891"/>
        <item x="1702"/>
        <item x="1703"/>
        <item x="1704"/>
        <item x="1705"/>
        <item x="1706"/>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1902"/>
        <item x="2589"/>
        <item x="2590"/>
        <item x="2591"/>
        <item x="2592"/>
        <item x="2593"/>
        <item x="2594"/>
        <item x="2595"/>
        <item x="2596"/>
        <item x="2597"/>
        <item x="2598"/>
        <item x="2599"/>
        <item x="2600"/>
        <item x="2601"/>
        <item x="2602"/>
        <item x="2603"/>
        <item x="2604"/>
        <item x="2605"/>
        <item x="2606"/>
        <item x="2607"/>
        <item x="2608"/>
        <item x="2609"/>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360"/>
        <item x="2361"/>
        <item x="2362"/>
        <item x="2363"/>
        <item x="2364"/>
        <item x="2365"/>
        <item x="2366"/>
        <item x="1907"/>
        <item x="1908"/>
        <item x="1909"/>
        <item x="1910"/>
        <item x="1911"/>
        <item x="1912"/>
        <item x="1913"/>
        <item x="2367"/>
        <item x="635"/>
        <item x="636"/>
        <item x="637"/>
        <item x="638"/>
        <item x="639"/>
        <item x="640"/>
        <item x="641"/>
        <item x="642"/>
        <item x="643"/>
        <item x="644"/>
        <item x="645"/>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1903"/>
        <item x="1904"/>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886"/>
        <item x="2887"/>
        <item x="2888"/>
        <item x="2889"/>
        <item x="2890"/>
        <item x="2891"/>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902"/>
        <item x="903"/>
        <item x="904"/>
        <item x="905"/>
        <item x="906"/>
        <item x="907"/>
        <item x="908"/>
        <item x="909"/>
        <item x="910"/>
        <item x="911"/>
        <item x="1022"/>
        <item x="1023"/>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842"/>
        <item x="843"/>
        <item x="75"/>
        <item x="77"/>
        <item x="78"/>
        <item x="79"/>
        <item x="80"/>
        <item x="81"/>
        <item x="82"/>
        <item x="83"/>
        <item x="84"/>
        <item x="85"/>
        <item x="86"/>
        <item x="87"/>
        <item x="88"/>
        <item x="89"/>
        <item x="90"/>
        <item x="91"/>
        <item x="92"/>
        <item x="93"/>
        <item x="94"/>
        <item x="95"/>
        <item x="76"/>
        <item x="96"/>
        <item x="102"/>
        <item x="103"/>
        <item x="104"/>
        <item x="105"/>
        <item x="738"/>
        <item x="739"/>
        <item x="740"/>
        <item x="741"/>
        <item x="742"/>
        <item x="106"/>
        <item x="107"/>
        <item x="108"/>
        <item x="109"/>
        <item x="110"/>
        <item x="97"/>
        <item x="111"/>
        <item x="112"/>
        <item x="98"/>
        <item x="113"/>
        <item x="114"/>
        <item x="115"/>
        <item x="116"/>
        <item x="117"/>
        <item x="99"/>
        <item x="100"/>
        <item x="101"/>
        <item x="118"/>
        <item x="119"/>
        <item x="120"/>
        <item x="121"/>
        <item x="122"/>
        <item x="123"/>
        <item x="124"/>
        <item x="927"/>
        <item x="928"/>
        <item x="929"/>
        <item x="930"/>
        <item x="931"/>
        <item x="932"/>
        <item x="933"/>
        <item x="1610"/>
        <item x="1611"/>
        <item x="1612"/>
        <item x="1613"/>
        <item x="1614"/>
        <item x="1615"/>
        <item x="1616"/>
        <item x="1617"/>
        <item x="1618"/>
        <item x="1619"/>
        <item x="1620"/>
        <item x="1621"/>
        <item x="1685"/>
        <item x="1686"/>
        <item x="1687"/>
        <item x="1688"/>
        <item x="1689"/>
        <item x="1690"/>
        <item x="1691"/>
        <item x="1692"/>
        <item x="3125"/>
        <item x="3126"/>
        <item x="3127"/>
        <item x="3128"/>
        <item x="3129"/>
        <item x="3130"/>
        <item x="3131"/>
        <item x="3132"/>
        <item x="3133"/>
        <item x="2667"/>
        <item x="2668"/>
        <item x="2669"/>
        <item x="2670"/>
        <item x="2671"/>
        <item x="2672"/>
        <item x="2673"/>
        <item x="2674"/>
        <item x="2675"/>
        <item x="2676"/>
        <item x="2677"/>
        <item x="2678"/>
        <item x="2679"/>
        <item x="2680"/>
        <item x="2681"/>
        <item x="2682"/>
        <item x="268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2684"/>
        <item x="2685"/>
        <item x="2686"/>
        <item x="2687"/>
        <item x="2688"/>
        <item x="2689"/>
        <item x="2690"/>
        <item x="2691"/>
        <item x="2692"/>
        <item x="2693"/>
        <item x="2694"/>
        <item x="1962"/>
        <item x="1963"/>
        <item x="1964"/>
        <item x="1965"/>
        <item x="1966"/>
        <item x="1967"/>
        <item x="1968"/>
        <item x="1969"/>
        <item x="2696"/>
        <item x="2697"/>
        <item x="2698"/>
        <item x="2695"/>
        <item x="3124"/>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1598"/>
        <item x="1599"/>
        <item x="1600"/>
        <item x="1601"/>
        <item x="1602"/>
        <item x="1603"/>
        <item x="1604"/>
        <item x="1605"/>
        <item x="1606"/>
        <item x="1607"/>
        <item x="1608"/>
        <item x="1609"/>
        <item x="1707"/>
        <item x="1708"/>
        <item x="1709"/>
        <item x="1710"/>
        <item x="1711"/>
        <item x="1712"/>
        <item x="266"/>
        <item x="267"/>
        <item x="268"/>
        <item x="269"/>
        <item x="270"/>
        <item x="63"/>
        <item x="64"/>
        <item x="65"/>
        <item x="1940"/>
        <item x="1941"/>
        <item x="2426"/>
        <item x="2427"/>
        <item x="2428"/>
        <item x="2429"/>
        <item x="2430"/>
        <item x="2431"/>
        <item x="2432"/>
        <item x="2433"/>
        <item x="2434"/>
        <item x="1288"/>
        <item x="2435"/>
        <item x="1289"/>
        <item x="1290"/>
        <item x="1291"/>
        <item x="1292"/>
        <item x="1293"/>
        <item x="1294"/>
        <item x="1295"/>
        <item x="1296"/>
        <item x="1298"/>
        <item x="2436"/>
        <item x="1299"/>
        <item x="1300"/>
        <item x="1301"/>
        <item x="1302"/>
        <item x="1303"/>
        <item x="1304"/>
        <item x="1305"/>
        <item x="1306"/>
        <item x="1308"/>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743"/>
        <item x="744"/>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745"/>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1914"/>
        <item x="1915"/>
        <item x="1916"/>
        <item x="1917"/>
        <item x="1918"/>
        <item x="2699"/>
        <item x="1019"/>
        <item x="1020"/>
        <item x="1021"/>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1722"/>
        <item x="1723"/>
        <item x="1724"/>
        <item x="1924"/>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840"/>
        <item x="841"/>
        <item x="900"/>
        <item x="68"/>
        <item x="69"/>
        <item x="70"/>
        <item x="71"/>
        <item x="72"/>
        <item x="73"/>
        <item x="74"/>
        <item x="66"/>
        <item x="67"/>
        <item x="1942"/>
        <item x="1943"/>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29"/>
        <item x="130"/>
        <item x="131"/>
        <item x="132"/>
        <item x="133"/>
        <item x="134"/>
        <item x="135"/>
        <item x="136"/>
        <item x="137"/>
        <item x="138"/>
        <item x="139"/>
        <item x="140"/>
        <item x="141"/>
        <item x="142"/>
        <item x="143"/>
        <item x="144"/>
        <item x="145"/>
        <item x="146"/>
        <item x="147"/>
        <item x="148"/>
        <item x="149"/>
        <item x="13"/>
        <item x="14"/>
        <item x="15"/>
        <item x="16"/>
        <item x="17"/>
        <item x="18"/>
        <item x="19"/>
        <item x="20"/>
        <item x="21"/>
        <item x="22"/>
        <item x="23"/>
        <item x="24"/>
        <item x="25"/>
        <item x="2088"/>
        <item x="2089"/>
        <item x="2090"/>
        <item x="2091"/>
        <item x="2092"/>
        <item x="2093"/>
        <item x="2094"/>
        <item x="2095"/>
        <item x="2096"/>
        <item x="2097"/>
        <item x="1919"/>
        <item x="2098"/>
        <item x="2099"/>
        <item x="2100"/>
        <item x="2101"/>
        <item x="2102"/>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62"/>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332"/>
        <item x="2333"/>
        <item x="2334"/>
        <item x="2335"/>
        <item x="2336"/>
        <item x="2337"/>
        <item x="2338"/>
        <item x="2003"/>
        <item x="2004"/>
        <item x="2005"/>
        <item x="2006"/>
        <item x="2007"/>
        <item x="2008"/>
        <item x="2009"/>
        <item x="2010"/>
        <item x="2011"/>
        <item x="2012"/>
        <item x="2013"/>
        <item x="2014"/>
        <item x="2015"/>
        <item x="1949"/>
        <item x="1950"/>
        <item x="1951"/>
        <item x="1952"/>
        <item x="1953"/>
        <item x="1954"/>
        <item x="1955"/>
        <item x="1956"/>
        <item x="1957"/>
        <item x="1958"/>
        <item x="1959"/>
        <item x="1960"/>
        <item x="49"/>
        <item x="1961"/>
        <item x="50"/>
        <item x="51"/>
        <item x="52"/>
        <item x="53"/>
        <item x="54"/>
        <item x="55"/>
        <item x="56"/>
        <item x="57"/>
        <item x="58"/>
        <item x="59"/>
        <item x="60"/>
        <item x="6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1901"/>
        <item x="2966"/>
        <item x="2967"/>
        <item x="2968"/>
        <item x="1693"/>
        <item x="1694"/>
        <item x="1695"/>
        <item x="1696"/>
        <item x="1697"/>
        <item x="1698"/>
        <item x="1699"/>
        <item x="1700"/>
        <item x="1701"/>
        <item x="2969"/>
        <item x="2970"/>
        <item x="2971"/>
        <item x="2972"/>
        <item x="2973"/>
        <item x="2974"/>
        <item x="2975"/>
        <item x="2976"/>
        <item x="2977"/>
        <item x="2978"/>
        <item x="2979"/>
        <item x="2980"/>
        <item x="920"/>
        <item x="921"/>
        <item x="922"/>
        <item x="923"/>
        <item x="924"/>
        <item x="925"/>
        <item x="926"/>
        <item x="2331"/>
        <item x="746"/>
        <item x="747"/>
        <item x="748"/>
        <item x="749"/>
        <item x="3134"/>
        <item x="3135"/>
        <item x="3136"/>
        <item x="3137"/>
        <item x="3138"/>
        <item x="2877"/>
        <item x="2878"/>
        <item x="2879"/>
        <item x="2880"/>
        <item x="2881"/>
        <item x="2882"/>
        <item x="2883"/>
        <item x="2884"/>
        <item x="2885"/>
        <item x="304"/>
        <item x="305"/>
        <item x="306"/>
        <item x="307"/>
        <item x="308"/>
        <item x="1737"/>
        <item x="309"/>
        <item x="310"/>
        <item x="311"/>
        <item x="1892"/>
        <item x="1944"/>
        <item x="1893"/>
        <item x="1894"/>
        <item x="27"/>
        <item x="1945"/>
        <item x="1895"/>
        <item x="26"/>
        <item x="1896"/>
        <item x="28"/>
        <item x="29"/>
        <item x="30"/>
        <item x="31"/>
        <item x="32"/>
        <item x="1897"/>
        <item x="33"/>
        <item x="1898"/>
        <item x="1899"/>
        <item x="34"/>
        <item x="1900"/>
        <item x="35"/>
        <item x="36"/>
        <item x="37"/>
        <item x="38"/>
        <item x="39"/>
        <item x="40"/>
        <item x="41"/>
        <item x="312"/>
        <item x="42"/>
        <item x="43"/>
        <item x="313"/>
        <item x="44"/>
        <item x="45"/>
        <item x="46"/>
        <item x="47"/>
        <item x="48"/>
        <item x="750"/>
        <item x="751"/>
        <item x="1716"/>
        <item x="1717"/>
        <item x="1931"/>
        <item x="1932"/>
        <item x="1933"/>
        <item x="1934"/>
        <item x="1935"/>
        <item x="1936"/>
        <item x="1937"/>
        <item x="1938"/>
        <item x="1939"/>
        <item t="default"/>
      </items>
    </pivotField>
    <pivotField showAll="0"/>
    <pivotField name="Consumer" numFmtId="1" showAll="0">
      <items count="3">
        <item n="Old Consumer" x="1"/>
        <item n="New Consumer" x="0"/>
        <item t="default"/>
      </items>
    </pivotField>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axis="axisRow" showAll="0">
      <items count="11">
        <item x="6"/>
        <item x="0"/>
        <item x="8"/>
        <item x="9"/>
        <item x="3"/>
        <item x="7"/>
        <item x="1"/>
        <item x="2"/>
        <item x="4"/>
        <item x="5"/>
        <item t="default"/>
      </items>
    </pivotField>
    <pivotField showAll="0"/>
    <pivotField dataField="1" numFmtId="1" showAll="0">
      <items count="82">
        <item x="7"/>
        <item x="35"/>
        <item x="16"/>
        <item x="4"/>
        <item x="5"/>
        <item x="36"/>
        <item x="6"/>
        <item x="42"/>
        <item x="62"/>
        <item x="40"/>
        <item x="34"/>
        <item x="33"/>
        <item x="46"/>
        <item x="74"/>
        <item x="9"/>
        <item x="15"/>
        <item x="56"/>
        <item x="61"/>
        <item x="57"/>
        <item x="44"/>
        <item x="50"/>
        <item x="71"/>
        <item x="31"/>
        <item x="45"/>
        <item x="10"/>
        <item x="37"/>
        <item x="68"/>
        <item x="63"/>
        <item x="38"/>
        <item x="8"/>
        <item x="77"/>
        <item x="76"/>
        <item x="32"/>
        <item x="70"/>
        <item x="29"/>
        <item x="79"/>
        <item x="49"/>
        <item x="51"/>
        <item x="64"/>
        <item x="2"/>
        <item x="48"/>
        <item x="3"/>
        <item x="69"/>
        <item x="55"/>
        <item x="54"/>
        <item x="43"/>
        <item x="65"/>
        <item x="39"/>
        <item x="1"/>
        <item x="67"/>
        <item x="53"/>
        <item x="41"/>
        <item x="0"/>
        <item x="52"/>
        <item x="22"/>
        <item x="47"/>
        <item x="66"/>
        <item x="25"/>
        <item x="12"/>
        <item x="18"/>
        <item x="23"/>
        <item x="11"/>
        <item x="28"/>
        <item x="60"/>
        <item x="75"/>
        <item x="17"/>
        <item x="58"/>
        <item x="80"/>
        <item x="30"/>
        <item x="26"/>
        <item x="24"/>
        <item x="78"/>
        <item x="20"/>
        <item x="13"/>
        <item x="19"/>
        <item x="72"/>
        <item x="73"/>
        <item x="27"/>
        <item x="21"/>
        <item x="14"/>
        <item x="59"/>
        <item t="default"/>
      </items>
    </pivotField>
    <pivotField dataField="1" numFmtId="1" showAll="0"/>
    <pivotField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showAll="0">
      <items count="5">
        <item h="1" sd="0" x="0"/>
        <item x="1"/>
        <item x="2"/>
        <item h="1" sd="0" x="3"/>
        <item t="default"/>
      </items>
    </pivotField>
  </pivotFields>
  <rowFields count="1">
    <field x="9"/>
  </rowFields>
  <rowItems count="11">
    <i>
      <x/>
    </i>
    <i>
      <x v="1"/>
    </i>
    <i>
      <x v="2"/>
    </i>
    <i>
      <x v="3"/>
    </i>
    <i>
      <x v="4"/>
    </i>
    <i>
      <x v="5"/>
    </i>
    <i>
      <x v="6"/>
    </i>
    <i>
      <x v="7"/>
    </i>
    <i>
      <x v="8"/>
    </i>
    <i>
      <x v="9"/>
    </i>
    <i t="grand">
      <x/>
    </i>
  </rowItems>
  <colFields count="1">
    <field x="-2"/>
  </colFields>
  <colItems count="2">
    <i>
      <x/>
    </i>
    <i i="1">
      <x v="1"/>
    </i>
  </colItems>
  <dataFields count="2">
    <dataField name="Sum of Net Profit" fld="12" baseField="0" baseItem="0"/>
    <dataField name="Average of Line SKU Production Cost" fld="11" subtotal="average" baseField="9" baseItem="0"/>
  </dataFields>
  <formats count="6">
    <format dxfId="125">
      <pivotArea type="all" dataOnly="0" outline="0" fieldPosition="0"/>
    </format>
    <format dxfId="124">
      <pivotArea outline="0" collapsedLevelsAreSubtotals="1" fieldPosition="0"/>
    </format>
    <format dxfId="123">
      <pivotArea field="9" type="button" dataOnly="0" labelOnly="1" outline="0" axis="axisRow" fieldPosition="0"/>
    </format>
    <format dxfId="122">
      <pivotArea dataOnly="0" labelOnly="1" fieldPosition="0">
        <references count="1">
          <reference field="9" count="0"/>
        </references>
      </pivotArea>
    </format>
    <format dxfId="121">
      <pivotArea dataOnly="0" labelOnly="1" grandRow="1" outline="0" fieldPosition="0"/>
    </format>
    <format dxfId="120">
      <pivotArea dataOnly="0" labelOnly="1" outline="0" fieldPosition="0">
        <references count="1">
          <reference field="4294967294" count="2">
            <x v="0"/>
            <x v="1"/>
          </reference>
        </references>
      </pivotArea>
    </format>
  </formats>
  <chartFormats count="9">
    <chartFormat chart="45" format="2" series="1">
      <pivotArea type="data" outline="0" fieldPosition="0">
        <references count="1">
          <reference field="4294967294" count="1" selected="0">
            <x v="1"/>
          </reference>
        </references>
      </pivotArea>
    </chartFormat>
    <chartFormat chart="45" format="3"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1"/>
          </reference>
        </references>
      </pivotArea>
    </chartFormat>
    <chartFormat chart="46" format="5"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1"/>
          </reference>
        </references>
      </pivotArea>
    </chartFormat>
    <chartFormat chart="47" format="5" series="1">
      <pivotArea type="data" outline="0" fieldPosition="0">
        <references count="1">
          <reference field="4294967294" count="1" selected="0">
            <x v="0"/>
          </reference>
        </references>
      </pivotArea>
    </chartFormat>
    <chartFormat chart="48" format="6" series="1">
      <pivotArea type="data" outline="0" fieldPosition="0">
        <references count="1">
          <reference field="4294967294" count="1" selected="0">
            <x v="1"/>
          </reference>
        </references>
      </pivotArea>
    </chartFormat>
    <chartFormat chart="48" format="7" series="1">
      <pivotArea type="data" outline="0" fieldPosition="0">
        <references count="1">
          <reference field="4294967294" count="1" selected="0">
            <x v="0"/>
          </reference>
        </references>
      </pivotArea>
    </chartFormat>
    <chartFormat chart="47" format="6">
      <pivotArea type="data" outline="0" fieldPosition="0">
        <references count="2">
          <reference field="4294967294" count="1" selected="0">
            <x v="0"/>
          </reference>
          <reference field="9"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56F0A1-A059-450B-B824-821D17B7903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A151:G3342" firstHeaderRow="1" firstDataRow="3" firstDataCol="1"/>
  <pivotFields count="16">
    <pivotField axis="axisRow" showAll="0" sortType="descending">
      <items count="3189">
        <item x="1785"/>
        <item x="1786"/>
        <item x="1787"/>
        <item x="1788"/>
        <item x="1789"/>
        <item x="1790"/>
        <item x="1791"/>
        <item x="1792"/>
        <item x="1793"/>
        <item x="1794"/>
        <item x="1795"/>
        <item x="1796"/>
        <item x="1579"/>
        <item x="1485"/>
        <item x="1486"/>
        <item x="1487"/>
        <item x="1488"/>
        <item x="1489"/>
        <item x="1490"/>
        <item x="1491"/>
        <item x="1492"/>
        <item x="1493"/>
        <item x="1494"/>
        <item x="1510"/>
        <item x="1511"/>
        <item x="1512"/>
        <item x="1513"/>
        <item x="1514"/>
        <item x="1515"/>
        <item x="1516"/>
        <item x="1517"/>
        <item x="1518"/>
        <item x="1519"/>
        <item x="1520"/>
        <item x="1521"/>
        <item x="1522"/>
        <item x="1523"/>
        <item x="1169"/>
        <item x="1170"/>
        <item x="1171"/>
        <item x="1172"/>
        <item x="1173"/>
        <item x="1174"/>
        <item x="1175"/>
        <item x="1176"/>
        <item x="1177"/>
        <item x="1178"/>
        <item x="1179"/>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71"/>
        <item x="1872"/>
        <item x="1873"/>
        <item x="1874"/>
        <item x="1875"/>
        <item x="1876"/>
        <item x="1877"/>
        <item x="1878"/>
        <item x="1879"/>
        <item x="1880"/>
        <item x="1881"/>
        <item x="1882"/>
        <item x="1883"/>
        <item x="1884"/>
        <item x="1885"/>
        <item x="1886"/>
        <item x="1887"/>
        <item x="1888"/>
        <item x="18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408"/>
        <item x="1409"/>
        <item x="1410"/>
        <item x="1411"/>
        <item x="1412"/>
        <item x="1413"/>
        <item x="1414"/>
        <item x="1415"/>
        <item x="1249"/>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782"/>
        <item x="1783"/>
        <item x="1784"/>
        <item x="1180"/>
        <item x="1181"/>
        <item x="1182"/>
        <item x="1183"/>
        <item x="1184"/>
        <item x="1185"/>
        <item x="1186"/>
        <item x="1187"/>
        <item x="1188"/>
        <item x="1189"/>
        <item x="1190"/>
        <item x="1191"/>
        <item x="1192"/>
        <item x="1193"/>
        <item x="1194"/>
        <item x="1195"/>
        <item x="1196"/>
        <item x="1197"/>
        <item x="1198"/>
        <item x="1580"/>
        <item x="1581"/>
        <item x="1582"/>
        <item x="1281"/>
        <item x="1282"/>
        <item x="1283"/>
        <item x="1284"/>
        <item x="1285"/>
        <item x="1286"/>
        <item x="1287"/>
        <item x="1297"/>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95"/>
        <item x="1496"/>
        <item x="1497"/>
        <item x="1498"/>
        <item x="1499"/>
        <item x="1500"/>
        <item x="1501"/>
        <item x="1502"/>
        <item x="1503"/>
        <item x="1504"/>
        <item x="1505"/>
        <item x="1506"/>
        <item x="1507"/>
        <item x="1508"/>
        <item x="1509"/>
        <item x="1980"/>
        <item x="1981"/>
        <item x="1982"/>
        <item x="1983"/>
        <item x="1984"/>
        <item x="1985"/>
        <item x="1986"/>
        <item x="1987"/>
        <item x="1988"/>
        <item x="1989"/>
        <item x="1990"/>
        <item x="1991"/>
        <item x="1992"/>
        <item x="1993"/>
        <item x="1994"/>
        <item x="1995"/>
        <item x="1996"/>
        <item x="1997"/>
        <item x="1998"/>
        <item x="1999"/>
        <item x="2000"/>
        <item x="2001"/>
        <item x="2002"/>
        <item x="1026"/>
        <item x="1027"/>
        <item x="8"/>
        <item x="1065"/>
        <item x="1066"/>
        <item x="1067"/>
        <item x="1068"/>
        <item x="1069"/>
        <item x="1070"/>
        <item x="1071"/>
        <item x="1072"/>
        <item x="1073"/>
        <item x="1074"/>
        <item x="1075"/>
        <item x="1076"/>
        <item x="1077"/>
        <item x="1078"/>
        <item x="1079"/>
        <item x="1080"/>
        <item x="1081"/>
        <item x="1082"/>
        <item x="1083"/>
        <item x="1084"/>
        <item x="1085"/>
        <item x="1028"/>
        <item x="1086"/>
        <item x="1029"/>
        <item x="1030"/>
        <item x="1031"/>
        <item x="1032"/>
        <item x="1033"/>
        <item x="1034"/>
        <item x="1035"/>
        <item x="1036"/>
        <item x="1037"/>
        <item x="1038"/>
        <item x="1039"/>
        <item x="1040"/>
        <item x="12"/>
        <item x="1041"/>
        <item x="1042"/>
        <item x="10"/>
        <item x="1043"/>
        <item x="1044"/>
        <item x="1087"/>
        <item x="1024"/>
        <item x="1025"/>
        <item x="1827"/>
        <item x="1045"/>
        <item x="1046"/>
        <item x="1047"/>
        <item x="1048"/>
        <item x="1049"/>
        <item x="1050"/>
        <item x="1051"/>
        <item x="1052"/>
        <item x="1053"/>
        <item x="1054"/>
        <item x="1055"/>
        <item x="1088"/>
        <item x="1056"/>
        <item x="1057"/>
        <item x="1058"/>
        <item x="1059"/>
        <item x="1060"/>
        <item x="1061"/>
        <item x="1062"/>
        <item x="1063"/>
        <item x="1089"/>
        <item x="1090"/>
        <item x="1091"/>
        <item x="1713"/>
        <item x="1714"/>
        <item x="1920"/>
        <item x="1921"/>
        <item x="1922"/>
        <item x="263"/>
        <item x="1064"/>
        <item x="264"/>
        <item x="265"/>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90"/>
        <item x="991"/>
        <item x="992"/>
        <item x="1718"/>
        <item x="988"/>
        <item x="989"/>
        <item x="1719"/>
        <item x="1720"/>
        <item x="1721"/>
        <item x="993"/>
        <item x="994"/>
        <item x="995"/>
        <item x="996"/>
        <item x="997"/>
        <item x="998"/>
        <item x="999"/>
        <item x="1000"/>
        <item x="1001"/>
        <item x="1002"/>
        <item x="9"/>
        <item x="1923"/>
        <item x="1003"/>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150"/>
        <item x="151"/>
        <item x="152"/>
        <item x="153"/>
        <item x="154"/>
        <item x="155"/>
        <item x="156"/>
        <item x="157"/>
        <item x="158"/>
        <item x="159"/>
        <item x="160"/>
        <item x="161"/>
        <item x="162"/>
        <item x="163"/>
        <item x="164"/>
        <item x="165"/>
        <item x="166"/>
        <item x="167"/>
        <item x="168"/>
        <item x="169"/>
        <item x="2057"/>
        <item x="2058"/>
        <item x="2339"/>
        <item x="2340"/>
        <item x="2341"/>
        <item x="2342"/>
        <item x="2343"/>
        <item x="2344"/>
        <item x="2345"/>
        <item x="2346"/>
        <item x="2347"/>
        <item x="2348"/>
        <item x="2349"/>
        <item x="2350"/>
        <item x="2351"/>
        <item x="2352"/>
        <item x="2353"/>
        <item x="2354"/>
        <item x="2355"/>
        <item x="2356"/>
        <item x="2357"/>
        <item x="2358"/>
        <item x="2359"/>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1583"/>
        <item x="1584"/>
        <item x="1585"/>
        <item x="1586"/>
        <item x="1587"/>
        <item x="1588"/>
        <item x="1589"/>
        <item x="1590"/>
        <item x="1591"/>
        <item x="1592"/>
        <item x="1593"/>
        <item x="1594"/>
        <item x="1595"/>
        <item x="1596"/>
        <item x="159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1946"/>
        <item x="1947"/>
        <item x="3180"/>
        <item x="1948"/>
        <item x="3181"/>
        <item x="3182"/>
        <item x="3183"/>
        <item x="3184"/>
        <item x="3185"/>
        <item x="3186"/>
        <item x="3187"/>
        <item x="2535"/>
        <item x="2536"/>
        <item x="3139"/>
        <item x="3140"/>
        <item x="3141"/>
        <item x="3142"/>
        <item x="3143"/>
        <item x="3144"/>
        <item x="3145"/>
        <item x="3117"/>
        <item x="3118"/>
        <item x="3119"/>
        <item x="3120"/>
        <item x="3121"/>
        <item x="3122"/>
        <item x="3123"/>
        <item x="901"/>
        <item x="2777"/>
        <item x="2778"/>
        <item x="2779"/>
        <item x="2780"/>
        <item x="2781"/>
        <item x="2782"/>
        <item x="2783"/>
        <item x="2784"/>
        <item x="2785"/>
        <item x="2786"/>
        <item x="2787"/>
        <item x="2788"/>
        <item x="2789"/>
        <item x="2790"/>
        <item x="2791"/>
        <item x="5"/>
        <item x="6"/>
        <item x="7"/>
        <item x="11"/>
        <item x="0"/>
        <item x="1"/>
        <item x="2"/>
        <item x="3"/>
        <item x="4"/>
        <item x="2792"/>
        <item x="2793"/>
        <item x="2794"/>
        <item x="2795"/>
        <item x="2796"/>
        <item x="2797"/>
        <item x="2798"/>
        <item x="2799"/>
        <item x="2800"/>
        <item x="2801"/>
        <item x="2802"/>
        <item x="2803"/>
        <item x="2804"/>
        <item x="2805"/>
        <item x="2806"/>
        <item x="1905"/>
        <item x="1906"/>
        <item x="1970"/>
        <item x="1971"/>
        <item x="1972"/>
        <item x="1973"/>
        <item x="1974"/>
        <item x="1975"/>
        <item x="1976"/>
        <item x="1977"/>
        <item x="1978"/>
        <item x="1979"/>
        <item x="2318"/>
        <item x="2319"/>
        <item x="2320"/>
        <item x="2321"/>
        <item x="2322"/>
        <item x="2323"/>
        <item x="2324"/>
        <item x="2325"/>
        <item x="2326"/>
        <item x="2327"/>
        <item x="2328"/>
        <item x="2329"/>
        <item x="2330"/>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524"/>
        <item x="1525"/>
        <item x="1526"/>
        <item x="1527"/>
        <item x="1528"/>
        <item x="1529"/>
        <item x="1530"/>
        <item x="1531"/>
        <item x="1532"/>
        <item x="1533"/>
        <item x="1534"/>
        <item x="1535"/>
        <item x="1536"/>
        <item x="1537"/>
        <item x="1538"/>
        <item x="1539"/>
        <item x="1337"/>
        <item x="1338"/>
        <item x="1339"/>
        <item x="1340"/>
        <item x="1341"/>
        <item x="1342"/>
        <item x="1343"/>
        <item x="1344"/>
        <item x="1345"/>
        <item x="1346"/>
        <item x="1347"/>
        <item x="1391"/>
        <item x="1392"/>
        <item x="1393"/>
        <item x="1394"/>
        <item x="1395"/>
        <item x="1396"/>
        <item x="1397"/>
        <item x="1398"/>
        <item x="1399"/>
        <item x="1400"/>
        <item x="1401"/>
        <item x="1402"/>
        <item x="1403"/>
        <item x="1404"/>
        <item x="1405"/>
        <item x="1406"/>
        <item x="1407"/>
        <item x="125"/>
        <item x="126"/>
        <item x="127"/>
        <item x="128"/>
        <item x="2016"/>
        <item x="2017"/>
        <item x="2018"/>
        <item x="2019"/>
        <item x="2020"/>
        <item x="2021"/>
        <item x="2022"/>
        <item x="2023"/>
        <item x="2024"/>
        <item x="2025"/>
        <item x="2026"/>
        <item x="2027"/>
        <item x="2028"/>
        <item x="2029"/>
        <item x="2030"/>
        <item x="2031"/>
        <item x="2032"/>
        <item x="2033"/>
        <item x="2034"/>
        <item x="2035"/>
        <item x="2036"/>
        <item x="2037"/>
        <item x="2038"/>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912"/>
        <item x="913"/>
        <item x="914"/>
        <item x="915"/>
        <item x="916"/>
        <item x="919"/>
        <item x="917"/>
        <item x="918"/>
        <item x="183"/>
        <item x="184"/>
        <item x="185"/>
        <item x="186"/>
        <item x="187"/>
        <item x="188"/>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103"/>
        <item x="2104"/>
        <item x="2105"/>
        <item x="2106"/>
        <item x="2107"/>
        <item x="2108"/>
        <item x="2109"/>
        <item x="2110"/>
        <item x="2111"/>
        <item x="1092"/>
        <item x="1093"/>
        <item x="1094"/>
        <item x="1095"/>
        <item x="1096"/>
        <item x="1097"/>
        <item x="1098"/>
        <item x="1099"/>
        <item x="2549"/>
        <item x="365"/>
        <item x="366"/>
        <item x="367"/>
        <item x="368"/>
        <item x="369"/>
        <item x="2039"/>
        <item x="2040"/>
        <item x="2041"/>
        <item x="2042"/>
        <item x="2043"/>
        <item x="2044"/>
        <item x="2045"/>
        <item x="2046"/>
        <item x="2047"/>
        <item x="2048"/>
        <item x="2049"/>
        <item x="2050"/>
        <item x="2051"/>
        <item x="2052"/>
        <item x="2053"/>
        <item x="2054"/>
        <item x="2055"/>
        <item x="205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1925"/>
        <item x="454"/>
        <item x="1725"/>
        <item x="1726"/>
        <item x="1727"/>
        <item x="1728"/>
        <item x="1729"/>
        <item x="1730"/>
        <item x="1731"/>
        <item x="455"/>
        <item x="456"/>
        <item x="457"/>
        <item x="458"/>
        <item x="459"/>
        <item x="460"/>
        <item x="461"/>
        <item x="462"/>
        <item x="463"/>
        <item x="464"/>
        <item x="465"/>
        <item x="466"/>
        <item x="467"/>
        <item x="468"/>
        <item x="469"/>
        <item x="470"/>
        <item x="471"/>
        <item x="472"/>
        <item x="473"/>
        <item x="474"/>
        <item x="475"/>
        <item x="541"/>
        <item x="476"/>
        <item x="581"/>
        <item x="582"/>
        <item x="583"/>
        <item x="584"/>
        <item x="585"/>
        <item x="586"/>
        <item x="587"/>
        <item x="588"/>
        <item x="589"/>
        <item x="590"/>
        <item x="591"/>
        <item x="592"/>
        <item x="593"/>
        <item x="594"/>
        <item x="595"/>
        <item x="596"/>
        <item x="597"/>
        <item x="598"/>
        <item x="599"/>
        <item x="600"/>
        <item x="601"/>
        <item x="602"/>
        <item x="603"/>
        <item x="604"/>
        <item x="605"/>
        <item x="477"/>
        <item x="478"/>
        <item x="479"/>
        <item x="480"/>
        <item x="481"/>
        <item x="482"/>
        <item x="483"/>
        <item x="484"/>
        <item x="485"/>
        <item x="486"/>
        <item x="487"/>
        <item x="488"/>
        <item x="489"/>
        <item x="490"/>
        <item x="491"/>
        <item x="492"/>
        <item x="493"/>
        <item x="494"/>
        <item x="495"/>
        <item x="496"/>
        <item x="497"/>
        <item x="498"/>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1732"/>
        <item x="173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402"/>
        <item x="403"/>
        <item x="404"/>
        <item x="303"/>
        <item x="405"/>
        <item x="406"/>
        <item x="1004"/>
        <item x="1005"/>
        <item x="1006"/>
        <item x="1007"/>
        <item x="1008"/>
        <item x="1009"/>
        <item x="1010"/>
        <item x="1011"/>
        <item x="1012"/>
        <item x="1013"/>
        <item x="1014"/>
        <item x="1015"/>
        <item x="1016"/>
        <item x="1017"/>
        <item x="1018"/>
        <item x="2537"/>
        <item x="2538"/>
        <item x="2539"/>
        <item x="2540"/>
        <item x="2541"/>
        <item x="2542"/>
        <item x="2543"/>
        <item x="2544"/>
        <item x="2545"/>
        <item x="2546"/>
        <item x="2547"/>
        <item x="2548"/>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00"/>
        <item x="1141"/>
        <item x="1142"/>
        <item x="719"/>
        <item x="720"/>
        <item x="721"/>
        <item x="722"/>
        <item x="723"/>
        <item x="724"/>
        <item x="725"/>
        <item x="726"/>
        <item x="727"/>
        <item x="728"/>
        <item x="729"/>
        <item x="730"/>
        <item x="731"/>
        <item x="732"/>
        <item x="733"/>
        <item x="734"/>
        <item x="735"/>
        <item x="736"/>
        <item x="737"/>
        <item x="1715"/>
        <item x="170"/>
        <item x="171"/>
        <item x="172"/>
        <item x="173"/>
        <item x="174"/>
        <item x="175"/>
        <item x="176"/>
        <item x="177"/>
        <item x="178"/>
        <item x="179"/>
        <item x="180"/>
        <item x="181"/>
        <item x="182"/>
        <item x="1734"/>
        <item x="1735"/>
        <item x="1736"/>
        <item x="1926"/>
        <item x="1927"/>
        <item x="1928"/>
        <item x="1738"/>
        <item x="1739"/>
        <item x="1740"/>
        <item x="1741"/>
        <item x="1742"/>
        <item x="1743"/>
        <item x="1744"/>
        <item x="1929"/>
        <item x="1745"/>
        <item x="1746"/>
        <item x="1747"/>
        <item x="1748"/>
        <item x="1749"/>
        <item x="1750"/>
        <item x="1751"/>
        <item x="1752"/>
        <item x="1753"/>
        <item x="1754"/>
        <item x="1755"/>
        <item x="1756"/>
        <item x="1757"/>
        <item x="1758"/>
        <item x="1759"/>
        <item x="1760"/>
        <item x="1761"/>
        <item x="1762"/>
        <item x="1930"/>
        <item x="1763"/>
        <item x="1764"/>
        <item x="1765"/>
        <item x="1766"/>
        <item x="1767"/>
        <item x="1768"/>
        <item x="1769"/>
        <item x="1770"/>
        <item x="1771"/>
        <item x="1772"/>
        <item x="1773"/>
        <item x="1774"/>
        <item x="1775"/>
        <item x="1776"/>
        <item x="1777"/>
        <item x="1778"/>
        <item x="1779"/>
        <item x="1780"/>
        <item x="1781"/>
        <item x="1890"/>
        <item x="1891"/>
        <item x="1702"/>
        <item x="1703"/>
        <item x="1704"/>
        <item x="1705"/>
        <item x="1706"/>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1902"/>
        <item x="2589"/>
        <item x="2590"/>
        <item x="2591"/>
        <item x="2592"/>
        <item x="2593"/>
        <item x="2594"/>
        <item x="2595"/>
        <item x="2596"/>
        <item x="2597"/>
        <item x="2598"/>
        <item x="2599"/>
        <item x="2600"/>
        <item x="2601"/>
        <item x="2602"/>
        <item x="2603"/>
        <item x="2604"/>
        <item x="2605"/>
        <item x="2606"/>
        <item x="2607"/>
        <item x="2608"/>
        <item x="2609"/>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360"/>
        <item x="2361"/>
        <item x="2362"/>
        <item x="2363"/>
        <item x="2364"/>
        <item x="2365"/>
        <item x="2366"/>
        <item x="1907"/>
        <item x="1908"/>
        <item x="1909"/>
        <item x="1910"/>
        <item x="1911"/>
        <item x="1912"/>
        <item x="1913"/>
        <item x="2367"/>
        <item x="635"/>
        <item x="636"/>
        <item x="637"/>
        <item x="638"/>
        <item x="639"/>
        <item x="640"/>
        <item x="641"/>
        <item x="642"/>
        <item x="643"/>
        <item x="644"/>
        <item x="645"/>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1903"/>
        <item x="1904"/>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886"/>
        <item x="2887"/>
        <item x="2888"/>
        <item x="2889"/>
        <item x="2890"/>
        <item x="2891"/>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902"/>
        <item x="903"/>
        <item x="904"/>
        <item x="905"/>
        <item x="906"/>
        <item x="907"/>
        <item x="908"/>
        <item x="909"/>
        <item x="910"/>
        <item x="911"/>
        <item x="1022"/>
        <item x="1023"/>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842"/>
        <item x="843"/>
        <item x="75"/>
        <item x="77"/>
        <item x="78"/>
        <item x="79"/>
        <item x="80"/>
        <item x="81"/>
        <item x="82"/>
        <item x="83"/>
        <item x="84"/>
        <item x="85"/>
        <item x="86"/>
        <item x="87"/>
        <item x="88"/>
        <item x="89"/>
        <item x="90"/>
        <item x="91"/>
        <item x="92"/>
        <item x="93"/>
        <item x="94"/>
        <item x="95"/>
        <item x="76"/>
        <item x="96"/>
        <item x="102"/>
        <item x="103"/>
        <item x="104"/>
        <item x="105"/>
        <item x="738"/>
        <item x="739"/>
        <item x="740"/>
        <item x="741"/>
        <item x="742"/>
        <item x="106"/>
        <item x="107"/>
        <item x="108"/>
        <item x="109"/>
        <item x="110"/>
        <item x="97"/>
        <item x="111"/>
        <item x="112"/>
        <item x="98"/>
        <item x="113"/>
        <item x="114"/>
        <item x="115"/>
        <item x="116"/>
        <item x="117"/>
        <item x="99"/>
        <item x="100"/>
        <item x="101"/>
        <item x="118"/>
        <item x="119"/>
        <item x="120"/>
        <item x="121"/>
        <item x="122"/>
        <item x="123"/>
        <item x="124"/>
        <item x="927"/>
        <item x="928"/>
        <item x="929"/>
        <item x="930"/>
        <item x="931"/>
        <item x="932"/>
        <item x="933"/>
        <item x="1610"/>
        <item x="1611"/>
        <item x="1612"/>
        <item x="1613"/>
        <item x="1614"/>
        <item x="1615"/>
        <item x="1616"/>
        <item x="1617"/>
        <item x="1618"/>
        <item x="1619"/>
        <item x="1620"/>
        <item x="1621"/>
        <item x="1685"/>
        <item x="1686"/>
        <item x="1687"/>
        <item x="1688"/>
        <item x="1689"/>
        <item x="1690"/>
        <item x="1691"/>
        <item x="1692"/>
        <item x="3125"/>
        <item x="3126"/>
        <item x="3127"/>
        <item x="3128"/>
        <item x="3129"/>
        <item x="3130"/>
        <item x="3131"/>
        <item x="3132"/>
        <item x="3133"/>
        <item x="2667"/>
        <item x="2668"/>
        <item x="2669"/>
        <item x="2670"/>
        <item x="2671"/>
        <item x="2672"/>
        <item x="2673"/>
        <item x="2674"/>
        <item x="2675"/>
        <item x="2676"/>
        <item x="2677"/>
        <item x="2678"/>
        <item x="2679"/>
        <item x="2680"/>
        <item x="2681"/>
        <item x="2682"/>
        <item x="268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2684"/>
        <item x="2685"/>
        <item x="2686"/>
        <item x="2687"/>
        <item x="2688"/>
        <item x="2689"/>
        <item x="2690"/>
        <item x="2691"/>
        <item x="2692"/>
        <item x="2693"/>
        <item x="2694"/>
        <item x="1962"/>
        <item x="1963"/>
        <item x="1964"/>
        <item x="1965"/>
        <item x="1966"/>
        <item x="1967"/>
        <item x="1968"/>
        <item x="1969"/>
        <item x="2696"/>
        <item x="2697"/>
        <item x="2698"/>
        <item x="2695"/>
        <item x="3124"/>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1598"/>
        <item x="1599"/>
        <item x="1600"/>
        <item x="1601"/>
        <item x="1602"/>
        <item x="1603"/>
        <item x="1604"/>
        <item x="1605"/>
        <item x="1606"/>
        <item x="1607"/>
        <item x="1608"/>
        <item x="1609"/>
        <item x="1707"/>
        <item x="1708"/>
        <item x="1709"/>
        <item x="1710"/>
        <item x="1711"/>
        <item x="1712"/>
        <item x="266"/>
        <item x="267"/>
        <item x="268"/>
        <item x="269"/>
        <item x="270"/>
        <item x="63"/>
        <item x="64"/>
        <item x="65"/>
        <item x="1940"/>
        <item x="1941"/>
        <item x="2426"/>
        <item x="2427"/>
        <item x="2428"/>
        <item x="2429"/>
        <item x="2430"/>
        <item x="2431"/>
        <item x="2432"/>
        <item x="2433"/>
        <item x="2434"/>
        <item x="1288"/>
        <item x="2435"/>
        <item x="1289"/>
        <item x="1290"/>
        <item x="1291"/>
        <item x="1292"/>
        <item x="1293"/>
        <item x="1294"/>
        <item x="1295"/>
        <item x="1296"/>
        <item x="1298"/>
        <item x="2436"/>
        <item x="1299"/>
        <item x="1300"/>
        <item x="1301"/>
        <item x="1302"/>
        <item x="1303"/>
        <item x="1304"/>
        <item x="1305"/>
        <item x="1306"/>
        <item x="1308"/>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743"/>
        <item x="744"/>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745"/>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1914"/>
        <item x="1915"/>
        <item x="1916"/>
        <item x="1917"/>
        <item x="1918"/>
        <item x="2699"/>
        <item x="1019"/>
        <item x="1020"/>
        <item x="1021"/>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1722"/>
        <item x="1723"/>
        <item x="1724"/>
        <item x="1924"/>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840"/>
        <item x="841"/>
        <item x="900"/>
        <item x="68"/>
        <item x="69"/>
        <item x="70"/>
        <item x="71"/>
        <item x="72"/>
        <item x="73"/>
        <item x="74"/>
        <item x="66"/>
        <item x="67"/>
        <item x="1942"/>
        <item x="1943"/>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29"/>
        <item x="130"/>
        <item x="131"/>
        <item x="132"/>
        <item x="133"/>
        <item x="134"/>
        <item x="135"/>
        <item x="136"/>
        <item x="137"/>
        <item x="138"/>
        <item x="139"/>
        <item x="140"/>
        <item x="141"/>
        <item x="142"/>
        <item x="143"/>
        <item x="144"/>
        <item x="145"/>
        <item x="146"/>
        <item x="147"/>
        <item x="148"/>
        <item x="149"/>
        <item x="13"/>
        <item x="14"/>
        <item x="15"/>
        <item x="16"/>
        <item x="17"/>
        <item x="18"/>
        <item x="19"/>
        <item x="20"/>
        <item x="21"/>
        <item x="22"/>
        <item x="23"/>
        <item x="24"/>
        <item x="25"/>
        <item x="2088"/>
        <item x="2089"/>
        <item x="2090"/>
        <item x="2091"/>
        <item x="2092"/>
        <item x="2093"/>
        <item x="2094"/>
        <item x="2095"/>
        <item x="2096"/>
        <item x="2097"/>
        <item x="1919"/>
        <item x="2098"/>
        <item x="2099"/>
        <item x="2100"/>
        <item x="2101"/>
        <item x="2102"/>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62"/>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332"/>
        <item x="2333"/>
        <item x="2334"/>
        <item x="2335"/>
        <item x="2336"/>
        <item x="2337"/>
        <item x="2338"/>
        <item x="2003"/>
        <item x="2004"/>
        <item x="2005"/>
        <item x="2006"/>
        <item x="2007"/>
        <item x="2008"/>
        <item x="2009"/>
        <item x="2010"/>
        <item x="2011"/>
        <item x="2012"/>
        <item x="2013"/>
        <item x="2014"/>
        <item x="2015"/>
        <item x="1949"/>
        <item x="1950"/>
        <item x="1951"/>
        <item x="1952"/>
        <item x="1953"/>
        <item x="1954"/>
        <item x="1955"/>
        <item x="1956"/>
        <item x="1957"/>
        <item x="1958"/>
        <item x="1959"/>
        <item x="1960"/>
        <item x="49"/>
        <item x="1961"/>
        <item x="50"/>
        <item x="51"/>
        <item x="52"/>
        <item x="53"/>
        <item x="54"/>
        <item x="55"/>
        <item x="56"/>
        <item x="57"/>
        <item x="58"/>
        <item x="59"/>
        <item x="60"/>
        <item x="6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1901"/>
        <item x="2966"/>
        <item x="2967"/>
        <item x="2968"/>
        <item x="1693"/>
        <item x="1694"/>
        <item x="1695"/>
        <item x="1696"/>
        <item x="1697"/>
        <item x="1698"/>
        <item x="1699"/>
        <item x="1700"/>
        <item x="1701"/>
        <item x="2969"/>
        <item x="2970"/>
        <item x="2971"/>
        <item x="2972"/>
        <item x="2973"/>
        <item x="2974"/>
        <item x="2975"/>
        <item x="2976"/>
        <item x="2977"/>
        <item x="2978"/>
        <item x="2979"/>
        <item x="2980"/>
        <item x="920"/>
        <item x="921"/>
        <item x="922"/>
        <item x="923"/>
        <item x="924"/>
        <item x="925"/>
        <item x="926"/>
        <item x="2331"/>
        <item x="746"/>
        <item x="747"/>
        <item x="748"/>
        <item x="749"/>
        <item x="3134"/>
        <item x="3135"/>
        <item x="3136"/>
        <item x="3137"/>
        <item x="3138"/>
        <item x="2877"/>
        <item x="2878"/>
        <item x="2879"/>
        <item x="2880"/>
        <item x="2881"/>
        <item x="2882"/>
        <item x="2883"/>
        <item x="2884"/>
        <item x="2885"/>
        <item x="304"/>
        <item x="305"/>
        <item x="306"/>
        <item x="307"/>
        <item x="308"/>
        <item x="1737"/>
        <item x="309"/>
        <item x="310"/>
        <item x="311"/>
        <item x="1892"/>
        <item x="1944"/>
        <item x="1893"/>
        <item x="1894"/>
        <item x="27"/>
        <item x="1945"/>
        <item x="1895"/>
        <item x="26"/>
        <item x="1896"/>
        <item x="28"/>
        <item x="29"/>
        <item x="30"/>
        <item x="31"/>
        <item x="32"/>
        <item x="1897"/>
        <item x="33"/>
        <item x="1898"/>
        <item x="1899"/>
        <item x="34"/>
        <item x="1900"/>
        <item x="35"/>
        <item x="36"/>
        <item x="37"/>
        <item x="38"/>
        <item x="39"/>
        <item x="40"/>
        <item x="41"/>
        <item x="312"/>
        <item x="42"/>
        <item x="43"/>
        <item x="313"/>
        <item x="44"/>
        <item x="45"/>
        <item x="46"/>
        <item x="47"/>
        <item x="48"/>
        <item x="750"/>
        <item x="751"/>
        <item x="1716"/>
        <item x="1717"/>
        <item x="1931"/>
        <item x="1932"/>
        <item x="1933"/>
        <item x="1934"/>
        <item x="1935"/>
        <item x="1936"/>
        <item x="1937"/>
        <item x="1938"/>
        <item x="1939"/>
        <item t="default"/>
      </items>
      <autoSortScope>
        <pivotArea dataOnly="0" outline="0" fieldPosition="0">
          <references count="1">
            <reference field="4294967294" count="1" selected="0">
              <x v="0"/>
            </reference>
          </references>
        </pivotArea>
      </autoSortScope>
    </pivotField>
    <pivotField dataField="1" showAll="0"/>
    <pivotField name="Consumer" numFmtId="1" showAll="0">
      <items count="3">
        <item n="Old Consumer" x="1"/>
        <item n="New Consumer" x="0"/>
        <item t="default"/>
      </items>
    </pivotField>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items count="11">
        <item x="6"/>
        <item x="0"/>
        <item x="8"/>
        <item x="9"/>
        <item x="3"/>
        <item x="7"/>
        <item x="1"/>
        <item x="2"/>
        <item x="4"/>
        <item x="5"/>
        <item t="default"/>
      </items>
    </pivotField>
    <pivotField showAll="0"/>
    <pivotField numFmtId="1" showAll="0">
      <items count="82">
        <item x="7"/>
        <item x="35"/>
        <item x="16"/>
        <item x="4"/>
        <item x="5"/>
        <item x="36"/>
        <item x="6"/>
        <item x="42"/>
        <item x="62"/>
        <item x="40"/>
        <item x="34"/>
        <item x="33"/>
        <item x="46"/>
        <item x="74"/>
        <item x="9"/>
        <item x="15"/>
        <item x="56"/>
        <item x="61"/>
        <item x="57"/>
        <item x="44"/>
        <item x="50"/>
        <item x="71"/>
        <item x="31"/>
        <item x="45"/>
        <item x="10"/>
        <item x="37"/>
        <item x="68"/>
        <item x="63"/>
        <item x="38"/>
        <item x="8"/>
        <item x="77"/>
        <item x="76"/>
        <item x="32"/>
        <item x="70"/>
        <item x="29"/>
        <item x="79"/>
        <item x="49"/>
        <item x="51"/>
        <item x="64"/>
        <item x="2"/>
        <item x="48"/>
        <item x="3"/>
        <item x="69"/>
        <item x="55"/>
        <item x="54"/>
        <item x="43"/>
        <item x="65"/>
        <item x="39"/>
        <item x="1"/>
        <item x="67"/>
        <item x="53"/>
        <item x="41"/>
        <item x="0"/>
        <item x="52"/>
        <item x="22"/>
        <item x="47"/>
        <item x="66"/>
        <item x="25"/>
        <item x="12"/>
        <item x="18"/>
        <item x="23"/>
        <item x="11"/>
        <item x="28"/>
        <item x="60"/>
        <item x="75"/>
        <item x="17"/>
        <item x="58"/>
        <item x="80"/>
        <item x="30"/>
        <item x="26"/>
        <item x="24"/>
        <item x="78"/>
        <item x="20"/>
        <item x="13"/>
        <item x="19"/>
        <item x="72"/>
        <item x="73"/>
        <item x="27"/>
        <item x="21"/>
        <item x="14"/>
        <item x="59"/>
        <item t="default"/>
      </items>
    </pivotField>
    <pivotField dataField="1" numFmtId="1" showAll="0">
      <items count="214">
        <item x="94"/>
        <item x="176"/>
        <item x="93"/>
        <item x="151"/>
        <item x="80"/>
        <item x="103"/>
        <item x="36"/>
        <item x="148"/>
        <item x="177"/>
        <item x="105"/>
        <item x="134"/>
        <item x="122"/>
        <item x="161"/>
        <item x="18"/>
        <item x="166"/>
        <item x="86"/>
        <item x="37"/>
        <item x="131"/>
        <item x="66"/>
        <item x="79"/>
        <item x="193"/>
        <item x="157"/>
        <item x="42"/>
        <item x="83"/>
        <item x="109"/>
        <item x="88"/>
        <item x="44"/>
        <item x="146"/>
        <item x="95"/>
        <item x="91"/>
        <item x="125"/>
        <item x="84"/>
        <item x="195"/>
        <item x="82"/>
        <item x="163"/>
        <item x="97"/>
        <item x="32"/>
        <item x="4"/>
        <item x="10"/>
        <item x="201"/>
        <item x="99"/>
        <item x="77"/>
        <item x="208"/>
        <item x="158"/>
        <item x="194"/>
        <item x="5"/>
        <item x="96"/>
        <item x="46"/>
        <item x="81"/>
        <item x="108"/>
        <item x="152"/>
        <item x="136"/>
        <item x="135"/>
        <item x="169"/>
        <item x="101"/>
        <item x="90"/>
        <item x="38"/>
        <item x="183"/>
        <item x="182"/>
        <item x="149"/>
        <item x="180"/>
        <item x="191"/>
        <item x="11"/>
        <item x="128"/>
        <item x="89"/>
        <item x="203"/>
        <item x="132"/>
        <item x="19"/>
        <item x="87"/>
        <item x="192"/>
        <item x="170"/>
        <item x="54"/>
        <item x="34"/>
        <item x="133"/>
        <item x="6"/>
        <item x="205"/>
        <item x="62"/>
        <item x="165"/>
        <item x="127"/>
        <item x="92"/>
        <item x="12"/>
        <item x="145"/>
        <item x="184"/>
        <item x="49"/>
        <item x="75"/>
        <item x="7"/>
        <item x="72"/>
        <item x="207"/>
        <item x="53"/>
        <item x="78"/>
        <item x="147"/>
        <item x="48"/>
        <item x="2"/>
        <item x="115"/>
        <item x="209"/>
        <item x="27"/>
        <item x="61"/>
        <item x="119"/>
        <item x="144"/>
        <item x="58"/>
        <item x="55"/>
        <item x="121"/>
        <item x="67"/>
        <item x="13"/>
        <item x="0"/>
        <item x="137"/>
        <item x="197"/>
        <item x="186"/>
        <item x="39"/>
        <item x="40"/>
        <item x="30"/>
        <item x="98"/>
        <item x="172"/>
        <item x="150"/>
        <item x="35"/>
        <item x="210"/>
        <item x="204"/>
        <item x="123"/>
        <item x="187"/>
        <item x="102"/>
        <item x="74"/>
        <item x="139"/>
        <item x="175"/>
        <item x="8"/>
        <item x="106"/>
        <item x="118"/>
        <item x="85"/>
        <item x="3"/>
        <item x="206"/>
        <item x="129"/>
        <item x="185"/>
        <item x="138"/>
        <item x="156"/>
        <item x="1"/>
        <item x="107"/>
        <item x="143"/>
        <item x="33"/>
        <item x="190"/>
        <item x="164"/>
        <item x="9"/>
        <item x="160"/>
        <item x="124"/>
        <item x="188"/>
        <item x="200"/>
        <item x="126"/>
        <item x="212"/>
        <item x="15"/>
        <item x="100"/>
        <item x="202"/>
        <item x="59"/>
        <item x="104"/>
        <item x="73"/>
        <item x="162"/>
        <item x="68"/>
        <item x="21"/>
        <item x="168"/>
        <item x="65"/>
        <item x="181"/>
        <item x="179"/>
        <item x="178"/>
        <item x="142"/>
        <item x="57"/>
        <item x="167"/>
        <item x="31"/>
        <item x="189"/>
        <item x="211"/>
        <item x="25"/>
        <item x="69"/>
        <item x="52"/>
        <item x="47"/>
        <item x="56"/>
        <item x="51"/>
        <item x="45"/>
        <item x="70"/>
        <item x="43"/>
        <item x="41"/>
        <item x="140"/>
        <item x="60"/>
        <item x="28"/>
        <item x="26"/>
        <item x="50"/>
        <item x="153"/>
        <item x="71"/>
        <item x="112"/>
        <item x="113"/>
        <item x="117"/>
        <item x="120"/>
        <item x="111"/>
        <item x="155"/>
        <item x="141"/>
        <item x="110"/>
        <item x="199"/>
        <item x="196"/>
        <item x="159"/>
        <item x="63"/>
        <item x="154"/>
        <item x="171"/>
        <item x="114"/>
        <item x="174"/>
        <item x="16"/>
        <item x="14"/>
        <item x="76"/>
        <item x="22"/>
        <item x="116"/>
        <item x="20"/>
        <item x="24"/>
        <item x="29"/>
        <item x="130"/>
        <item x="198"/>
        <item x="23"/>
        <item x="173"/>
        <item x="17"/>
        <item x="64"/>
        <item t="default"/>
      </items>
    </pivotField>
    <pivotField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axis="axisCol" showAll="0">
      <items count="5">
        <item h="1" sd="0" x="0"/>
        <item x="1"/>
        <item x="2"/>
        <item h="1" sd="0" x="3"/>
        <item t="default"/>
      </items>
    </pivotField>
  </pivotFields>
  <rowFields count="1">
    <field x="0"/>
  </rowFields>
  <rowItems count="3189">
    <i>
      <x v="3155"/>
    </i>
    <i>
      <x v="1010"/>
    </i>
    <i>
      <x v="1540"/>
    </i>
    <i>
      <x v="530"/>
    </i>
    <i>
      <x v="510"/>
    </i>
    <i>
      <x v="381"/>
    </i>
    <i>
      <x v="2110"/>
    </i>
    <i>
      <x v="1043"/>
    </i>
    <i>
      <x v="1008"/>
    </i>
    <i>
      <x v="505"/>
    </i>
    <i>
      <x v="1033"/>
    </i>
    <i>
      <x v="509"/>
    </i>
    <i>
      <x v="259"/>
    </i>
    <i>
      <x v="1026"/>
    </i>
    <i>
      <x v="3139"/>
    </i>
    <i>
      <x v="71"/>
    </i>
    <i>
      <x v="153"/>
    </i>
    <i>
      <x v="627"/>
    </i>
    <i>
      <x v="2121"/>
    </i>
    <i>
      <x v="516"/>
    </i>
    <i>
      <x v="526"/>
    </i>
    <i>
      <x v="164"/>
    </i>
    <i>
      <x v="3142"/>
    </i>
    <i>
      <x v="464"/>
    </i>
    <i>
      <x v="465"/>
    </i>
    <i>
      <x v="1526"/>
    </i>
    <i>
      <x v="494"/>
    </i>
    <i>
      <x v="155"/>
    </i>
    <i>
      <x v="502"/>
    </i>
    <i>
      <x v="1030"/>
    </i>
    <i>
      <x v="501"/>
    </i>
    <i>
      <x v="390"/>
    </i>
    <i>
      <x v="492"/>
    </i>
    <i>
      <x v="607"/>
    </i>
    <i>
      <x v="2090"/>
    </i>
    <i>
      <x v="503"/>
    </i>
    <i>
      <x v="517"/>
    </i>
    <i>
      <x v="237"/>
    </i>
    <i>
      <x v="524"/>
    </i>
    <i>
      <x v="518"/>
    </i>
    <i>
      <x v="1041"/>
    </i>
    <i>
      <x v="147"/>
    </i>
    <i>
      <x v="467"/>
    </i>
    <i>
      <x v="2578"/>
    </i>
    <i>
      <x v="3136"/>
    </i>
    <i>
      <x v="3134"/>
    </i>
    <i>
      <x v="2901"/>
    </i>
    <i>
      <x v="2900"/>
    </i>
    <i>
      <x v="3137"/>
    </i>
    <i>
      <x v="2911"/>
    </i>
    <i>
      <x v="3126"/>
    </i>
    <i>
      <x v="2918"/>
    </i>
    <i>
      <x v="2503"/>
    </i>
    <i>
      <x v="2513"/>
    </i>
    <i>
      <x v="2478"/>
    </i>
    <i>
      <x v="2487"/>
    </i>
    <i>
      <x v="1918"/>
    </i>
    <i>
      <x v="1966"/>
    </i>
    <i>
      <x v="1936"/>
    </i>
    <i>
      <x v="1898"/>
    </i>
    <i>
      <x v="1908"/>
    </i>
    <i>
      <x v="1483"/>
    </i>
    <i>
      <x v="1028"/>
    </i>
    <i>
      <x v="2576"/>
    </i>
    <i>
      <x v="2120"/>
    </i>
    <i>
      <x v="493"/>
    </i>
    <i>
      <x v="1024"/>
    </i>
    <i>
      <x v="411"/>
    </i>
    <i>
      <x v="2903"/>
    </i>
    <i>
      <x v="2821"/>
    </i>
    <i>
      <x v="2893"/>
    </i>
    <i>
      <x v="3065"/>
    </i>
    <i>
      <x v="2885"/>
    </i>
    <i>
      <x v="3125"/>
    </i>
    <i>
      <x v="2910"/>
    </i>
    <i>
      <x v="2875"/>
    </i>
    <i>
      <x v="3150"/>
    </i>
    <i>
      <x v="3127"/>
    </i>
    <i>
      <x v="3128"/>
    </i>
    <i>
      <x v="2916"/>
    </i>
    <i>
      <x v="2494"/>
    </i>
    <i>
      <x v="2515"/>
    </i>
    <i>
      <x v="2467"/>
    </i>
    <i>
      <x v="2468"/>
    </i>
    <i>
      <x v="2390"/>
    </i>
    <i>
      <x v="1927"/>
    </i>
    <i>
      <x v="1925"/>
    </i>
    <i>
      <x v="1957"/>
    </i>
    <i>
      <x v="1916"/>
    </i>
    <i>
      <x v="1917"/>
    </i>
    <i>
      <x v="1424"/>
    </i>
    <i>
      <x v="1233"/>
    </i>
    <i>
      <x v="1019"/>
    </i>
    <i>
      <x v="1037"/>
    </i>
    <i>
      <x v="1036"/>
    </i>
    <i>
      <x v="866"/>
    </i>
    <i>
      <x v="543"/>
    </i>
    <i>
      <x v="70"/>
    </i>
    <i>
      <x v="2585"/>
    </i>
    <i>
      <x v="488"/>
    </i>
    <i>
      <x v="2588"/>
    </i>
    <i>
      <x v="2229"/>
    </i>
    <i>
      <x v="1639"/>
    </i>
    <i>
      <x v="1550"/>
    </i>
    <i>
      <x v="1003"/>
    </i>
    <i>
      <x v="391"/>
    </i>
    <i>
      <x v="255"/>
    </i>
    <i>
      <x v="149"/>
    </i>
    <i>
      <x v="1754"/>
    </i>
    <i>
      <x v="3185"/>
    </i>
    <i>
      <x v="2774"/>
    </i>
    <i>
      <x v="1335"/>
    </i>
    <i>
      <x v="1574"/>
    </i>
    <i>
      <x v="392"/>
    </i>
    <i>
      <x v="3147"/>
    </i>
    <i>
      <x v="1006"/>
    </i>
    <i>
      <x v="384"/>
    </i>
    <i>
      <x v="257"/>
    </i>
    <i>
      <x v="498"/>
    </i>
    <i>
      <x v="197"/>
    </i>
    <i>
      <x v="2814"/>
    </i>
    <i>
      <x v="2899"/>
    </i>
    <i>
      <x v="2855"/>
    </i>
    <i>
      <x v="2882"/>
    </i>
    <i>
      <x v="3148"/>
    </i>
    <i>
      <x v="2838"/>
    </i>
    <i>
      <x v="2854"/>
    </i>
    <i>
      <x v="3063"/>
    </i>
    <i>
      <x v="3048"/>
    </i>
    <i>
      <x v="2474"/>
    </i>
    <i>
      <x v="2521"/>
    </i>
    <i>
      <x v="2502"/>
    </i>
    <i>
      <x v="2388"/>
    </i>
    <i>
      <x v="1897"/>
    </i>
    <i>
      <x v="1887"/>
    </i>
    <i>
      <x v="1858"/>
    </i>
    <i>
      <x v="1924"/>
    </i>
    <i>
      <x v="1477"/>
    </i>
    <i>
      <x v="1413"/>
    </i>
    <i>
      <x v="1034"/>
    </i>
    <i>
      <x v="873"/>
    </i>
    <i>
      <x v="902"/>
    </i>
    <i>
      <x v="542"/>
    </i>
    <i>
      <x v="278"/>
    </i>
    <i>
      <x v="232"/>
    </i>
    <i>
      <x v="280"/>
    </i>
    <i>
      <x v="2794"/>
    </i>
    <i>
      <x v="3158"/>
    </i>
    <i>
      <x v="3144"/>
    </i>
    <i>
      <x v="2557"/>
    </i>
    <i>
      <x v="2783"/>
    </i>
    <i>
      <x v="621"/>
    </i>
    <i>
      <x v="2597"/>
    </i>
    <i>
      <x v="363"/>
    </i>
    <i>
      <x v="625"/>
    </i>
    <i>
      <x v="936"/>
    </i>
    <i>
      <x v="681"/>
    </i>
    <i>
      <x v="361"/>
    </i>
    <i>
      <x v="145"/>
    </i>
    <i>
      <x v="3076"/>
    </i>
    <i>
      <x v="3070"/>
    </i>
    <i>
      <x v="2881"/>
    </i>
    <i>
      <x v="2907"/>
    </i>
    <i>
      <x v="2864"/>
    </i>
    <i>
      <x v="3161"/>
    </i>
    <i>
      <x v="3057"/>
    </i>
    <i>
      <x v="2456"/>
    </i>
    <i>
      <x v="2544"/>
    </i>
    <i>
      <x v="2484"/>
    </i>
    <i>
      <x v="1231"/>
    </i>
    <i>
      <x v="1232"/>
    </i>
    <i>
      <x v="1422"/>
    </i>
    <i>
      <x v="1404"/>
    </i>
    <i>
      <x v="1017"/>
    </i>
    <i>
      <x v="592"/>
    </i>
    <i>
      <x v="593"/>
    </i>
    <i>
      <x v="256"/>
    </i>
    <i>
      <x v="528"/>
    </i>
    <i>
      <x v="2119"/>
    </i>
    <i>
      <x v="2667"/>
    </i>
    <i>
      <x v="114"/>
    </i>
    <i>
      <x v="2909"/>
    </i>
    <i>
      <x v="2894"/>
    </i>
    <i>
      <x v="2892"/>
    </i>
    <i>
      <x v="2865"/>
    </i>
    <i>
      <x v="3151"/>
    </i>
    <i>
      <x v="2883"/>
    </i>
    <i>
      <x v="2919"/>
    </i>
    <i>
      <x v="2917"/>
    </i>
    <i>
      <x v="2874"/>
    </i>
    <i>
      <x v="2533"/>
    </i>
    <i>
      <x v="2546"/>
    </i>
    <i>
      <x v="2506"/>
    </i>
    <i>
      <x v="2532"/>
    </i>
    <i>
      <x v="2430"/>
    </i>
    <i>
      <x v="2458"/>
    </i>
    <i>
      <x v="2496"/>
    </i>
    <i>
      <x v="2479"/>
    </i>
    <i>
      <x v="2486"/>
    </i>
    <i>
      <x v="2524"/>
    </i>
    <i>
      <x v="2522"/>
    </i>
    <i>
      <x v="2523"/>
    </i>
    <i>
      <x v="2497"/>
    </i>
    <i>
      <x v="1907"/>
    </i>
    <i>
      <x v="1478"/>
    </i>
    <i>
      <x v="1018"/>
    </i>
    <i>
      <x v="1029"/>
    </i>
    <i>
      <x v="3100"/>
    </i>
    <i>
      <x v="2827"/>
    </i>
    <i>
      <x v="3077"/>
    </i>
    <i>
      <x v="2457"/>
    </i>
    <i>
      <x v="2466"/>
    </i>
    <i>
      <x v="2511"/>
    </i>
    <i>
      <x v="2389"/>
    </i>
    <i>
      <x v="1955"/>
    </i>
    <i>
      <x v="1896"/>
    </i>
    <i>
      <x v="1468"/>
    </i>
    <i>
      <x v="874"/>
    </i>
    <i>
      <x v="860"/>
    </i>
    <i>
      <x v="585"/>
    </i>
    <i>
      <x v="2083"/>
    </i>
    <i>
      <x v="235"/>
    </i>
    <i>
      <x v="500"/>
    </i>
    <i>
      <x v="2489"/>
    </i>
    <i>
      <x v="2136"/>
    </i>
    <i>
      <x v="1569"/>
    </i>
    <i>
      <x v="1560"/>
    </i>
    <i>
      <x v="1166"/>
    </i>
    <i>
      <x v="1167"/>
    </i>
    <i>
      <x v="533"/>
    </i>
    <i>
      <x v="541"/>
    </i>
    <i>
      <x v="515"/>
    </i>
    <i>
      <x v="525"/>
    </i>
    <i>
      <x v="2829"/>
    </i>
    <i>
      <x v="3124"/>
    </i>
    <i>
      <x v="2475"/>
    </i>
    <i>
      <x v="2483"/>
    </i>
    <i>
      <x v="2531"/>
    </i>
    <i>
      <x v="1964"/>
    </i>
    <i>
      <x v="1975"/>
    </i>
    <i>
      <x v="1859"/>
    </i>
    <i>
      <x v="1914"/>
    </i>
    <i>
      <x v="1878"/>
    </i>
    <i>
      <x v="584"/>
    </i>
    <i>
      <x v="2580"/>
    </i>
    <i>
      <x v="1061"/>
    </i>
    <i>
      <x v="158"/>
    </i>
    <i>
      <x v="520"/>
    </i>
    <i>
      <x v="311"/>
    </i>
    <i>
      <x v="2915"/>
    </i>
    <i>
      <x v="3049"/>
    </i>
    <i>
      <x v="3099"/>
    </i>
    <i>
      <x v="3119"/>
    </i>
    <i>
      <x v="2429"/>
    </i>
    <i>
      <x v="1956"/>
    </i>
    <i>
      <x v="1923"/>
    </i>
    <i>
      <x v="1932"/>
    </i>
    <i>
      <x v="1328"/>
    </i>
    <i>
      <x v="3167"/>
    </i>
    <i>
      <x v="2863"/>
    </i>
    <i>
      <x v="2873"/>
    </i>
    <i>
      <x v="2891"/>
    </i>
    <i>
      <x v="2890"/>
    </i>
    <i>
      <x v="3123"/>
    </i>
    <i>
      <x v="3120"/>
    </i>
    <i>
      <x v="2818"/>
    </i>
    <i>
      <x v="2492"/>
    </i>
    <i>
      <x v="2272"/>
    </i>
    <i>
      <x v="1867"/>
    </i>
    <i>
      <x v="1976"/>
    </i>
    <i>
      <x v="1432"/>
    </i>
    <i>
      <x v="1354"/>
    </i>
    <i>
      <x v="1355"/>
    </i>
    <i>
      <x v="1423"/>
    </i>
    <i>
      <x v="1431"/>
    </i>
    <i>
      <x v="1042"/>
    </i>
    <i>
      <x v="468"/>
    </i>
    <i>
      <x v="2086"/>
    </i>
    <i>
      <x v="3146"/>
    </i>
    <i>
      <x v="2884"/>
    </i>
    <i>
      <x v="2823"/>
    </i>
    <i>
      <x v="3078"/>
    </i>
    <i>
      <x v="3149"/>
    </i>
    <i>
      <x v="3168"/>
    </i>
    <i>
      <x v="3162"/>
    </i>
    <i>
      <x v="2902"/>
    </i>
    <i>
      <x v="3133"/>
    </i>
    <i>
      <x v="2820"/>
    </i>
    <i>
      <x v="2822"/>
    </i>
    <i>
      <x v="2505"/>
    </i>
    <i>
      <x v="2469"/>
    </i>
    <i>
      <x v="2512"/>
    </i>
    <i>
      <x v="2514"/>
    </i>
    <i>
      <x v="2485"/>
    </i>
    <i>
      <x v="2476"/>
    </i>
    <i>
      <x v="2477"/>
    </i>
    <i>
      <x v="2459"/>
    </i>
    <i>
      <x v="2547"/>
    </i>
    <i>
      <x v="2495"/>
    </i>
    <i>
      <x v="2504"/>
    </i>
    <i>
      <x v="1937"/>
    </i>
    <i>
      <x v="1935"/>
    </i>
    <i>
      <x v="1934"/>
    </i>
    <i>
      <x v="1967"/>
    </i>
    <i>
      <x v="1928"/>
    </i>
    <i>
      <x v="1926"/>
    </i>
    <i>
      <x v="1434"/>
    </i>
    <i>
      <x v="1433"/>
    </i>
    <i>
      <x v="1027"/>
    </i>
    <i>
      <x v="929"/>
    </i>
    <i>
      <x v="594"/>
    </i>
    <i>
      <x v="92"/>
    </i>
    <i>
      <x v="675"/>
    </i>
    <i>
      <x v="285"/>
    </i>
    <i>
      <x v="2758"/>
    </i>
    <i>
      <x v="2782"/>
    </i>
    <i>
      <x v="408"/>
    </i>
    <i>
      <x v="536"/>
    </i>
    <i>
      <x v="399"/>
    </i>
    <i>
      <x v="2088"/>
    </i>
    <i>
      <x v="207"/>
    </i>
    <i>
      <x v="2677"/>
    </i>
    <i>
      <x v="1170"/>
    </i>
    <i>
      <x v="87"/>
    </i>
    <i>
      <x v="491"/>
    </i>
    <i>
      <x v="2581"/>
    </i>
    <i>
      <x v="490"/>
    </i>
    <i>
      <x v="105"/>
    </i>
    <i>
      <x v="2113"/>
    </i>
    <i>
      <x v="630"/>
    </i>
    <i>
      <x v="262"/>
    </i>
    <i>
      <x v="154"/>
    </i>
    <i>
      <x v="2134"/>
    </i>
    <i>
      <x v="1568"/>
    </i>
    <i>
      <x v="3091"/>
    </i>
    <i>
      <x v="3135"/>
    </i>
    <i>
      <x v="2773"/>
    </i>
    <i>
      <x v="453"/>
    </i>
    <i>
      <x v="382"/>
    </i>
    <i>
      <x v="3184"/>
    </i>
    <i>
      <x v="2439"/>
    </i>
    <i>
      <x v="2781"/>
    </i>
    <i>
      <x v="982"/>
    </i>
    <i>
      <x v="400"/>
    </i>
    <i>
      <x v="538"/>
    </i>
    <i>
      <x v="477"/>
    </i>
    <i>
      <x v="3132"/>
    </i>
    <i>
      <x v="3056"/>
    </i>
    <i>
      <x v="2428"/>
    </i>
    <i>
      <x v="2493"/>
    </i>
    <i>
      <x v="1888"/>
    </i>
    <i>
      <x v="1906"/>
    </i>
    <i>
      <x v="1905"/>
    </i>
    <i>
      <x v="1025"/>
    </i>
    <i>
      <x v="1035"/>
    </i>
    <i>
      <x v="234"/>
    </i>
    <i>
      <x v="393"/>
    </i>
    <i>
      <x v="253"/>
    </i>
    <i>
      <x v="519"/>
    </i>
    <i>
      <x v="3156"/>
    </i>
    <i>
      <x v="3179"/>
    </i>
    <i>
      <x v="3153"/>
    </i>
    <i>
      <x v="3141"/>
    </i>
    <i>
      <x v="2450"/>
    </i>
    <i>
      <x v="1334"/>
    </i>
    <i>
      <x v="1333"/>
    </i>
    <i>
      <x v="410"/>
    </i>
    <i>
      <x v="401"/>
    </i>
    <i>
      <x v="2556"/>
    </i>
    <i>
      <x v="2759"/>
    </i>
    <i>
      <x v="462"/>
    </i>
    <i>
      <x v="2793"/>
    </i>
    <i>
      <x v="1331"/>
    </i>
    <i>
      <x v="910"/>
    </i>
    <i>
      <x v="983"/>
    </i>
    <i>
      <x v="463"/>
    </i>
    <i>
      <x v="1169"/>
    </i>
    <i>
      <x v="1067"/>
    </i>
    <i>
      <x v="220"/>
    </i>
    <i>
      <x v="270"/>
    </i>
    <i>
      <x v="1171"/>
    </i>
    <i>
      <x v="239"/>
    </i>
    <i>
      <x v="229"/>
    </i>
    <i>
      <x v="466"/>
    </i>
    <i>
      <x v="2111"/>
    </i>
    <i>
      <x v="1248"/>
    </i>
    <i>
      <x v="1173"/>
    </i>
    <i>
      <x v="227"/>
    </i>
    <i>
      <x v="1549"/>
    </i>
    <i>
      <x v="2106"/>
    </i>
    <i>
      <x v="2108"/>
    </i>
    <i>
      <x v="2449"/>
    </i>
    <i>
      <x v="2440"/>
    </i>
    <i>
      <x v="984"/>
    </i>
    <i>
      <x v="539"/>
    </i>
    <i>
      <x v="402"/>
    </i>
    <i>
      <x v="1172"/>
    </i>
    <i>
      <x v="1087"/>
    </i>
    <i>
      <x v="288"/>
    </i>
    <i>
      <x v="670"/>
    </i>
    <i>
      <x v="489"/>
    </i>
    <i>
      <x v="187"/>
    </i>
    <i>
      <x v="2664"/>
    </i>
    <i>
      <x v="3176"/>
    </i>
    <i>
      <x v="532"/>
    </i>
    <i>
      <x v="2234"/>
    </i>
    <i>
      <x v="359"/>
    </i>
    <i>
      <x v="1567"/>
    </i>
    <i>
      <x v="294"/>
    </i>
    <i>
      <x v="2137"/>
    </i>
    <i>
      <x v="1570"/>
    </i>
    <i>
      <x v="534"/>
    </i>
    <i>
      <x v="163"/>
    </i>
    <i>
      <x v="2583"/>
    </i>
    <i>
      <x v="2072"/>
    </i>
    <i>
      <x v="379"/>
    </i>
    <i>
      <x v="2488"/>
    </i>
    <i>
      <x v="2129"/>
    </i>
    <i>
      <x v="1558"/>
    </i>
    <i>
      <x v="522"/>
    </i>
    <i>
      <x v="2232"/>
    </i>
    <i>
      <x v="2568"/>
    </i>
    <i>
      <x v="315"/>
    </i>
    <i>
      <x v="649"/>
    </i>
    <i>
      <x v="2172"/>
    </i>
    <i>
      <x v="470"/>
    </i>
    <i>
      <x v="679"/>
    </i>
    <i>
      <x v="2571"/>
    </i>
    <i>
      <x v="531"/>
    </i>
    <i>
      <x v="246"/>
    </i>
    <i>
      <x v="623"/>
    </i>
    <i>
      <x v="1256"/>
    </i>
    <i>
      <x v="695"/>
    </i>
    <i>
      <x v="636"/>
    </i>
    <i>
      <x v="364"/>
    </i>
    <i>
      <x v="121"/>
    </i>
    <i>
      <x v="3178"/>
    </i>
    <i>
      <x v="2448"/>
    </i>
    <i>
      <x v="2447"/>
    </i>
    <i>
      <x v="2438"/>
    </i>
    <i>
      <x v="2792"/>
    </i>
    <i>
      <x v="1332"/>
    </i>
    <i>
      <x v="409"/>
    </i>
    <i>
      <x v="373"/>
    </i>
    <i>
      <x v="3079"/>
    </i>
    <i>
      <x v="1064"/>
    </i>
    <i>
      <x v="654"/>
    </i>
    <i>
      <x v="2326"/>
    </i>
    <i>
      <x v="2227"/>
    </i>
    <i>
      <x v="1820"/>
    </i>
    <i>
      <x v="1677"/>
    </i>
    <i>
      <x v="1657"/>
    </i>
    <i>
      <x v="884"/>
    </i>
    <i>
      <x v="1181"/>
    </i>
    <i>
      <x v="1112"/>
    </i>
    <i>
      <x v="219"/>
    </i>
    <i>
      <x v="1065"/>
    </i>
    <i>
      <x v="2590"/>
    </i>
    <i>
      <x v="2073"/>
    </i>
    <i>
      <x v="226"/>
    </i>
    <i>
      <x v="3170"/>
    </i>
    <i>
      <x v="3160"/>
    </i>
    <i>
      <x v="3174"/>
    </i>
    <i>
      <x v="2922"/>
    </i>
    <i>
      <x v="2904"/>
    </i>
    <i>
      <x v="3154"/>
    </i>
    <i>
      <x v="2535"/>
    </i>
    <i>
      <x v="2525"/>
    </i>
    <i>
      <x v="2300"/>
    </i>
    <i>
      <x v="2282"/>
    </i>
    <i>
      <x v="1992"/>
    </i>
    <i>
      <x v="1983"/>
    </i>
    <i>
      <x v="1484"/>
    </i>
    <i>
      <x v="1072"/>
    </i>
    <i>
      <x v="1175"/>
    </i>
    <i>
      <x v="1081"/>
    </i>
    <i>
      <x v="1093"/>
    </i>
    <i>
      <x v="1178"/>
    </i>
    <i>
      <x v="935"/>
    </i>
    <i>
      <x v="1089"/>
    </i>
    <i>
      <x v="696"/>
    </i>
    <i>
      <x v="708"/>
    </i>
    <i>
      <x v="702"/>
    </i>
    <i>
      <x v="1040"/>
    </i>
    <i>
      <x v="282"/>
    </i>
    <i>
      <x v="2921"/>
    </i>
    <i>
      <x v="3169"/>
    </i>
    <i>
      <x v="3129"/>
    </i>
    <i>
      <x v="3159"/>
    </i>
    <i>
      <x v="3138"/>
    </i>
    <i>
      <x v="2499"/>
    </i>
    <i>
      <x v="2516"/>
    </i>
    <i>
      <x v="2507"/>
    </i>
    <i>
      <x v="2517"/>
    </i>
    <i>
      <x v="2173"/>
    </i>
    <i>
      <x v="1111"/>
    </i>
    <i>
      <x v="1114"/>
    </i>
    <i>
      <x v="1102"/>
    </i>
    <i>
      <x v="989"/>
    </i>
    <i>
      <x v="743"/>
    </i>
    <i>
      <x v="314"/>
    </i>
    <i>
      <x v="38"/>
    </i>
    <i>
      <x v="610"/>
    </i>
    <i>
      <x v="2968"/>
    </i>
    <i>
      <x v="2022"/>
    </i>
    <i>
      <x v="1705"/>
    </i>
    <i>
      <x v="1648"/>
    </i>
    <i>
      <x v="1258"/>
    </i>
    <i>
      <x v="831"/>
    </i>
    <i>
      <x v="686"/>
    </i>
    <i>
      <x v="544"/>
    </i>
    <i>
      <x v="688"/>
    </i>
    <i>
      <x v="684"/>
    </i>
    <i>
      <x v="39"/>
    </i>
    <i>
      <x v="266"/>
    </i>
    <i>
      <x v="2720"/>
    </i>
    <i>
      <x v="1007"/>
    </i>
    <i>
      <x v="1752"/>
    </i>
    <i>
      <x v="2572"/>
    </i>
    <i>
      <x v="2074"/>
    </i>
    <i>
      <x v="2569"/>
    </i>
    <i>
      <x v="1022"/>
    </i>
    <i>
      <x v="3107"/>
    </i>
    <i>
      <x v="2071"/>
    </i>
    <i>
      <x v="513"/>
    </i>
    <i>
      <x v="640"/>
    </i>
    <i>
      <x v="2923"/>
    </i>
    <i>
      <x v="2355"/>
    </i>
    <i>
      <x v="1294"/>
    </i>
    <i>
      <x v="1358"/>
    </i>
    <i>
      <x v="1205"/>
    </i>
    <i>
      <x v="1509"/>
    </i>
    <i>
      <x v="1262"/>
    </i>
    <i>
      <x v="1103"/>
    </i>
    <i>
      <x v="1179"/>
    </i>
    <i>
      <x v="276"/>
    </i>
    <i>
      <x v="2085"/>
    </i>
    <i>
      <x v="1174"/>
    </i>
    <i>
      <x v="637"/>
    </i>
    <i>
      <x v="3108"/>
    </i>
    <i>
      <x v="2621"/>
    </i>
    <i>
      <x v="2631"/>
    </i>
    <i>
      <x v="2657"/>
    </i>
    <i>
      <x v="2356"/>
    </i>
    <i>
      <x v="2002"/>
    </i>
    <i>
      <x v="2012"/>
    </i>
    <i>
      <x v="2301"/>
    </i>
    <i>
      <x v="2351"/>
    </i>
    <i>
      <x v="2316"/>
    </i>
    <i>
      <x v="2193"/>
    </i>
    <i>
      <x v="1978"/>
    </i>
    <i>
      <x v="1291"/>
    </i>
    <i>
      <x v="709"/>
    </i>
    <i>
      <x v="40"/>
    </i>
    <i>
      <x v="41"/>
    </i>
    <i>
      <x v="298"/>
    </i>
    <i>
      <x v="2104"/>
    </i>
    <i>
      <x v="633"/>
    </i>
    <i>
      <x v="42"/>
    </i>
    <i>
      <x v="495"/>
    </i>
    <i>
      <x v="1039"/>
    </i>
    <i>
      <x v="619"/>
    </i>
    <i>
      <x v="1993"/>
    </i>
    <i>
      <x v="687"/>
    </i>
    <i>
      <x v="138"/>
    </i>
    <i>
      <x v="272"/>
    </i>
    <i>
      <x v="2182"/>
    </i>
    <i>
      <x v="1271"/>
    </i>
    <i>
      <x v="714"/>
    </i>
    <i>
      <x v="139"/>
    </i>
    <i>
      <x v="1088"/>
    </i>
    <i>
      <x v="265"/>
    </i>
    <i>
      <x v="3109"/>
    </i>
    <i>
      <x v="2081"/>
    </i>
    <i>
      <x v="2959"/>
    </i>
    <i>
      <x v="2602"/>
    </i>
    <i>
      <x v="2292"/>
    </i>
    <i>
      <x v="2283"/>
    </i>
    <i>
      <x v="1195"/>
    </i>
    <i>
      <x v="821"/>
    </i>
    <i>
      <x v="991"/>
    </i>
    <i>
      <x v="1082"/>
    </i>
    <i>
      <x v="718"/>
    </i>
    <i>
      <x v="699"/>
    </i>
    <i>
      <x v="299"/>
    </i>
    <i>
      <x v="225"/>
    </i>
    <i>
      <x v="2192"/>
    </i>
    <i>
      <x v="2332"/>
    </i>
    <i>
      <x v="1696"/>
    </i>
    <i>
      <x v="1687"/>
    </i>
    <i>
      <x v="1708"/>
    </i>
    <i>
      <x v="1285"/>
    </i>
    <i>
      <x v="1062"/>
    </i>
    <i>
      <x v="697"/>
    </i>
    <i>
      <x v="735"/>
    </i>
    <i>
      <x v="753"/>
    </i>
    <i>
      <x v="300"/>
    </i>
    <i>
      <x v="189"/>
    </i>
    <i>
      <x v="2611"/>
    </i>
    <i>
      <x v="2032"/>
    </i>
    <i>
      <x v="1667"/>
    </i>
    <i>
      <x v="1717"/>
    </i>
    <i>
      <x v="1500"/>
    </i>
    <i>
      <x v="1239"/>
    </i>
    <i>
      <x v="1299"/>
    </i>
    <i>
      <x v="1090"/>
    </i>
    <i>
      <x v="1176"/>
    </i>
    <i>
      <x v="1094"/>
    </i>
    <i>
      <x v="703"/>
    </i>
    <i>
      <x v="553"/>
    </i>
    <i>
      <x v="306"/>
    </i>
    <i>
      <x v="301"/>
    </i>
    <i>
      <x v="2978"/>
    </i>
    <i>
      <x v="2954"/>
    </i>
    <i>
      <x v="1200"/>
    </i>
    <i>
      <x v="992"/>
    </i>
    <i>
      <x v="1190"/>
    </i>
    <i>
      <x v="875"/>
    </i>
    <i>
      <x v="685"/>
    </i>
    <i>
      <x v="744"/>
    </i>
    <i>
      <x v="217"/>
    </i>
    <i>
      <x v="3110"/>
    </i>
    <i>
      <x v="242"/>
    </i>
    <i>
      <x v="3163"/>
    </i>
    <i>
      <x v="3152"/>
    </i>
    <i>
      <x v="2912"/>
    </i>
    <i>
      <x v="2920"/>
    </i>
    <i>
      <x v="2508"/>
    </i>
    <i>
      <x v="2498"/>
    </i>
    <i>
      <x v="2526"/>
    </i>
    <i>
      <x v="2534"/>
    </i>
    <i>
      <x v="2291"/>
    </i>
    <i>
      <x v="1977"/>
    </i>
    <i>
      <x v="1647"/>
    </i>
    <i>
      <x v="1938"/>
    </i>
    <i>
      <x v="1257"/>
    </i>
    <i>
      <x v="930"/>
    </i>
    <i>
      <x v="734"/>
    </i>
    <i>
      <x v="683"/>
    </i>
    <i>
      <x v="188"/>
    </i>
    <i>
      <x v="305"/>
    </i>
    <i>
      <x v="47"/>
    </i>
    <i>
      <x v="137"/>
    </i>
    <i>
      <x v="2116"/>
    </i>
    <i>
      <x v="2509"/>
    </i>
    <i>
      <x v="933"/>
    </i>
    <i>
      <x v="3106"/>
    </i>
    <i>
      <x v="2102"/>
    </i>
    <i>
      <x v="1518"/>
    </i>
    <i>
      <x v="1554"/>
    </i>
    <i>
      <x v="2343"/>
    </i>
    <i>
      <x v="773"/>
    </i>
    <i>
      <x v="783"/>
    </i>
    <i>
      <x v="106"/>
    </i>
    <i>
      <x v="184"/>
    </i>
    <i>
      <x v="7"/>
    </i>
    <i>
      <x v="95"/>
    </i>
    <i>
      <x v="56"/>
    </i>
    <i>
      <x v="63"/>
    </i>
    <i>
      <x v="2123"/>
    </i>
    <i>
      <x v="3171"/>
    </i>
    <i>
      <x v="2518"/>
    </i>
    <i>
      <x v="2536"/>
    </i>
    <i>
      <x v="934"/>
    </i>
    <i>
      <x v="2932"/>
    </i>
    <i>
      <x v="1811"/>
    </i>
    <i>
      <x v="1280"/>
    </i>
    <i>
      <x v="1306"/>
    </i>
    <i>
      <x v="990"/>
    </i>
    <i>
      <x v="727"/>
    </i>
    <i>
      <x v="1101"/>
    </i>
    <i>
      <x v="1071"/>
    </i>
    <i>
      <x v="37"/>
    </i>
    <i>
      <x v="665"/>
    </i>
    <i>
      <x v="2097"/>
    </i>
    <i>
      <x v="1013"/>
    </i>
    <i>
      <x v="223"/>
    </i>
    <i>
      <x v="1606"/>
    </i>
    <i>
      <x v="1646"/>
    </i>
    <i>
      <x v="1053"/>
    </i>
    <i>
      <x v="1054"/>
    </i>
    <i>
      <x v="763"/>
    </i>
    <i>
      <x v="148"/>
    </i>
    <i>
      <x v="177"/>
    </i>
    <i>
      <x v="22"/>
    </i>
    <i>
      <x v="90"/>
    </i>
    <i>
      <x v="93"/>
    </i>
    <i>
      <x v="295"/>
    </i>
    <i>
      <x v="2077"/>
    </i>
    <i>
      <x v="1491"/>
    </i>
    <i>
      <x v="614"/>
    </i>
    <i>
      <x v="473"/>
    </i>
    <i>
      <x v="953"/>
    </i>
    <i>
      <x v="2080"/>
    </i>
    <i>
      <x v="224"/>
    </i>
    <i>
      <x v="3145"/>
    </i>
    <i>
      <x v="1642"/>
    </i>
    <i>
      <x v="1645"/>
    </i>
    <i>
      <x v="1595"/>
    </i>
    <i>
      <x v="426"/>
    </i>
    <i>
      <x v="1"/>
    </i>
    <i>
      <x v="110"/>
    </i>
    <i>
      <x v="183"/>
    </i>
    <i>
      <x v="23"/>
    </i>
    <i>
      <x v="31"/>
    </i>
    <i>
      <x v="69"/>
    </i>
    <i>
      <x v="79"/>
    </i>
    <i>
      <x v="3187"/>
    </i>
    <i>
      <x v="3180"/>
    </i>
    <i>
      <x v="1598"/>
    </i>
    <i>
      <x v="1589"/>
    </i>
    <i>
      <x v="1044"/>
    </i>
    <i>
      <x v="435"/>
    </i>
    <i>
      <x v="98"/>
    </i>
    <i>
      <x v="2078"/>
    </i>
    <i>
      <x v="2675"/>
    </i>
    <i>
      <x v="3166"/>
    </i>
    <i>
      <x v="375"/>
    </i>
    <i>
      <x v="386"/>
    </i>
    <i>
      <x v="988"/>
    </i>
    <i>
      <x v="136"/>
    </i>
    <i>
      <x v="3105"/>
    </i>
    <i>
      <x v="454"/>
    </i>
    <i>
      <x v="2908"/>
    </i>
    <i>
      <x v="3064"/>
    </i>
    <i>
      <x v="2828"/>
    </i>
    <i>
      <x v="2545"/>
    </i>
    <i>
      <x v="2465"/>
    </i>
    <i>
      <x v="1947"/>
    </i>
    <i>
      <x v="1915"/>
    </i>
    <i>
      <x v="1467"/>
    </i>
    <i>
      <x v="865"/>
    </i>
    <i>
      <x v="1080"/>
    </i>
    <i>
      <x v="682"/>
    </i>
    <i>
      <x v="46"/>
    </i>
    <i>
      <x v="1643"/>
    </i>
    <i>
      <x v="1601"/>
    </i>
    <i>
      <x v="104"/>
    </i>
    <i>
      <x v="336"/>
    </i>
    <i>
      <x v="2"/>
    </i>
    <i>
      <x v="96"/>
    </i>
    <i>
      <x v="2575"/>
    </i>
    <i>
      <x v="475"/>
    </i>
    <i>
      <x v="1092"/>
    </i>
    <i>
      <x v="701"/>
    </i>
    <i>
      <x v="2148"/>
    </i>
    <i>
      <x v="2066"/>
    </i>
    <i>
      <x v="1158"/>
    </i>
    <i>
      <x v="483"/>
    </i>
    <i>
      <x v="1063"/>
    </i>
    <i>
      <x v="2079"/>
    </i>
    <i>
      <x v="2945"/>
    </i>
    <i>
      <x v="2341"/>
    </i>
    <i>
      <x v="1737"/>
    </i>
    <i>
      <x v="1984"/>
    </i>
    <i>
      <x v="1727"/>
    </i>
    <i>
      <x v="1073"/>
    </i>
    <i>
      <x v="811"/>
    </i>
    <i>
      <x v="689"/>
    </i>
    <i>
      <x v="690"/>
    </i>
    <i>
      <x v="698"/>
    </i>
    <i>
      <x v="286"/>
    </i>
    <i>
      <x v="2988"/>
    </i>
    <i>
      <x v="1623"/>
    </i>
    <i>
      <x v="89"/>
    </i>
    <i>
      <x v="165"/>
    </i>
    <i>
      <x v="166"/>
    </i>
    <i>
      <x v="83"/>
    </i>
    <i>
      <x v="1758"/>
    </i>
    <i>
      <x v="1367"/>
    </i>
    <i>
      <x v="1155"/>
    </i>
    <i>
      <x v="651"/>
    </i>
    <i>
      <x v="2898"/>
    </i>
    <i>
      <x v="2819"/>
    </i>
    <i>
      <x v="2872"/>
    </i>
    <i>
      <x v="1965"/>
    </i>
    <i>
      <x v="1849"/>
    </i>
    <i>
      <x v="1946"/>
    </i>
    <i>
      <x v="1933"/>
    </i>
    <i>
      <x v="1476"/>
    </i>
    <i>
      <x v="1414"/>
    </i>
    <i>
      <x v="973"/>
    </i>
    <i>
      <x v="1009"/>
    </i>
    <i>
      <x v="389"/>
    </i>
    <i>
      <x v="1124"/>
    </i>
    <i>
      <x v="632"/>
    </i>
    <i>
      <x v="1588"/>
    </i>
    <i>
      <x v="1594"/>
    </i>
    <i>
      <x v="2235"/>
    </i>
    <i>
      <x v="146"/>
    </i>
    <i>
      <x v="103"/>
    </i>
    <i>
      <x v="1115"/>
    </i>
    <i>
      <x v="1168"/>
    </i>
    <i>
      <x v="616"/>
    </i>
    <i>
      <x v="669"/>
    </i>
    <i>
      <x v="527"/>
    </i>
    <i>
      <x v="421"/>
    </i>
    <i>
      <x v="13"/>
    </i>
    <i>
      <x v="328"/>
    </i>
    <i>
      <x v="168"/>
    </i>
    <i>
      <x v="3"/>
    </i>
    <i>
      <x v="50"/>
    </i>
    <i>
      <x v="2926"/>
    </i>
    <i>
      <x v="2948"/>
    </i>
    <i>
      <x v="2934"/>
    </i>
    <i>
      <x v="2947"/>
    </i>
    <i>
      <x v="2802"/>
    </i>
    <i>
      <x v="2972"/>
    </i>
    <i>
      <x v="3005"/>
    </i>
    <i>
      <x v="2422"/>
    </i>
    <i>
      <x v="2642"/>
    </i>
    <i>
      <x v="2659"/>
    </i>
    <i>
      <x v="2606"/>
    </i>
    <i>
      <x v="2614"/>
    </i>
    <i>
      <x v="2175"/>
    </i>
    <i>
      <x v="2307"/>
    </i>
    <i>
      <x v="1997"/>
    </i>
    <i>
      <x v="2318"/>
    </i>
    <i>
      <x v="2025"/>
    </i>
    <i>
      <x v="2328"/>
    </i>
    <i>
      <x v="2005"/>
    </i>
    <i>
      <x v="2015"/>
    </i>
    <i>
      <x v="2391"/>
    </i>
    <i>
      <x v="2363"/>
    </i>
    <i>
      <x v="2195"/>
    </i>
    <i>
      <x v="2304"/>
    </i>
    <i>
      <x v="2372"/>
    </i>
    <i>
      <x v="2312"/>
    </i>
    <i>
      <x v="2289"/>
    </i>
    <i>
      <x v="2319"/>
    </i>
    <i>
      <x v="2205"/>
    </i>
    <i>
      <x v="2218"/>
    </i>
    <i>
      <x v="2214"/>
    </i>
    <i>
      <x v="2221"/>
    </i>
    <i>
      <x v="2294"/>
    </i>
    <i>
      <x v="2353"/>
    </i>
    <i>
      <x v="2295"/>
    </i>
    <i>
      <x v="2358"/>
    </i>
    <i>
      <x v="2296"/>
    </i>
    <i>
      <x v="2176"/>
    </i>
    <i>
      <x v="2297"/>
    </i>
    <i>
      <x v="2288"/>
    </i>
    <i>
      <x v="1813"/>
    </i>
    <i>
      <x v="1653"/>
    </i>
    <i>
      <x v="1860"/>
    </i>
    <i>
      <x v="1662"/>
    </i>
    <i>
      <x v="1989"/>
    </i>
    <i>
      <x v="1822"/>
    </i>
    <i>
      <x v="1659"/>
    </i>
    <i>
      <x v="1671"/>
    </i>
    <i>
      <x v="1899"/>
    </i>
    <i>
      <x v="1652"/>
    </i>
    <i>
      <x v="1711"/>
    </i>
    <i>
      <x v="1958"/>
    </i>
    <i>
      <x v="1690"/>
    </i>
    <i>
      <x v="1831"/>
    </i>
    <i>
      <x v="1502"/>
    </i>
    <i>
      <x v="1282"/>
    </i>
    <i>
      <x v="1234"/>
    </i>
    <i>
      <x v="1275"/>
    </i>
    <i>
      <x v="1405"/>
    </i>
    <i>
      <x v="1415"/>
    </i>
    <i>
      <x v="1266"/>
    </i>
    <i>
      <x v="1207"/>
    </i>
    <i>
      <x v="1356"/>
    </i>
    <i>
      <x v="1293"/>
    </i>
    <i>
      <x v="1224"/>
    </i>
    <i>
      <x v="1284"/>
    </i>
    <i>
      <x v="1202"/>
    </i>
    <i>
      <x v="824"/>
    </i>
    <i>
      <x v="1057"/>
    </i>
    <i>
      <x v="801"/>
    </i>
    <i>
      <x v="1077"/>
    </i>
    <i>
      <x v="813"/>
    </i>
    <i>
      <x v="995"/>
    </i>
    <i>
      <x v="1098"/>
    </i>
    <i>
      <x v="974"/>
    </i>
    <i>
      <x v="1108"/>
    </i>
    <i>
      <x v="805"/>
    </i>
    <i>
      <x v="1066"/>
    </i>
    <i>
      <x v="842"/>
    </i>
    <i>
      <x v="803"/>
    </i>
    <i>
      <x v="823"/>
    </i>
    <i>
      <x v="911"/>
    </i>
    <i>
      <x v="1193"/>
    </i>
    <i>
      <x v="1011"/>
    </i>
    <i>
      <x v="886"/>
    </i>
    <i>
      <x v="922"/>
    </i>
    <i>
      <x v="999"/>
    </i>
    <i>
      <x v="861"/>
    </i>
    <i>
      <x v="716"/>
    </i>
    <i>
      <x v="740"/>
    </i>
    <i>
      <x v="717"/>
    </i>
    <i>
      <x v="748"/>
    </i>
    <i>
      <x v="749"/>
    </i>
    <i>
      <x v="729"/>
    </i>
    <i>
      <x v="755"/>
    </i>
    <i>
      <x v="713"/>
    </i>
    <i>
      <x v="711"/>
    </i>
    <i>
      <x v="289"/>
    </i>
    <i>
      <x v="194"/>
    </i>
    <i>
      <x v="192"/>
    </i>
    <i>
      <x v="201"/>
    </i>
    <i>
      <x v="228"/>
    </i>
    <i>
      <x v="142"/>
    </i>
    <i>
      <x v="290"/>
    </i>
    <i>
      <x v="268"/>
    </i>
    <i>
      <x v="143"/>
    </i>
    <i>
      <x v="208"/>
    </i>
    <i>
      <x v="200"/>
    </i>
    <i>
      <x v="269"/>
    </i>
    <i>
      <x v="310"/>
    </i>
    <i>
      <x v="2231"/>
    </i>
    <i>
      <x v="2566"/>
    </i>
    <i>
      <x v="2244"/>
    </i>
    <i>
      <x v="1599"/>
    </i>
    <i>
      <x v="1591"/>
    </i>
    <i>
      <x v="1590"/>
    </i>
    <i>
      <x v="436"/>
    </i>
    <i>
      <x v="91"/>
    </i>
    <i>
      <x v="175"/>
    </i>
    <i>
      <x v="48"/>
    </i>
    <i>
      <x v="5"/>
    </i>
    <i>
      <x v="346"/>
    </i>
    <i>
      <x v="49"/>
    </i>
    <i>
      <x v="1596"/>
    </i>
    <i>
      <x v="176"/>
    </i>
    <i>
      <x v="6"/>
    </i>
    <i>
      <x v="107"/>
    </i>
    <i>
      <x v="157"/>
    </i>
    <i>
      <x v="156"/>
    </i>
    <i>
      <x v="3173"/>
    </i>
    <i>
      <x v="2529"/>
    </i>
    <i>
      <x v="304"/>
    </i>
    <i>
      <x v="313"/>
    </i>
    <i>
      <x v="2562"/>
    </i>
    <i>
      <x v="2082"/>
    </i>
    <i>
      <x v="369"/>
    </i>
    <i>
      <x v="1544"/>
    </i>
    <i>
      <x v="2979"/>
    </i>
    <i>
      <x v="1614"/>
    </i>
    <i>
      <x v="1045"/>
    </i>
    <i>
      <x v="957"/>
    </i>
    <i>
      <x v="99"/>
    </i>
    <i>
      <x v="167"/>
    </i>
    <i>
      <x v="317"/>
    </i>
    <i>
      <x v="88"/>
    </i>
    <i>
      <x v="81"/>
    </i>
    <i>
      <x v="1438"/>
    </i>
    <i>
      <x v="131"/>
    </i>
    <i>
      <x v="327"/>
    </i>
    <i>
      <x v="82"/>
    </i>
    <i>
      <x v="76"/>
    </i>
    <i>
      <x v="100"/>
    </i>
    <i>
      <x v="2567"/>
    </i>
    <i>
      <x v="2087"/>
    </i>
    <i>
      <x v="1522"/>
    </i>
    <i>
      <x v="3186"/>
    </i>
    <i>
      <x v="1052"/>
    </i>
    <i>
      <x v="11"/>
    </i>
    <i>
      <x v="2057"/>
    </i>
    <i>
      <x v="1485"/>
    </i>
    <i>
      <x v="78"/>
    </i>
    <i>
      <x v="959"/>
    </i>
    <i>
      <x v="174"/>
    </i>
    <i>
      <x v="1777"/>
    </i>
    <i>
      <x v="1141"/>
    </i>
    <i>
      <x v="617"/>
    </i>
    <i>
      <x v="2139"/>
    </i>
    <i>
      <x v="2228"/>
    </i>
    <i>
      <x v="642"/>
    </i>
    <i>
      <x v="485"/>
    </i>
    <i>
      <x v="661"/>
    </i>
    <i>
      <x v="507"/>
    </i>
    <i>
      <x v="1494"/>
    </i>
    <i>
      <x v="3006"/>
    </i>
    <i>
      <x v="2962"/>
    </i>
    <i>
      <x v="2928"/>
    </i>
    <i>
      <x v="3058"/>
    </i>
    <i>
      <x v="2796"/>
    </i>
    <i>
      <x v="2963"/>
    </i>
    <i>
      <x v="3101"/>
    </i>
    <i>
      <x v="2846"/>
    </i>
    <i>
      <x v="2866"/>
    </i>
    <i>
      <x v="3050"/>
    </i>
    <i>
      <x v="2856"/>
    </i>
    <i>
      <x v="2949"/>
    </i>
    <i>
      <x v="2729"/>
    </i>
    <i>
      <x v="2651"/>
    </i>
    <i>
      <x v="2604"/>
    </i>
    <i>
      <x v="2412"/>
    </i>
    <i>
      <x v="2660"/>
    </i>
    <i>
      <x v="2723"/>
    </i>
    <i>
      <x v="2432"/>
    </i>
    <i>
      <x v="2624"/>
    </i>
    <i>
      <x v="2623"/>
    </i>
    <i>
      <x v="2024"/>
    </i>
    <i>
      <x v="2053"/>
    </i>
    <i>
      <x v="2185"/>
    </i>
    <i>
      <x v="2305"/>
    </i>
    <i>
      <x v="2006"/>
    </i>
    <i>
      <x v="2321"/>
    </i>
    <i>
      <x v="2264"/>
    </i>
    <i>
      <x v="2311"/>
    </i>
    <i>
      <x v="2310"/>
    </i>
    <i>
      <x v="2336"/>
    </i>
    <i>
      <x v="2375"/>
    </i>
    <i>
      <x v="2337"/>
    </i>
    <i>
      <x v="2034"/>
    </i>
    <i>
      <x v="2273"/>
    </i>
    <i>
      <x v="2287"/>
    </i>
    <i>
      <x v="1730"/>
    </i>
    <i>
      <x v="1669"/>
    </i>
    <i>
      <x v="1981"/>
    </i>
    <i>
      <x v="1870"/>
    </i>
    <i>
      <x v="1650"/>
    </i>
    <i>
      <x v="1679"/>
    </i>
    <i>
      <x v="1969"/>
    </i>
    <i>
      <x v="1680"/>
    </i>
    <i>
      <x v="1841"/>
    </i>
    <i>
      <x v="1720"/>
    </i>
    <i>
      <x v="1721"/>
    </i>
    <i>
      <x v="1939"/>
    </i>
    <i>
      <x v="1988"/>
    </i>
    <i>
      <x v="1948"/>
    </i>
    <i>
      <x v="1700"/>
    </i>
    <i>
      <x v="1651"/>
    </i>
    <i>
      <x v="1707"/>
    </i>
    <i>
      <x v="1747"/>
    </i>
    <i>
      <x v="1986"/>
    </i>
    <i>
      <x v="1982"/>
    </i>
    <i>
      <x v="1710"/>
    </i>
    <i>
      <x v="1712"/>
    </i>
    <i>
      <x v="1699"/>
    </i>
    <i>
      <x v="1576"/>
    </i>
    <i>
      <x v="1343"/>
    </i>
    <i>
      <x v="1267"/>
    </i>
    <i>
      <x v="1198"/>
    </i>
    <i>
      <x v="1273"/>
    </i>
    <i>
      <x v="1214"/>
    </i>
    <i>
      <x v="1301"/>
    </i>
    <i>
      <x v="1297"/>
    </i>
    <i>
      <x v="1265"/>
    </i>
    <i>
      <x v="1311"/>
    </i>
    <i>
      <x v="1337"/>
    </i>
    <i>
      <x v="1317"/>
    </i>
    <i>
      <x v="1425"/>
    </i>
    <i>
      <x v="1261"/>
    </i>
    <i>
      <x v="1274"/>
    </i>
    <i>
      <x v="1459"/>
    </i>
    <i>
      <x v="1585"/>
    </i>
    <i>
      <x v="1199"/>
    </i>
    <i>
      <x v="1283"/>
    </i>
    <i>
      <x v="1264"/>
    </i>
    <i>
      <x v="1469"/>
    </i>
    <i>
      <x v="1511"/>
    </i>
    <i>
      <x v="945"/>
    </i>
    <i>
      <x v="1020"/>
    </i>
    <i>
      <x v="804"/>
    </i>
    <i>
      <x v="1078"/>
    </i>
    <i>
      <x v="967"/>
    </i>
    <i>
      <x v="1107"/>
    </i>
    <i>
      <x v="1194"/>
    </i>
    <i>
      <x v="867"/>
    </i>
    <i>
      <x v="1185"/>
    </i>
    <i>
      <x v="938"/>
    </i>
    <i>
      <x v="1079"/>
    </i>
    <i>
      <x v="1186"/>
    </i>
    <i>
      <x v="1068"/>
    </i>
    <i>
      <x v="1106"/>
    </i>
    <i>
      <x v="815"/>
    </i>
    <i>
      <x v="1085"/>
    </i>
    <i>
      <x v="814"/>
    </i>
    <i>
      <x v="747"/>
    </i>
    <i>
      <x v="730"/>
    </i>
    <i>
      <x v="574"/>
    </i>
    <i>
      <x v="707"/>
    </i>
    <i>
      <x v="555"/>
    </i>
    <i>
      <x v="694"/>
    </i>
    <i>
      <x v="605"/>
    </i>
    <i>
      <x v="564"/>
    </i>
    <i>
      <x v="43"/>
    </i>
    <i>
      <x v="260"/>
    </i>
    <i>
      <x v="291"/>
    </i>
    <i>
      <x v="261"/>
    </i>
    <i>
      <x v="44"/>
    </i>
    <i>
      <x v="211"/>
    </i>
    <i>
      <x v="212"/>
    </i>
    <i>
      <x v="309"/>
    </i>
    <i>
      <x v="2674"/>
    </i>
    <i>
      <x v="427"/>
    </i>
    <i>
      <x v="412"/>
    </i>
    <i>
      <x v="4"/>
    </i>
    <i>
      <x v="32"/>
    </i>
    <i>
      <x v="24"/>
    </i>
    <i>
      <x v="80"/>
    </i>
    <i>
      <x v="84"/>
    </i>
    <i>
      <x v="3104"/>
    </i>
    <i>
      <x v="2924"/>
    </i>
    <i>
      <x v="2362"/>
    </i>
    <i>
      <x v="1985"/>
    </i>
    <i>
      <x v="1979"/>
    </i>
    <i>
      <x v="1746"/>
    </i>
    <i>
      <x v="1697"/>
    </i>
    <i>
      <x v="1649"/>
    </i>
    <i>
      <x v="1510"/>
    </i>
    <i>
      <x v="1387"/>
    </i>
    <i>
      <x v="885"/>
    </i>
    <i>
      <x v="1060"/>
    </i>
    <i>
      <x v="705"/>
    </i>
    <i>
      <x v="545"/>
    </i>
    <i>
      <x v="2069"/>
    </i>
    <i>
      <x v="2714"/>
    </i>
    <i>
      <x v="1499"/>
    </i>
    <i>
      <x v="1377"/>
    </i>
    <i>
      <x v="1116"/>
    </i>
    <i>
      <x v="1125"/>
    </i>
    <i>
      <x v="222"/>
    </i>
    <i>
      <x v="511"/>
    </i>
    <i>
      <x v="102"/>
    </i>
    <i>
      <x v="2519"/>
    </i>
    <i>
      <x v="1134"/>
    </i>
    <i>
      <x v="1165"/>
    </i>
    <i>
      <x v="476"/>
    </i>
    <i>
      <x v="55"/>
    </i>
    <i>
      <x v="10"/>
    </i>
    <i>
      <x v="3025"/>
    </i>
    <i>
      <x v="2993"/>
    </i>
    <i>
      <x v="2940"/>
    </i>
    <i>
      <x v="2830"/>
    </i>
    <i>
      <x v="2938"/>
    </i>
    <i>
      <x v="2925"/>
    </i>
    <i>
      <x v="3041"/>
    </i>
    <i>
      <x v="2957"/>
    </i>
    <i>
      <x v="2937"/>
    </i>
    <i>
      <x v="2961"/>
    </i>
    <i>
      <x v="3003"/>
    </i>
    <i>
      <x v="2927"/>
    </i>
    <i>
      <x v="3015"/>
    </i>
    <i>
      <x v="2935"/>
    </i>
    <i>
      <x v="3033"/>
    </i>
    <i>
      <x v="2970"/>
    </i>
    <i>
      <x v="2939"/>
    </i>
    <i>
      <x v="2839"/>
    </i>
    <i>
      <x v="3092"/>
    </i>
    <i>
      <x v="2936"/>
    </i>
    <i>
      <x v="2956"/>
    </i>
    <i>
      <x v="2971"/>
    </i>
    <i>
      <x v="2633"/>
    </i>
    <i>
      <x v="2605"/>
    </i>
    <i>
      <x v="2613"/>
    </i>
    <i>
      <x v="2615"/>
    </i>
    <i>
      <x v="2558"/>
    </i>
    <i>
      <x v="1996"/>
    </i>
    <i>
      <x v="2016"/>
    </i>
    <i>
      <x v="2007"/>
    </i>
    <i>
      <x v="2184"/>
    </i>
    <i>
      <x v="2329"/>
    </i>
    <i>
      <x v="2334"/>
    </i>
    <i>
      <x v="2209"/>
    </i>
    <i>
      <x v="2335"/>
    </i>
    <i>
      <x v="2354"/>
    </i>
    <i>
      <x v="2004"/>
    </i>
    <i>
      <x v="2043"/>
    </i>
    <i>
      <x v="2286"/>
    </i>
    <i>
      <x v="2014"/>
    </i>
    <i>
      <x v="2306"/>
    </i>
    <i>
      <x v="2177"/>
    </i>
    <i>
      <x v="2186"/>
    </i>
    <i>
      <x v="2320"/>
    </i>
    <i>
      <x v="2308"/>
    </i>
    <i>
      <x v="1998"/>
    </i>
    <i>
      <x v="2309"/>
    </i>
    <i>
      <x v="2256"/>
    </i>
    <i>
      <x v="1995"/>
    </i>
    <i>
      <x v="1661"/>
    </i>
    <i>
      <x v="1850"/>
    </i>
    <i>
      <x v="1889"/>
    </i>
    <i>
      <x v="1670"/>
    </i>
    <i>
      <x v="1879"/>
    </i>
    <i>
      <x v="1691"/>
    </i>
    <i>
      <x v="1739"/>
    </i>
    <i>
      <x v="1698"/>
    </i>
    <i>
      <x v="1987"/>
    </i>
    <i>
      <x v="1689"/>
    </i>
    <i>
      <x v="1729"/>
    </i>
    <i>
      <x v="1719"/>
    </i>
    <i>
      <x v="1660"/>
    </i>
    <i>
      <x v="1347"/>
    </i>
    <i>
      <x v="1451"/>
    </i>
    <i>
      <x v="1308"/>
    </i>
    <i>
      <x v="1479"/>
    </i>
    <i>
      <x v="1288"/>
    </i>
    <i>
      <x v="1241"/>
    </i>
    <i>
      <x v="1388"/>
    </i>
    <i>
      <x v="1296"/>
    </i>
    <i>
      <x v="1397"/>
    </i>
    <i>
      <x v="1287"/>
    </i>
    <i>
      <x v="1197"/>
    </i>
    <i>
      <x v="1192"/>
    </i>
    <i>
      <x v="1076"/>
    </i>
    <i>
      <x v="996"/>
    </i>
    <i>
      <x v="1059"/>
    </i>
    <i>
      <x v="1183"/>
    </i>
    <i>
      <x v="1058"/>
    </i>
    <i>
      <x v="852"/>
    </i>
    <i>
      <x v="806"/>
    </i>
    <i>
      <x v="855"/>
    </i>
    <i>
      <x v="877"/>
    </i>
    <i>
      <x v="914"/>
    </i>
    <i>
      <x v="833"/>
    </i>
    <i>
      <x v="802"/>
    </i>
    <i>
      <x v="1086"/>
    </i>
    <i>
      <x v="903"/>
    </i>
    <i>
      <x v="894"/>
    </i>
    <i>
      <x v="961"/>
    </i>
    <i>
      <x v="1097"/>
    </i>
    <i>
      <x v="1184"/>
    </i>
    <i>
      <x v="1099"/>
    </i>
    <i>
      <x v="1100"/>
    </i>
    <i>
      <x v="1109"/>
    </i>
    <i>
      <x v="546"/>
    </i>
    <i>
      <x v="746"/>
    </i>
    <i>
      <x v="738"/>
    </i>
    <i>
      <x v="693"/>
    </i>
    <i>
      <x v="739"/>
    </i>
    <i>
      <x v="720"/>
    </i>
    <i>
      <x v="712"/>
    </i>
    <i>
      <x v="706"/>
    </i>
    <i>
      <x v="756"/>
    </i>
    <i>
      <x v="721"/>
    </i>
    <i>
      <x v="586"/>
    </i>
    <i>
      <x v="596"/>
    </i>
    <i>
      <x v="737"/>
    </i>
    <i>
      <x v="258"/>
    </i>
    <i>
      <x v="202"/>
    </i>
    <i>
      <x v="209"/>
    </i>
    <i>
      <x v="210"/>
    </i>
    <i>
      <x v="144"/>
    </i>
    <i>
      <x v="45"/>
    </i>
    <i>
      <x v="279"/>
    </i>
    <i>
      <x v="238"/>
    </i>
    <i>
      <x v="203"/>
    </i>
    <i>
      <x v="191"/>
    </i>
    <i>
      <x v="248"/>
    </i>
    <i>
      <x v="193"/>
    </i>
    <i>
      <x v="64"/>
    </i>
    <i>
      <x v="94"/>
    </i>
    <i>
      <x v="326"/>
    </i>
    <i>
      <x v="383"/>
    </i>
    <i>
      <x v="1750"/>
    </i>
    <i>
      <x v="221"/>
    </i>
    <i>
      <x v="2171"/>
    </i>
    <i>
      <x v="1767"/>
    </i>
    <i>
      <x v="1440"/>
    </i>
    <i>
      <x v="677"/>
    </i>
    <i>
      <x v="3165"/>
    </i>
    <i>
      <x v="3164"/>
    </i>
    <i>
      <x v="2281"/>
    </i>
    <i>
      <x v="2933"/>
    </i>
    <i>
      <x v="3002"/>
    </i>
    <i>
      <x v="2003"/>
    </i>
    <i>
      <x v="1706"/>
    </i>
    <i>
      <x v="1668"/>
    </i>
    <i>
      <x v="1709"/>
    </i>
    <i>
      <x v="1575"/>
    </i>
    <i>
      <x v="812"/>
    </i>
    <i>
      <x v="822"/>
    </i>
    <i>
      <x v="302"/>
    </i>
    <i>
      <x v="199"/>
    </i>
    <i>
      <x v="3012"/>
    </i>
    <i>
      <x v="3047"/>
    </i>
    <i>
      <x v="3074"/>
    </i>
    <i>
      <x v="2852"/>
    </i>
    <i>
      <x v="3097"/>
    </i>
    <i>
      <x v="2871"/>
    </i>
    <i>
      <x v="2837"/>
    </i>
    <i>
      <x v="3001"/>
    </i>
    <i>
      <x v="2878"/>
    </i>
    <i>
      <x v="3055"/>
    </i>
    <i>
      <x v="2805"/>
    </i>
    <i>
      <x v="2808"/>
    </i>
    <i>
      <x v="3122"/>
    </i>
    <i>
      <x v="2836"/>
    </i>
    <i>
      <x v="2860"/>
    </i>
    <i>
      <x v="3075"/>
    </i>
    <i>
      <x v="2812"/>
    </i>
    <i>
      <x v="2510"/>
    </i>
    <i>
      <x v="2501"/>
    </i>
    <i>
      <x v="2455"/>
    </i>
    <i>
      <x v="2550"/>
    </i>
    <i>
      <x v="2541"/>
    </i>
    <i>
      <x v="2655"/>
    </i>
    <i>
      <x v="2649"/>
    </i>
    <i>
      <x v="2656"/>
    </i>
    <i>
      <x v="2654"/>
    </i>
    <i>
      <x v="2226"/>
    </i>
    <i>
      <x v="2279"/>
    </i>
    <i>
      <x v="2386"/>
    </i>
    <i>
      <x v="2224"/>
    </i>
    <i>
      <x v="2280"/>
    </i>
    <i>
      <x v="2050"/>
    </i>
    <i>
      <x v="1837"/>
    </i>
    <i>
      <x v="1847"/>
    </i>
    <i>
      <x v="1944"/>
    </i>
    <i>
      <x v="1922"/>
    </i>
    <i>
      <x v="1974"/>
    </i>
    <i>
      <x v="1876"/>
    </i>
    <i>
      <x v="1875"/>
    </i>
    <i>
      <x v="1893"/>
    </i>
    <i>
      <x v="1884"/>
    </i>
    <i>
      <x v="1895"/>
    </i>
    <i>
      <x v="1819"/>
    </i>
    <i>
      <x v="1865"/>
    </i>
    <i>
      <x v="1931"/>
    </i>
    <i>
      <x v="1856"/>
    </i>
    <i>
      <x v="1745"/>
    </i>
    <i>
      <x v="1902"/>
    </i>
    <i>
      <x v="1237"/>
    </i>
    <i>
      <x v="1402"/>
    </i>
    <i>
      <x v="1430"/>
    </i>
    <i>
      <x v="1421"/>
    </i>
    <i>
      <x v="1395"/>
    </i>
    <i>
      <x v="1448"/>
    </i>
    <i>
      <x v="1229"/>
    </i>
    <i>
      <x v="1449"/>
    </i>
    <i>
      <x v="1411"/>
    </i>
    <i>
      <x v="849"/>
    </i>
    <i>
      <x v="950"/>
    </i>
    <i>
      <x v="928"/>
    </i>
    <i>
      <x v="840"/>
    </i>
    <i>
      <x v="908"/>
    </i>
    <i>
      <x v="571"/>
    </i>
    <i>
      <x v="582"/>
    </i>
    <i>
      <x v="602"/>
    </i>
    <i>
      <x v="572"/>
    </i>
    <i>
      <x v="603"/>
    </i>
    <i>
      <x v="562"/>
    </i>
    <i>
      <x v="236"/>
    </i>
    <i>
      <x v="245"/>
    </i>
    <i>
      <x v="1552"/>
    </i>
    <i>
      <x v="97"/>
    </i>
    <i>
      <x v="2772"/>
    </i>
    <i>
      <x v="615"/>
    </i>
    <i>
      <x v="1488"/>
    </i>
    <i>
      <x v="2981"/>
    </i>
    <i>
      <x v="2992"/>
    </i>
    <i>
      <x v="2441"/>
    </i>
    <i>
      <x v="2766"/>
    </i>
    <i>
      <x v="2599"/>
    </i>
    <i>
      <x v="2346"/>
    </i>
    <i>
      <x v="2237"/>
    </i>
    <i>
      <x v="2248"/>
    </i>
    <i>
      <x v="1597"/>
    </i>
    <i>
      <x v="1625"/>
    </i>
    <i>
      <x v="1611"/>
    </i>
    <i>
      <x v="1756"/>
    </i>
    <i>
      <x v="956"/>
    </i>
    <i>
      <x v="960"/>
    </i>
    <i>
      <x v="1050"/>
    </i>
    <i>
      <x v="666"/>
    </i>
    <i>
      <x v="758"/>
    </i>
    <i>
      <x v="767"/>
    </i>
    <i>
      <x v="424"/>
    </i>
    <i>
      <x v="414"/>
    </i>
    <i>
      <x v="792"/>
    </i>
    <i>
      <x v="29"/>
    </i>
    <i>
      <x v="16"/>
    </i>
    <i>
      <x v="54"/>
    </i>
    <i>
      <x v="122"/>
    </i>
    <i>
      <x v="26"/>
    </i>
    <i>
      <x v="117"/>
    </i>
    <i>
      <x v="321"/>
    </i>
    <i>
      <x v="67"/>
    </i>
    <i>
      <x v="59"/>
    </i>
    <i>
      <x v="132"/>
    </i>
    <i>
      <x v="162"/>
    </i>
    <i>
      <x v="134"/>
    </i>
    <i>
      <x v="28"/>
    </i>
    <i>
      <x v="120"/>
    </i>
    <i>
      <x v="319"/>
    </i>
    <i>
      <x v="135"/>
    </i>
    <i>
      <x v="182"/>
    </i>
    <i>
      <x v="339"/>
    </i>
    <i>
      <x v="66"/>
    </i>
    <i>
      <x v="357"/>
    </i>
    <i>
      <x v="68"/>
    </i>
    <i>
      <x v="374"/>
    </i>
    <i>
      <x v="36"/>
    </i>
    <i>
      <x v="60"/>
    </i>
    <i>
      <x v="72"/>
    </i>
    <i>
      <x v="15"/>
    </i>
    <i>
      <x v="1070"/>
    </i>
    <i>
      <x v="3013"/>
    </i>
    <i>
      <x v="3096"/>
    </i>
    <i>
      <x v="3061"/>
    </i>
    <i>
      <x v="2851"/>
    </i>
    <i>
      <x v="3022"/>
    </i>
    <i>
      <x v="2853"/>
    </i>
    <i>
      <x v="3118"/>
    </i>
    <i>
      <x v="2861"/>
    </i>
    <i>
      <x v="2869"/>
    </i>
    <i>
      <x v="2862"/>
    </i>
    <i>
      <x v="3068"/>
    </i>
    <i>
      <x v="2817"/>
    </i>
    <i>
      <x v="2889"/>
    </i>
    <i>
      <x v="2639"/>
    </i>
    <i>
      <x v="2462"/>
    </i>
    <i>
      <x v="2453"/>
    </i>
    <i>
      <x v="2464"/>
    </i>
    <i>
      <x v="2419"/>
    </i>
    <i>
      <x v="2425"/>
    </i>
    <i>
      <x v="2271"/>
    </i>
    <i>
      <x v="2041"/>
    </i>
    <i>
      <x v="2387"/>
    </i>
    <i>
      <x v="1894"/>
    </i>
    <i>
      <x v="1921"/>
    </i>
    <i>
      <x v="1972"/>
    </i>
    <i>
      <x v="1885"/>
    </i>
    <i>
      <x v="1963"/>
    </i>
    <i>
      <x v="1838"/>
    </i>
    <i>
      <x v="1866"/>
    </i>
    <i>
      <x v="1855"/>
    </i>
    <i>
      <x v="1973"/>
    </i>
    <i>
      <x v="1857"/>
    </i>
    <i>
      <x v="1736"/>
    </i>
    <i>
      <x v="1839"/>
    </i>
    <i>
      <x v="1911"/>
    </i>
    <i>
      <x v="1952"/>
    </i>
    <i>
      <x v="1953"/>
    </i>
    <i>
      <x v="1410"/>
    </i>
    <i>
      <x v="1230"/>
    </i>
    <i>
      <x v="1437"/>
    </i>
    <i>
      <x v="1458"/>
    </i>
    <i>
      <x v="1464"/>
    </i>
    <i>
      <x v="1447"/>
    </i>
    <i>
      <x v="1353"/>
    </i>
    <i>
      <x v="1508"/>
    </i>
    <i>
      <x v="1466"/>
    </i>
    <i>
      <x v="1583"/>
    </i>
    <i>
      <x v="1473"/>
    </i>
    <i>
      <x v="1474"/>
    </i>
    <i>
      <x v="1352"/>
    </i>
    <i>
      <x v="864"/>
    </i>
    <i>
      <x v="899"/>
    </i>
    <i>
      <x v="859"/>
    </i>
    <i>
      <x v="858"/>
    </i>
    <i>
      <x v="926"/>
    </i>
    <i>
      <x v="971"/>
    </i>
    <i>
      <x v="900"/>
    </i>
    <i>
      <x v="1023"/>
    </i>
    <i>
      <x v="1015"/>
    </i>
    <i>
      <x v="972"/>
    </i>
    <i>
      <x v="561"/>
    </i>
    <i>
      <x v="552"/>
    </i>
    <i>
      <x v="540"/>
    </i>
    <i>
      <x v="570"/>
    </i>
    <i>
      <x v="583"/>
    </i>
    <i>
      <x v="590"/>
    </i>
    <i>
      <x v="591"/>
    </i>
    <i>
      <x v="254"/>
    </i>
    <i>
      <x v="2302"/>
    </i>
    <i>
      <x v="2033"/>
    </i>
    <i>
      <x v="1182"/>
    </i>
    <i>
      <x v="1105"/>
    </i>
    <i>
      <x v="604"/>
    </i>
    <i>
      <x v="316"/>
    </i>
    <i>
      <x v="2093"/>
    </i>
    <i>
      <x v="2670"/>
    </i>
    <i>
      <x v="2201"/>
    </i>
    <i>
      <x v="1135"/>
    </i>
    <i>
      <x v="2960"/>
    </i>
    <i>
      <x v="2641"/>
    </i>
    <i>
      <x v="2374"/>
    </i>
    <i>
      <x v="2342"/>
    </i>
    <i>
      <x v="1678"/>
    </i>
    <i>
      <x v="1450"/>
    </i>
    <i>
      <x v="1113"/>
    </i>
    <i>
      <x v="715"/>
    </i>
    <i>
      <x v="754"/>
    </i>
    <i>
      <x v="692"/>
    </i>
    <i>
      <x v="198"/>
    </i>
    <i>
      <x v="140"/>
    </i>
    <i>
      <x v="2969"/>
    </i>
    <i>
      <x v="2946"/>
    </i>
    <i>
      <x v="2371"/>
    </i>
    <i>
      <x v="2293"/>
    </i>
    <i>
      <x v="1104"/>
    </i>
    <i>
      <x v="1180"/>
    </i>
    <i>
      <x v="1191"/>
    </i>
    <i>
      <x v="851"/>
    </i>
    <i>
      <x v="710"/>
    </i>
    <i>
      <x v="2538"/>
    </i>
    <i>
      <x v="2537"/>
    </i>
    <i>
      <x v="2527"/>
    </i>
    <i>
      <x v="932"/>
    </i>
    <i>
      <x v="1559"/>
    </i>
    <i>
      <x v="514"/>
    </i>
    <i>
      <x v="365"/>
    </i>
    <i>
      <x v="2327"/>
    </i>
    <i>
      <x v="1980"/>
    </i>
    <i>
      <x v="1830"/>
    </i>
    <i>
      <x v="1305"/>
    </i>
    <i>
      <x v="1286"/>
    </i>
    <i>
      <x v="993"/>
    </i>
    <i>
      <x v="1083"/>
    </i>
    <i>
      <x v="1196"/>
    </i>
    <i>
      <x v="832"/>
    </i>
    <i>
      <x v="554"/>
    </i>
    <i>
      <x v="190"/>
    </i>
    <i>
      <x v="3157"/>
    </i>
    <i>
      <x v="931"/>
    </i>
    <i>
      <x v="3183"/>
    </i>
    <i>
      <x v="3113"/>
    </i>
    <i>
      <x v="2706"/>
    </i>
    <i>
      <x v="2135"/>
    </i>
    <i>
      <x v="2982"/>
    </i>
    <i>
      <x v="2749"/>
    </i>
    <i>
      <x v="2601"/>
    </i>
    <i>
      <x v="2775"/>
    </i>
    <i>
      <x v="2421"/>
    </i>
    <i>
      <x v="2407"/>
    </i>
    <i>
      <x v="2404"/>
    </i>
    <i>
      <x v="2743"/>
    </i>
    <i>
      <x v="2394"/>
    </i>
    <i>
      <x v="2345"/>
    </i>
    <i>
      <x v="2254"/>
    </i>
    <i>
      <x v="1617"/>
    </i>
    <i>
      <x v="1636"/>
    </i>
    <i>
      <x v="1603"/>
    </i>
    <i>
      <x v="1616"/>
    </i>
    <i>
      <x v="1610"/>
    </i>
    <i>
      <x v="1618"/>
    </i>
    <i>
      <x v="1622"/>
    </i>
    <i>
      <x v="1609"/>
    </i>
    <i>
      <x v="1630"/>
    </i>
    <i>
      <x v="1439"/>
    </i>
    <i>
      <x v="1593"/>
    </i>
    <i>
      <x v="1049"/>
    </i>
    <i>
      <x v="952"/>
    </i>
    <i>
      <x v="958"/>
    </i>
    <i>
      <x v="912"/>
    </i>
    <i>
      <x v="440"/>
    </i>
    <i>
      <x v="437"/>
    </i>
    <i>
      <x v="766"/>
    </i>
    <i>
      <x v="430"/>
    </i>
    <i>
      <x v="438"/>
    </i>
    <i>
      <x v="432"/>
    </i>
    <i>
      <x v="765"/>
    </i>
    <i>
      <x v="776"/>
    </i>
    <i>
      <x v="785"/>
    </i>
    <i>
      <x v="180"/>
    </i>
    <i>
      <x v="119"/>
    </i>
    <i>
      <x v="74"/>
    </i>
    <i>
      <x v="337"/>
    </i>
    <i>
      <x v="297"/>
    </i>
    <i>
      <x v="123"/>
    </i>
    <i>
      <x v="133"/>
    </i>
    <i>
      <x v="330"/>
    </i>
    <i>
      <x v="171"/>
    </i>
    <i>
      <x v="18"/>
    </i>
    <i>
      <x v="338"/>
    </i>
    <i>
      <x v="172"/>
    </i>
    <i>
      <x v="35"/>
    </i>
    <i>
      <x v="53"/>
    </i>
    <i>
      <x v="2284"/>
    </i>
    <i>
      <x v="2204"/>
    </i>
    <i>
      <x v="1658"/>
    </i>
    <i>
      <x v="1260"/>
    </i>
    <i>
      <x v="944"/>
    </i>
    <i>
      <x v="994"/>
    </i>
    <i>
      <x v="1074"/>
    </i>
    <i>
      <x v="1096"/>
    </i>
    <i>
      <x v="745"/>
    </i>
    <i>
      <x v="595"/>
    </i>
    <i>
      <x v="247"/>
    </i>
    <i>
      <x v="303"/>
    </i>
    <i>
      <x v="218"/>
    </i>
    <i>
      <x v="1592"/>
    </i>
    <i>
      <x v="320"/>
    </i>
    <i>
      <x v="2673"/>
    </i>
    <i>
      <x v="2233"/>
    </i>
    <i>
      <x v="474"/>
    </i>
    <i>
      <x v="2679"/>
    </i>
    <i>
      <x v="2678"/>
    </i>
    <i>
      <x v="2570"/>
    </i>
    <i>
      <x v="2698"/>
    </i>
    <i>
      <x v="2561"/>
    </i>
    <i>
      <x v="2589"/>
    </i>
    <i>
      <x v="2068"/>
    </i>
    <i>
      <x v="2059"/>
    </i>
    <i>
      <x v="2170"/>
    </i>
    <i>
      <x v="2203"/>
    </i>
    <i>
      <x v="2112"/>
    </i>
    <i>
      <x v="2122"/>
    </i>
    <i>
      <x v="1761"/>
    </i>
    <i>
      <x v="1770"/>
    </i>
    <i>
      <x v="1806"/>
    </i>
    <i>
      <x v="1497"/>
    </i>
    <i>
      <x v="1357"/>
    </i>
    <i>
      <x v="1255"/>
    </i>
    <i>
      <x v="1442"/>
    </i>
    <i>
      <x v="1369"/>
    </i>
    <i>
      <x v="1551"/>
    </i>
    <i>
      <x v="1541"/>
    </i>
    <i>
      <x v="1122"/>
    </i>
    <i>
      <x v="1146"/>
    </i>
    <i>
      <x v="1145"/>
    </i>
    <i>
      <x v="1138"/>
    </i>
    <i>
      <x v="1147"/>
    </i>
    <i>
      <x v="1139"/>
    </i>
    <i>
      <x v="1120"/>
    </i>
    <i>
      <x v="674"/>
    </i>
    <i>
      <x v="469"/>
    </i>
    <i>
      <x v="497"/>
    </i>
    <i>
      <x v="628"/>
    </i>
    <i>
      <x v="644"/>
    </i>
    <i>
      <x v="673"/>
    </i>
    <i>
      <x v="479"/>
    </i>
    <i>
      <x v="629"/>
    </i>
    <i>
      <x v="646"/>
    </i>
    <i>
      <x v="611"/>
    </i>
    <i>
      <x v="2013"/>
    </i>
    <i>
      <x v="1310"/>
    </i>
    <i>
      <x v="1336"/>
    </i>
    <i>
      <x v="876"/>
    </i>
    <i>
      <x v="1075"/>
    </i>
    <i>
      <x v="1091"/>
    </i>
    <i>
      <x v="691"/>
    </i>
    <i>
      <x v="728"/>
    </i>
    <i>
      <x v="573"/>
    </i>
    <i>
      <x v="704"/>
    </i>
    <i>
      <x v="141"/>
    </i>
    <i>
      <x v="307"/>
    </i>
    <i>
      <x v="3181"/>
    </i>
    <i>
      <x v="2658"/>
    </i>
    <i>
      <x v="2042"/>
    </i>
    <i>
      <x v="1821"/>
    </i>
    <i>
      <x v="1206"/>
    </i>
    <i>
      <x v="1316"/>
    </i>
    <i>
      <x v="1307"/>
    </i>
    <i>
      <x v="1095"/>
    </i>
    <i>
      <x v="563"/>
    </i>
    <i>
      <x v="700"/>
    </i>
    <i>
      <x v="277"/>
    </i>
    <i>
      <x v="2850"/>
    </i>
    <i>
      <x v="2967"/>
    </i>
    <i>
      <x v="2896"/>
    </i>
    <i>
      <x v="2858"/>
    </i>
    <i>
      <x v="3009"/>
    </i>
    <i>
      <x v="3060"/>
    </i>
    <i>
      <x v="3121"/>
    </i>
    <i>
      <x v="2944"/>
    </i>
    <i>
      <x v="2952"/>
    </i>
    <i>
      <x v="2998"/>
    </i>
    <i>
      <x v="2877"/>
    </i>
    <i>
      <x v="2966"/>
    </i>
    <i>
      <x v="2843"/>
    </i>
    <i>
      <x v="3027"/>
    </i>
    <i>
      <x v="3029"/>
    </i>
    <i>
      <x v="2609"/>
    </i>
    <i>
      <x v="2452"/>
    </i>
    <i>
      <x v="2645"/>
    </i>
    <i>
      <x v="2610"/>
    </i>
    <i>
      <x v="2471"/>
    </i>
    <i>
      <x v="2461"/>
    </i>
    <i>
      <x v="2620"/>
    </i>
    <i>
      <x v="2191"/>
    </i>
    <i>
      <x v="2019"/>
    </i>
    <i>
      <x v="2377"/>
    </i>
    <i>
      <x v="2208"/>
    </i>
    <i>
      <x v="2198"/>
    </i>
    <i>
      <x v="2368"/>
    </i>
    <i>
      <x v="2180"/>
    </i>
    <i>
      <x v="2223"/>
    </i>
    <i>
      <x v="2340"/>
    </i>
    <i>
      <x v="2211"/>
    </i>
    <i>
      <x v="2382"/>
    </i>
    <i>
      <x v="2181"/>
    </i>
    <i>
      <x v="2266"/>
    </i>
    <i>
      <x v="1825"/>
    </i>
    <i>
      <x v="1704"/>
    </i>
    <i>
      <x v="1734"/>
    </i>
    <i>
      <x v="1716"/>
    </i>
    <i>
      <x v="1862"/>
    </i>
    <i>
      <x v="1817"/>
    </i>
    <i>
      <x v="1733"/>
    </i>
    <i>
      <x v="1703"/>
    </i>
    <i>
      <x v="1881"/>
    </i>
    <i>
      <x v="1742"/>
    </i>
    <i>
      <x v="1872"/>
    </i>
    <i>
      <x v="1844"/>
    </i>
    <i>
      <x v="1665"/>
    </i>
    <i>
      <x v="1836"/>
    </i>
    <i>
      <x v="1891"/>
    </i>
    <i>
      <x v="1749"/>
    </i>
    <i>
      <x v="1757"/>
    </i>
    <i>
      <x v="1453"/>
    </i>
    <i>
      <x v="1578"/>
    </i>
    <i>
      <x v="1270"/>
    </i>
    <i>
      <x v="1454"/>
    </i>
    <i>
      <x v="1446"/>
    </i>
    <i>
      <x v="1218"/>
    </i>
    <i>
      <x v="1324"/>
    </i>
    <i>
      <x v="1436"/>
    </i>
    <i>
      <x v="1325"/>
    </i>
    <i>
      <x v="1216"/>
    </i>
    <i>
      <x v="1320"/>
    </i>
    <i>
      <x v="1393"/>
    </i>
    <i>
      <x v="1340"/>
    </i>
    <i>
      <x v="1217"/>
    </i>
    <i>
      <x v="1321"/>
    </i>
    <i>
      <x v="1002"/>
    </i>
    <i>
      <x v="963"/>
    </i>
    <i>
      <x v="898"/>
    </i>
    <i>
      <x v="891"/>
    </i>
    <i>
      <x v="1005"/>
    </i>
    <i>
      <x v="969"/>
    </i>
    <i>
      <x v="854"/>
    </i>
    <i>
      <x v="905"/>
    </i>
    <i>
      <x v="896"/>
    </i>
    <i>
      <x v="828"/>
    </i>
    <i>
      <x v="1000"/>
    </i>
    <i>
      <x v="897"/>
    </i>
    <i>
      <x v="809"/>
    </i>
    <i>
      <x v="925"/>
    </i>
    <i>
      <x v="1001"/>
    </i>
    <i>
      <x v="820"/>
    </i>
    <i>
      <x v="847"/>
    </i>
    <i>
      <x v="882"/>
    </i>
    <i>
      <x v="997"/>
    </i>
    <i>
      <x v="600"/>
    </i>
    <i>
      <x v="579"/>
    </i>
    <i>
      <x v="599"/>
    </i>
    <i>
      <x v="576"/>
    </i>
    <i>
      <x v="251"/>
    </i>
    <i>
      <x v="284"/>
    </i>
    <i>
      <x v="233"/>
    </i>
    <i>
      <x v="206"/>
    </i>
    <i>
      <x v="244"/>
    </i>
    <i>
      <x v="2573"/>
    </i>
    <i>
      <x v="2582"/>
    </i>
    <i>
      <x v="3024"/>
    </i>
    <i>
      <x v="2622"/>
    </i>
    <i>
      <x v="1840"/>
    </i>
    <i>
      <x v="1718"/>
    </i>
    <i>
      <x v="1292"/>
    </i>
    <i>
      <x v="1300"/>
    </i>
    <i>
      <x v="1272"/>
    </i>
    <i>
      <x v="3069"/>
    </i>
    <i>
      <x v="3054"/>
    </i>
    <i>
      <x v="2914"/>
    </i>
    <i>
      <x v="2870"/>
    </i>
    <i>
      <x v="3045"/>
    </i>
    <i>
      <x v="2879"/>
    </i>
    <i>
      <x v="3098"/>
    </i>
    <i>
      <x v="3131"/>
    </i>
    <i>
      <x v="3046"/>
    </i>
    <i>
      <x v="3021"/>
    </i>
    <i>
      <x v="2897"/>
    </i>
    <i>
      <x v="2906"/>
    </i>
    <i>
      <x v="3031"/>
    </i>
    <i>
      <x v="3023"/>
    </i>
    <i>
      <x v="2543"/>
    </i>
    <i>
      <x v="2454"/>
    </i>
    <i>
      <x v="2648"/>
    </i>
    <i>
      <x v="2473"/>
    </i>
    <i>
      <x v="2640"/>
    </i>
    <i>
      <x v="2472"/>
    </i>
    <i>
      <x v="2482"/>
    </i>
    <i>
      <x v="2278"/>
    </i>
    <i>
      <x v="2270"/>
    </i>
    <i>
      <x v="2225"/>
    </i>
    <i>
      <x v="2031"/>
    </i>
    <i>
      <x v="2369"/>
    </i>
    <i>
      <x v="2385"/>
    </i>
    <i>
      <x v="2262"/>
    </i>
    <i>
      <x v="2056"/>
    </i>
    <i>
      <x v="1846"/>
    </i>
    <i>
      <x v="1913"/>
    </i>
    <i>
      <x v="1912"/>
    </i>
    <i>
      <x v="1877"/>
    </i>
    <i>
      <x v="1903"/>
    </i>
    <i>
      <x v="1829"/>
    </i>
    <i>
      <x v="1412"/>
    </i>
    <i>
      <x v="1419"/>
    </i>
    <i>
      <x v="1582"/>
    </i>
    <i>
      <x v="1394"/>
    </i>
    <i>
      <x v="1222"/>
    </i>
    <i>
      <x v="1482"/>
    </i>
    <i>
      <x v="1581"/>
    </i>
    <i>
      <x v="1456"/>
    </i>
    <i>
      <x v="1247"/>
    </i>
    <i>
      <x v="1342"/>
    </i>
    <i>
      <x v="1351"/>
    </i>
    <i>
      <x v="1429"/>
    </i>
    <i>
      <x v="892"/>
    </i>
    <i>
      <x v="1014"/>
    </i>
    <i>
      <x v="872"/>
    </i>
    <i>
      <x v="883"/>
    </i>
    <i>
      <x v="1031"/>
    </i>
    <i>
      <x v="966"/>
    </i>
    <i>
      <x v="848"/>
    </i>
    <i>
      <x v="581"/>
    </i>
    <i>
      <x v="1051"/>
    </i>
    <i>
      <x v="1514"/>
    </i>
    <i>
      <x v="2840"/>
    </i>
    <i>
      <x v="2990"/>
    </i>
    <i>
      <x v="2760"/>
    </i>
    <i>
      <x v="2431"/>
    </i>
    <i>
      <x v="2246"/>
    </i>
    <i>
      <x v="1868"/>
    </i>
    <i>
      <x v="1602"/>
    </i>
    <i>
      <x v="1608"/>
    </i>
    <i>
      <x v="1048"/>
    </i>
    <i>
      <x v="977"/>
    </i>
    <i>
      <x v="423"/>
    </i>
    <i>
      <x v="775"/>
    </i>
    <i>
      <x v="429"/>
    </i>
    <i>
      <x v="447"/>
    </i>
    <i>
      <x v="439"/>
    </i>
    <i>
      <x v="422"/>
    </i>
    <i>
      <x v="431"/>
    </i>
    <i>
      <x v="757"/>
    </i>
    <i>
      <x v="415"/>
    </i>
    <i>
      <x v="118"/>
    </i>
    <i>
      <x v="61"/>
    </i>
    <i>
      <x v="126"/>
    </i>
    <i>
      <x v="181"/>
    </i>
    <i>
      <x v="73"/>
    </i>
    <i>
      <x v="347"/>
    </i>
    <i>
      <x v="17"/>
    </i>
    <i>
      <x v="348"/>
    </i>
    <i>
      <x v="173"/>
    </i>
    <i>
      <x v="124"/>
    </i>
    <i>
      <x v="125"/>
    </i>
    <i>
      <x v="358"/>
    </i>
    <i>
      <x v="152"/>
    </i>
    <i>
      <x v="27"/>
    </i>
    <i>
      <x v="2826"/>
    </i>
    <i>
      <x v="3143"/>
    </i>
    <i>
      <x v="2845"/>
    </i>
    <i>
      <x v="2809"/>
    </i>
    <i>
      <x v="2806"/>
    </i>
    <i>
      <x v="3062"/>
    </i>
    <i>
      <x v="2880"/>
    </i>
    <i>
      <x v="3073"/>
    </i>
    <i>
      <x v="3000"/>
    </i>
    <i>
      <x v="2835"/>
    </i>
    <i>
      <x v="2888"/>
    </i>
    <i>
      <x v="3082"/>
    </i>
    <i>
      <x v="2807"/>
    </i>
    <i>
      <x v="2813"/>
    </i>
    <i>
      <x v="2801"/>
    </i>
    <i>
      <x v="2427"/>
    </i>
    <i>
      <x v="2417"/>
    </i>
    <i>
      <x v="2530"/>
    </i>
    <i>
      <x v="2426"/>
    </i>
    <i>
      <x v="2520"/>
    </i>
    <i>
      <x v="2418"/>
    </i>
    <i>
      <x v="2650"/>
    </i>
    <i>
      <x v="2491"/>
    </i>
    <i>
      <x v="2542"/>
    </i>
    <i>
      <x v="2630"/>
    </i>
    <i>
      <x v="2552"/>
    </i>
    <i>
      <x v="2463"/>
    </i>
    <i>
      <x v="2551"/>
    </i>
    <i>
      <x v="2370"/>
    </i>
    <i>
      <x v="2261"/>
    </i>
    <i>
      <x v="2049"/>
    </i>
    <i>
      <x v="2040"/>
    </i>
    <i>
      <x v="2269"/>
    </i>
    <i>
      <x v="2051"/>
    </i>
    <i>
      <x v="2263"/>
    </i>
    <i>
      <x v="1848"/>
    </i>
    <i>
      <x v="1962"/>
    </i>
    <i>
      <x v="1886"/>
    </i>
    <i>
      <x v="1945"/>
    </i>
    <i>
      <x v="1943"/>
    </i>
    <i>
      <x v="1864"/>
    </i>
    <i>
      <x v="1904"/>
    </i>
    <i>
      <x v="1954"/>
    </i>
    <i>
      <x v="1828"/>
    </i>
    <i>
      <x v="1961"/>
    </i>
    <i>
      <x v="1403"/>
    </i>
    <i>
      <x v="1475"/>
    </i>
    <i>
      <x v="1385"/>
    </i>
    <i>
      <x v="1223"/>
    </i>
    <i>
      <x v="1238"/>
    </i>
    <i>
      <x v="1228"/>
    </i>
    <i>
      <x v="1428"/>
    </i>
    <i>
      <x v="1420"/>
    </i>
    <i>
      <x v="1465"/>
    </i>
    <i>
      <x v="1386"/>
    </i>
    <i>
      <x v="1457"/>
    </i>
    <i>
      <x v="839"/>
    </i>
    <i>
      <x v="850"/>
    </i>
    <i>
      <x v="871"/>
    </i>
    <i>
      <x v="951"/>
    </i>
    <i>
      <x v="943"/>
    </i>
    <i>
      <x v="1016"/>
    </i>
    <i>
      <x v="830"/>
    </i>
    <i>
      <x v="927"/>
    </i>
    <i>
      <x v="1032"/>
    </i>
    <i>
      <x v="870"/>
    </i>
    <i>
      <x v="893"/>
    </i>
    <i>
      <x v="901"/>
    </i>
    <i>
      <x v="589"/>
    </i>
    <i>
      <x v="1069"/>
    </i>
    <i>
      <x v="230"/>
    </i>
    <i>
      <x v="2688"/>
    </i>
    <i>
      <x v="2672"/>
    </i>
    <i>
      <x v="2716"/>
    </i>
    <i>
      <x v="2719"/>
    </i>
    <i>
      <x v="2141"/>
    </i>
    <i>
      <x v="2062"/>
    </i>
    <i>
      <x v="2230"/>
    </i>
    <i>
      <x v="2164"/>
    </i>
    <i>
      <x v="2158"/>
    </i>
    <i>
      <x v="2150"/>
    </i>
    <i>
      <x v="1788"/>
    </i>
    <i>
      <x v="1798"/>
    </i>
    <i>
      <x v="1760"/>
    </i>
    <i>
      <x v="1361"/>
    </i>
    <i>
      <x v="1561"/>
    </i>
    <i>
      <x v="1370"/>
    </i>
    <i>
      <x v="1496"/>
    </i>
    <i>
      <x v="1360"/>
    </i>
    <i>
      <x v="1487"/>
    </i>
    <i>
      <x v="1148"/>
    </i>
    <i>
      <x v="1157"/>
    </i>
    <i>
      <x v="1119"/>
    </i>
    <i>
      <x v="1137"/>
    </i>
    <i>
      <x v="1140"/>
    </i>
    <i>
      <x v="622"/>
    </i>
    <i>
      <x v="620"/>
    </i>
    <i>
      <x v="487"/>
    </i>
    <i>
      <x v="613"/>
    </i>
    <i>
      <x v="471"/>
    </i>
    <i>
      <x v="496"/>
    </i>
    <i>
      <x v="472"/>
    </i>
    <i>
      <x v="612"/>
    </i>
    <i>
      <x v="645"/>
    </i>
    <i>
      <x v="2697"/>
    </i>
    <i>
      <x v="1127"/>
    </i>
    <i>
      <x v="3177"/>
    </i>
    <i>
      <x v="2755"/>
    </i>
    <i>
      <x v="2748"/>
    </i>
    <i>
      <x v="2555"/>
    </i>
    <i>
      <x v="2756"/>
    </i>
    <i>
      <x v="2780"/>
    </i>
    <i>
      <x v="2757"/>
    </i>
    <i>
      <x v="2402"/>
    </i>
    <i>
      <x v="1641"/>
    </i>
    <i>
      <x v="405"/>
    </i>
    <i>
      <x v="535"/>
    </i>
    <i>
      <x v="537"/>
    </i>
    <i>
      <x v="362"/>
    </i>
    <i>
      <x v="372"/>
    </i>
    <i>
      <x v="355"/>
    </i>
    <i>
      <x v="2632"/>
    </i>
    <i>
      <x v="2255"/>
    </i>
    <i>
      <x v="1812"/>
    </i>
    <i>
      <x v="1396"/>
    </i>
    <i>
      <x v="841"/>
    </i>
    <i>
      <x v="161"/>
    </i>
    <i>
      <x v="57"/>
    </i>
    <i>
      <x v="3038"/>
    </i>
    <i>
      <x v="3044"/>
    </i>
    <i>
      <x v="2799"/>
    </i>
    <i>
      <x v="2833"/>
    </i>
    <i>
      <x v="3095"/>
    </i>
    <i>
      <x v="3052"/>
    </i>
    <i>
      <x v="3103"/>
    </i>
    <i>
      <x v="3018"/>
    </i>
    <i>
      <x v="2816"/>
    </i>
    <i>
      <x v="3117"/>
    </i>
    <i>
      <x v="2844"/>
    </i>
    <i>
      <x v="2414"/>
    </i>
    <i>
      <x v="2481"/>
    </i>
    <i>
      <x v="2647"/>
    </i>
    <i>
      <x v="2727"/>
    </i>
    <i>
      <x v="2189"/>
    </i>
    <i>
      <x v="2277"/>
    </i>
    <i>
      <x v="2210"/>
    </i>
    <i>
      <x v="2268"/>
    </i>
    <i>
      <x v="2197"/>
    </i>
    <i>
      <x v="2055"/>
    </i>
    <i>
      <x v="2213"/>
    </i>
    <i>
      <x v="2038"/>
    </i>
    <i>
      <x v="2030"/>
    </i>
    <i>
      <x v="2259"/>
    </i>
    <i>
      <x v="2267"/>
    </i>
    <i>
      <x v="2276"/>
    </i>
    <i>
      <x v="1684"/>
    </i>
    <i>
      <x v="1724"/>
    </i>
    <i>
      <x v="1845"/>
    </i>
    <i>
      <x v="1715"/>
    </i>
    <i>
      <x v="1971"/>
    </i>
    <i>
      <x v="1852"/>
    </i>
    <i>
      <x v="1920"/>
    </i>
    <i>
      <x v="1960"/>
    </i>
    <i>
      <x v="1818"/>
    </i>
    <i>
      <x v="1827"/>
    </i>
    <i>
      <x v="1901"/>
    </i>
    <i>
      <x v="1246"/>
    </i>
    <i>
      <x v="1345"/>
    </i>
    <i>
      <x v="1401"/>
    </i>
    <i>
      <x v="1315"/>
    </i>
    <i>
      <x v="1245"/>
    </i>
    <i>
      <x v="1322"/>
    </i>
    <i>
      <x v="1481"/>
    </i>
    <i>
      <x v="1323"/>
    </i>
    <i>
      <x v="1455"/>
    </i>
    <i>
      <x v="1314"/>
    </i>
    <i>
      <x v="949"/>
    </i>
    <i>
      <x v="1004"/>
    </i>
    <i>
      <x v="818"/>
    </i>
    <i>
      <x v="810"/>
    </i>
    <i>
      <x v="948"/>
    </i>
    <i>
      <x v="890"/>
    </i>
    <i>
      <x v="550"/>
    </i>
    <i>
      <x v="569"/>
    </i>
    <i>
      <x v="568"/>
    </i>
    <i>
      <x v="601"/>
    </i>
    <i>
      <x v="275"/>
    </i>
    <i>
      <x v="273"/>
    </i>
    <i>
      <x v="252"/>
    </i>
    <i>
      <x v="283"/>
    </i>
    <i>
      <x v="1533"/>
    </i>
    <i>
      <x v="2991"/>
    </i>
    <i>
      <x v="2728"/>
    </i>
    <i>
      <x v="2612"/>
    </i>
    <i>
      <x v="2023"/>
    </i>
    <i>
      <x v="1994"/>
    </i>
    <i>
      <x v="1728"/>
    </i>
    <i>
      <x v="1213"/>
    </i>
    <i>
      <x v="1263"/>
    </i>
    <i>
      <x v="1295"/>
    </i>
    <i>
      <x v="1056"/>
    </i>
    <i>
      <x v="1084"/>
    </i>
    <i>
      <x v="3028"/>
    </i>
    <i>
      <x v="2842"/>
    </i>
    <i>
      <x v="3130"/>
    </i>
    <i>
      <x v="2975"/>
    </i>
    <i>
      <x v="2804"/>
    </i>
    <i>
      <x v="2905"/>
    </i>
    <i>
      <x v="2913"/>
    </i>
    <i>
      <x v="3067"/>
    </i>
    <i>
      <x v="3010"/>
    </i>
    <i>
      <x v="2887"/>
    </i>
    <i>
      <x v="2416"/>
    </i>
    <i>
      <x v="2490"/>
    </i>
    <i>
      <x v="2618"/>
    </i>
    <i>
      <x v="2646"/>
    </i>
    <i>
      <x v="2627"/>
    </i>
    <i>
      <x v="2653"/>
    </i>
    <i>
      <x v="2629"/>
    </i>
    <i>
      <x v="2540"/>
    </i>
    <i>
      <x v="2331"/>
    </i>
    <i>
      <x v="2379"/>
    </i>
    <i>
      <x v="2258"/>
    </i>
    <i>
      <x v="2275"/>
    </i>
    <i>
      <x v="2029"/>
    </i>
    <i>
      <x v="2047"/>
    </i>
    <i>
      <x v="2366"/>
    </i>
    <i>
      <x v="2315"/>
    </i>
    <i>
      <x v="2378"/>
    </i>
    <i>
      <x v="2324"/>
    </i>
    <i>
      <x v="2039"/>
    </i>
    <i>
      <x v="2028"/>
    </i>
    <i>
      <x v="2325"/>
    </i>
    <i>
      <x v="1666"/>
    </i>
    <i>
      <x v="1725"/>
    </i>
    <i>
      <x v="1735"/>
    </i>
    <i>
      <x v="1950"/>
    </i>
    <i>
      <x v="1675"/>
    </i>
    <i>
      <x v="1656"/>
    </i>
    <i>
      <x v="1683"/>
    </i>
    <i>
      <x v="1835"/>
    </i>
    <i>
      <x v="1853"/>
    </i>
    <i>
      <x v="1951"/>
    </i>
    <i>
      <x v="1694"/>
    </i>
    <i>
      <x v="1744"/>
    </i>
    <i>
      <x v="1816"/>
    </i>
    <i>
      <x v="1873"/>
    </i>
    <i>
      <x v="1882"/>
    </i>
    <i>
      <x v="1279"/>
    </i>
    <i>
      <x v="1212"/>
    </i>
    <i>
      <x v="1391"/>
    </i>
    <i>
      <x v="1417"/>
    </i>
    <i>
      <x v="1579"/>
    </i>
    <i>
      <x v="1346"/>
    </i>
    <i>
      <x v="1227"/>
    </i>
    <i>
      <x v="1461"/>
    </i>
    <i>
      <x v="1392"/>
    </i>
    <i>
      <x v="1463"/>
    </i>
    <i>
      <x v="1399"/>
    </i>
    <i>
      <x v="1471"/>
    </i>
    <i>
      <x v="1339"/>
    </i>
    <i>
      <x v="1407"/>
    </i>
    <i>
      <x v="1505"/>
    </i>
    <i>
      <x v="970"/>
    </i>
    <i>
      <x v="881"/>
    </i>
    <i>
      <x v="889"/>
    </i>
    <i>
      <x v="924"/>
    </i>
    <i>
      <x v="846"/>
    </i>
    <i>
      <x v="827"/>
    </i>
    <i>
      <x v="857"/>
    </i>
    <i>
      <x v="551"/>
    </i>
    <i>
      <x v="560"/>
    </i>
    <i>
      <x v="726"/>
    </i>
    <i>
      <x v="725"/>
    </i>
    <i>
      <x v="588"/>
    </i>
    <i>
      <x v="578"/>
    </i>
    <i>
      <x v="274"/>
    </i>
    <i>
      <x v="215"/>
    </i>
    <i>
      <x v="3088"/>
    </i>
    <i>
      <x v="3089"/>
    </i>
    <i>
      <x v="2779"/>
    </i>
    <i>
      <x v="2787"/>
    </i>
    <i>
      <x v="1635"/>
    </i>
    <i>
      <x v="1330"/>
    </i>
    <i>
      <x v="798"/>
    </i>
    <i>
      <x v="461"/>
    </i>
    <i>
      <x v="797"/>
    </i>
    <i>
      <x v="782"/>
    </i>
    <i>
      <x v="460"/>
    </i>
    <i>
      <x v="443"/>
    </i>
    <i>
      <x v="380"/>
    </i>
    <i>
      <x v="396"/>
    </i>
    <i>
      <x v="1624"/>
    </i>
    <i>
      <x v="446"/>
    </i>
    <i>
      <x v="115"/>
    </i>
    <i>
      <x v="109"/>
    </i>
    <i>
      <x v="179"/>
    </i>
    <i>
      <x v="159"/>
    </i>
    <i>
      <x v="2560"/>
    </i>
    <i>
      <x v="2579"/>
    </i>
    <i>
      <x v="2671"/>
    </i>
    <i>
      <x v="2564"/>
    </i>
    <i>
      <x v="2707"/>
    </i>
    <i>
      <x v="2067"/>
    </i>
    <i>
      <x v="2060"/>
    </i>
    <i>
      <x v="2061"/>
    </i>
    <i>
      <x v="1779"/>
    </i>
    <i>
      <x v="1379"/>
    </i>
    <i>
      <x v="1513"/>
    </i>
    <i>
      <x v="1532"/>
    </i>
    <i>
      <x v="1160"/>
    </i>
    <i>
      <x v="1129"/>
    </i>
    <i>
      <x v="1149"/>
    </i>
    <i>
      <x v="1144"/>
    </i>
    <i>
      <x v="1130"/>
    </i>
    <i>
      <x v="1131"/>
    </i>
    <i>
      <x v="1143"/>
    </i>
    <i>
      <x v="1128"/>
    </i>
    <i>
      <x v="1121"/>
    </i>
    <i>
      <x v="653"/>
    </i>
    <i>
      <x v="506"/>
    </i>
    <i>
      <x v="481"/>
    </i>
    <i>
      <x v="478"/>
    </i>
    <i>
      <x v="652"/>
    </i>
    <i>
      <x v="635"/>
    </i>
    <i>
      <x v="634"/>
    </i>
    <i>
      <x v="480"/>
    </i>
    <i>
      <x v="482"/>
    </i>
    <i>
      <x v="3036"/>
    </i>
    <i>
      <x v="3040"/>
    </i>
    <i>
      <x v="3039"/>
    </i>
    <i>
      <x v="2825"/>
    </i>
    <i>
      <x v="3030"/>
    </i>
    <i>
      <x v="2848"/>
    </i>
    <i>
      <x v="3011"/>
    </i>
    <i>
      <x v="2832"/>
    </i>
    <i>
      <x v="2999"/>
    </i>
    <i>
      <x v="2931"/>
    </i>
    <i>
      <x v="3081"/>
    </i>
    <i>
      <x v="2800"/>
    </i>
    <i>
      <x v="2798"/>
    </i>
    <i>
      <x v="2859"/>
    </i>
    <i>
      <x v="2636"/>
    </i>
    <i>
      <x v="2619"/>
    </i>
    <i>
      <x v="2726"/>
    </i>
    <i>
      <x v="2380"/>
    </i>
    <i>
      <x v="2367"/>
    </i>
    <i>
      <x v="2048"/>
    </i>
    <i>
      <x v="2216"/>
    </i>
    <i>
      <x v="2217"/>
    </i>
    <i>
      <x v="2010"/>
    </i>
    <i>
      <x v="2384"/>
    </i>
    <i>
      <x v="2046"/>
    </i>
    <i>
      <x v="2037"/>
    </i>
    <i>
      <x v="2361"/>
    </i>
    <i>
      <x v="1674"/>
    </i>
    <i>
      <x v="1941"/>
    </i>
    <i>
      <x v="1942"/>
    </i>
    <i>
      <x v="1726"/>
    </i>
    <i>
      <x v="1910"/>
    </i>
    <i>
      <x v="1874"/>
    </i>
    <i>
      <x v="1676"/>
    </i>
    <i>
      <x v="1892"/>
    </i>
    <i>
      <x v="1695"/>
    </i>
    <i>
      <x v="1743"/>
    </i>
    <i>
      <x v="1826"/>
    </i>
    <i>
      <x v="1236"/>
    </i>
    <i>
      <x v="1244"/>
    </i>
    <i>
      <x v="1350"/>
    </i>
    <i>
      <x v="1462"/>
    </i>
    <i>
      <x v="1418"/>
    </i>
    <i>
      <x v="1219"/>
    </i>
    <i>
      <x v="1506"/>
    </i>
    <i>
      <x v="1408"/>
    </i>
    <i>
      <x v="1427"/>
    </i>
    <i>
      <x v="1278"/>
    </i>
    <i>
      <x v="1349"/>
    </i>
    <i>
      <x v="1384"/>
    </i>
    <i>
      <x v="1409"/>
    </i>
    <i>
      <x v="920"/>
    </i>
    <i>
      <x v="829"/>
    </i>
    <i>
      <x v="845"/>
    </i>
    <i>
      <x v="880"/>
    </i>
    <i>
      <x v="918"/>
    </i>
    <i>
      <x v="906"/>
    </i>
    <i>
      <x v="921"/>
    </i>
    <i>
      <x v="964"/>
    </i>
    <i>
      <x v="819"/>
    </i>
    <i>
      <x v="836"/>
    </i>
    <i>
      <x v="837"/>
    </i>
    <i>
      <x v="752"/>
    </i>
    <i>
      <x v="580"/>
    </i>
    <i>
      <x v="577"/>
    </i>
    <i>
      <x/>
    </i>
    <i>
      <x v="2712"/>
    </i>
    <i>
      <x v="2117"/>
    </i>
    <i>
      <x v="2200"/>
    </i>
    <i>
      <x v="2199"/>
    </i>
    <i>
      <x v="2133"/>
    </i>
    <i>
      <x v="2127"/>
    </i>
    <i>
      <x v="2128"/>
    </i>
    <i>
      <x v="1794"/>
    </i>
    <i>
      <x v="1803"/>
    </i>
    <i>
      <x v="1805"/>
    </i>
    <i>
      <x v="1785"/>
    </i>
    <i>
      <x v="1520"/>
    </i>
    <i>
      <x v="1254"/>
    </i>
    <i>
      <x v="1547"/>
    </i>
    <i>
      <x v="1527"/>
    </i>
    <i>
      <x v="1564"/>
    </i>
    <i>
      <x v="1545"/>
    </i>
    <i>
      <x v="1546"/>
    </i>
    <i>
      <x v="1555"/>
    </i>
    <i>
      <x v="2075"/>
    </i>
    <i>
      <x v="2058"/>
    </i>
    <i>
      <x v="1159"/>
    </i>
    <i>
      <x v="486"/>
    </i>
    <i>
      <x v="2076"/>
    </i>
    <i>
      <x v="2980"/>
    </i>
    <i>
      <x v="1629"/>
    </i>
    <i>
      <x v="1644"/>
    </i>
    <i>
      <x v="1047"/>
    </i>
    <i>
      <x v="955"/>
    </i>
    <i>
      <x v="160"/>
    </i>
    <i>
      <x v="85"/>
    </i>
    <i>
      <x v="185"/>
    </i>
    <i>
      <x v="2403"/>
    </i>
    <i>
      <x v="2253"/>
    </i>
    <i>
      <x v="1621"/>
    </i>
    <i>
      <x v="680"/>
    </i>
    <i>
      <x v="111"/>
    </i>
    <i>
      <x v="108"/>
    </i>
    <i>
      <x v="2247"/>
    </i>
    <i>
      <x v="2344"/>
    </i>
    <i>
      <x v="1607"/>
    </i>
    <i>
      <x v="428"/>
    </i>
    <i>
      <x v="296"/>
    </i>
    <i>
      <x v="33"/>
    </i>
    <i>
      <x v="12"/>
    </i>
    <i>
      <x v="3084"/>
    </i>
    <i>
      <x v="3085"/>
    </i>
    <i>
      <x v="2987"/>
    </i>
    <i>
      <x v="2789"/>
    </i>
    <i>
      <x v="2411"/>
    </i>
    <i>
      <x v="2434"/>
    </i>
    <i>
      <x v="2242"/>
    </i>
    <i>
      <x v="1628"/>
    </i>
    <i>
      <x v="779"/>
    </i>
    <i>
      <x v="780"/>
    </i>
    <i>
      <x v="781"/>
    </i>
    <i>
      <x v="455"/>
    </i>
    <i>
      <x v="442"/>
    </i>
    <i>
      <x v="770"/>
    </i>
    <i>
      <x v="789"/>
    </i>
    <i>
      <x v="796"/>
    </i>
    <i>
      <x v="324"/>
    </i>
    <i>
      <x v="394"/>
    </i>
    <i>
      <x v="335"/>
    </i>
    <i>
      <x v="2245"/>
    </i>
    <i>
      <x v="1046"/>
    </i>
    <i>
      <x v="800"/>
    </i>
    <i>
      <x v="784"/>
    </i>
    <i>
      <x v="318"/>
    </i>
    <i>
      <x v="25"/>
    </i>
    <i>
      <x v="774"/>
    </i>
    <i>
      <x v="116"/>
    </i>
    <i>
      <x v="101"/>
    </i>
    <i>
      <x v="34"/>
    </i>
    <i>
      <x v="2976"/>
    </i>
    <i>
      <x v="2977"/>
    </i>
    <i>
      <x v="3053"/>
    </i>
    <i>
      <x v="3043"/>
    </i>
    <i>
      <x v="3094"/>
    </i>
    <i>
      <x v="2834"/>
    </i>
    <i>
      <x v="3019"/>
    </i>
    <i>
      <x v="2943"/>
    </i>
    <i>
      <x v="3020"/>
    </i>
    <i>
      <x v="3037"/>
    </i>
    <i>
      <x v="2849"/>
    </i>
    <i>
      <x v="2953"/>
    </i>
    <i>
      <x v="2868"/>
    </i>
    <i>
      <x v="3072"/>
    </i>
    <i>
      <x v="2811"/>
    </i>
    <i>
      <x v="2997"/>
    </i>
    <i>
      <x v="2637"/>
    </i>
    <i>
      <x v="2628"/>
    </i>
    <i>
      <x v="2415"/>
    </i>
    <i>
      <x v="2424"/>
    </i>
    <i>
      <x v="2500"/>
    </i>
    <i>
      <x v="2638"/>
    </i>
    <i>
      <x v="2549"/>
    </i>
    <i>
      <x v="2393"/>
    </i>
    <i>
      <x v="2011"/>
    </i>
    <i>
      <x v="2260"/>
    </i>
    <i>
      <x v="2021"/>
    </i>
    <i>
      <x v="2001"/>
    </i>
    <i>
      <x v="2381"/>
    </i>
    <i>
      <x v="2383"/>
    </i>
    <i>
      <x v="2190"/>
    </i>
    <i>
      <x v="2020"/>
    </i>
    <i>
      <x v="2220"/>
    </i>
    <i>
      <x v="1685"/>
    </i>
    <i>
      <x v="1883"/>
    </i>
    <i>
      <x v="1930"/>
    </i>
    <i>
      <x v="1854"/>
    </i>
    <i>
      <x v="1863"/>
    </i>
    <i>
      <x v="1834"/>
    </i>
    <i>
      <x v="1843"/>
    </i>
    <i>
      <x v="1580"/>
    </i>
    <i>
      <x v="1326"/>
    </i>
    <i>
      <x v="1587"/>
    </i>
    <i>
      <x v="1472"/>
    </i>
    <i>
      <x v="1400"/>
    </i>
    <i>
      <x v="1507"/>
    </i>
    <i>
      <x v="1226"/>
    </i>
    <i>
      <x v="1220"/>
    </i>
    <i>
      <x v="1221"/>
    </i>
    <i>
      <x v="1341"/>
    </i>
    <i>
      <x v="919"/>
    </i>
    <i>
      <x v="838"/>
    </i>
    <i>
      <x v="907"/>
    </i>
    <i>
      <x v="869"/>
    </i>
    <i>
      <x v="942"/>
    </i>
    <i>
      <x v="863"/>
    </i>
    <i>
      <x v="1189"/>
    </i>
    <i>
      <x v="965"/>
    </i>
    <i>
      <x v="941"/>
    </i>
    <i>
      <x v="549"/>
    </i>
    <i>
      <x v="559"/>
    </i>
    <i>
      <x v="724"/>
    </i>
    <i>
      <x v="733"/>
    </i>
    <i>
      <x v="567"/>
    </i>
    <i>
      <x v="558"/>
    </i>
    <i>
      <x v="216"/>
    </i>
    <i>
      <x v="243"/>
    </i>
    <i>
      <x v="2686"/>
    </i>
    <i>
      <x v="2704"/>
    </i>
    <i>
      <x v="2147"/>
    </i>
    <i>
      <x v="2156"/>
    </i>
    <i>
      <x v="2099"/>
    </i>
    <i>
      <x v="2091"/>
    </i>
    <i>
      <x v="2162"/>
    </i>
    <i>
      <x v="2109"/>
    </i>
    <i>
      <x v="1786"/>
    </i>
    <i>
      <x v="1796"/>
    </i>
    <i>
      <x v="1795"/>
    </i>
    <i>
      <x v="1573"/>
    </i>
    <i>
      <x v="1557"/>
    </i>
    <i>
      <x v="1530"/>
    </i>
    <i>
      <x v="1538"/>
    </i>
    <i>
      <x v="1548"/>
    </i>
    <i>
      <x v="1528"/>
    </i>
    <i>
      <x v="2157"/>
    </i>
    <i>
      <x v="1521"/>
    </i>
    <i>
      <x v="1368"/>
    </i>
    <i>
      <x v="2406"/>
    </i>
    <i>
      <x v="606"/>
    </i>
    <i>
      <x v="608"/>
    </i>
    <i>
      <x v="3140"/>
    </i>
    <i>
      <x v="2436"/>
    </i>
    <i>
      <x v="2770"/>
    </i>
    <i>
      <x v="2778"/>
    </i>
    <i>
      <x v="2437"/>
    </i>
    <i>
      <x v="2420"/>
    </i>
    <i>
      <x v="2445"/>
    </i>
    <i>
      <x v="2435"/>
    </i>
    <i>
      <x v="2401"/>
    </i>
    <i>
      <x v="2740"/>
    </i>
    <i>
      <x v="1751"/>
    </i>
    <i>
      <x v="979"/>
    </i>
    <i>
      <x v="799"/>
    </i>
    <i>
      <x v="909"/>
    </i>
    <i>
      <x v="452"/>
    </i>
    <i>
      <x v="445"/>
    </i>
    <i>
      <x v="404"/>
    </i>
    <i>
      <x v="407"/>
    </i>
    <i>
      <x v="397"/>
    </i>
    <i>
      <x v="387"/>
    </i>
    <i>
      <x v="370"/>
    </i>
    <i>
      <x v="371"/>
    </i>
    <i>
      <x v="378"/>
    </i>
    <i>
      <x v="388"/>
    </i>
    <i>
      <x v="398"/>
    </i>
    <i>
      <x v="2687"/>
    </i>
    <i>
      <x v="678"/>
    </i>
    <i>
      <x v="3115"/>
    </i>
    <i>
      <x v="2693"/>
    </i>
    <i>
      <x v="2586"/>
    </i>
    <i>
      <x v="2125"/>
    </i>
    <i>
      <x v="1773"/>
    </i>
    <i>
      <x v="1764"/>
    </i>
    <i>
      <x v="1365"/>
    </i>
    <i>
      <x v="1366"/>
    </i>
    <i>
      <x v="1383"/>
    </i>
    <i>
      <x v="1525"/>
    </i>
    <i>
      <x v="1515"/>
    </i>
    <i>
      <x v="1153"/>
    </i>
    <i>
      <x v="650"/>
    </i>
    <i>
      <x v="659"/>
    </i>
    <i>
      <x v="3032"/>
    </i>
    <i>
      <x v="2183"/>
    </i>
    <i>
      <x v="1281"/>
    </i>
    <i>
      <x v="1501"/>
    </i>
    <i>
      <x v="937"/>
    </i>
    <i>
      <x v="998"/>
    </i>
    <i>
      <x v="736"/>
    </i>
    <i>
      <x v="2715"/>
    </i>
    <i>
      <x v="2140"/>
    </i>
    <i>
      <x v="1797"/>
    </i>
    <i>
      <x v="1531"/>
    </i>
    <i>
      <x v="1441"/>
    </i>
    <i>
      <x v="1512"/>
    </i>
    <i>
      <x v="618"/>
    </i>
    <i>
      <x v="2985"/>
    </i>
    <i>
      <x v="2986"/>
    </i>
    <i>
      <x v="2554"/>
    </i>
    <i>
      <x v="2751"/>
    </i>
    <i>
      <x v="2753"/>
    </i>
    <i>
      <x v="2398"/>
    </i>
    <i>
      <x v="2252"/>
    </i>
    <i>
      <x v="2349"/>
    </i>
    <i>
      <x v="1329"/>
    </i>
    <i>
      <x v="954"/>
    </i>
    <i>
      <x v="986"/>
    </i>
    <i>
      <x v="456"/>
    </i>
    <i>
      <x v="420"/>
    </i>
    <i>
      <x v="449"/>
    </i>
    <i>
      <x v="790"/>
    </i>
    <i>
      <x v="762"/>
    </i>
    <i>
      <x v="771"/>
    </i>
    <i>
      <x v="366"/>
    </i>
    <i>
      <x v="334"/>
    </i>
    <i>
      <x v="129"/>
    </i>
    <i>
      <x v="351"/>
    </i>
    <i>
      <x v="342"/>
    </i>
    <i>
      <x v="360"/>
    </i>
    <i>
      <x v="325"/>
    </i>
    <i>
      <x v="1755"/>
    </i>
    <i>
      <x v="791"/>
    </i>
    <i>
      <x v="8"/>
    </i>
    <i>
      <x v="169"/>
    </i>
    <i>
      <x v="3090"/>
    </i>
    <i>
      <x v="2791"/>
    </i>
    <i>
      <x v="2771"/>
    </i>
    <i>
      <x v="2786"/>
    </i>
    <i>
      <x v="2764"/>
    </i>
    <i>
      <x v="2446"/>
    </i>
    <i>
      <x v="2765"/>
    </i>
    <i>
      <x v="2739"/>
    </i>
    <i>
      <x v="2769"/>
    </i>
    <i>
      <x v="2741"/>
    </i>
    <i>
      <x v="2790"/>
    </i>
    <i>
      <x v="2243"/>
    </i>
    <i>
      <x v="1753"/>
    </i>
    <i>
      <x v="980"/>
    </i>
    <i>
      <x v="981"/>
    </i>
    <i>
      <x v="987"/>
    </i>
    <i>
      <x v="406"/>
    </i>
    <i>
      <x v="444"/>
    </i>
    <i>
      <x v="459"/>
    </i>
    <i>
      <x v="668"/>
    </i>
    <i>
      <x v="451"/>
    </i>
    <i>
      <x v="345"/>
    </i>
    <i>
      <x v="354"/>
    </i>
    <i>
      <x v="3182"/>
    </i>
    <i>
      <x v="2663"/>
    </i>
    <i>
      <x v="2559"/>
    </i>
    <i>
      <x v="2149"/>
    </i>
    <i>
      <x v="1769"/>
    </i>
    <i>
      <x v="1495"/>
    </i>
    <i>
      <x v="1359"/>
    </i>
    <i>
      <x v="1615"/>
    </i>
    <i>
      <x v="51"/>
    </i>
    <i>
      <x v="3111"/>
    </i>
    <i>
      <x v="2973"/>
    </i>
    <i>
      <x v="2810"/>
    </i>
    <i>
      <x v="2965"/>
    </i>
    <i>
      <x v="3017"/>
    </i>
    <i>
      <x v="2974"/>
    </i>
    <i>
      <x v="2841"/>
    </i>
    <i>
      <x v="2847"/>
    </i>
    <i>
      <x v="3026"/>
    </i>
    <i>
      <x v="3004"/>
    </i>
    <i>
      <x v="3035"/>
    </i>
    <i>
      <x v="3007"/>
    </i>
    <i>
      <x v="3051"/>
    </i>
    <i>
      <x v="3102"/>
    </i>
    <i>
      <x v="2857"/>
    </i>
    <i>
      <x v="3016"/>
    </i>
    <i>
      <x v="2803"/>
    </i>
    <i>
      <x v="2617"/>
    </i>
    <i>
      <x v="2661"/>
    </i>
    <i>
      <x v="2724"/>
    </i>
    <i>
      <x v="2652"/>
    </i>
    <i>
      <x v="2470"/>
    </i>
    <i>
      <x v="2548"/>
    </i>
    <i>
      <x v="2608"/>
    </i>
    <i>
      <x v="2008"/>
    </i>
    <i>
      <x v="2035"/>
    </i>
    <i>
      <x v="2323"/>
    </i>
    <i>
      <x v="2265"/>
    </i>
    <i>
      <x v="1999"/>
    </i>
    <i>
      <x v="2188"/>
    </i>
    <i>
      <x v="2207"/>
    </i>
    <i>
      <x v="2359"/>
    </i>
    <i>
      <x v="2036"/>
    </i>
    <i>
      <x v="2360"/>
    </i>
    <i>
      <x v="2274"/>
    </i>
    <i>
      <x v="2290"/>
    </i>
    <i>
      <x v="2027"/>
    </i>
    <i>
      <x v="1900"/>
    </i>
    <i>
      <x v="1991"/>
    </i>
    <i>
      <x v="1740"/>
    </i>
    <i>
      <x v="1732"/>
    </i>
    <i>
      <x v="1814"/>
    </i>
    <i>
      <x v="1890"/>
    </i>
    <i>
      <x v="1959"/>
    </i>
    <i>
      <x v="1940"/>
    </i>
    <i>
      <x v="1970"/>
    </i>
    <i>
      <x v="1919"/>
    </i>
    <i>
      <x v="1672"/>
    </i>
    <i>
      <x v="1851"/>
    </i>
    <i>
      <x v="1842"/>
    </i>
    <i>
      <x v="1713"/>
    </i>
    <i>
      <x v="1344"/>
    </i>
    <i>
      <x v="1298"/>
    </i>
    <i>
      <x v="1211"/>
    </i>
    <i>
      <x v="1277"/>
    </i>
    <i>
      <x v="1504"/>
    </i>
    <i>
      <x v="923"/>
    </i>
    <i>
      <x v="835"/>
    </i>
    <i>
      <x v="968"/>
    </i>
    <i>
      <x v="904"/>
    </i>
    <i>
      <x v="868"/>
    </i>
    <i>
      <x v="887"/>
    </i>
    <i>
      <x v="888"/>
    </i>
    <i>
      <x v="808"/>
    </i>
    <i>
      <x v="834"/>
    </i>
    <i>
      <x v="895"/>
    </i>
    <i>
      <x v="557"/>
    </i>
    <i>
      <x v="751"/>
    </i>
    <i>
      <x v="741"/>
    </i>
    <i>
      <x v="292"/>
    </i>
    <i>
      <x v="264"/>
    </i>
    <i>
      <x v="312"/>
    </i>
    <i>
      <x v="250"/>
    </i>
    <i>
      <x v="293"/>
    </i>
    <i>
      <x v="3086"/>
    </i>
    <i>
      <x v="2752"/>
    </i>
    <i>
      <x v="2736"/>
    </i>
    <i>
      <x v="2745"/>
    </i>
    <i>
      <x v="2410"/>
    </i>
    <i>
      <x v="2738"/>
    </i>
    <i>
      <x v="2444"/>
    </i>
    <i>
      <x v="2754"/>
    </i>
    <i>
      <x v="2763"/>
    </i>
    <i>
      <x v="2350"/>
    </i>
    <i>
      <x v="2241"/>
    </i>
    <i>
      <x v="1638"/>
    </i>
    <i>
      <x v="1632"/>
    </i>
    <i>
      <x v="667"/>
    </i>
    <i>
      <x v="795"/>
    </i>
    <i>
      <x v="458"/>
    </i>
    <i>
      <x v="457"/>
    </i>
    <i>
      <x v="772"/>
    </i>
    <i>
      <x v="450"/>
    </i>
    <i>
      <x v="130"/>
    </i>
    <i>
      <x v="352"/>
    </i>
    <i>
      <x v="353"/>
    </i>
    <i>
      <x v="3172"/>
    </i>
    <i>
      <x v="2528"/>
    </i>
    <i>
      <x v="3175"/>
    </i>
    <i>
      <x v="2695"/>
    </i>
    <i>
      <x v="2685"/>
    </i>
    <i>
      <x v="2694"/>
    </i>
    <i>
      <x v="2705"/>
    </i>
    <i>
      <x v="2107"/>
    </i>
    <i>
      <x v="2089"/>
    </i>
    <i>
      <x v="2132"/>
    </i>
    <i>
      <x v="2101"/>
    </i>
    <i>
      <x v="2118"/>
    </i>
    <i>
      <x v="2155"/>
    </i>
    <i>
      <x v="1810"/>
    </i>
    <i>
      <x v="1804"/>
    </i>
    <i>
      <x v="1565"/>
    </i>
    <i>
      <x v="1537"/>
    </i>
    <i>
      <x v="1376"/>
    </i>
    <i>
      <x v="1539"/>
    </i>
    <i>
      <x v="2777"/>
    </i>
    <i>
      <x v="2785"/>
    </i>
    <i>
      <x v="2768"/>
    </i>
    <i>
      <x v="418"/>
    </i>
    <i>
      <x v="794"/>
    </i>
    <i>
      <x v="788"/>
    </i>
    <i>
      <x v="761"/>
    </i>
    <i>
      <x v="343"/>
    </i>
    <i>
      <x v="385"/>
    </i>
    <i>
      <x v="368"/>
    </i>
    <i>
      <x v="21"/>
    </i>
    <i>
      <x v="376"/>
    </i>
    <i>
      <x v="395"/>
    </i>
    <i>
      <x v="2574"/>
    </i>
    <i>
      <x v="2584"/>
    </i>
    <i>
      <x v="2702"/>
    </i>
    <i>
      <x v="2587"/>
    </i>
    <i>
      <x v="2167"/>
    </i>
    <i>
      <x v="2146"/>
    </i>
    <i>
      <x v="2161"/>
    </i>
    <i>
      <x v="2144"/>
    </i>
    <i>
      <x v="2124"/>
    </i>
    <i>
      <x v="2105"/>
    </i>
    <i>
      <x v="2168"/>
    </i>
    <i>
      <x v="2096"/>
    </i>
    <i>
      <x v="2145"/>
    </i>
    <i>
      <x v="1801"/>
    </i>
    <i>
      <x v="1791"/>
    </i>
    <i>
      <x v="1774"/>
    </i>
    <i>
      <x v="1373"/>
    </i>
    <i>
      <x v="1572"/>
    </i>
    <i>
      <x v="1375"/>
    </i>
    <i>
      <x v="1444"/>
    </i>
    <i>
      <x v="1534"/>
    </i>
    <i>
      <x v="1543"/>
    </i>
    <i>
      <x v="1152"/>
    </i>
    <i>
      <x v="641"/>
    </i>
    <i>
      <x v="2989"/>
    </i>
    <i>
      <x v="2742"/>
    </i>
    <i>
      <x v="1686"/>
    </i>
    <i>
      <x v="9"/>
    </i>
    <i>
      <x v="150"/>
    </i>
    <i>
      <x v="3112"/>
    </i>
    <i>
      <x v="2703"/>
    </i>
    <i>
      <x v="2676"/>
    </i>
    <i>
      <x v="2713"/>
    </i>
    <i>
      <x v="2596"/>
    </i>
    <i>
      <x v="2696"/>
    </i>
    <i>
      <x v="2100"/>
    </i>
    <i>
      <x v="2098"/>
    </i>
    <i>
      <x v="2126"/>
    </i>
    <i>
      <x v="1776"/>
    </i>
    <i>
      <x v="1566"/>
    </i>
    <i>
      <x v="1556"/>
    </i>
    <i>
      <x v="1519"/>
    </i>
    <i>
      <x v="1529"/>
    </i>
    <i>
      <x v="523"/>
    </i>
    <i>
      <x v="504"/>
    </i>
    <i>
      <x v="1869"/>
    </i>
    <i>
      <x v="1118"/>
    </i>
    <i>
      <x v="1759"/>
    </i>
    <i>
      <x v="1787"/>
    </i>
    <i>
      <x v="1117"/>
    </i>
    <i>
      <x v="671"/>
    </i>
    <i>
      <x v="643"/>
    </i>
    <i>
      <x v="2691"/>
    </i>
    <i>
      <x v="2684"/>
    </i>
    <i>
      <x v="2595"/>
    </i>
    <i>
      <x v="2692"/>
    </i>
    <i>
      <x v="2700"/>
    </i>
    <i>
      <x v="2577"/>
    </i>
    <i>
      <x v="2594"/>
    </i>
    <i>
      <x v="2711"/>
    </i>
    <i>
      <x v="2169"/>
    </i>
    <i>
      <x v="2154"/>
    </i>
    <i>
      <x v="2114"/>
    </i>
    <i>
      <x v="2065"/>
    </i>
    <i>
      <x v="1792"/>
    </i>
    <i>
      <x v="1800"/>
    </i>
    <i>
      <x v="1516"/>
    </i>
    <i>
      <x v="1492"/>
    </i>
    <i>
      <x v="1382"/>
    </i>
    <i>
      <x v="1253"/>
    </i>
    <i>
      <x v="1374"/>
    </i>
    <i>
      <x v="1563"/>
    </i>
    <i>
      <x v="1163"/>
    </i>
    <i>
      <x v="1164"/>
    </i>
    <i>
      <x v="1154"/>
    </i>
    <i>
      <x v="664"/>
    </i>
    <i>
      <x v="631"/>
    </i>
    <i>
      <x v="3087"/>
    </i>
    <i>
      <x v="2747"/>
    </i>
    <i>
      <x v="2409"/>
    </i>
    <i>
      <x v="2737"/>
    </i>
    <i>
      <x v="2399"/>
    </i>
    <i>
      <x v="2746"/>
    </i>
    <i>
      <x v="2762"/>
    </i>
    <i>
      <x v="2400"/>
    </i>
    <i>
      <x v="2732"/>
    </i>
    <i>
      <x v="2251"/>
    </i>
    <i>
      <x v="2240"/>
    </i>
    <i>
      <x v="1613"/>
    </i>
    <i>
      <x v="1634"/>
    </i>
    <i>
      <x v="1633"/>
    </i>
    <i>
      <x v="978"/>
    </i>
    <i>
      <x v="419"/>
    </i>
    <i>
      <x v="344"/>
    </i>
    <i>
      <x v="333"/>
    </i>
    <i>
      <x v="367"/>
    </i>
    <i>
      <x v="377"/>
    </i>
    <i>
      <x v="2174"/>
    </i>
    <i>
      <x v="2317"/>
    </i>
    <i>
      <x v="2194"/>
    </i>
    <i>
      <x v="1738"/>
    </i>
    <i>
      <x v="1259"/>
    </i>
    <i>
      <x v="1240"/>
    </i>
    <i>
      <x v="719"/>
    </i>
    <i>
      <x v="2668"/>
    </i>
    <i>
      <x v="2710"/>
    </i>
    <i>
      <x v="2115"/>
    </i>
    <i>
      <x v="2070"/>
    </i>
    <i>
      <x v="2131"/>
    </i>
    <i>
      <x v="1783"/>
    </i>
    <i>
      <x v="1784"/>
    </i>
    <i>
      <x v="1765"/>
    </i>
    <i>
      <x v="1808"/>
    </i>
    <i>
      <x v="1809"/>
    </i>
    <i>
      <x v="1252"/>
    </i>
    <i>
      <x v="1517"/>
    </i>
    <i>
      <x v="1364"/>
    </i>
    <i>
      <x v="512"/>
    </i>
    <i>
      <x v="638"/>
    </i>
    <i>
      <x v="2563"/>
    </i>
    <i>
      <x v="2092"/>
    </i>
    <i>
      <x v="1486"/>
    </i>
    <i>
      <x v="1142"/>
    </i>
    <i>
      <x v="2701"/>
    </i>
    <i>
      <x v="2683"/>
    </i>
    <i>
      <x v="2709"/>
    </i>
    <i>
      <x v="2669"/>
    </i>
    <i>
      <x v="2682"/>
    </i>
    <i>
      <x v="2152"/>
    </i>
    <i>
      <x v="2153"/>
    </i>
    <i>
      <x v="1793"/>
    </i>
    <i>
      <x v="1802"/>
    </i>
    <i>
      <x v="1775"/>
    </i>
    <i>
      <x v="1782"/>
    </i>
    <i>
      <x v="1766"/>
    </i>
    <i>
      <x v="1536"/>
    </i>
    <i>
      <x v="1493"/>
    </i>
    <i>
      <x v="1445"/>
    </i>
    <i>
      <x v="1535"/>
    </i>
    <i>
      <x v="484"/>
    </i>
    <i>
      <x v="658"/>
    </i>
    <i>
      <x v="521"/>
    </i>
    <i>
      <x v="2722"/>
    </i>
    <i>
      <x v="2603"/>
    </i>
    <i>
      <x v="2333"/>
    </i>
    <i>
      <x v="2303"/>
    </i>
    <i>
      <x v="2352"/>
    </i>
    <i>
      <x v="1688"/>
    </i>
    <i>
      <x v="1201"/>
    </i>
    <i>
      <x v="1584"/>
    </i>
    <i>
      <x v="1177"/>
    </i>
    <i>
      <x v="913"/>
    </i>
    <i>
      <x v="2451"/>
    </i>
    <i>
      <x v="2734"/>
    </i>
    <i>
      <x v="2784"/>
    </i>
    <i>
      <x v="2767"/>
    </i>
    <i>
      <x v="2744"/>
    </i>
    <i>
      <x v="2443"/>
    </i>
    <i>
      <x v="2396"/>
    </i>
    <i>
      <x v="2750"/>
    </i>
    <i>
      <x v="2239"/>
    </i>
    <i>
      <x v="1637"/>
    </i>
    <i>
      <x v="1627"/>
    </i>
    <i>
      <x v="1327"/>
    </i>
    <i>
      <x v="433"/>
    </i>
    <i>
      <x v="403"/>
    </i>
    <i>
      <x v="350"/>
    </i>
    <i>
      <x v="127"/>
    </i>
    <i>
      <x v="128"/>
    </i>
    <i>
      <x v="341"/>
    </i>
    <i>
      <x v="2598"/>
    </i>
    <i>
      <x v="1620"/>
    </i>
    <i>
      <x v="178"/>
    </i>
    <i>
      <x v="112"/>
    </i>
    <i>
      <x v="77"/>
    </i>
    <i>
      <x v="3114"/>
    </i>
    <i>
      <x v="2690"/>
    </i>
    <i>
      <x v="2665"/>
    </i>
    <i>
      <x v="2717"/>
    </i>
    <i>
      <x v="2565"/>
    </i>
    <i>
      <x v="2689"/>
    </i>
    <i>
      <x v="2593"/>
    </i>
    <i>
      <x v="2063"/>
    </i>
    <i>
      <x v="2064"/>
    </i>
    <i>
      <x v="2143"/>
    </i>
    <i>
      <x v="2103"/>
    </i>
    <i>
      <x v="2138"/>
    </i>
    <i>
      <x v="1771"/>
    </i>
    <i>
      <x v="1562"/>
    </i>
    <i>
      <x v="1363"/>
    </i>
    <i>
      <x v="1251"/>
    </i>
    <i>
      <x v="1524"/>
    </i>
    <i>
      <x v="1249"/>
    </i>
    <i>
      <x v="1489"/>
    </i>
    <i>
      <x v="1371"/>
    </i>
    <i>
      <x v="1162"/>
    </i>
    <i>
      <x v="1161"/>
    </i>
    <i>
      <x v="647"/>
    </i>
    <i>
      <x v="655"/>
    </i>
    <i>
      <x v="3014"/>
    </i>
    <i>
      <x v="2955"/>
    </i>
    <i>
      <x v="2285"/>
    </i>
    <i>
      <x v="2052"/>
    </i>
    <i>
      <x v="2357"/>
    </i>
    <i>
      <x v="308"/>
    </i>
    <i>
      <x v="287"/>
    </i>
    <i>
      <x v="267"/>
    </i>
    <i>
      <x v="2930"/>
    </i>
    <i>
      <x v="3042"/>
    </i>
    <i>
      <x v="2895"/>
    </i>
    <i>
      <x v="3071"/>
    </i>
    <i>
      <x v="2996"/>
    </i>
    <i>
      <x v="2815"/>
    </i>
    <i>
      <x v="3034"/>
    </i>
    <i>
      <x v="3116"/>
    </i>
    <i>
      <x v="2442"/>
    </i>
    <i>
      <x v="2460"/>
    </i>
    <i>
      <x v="2635"/>
    </i>
    <i>
      <x v="2423"/>
    </i>
    <i>
      <x v="2626"/>
    </i>
    <i>
      <x v="2725"/>
    </i>
    <i>
      <x v="2338"/>
    </i>
    <i>
      <x v="2330"/>
    </i>
    <i>
      <x v="2018"/>
    </i>
    <i>
      <x v="2017"/>
    </i>
    <i>
      <x v="2044"/>
    </i>
    <i>
      <x v="2054"/>
    </i>
    <i>
      <x v="2339"/>
    </i>
    <i>
      <x v="2257"/>
    </i>
    <i>
      <x v="1654"/>
    </i>
    <i>
      <x v="1824"/>
    </i>
    <i>
      <x v="1681"/>
    </i>
    <i>
      <x v="1693"/>
    </i>
    <i>
      <x v="1880"/>
    </i>
    <i>
      <x v="1723"/>
    </i>
    <i>
      <x v="1909"/>
    </i>
    <i>
      <x v="1692"/>
    </i>
    <i>
      <x v="1968"/>
    </i>
    <i>
      <x v="1503"/>
    </i>
    <i>
      <x v="1204"/>
    </i>
    <i>
      <x v="1452"/>
    </i>
    <i>
      <x v="1348"/>
    </i>
    <i>
      <x v="1269"/>
    </i>
    <i>
      <x v="1338"/>
    </i>
    <i>
      <x v="1398"/>
    </i>
    <i>
      <x v="1309"/>
    </i>
    <i>
      <x v="1577"/>
    </i>
    <i>
      <x v="1243"/>
    </i>
    <i>
      <x v="1390"/>
    </i>
    <i>
      <x v="1210"/>
    </i>
    <i>
      <x v="1470"/>
    </i>
    <i>
      <x v="1319"/>
    </i>
    <i>
      <x v="1302"/>
    </i>
    <i>
      <x v="1304"/>
    </i>
    <i>
      <x v="1235"/>
    </i>
    <i>
      <x v="1225"/>
    </i>
    <i>
      <x v="962"/>
    </i>
    <i>
      <x v="817"/>
    </i>
    <i>
      <x v="1188"/>
    </i>
    <i>
      <x v="879"/>
    </i>
    <i>
      <x v="853"/>
    </i>
    <i>
      <x v="807"/>
    </i>
    <i>
      <x v="1187"/>
    </i>
    <i>
      <x v="975"/>
    </i>
    <i>
      <x v="566"/>
    </i>
    <i>
      <x v="565"/>
    </i>
    <i>
      <x v="723"/>
    </i>
    <i>
      <x v="598"/>
    </i>
    <i>
      <x v="240"/>
    </i>
    <i>
      <x v="231"/>
    </i>
    <i>
      <x v="2721"/>
    </i>
    <i>
      <x v="2163"/>
    </i>
    <i>
      <x v="1778"/>
    </i>
    <i>
      <x v="1136"/>
    </i>
    <i>
      <x v="413"/>
    </i>
    <i>
      <x v="356"/>
    </i>
    <i>
      <x v="186"/>
    </i>
    <i>
      <x v="52"/>
    </i>
    <i>
      <x v="65"/>
    </i>
    <i>
      <x v="151"/>
    </i>
    <i>
      <x v="58"/>
    </i>
    <i>
      <x v="2958"/>
    </i>
    <i>
      <x v="3093"/>
    </i>
    <i>
      <x v="2964"/>
    </i>
    <i>
      <x v="2886"/>
    </i>
    <i>
      <x v="2824"/>
    </i>
    <i>
      <x v="2950"/>
    </i>
    <i>
      <x v="2730"/>
    </i>
    <i>
      <x v="2634"/>
    </i>
    <i>
      <x v="2643"/>
    </i>
    <i>
      <x v="2644"/>
    </i>
    <i>
      <x v="2616"/>
    </i>
    <i>
      <x v="2376"/>
    </i>
    <i>
      <x v="2009"/>
    </i>
    <i>
      <x v="2187"/>
    </i>
    <i>
      <x v="2314"/>
    </i>
    <i>
      <x v="2215"/>
    </i>
    <i>
      <x v="2299"/>
    </i>
    <i>
      <x v="2026"/>
    </i>
    <i>
      <x v="2045"/>
    </i>
    <i>
      <x v="1731"/>
    </i>
    <i>
      <x v="1664"/>
    </i>
    <i>
      <x v="1815"/>
    </i>
    <i>
      <x v="1832"/>
    </i>
    <i>
      <x v="1673"/>
    </i>
    <i>
      <x v="1833"/>
    </i>
    <i>
      <x v="1722"/>
    </i>
    <i>
      <x v="1682"/>
    </i>
    <i>
      <x v="1655"/>
    </i>
    <i>
      <x v="1290"/>
    </i>
    <i>
      <x v="1460"/>
    </i>
    <i>
      <x v="1289"/>
    </i>
    <i>
      <x v="1480"/>
    </i>
    <i>
      <x v="1426"/>
    </i>
    <i>
      <x v="1208"/>
    </i>
    <i>
      <x v="1313"/>
    </i>
    <i>
      <x v="1416"/>
    </i>
    <i>
      <x v="1435"/>
    </i>
    <i>
      <x v="816"/>
    </i>
    <i>
      <x v="940"/>
    </i>
    <i>
      <x v="939"/>
    </i>
    <i>
      <x v="947"/>
    </i>
    <i>
      <x v="825"/>
    </i>
    <i>
      <x v="862"/>
    </i>
    <i>
      <x v="915"/>
    </i>
    <i>
      <x v="1038"/>
    </i>
    <i>
      <x v="844"/>
    </i>
    <i>
      <x v="878"/>
    </i>
    <i>
      <x v="946"/>
    </i>
    <i>
      <x v="597"/>
    </i>
    <i>
      <x v="731"/>
    </i>
    <i>
      <x v="587"/>
    </i>
    <i>
      <x v="750"/>
    </i>
    <i>
      <x v="271"/>
    </i>
    <i>
      <x v="205"/>
    </i>
    <i>
      <x v="195"/>
    </i>
    <i>
      <x v="281"/>
    </i>
    <i>
      <x v="241"/>
    </i>
    <i>
      <x v="214"/>
    </i>
    <i>
      <x v="263"/>
    </i>
    <i>
      <x v="2236"/>
    </i>
    <i>
      <x v="1600"/>
    </i>
    <i>
      <x v="329"/>
    </i>
    <i>
      <x v="86"/>
    </i>
    <i>
      <x v="113"/>
    </i>
    <i>
      <x v="2202"/>
    </i>
    <i>
      <x v="1156"/>
    </i>
    <i>
      <x v="626"/>
    </i>
    <i>
      <x v="529"/>
    </i>
    <i>
      <x v="1768"/>
    </i>
    <i>
      <x v="662"/>
    </i>
    <i>
      <x v="672"/>
    </i>
    <i>
      <x v="1055"/>
    </i>
    <i>
      <x v="764"/>
    </i>
    <i>
      <x v="14"/>
    </i>
    <i>
      <x v="170"/>
    </i>
    <i>
      <x v="2795"/>
    </i>
    <i>
      <x v="2735"/>
    </i>
    <i>
      <x v="2788"/>
    </i>
    <i>
      <x v="2600"/>
    </i>
    <i>
      <x v="2249"/>
    </i>
    <i>
      <x v="1640"/>
    </i>
    <i>
      <x v="1619"/>
    </i>
    <i>
      <x v="985"/>
    </i>
    <i>
      <x v="760"/>
    </i>
    <i>
      <x v="417"/>
    </i>
    <i>
      <x v="434"/>
    </i>
    <i>
      <x v="349"/>
    </i>
    <i>
      <x v="322"/>
    </i>
    <i>
      <x v="323"/>
    </i>
    <i>
      <x v="331"/>
    </i>
    <i>
      <x v="3066"/>
    </i>
    <i>
      <x v="2867"/>
    </i>
    <i>
      <x v="2929"/>
    </i>
    <i>
      <x v="2942"/>
    </i>
    <i>
      <x v="2831"/>
    </i>
    <i>
      <x v="2994"/>
    </i>
    <i>
      <x v="3059"/>
    </i>
    <i>
      <x v="2876"/>
    </i>
    <i>
      <x v="2797"/>
    </i>
    <i>
      <x v="3008"/>
    </i>
    <i>
      <x v="3080"/>
    </i>
    <i>
      <x v="2951"/>
    </i>
    <i>
      <x v="2995"/>
    </i>
    <i>
      <x v="2941"/>
    </i>
    <i>
      <x v="2539"/>
    </i>
    <i>
      <x v="2662"/>
    </i>
    <i>
      <x v="2480"/>
    </i>
    <i>
      <x v="2625"/>
    </i>
    <i>
      <x v="2413"/>
    </i>
    <i>
      <x v="2607"/>
    </i>
    <i>
      <x v="2219"/>
    </i>
    <i>
      <x v="2365"/>
    </i>
    <i>
      <x v="2222"/>
    </i>
    <i>
      <x v="2313"/>
    </i>
    <i>
      <x v="2179"/>
    </i>
    <i>
      <x v="2196"/>
    </i>
    <i>
      <x v="2364"/>
    </i>
    <i>
      <x v="2392"/>
    </i>
    <i>
      <x v="2322"/>
    </i>
    <i>
      <x v="2206"/>
    </i>
    <i>
      <x v="2000"/>
    </i>
    <i>
      <x v="2212"/>
    </i>
    <i>
      <x v="2178"/>
    </i>
    <i>
      <x v="2373"/>
    </i>
    <i>
      <x v="2298"/>
    </i>
    <i>
      <x v="1663"/>
    </i>
    <i>
      <x v="1702"/>
    </i>
    <i>
      <x v="1714"/>
    </i>
    <i>
      <x v="1748"/>
    </i>
    <i>
      <x v="1741"/>
    </i>
    <i>
      <x v="1861"/>
    </i>
    <i>
      <x v="1990"/>
    </i>
    <i>
      <x v="1701"/>
    </i>
    <i>
      <x v="1929"/>
    </i>
    <i>
      <x v="1823"/>
    </i>
    <i>
      <x v="1871"/>
    </i>
    <i>
      <x v="1949"/>
    </i>
    <i>
      <x v="1406"/>
    </i>
    <i>
      <x v="1209"/>
    </i>
    <i>
      <x v="1203"/>
    </i>
    <i>
      <x v="1276"/>
    </i>
    <i>
      <x v="1242"/>
    </i>
    <i>
      <x v="1268"/>
    </i>
    <i>
      <x v="1303"/>
    </i>
    <i>
      <x v="1389"/>
    </i>
    <i>
      <x v="1312"/>
    </i>
    <i>
      <x v="1318"/>
    </i>
    <i>
      <x v="1586"/>
    </i>
    <i>
      <x v="1215"/>
    </i>
    <i>
      <x v="1110"/>
    </i>
    <i>
      <x v="1012"/>
    </i>
    <i>
      <x v="856"/>
    </i>
    <i>
      <x v="917"/>
    </i>
    <i>
      <x v="826"/>
    </i>
    <i>
      <x v="916"/>
    </i>
    <i>
      <x v="843"/>
    </i>
    <i>
      <x v="1021"/>
    </i>
    <i>
      <x v="722"/>
    </i>
    <i>
      <x v="547"/>
    </i>
    <i>
      <x v="556"/>
    </i>
    <i>
      <x v="732"/>
    </i>
    <i>
      <x v="575"/>
    </i>
    <i>
      <x v="548"/>
    </i>
    <i>
      <x v="742"/>
    </i>
    <i>
      <x v="204"/>
    </i>
    <i>
      <x v="249"/>
    </i>
    <i>
      <x v="196"/>
    </i>
    <i>
      <x v="213"/>
    </i>
    <i>
      <x v="1378"/>
    </i>
    <i>
      <x v="1126"/>
    </i>
    <i>
      <x v="609"/>
    </i>
    <i>
      <x v="2666"/>
    </i>
    <i>
      <x v="2591"/>
    </i>
    <i>
      <x v="2718"/>
    </i>
    <i>
      <x v="2592"/>
    </i>
    <i>
      <x v="2680"/>
    </i>
    <i>
      <x v="2142"/>
    </i>
    <i>
      <x v="2095"/>
    </i>
    <i>
      <x v="2159"/>
    </i>
    <i>
      <x v="1780"/>
    </i>
    <i>
      <x v="1772"/>
    </i>
    <i>
      <x v="1781"/>
    </i>
    <i>
      <x v="1807"/>
    </i>
    <i>
      <x v="1381"/>
    </i>
    <i>
      <x v="1542"/>
    </i>
    <i>
      <x v="1150"/>
    </i>
    <i>
      <x v="660"/>
    </i>
    <i>
      <x v="676"/>
    </i>
    <i>
      <x v="508"/>
    </i>
    <i>
      <x v="2983"/>
    </i>
    <i>
      <x v="2397"/>
    </i>
    <i>
      <x v="2433"/>
    </i>
    <i>
      <x v="2395"/>
    </i>
    <i>
      <x v="2408"/>
    </i>
    <i>
      <x v="2250"/>
    </i>
    <i>
      <x v="1604"/>
    </i>
    <i>
      <x v="1631"/>
    </i>
    <i>
      <x v="1612"/>
    </i>
    <i>
      <x v="976"/>
    </i>
    <i>
      <x v="441"/>
    </i>
    <i>
      <x v="663"/>
    </i>
    <i>
      <x v="759"/>
    </i>
    <i>
      <x v="448"/>
    </i>
    <i>
      <x v="416"/>
    </i>
    <i>
      <x v="768"/>
    </i>
    <i>
      <x v="786"/>
    </i>
    <i>
      <x v="340"/>
    </i>
    <i>
      <x v="332"/>
    </i>
    <i>
      <x v="30"/>
    </i>
    <i>
      <x v="75"/>
    </i>
    <i>
      <x v="2681"/>
    </i>
    <i>
      <x v="2708"/>
    </i>
    <i>
      <x v="2094"/>
    </i>
    <i>
      <x v="2166"/>
    </i>
    <i>
      <x v="2151"/>
    </i>
    <i>
      <x v="2160"/>
    </i>
    <i>
      <x v="1763"/>
    </i>
    <i>
      <x v="1799"/>
    </i>
    <i>
      <x v="1789"/>
    </i>
    <i>
      <x v="1762"/>
    </i>
    <i>
      <x v="1523"/>
    </i>
    <i>
      <x v="1362"/>
    </i>
    <i>
      <x v="1132"/>
    </i>
    <i>
      <x v="1151"/>
    </i>
    <i>
      <x v="1133"/>
    </i>
    <i>
      <x v="624"/>
    </i>
    <i>
      <x v="2984"/>
    </i>
    <i>
      <x v="3083"/>
    </i>
    <i>
      <x v="2405"/>
    </i>
    <i>
      <x v="2731"/>
    </i>
    <i>
      <x v="2761"/>
    </i>
    <i>
      <x v="2553"/>
    </i>
    <i>
      <x v="2776"/>
    </i>
    <i>
      <x v="2733"/>
    </i>
    <i>
      <x v="2238"/>
    </i>
    <i>
      <x v="2347"/>
    </i>
    <i>
      <x v="2348"/>
    </i>
    <i>
      <x v="1605"/>
    </i>
    <i>
      <x v="1626"/>
    </i>
    <i>
      <x v="777"/>
    </i>
    <i>
      <x v="425"/>
    </i>
    <i>
      <x v="787"/>
    </i>
    <i>
      <x v="793"/>
    </i>
    <i>
      <x v="778"/>
    </i>
    <i>
      <x v="769"/>
    </i>
    <i>
      <x v="20"/>
    </i>
    <i>
      <x v="62"/>
    </i>
    <i>
      <x v="19"/>
    </i>
    <i>
      <x v="2699"/>
    </i>
    <i>
      <x v="2084"/>
    </i>
    <i>
      <x v="2165"/>
    </i>
    <i>
      <x v="2130"/>
    </i>
    <i>
      <x v="1790"/>
    </i>
    <i>
      <x v="1250"/>
    </i>
    <i>
      <x v="1553"/>
    </i>
    <i>
      <x v="1490"/>
    </i>
    <i>
      <x v="1380"/>
    </i>
    <i>
      <x v="1498"/>
    </i>
    <i>
      <x v="1571"/>
    </i>
    <i>
      <x v="1443"/>
    </i>
    <i>
      <x v="1372"/>
    </i>
    <i>
      <x v="1123"/>
    </i>
    <i>
      <x v="657"/>
    </i>
    <i>
      <x v="656"/>
    </i>
    <i>
      <x v="639"/>
    </i>
    <i>
      <x v="648"/>
    </i>
    <i>
      <x v="499"/>
    </i>
    <i t="grand">
      <x/>
    </i>
  </rowItems>
  <colFields count="2">
    <field x="15"/>
    <field x="-2"/>
  </colFields>
  <colItems count="6">
    <i>
      <x v="1"/>
      <x/>
    </i>
    <i r="1" i="1">
      <x v="1"/>
    </i>
    <i>
      <x v="2"/>
      <x/>
    </i>
    <i r="1" i="1">
      <x v="1"/>
    </i>
    <i t="grand">
      <x/>
    </i>
    <i t="grand" i="1">
      <x/>
    </i>
  </colItems>
  <dataFields count="2">
    <dataField name="Sum of Net Profit" fld="12" baseField="0" baseItem="0"/>
    <dataField name="Count of Order ID" fld="1" subtotal="count" baseField="0" baseItem="0"/>
  </dataFields>
  <formats count="4">
    <format dxfId="129">
      <pivotArea type="all" dataOnly="0" outline="0" fieldPosition="0"/>
    </format>
    <format dxfId="128">
      <pivotArea outline="0" collapsedLevelsAreSubtotals="1" fieldPosition="0"/>
    </format>
    <format dxfId="127">
      <pivotArea field="9" type="button" dataOnly="0" labelOnly="1" outline="0"/>
    </format>
    <format dxfId="12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554065-70BC-4304-A926-147B2057A5C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0" firstHeaderRow="1" firstDataRow="1" firstDataCol="1"/>
  <pivotFields count="16">
    <pivotField showAll="0"/>
    <pivotField showAll="0"/>
    <pivotField numFmtId="1" showAll="0"/>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axis="axisRow" showAll="0">
      <items count="3">
        <item sd="0" x="1"/>
        <item sd="0" x="0"/>
        <item t="default"/>
      </items>
    </pivotField>
    <pivotField numFmtId="1" showAll="0"/>
    <pivotField showAll="0"/>
    <pivotField showAll="0"/>
    <pivotField numFmtId="1" showAll="0"/>
    <pivotField dataField="1"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2">
    <field x="15"/>
    <field x="7"/>
  </rowFields>
  <rowItems count="3">
    <i>
      <x v="1"/>
    </i>
    <i>
      <x v="2"/>
    </i>
    <i t="grand">
      <x/>
    </i>
  </rowItems>
  <colItems count="1">
    <i/>
  </colItems>
  <dataFields count="1">
    <dataField name="Sum of Net Profit" fld="12" baseField="0" baseItem="0"/>
  </dataFields>
  <formats count="6">
    <format dxfId="135">
      <pivotArea type="all" dataOnly="0" outline="0" fieldPosition="0"/>
    </format>
    <format dxfId="134">
      <pivotArea outline="0" collapsedLevelsAreSubtotals="1" fieldPosition="0"/>
    </format>
    <format dxfId="133">
      <pivotArea field="15" type="button" dataOnly="0" labelOnly="1" outline="0" axis="axisRow" fieldPosition="0"/>
    </format>
    <format dxfId="132">
      <pivotArea dataOnly="0" labelOnly="1" fieldPosition="0">
        <references count="1">
          <reference field="15" count="2">
            <x v="1"/>
            <x v="2"/>
          </reference>
        </references>
      </pivotArea>
    </format>
    <format dxfId="131">
      <pivotArea dataOnly="0" labelOnly="1" grandRow="1" outline="0" fieldPosition="0"/>
    </format>
    <format dxfId="1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552186-58C4-4B95-A20C-14D80B179B7D}" name="PivotTable1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1:F146" firstHeaderRow="1" firstDataRow="3"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name="Consumer" axis="axisCol" allDrilled="1" subtotalTop="0" showAll="0" defaultSubtotal="0" defaultAttributeDrillState="1">
      <items count="2">
        <item n="Old Consumer" x="0"/>
        <item n="New Consumer" x="1"/>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2">
    <field x="1"/>
    <field x="2"/>
  </colFields>
  <colItems count="5">
    <i>
      <x/>
      <x/>
    </i>
    <i r="1">
      <x v="1"/>
    </i>
    <i>
      <x v="1"/>
      <x/>
    </i>
    <i r="1">
      <x v="1"/>
    </i>
    <i t="grand">
      <x/>
    </i>
  </colItems>
  <dataFields count="1">
    <dataField name="Distinct Count of Consumer ID" fld="3" subtotal="count" baseField="0" baseItem="11">
      <extLst>
        <ext xmlns:x15="http://schemas.microsoft.com/office/spreadsheetml/2010/11/main" uri="{FABC7310-3BB5-11E1-824E-6D434824019B}">
          <x15:dataField isCountDistinct="1"/>
        </ext>
      </extLst>
    </dataField>
  </dataFields>
  <formats count="13">
    <format dxfId="148">
      <pivotArea type="all" dataOnly="0" outline="0" fieldPosition="0"/>
    </format>
    <format dxfId="147">
      <pivotArea outline="0" collapsedLevelsAreSubtotals="1" fieldPosition="0"/>
    </format>
    <format dxfId="146">
      <pivotArea type="origin" dataOnly="0" labelOnly="1" outline="0" fieldPosition="0"/>
    </format>
    <format dxfId="145">
      <pivotArea field="1" type="button" dataOnly="0" labelOnly="1" outline="0" axis="axisCol" fieldPosition="0"/>
    </format>
    <format dxfId="144">
      <pivotArea field="2" type="button" dataOnly="0" labelOnly="1" outline="0" axis="axisCol" fieldPosition="1"/>
    </format>
    <format dxfId="143">
      <pivotArea type="topRight" dataOnly="0" labelOnly="1" outline="0"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grandRow="1" outline="0" fieldPosition="0"/>
    </format>
    <format dxfId="139">
      <pivotArea dataOnly="0" labelOnly="1" fieldPosition="0">
        <references count="1">
          <reference field="1" count="0"/>
        </references>
      </pivotArea>
    </format>
    <format dxfId="138">
      <pivotArea dataOnly="0" labelOnly="1" grandCol="1" outline="0" fieldPosition="0"/>
    </format>
    <format dxfId="137">
      <pivotArea dataOnly="0" labelOnly="1" fieldPosition="0">
        <references count="2">
          <reference field="1" count="1" selected="0">
            <x v="0"/>
          </reference>
          <reference field="2" count="0"/>
        </references>
      </pivotArea>
    </format>
    <format dxfId="136">
      <pivotArea dataOnly="0" labelOnly="1" fieldPosition="0">
        <references count="2">
          <reference field="1" count="1" selected="0">
            <x v="1"/>
          </reference>
          <reference field="2" count="0"/>
        </references>
      </pivotArea>
    </format>
  </formats>
  <pivotHierarchies count="2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nsumer ID"/>
  </pivotHierarchies>
  <pivotTableStyleInfo name="PivotStyleLight16" showRowHeaders="1" showColHeaders="1" showRowStripes="0" showColStripes="0" showLastColumn="1"/>
  <rowHierarchiesUsage count="1">
    <rowHierarchyUsage hierarchyUsage="15"/>
  </rowHierarchiesUsage>
  <colHierarchiesUsage count="2">
    <colHierarchyUsage hierarchyUsage="1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_Version!$A$1:$M$367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CA8DD7-41E2-4185-92D8-E981CEE6145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B46" firstHeaderRow="1" firstDataRow="1" firstDataCol="1" rowPageCount="1" colPageCount="1"/>
  <pivotFields count="16">
    <pivotField showAll="0"/>
    <pivotField dataField="1" showAll="0"/>
    <pivotField numFmtId="1" showAll="0"/>
    <pivotField numFmtId="1" showAll="0"/>
    <pivotField axis="axisPage" numFmtId="14" multipleItemSelectionAllowed="1" showAll="0">
      <items count="21">
        <item x="8"/>
        <item x="9"/>
        <item x="10"/>
        <item x="11"/>
        <item x="12"/>
        <item x="13"/>
        <item x="14"/>
        <item x="15"/>
        <item h="1" x="16"/>
        <item h="1" x="4"/>
        <item h="1" x="5"/>
        <item h="1"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1">
    <field x="15"/>
  </rowFields>
  <rowItems count="3">
    <i>
      <x v="1"/>
    </i>
    <i>
      <x v="2"/>
    </i>
    <i t="grand">
      <x/>
    </i>
  </rowItems>
  <colItems count="1">
    <i/>
  </colItems>
  <pageFields count="1">
    <pageField fld="4" hier="-1"/>
  </pageFields>
  <dataFields count="1">
    <dataField name="Count of Order ID" fld="1" subtotal="count" baseField="0" baseItem="0"/>
  </dataFields>
  <formats count="6">
    <format dxfId="154">
      <pivotArea type="all" dataOnly="0" outline="0" fieldPosition="0"/>
    </format>
    <format dxfId="153">
      <pivotArea outline="0" collapsedLevelsAreSubtotals="1" fieldPosition="0"/>
    </format>
    <format dxfId="152">
      <pivotArea field="15" type="button" dataOnly="0" labelOnly="1" outline="0" axis="axisRow" fieldPosition="0"/>
    </format>
    <format dxfId="151">
      <pivotArea dataOnly="0" labelOnly="1" fieldPosition="0">
        <references count="1">
          <reference field="15" count="2">
            <x v="1"/>
            <x v="2"/>
          </reference>
        </references>
      </pivotArea>
    </format>
    <format dxfId="150">
      <pivotArea dataOnly="0" labelOnly="1" grandRow="1" outline="0" fieldPosition="0"/>
    </format>
    <format dxfId="14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A11182-FCD7-415F-8674-FBCEEDBB0FB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3" firstHeaderRow="1" firstDataRow="1" firstDataCol="1"/>
  <pivotFields count="16">
    <pivotField showAll="0"/>
    <pivotField showAll="0"/>
    <pivotField numFmtId="1" showAll="0"/>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axis="axisRow" showAll="0">
      <items count="3">
        <item x="1"/>
        <item x="0"/>
        <item t="default"/>
      </items>
    </pivotField>
    <pivotField numFmtId="1" showAll="0"/>
    <pivotField showAll="0"/>
    <pivotField showAll="0"/>
    <pivotField numFmtId="1" showAll="0"/>
    <pivotField dataField="1"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7"/>
  </rowFields>
  <rowItems count="3">
    <i>
      <x/>
    </i>
    <i>
      <x v="1"/>
    </i>
    <i t="grand">
      <x/>
    </i>
  </rowItems>
  <colItems count="1">
    <i/>
  </colItems>
  <dataFields count="1">
    <dataField name="Sum of Net Profit" fld="12" baseField="0" baseItem="0"/>
  </dataFields>
  <formats count="6">
    <format dxfId="160">
      <pivotArea type="all" dataOnly="0" outline="0" fieldPosition="0"/>
    </format>
    <format dxfId="159">
      <pivotArea outline="0" collapsedLevelsAreSubtotals="1" fieldPosition="0"/>
    </format>
    <format dxfId="158">
      <pivotArea field="7" type="button" dataOnly="0" labelOnly="1" outline="0" axis="axisRow" fieldPosition="0"/>
    </format>
    <format dxfId="157">
      <pivotArea dataOnly="0" labelOnly="1" fieldPosition="0">
        <references count="1">
          <reference field="7" count="0"/>
        </references>
      </pivotArea>
    </format>
    <format dxfId="156">
      <pivotArea dataOnly="0" labelOnly="1" grandRow="1" outline="0" fieldPosition="0"/>
    </format>
    <format dxfId="1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A20A96-EC93-425F-9D68-5DB71A83FD7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B31" firstHeaderRow="1" firstDataRow="1" firstDataCol="1" rowPageCount="1" colPageCount="1"/>
  <pivotFields count="16">
    <pivotField showAll="0"/>
    <pivotField showAll="0"/>
    <pivotField dataField="1" numFmtId="1" showAll="0"/>
    <pivotField numFmtId="1" showAll="0"/>
    <pivotField axis="axisPage" numFmtId="14" multipleItemSelectionAllowed="1" showAll="0">
      <items count="21">
        <item x="8"/>
        <item x="9"/>
        <item x="10"/>
        <item x="11"/>
        <item x="12"/>
        <item x="13"/>
        <item x="14"/>
        <item x="15"/>
        <item h="1" x="16"/>
        <item h="1" x="4"/>
        <item h="1" x="5"/>
        <item h="1"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1">
    <field x="15"/>
  </rowFields>
  <rowItems count="3">
    <i>
      <x v="1"/>
    </i>
    <i>
      <x v="2"/>
    </i>
    <i t="grand">
      <x/>
    </i>
  </rowItems>
  <colItems count="1">
    <i/>
  </colItems>
  <pageFields count="1">
    <pageField fld="4" hier="-1"/>
  </pageFields>
  <dataFields count="1">
    <dataField name="Sum of Is New Consumer" fld="2" baseField="0" baseItem="0"/>
  </dataFields>
  <formats count="6">
    <format dxfId="166">
      <pivotArea type="all" dataOnly="0" outline="0" fieldPosition="0"/>
    </format>
    <format dxfId="165">
      <pivotArea outline="0" collapsedLevelsAreSubtotals="1" fieldPosition="0"/>
    </format>
    <format dxfId="164">
      <pivotArea field="15" type="button" dataOnly="0" labelOnly="1" outline="0" axis="axisRow" fieldPosition="0"/>
    </format>
    <format dxfId="163">
      <pivotArea dataOnly="0" labelOnly="1" fieldPosition="0">
        <references count="1">
          <reference field="15" count="2">
            <x v="1"/>
            <x v="2"/>
          </reference>
        </references>
      </pivotArea>
    </format>
    <format dxfId="162">
      <pivotArea dataOnly="0" labelOnly="1" grandRow="1" outline="0" fieldPosition="0"/>
    </format>
    <format dxfId="16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82BA2B-B685-408E-A830-EC65EF13411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71:H86" firstHeaderRow="1" firstDataRow="3" firstDataCol="1"/>
  <pivotFields count="16">
    <pivotField showAll="0">
      <items count="3189">
        <item x="1785"/>
        <item x="1786"/>
        <item x="1787"/>
        <item x="1788"/>
        <item x="1789"/>
        <item x="1790"/>
        <item x="1791"/>
        <item x="1792"/>
        <item x="1793"/>
        <item x="1794"/>
        <item x="1795"/>
        <item x="1796"/>
        <item x="1579"/>
        <item x="1485"/>
        <item x="1486"/>
        <item x="1487"/>
        <item x="1488"/>
        <item x="1489"/>
        <item x="1490"/>
        <item x="1491"/>
        <item x="1492"/>
        <item x="1493"/>
        <item x="1494"/>
        <item x="1510"/>
        <item x="1511"/>
        <item x="1512"/>
        <item x="1513"/>
        <item x="1514"/>
        <item x="1515"/>
        <item x="1516"/>
        <item x="1517"/>
        <item x="1518"/>
        <item x="1519"/>
        <item x="1520"/>
        <item x="1521"/>
        <item x="1522"/>
        <item x="1523"/>
        <item x="1169"/>
        <item x="1170"/>
        <item x="1171"/>
        <item x="1172"/>
        <item x="1173"/>
        <item x="1174"/>
        <item x="1175"/>
        <item x="1176"/>
        <item x="1177"/>
        <item x="1178"/>
        <item x="1179"/>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71"/>
        <item x="1872"/>
        <item x="1873"/>
        <item x="1874"/>
        <item x="1875"/>
        <item x="1876"/>
        <item x="1877"/>
        <item x="1878"/>
        <item x="1879"/>
        <item x="1880"/>
        <item x="1881"/>
        <item x="1882"/>
        <item x="1883"/>
        <item x="1884"/>
        <item x="1885"/>
        <item x="1886"/>
        <item x="1887"/>
        <item x="1888"/>
        <item x="18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408"/>
        <item x="1409"/>
        <item x="1410"/>
        <item x="1411"/>
        <item x="1412"/>
        <item x="1413"/>
        <item x="1414"/>
        <item x="1415"/>
        <item x="1249"/>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782"/>
        <item x="1783"/>
        <item x="1784"/>
        <item x="1180"/>
        <item x="1181"/>
        <item x="1182"/>
        <item x="1183"/>
        <item x="1184"/>
        <item x="1185"/>
        <item x="1186"/>
        <item x="1187"/>
        <item x="1188"/>
        <item x="1189"/>
        <item x="1190"/>
        <item x="1191"/>
        <item x="1192"/>
        <item x="1193"/>
        <item x="1194"/>
        <item x="1195"/>
        <item x="1196"/>
        <item x="1197"/>
        <item x="1198"/>
        <item x="1580"/>
        <item x="1581"/>
        <item x="1582"/>
        <item x="1281"/>
        <item x="1282"/>
        <item x="1283"/>
        <item x="1284"/>
        <item x="1285"/>
        <item x="1286"/>
        <item x="1287"/>
        <item x="1297"/>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95"/>
        <item x="1496"/>
        <item x="1497"/>
        <item x="1498"/>
        <item x="1499"/>
        <item x="1500"/>
        <item x="1501"/>
        <item x="1502"/>
        <item x="1503"/>
        <item x="1504"/>
        <item x="1505"/>
        <item x="1506"/>
        <item x="1507"/>
        <item x="1508"/>
        <item x="1509"/>
        <item x="1980"/>
        <item x="1981"/>
        <item x="1982"/>
        <item x="1983"/>
        <item x="1984"/>
        <item x="1985"/>
        <item x="1986"/>
        <item x="1987"/>
        <item x="1988"/>
        <item x="1989"/>
        <item x="1990"/>
        <item x="1991"/>
        <item x="1992"/>
        <item x="1993"/>
        <item x="1994"/>
        <item x="1995"/>
        <item x="1996"/>
        <item x="1997"/>
        <item x="1998"/>
        <item x="1999"/>
        <item x="2000"/>
        <item x="2001"/>
        <item x="2002"/>
        <item x="1026"/>
        <item x="1027"/>
        <item x="8"/>
        <item x="1065"/>
        <item x="1066"/>
        <item x="1067"/>
        <item x="1068"/>
        <item x="1069"/>
        <item x="1070"/>
        <item x="1071"/>
        <item x="1072"/>
        <item x="1073"/>
        <item x="1074"/>
        <item x="1075"/>
        <item x="1076"/>
        <item x="1077"/>
        <item x="1078"/>
        <item x="1079"/>
        <item x="1080"/>
        <item x="1081"/>
        <item x="1082"/>
        <item x="1083"/>
        <item x="1084"/>
        <item x="1085"/>
        <item x="1028"/>
        <item x="1086"/>
        <item x="1029"/>
        <item x="1030"/>
        <item x="1031"/>
        <item x="1032"/>
        <item x="1033"/>
        <item x="1034"/>
        <item x="1035"/>
        <item x="1036"/>
        <item x="1037"/>
        <item x="1038"/>
        <item x="1039"/>
        <item x="1040"/>
        <item x="12"/>
        <item x="1041"/>
        <item x="1042"/>
        <item x="10"/>
        <item x="1043"/>
        <item x="1044"/>
        <item x="1087"/>
        <item x="1024"/>
        <item x="1025"/>
        <item x="1827"/>
        <item x="1045"/>
        <item x="1046"/>
        <item x="1047"/>
        <item x="1048"/>
        <item x="1049"/>
        <item x="1050"/>
        <item x="1051"/>
        <item x="1052"/>
        <item x="1053"/>
        <item x="1054"/>
        <item x="1055"/>
        <item x="1088"/>
        <item x="1056"/>
        <item x="1057"/>
        <item x="1058"/>
        <item x="1059"/>
        <item x="1060"/>
        <item x="1061"/>
        <item x="1062"/>
        <item x="1063"/>
        <item x="1089"/>
        <item x="1090"/>
        <item x="1091"/>
        <item x="1713"/>
        <item x="1714"/>
        <item x="1920"/>
        <item x="1921"/>
        <item x="1922"/>
        <item x="263"/>
        <item x="1064"/>
        <item x="264"/>
        <item x="265"/>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90"/>
        <item x="991"/>
        <item x="992"/>
        <item x="1718"/>
        <item x="988"/>
        <item x="989"/>
        <item x="1719"/>
        <item x="1720"/>
        <item x="1721"/>
        <item x="993"/>
        <item x="994"/>
        <item x="995"/>
        <item x="996"/>
        <item x="997"/>
        <item x="998"/>
        <item x="999"/>
        <item x="1000"/>
        <item x="1001"/>
        <item x="1002"/>
        <item x="9"/>
        <item x="1923"/>
        <item x="1003"/>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150"/>
        <item x="151"/>
        <item x="152"/>
        <item x="153"/>
        <item x="154"/>
        <item x="155"/>
        <item x="156"/>
        <item x="157"/>
        <item x="158"/>
        <item x="159"/>
        <item x="160"/>
        <item x="161"/>
        <item x="162"/>
        <item x="163"/>
        <item x="164"/>
        <item x="165"/>
        <item x="166"/>
        <item x="167"/>
        <item x="168"/>
        <item x="169"/>
        <item x="2057"/>
        <item x="2058"/>
        <item x="2339"/>
        <item x="2340"/>
        <item x="2341"/>
        <item x="2342"/>
        <item x="2343"/>
        <item x="2344"/>
        <item x="2345"/>
        <item x="2346"/>
        <item x="2347"/>
        <item x="2348"/>
        <item x="2349"/>
        <item x="2350"/>
        <item x="2351"/>
        <item x="2352"/>
        <item x="2353"/>
        <item x="2354"/>
        <item x="2355"/>
        <item x="2356"/>
        <item x="2357"/>
        <item x="2358"/>
        <item x="2359"/>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1583"/>
        <item x="1584"/>
        <item x="1585"/>
        <item x="1586"/>
        <item x="1587"/>
        <item x="1588"/>
        <item x="1589"/>
        <item x="1590"/>
        <item x="1591"/>
        <item x="1592"/>
        <item x="1593"/>
        <item x="1594"/>
        <item x="1595"/>
        <item x="1596"/>
        <item x="159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1946"/>
        <item x="1947"/>
        <item x="3180"/>
        <item x="1948"/>
        <item x="3181"/>
        <item x="3182"/>
        <item x="3183"/>
        <item x="3184"/>
        <item x="3185"/>
        <item x="3186"/>
        <item x="3187"/>
        <item x="2535"/>
        <item x="2536"/>
        <item x="3139"/>
        <item x="3140"/>
        <item x="3141"/>
        <item x="3142"/>
        <item x="3143"/>
        <item x="3144"/>
        <item x="3145"/>
        <item x="3117"/>
        <item x="3118"/>
        <item x="3119"/>
        <item x="3120"/>
        <item x="3121"/>
        <item x="3122"/>
        <item x="3123"/>
        <item x="901"/>
        <item x="2777"/>
        <item x="2778"/>
        <item x="2779"/>
        <item x="2780"/>
        <item x="2781"/>
        <item x="2782"/>
        <item x="2783"/>
        <item x="2784"/>
        <item x="2785"/>
        <item x="2786"/>
        <item x="2787"/>
        <item x="2788"/>
        <item x="2789"/>
        <item x="2790"/>
        <item x="2791"/>
        <item x="5"/>
        <item x="6"/>
        <item x="7"/>
        <item x="11"/>
        <item x="0"/>
        <item x="1"/>
        <item x="2"/>
        <item x="3"/>
        <item x="4"/>
        <item x="2792"/>
        <item x="2793"/>
        <item x="2794"/>
        <item x="2795"/>
        <item x="2796"/>
        <item x="2797"/>
        <item x="2798"/>
        <item x="2799"/>
        <item x="2800"/>
        <item x="2801"/>
        <item x="2802"/>
        <item x="2803"/>
        <item x="2804"/>
        <item x="2805"/>
        <item x="2806"/>
        <item x="1905"/>
        <item x="1906"/>
        <item x="1970"/>
        <item x="1971"/>
        <item x="1972"/>
        <item x="1973"/>
        <item x="1974"/>
        <item x="1975"/>
        <item x="1976"/>
        <item x="1977"/>
        <item x="1978"/>
        <item x="1979"/>
        <item x="2318"/>
        <item x="2319"/>
        <item x="2320"/>
        <item x="2321"/>
        <item x="2322"/>
        <item x="2323"/>
        <item x="2324"/>
        <item x="2325"/>
        <item x="2326"/>
        <item x="2327"/>
        <item x="2328"/>
        <item x="2329"/>
        <item x="2330"/>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524"/>
        <item x="1525"/>
        <item x="1526"/>
        <item x="1527"/>
        <item x="1528"/>
        <item x="1529"/>
        <item x="1530"/>
        <item x="1531"/>
        <item x="1532"/>
        <item x="1533"/>
        <item x="1534"/>
        <item x="1535"/>
        <item x="1536"/>
        <item x="1537"/>
        <item x="1538"/>
        <item x="1539"/>
        <item x="1337"/>
        <item x="1338"/>
        <item x="1339"/>
        <item x="1340"/>
        <item x="1341"/>
        <item x="1342"/>
        <item x="1343"/>
        <item x="1344"/>
        <item x="1345"/>
        <item x="1346"/>
        <item x="1347"/>
        <item x="1391"/>
        <item x="1392"/>
        <item x="1393"/>
        <item x="1394"/>
        <item x="1395"/>
        <item x="1396"/>
        <item x="1397"/>
        <item x="1398"/>
        <item x="1399"/>
        <item x="1400"/>
        <item x="1401"/>
        <item x="1402"/>
        <item x="1403"/>
        <item x="1404"/>
        <item x="1405"/>
        <item x="1406"/>
        <item x="1407"/>
        <item x="125"/>
        <item x="126"/>
        <item x="127"/>
        <item x="128"/>
        <item x="2016"/>
        <item x="2017"/>
        <item x="2018"/>
        <item x="2019"/>
        <item x="2020"/>
        <item x="2021"/>
        <item x="2022"/>
        <item x="2023"/>
        <item x="2024"/>
        <item x="2025"/>
        <item x="2026"/>
        <item x="2027"/>
        <item x="2028"/>
        <item x="2029"/>
        <item x="2030"/>
        <item x="2031"/>
        <item x="2032"/>
        <item x="2033"/>
        <item x="2034"/>
        <item x="2035"/>
        <item x="2036"/>
        <item x="2037"/>
        <item x="2038"/>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912"/>
        <item x="913"/>
        <item x="914"/>
        <item x="915"/>
        <item x="916"/>
        <item x="919"/>
        <item x="917"/>
        <item x="918"/>
        <item x="183"/>
        <item x="184"/>
        <item x="185"/>
        <item x="186"/>
        <item x="187"/>
        <item x="188"/>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103"/>
        <item x="2104"/>
        <item x="2105"/>
        <item x="2106"/>
        <item x="2107"/>
        <item x="2108"/>
        <item x="2109"/>
        <item x="2110"/>
        <item x="2111"/>
        <item x="1092"/>
        <item x="1093"/>
        <item x="1094"/>
        <item x="1095"/>
        <item x="1096"/>
        <item x="1097"/>
        <item x="1098"/>
        <item x="1099"/>
        <item x="2549"/>
        <item x="365"/>
        <item x="366"/>
        <item x="367"/>
        <item x="368"/>
        <item x="369"/>
        <item x="2039"/>
        <item x="2040"/>
        <item x="2041"/>
        <item x="2042"/>
        <item x="2043"/>
        <item x="2044"/>
        <item x="2045"/>
        <item x="2046"/>
        <item x="2047"/>
        <item x="2048"/>
        <item x="2049"/>
        <item x="2050"/>
        <item x="2051"/>
        <item x="2052"/>
        <item x="2053"/>
        <item x="2054"/>
        <item x="2055"/>
        <item x="205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1925"/>
        <item x="454"/>
        <item x="1725"/>
        <item x="1726"/>
        <item x="1727"/>
        <item x="1728"/>
        <item x="1729"/>
        <item x="1730"/>
        <item x="1731"/>
        <item x="455"/>
        <item x="456"/>
        <item x="457"/>
        <item x="458"/>
        <item x="459"/>
        <item x="460"/>
        <item x="461"/>
        <item x="462"/>
        <item x="463"/>
        <item x="464"/>
        <item x="465"/>
        <item x="466"/>
        <item x="467"/>
        <item x="468"/>
        <item x="469"/>
        <item x="470"/>
        <item x="471"/>
        <item x="472"/>
        <item x="473"/>
        <item x="474"/>
        <item x="475"/>
        <item x="541"/>
        <item x="476"/>
        <item x="581"/>
        <item x="582"/>
        <item x="583"/>
        <item x="584"/>
        <item x="585"/>
        <item x="586"/>
        <item x="587"/>
        <item x="588"/>
        <item x="589"/>
        <item x="590"/>
        <item x="591"/>
        <item x="592"/>
        <item x="593"/>
        <item x="594"/>
        <item x="595"/>
        <item x="596"/>
        <item x="597"/>
        <item x="598"/>
        <item x="599"/>
        <item x="600"/>
        <item x="601"/>
        <item x="602"/>
        <item x="603"/>
        <item x="604"/>
        <item x="605"/>
        <item x="477"/>
        <item x="478"/>
        <item x="479"/>
        <item x="480"/>
        <item x="481"/>
        <item x="482"/>
        <item x="483"/>
        <item x="484"/>
        <item x="485"/>
        <item x="486"/>
        <item x="487"/>
        <item x="488"/>
        <item x="489"/>
        <item x="490"/>
        <item x="491"/>
        <item x="492"/>
        <item x="493"/>
        <item x="494"/>
        <item x="495"/>
        <item x="496"/>
        <item x="497"/>
        <item x="498"/>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1732"/>
        <item x="173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402"/>
        <item x="403"/>
        <item x="404"/>
        <item x="303"/>
        <item x="405"/>
        <item x="406"/>
        <item x="1004"/>
        <item x="1005"/>
        <item x="1006"/>
        <item x="1007"/>
        <item x="1008"/>
        <item x="1009"/>
        <item x="1010"/>
        <item x="1011"/>
        <item x="1012"/>
        <item x="1013"/>
        <item x="1014"/>
        <item x="1015"/>
        <item x="1016"/>
        <item x="1017"/>
        <item x="1018"/>
        <item x="2537"/>
        <item x="2538"/>
        <item x="2539"/>
        <item x="2540"/>
        <item x="2541"/>
        <item x="2542"/>
        <item x="2543"/>
        <item x="2544"/>
        <item x="2545"/>
        <item x="2546"/>
        <item x="2547"/>
        <item x="2548"/>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00"/>
        <item x="1141"/>
        <item x="1142"/>
        <item x="719"/>
        <item x="720"/>
        <item x="721"/>
        <item x="722"/>
        <item x="723"/>
        <item x="724"/>
        <item x="725"/>
        <item x="726"/>
        <item x="727"/>
        <item x="728"/>
        <item x="729"/>
        <item x="730"/>
        <item x="731"/>
        <item x="732"/>
        <item x="733"/>
        <item x="734"/>
        <item x="735"/>
        <item x="736"/>
        <item x="737"/>
        <item x="1715"/>
        <item x="170"/>
        <item x="171"/>
        <item x="172"/>
        <item x="173"/>
        <item x="174"/>
        <item x="175"/>
        <item x="176"/>
        <item x="177"/>
        <item x="178"/>
        <item x="179"/>
        <item x="180"/>
        <item x="181"/>
        <item x="182"/>
        <item x="1734"/>
        <item x="1735"/>
        <item x="1736"/>
        <item x="1926"/>
        <item x="1927"/>
        <item x="1928"/>
        <item x="1738"/>
        <item x="1739"/>
        <item x="1740"/>
        <item x="1741"/>
        <item x="1742"/>
        <item x="1743"/>
        <item x="1744"/>
        <item x="1929"/>
        <item x="1745"/>
        <item x="1746"/>
        <item x="1747"/>
        <item x="1748"/>
        <item x="1749"/>
        <item x="1750"/>
        <item x="1751"/>
        <item x="1752"/>
        <item x="1753"/>
        <item x="1754"/>
        <item x="1755"/>
        <item x="1756"/>
        <item x="1757"/>
        <item x="1758"/>
        <item x="1759"/>
        <item x="1760"/>
        <item x="1761"/>
        <item x="1762"/>
        <item x="1930"/>
        <item x="1763"/>
        <item x="1764"/>
        <item x="1765"/>
        <item x="1766"/>
        <item x="1767"/>
        <item x="1768"/>
        <item x="1769"/>
        <item x="1770"/>
        <item x="1771"/>
        <item x="1772"/>
        <item x="1773"/>
        <item x="1774"/>
        <item x="1775"/>
        <item x="1776"/>
        <item x="1777"/>
        <item x="1778"/>
        <item x="1779"/>
        <item x="1780"/>
        <item x="1781"/>
        <item x="1890"/>
        <item x="1891"/>
        <item x="1702"/>
        <item x="1703"/>
        <item x="1704"/>
        <item x="1705"/>
        <item x="1706"/>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1902"/>
        <item x="2589"/>
        <item x="2590"/>
        <item x="2591"/>
        <item x="2592"/>
        <item x="2593"/>
        <item x="2594"/>
        <item x="2595"/>
        <item x="2596"/>
        <item x="2597"/>
        <item x="2598"/>
        <item x="2599"/>
        <item x="2600"/>
        <item x="2601"/>
        <item x="2602"/>
        <item x="2603"/>
        <item x="2604"/>
        <item x="2605"/>
        <item x="2606"/>
        <item x="2607"/>
        <item x="2608"/>
        <item x="2609"/>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360"/>
        <item x="2361"/>
        <item x="2362"/>
        <item x="2363"/>
        <item x="2364"/>
        <item x="2365"/>
        <item x="2366"/>
        <item x="1907"/>
        <item x="1908"/>
        <item x="1909"/>
        <item x="1910"/>
        <item x="1911"/>
        <item x="1912"/>
        <item x="1913"/>
        <item x="2367"/>
        <item x="635"/>
        <item x="636"/>
        <item x="637"/>
        <item x="638"/>
        <item x="639"/>
        <item x="640"/>
        <item x="641"/>
        <item x="642"/>
        <item x="643"/>
        <item x="644"/>
        <item x="645"/>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1903"/>
        <item x="1904"/>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886"/>
        <item x="2887"/>
        <item x="2888"/>
        <item x="2889"/>
        <item x="2890"/>
        <item x="2891"/>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902"/>
        <item x="903"/>
        <item x="904"/>
        <item x="905"/>
        <item x="906"/>
        <item x="907"/>
        <item x="908"/>
        <item x="909"/>
        <item x="910"/>
        <item x="911"/>
        <item x="1022"/>
        <item x="1023"/>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842"/>
        <item x="843"/>
        <item x="75"/>
        <item x="77"/>
        <item x="78"/>
        <item x="79"/>
        <item x="80"/>
        <item x="81"/>
        <item x="82"/>
        <item x="83"/>
        <item x="84"/>
        <item x="85"/>
        <item x="86"/>
        <item x="87"/>
        <item x="88"/>
        <item x="89"/>
        <item x="90"/>
        <item x="91"/>
        <item x="92"/>
        <item x="93"/>
        <item x="94"/>
        <item x="95"/>
        <item x="76"/>
        <item x="96"/>
        <item x="102"/>
        <item x="103"/>
        <item x="104"/>
        <item x="105"/>
        <item x="738"/>
        <item x="739"/>
        <item x="740"/>
        <item x="741"/>
        <item x="742"/>
        <item x="106"/>
        <item x="107"/>
        <item x="108"/>
        <item x="109"/>
        <item x="110"/>
        <item x="97"/>
        <item x="111"/>
        <item x="112"/>
        <item x="98"/>
        <item x="113"/>
        <item x="114"/>
        <item x="115"/>
        <item x="116"/>
        <item x="117"/>
        <item x="99"/>
        <item x="100"/>
        <item x="101"/>
        <item x="118"/>
        <item x="119"/>
        <item x="120"/>
        <item x="121"/>
        <item x="122"/>
        <item x="123"/>
        <item x="124"/>
        <item x="927"/>
        <item x="928"/>
        <item x="929"/>
        <item x="930"/>
        <item x="931"/>
        <item x="932"/>
        <item x="933"/>
        <item x="1610"/>
        <item x="1611"/>
        <item x="1612"/>
        <item x="1613"/>
        <item x="1614"/>
        <item x="1615"/>
        <item x="1616"/>
        <item x="1617"/>
        <item x="1618"/>
        <item x="1619"/>
        <item x="1620"/>
        <item x="1621"/>
        <item x="1685"/>
        <item x="1686"/>
        <item x="1687"/>
        <item x="1688"/>
        <item x="1689"/>
        <item x="1690"/>
        <item x="1691"/>
        <item x="1692"/>
        <item x="3125"/>
        <item x="3126"/>
        <item x="3127"/>
        <item x="3128"/>
        <item x="3129"/>
        <item x="3130"/>
        <item x="3131"/>
        <item x="3132"/>
        <item x="3133"/>
        <item x="2667"/>
        <item x="2668"/>
        <item x="2669"/>
        <item x="2670"/>
        <item x="2671"/>
        <item x="2672"/>
        <item x="2673"/>
        <item x="2674"/>
        <item x="2675"/>
        <item x="2676"/>
        <item x="2677"/>
        <item x="2678"/>
        <item x="2679"/>
        <item x="2680"/>
        <item x="2681"/>
        <item x="2682"/>
        <item x="268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2684"/>
        <item x="2685"/>
        <item x="2686"/>
        <item x="2687"/>
        <item x="2688"/>
        <item x="2689"/>
        <item x="2690"/>
        <item x="2691"/>
        <item x="2692"/>
        <item x="2693"/>
        <item x="2694"/>
        <item x="1962"/>
        <item x="1963"/>
        <item x="1964"/>
        <item x="1965"/>
        <item x="1966"/>
        <item x="1967"/>
        <item x="1968"/>
        <item x="1969"/>
        <item x="2696"/>
        <item x="2697"/>
        <item x="2698"/>
        <item x="2695"/>
        <item x="3124"/>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1598"/>
        <item x="1599"/>
        <item x="1600"/>
        <item x="1601"/>
        <item x="1602"/>
        <item x="1603"/>
        <item x="1604"/>
        <item x="1605"/>
        <item x="1606"/>
        <item x="1607"/>
        <item x="1608"/>
        <item x="1609"/>
        <item x="1707"/>
        <item x="1708"/>
        <item x="1709"/>
        <item x="1710"/>
        <item x="1711"/>
        <item x="1712"/>
        <item x="266"/>
        <item x="267"/>
        <item x="268"/>
        <item x="269"/>
        <item x="270"/>
        <item x="63"/>
        <item x="64"/>
        <item x="65"/>
        <item x="1940"/>
        <item x="1941"/>
        <item x="2426"/>
        <item x="2427"/>
        <item x="2428"/>
        <item x="2429"/>
        <item x="2430"/>
        <item x="2431"/>
        <item x="2432"/>
        <item x="2433"/>
        <item x="2434"/>
        <item x="1288"/>
        <item x="2435"/>
        <item x="1289"/>
        <item x="1290"/>
        <item x="1291"/>
        <item x="1292"/>
        <item x="1293"/>
        <item x="1294"/>
        <item x="1295"/>
        <item x="1296"/>
        <item x="1298"/>
        <item x="2436"/>
        <item x="1299"/>
        <item x="1300"/>
        <item x="1301"/>
        <item x="1302"/>
        <item x="1303"/>
        <item x="1304"/>
        <item x="1305"/>
        <item x="1306"/>
        <item x="1308"/>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743"/>
        <item x="744"/>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745"/>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1914"/>
        <item x="1915"/>
        <item x="1916"/>
        <item x="1917"/>
        <item x="1918"/>
        <item x="2699"/>
        <item x="1019"/>
        <item x="1020"/>
        <item x="1021"/>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1722"/>
        <item x="1723"/>
        <item x="1724"/>
        <item x="1924"/>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840"/>
        <item x="841"/>
        <item x="900"/>
        <item x="68"/>
        <item x="69"/>
        <item x="70"/>
        <item x="71"/>
        <item x="72"/>
        <item x="73"/>
        <item x="74"/>
        <item x="66"/>
        <item x="67"/>
        <item x="1942"/>
        <item x="1943"/>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29"/>
        <item x="130"/>
        <item x="131"/>
        <item x="132"/>
        <item x="133"/>
        <item x="134"/>
        <item x="135"/>
        <item x="136"/>
        <item x="137"/>
        <item x="138"/>
        <item x="139"/>
        <item x="140"/>
        <item x="141"/>
        <item x="142"/>
        <item x="143"/>
        <item x="144"/>
        <item x="145"/>
        <item x="146"/>
        <item x="147"/>
        <item x="148"/>
        <item x="149"/>
        <item x="13"/>
        <item x="14"/>
        <item x="15"/>
        <item x="16"/>
        <item x="17"/>
        <item x="18"/>
        <item x="19"/>
        <item x="20"/>
        <item x="21"/>
        <item x="22"/>
        <item x="23"/>
        <item x="24"/>
        <item x="25"/>
        <item x="2088"/>
        <item x="2089"/>
        <item x="2090"/>
        <item x="2091"/>
        <item x="2092"/>
        <item x="2093"/>
        <item x="2094"/>
        <item x="2095"/>
        <item x="2096"/>
        <item x="2097"/>
        <item x="1919"/>
        <item x="2098"/>
        <item x="2099"/>
        <item x="2100"/>
        <item x="2101"/>
        <item x="2102"/>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62"/>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332"/>
        <item x="2333"/>
        <item x="2334"/>
        <item x="2335"/>
        <item x="2336"/>
        <item x="2337"/>
        <item x="2338"/>
        <item x="2003"/>
        <item x="2004"/>
        <item x="2005"/>
        <item x="2006"/>
        <item x="2007"/>
        <item x="2008"/>
        <item x="2009"/>
        <item x="2010"/>
        <item x="2011"/>
        <item x="2012"/>
        <item x="2013"/>
        <item x="2014"/>
        <item x="2015"/>
        <item x="1949"/>
        <item x="1950"/>
        <item x="1951"/>
        <item x="1952"/>
        <item x="1953"/>
        <item x="1954"/>
        <item x="1955"/>
        <item x="1956"/>
        <item x="1957"/>
        <item x="1958"/>
        <item x="1959"/>
        <item x="1960"/>
        <item x="49"/>
        <item x="1961"/>
        <item x="50"/>
        <item x="51"/>
        <item x="52"/>
        <item x="53"/>
        <item x="54"/>
        <item x="55"/>
        <item x="56"/>
        <item x="57"/>
        <item x="58"/>
        <item x="59"/>
        <item x="60"/>
        <item x="6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1901"/>
        <item x="2966"/>
        <item x="2967"/>
        <item x="2968"/>
        <item x="1693"/>
        <item x="1694"/>
        <item x="1695"/>
        <item x="1696"/>
        <item x="1697"/>
        <item x="1698"/>
        <item x="1699"/>
        <item x="1700"/>
        <item x="1701"/>
        <item x="2969"/>
        <item x="2970"/>
        <item x="2971"/>
        <item x="2972"/>
        <item x="2973"/>
        <item x="2974"/>
        <item x="2975"/>
        <item x="2976"/>
        <item x="2977"/>
        <item x="2978"/>
        <item x="2979"/>
        <item x="2980"/>
        <item x="920"/>
        <item x="921"/>
        <item x="922"/>
        <item x="923"/>
        <item x="924"/>
        <item x="925"/>
        <item x="926"/>
        <item x="2331"/>
        <item x="746"/>
        <item x="747"/>
        <item x="748"/>
        <item x="749"/>
        <item x="3134"/>
        <item x="3135"/>
        <item x="3136"/>
        <item x="3137"/>
        <item x="3138"/>
        <item x="2877"/>
        <item x="2878"/>
        <item x="2879"/>
        <item x="2880"/>
        <item x="2881"/>
        <item x="2882"/>
        <item x="2883"/>
        <item x="2884"/>
        <item x="2885"/>
        <item x="304"/>
        <item x="305"/>
        <item x="306"/>
        <item x="307"/>
        <item x="308"/>
        <item x="1737"/>
        <item x="309"/>
        <item x="310"/>
        <item x="311"/>
        <item x="1892"/>
        <item x="1944"/>
        <item x="1893"/>
        <item x="1894"/>
        <item x="27"/>
        <item x="1945"/>
        <item x="1895"/>
        <item x="26"/>
        <item x="1896"/>
        <item x="28"/>
        <item x="29"/>
        <item x="30"/>
        <item x="31"/>
        <item x="32"/>
        <item x="1897"/>
        <item x="33"/>
        <item x="1898"/>
        <item x="1899"/>
        <item x="34"/>
        <item x="1900"/>
        <item x="35"/>
        <item x="36"/>
        <item x="37"/>
        <item x="38"/>
        <item x="39"/>
        <item x="40"/>
        <item x="41"/>
        <item x="312"/>
        <item x="42"/>
        <item x="43"/>
        <item x="313"/>
        <item x="44"/>
        <item x="45"/>
        <item x="46"/>
        <item x="47"/>
        <item x="48"/>
        <item x="750"/>
        <item x="751"/>
        <item x="1716"/>
        <item x="1717"/>
        <item x="1931"/>
        <item x="1932"/>
        <item x="1933"/>
        <item x="1934"/>
        <item x="1935"/>
        <item x="1936"/>
        <item x="1937"/>
        <item x="1938"/>
        <item x="1939"/>
        <item t="default"/>
      </items>
    </pivotField>
    <pivotField dataField="1" showAll="0"/>
    <pivotField name="Consumer" axis="axisCol" numFmtId="1" showAll="0">
      <items count="3">
        <item n="Old Consumer" x="1"/>
        <item n="New Consumer" x="0"/>
        <item t="default"/>
      </items>
    </pivotField>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numFmtId="1" showAll="0"/>
    <pivotField showAll="0">
      <items count="3">
        <item sd="0" x="1"/>
        <item sd="0" x="0"/>
        <item t="default"/>
      </items>
    </pivotField>
    <pivotField numFmtId="1" showAll="0"/>
    <pivotField showAll="0"/>
    <pivotField showAll="0"/>
    <pivotField numFmtId="1" showAll="0"/>
    <pivotField numFmtId="1" showAll="0"/>
    <pivotField axis="axisRow"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13"/>
  </rowFields>
  <rowItems count="13">
    <i>
      <x v="1"/>
    </i>
    <i>
      <x v="2"/>
    </i>
    <i>
      <x v="3"/>
    </i>
    <i>
      <x v="4"/>
    </i>
    <i>
      <x v="5"/>
    </i>
    <i>
      <x v="6"/>
    </i>
    <i>
      <x v="7"/>
    </i>
    <i>
      <x v="8"/>
    </i>
    <i>
      <x v="9"/>
    </i>
    <i>
      <x v="10"/>
    </i>
    <i>
      <x v="11"/>
    </i>
    <i>
      <x v="12"/>
    </i>
    <i t="grand">
      <x/>
    </i>
  </rowItems>
  <colFields count="2">
    <field x="15"/>
    <field x="2"/>
  </colFields>
  <colItems count="7">
    <i>
      <x v="1"/>
      <x/>
    </i>
    <i r="1">
      <x v="1"/>
    </i>
    <i t="default">
      <x v="1"/>
    </i>
    <i>
      <x v="2"/>
      <x/>
    </i>
    <i r="1">
      <x v="1"/>
    </i>
    <i t="default">
      <x v="2"/>
    </i>
    <i t="grand">
      <x/>
    </i>
  </colItems>
  <dataFields count="1">
    <dataField name="Count of Order ID" fld="1" subtotal="count" baseField="0" baseItem="0"/>
  </dataFields>
  <formats count="14">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15" type="button" dataOnly="0" labelOnly="1" outline="0" axis="axisCol" fieldPosition="0"/>
    </format>
    <format dxfId="176">
      <pivotArea field="2" type="button" dataOnly="0" labelOnly="1" outline="0" axis="axisCol" fieldPosition="1"/>
    </format>
    <format dxfId="175">
      <pivotArea type="topRight" dataOnly="0" labelOnly="1" outline="0" fieldPosition="0"/>
    </format>
    <format dxfId="174">
      <pivotArea field="13" type="button" dataOnly="0" labelOnly="1" outline="0" axis="axisRow" fieldPosition="0"/>
    </format>
    <format dxfId="173">
      <pivotArea dataOnly="0" labelOnly="1" fieldPosition="0">
        <references count="1">
          <reference field="13" count="12">
            <x v="1"/>
            <x v="2"/>
            <x v="3"/>
            <x v="4"/>
            <x v="5"/>
            <x v="6"/>
            <x v="7"/>
            <x v="8"/>
            <x v="9"/>
            <x v="10"/>
            <x v="11"/>
            <x v="12"/>
          </reference>
        </references>
      </pivotArea>
    </format>
    <format dxfId="172">
      <pivotArea dataOnly="0" labelOnly="1" grandRow="1" outline="0" fieldPosition="0"/>
    </format>
    <format dxfId="171">
      <pivotArea dataOnly="0" labelOnly="1" fieldPosition="0">
        <references count="1">
          <reference field="15" count="2">
            <x v="1"/>
            <x v="2"/>
          </reference>
        </references>
      </pivotArea>
    </format>
    <format dxfId="170">
      <pivotArea dataOnly="0" labelOnly="1" fieldPosition="0">
        <references count="1">
          <reference field="15" count="2" defaultSubtotal="1">
            <x v="1"/>
            <x v="2"/>
          </reference>
        </references>
      </pivotArea>
    </format>
    <format dxfId="169">
      <pivotArea dataOnly="0" labelOnly="1" grandCol="1" outline="0" fieldPosition="0"/>
    </format>
    <format dxfId="168">
      <pivotArea dataOnly="0" labelOnly="1" fieldPosition="0">
        <references count="2">
          <reference field="2" count="0"/>
          <reference field="15" count="1" selected="0">
            <x v="1"/>
          </reference>
        </references>
      </pivotArea>
    </format>
    <format dxfId="167">
      <pivotArea dataOnly="0" labelOnly="1" fieldPosition="0">
        <references count="2">
          <reference field="2" count="0"/>
          <reference field="15" count="1" selected="0">
            <x v="2"/>
          </reference>
        </references>
      </pivotArea>
    </format>
  </formats>
  <chartFormats count="4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4">
          <reference field="4294967294" count="1" selected="0">
            <x v="0"/>
          </reference>
          <reference field="2" count="1" selected="0">
            <x v="1"/>
          </reference>
          <reference field="13" count="1" selected="0">
            <x v="6"/>
          </reference>
          <reference field="15" count="1" selected="0">
            <x v="1"/>
          </reference>
        </references>
      </pivotArea>
    </chartFormat>
    <chartFormat chart="0" format="2" series="1">
      <pivotArea type="data" outline="0" fieldPosition="0">
        <references count="4">
          <reference field="4294967294" count="1" selected="0">
            <x v="0"/>
          </reference>
          <reference field="2" count="1" selected="0">
            <x v="1"/>
          </reference>
          <reference field="13" count="1" selected="0">
            <x v="7"/>
          </reference>
          <reference field="15" count="1" selected="0">
            <x v="1"/>
          </reference>
        </references>
      </pivotArea>
    </chartFormat>
    <chartFormat chart="0" format="3" series="1">
      <pivotArea type="data" outline="0" fieldPosition="0">
        <references count="4">
          <reference field="4294967294" count="1" selected="0">
            <x v="0"/>
          </reference>
          <reference field="2" count="1" selected="0">
            <x v="1"/>
          </reference>
          <reference field="13" count="1" selected="0">
            <x v="8"/>
          </reference>
          <reference field="15" count="1" selected="0">
            <x v="1"/>
          </reference>
        </references>
      </pivotArea>
    </chartFormat>
    <chartFormat chart="0" format="4" series="1">
      <pivotArea type="data" outline="0" fieldPosition="0">
        <references count="4">
          <reference field="4294967294" count="1" selected="0">
            <x v="0"/>
          </reference>
          <reference field="2" count="1" selected="0">
            <x v="1"/>
          </reference>
          <reference field="13" count="1" selected="0">
            <x v="9"/>
          </reference>
          <reference field="15" count="1" selected="0">
            <x v="1"/>
          </reference>
        </references>
      </pivotArea>
    </chartFormat>
    <chartFormat chart="0" format="5" series="1">
      <pivotArea type="data" outline="0" fieldPosition="0">
        <references count="4">
          <reference field="4294967294" count="1" selected="0">
            <x v="0"/>
          </reference>
          <reference field="2" count="1" selected="0">
            <x v="1"/>
          </reference>
          <reference field="13" count="1" selected="0">
            <x v="10"/>
          </reference>
          <reference field="15" count="1" selected="0">
            <x v="1"/>
          </reference>
        </references>
      </pivotArea>
    </chartFormat>
    <chartFormat chart="0" format="6" series="1">
      <pivotArea type="data" outline="0" fieldPosition="0">
        <references count="4">
          <reference field="4294967294" count="1" selected="0">
            <x v="0"/>
          </reference>
          <reference field="2" count="1" selected="0">
            <x v="1"/>
          </reference>
          <reference field="13" count="1" selected="0">
            <x v="11"/>
          </reference>
          <reference field="15" count="1" selected="0">
            <x v="1"/>
          </reference>
        </references>
      </pivotArea>
    </chartFormat>
    <chartFormat chart="0" format="7" series="1">
      <pivotArea type="data" outline="0" fieldPosition="0">
        <references count="4">
          <reference field="4294967294" count="1" selected="0">
            <x v="0"/>
          </reference>
          <reference field="2" count="1" selected="0">
            <x v="0"/>
          </reference>
          <reference field="13" count="1" selected="0">
            <x v="12"/>
          </reference>
          <reference field="15" count="1" selected="0">
            <x v="1"/>
          </reference>
        </references>
      </pivotArea>
    </chartFormat>
    <chartFormat chart="0" format="8" series="1">
      <pivotArea type="data" outline="0" fieldPosition="0">
        <references count="4">
          <reference field="4294967294" count="1" selected="0">
            <x v="0"/>
          </reference>
          <reference field="2" count="1" selected="0">
            <x v="1"/>
          </reference>
          <reference field="13" count="1" selected="0">
            <x v="12"/>
          </reference>
          <reference field="15" count="1" selected="0">
            <x v="1"/>
          </reference>
        </references>
      </pivotArea>
    </chartFormat>
    <chartFormat chart="0" format="9" series="1">
      <pivotArea type="data" outline="0" fieldPosition="0">
        <references count="4">
          <reference field="4294967294" count="1" selected="0">
            <x v="0"/>
          </reference>
          <reference field="2" count="1" selected="0">
            <x v="0"/>
          </reference>
          <reference field="13" count="1" selected="0">
            <x v="1"/>
          </reference>
          <reference field="15" count="1" selected="0">
            <x v="2"/>
          </reference>
        </references>
      </pivotArea>
    </chartFormat>
    <chartFormat chart="0" format="10" series="1">
      <pivotArea type="data" outline="0" fieldPosition="0">
        <references count="4">
          <reference field="4294967294" count="1" selected="0">
            <x v="0"/>
          </reference>
          <reference field="2" count="1" selected="0">
            <x v="1"/>
          </reference>
          <reference field="13" count="1" selected="0">
            <x v="1"/>
          </reference>
          <reference field="15" count="1" selected="0">
            <x v="2"/>
          </reference>
        </references>
      </pivotArea>
    </chartFormat>
    <chartFormat chart="0" format="11" series="1">
      <pivotArea type="data" outline="0" fieldPosition="0">
        <references count="4">
          <reference field="4294967294" count="1" selected="0">
            <x v="0"/>
          </reference>
          <reference field="2" count="1" selected="0">
            <x v="0"/>
          </reference>
          <reference field="13" count="1" selected="0">
            <x v="2"/>
          </reference>
          <reference field="15" count="1" selected="0">
            <x v="2"/>
          </reference>
        </references>
      </pivotArea>
    </chartFormat>
    <chartFormat chart="0" format="12" series="1">
      <pivotArea type="data" outline="0" fieldPosition="0">
        <references count="4">
          <reference field="4294967294" count="1" selected="0">
            <x v="0"/>
          </reference>
          <reference field="2" count="1" selected="0">
            <x v="1"/>
          </reference>
          <reference field="13" count="1" selected="0">
            <x v="2"/>
          </reference>
          <reference field="15" count="1" selected="0">
            <x v="2"/>
          </reference>
        </references>
      </pivotArea>
    </chartFormat>
    <chartFormat chart="0" format="13" series="1">
      <pivotArea type="data" outline="0" fieldPosition="0">
        <references count="4">
          <reference field="4294967294" count="1" selected="0">
            <x v="0"/>
          </reference>
          <reference field="2" count="1" selected="0">
            <x v="0"/>
          </reference>
          <reference field="13" count="1" selected="0">
            <x v="3"/>
          </reference>
          <reference field="15" count="1" selected="0">
            <x v="2"/>
          </reference>
        </references>
      </pivotArea>
    </chartFormat>
    <chartFormat chart="0" format="14" series="1">
      <pivotArea type="data" outline="0" fieldPosition="0">
        <references count="4">
          <reference field="4294967294" count="1" selected="0">
            <x v="0"/>
          </reference>
          <reference field="2" count="1" selected="0">
            <x v="1"/>
          </reference>
          <reference field="13" count="1" selected="0">
            <x v="3"/>
          </reference>
          <reference field="15" count="1" selected="0">
            <x v="2"/>
          </reference>
        </references>
      </pivotArea>
    </chartFormat>
    <chartFormat chart="0" format="15" series="1">
      <pivotArea type="data" outline="0" fieldPosition="0">
        <references count="4">
          <reference field="4294967294" count="1" selected="0">
            <x v="0"/>
          </reference>
          <reference field="2" count="1" selected="0">
            <x v="0"/>
          </reference>
          <reference field="13" count="1" selected="0">
            <x v="4"/>
          </reference>
          <reference field="15" count="1" selected="0">
            <x v="2"/>
          </reference>
        </references>
      </pivotArea>
    </chartFormat>
    <chartFormat chart="0" format="16" series="1">
      <pivotArea type="data" outline="0" fieldPosition="0">
        <references count="4">
          <reference field="4294967294" count="1" selected="0">
            <x v="0"/>
          </reference>
          <reference field="2" count="1" selected="0">
            <x v="1"/>
          </reference>
          <reference field="13" count="1" selected="0">
            <x v="4"/>
          </reference>
          <reference field="15" count="1" selected="0">
            <x v="2"/>
          </reference>
        </references>
      </pivotArea>
    </chartFormat>
    <chartFormat chart="0" format="17" series="1">
      <pivotArea type="data" outline="0" fieldPosition="0">
        <references count="4">
          <reference field="4294967294" count="1" selected="0">
            <x v="0"/>
          </reference>
          <reference field="2" count="1" selected="0">
            <x v="0"/>
          </reference>
          <reference field="13" count="1" selected="0">
            <x v="5"/>
          </reference>
          <reference field="15" count="1" selected="0">
            <x v="2"/>
          </reference>
        </references>
      </pivotArea>
    </chartFormat>
    <chartFormat chart="0" format="18" series="1">
      <pivotArea type="data" outline="0" fieldPosition="0">
        <references count="4">
          <reference field="4294967294" count="1" selected="0">
            <x v="0"/>
          </reference>
          <reference field="2" count="1" selected="0">
            <x v="1"/>
          </reference>
          <reference field="13" count="1" selected="0">
            <x v="5"/>
          </reference>
          <reference field="15" count="1" selected="0">
            <x v="2"/>
          </reference>
        </references>
      </pivotArea>
    </chartFormat>
    <chartFormat chart="0" format="19" series="1">
      <pivotArea type="data" outline="0" fieldPosition="0">
        <references count="4">
          <reference field="4294967294" count="1" selected="0">
            <x v="0"/>
          </reference>
          <reference field="2" count="1" selected="0">
            <x v="0"/>
          </reference>
          <reference field="13" count="1" selected="0">
            <x v="6"/>
          </reference>
          <reference field="15" count="1" selected="0">
            <x v="2"/>
          </reference>
        </references>
      </pivotArea>
    </chartFormat>
    <chartFormat chart="0" format="20" series="1">
      <pivotArea type="data" outline="0" fieldPosition="0">
        <references count="4">
          <reference field="4294967294" count="1" selected="0">
            <x v="0"/>
          </reference>
          <reference field="2" count="1" selected="0">
            <x v="1"/>
          </reference>
          <reference field="13" count="1" selected="0">
            <x v="6"/>
          </reference>
          <reference field="15" count="1" selected="0">
            <x v="2"/>
          </reference>
        </references>
      </pivotArea>
    </chartFormat>
    <chartFormat chart="0" format="21" series="1">
      <pivotArea type="data" outline="0" fieldPosition="0">
        <references count="4">
          <reference field="4294967294" count="1" selected="0">
            <x v="0"/>
          </reference>
          <reference field="2" count="1" selected="0">
            <x v="0"/>
          </reference>
          <reference field="13" count="1" selected="0">
            <x v="7"/>
          </reference>
          <reference field="15" count="1" selected="0">
            <x v="2"/>
          </reference>
        </references>
      </pivotArea>
    </chartFormat>
    <chartFormat chart="0" format="22" series="1">
      <pivotArea type="data" outline="0" fieldPosition="0">
        <references count="4">
          <reference field="4294967294" count="1" selected="0">
            <x v="0"/>
          </reference>
          <reference field="2" count="1" selected="0">
            <x v="1"/>
          </reference>
          <reference field="13" count="1" selected="0">
            <x v="7"/>
          </reference>
          <reference field="15" count="1" selected="0">
            <x v="2"/>
          </reference>
        </references>
      </pivotArea>
    </chartFormat>
    <chartFormat chart="0" format="23" series="1">
      <pivotArea type="data" outline="0" fieldPosition="0">
        <references count="4">
          <reference field="4294967294" count="1" selected="0">
            <x v="0"/>
          </reference>
          <reference field="2" count="1" selected="0">
            <x v="0"/>
          </reference>
          <reference field="13" count="1" selected="0">
            <x v="8"/>
          </reference>
          <reference field="15" count="1" selected="0">
            <x v="2"/>
          </reference>
        </references>
      </pivotArea>
    </chartFormat>
    <chartFormat chart="0" format="24" series="1">
      <pivotArea type="data" outline="0" fieldPosition="0">
        <references count="4">
          <reference field="4294967294" count="1" selected="0">
            <x v="0"/>
          </reference>
          <reference field="2" count="1" selected="0">
            <x v="1"/>
          </reference>
          <reference field="13" count="1" selected="0">
            <x v="8"/>
          </reference>
          <reference field="15" count="1" selected="0">
            <x v="2"/>
          </reference>
        </references>
      </pivotArea>
    </chartFormat>
    <chartFormat chart="0" format="25" series="1">
      <pivotArea type="data" outline="0" fieldPosition="0">
        <references count="4">
          <reference field="4294967294" count="1" selected="0">
            <x v="0"/>
          </reference>
          <reference field="2" count="1" selected="0">
            <x v="0"/>
          </reference>
          <reference field="13" count="1" selected="0">
            <x v="9"/>
          </reference>
          <reference field="15" count="1" selected="0">
            <x v="2"/>
          </reference>
        </references>
      </pivotArea>
    </chartFormat>
    <chartFormat chart="0" format="26" series="1">
      <pivotArea type="data" outline="0" fieldPosition="0">
        <references count="4">
          <reference field="4294967294" count="1" selected="0">
            <x v="0"/>
          </reference>
          <reference field="2" count="1" selected="0">
            <x v="1"/>
          </reference>
          <reference field="13" count="1" selected="0">
            <x v="9"/>
          </reference>
          <reference field="15" count="1" selected="0">
            <x v="2"/>
          </reference>
        </references>
      </pivotArea>
    </chartFormat>
    <chartFormat chart="0" format="27" series="1">
      <pivotArea type="data" outline="0" fieldPosition="0">
        <references count="4">
          <reference field="4294967294" count="1" selected="0">
            <x v="0"/>
          </reference>
          <reference field="2" count="1" selected="0">
            <x v="0"/>
          </reference>
          <reference field="13" count="1" selected="0">
            <x v="10"/>
          </reference>
          <reference field="15" count="1" selected="0">
            <x v="2"/>
          </reference>
        </references>
      </pivotArea>
    </chartFormat>
    <chartFormat chart="0" format="28" series="1">
      <pivotArea type="data" outline="0" fieldPosition="0">
        <references count="4">
          <reference field="4294967294" count="1" selected="0">
            <x v="0"/>
          </reference>
          <reference field="2" count="1" selected="0">
            <x v="0"/>
          </reference>
          <reference field="13" count="1" selected="0">
            <x v="11"/>
          </reference>
          <reference field="15" count="1" selected="0">
            <x v="2"/>
          </reference>
        </references>
      </pivotArea>
    </chartFormat>
    <chartFormat chart="0" format="29" series="1">
      <pivotArea type="data" outline="0" fieldPosition="0">
        <references count="4">
          <reference field="4294967294" count="1" selected="0">
            <x v="0"/>
          </reference>
          <reference field="2" count="1" selected="0">
            <x v="0"/>
          </reference>
          <reference field="13" count="1" selected="0">
            <x v="12"/>
          </reference>
          <reference field="15" count="1" selected="0">
            <x v="2"/>
          </reference>
        </references>
      </pivotArea>
    </chartFormat>
    <chartFormat chart="0" format="30" series="1">
      <pivotArea type="data" outline="0" fieldPosition="0">
        <references count="2">
          <reference field="4294967294" count="1" selected="0">
            <x v="0"/>
          </reference>
          <reference field="15" count="1" selected="0">
            <x v="2"/>
          </reference>
        </references>
      </pivotArea>
    </chartFormat>
    <chartFormat chart="0" format="31" series="1">
      <pivotArea type="data" outline="0" fieldPosition="0">
        <references count="2">
          <reference field="4294967294" count="1" selected="0">
            <x v="0"/>
          </reference>
          <reference field="15" count="1" selected="0">
            <x v="1"/>
          </reference>
        </references>
      </pivotArea>
    </chartFormat>
    <chartFormat chart="5" format="32" series="1">
      <pivotArea type="data" outline="0" fieldPosition="0">
        <references count="2">
          <reference field="4294967294" count="1" selected="0">
            <x v="0"/>
          </reference>
          <reference field="15" count="1" selected="0">
            <x v="1"/>
          </reference>
        </references>
      </pivotArea>
    </chartFormat>
    <chartFormat chart="5" format="33" series="1">
      <pivotArea type="data" outline="0" fieldPosition="0">
        <references count="2">
          <reference field="4294967294" count="1" selected="0">
            <x v="0"/>
          </reference>
          <reference field="15" count="1" selected="0">
            <x v="2"/>
          </reference>
        </references>
      </pivotArea>
    </chartFormat>
    <chartFormat chart="6" format="34" series="1">
      <pivotArea type="data" outline="0" fieldPosition="0">
        <references count="2">
          <reference field="4294967294" count="1" selected="0">
            <x v="0"/>
          </reference>
          <reference field="15" count="1" selected="0">
            <x v="1"/>
          </reference>
        </references>
      </pivotArea>
    </chartFormat>
    <chartFormat chart="6" format="35" series="1">
      <pivotArea type="data" outline="0" fieldPosition="0">
        <references count="2">
          <reference field="4294967294" count="1" selected="0">
            <x v="0"/>
          </reference>
          <reference field="15" count="1" selected="0">
            <x v="2"/>
          </reference>
        </references>
      </pivotArea>
    </chartFormat>
    <chartFormat chart="7" format="34" series="1">
      <pivotArea type="data" outline="0" fieldPosition="0">
        <references count="2">
          <reference field="4294967294" count="1" selected="0">
            <x v="0"/>
          </reference>
          <reference field="15" count="1" selected="0">
            <x v="1"/>
          </reference>
        </references>
      </pivotArea>
    </chartFormat>
    <chartFormat chart="7" format="35" series="1">
      <pivotArea type="data" outline="0" fieldPosition="0">
        <references count="2">
          <reference field="4294967294" count="1" selected="0">
            <x v="0"/>
          </reference>
          <reference field="15" count="1" selected="0">
            <x v="2"/>
          </reference>
        </references>
      </pivotArea>
    </chartFormat>
    <chartFormat chart="18" format="0" series="1">
      <pivotArea type="data" outline="0" fieldPosition="0">
        <references count="2">
          <reference field="4294967294" count="1" selected="0">
            <x v="0"/>
          </reference>
          <reference field="15" count="1" selected="0">
            <x v="1"/>
          </reference>
        </references>
      </pivotArea>
    </chartFormat>
    <chartFormat chart="18" format="1" series="1">
      <pivotArea type="data" outline="0" fieldPosition="0">
        <references count="2">
          <reference field="4294967294" count="1" selected="0">
            <x v="0"/>
          </reference>
          <reference field="15" count="1" selected="0">
            <x v="2"/>
          </reference>
        </references>
      </pivotArea>
    </chartFormat>
    <chartFormat chart="25" format="0" series="1">
      <pivotArea type="data" outline="0" fieldPosition="0">
        <references count="2">
          <reference field="4294967294" count="1" selected="0">
            <x v="0"/>
          </reference>
          <reference field="2" count="1" selected="0">
            <x v="0"/>
          </reference>
        </references>
      </pivotArea>
    </chartFormat>
    <chartFormat chart="25"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E25D903-4B35-4076-B7C8-2842376AF52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350:DR3354" firstHeaderRow="1" firstDataRow="2" firstDataCol="1"/>
  <pivotFields count="16">
    <pivotField showAll="0">
      <items count="3189">
        <item x="1785"/>
        <item x="1786"/>
        <item x="1787"/>
        <item x="1788"/>
        <item x="1789"/>
        <item x="1790"/>
        <item x="1791"/>
        <item x="1792"/>
        <item x="1793"/>
        <item x="1794"/>
        <item x="1795"/>
        <item x="1796"/>
        <item x="1579"/>
        <item x="1485"/>
        <item x="1486"/>
        <item x="1487"/>
        <item x="1488"/>
        <item x="1489"/>
        <item x="1490"/>
        <item x="1491"/>
        <item x="1492"/>
        <item x="1493"/>
        <item x="1494"/>
        <item x="1510"/>
        <item x="1511"/>
        <item x="1512"/>
        <item x="1513"/>
        <item x="1514"/>
        <item x="1515"/>
        <item x="1516"/>
        <item x="1517"/>
        <item x="1518"/>
        <item x="1519"/>
        <item x="1520"/>
        <item x="1521"/>
        <item x="1522"/>
        <item x="1523"/>
        <item x="1169"/>
        <item x="1170"/>
        <item x="1171"/>
        <item x="1172"/>
        <item x="1173"/>
        <item x="1174"/>
        <item x="1175"/>
        <item x="1176"/>
        <item x="1177"/>
        <item x="1178"/>
        <item x="1179"/>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71"/>
        <item x="1872"/>
        <item x="1873"/>
        <item x="1874"/>
        <item x="1875"/>
        <item x="1876"/>
        <item x="1877"/>
        <item x="1878"/>
        <item x="1879"/>
        <item x="1880"/>
        <item x="1881"/>
        <item x="1882"/>
        <item x="1883"/>
        <item x="1884"/>
        <item x="1885"/>
        <item x="1886"/>
        <item x="1887"/>
        <item x="1888"/>
        <item x="188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408"/>
        <item x="1409"/>
        <item x="1410"/>
        <item x="1411"/>
        <item x="1412"/>
        <item x="1413"/>
        <item x="1414"/>
        <item x="1415"/>
        <item x="1249"/>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782"/>
        <item x="1783"/>
        <item x="1784"/>
        <item x="1180"/>
        <item x="1181"/>
        <item x="1182"/>
        <item x="1183"/>
        <item x="1184"/>
        <item x="1185"/>
        <item x="1186"/>
        <item x="1187"/>
        <item x="1188"/>
        <item x="1189"/>
        <item x="1190"/>
        <item x="1191"/>
        <item x="1192"/>
        <item x="1193"/>
        <item x="1194"/>
        <item x="1195"/>
        <item x="1196"/>
        <item x="1197"/>
        <item x="1198"/>
        <item x="1580"/>
        <item x="1581"/>
        <item x="1582"/>
        <item x="1281"/>
        <item x="1282"/>
        <item x="1283"/>
        <item x="1284"/>
        <item x="1285"/>
        <item x="1286"/>
        <item x="1287"/>
        <item x="1297"/>
        <item x="1307"/>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95"/>
        <item x="1496"/>
        <item x="1497"/>
        <item x="1498"/>
        <item x="1499"/>
        <item x="1500"/>
        <item x="1501"/>
        <item x="1502"/>
        <item x="1503"/>
        <item x="1504"/>
        <item x="1505"/>
        <item x="1506"/>
        <item x="1507"/>
        <item x="1508"/>
        <item x="1509"/>
        <item x="1980"/>
        <item x="1981"/>
        <item x="1982"/>
        <item x="1983"/>
        <item x="1984"/>
        <item x="1985"/>
        <item x="1986"/>
        <item x="1987"/>
        <item x="1988"/>
        <item x="1989"/>
        <item x="1990"/>
        <item x="1991"/>
        <item x="1992"/>
        <item x="1993"/>
        <item x="1994"/>
        <item x="1995"/>
        <item x="1996"/>
        <item x="1997"/>
        <item x="1998"/>
        <item x="1999"/>
        <item x="2000"/>
        <item x="2001"/>
        <item x="2002"/>
        <item x="1026"/>
        <item x="1027"/>
        <item x="8"/>
        <item x="1065"/>
        <item x="1066"/>
        <item x="1067"/>
        <item x="1068"/>
        <item x="1069"/>
        <item x="1070"/>
        <item x="1071"/>
        <item x="1072"/>
        <item x="1073"/>
        <item x="1074"/>
        <item x="1075"/>
        <item x="1076"/>
        <item x="1077"/>
        <item x="1078"/>
        <item x="1079"/>
        <item x="1080"/>
        <item x="1081"/>
        <item x="1082"/>
        <item x="1083"/>
        <item x="1084"/>
        <item x="1085"/>
        <item x="1028"/>
        <item x="1086"/>
        <item x="1029"/>
        <item x="1030"/>
        <item x="1031"/>
        <item x="1032"/>
        <item x="1033"/>
        <item x="1034"/>
        <item x="1035"/>
        <item x="1036"/>
        <item x="1037"/>
        <item x="1038"/>
        <item x="1039"/>
        <item x="1040"/>
        <item x="12"/>
        <item x="1041"/>
        <item x="1042"/>
        <item x="10"/>
        <item x="1043"/>
        <item x="1044"/>
        <item x="1087"/>
        <item x="1024"/>
        <item x="1025"/>
        <item x="1827"/>
        <item x="1045"/>
        <item x="1046"/>
        <item x="1047"/>
        <item x="1048"/>
        <item x="1049"/>
        <item x="1050"/>
        <item x="1051"/>
        <item x="1052"/>
        <item x="1053"/>
        <item x="1054"/>
        <item x="1055"/>
        <item x="1088"/>
        <item x="1056"/>
        <item x="1057"/>
        <item x="1058"/>
        <item x="1059"/>
        <item x="1060"/>
        <item x="1061"/>
        <item x="1062"/>
        <item x="1063"/>
        <item x="1089"/>
        <item x="1090"/>
        <item x="1091"/>
        <item x="1713"/>
        <item x="1714"/>
        <item x="1920"/>
        <item x="1921"/>
        <item x="1922"/>
        <item x="263"/>
        <item x="1064"/>
        <item x="264"/>
        <item x="265"/>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90"/>
        <item x="991"/>
        <item x="992"/>
        <item x="1718"/>
        <item x="988"/>
        <item x="989"/>
        <item x="1719"/>
        <item x="1720"/>
        <item x="1721"/>
        <item x="993"/>
        <item x="994"/>
        <item x="995"/>
        <item x="996"/>
        <item x="997"/>
        <item x="998"/>
        <item x="999"/>
        <item x="1000"/>
        <item x="1001"/>
        <item x="1002"/>
        <item x="9"/>
        <item x="1923"/>
        <item x="1003"/>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150"/>
        <item x="151"/>
        <item x="152"/>
        <item x="153"/>
        <item x="154"/>
        <item x="155"/>
        <item x="156"/>
        <item x="157"/>
        <item x="158"/>
        <item x="159"/>
        <item x="160"/>
        <item x="161"/>
        <item x="162"/>
        <item x="163"/>
        <item x="164"/>
        <item x="165"/>
        <item x="166"/>
        <item x="167"/>
        <item x="168"/>
        <item x="169"/>
        <item x="2057"/>
        <item x="2058"/>
        <item x="2339"/>
        <item x="2340"/>
        <item x="2341"/>
        <item x="2342"/>
        <item x="2343"/>
        <item x="2344"/>
        <item x="2345"/>
        <item x="2346"/>
        <item x="2347"/>
        <item x="2348"/>
        <item x="2349"/>
        <item x="2350"/>
        <item x="2351"/>
        <item x="2352"/>
        <item x="2353"/>
        <item x="2354"/>
        <item x="2355"/>
        <item x="2356"/>
        <item x="2357"/>
        <item x="2358"/>
        <item x="2359"/>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1583"/>
        <item x="1584"/>
        <item x="1585"/>
        <item x="1586"/>
        <item x="1587"/>
        <item x="1588"/>
        <item x="1589"/>
        <item x="1590"/>
        <item x="1591"/>
        <item x="1592"/>
        <item x="1593"/>
        <item x="1594"/>
        <item x="1595"/>
        <item x="1596"/>
        <item x="1597"/>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1946"/>
        <item x="1947"/>
        <item x="3180"/>
        <item x="1948"/>
        <item x="3181"/>
        <item x="3182"/>
        <item x="3183"/>
        <item x="3184"/>
        <item x="3185"/>
        <item x="3186"/>
        <item x="3187"/>
        <item x="2535"/>
        <item x="2536"/>
        <item x="3139"/>
        <item x="3140"/>
        <item x="3141"/>
        <item x="3142"/>
        <item x="3143"/>
        <item x="3144"/>
        <item x="3145"/>
        <item x="3117"/>
        <item x="3118"/>
        <item x="3119"/>
        <item x="3120"/>
        <item x="3121"/>
        <item x="3122"/>
        <item x="3123"/>
        <item x="901"/>
        <item x="2777"/>
        <item x="2778"/>
        <item x="2779"/>
        <item x="2780"/>
        <item x="2781"/>
        <item x="2782"/>
        <item x="2783"/>
        <item x="2784"/>
        <item x="2785"/>
        <item x="2786"/>
        <item x="2787"/>
        <item x="2788"/>
        <item x="2789"/>
        <item x="2790"/>
        <item x="2791"/>
        <item x="5"/>
        <item x="6"/>
        <item x="7"/>
        <item x="11"/>
        <item x="0"/>
        <item x="1"/>
        <item x="2"/>
        <item x="3"/>
        <item x="4"/>
        <item x="2792"/>
        <item x="2793"/>
        <item x="2794"/>
        <item x="2795"/>
        <item x="2796"/>
        <item x="2797"/>
        <item x="2798"/>
        <item x="2799"/>
        <item x="2800"/>
        <item x="2801"/>
        <item x="2802"/>
        <item x="2803"/>
        <item x="2804"/>
        <item x="2805"/>
        <item x="2806"/>
        <item x="1905"/>
        <item x="1906"/>
        <item x="1970"/>
        <item x="1971"/>
        <item x="1972"/>
        <item x="1973"/>
        <item x="1974"/>
        <item x="1975"/>
        <item x="1976"/>
        <item x="1977"/>
        <item x="1978"/>
        <item x="1979"/>
        <item x="2318"/>
        <item x="2319"/>
        <item x="2320"/>
        <item x="2321"/>
        <item x="2322"/>
        <item x="2323"/>
        <item x="2324"/>
        <item x="2325"/>
        <item x="2326"/>
        <item x="2327"/>
        <item x="2328"/>
        <item x="2329"/>
        <item x="2330"/>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524"/>
        <item x="1525"/>
        <item x="1526"/>
        <item x="1527"/>
        <item x="1528"/>
        <item x="1529"/>
        <item x="1530"/>
        <item x="1531"/>
        <item x="1532"/>
        <item x="1533"/>
        <item x="1534"/>
        <item x="1535"/>
        <item x="1536"/>
        <item x="1537"/>
        <item x="1538"/>
        <item x="1539"/>
        <item x="1337"/>
        <item x="1338"/>
        <item x="1339"/>
        <item x="1340"/>
        <item x="1341"/>
        <item x="1342"/>
        <item x="1343"/>
        <item x="1344"/>
        <item x="1345"/>
        <item x="1346"/>
        <item x="1347"/>
        <item x="1391"/>
        <item x="1392"/>
        <item x="1393"/>
        <item x="1394"/>
        <item x="1395"/>
        <item x="1396"/>
        <item x="1397"/>
        <item x="1398"/>
        <item x="1399"/>
        <item x="1400"/>
        <item x="1401"/>
        <item x="1402"/>
        <item x="1403"/>
        <item x="1404"/>
        <item x="1405"/>
        <item x="1406"/>
        <item x="1407"/>
        <item x="125"/>
        <item x="126"/>
        <item x="127"/>
        <item x="128"/>
        <item x="2016"/>
        <item x="2017"/>
        <item x="2018"/>
        <item x="2019"/>
        <item x="2020"/>
        <item x="2021"/>
        <item x="2022"/>
        <item x="2023"/>
        <item x="2024"/>
        <item x="2025"/>
        <item x="2026"/>
        <item x="2027"/>
        <item x="2028"/>
        <item x="2029"/>
        <item x="2030"/>
        <item x="2031"/>
        <item x="2032"/>
        <item x="2033"/>
        <item x="2034"/>
        <item x="2035"/>
        <item x="2036"/>
        <item x="2037"/>
        <item x="2038"/>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912"/>
        <item x="913"/>
        <item x="914"/>
        <item x="915"/>
        <item x="916"/>
        <item x="919"/>
        <item x="917"/>
        <item x="918"/>
        <item x="183"/>
        <item x="184"/>
        <item x="185"/>
        <item x="186"/>
        <item x="187"/>
        <item x="188"/>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103"/>
        <item x="2104"/>
        <item x="2105"/>
        <item x="2106"/>
        <item x="2107"/>
        <item x="2108"/>
        <item x="2109"/>
        <item x="2110"/>
        <item x="2111"/>
        <item x="1092"/>
        <item x="1093"/>
        <item x="1094"/>
        <item x="1095"/>
        <item x="1096"/>
        <item x="1097"/>
        <item x="1098"/>
        <item x="1099"/>
        <item x="2549"/>
        <item x="365"/>
        <item x="366"/>
        <item x="367"/>
        <item x="368"/>
        <item x="369"/>
        <item x="2039"/>
        <item x="2040"/>
        <item x="2041"/>
        <item x="2042"/>
        <item x="2043"/>
        <item x="2044"/>
        <item x="2045"/>
        <item x="2046"/>
        <item x="2047"/>
        <item x="2048"/>
        <item x="2049"/>
        <item x="2050"/>
        <item x="2051"/>
        <item x="2052"/>
        <item x="2053"/>
        <item x="2054"/>
        <item x="2055"/>
        <item x="205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1925"/>
        <item x="454"/>
        <item x="1725"/>
        <item x="1726"/>
        <item x="1727"/>
        <item x="1728"/>
        <item x="1729"/>
        <item x="1730"/>
        <item x="1731"/>
        <item x="455"/>
        <item x="456"/>
        <item x="457"/>
        <item x="458"/>
        <item x="459"/>
        <item x="460"/>
        <item x="461"/>
        <item x="462"/>
        <item x="463"/>
        <item x="464"/>
        <item x="465"/>
        <item x="466"/>
        <item x="467"/>
        <item x="468"/>
        <item x="469"/>
        <item x="470"/>
        <item x="471"/>
        <item x="472"/>
        <item x="473"/>
        <item x="474"/>
        <item x="475"/>
        <item x="541"/>
        <item x="476"/>
        <item x="581"/>
        <item x="582"/>
        <item x="583"/>
        <item x="584"/>
        <item x="585"/>
        <item x="586"/>
        <item x="587"/>
        <item x="588"/>
        <item x="589"/>
        <item x="590"/>
        <item x="591"/>
        <item x="592"/>
        <item x="593"/>
        <item x="594"/>
        <item x="595"/>
        <item x="596"/>
        <item x="597"/>
        <item x="598"/>
        <item x="599"/>
        <item x="600"/>
        <item x="601"/>
        <item x="602"/>
        <item x="603"/>
        <item x="604"/>
        <item x="605"/>
        <item x="477"/>
        <item x="478"/>
        <item x="479"/>
        <item x="480"/>
        <item x="481"/>
        <item x="482"/>
        <item x="483"/>
        <item x="484"/>
        <item x="485"/>
        <item x="486"/>
        <item x="487"/>
        <item x="488"/>
        <item x="489"/>
        <item x="490"/>
        <item x="491"/>
        <item x="492"/>
        <item x="493"/>
        <item x="494"/>
        <item x="495"/>
        <item x="496"/>
        <item x="497"/>
        <item x="498"/>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1732"/>
        <item x="1733"/>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402"/>
        <item x="403"/>
        <item x="404"/>
        <item x="303"/>
        <item x="405"/>
        <item x="406"/>
        <item x="1004"/>
        <item x="1005"/>
        <item x="1006"/>
        <item x="1007"/>
        <item x="1008"/>
        <item x="1009"/>
        <item x="1010"/>
        <item x="1011"/>
        <item x="1012"/>
        <item x="1013"/>
        <item x="1014"/>
        <item x="1015"/>
        <item x="1016"/>
        <item x="1017"/>
        <item x="1018"/>
        <item x="2537"/>
        <item x="2538"/>
        <item x="2539"/>
        <item x="2540"/>
        <item x="2541"/>
        <item x="2542"/>
        <item x="2543"/>
        <item x="2544"/>
        <item x="2545"/>
        <item x="2546"/>
        <item x="2547"/>
        <item x="2548"/>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00"/>
        <item x="1141"/>
        <item x="1142"/>
        <item x="719"/>
        <item x="720"/>
        <item x="721"/>
        <item x="722"/>
        <item x="723"/>
        <item x="724"/>
        <item x="725"/>
        <item x="726"/>
        <item x="727"/>
        <item x="728"/>
        <item x="729"/>
        <item x="730"/>
        <item x="731"/>
        <item x="732"/>
        <item x="733"/>
        <item x="734"/>
        <item x="735"/>
        <item x="736"/>
        <item x="737"/>
        <item x="1715"/>
        <item x="170"/>
        <item x="171"/>
        <item x="172"/>
        <item x="173"/>
        <item x="174"/>
        <item x="175"/>
        <item x="176"/>
        <item x="177"/>
        <item x="178"/>
        <item x="179"/>
        <item x="180"/>
        <item x="181"/>
        <item x="182"/>
        <item x="1734"/>
        <item x="1735"/>
        <item x="1736"/>
        <item x="1926"/>
        <item x="1927"/>
        <item x="1928"/>
        <item x="1738"/>
        <item x="1739"/>
        <item x="1740"/>
        <item x="1741"/>
        <item x="1742"/>
        <item x="1743"/>
        <item x="1744"/>
        <item x="1929"/>
        <item x="1745"/>
        <item x="1746"/>
        <item x="1747"/>
        <item x="1748"/>
        <item x="1749"/>
        <item x="1750"/>
        <item x="1751"/>
        <item x="1752"/>
        <item x="1753"/>
        <item x="1754"/>
        <item x="1755"/>
        <item x="1756"/>
        <item x="1757"/>
        <item x="1758"/>
        <item x="1759"/>
        <item x="1760"/>
        <item x="1761"/>
        <item x="1762"/>
        <item x="1930"/>
        <item x="1763"/>
        <item x="1764"/>
        <item x="1765"/>
        <item x="1766"/>
        <item x="1767"/>
        <item x="1768"/>
        <item x="1769"/>
        <item x="1770"/>
        <item x="1771"/>
        <item x="1772"/>
        <item x="1773"/>
        <item x="1774"/>
        <item x="1775"/>
        <item x="1776"/>
        <item x="1777"/>
        <item x="1778"/>
        <item x="1779"/>
        <item x="1780"/>
        <item x="1781"/>
        <item x="1890"/>
        <item x="1891"/>
        <item x="1702"/>
        <item x="1703"/>
        <item x="1704"/>
        <item x="1705"/>
        <item x="1706"/>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1902"/>
        <item x="2589"/>
        <item x="2590"/>
        <item x="2591"/>
        <item x="2592"/>
        <item x="2593"/>
        <item x="2594"/>
        <item x="2595"/>
        <item x="2596"/>
        <item x="2597"/>
        <item x="2598"/>
        <item x="2599"/>
        <item x="2600"/>
        <item x="2601"/>
        <item x="2602"/>
        <item x="2603"/>
        <item x="2604"/>
        <item x="2605"/>
        <item x="2606"/>
        <item x="2607"/>
        <item x="2608"/>
        <item x="2609"/>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360"/>
        <item x="2361"/>
        <item x="2362"/>
        <item x="2363"/>
        <item x="2364"/>
        <item x="2365"/>
        <item x="2366"/>
        <item x="1907"/>
        <item x="1908"/>
        <item x="1909"/>
        <item x="1910"/>
        <item x="1911"/>
        <item x="1912"/>
        <item x="1913"/>
        <item x="2367"/>
        <item x="635"/>
        <item x="636"/>
        <item x="637"/>
        <item x="638"/>
        <item x="639"/>
        <item x="640"/>
        <item x="641"/>
        <item x="642"/>
        <item x="643"/>
        <item x="644"/>
        <item x="645"/>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1903"/>
        <item x="1904"/>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886"/>
        <item x="2887"/>
        <item x="2888"/>
        <item x="2889"/>
        <item x="2890"/>
        <item x="2891"/>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902"/>
        <item x="903"/>
        <item x="904"/>
        <item x="905"/>
        <item x="906"/>
        <item x="907"/>
        <item x="908"/>
        <item x="909"/>
        <item x="910"/>
        <item x="911"/>
        <item x="1022"/>
        <item x="1023"/>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842"/>
        <item x="843"/>
        <item x="75"/>
        <item x="77"/>
        <item x="78"/>
        <item x="79"/>
        <item x="80"/>
        <item x="81"/>
        <item x="82"/>
        <item x="83"/>
        <item x="84"/>
        <item x="85"/>
        <item x="86"/>
        <item x="87"/>
        <item x="88"/>
        <item x="89"/>
        <item x="90"/>
        <item x="91"/>
        <item x="92"/>
        <item x="93"/>
        <item x="94"/>
        <item x="95"/>
        <item x="76"/>
        <item x="96"/>
        <item x="102"/>
        <item x="103"/>
        <item x="104"/>
        <item x="105"/>
        <item x="738"/>
        <item x="739"/>
        <item x="740"/>
        <item x="741"/>
        <item x="742"/>
        <item x="106"/>
        <item x="107"/>
        <item x="108"/>
        <item x="109"/>
        <item x="110"/>
        <item x="97"/>
        <item x="111"/>
        <item x="112"/>
        <item x="98"/>
        <item x="113"/>
        <item x="114"/>
        <item x="115"/>
        <item x="116"/>
        <item x="117"/>
        <item x="99"/>
        <item x="100"/>
        <item x="101"/>
        <item x="118"/>
        <item x="119"/>
        <item x="120"/>
        <item x="121"/>
        <item x="122"/>
        <item x="123"/>
        <item x="124"/>
        <item x="927"/>
        <item x="928"/>
        <item x="929"/>
        <item x="930"/>
        <item x="931"/>
        <item x="932"/>
        <item x="933"/>
        <item x="1610"/>
        <item x="1611"/>
        <item x="1612"/>
        <item x="1613"/>
        <item x="1614"/>
        <item x="1615"/>
        <item x="1616"/>
        <item x="1617"/>
        <item x="1618"/>
        <item x="1619"/>
        <item x="1620"/>
        <item x="1621"/>
        <item x="1685"/>
        <item x="1686"/>
        <item x="1687"/>
        <item x="1688"/>
        <item x="1689"/>
        <item x="1690"/>
        <item x="1691"/>
        <item x="1692"/>
        <item x="3125"/>
        <item x="3126"/>
        <item x="3127"/>
        <item x="3128"/>
        <item x="3129"/>
        <item x="3130"/>
        <item x="3131"/>
        <item x="3132"/>
        <item x="3133"/>
        <item x="2667"/>
        <item x="2668"/>
        <item x="2669"/>
        <item x="2670"/>
        <item x="2671"/>
        <item x="2672"/>
        <item x="2673"/>
        <item x="2674"/>
        <item x="2675"/>
        <item x="2676"/>
        <item x="2677"/>
        <item x="2678"/>
        <item x="2679"/>
        <item x="2680"/>
        <item x="2681"/>
        <item x="2682"/>
        <item x="268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2684"/>
        <item x="2685"/>
        <item x="2686"/>
        <item x="2687"/>
        <item x="2688"/>
        <item x="2689"/>
        <item x="2690"/>
        <item x="2691"/>
        <item x="2692"/>
        <item x="2693"/>
        <item x="2694"/>
        <item x="1962"/>
        <item x="1963"/>
        <item x="1964"/>
        <item x="1965"/>
        <item x="1966"/>
        <item x="1967"/>
        <item x="1968"/>
        <item x="1969"/>
        <item x="2696"/>
        <item x="2697"/>
        <item x="2698"/>
        <item x="2695"/>
        <item x="3124"/>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1598"/>
        <item x="1599"/>
        <item x="1600"/>
        <item x="1601"/>
        <item x="1602"/>
        <item x="1603"/>
        <item x="1604"/>
        <item x="1605"/>
        <item x="1606"/>
        <item x="1607"/>
        <item x="1608"/>
        <item x="1609"/>
        <item x="1707"/>
        <item x="1708"/>
        <item x="1709"/>
        <item x="1710"/>
        <item x="1711"/>
        <item x="1712"/>
        <item x="266"/>
        <item x="267"/>
        <item x="268"/>
        <item x="269"/>
        <item x="270"/>
        <item x="63"/>
        <item x="64"/>
        <item x="65"/>
        <item x="1940"/>
        <item x="1941"/>
        <item x="2426"/>
        <item x="2427"/>
        <item x="2428"/>
        <item x="2429"/>
        <item x="2430"/>
        <item x="2431"/>
        <item x="2432"/>
        <item x="2433"/>
        <item x="2434"/>
        <item x="1288"/>
        <item x="2435"/>
        <item x="1289"/>
        <item x="1290"/>
        <item x="1291"/>
        <item x="1292"/>
        <item x="1293"/>
        <item x="1294"/>
        <item x="1295"/>
        <item x="1296"/>
        <item x="1298"/>
        <item x="2436"/>
        <item x="1299"/>
        <item x="1300"/>
        <item x="1301"/>
        <item x="1302"/>
        <item x="1303"/>
        <item x="1304"/>
        <item x="1305"/>
        <item x="1306"/>
        <item x="1308"/>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743"/>
        <item x="744"/>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745"/>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1914"/>
        <item x="1915"/>
        <item x="1916"/>
        <item x="1917"/>
        <item x="1918"/>
        <item x="2699"/>
        <item x="1019"/>
        <item x="1020"/>
        <item x="1021"/>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1722"/>
        <item x="1723"/>
        <item x="1724"/>
        <item x="1924"/>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840"/>
        <item x="841"/>
        <item x="900"/>
        <item x="68"/>
        <item x="69"/>
        <item x="70"/>
        <item x="71"/>
        <item x="72"/>
        <item x="73"/>
        <item x="74"/>
        <item x="66"/>
        <item x="67"/>
        <item x="1942"/>
        <item x="1943"/>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29"/>
        <item x="130"/>
        <item x="131"/>
        <item x="132"/>
        <item x="133"/>
        <item x="134"/>
        <item x="135"/>
        <item x="136"/>
        <item x="137"/>
        <item x="138"/>
        <item x="139"/>
        <item x="140"/>
        <item x="141"/>
        <item x="142"/>
        <item x="143"/>
        <item x="144"/>
        <item x="145"/>
        <item x="146"/>
        <item x="147"/>
        <item x="148"/>
        <item x="149"/>
        <item x="13"/>
        <item x="14"/>
        <item x="15"/>
        <item x="16"/>
        <item x="17"/>
        <item x="18"/>
        <item x="19"/>
        <item x="20"/>
        <item x="21"/>
        <item x="22"/>
        <item x="23"/>
        <item x="24"/>
        <item x="25"/>
        <item x="2088"/>
        <item x="2089"/>
        <item x="2090"/>
        <item x="2091"/>
        <item x="2092"/>
        <item x="2093"/>
        <item x="2094"/>
        <item x="2095"/>
        <item x="2096"/>
        <item x="2097"/>
        <item x="1919"/>
        <item x="2098"/>
        <item x="2099"/>
        <item x="2100"/>
        <item x="2101"/>
        <item x="2102"/>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62"/>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332"/>
        <item x="2333"/>
        <item x="2334"/>
        <item x="2335"/>
        <item x="2336"/>
        <item x="2337"/>
        <item x="2338"/>
        <item x="2003"/>
        <item x="2004"/>
        <item x="2005"/>
        <item x="2006"/>
        <item x="2007"/>
        <item x="2008"/>
        <item x="2009"/>
        <item x="2010"/>
        <item x="2011"/>
        <item x="2012"/>
        <item x="2013"/>
        <item x="2014"/>
        <item x="2015"/>
        <item x="1949"/>
        <item x="1950"/>
        <item x="1951"/>
        <item x="1952"/>
        <item x="1953"/>
        <item x="1954"/>
        <item x="1955"/>
        <item x="1956"/>
        <item x="1957"/>
        <item x="1958"/>
        <item x="1959"/>
        <item x="1960"/>
        <item x="49"/>
        <item x="1961"/>
        <item x="50"/>
        <item x="51"/>
        <item x="52"/>
        <item x="53"/>
        <item x="54"/>
        <item x="55"/>
        <item x="56"/>
        <item x="57"/>
        <item x="58"/>
        <item x="59"/>
        <item x="60"/>
        <item x="6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1901"/>
        <item x="2966"/>
        <item x="2967"/>
        <item x="2968"/>
        <item x="1693"/>
        <item x="1694"/>
        <item x="1695"/>
        <item x="1696"/>
        <item x="1697"/>
        <item x="1698"/>
        <item x="1699"/>
        <item x="1700"/>
        <item x="1701"/>
        <item x="2969"/>
        <item x="2970"/>
        <item x="2971"/>
        <item x="2972"/>
        <item x="2973"/>
        <item x="2974"/>
        <item x="2975"/>
        <item x="2976"/>
        <item x="2977"/>
        <item x="2978"/>
        <item x="2979"/>
        <item x="2980"/>
        <item x="920"/>
        <item x="921"/>
        <item x="922"/>
        <item x="923"/>
        <item x="924"/>
        <item x="925"/>
        <item x="926"/>
        <item x="2331"/>
        <item x="746"/>
        <item x="747"/>
        <item x="748"/>
        <item x="749"/>
        <item x="3134"/>
        <item x="3135"/>
        <item x="3136"/>
        <item x="3137"/>
        <item x="3138"/>
        <item x="2877"/>
        <item x="2878"/>
        <item x="2879"/>
        <item x="2880"/>
        <item x="2881"/>
        <item x="2882"/>
        <item x="2883"/>
        <item x="2884"/>
        <item x="2885"/>
        <item x="304"/>
        <item x="305"/>
        <item x="306"/>
        <item x="307"/>
        <item x="308"/>
        <item x="1737"/>
        <item x="309"/>
        <item x="310"/>
        <item x="311"/>
        <item x="1892"/>
        <item x="1944"/>
        <item x="1893"/>
        <item x="1894"/>
        <item x="27"/>
        <item x="1945"/>
        <item x="1895"/>
        <item x="26"/>
        <item x="1896"/>
        <item x="28"/>
        <item x="29"/>
        <item x="30"/>
        <item x="31"/>
        <item x="32"/>
        <item x="1897"/>
        <item x="33"/>
        <item x="1898"/>
        <item x="1899"/>
        <item x="34"/>
        <item x="1900"/>
        <item x="35"/>
        <item x="36"/>
        <item x="37"/>
        <item x="38"/>
        <item x="39"/>
        <item x="40"/>
        <item x="41"/>
        <item x="312"/>
        <item x="42"/>
        <item x="43"/>
        <item x="313"/>
        <item x="44"/>
        <item x="45"/>
        <item x="46"/>
        <item x="47"/>
        <item x="48"/>
        <item x="750"/>
        <item x="751"/>
        <item x="1716"/>
        <item x="1717"/>
        <item x="1931"/>
        <item x="1932"/>
        <item x="1933"/>
        <item x="1934"/>
        <item x="1935"/>
        <item x="1936"/>
        <item x="1937"/>
        <item x="1938"/>
        <item x="1939"/>
        <item t="default"/>
      </items>
    </pivotField>
    <pivotField showAll="0"/>
    <pivotField name="Consumer" numFmtId="1" showAll="0">
      <items count="3">
        <item n="Old Consumer" x="1"/>
        <item n="New Consumer" x="0"/>
        <item t="default"/>
      </items>
    </pivotField>
    <pivotField numFmtId="1" showAll="0"/>
    <pivotField numFmtId="14" showAll="0">
      <items count="21">
        <item x="8"/>
        <item x="9"/>
        <item x="10"/>
        <item x="11"/>
        <item x="12"/>
        <item x="13"/>
        <item x="14"/>
        <item x="15"/>
        <item x="16"/>
        <item x="4"/>
        <item x="5"/>
        <item x="0"/>
        <item x="1"/>
        <item x="17"/>
        <item x="2"/>
        <item x="6"/>
        <item x="7"/>
        <item x="18"/>
        <item x="19"/>
        <item x="3"/>
        <item t="default"/>
      </items>
    </pivotField>
    <pivotField numFmtId="1" showAll="0"/>
    <pivotField axis="axisCol" numFmtId="1" showAll="0">
      <items count="121">
        <item x="6"/>
        <item x="93"/>
        <item x="71"/>
        <item x="69"/>
        <item x="80"/>
        <item x="85"/>
        <item x="24"/>
        <item x="67"/>
        <item x="82"/>
        <item x="4"/>
        <item x="5"/>
        <item x="10"/>
        <item x="107"/>
        <item x="11"/>
        <item x="34"/>
        <item x="49"/>
        <item x="72"/>
        <item x="14"/>
        <item x="77"/>
        <item x="113"/>
        <item x="109"/>
        <item x="19"/>
        <item x="108"/>
        <item x="25"/>
        <item x="97"/>
        <item x="105"/>
        <item x="98"/>
        <item x="13"/>
        <item x="86"/>
        <item x="17"/>
        <item x="7"/>
        <item x="87"/>
        <item x="106"/>
        <item x="12"/>
        <item x="84"/>
        <item x="115"/>
        <item x="95"/>
        <item x="27"/>
        <item x="15"/>
        <item x="66"/>
        <item x="22"/>
        <item x="37"/>
        <item x="68"/>
        <item x="52"/>
        <item x="8"/>
        <item x="61"/>
        <item x="2"/>
        <item x="100"/>
        <item x="29"/>
        <item x="36"/>
        <item x="21"/>
        <item x="31"/>
        <item x="20"/>
        <item x="101"/>
        <item x="70"/>
        <item x="55"/>
        <item x="0"/>
        <item x="26"/>
        <item x="3"/>
        <item x="18"/>
        <item x="110"/>
        <item x="104"/>
        <item x="92"/>
        <item x="54"/>
        <item x="76"/>
        <item x="1"/>
        <item x="102"/>
        <item x="99"/>
        <item x="23"/>
        <item x="83"/>
        <item x="89"/>
        <item x="81"/>
        <item x="114"/>
        <item x="79"/>
        <item x="118"/>
        <item x="119"/>
        <item x="96"/>
        <item x="62"/>
        <item x="117"/>
        <item x="48"/>
        <item x="103"/>
        <item x="9"/>
        <item x="43"/>
        <item x="94"/>
        <item x="46"/>
        <item x="116"/>
        <item x="58"/>
        <item x="28"/>
        <item x="32"/>
        <item x="63"/>
        <item x="56"/>
        <item x="50"/>
        <item x="35"/>
        <item x="47"/>
        <item x="30"/>
        <item x="16"/>
        <item x="60"/>
        <item x="53"/>
        <item x="33"/>
        <item x="73"/>
        <item x="51"/>
        <item x="59"/>
        <item x="112"/>
        <item x="75"/>
        <item x="74"/>
        <item x="88"/>
        <item x="64"/>
        <item x="91"/>
        <item x="78"/>
        <item x="39"/>
        <item x="40"/>
        <item x="65"/>
        <item x="41"/>
        <item x="38"/>
        <item x="42"/>
        <item x="45"/>
        <item x="111"/>
        <item x="90"/>
        <item x="44"/>
        <item x="57"/>
        <item t="default"/>
      </items>
    </pivotField>
    <pivotField showAll="0">
      <items count="3">
        <item sd="0" x="1"/>
        <item sd="0" x="0"/>
        <item t="default"/>
      </items>
    </pivotField>
    <pivotField numFmtId="1" showAll="0"/>
    <pivotField showAll="0"/>
    <pivotField showAll="0"/>
    <pivotField numFmtId="1" showAll="0"/>
    <pivotField dataField="1" numFmtId="1" showAll="0"/>
    <pivotField showAll="0">
      <items count="15">
        <item sd="0" x="0"/>
        <item x="1"/>
        <item x="2"/>
        <item x="3"/>
        <item x="4"/>
        <item x="5"/>
        <item x="6"/>
        <item x="7"/>
        <item x="8"/>
        <item x="9"/>
        <item x="10"/>
        <item x="11"/>
        <item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1">
    <field x="15"/>
  </rowFields>
  <rowItems count="3">
    <i>
      <x v="1"/>
    </i>
    <i>
      <x v="2"/>
    </i>
    <i t="grand">
      <x/>
    </i>
  </rowItems>
  <colFields count="1">
    <field x="6"/>
  </colFields>
  <colItems count="1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t="grand">
      <x/>
    </i>
  </colItems>
  <dataFields count="1">
    <dataField name="Sum of Net Profit" fld="12" baseField="0" baseItem="0"/>
  </dataFields>
  <formats count="9">
    <format dxfId="189">
      <pivotArea type="all" dataOnly="0" outline="0" fieldPosition="0"/>
    </format>
    <format dxfId="188">
      <pivotArea outline="0" collapsedLevelsAreSubtotals="1" fieldPosition="0"/>
    </format>
    <format dxfId="187">
      <pivotArea type="origin" dataOnly="0" labelOnly="1" outline="0" fieldPosition="0"/>
    </format>
    <format dxfId="186">
      <pivotArea field="15" type="button" dataOnly="0" labelOnly="1" outline="0" axis="axisRow" fieldPosition="0"/>
    </format>
    <format dxfId="185">
      <pivotArea field="2" type="button" dataOnly="0" labelOnly="1" outline="0"/>
    </format>
    <format dxfId="184">
      <pivotArea type="topRight" dataOnly="0" labelOnly="1" outline="0" fieldPosition="0"/>
    </format>
    <format dxfId="183">
      <pivotArea field="13" type="button" dataOnly="0" labelOnly="1" outline="0"/>
    </format>
    <format dxfId="182">
      <pivotArea dataOnly="0" labelOnly="1" grandRow="1" outline="0" fieldPosition="0"/>
    </format>
    <format dxfId="18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New_Consumer" xr10:uid="{A8A99E0D-CC92-406E-8BE5-8FD923214A83}" sourceName="Is New Consumer">
  <pivotTables>
    <pivotTable tabId="4" name="PivotTable9"/>
    <pivotTable tabId="4" name="PivotTable8"/>
    <pivotTable tabId="4" name="PivotTable10"/>
    <pivotTable tabId="4" name="PivotTable11"/>
    <pivotTable tabId="4" name="PivotTable12"/>
    <pivotTable tabId="4" name="PivotTable14"/>
  </pivotTables>
  <data>
    <tabular pivotCacheId="97850042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 xr10:uid="{E7C2DA30-D300-4132-8903-11A443C00481}" sourceName="Years (DATE)">
  <pivotTables>
    <pivotTable tabId="4" name="PivotTable11"/>
    <pivotTable tabId="4" name="PivotTable12"/>
  </pivotTables>
  <data>
    <tabular pivotCacheId="978500427">
      <items count="4">
        <i x="1" s="1"/>
        <i x="2" s="1"/>
        <i x="0"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New_Consumer1" xr10:uid="{EBC8011F-B4CD-47B4-B58A-7F1C2CBF5D93}" sourceName="[Range].[Is New Consumer]">
  <pivotTables>
    <pivotTable tabId="4" name="PivotTable13"/>
  </pivotTables>
  <data>
    <olap pivotCacheId="2057538440">
      <levels count="2">
        <level uniqueName="[Range].[Is New Consumer].[(All)]" sourceCaption="(All)" count="0"/>
        <level uniqueName="[Range].[Is New Consumer].[Is New Consumer]" sourceCaption="Is New Consumer" count="2">
          <ranges>
            <range startItem="0">
              <i n="[Range].[Is New Consumer].&amp;[0]" c="0"/>
              <i n="[Range].[Is New Consumer].&amp;[1]" c="1"/>
            </range>
          </ranges>
        </level>
      </levels>
      <selections count="1">
        <selection n="[Range].[Is New Consum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sumer" xr10:uid="{28D690F4-829F-40B6-A1F5-DCCF9E94F622}" cache="Slicer_Is_New_Consumer1" caption="Consum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sumer 1" xr10:uid="{44D96CDA-96CC-480E-A201-45496E96F9D4}" cache="Slicer_Is_New_Consumer" caption="Consumer Type" rowHeight="234950"/>
  <slicer name="Years (DATE)" xr10:uid="{01F70827-93CB-46E2-BC21-2C48F96C844B}" cache="Slicer_Years__DATE" caption="Years (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79"/>
  <sheetViews>
    <sheetView zoomScale="166" zoomScaleNormal="160" workbookViewId="0">
      <selection activeCell="B7" sqref="B7"/>
    </sheetView>
  </sheetViews>
  <sheetFormatPr defaultRowHeight="14.4" x14ac:dyDescent="0.3"/>
  <cols>
    <col min="1" max="1" width="8.88671875" style="5"/>
    <col min="2" max="2" width="10.44140625" style="5" customWidth="1"/>
    <col min="3" max="7" width="8.88671875" style="5"/>
    <col min="8" max="8" width="15.77734375" style="5" bestFit="1" customWidth="1"/>
    <col min="9" max="9" width="10.5546875" style="5" customWidth="1"/>
    <col min="10" max="10" width="22" style="5" bestFit="1" customWidth="1"/>
    <col min="11" max="16384" width="8.88671875" style="5"/>
  </cols>
  <sheetData>
    <row r="1" spans="1:10" x14ac:dyDescent="0.3">
      <c r="A1" s="1" t="s">
        <v>0</v>
      </c>
      <c r="B1" s="1" t="s">
        <v>1</v>
      </c>
      <c r="C1" s="1" t="s">
        <v>2</v>
      </c>
      <c r="D1" s="1" t="s">
        <v>3</v>
      </c>
      <c r="E1" s="1" t="s">
        <v>4</v>
      </c>
      <c r="F1" s="1" t="s">
        <v>5</v>
      </c>
      <c r="G1" s="1" t="s">
        <v>6</v>
      </c>
      <c r="H1" s="1" t="s">
        <v>7</v>
      </c>
      <c r="I1" s="1" t="s">
        <v>8</v>
      </c>
      <c r="J1" s="1" t="s">
        <v>9</v>
      </c>
    </row>
    <row r="2" spans="1:10" x14ac:dyDescent="0.3">
      <c r="A2" s="2">
        <v>13121938</v>
      </c>
      <c r="B2" s="3" t="s">
        <v>10</v>
      </c>
      <c r="C2" s="2">
        <v>3</v>
      </c>
      <c r="D2" s="2">
        <v>2020</v>
      </c>
      <c r="E2" s="4">
        <v>168</v>
      </c>
      <c r="F2" s="4">
        <v>0</v>
      </c>
      <c r="G2" s="4">
        <v>168</v>
      </c>
      <c r="H2" s="3" t="s">
        <v>11</v>
      </c>
      <c r="I2" s="3" t="s">
        <v>12</v>
      </c>
      <c r="J2" s="4">
        <v>25.2</v>
      </c>
    </row>
    <row r="3" spans="1:10" x14ac:dyDescent="0.3">
      <c r="A3" s="2">
        <v>13121938</v>
      </c>
      <c r="B3" s="3" t="s">
        <v>13</v>
      </c>
      <c r="C3" s="2">
        <v>5</v>
      </c>
      <c r="D3" s="2">
        <v>2020</v>
      </c>
      <c r="E3" s="4">
        <v>220</v>
      </c>
      <c r="F3" s="4">
        <v>0</v>
      </c>
      <c r="G3" s="4">
        <v>220</v>
      </c>
      <c r="H3" s="3" t="s">
        <v>14</v>
      </c>
      <c r="I3" s="3" t="s">
        <v>15</v>
      </c>
      <c r="J3" s="4">
        <v>39.6</v>
      </c>
    </row>
    <row r="4" spans="1:10" x14ac:dyDescent="0.3">
      <c r="A4" s="2">
        <v>13121938</v>
      </c>
      <c r="B4" s="3" t="s">
        <v>16</v>
      </c>
      <c r="C4" s="2">
        <v>7</v>
      </c>
      <c r="D4" s="2">
        <v>2020</v>
      </c>
      <c r="E4" s="4">
        <v>240</v>
      </c>
      <c r="F4" s="4">
        <v>0</v>
      </c>
      <c r="G4" s="4">
        <v>240</v>
      </c>
      <c r="H4" s="3" t="s">
        <v>14</v>
      </c>
      <c r="I4" s="3" t="s">
        <v>17</v>
      </c>
      <c r="J4" s="4">
        <v>43.199999999999996</v>
      </c>
    </row>
    <row r="5" spans="1:10" x14ac:dyDescent="0.3">
      <c r="A5" s="2" t="s">
        <v>18</v>
      </c>
      <c r="B5" s="3" t="s">
        <v>19</v>
      </c>
      <c r="C5" s="2">
        <v>1</v>
      </c>
      <c r="D5" s="2">
        <v>2020</v>
      </c>
      <c r="E5" s="4">
        <v>313</v>
      </c>
      <c r="F5" s="4">
        <v>62.599999999999994</v>
      </c>
      <c r="G5" s="4">
        <v>250.4</v>
      </c>
      <c r="H5" s="3" t="s">
        <v>20</v>
      </c>
      <c r="I5" s="3" t="s">
        <v>21</v>
      </c>
      <c r="J5" s="4">
        <v>93.899999999999991</v>
      </c>
    </row>
    <row r="6" spans="1:10" x14ac:dyDescent="0.3">
      <c r="A6" s="2" t="s">
        <v>18</v>
      </c>
      <c r="B6" s="3" t="s">
        <v>22</v>
      </c>
      <c r="C6" s="2">
        <v>9</v>
      </c>
      <c r="D6" s="2">
        <v>2020</v>
      </c>
      <c r="E6" s="4">
        <v>951</v>
      </c>
      <c r="F6" s="4">
        <v>0</v>
      </c>
      <c r="G6" s="4">
        <v>951</v>
      </c>
      <c r="H6" s="3" t="s">
        <v>23</v>
      </c>
      <c r="I6" s="3" t="s">
        <v>24</v>
      </c>
      <c r="J6" s="4">
        <v>247.26000000000002</v>
      </c>
    </row>
    <row r="7" spans="1:10" x14ac:dyDescent="0.3">
      <c r="A7" s="2" t="s">
        <v>18</v>
      </c>
      <c r="B7" s="3" t="s">
        <v>25</v>
      </c>
      <c r="C7" s="2">
        <v>5</v>
      </c>
      <c r="D7" s="2">
        <v>2020</v>
      </c>
      <c r="E7" s="4">
        <v>948</v>
      </c>
      <c r="F7" s="4">
        <v>142.20000000000005</v>
      </c>
      <c r="G7" s="4">
        <v>805.8</v>
      </c>
      <c r="H7" s="3" t="s">
        <v>26</v>
      </c>
      <c r="I7" s="3" t="s">
        <v>27</v>
      </c>
      <c r="J7" s="4">
        <v>303.36</v>
      </c>
    </row>
    <row r="8" spans="1:10" x14ac:dyDescent="0.3">
      <c r="A8" s="2" t="s">
        <v>18</v>
      </c>
      <c r="B8" s="3" t="s">
        <v>28</v>
      </c>
      <c r="C8" s="2">
        <v>8</v>
      </c>
      <c r="D8" s="2">
        <v>2020</v>
      </c>
      <c r="E8" s="4">
        <v>948</v>
      </c>
      <c r="F8" s="4">
        <v>0</v>
      </c>
      <c r="G8" s="4">
        <v>948</v>
      </c>
      <c r="H8" s="3" t="s">
        <v>26</v>
      </c>
      <c r="I8" s="3" t="s">
        <v>27</v>
      </c>
      <c r="J8" s="4">
        <v>303.36</v>
      </c>
    </row>
    <row r="9" spans="1:10" x14ac:dyDescent="0.3">
      <c r="A9" s="2" t="s">
        <v>29</v>
      </c>
      <c r="B9" s="3" t="s">
        <v>30</v>
      </c>
      <c r="C9" s="2">
        <v>1</v>
      </c>
      <c r="D9" s="2">
        <v>2020</v>
      </c>
      <c r="E9" s="4">
        <v>1491</v>
      </c>
      <c r="F9" s="4">
        <v>298.20000000000005</v>
      </c>
      <c r="G9" s="4">
        <v>1192.8</v>
      </c>
      <c r="H9" s="3" t="s">
        <v>26</v>
      </c>
      <c r="I9" s="3" t="s">
        <v>31</v>
      </c>
      <c r="J9" s="4">
        <v>506.94000000000005</v>
      </c>
    </row>
    <row r="10" spans="1:10" x14ac:dyDescent="0.3">
      <c r="A10" s="2" t="s">
        <v>29</v>
      </c>
      <c r="B10" s="3" t="s">
        <v>32</v>
      </c>
      <c r="C10" s="2">
        <v>11</v>
      </c>
      <c r="D10" s="2">
        <v>2020</v>
      </c>
      <c r="E10" s="4">
        <v>1101</v>
      </c>
      <c r="F10" s="4">
        <v>0</v>
      </c>
      <c r="G10" s="4">
        <v>1101</v>
      </c>
      <c r="H10" s="3" t="s">
        <v>26</v>
      </c>
      <c r="I10" s="3" t="s">
        <v>33</v>
      </c>
      <c r="J10" s="4">
        <v>396.36</v>
      </c>
    </row>
    <row r="11" spans="1:10" x14ac:dyDescent="0.3">
      <c r="A11" s="2" t="s">
        <v>29</v>
      </c>
      <c r="B11" s="3" t="s">
        <v>34</v>
      </c>
      <c r="C11" s="2">
        <v>6</v>
      </c>
      <c r="D11" s="2">
        <v>2020</v>
      </c>
      <c r="E11" s="4">
        <v>1101</v>
      </c>
      <c r="F11" s="4">
        <v>0</v>
      </c>
      <c r="G11" s="4">
        <v>1101</v>
      </c>
      <c r="H11" s="3" t="s">
        <v>26</v>
      </c>
      <c r="I11" s="3" t="s">
        <v>33</v>
      </c>
      <c r="J11" s="4">
        <v>396.36</v>
      </c>
    </row>
    <row r="12" spans="1:10" x14ac:dyDescent="0.3">
      <c r="A12" s="2" t="s">
        <v>29</v>
      </c>
      <c r="B12" s="3" t="s">
        <v>35</v>
      </c>
      <c r="C12" s="2">
        <v>8</v>
      </c>
      <c r="D12" s="2">
        <v>2020</v>
      </c>
      <c r="E12" s="4">
        <v>1101</v>
      </c>
      <c r="F12" s="4">
        <v>0</v>
      </c>
      <c r="G12" s="4">
        <v>1101</v>
      </c>
      <c r="H12" s="3" t="s">
        <v>26</v>
      </c>
      <c r="I12" s="3" t="s">
        <v>33</v>
      </c>
      <c r="J12" s="4">
        <v>396.36</v>
      </c>
    </row>
    <row r="13" spans="1:10" x14ac:dyDescent="0.3">
      <c r="A13" s="2" t="s">
        <v>36</v>
      </c>
      <c r="B13" s="3" t="s">
        <v>37</v>
      </c>
      <c r="C13" s="2">
        <v>1</v>
      </c>
      <c r="D13" s="2">
        <v>2020</v>
      </c>
      <c r="E13" s="4">
        <v>492</v>
      </c>
      <c r="F13" s="4">
        <v>98.399999999999977</v>
      </c>
      <c r="G13" s="4">
        <v>393.6</v>
      </c>
      <c r="H13" s="3" t="s">
        <v>38</v>
      </c>
      <c r="I13" s="3" t="s">
        <v>39</v>
      </c>
      <c r="J13" s="4">
        <v>123</v>
      </c>
    </row>
    <row r="14" spans="1:10" x14ac:dyDescent="0.3">
      <c r="A14" s="2" t="s">
        <v>36</v>
      </c>
      <c r="B14" s="3" t="s">
        <v>40</v>
      </c>
      <c r="C14" s="2">
        <v>11</v>
      </c>
      <c r="D14" s="2">
        <v>2020</v>
      </c>
      <c r="E14" s="4">
        <v>510</v>
      </c>
      <c r="F14" s="4">
        <v>0</v>
      </c>
      <c r="G14" s="4">
        <v>510</v>
      </c>
      <c r="H14" s="3" t="s">
        <v>41</v>
      </c>
      <c r="I14" s="3" t="s">
        <v>42</v>
      </c>
      <c r="J14" s="4">
        <v>163.20000000000002</v>
      </c>
    </row>
    <row r="15" spans="1:10" x14ac:dyDescent="0.3">
      <c r="A15" s="2" t="s">
        <v>36</v>
      </c>
      <c r="B15" s="3" t="s">
        <v>43</v>
      </c>
      <c r="C15" s="2">
        <v>11</v>
      </c>
      <c r="D15" s="2">
        <v>2020</v>
      </c>
      <c r="E15" s="4">
        <v>523</v>
      </c>
      <c r="F15" s="4">
        <v>0</v>
      </c>
      <c r="G15" s="4">
        <v>523</v>
      </c>
      <c r="H15" s="3" t="s">
        <v>44</v>
      </c>
      <c r="I15" s="3" t="s">
        <v>45</v>
      </c>
      <c r="J15" s="4">
        <v>156.9</v>
      </c>
    </row>
    <row r="16" spans="1:10" x14ac:dyDescent="0.3">
      <c r="A16" s="2" t="s">
        <v>36</v>
      </c>
      <c r="B16" s="3" t="s">
        <v>46</v>
      </c>
      <c r="C16" s="2">
        <v>11</v>
      </c>
      <c r="D16" s="2">
        <v>2020</v>
      </c>
      <c r="E16" s="4">
        <v>538</v>
      </c>
      <c r="F16" s="4">
        <v>0</v>
      </c>
      <c r="G16" s="4">
        <v>538</v>
      </c>
      <c r="H16" s="3" t="s">
        <v>44</v>
      </c>
      <c r="I16" s="3" t="s">
        <v>47</v>
      </c>
      <c r="J16" s="4">
        <v>145.26000000000002</v>
      </c>
    </row>
    <row r="17" spans="1:10" x14ac:dyDescent="0.3">
      <c r="A17" s="2" t="s">
        <v>48</v>
      </c>
      <c r="B17" s="3" t="s">
        <v>49</v>
      </c>
      <c r="C17" s="2">
        <v>1</v>
      </c>
      <c r="D17" s="2">
        <v>2020</v>
      </c>
      <c r="E17" s="4">
        <v>488</v>
      </c>
      <c r="F17" s="4">
        <v>97.599999999999966</v>
      </c>
      <c r="G17" s="4">
        <v>390.40000000000003</v>
      </c>
      <c r="H17" s="3" t="s">
        <v>44</v>
      </c>
      <c r="I17" s="3" t="s">
        <v>50</v>
      </c>
      <c r="J17" s="4">
        <v>156.16</v>
      </c>
    </row>
    <row r="18" spans="1:10" x14ac:dyDescent="0.3">
      <c r="A18" s="2" t="s">
        <v>48</v>
      </c>
      <c r="B18" s="3" t="s">
        <v>51</v>
      </c>
      <c r="C18" s="2">
        <v>9</v>
      </c>
      <c r="D18" s="2">
        <v>2020</v>
      </c>
      <c r="E18" s="4">
        <v>440</v>
      </c>
      <c r="F18" s="4">
        <v>0</v>
      </c>
      <c r="G18" s="4">
        <v>440</v>
      </c>
      <c r="H18" s="3" t="s">
        <v>44</v>
      </c>
      <c r="I18" s="3" t="s">
        <v>52</v>
      </c>
      <c r="J18" s="4">
        <v>136.4</v>
      </c>
    </row>
    <row r="19" spans="1:10" x14ac:dyDescent="0.3">
      <c r="A19" s="2" t="s">
        <v>48</v>
      </c>
      <c r="B19" s="3" t="s">
        <v>53</v>
      </c>
      <c r="C19" s="2">
        <v>10</v>
      </c>
      <c r="D19" s="2">
        <v>2020</v>
      </c>
      <c r="E19" s="4">
        <v>538</v>
      </c>
      <c r="F19" s="4">
        <v>0</v>
      </c>
      <c r="G19" s="4">
        <v>538</v>
      </c>
      <c r="H19" s="3" t="s">
        <v>44</v>
      </c>
      <c r="I19" s="3" t="s">
        <v>47</v>
      </c>
      <c r="J19" s="4">
        <v>145.26000000000002</v>
      </c>
    </row>
    <row r="20" spans="1:10" x14ac:dyDescent="0.3">
      <c r="A20" s="2" t="s">
        <v>48</v>
      </c>
      <c r="B20" s="3" t="s">
        <v>54</v>
      </c>
      <c r="C20" s="2">
        <v>9</v>
      </c>
      <c r="D20" s="2">
        <v>2020</v>
      </c>
      <c r="E20" s="4">
        <v>592</v>
      </c>
      <c r="F20" s="4">
        <v>0</v>
      </c>
      <c r="G20" s="4">
        <v>592</v>
      </c>
      <c r="H20" s="3" t="s">
        <v>44</v>
      </c>
      <c r="I20" s="3" t="s">
        <v>55</v>
      </c>
      <c r="J20" s="4">
        <v>165.76000000000002</v>
      </c>
    </row>
    <row r="21" spans="1:10" x14ac:dyDescent="0.3">
      <c r="A21" s="2" t="s">
        <v>56</v>
      </c>
      <c r="B21" s="3" t="s">
        <v>57</v>
      </c>
      <c r="C21" s="2">
        <v>1</v>
      </c>
      <c r="D21" s="2">
        <v>2020</v>
      </c>
      <c r="E21" s="4">
        <v>506</v>
      </c>
      <c r="F21" s="4">
        <v>101.19999999999999</v>
      </c>
      <c r="G21" s="4">
        <v>404.8</v>
      </c>
      <c r="H21" s="3" t="s">
        <v>44</v>
      </c>
      <c r="I21" s="3" t="s">
        <v>58</v>
      </c>
      <c r="J21" s="4">
        <v>146.73999999999998</v>
      </c>
    </row>
    <row r="22" spans="1:10" x14ac:dyDescent="0.3">
      <c r="A22" s="2" t="s">
        <v>56</v>
      </c>
      <c r="B22" s="3" t="s">
        <v>59</v>
      </c>
      <c r="C22" s="2">
        <v>1</v>
      </c>
      <c r="D22" s="2">
        <v>2020</v>
      </c>
      <c r="E22" s="4">
        <v>312</v>
      </c>
      <c r="F22" s="4">
        <v>62.399999999999977</v>
      </c>
      <c r="G22" s="4">
        <v>249.60000000000002</v>
      </c>
      <c r="H22" s="3" t="s">
        <v>60</v>
      </c>
      <c r="I22" s="3" t="s">
        <v>61</v>
      </c>
      <c r="J22" s="4">
        <v>99.84</v>
      </c>
    </row>
    <row r="23" spans="1:10" x14ac:dyDescent="0.3">
      <c r="A23" s="2" t="s">
        <v>56</v>
      </c>
      <c r="B23" s="3" t="s">
        <v>62</v>
      </c>
      <c r="C23" s="2">
        <v>5</v>
      </c>
      <c r="D23" s="2">
        <v>2020</v>
      </c>
      <c r="E23" s="4">
        <v>447</v>
      </c>
      <c r="F23" s="4">
        <v>0</v>
      </c>
      <c r="G23" s="4">
        <v>447</v>
      </c>
      <c r="H23" s="3" t="s">
        <v>63</v>
      </c>
      <c r="I23" s="3" t="s">
        <v>64</v>
      </c>
      <c r="J23" s="4">
        <v>156.44999999999999</v>
      </c>
    </row>
    <row r="24" spans="1:10" x14ac:dyDescent="0.3">
      <c r="A24" s="2" t="s">
        <v>56</v>
      </c>
      <c r="B24" s="3" t="s">
        <v>65</v>
      </c>
      <c r="C24" s="2">
        <v>3</v>
      </c>
      <c r="D24" s="2">
        <v>2020</v>
      </c>
      <c r="E24" s="4">
        <v>383</v>
      </c>
      <c r="F24" s="4">
        <v>0</v>
      </c>
      <c r="G24" s="4">
        <v>383</v>
      </c>
      <c r="H24" s="3" t="s">
        <v>63</v>
      </c>
      <c r="I24" s="3" t="s">
        <v>66</v>
      </c>
      <c r="J24" s="4">
        <v>122.56</v>
      </c>
    </row>
    <row r="25" spans="1:10" x14ac:dyDescent="0.3">
      <c r="A25" s="2" t="s">
        <v>67</v>
      </c>
      <c r="B25" s="3" t="s">
        <v>68</v>
      </c>
      <c r="C25" s="2">
        <v>1</v>
      </c>
      <c r="D25" s="2">
        <v>2020</v>
      </c>
      <c r="E25" s="4">
        <v>447</v>
      </c>
      <c r="F25" s="4">
        <v>89.399999999999977</v>
      </c>
      <c r="G25" s="4">
        <v>357.6</v>
      </c>
      <c r="H25" s="3" t="s">
        <v>63</v>
      </c>
      <c r="I25" s="3" t="s">
        <v>64</v>
      </c>
      <c r="J25" s="4">
        <v>156.44999999999999</v>
      </c>
    </row>
    <row r="26" spans="1:10" x14ac:dyDescent="0.3">
      <c r="A26" s="2" t="s">
        <v>67</v>
      </c>
      <c r="B26" s="3" t="s">
        <v>69</v>
      </c>
      <c r="C26" s="2">
        <v>5</v>
      </c>
      <c r="D26" s="2">
        <v>2020</v>
      </c>
      <c r="E26" s="4">
        <v>447</v>
      </c>
      <c r="F26" s="4">
        <v>0</v>
      </c>
      <c r="G26" s="4">
        <v>447</v>
      </c>
      <c r="H26" s="3" t="s">
        <v>63</v>
      </c>
      <c r="I26" s="3" t="s">
        <v>64</v>
      </c>
      <c r="J26" s="4">
        <v>156.44999999999999</v>
      </c>
    </row>
    <row r="27" spans="1:10" x14ac:dyDescent="0.3">
      <c r="A27" s="2" t="s">
        <v>67</v>
      </c>
      <c r="B27" s="3" t="s">
        <v>70</v>
      </c>
      <c r="C27" s="2">
        <v>7</v>
      </c>
      <c r="D27" s="2">
        <v>2020</v>
      </c>
      <c r="E27" s="4">
        <v>172</v>
      </c>
      <c r="F27" s="4">
        <v>0</v>
      </c>
      <c r="G27" s="4">
        <v>172</v>
      </c>
      <c r="H27" s="3" t="s">
        <v>11</v>
      </c>
      <c r="I27" s="3" t="s">
        <v>71</v>
      </c>
      <c r="J27" s="4">
        <v>65.36</v>
      </c>
    </row>
    <row r="28" spans="1:10" x14ac:dyDescent="0.3">
      <c r="A28" s="2" t="s">
        <v>72</v>
      </c>
      <c r="B28" s="3" t="s">
        <v>73</v>
      </c>
      <c r="C28" s="2">
        <v>1</v>
      </c>
      <c r="D28" s="2">
        <v>2020</v>
      </c>
      <c r="E28" s="4">
        <v>168</v>
      </c>
      <c r="F28" s="4">
        <v>33.599999999999994</v>
      </c>
      <c r="G28" s="4">
        <v>134.4</v>
      </c>
      <c r="H28" s="3" t="s">
        <v>11</v>
      </c>
      <c r="I28" s="3" t="s">
        <v>12</v>
      </c>
      <c r="J28" s="4">
        <v>25.2</v>
      </c>
    </row>
    <row r="29" spans="1:10" x14ac:dyDescent="0.3">
      <c r="A29" s="2" t="s">
        <v>72</v>
      </c>
      <c r="B29" s="3" t="s">
        <v>74</v>
      </c>
      <c r="C29" s="2">
        <v>11</v>
      </c>
      <c r="D29" s="2">
        <v>2020</v>
      </c>
      <c r="E29" s="4">
        <v>210</v>
      </c>
      <c r="F29" s="4">
        <v>0</v>
      </c>
      <c r="G29" s="4">
        <v>210</v>
      </c>
      <c r="H29" s="3" t="s">
        <v>14</v>
      </c>
      <c r="I29" s="3" t="s">
        <v>75</v>
      </c>
      <c r="J29" s="4">
        <v>37.799999999999997</v>
      </c>
    </row>
    <row r="30" spans="1:10" x14ac:dyDescent="0.3">
      <c r="A30" s="2" t="s">
        <v>72</v>
      </c>
      <c r="B30" s="3" t="s">
        <v>76</v>
      </c>
      <c r="C30" s="2">
        <v>10</v>
      </c>
      <c r="D30" s="2">
        <v>2020</v>
      </c>
      <c r="E30" s="4">
        <v>210</v>
      </c>
      <c r="F30" s="4">
        <v>0</v>
      </c>
      <c r="G30" s="4">
        <v>210</v>
      </c>
      <c r="H30" s="3" t="s">
        <v>14</v>
      </c>
      <c r="I30" s="3" t="s">
        <v>75</v>
      </c>
      <c r="J30" s="4">
        <v>37.799999999999997</v>
      </c>
    </row>
    <row r="31" spans="1:10" x14ac:dyDescent="0.3">
      <c r="A31" s="2" t="s">
        <v>72</v>
      </c>
      <c r="B31" s="3" t="s">
        <v>77</v>
      </c>
      <c r="C31" s="2">
        <v>10</v>
      </c>
      <c r="D31" s="2">
        <v>2020</v>
      </c>
      <c r="E31" s="4">
        <v>192</v>
      </c>
      <c r="F31" s="4">
        <v>0</v>
      </c>
      <c r="G31" s="4">
        <v>192</v>
      </c>
      <c r="H31" s="3" t="s">
        <v>14</v>
      </c>
      <c r="I31" s="3" t="s">
        <v>78</v>
      </c>
      <c r="J31" s="4">
        <v>34.56</v>
      </c>
    </row>
    <row r="32" spans="1:10" x14ac:dyDescent="0.3">
      <c r="A32" s="2" t="s">
        <v>79</v>
      </c>
      <c r="B32" s="3" t="s">
        <v>80</v>
      </c>
      <c r="C32" s="2">
        <v>1</v>
      </c>
      <c r="D32" s="2">
        <v>2020</v>
      </c>
      <c r="E32" s="4">
        <v>240</v>
      </c>
      <c r="F32" s="4">
        <v>48</v>
      </c>
      <c r="G32" s="4">
        <v>192</v>
      </c>
      <c r="H32" s="3" t="s">
        <v>14</v>
      </c>
      <c r="I32" s="3" t="s">
        <v>17</v>
      </c>
      <c r="J32" s="4">
        <v>43.199999999999996</v>
      </c>
    </row>
    <row r="33" spans="1:10" x14ac:dyDescent="0.3">
      <c r="A33" s="2" t="s">
        <v>79</v>
      </c>
      <c r="B33" s="3" t="s">
        <v>81</v>
      </c>
      <c r="C33" s="2">
        <v>9</v>
      </c>
      <c r="D33" s="2">
        <v>2020</v>
      </c>
      <c r="E33" s="4">
        <v>192</v>
      </c>
      <c r="F33" s="4">
        <v>0</v>
      </c>
      <c r="G33" s="4">
        <v>192</v>
      </c>
      <c r="H33" s="3" t="s">
        <v>14</v>
      </c>
      <c r="I33" s="3" t="s">
        <v>78</v>
      </c>
      <c r="J33" s="4">
        <v>34.56</v>
      </c>
    </row>
    <row r="34" spans="1:10" x14ac:dyDescent="0.3">
      <c r="A34" s="2" t="s">
        <v>79</v>
      </c>
      <c r="B34" s="3" t="s">
        <v>82</v>
      </c>
      <c r="C34" s="2">
        <v>5</v>
      </c>
      <c r="D34" s="2">
        <v>2020</v>
      </c>
      <c r="E34" s="4">
        <v>240</v>
      </c>
      <c r="F34" s="4">
        <v>0</v>
      </c>
      <c r="G34" s="4">
        <v>240</v>
      </c>
      <c r="H34" s="3" t="s">
        <v>14</v>
      </c>
      <c r="I34" s="3" t="s">
        <v>17</v>
      </c>
      <c r="J34" s="4">
        <v>43.199999999999996</v>
      </c>
    </row>
    <row r="35" spans="1:10" x14ac:dyDescent="0.3">
      <c r="A35" s="2" t="s">
        <v>79</v>
      </c>
      <c r="B35" s="3" t="s">
        <v>83</v>
      </c>
      <c r="C35" s="2">
        <v>7</v>
      </c>
      <c r="D35" s="2">
        <v>2020</v>
      </c>
      <c r="E35" s="4">
        <v>210</v>
      </c>
      <c r="F35" s="4">
        <v>0</v>
      </c>
      <c r="G35" s="4">
        <v>210</v>
      </c>
      <c r="H35" s="3" t="s">
        <v>14</v>
      </c>
      <c r="I35" s="3" t="s">
        <v>75</v>
      </c>
      <c r="J35" s="4">
        <v>37.799999999999997</v>
      </c>
    </row>
    <row r="36" spans="1:10" x14ac:dyDescent="0.3">
      <c r="A36" s="2" t="s">
        <v>79</v>
      </c>
      <c r="B36" s="3" t="s">
        <v>84</v>
      </c>
      <c r="C36" s="2">
        <v>7</v>
      </c>
      <c r="D36" s="2">
        <v>2020</v>
      </c>
      <c r="E36" s="4">
        <v>240</v>
      </c>
      <c r="F36" s="4">
        <v>0</v>
      </c>
      <c r="G36" s="4">
        <v>240</v>
      </c>
      <c r="H36" s="3" t="s">
        <v>14</v>
      </c>
      <c r="I36" s="3" t="s">
        <v>17</v>
      </c>
      <c r="J36" s="4">
        <v>43.199999999999996</v>
      </c>
    </row>
    <row r="37" spans="1:10" x14ac:dyDescent="0.3">
      <c r="A37" s="2" t="s">
        <v>79</v>
      </c>
      <c r="B37" s="3" t="s">
        <v>85</v>
      </c>
      <c r="C37" s="2">
        <v>7</v>
      </c>
      <c r="D37" s="2">
        <v>2020</v>
      </c>
      <c r="E37" s="4">
        <v>210</v>
      </c>
      <c r="F37" s="4">
        <v>0</v>
      </c>
      <c r="G37" s="4">
        <v>210</v>
      </c>
      <c r="H37" s="3" t="s">
        <v>14</v>
      </c>
      <c r="I37" s="3" t="s">
        <v>75</v>
      </c>
      <c r="J37" s="4">
        <v>37.799999999999997</v>
      </c>
    </row>
    <row r="38" spans="1:10" x14ac:dyDescent="0.3">
      <c r="A38" s="2" t="s">
        <v>79</v>
      </c>
      <c r="B38" s="3" t="s">
        <v>86</v>
      </c>
      <c r="C38" s="2">
        <v>10</v>
      </c>
      <c r="D38" s="2">
        <v>2020</v>
      </c>
      <c r="E38" s="4">
        <v>205</v>
      </c>
      <c r="F38" s="4">
        <v>0</v>
      </c>
      <c r="G38" s="4">
        <v>205</v>
      </c>
      <c r="H38" s="3" t="s">
        <v>14</v>
      </c>
      <c r="I38" s="3" t="s">
        <v>87</v>
      </c>
      <c r="J38" s="4">
        <v>36.9</v>
      </c>
    </row>
    <row r="39" spans="1:10" x14ac:dyDescent="0.3">
      <c r="A39" s="2" t="s">
        <v>88</v>
      </c>
      <c r="B39" s="3" t="s">
        <v>89</v>
      </c>
      <c r="C39" s="2">
        <v>1</v>
      </c>
      <c r="D39" s="2">
        <v>2020</v>
      </c>
      <c r="E39" s="4">
        <v>210</v>
      </c>
      <c r="F39" s="4">
        <v>42</v>
      </c>
      <c r="G39" s="4">
        <v>168</v>
      </c>
      <c r="H39" s="3" t="s">
        <v>14</v>
      </c>
      <c r="I39" s="3" t="s">
        <v>75</v>
      </c>
      <c r="J39" s="4">
        <v>37.799999999999997</v>
      </c>
    </row>
    <row r="40" spans="1:10" x14ac:dyDescent="0.3">
      <c r="A40" s="2" t="s">
        <v>88</v>
      </c>
      <c r="B40" s="3" t="s">
        <v>90</v>
      </c>
      <c r="C40" s="2">
        <v>8</v>
      </c>
      <c r="D40" s="2">
        <v>2020</v>
      </c>
      <c r="E40" s="4">
        <v>210</v>
      </c>
      <c r="F40" s="4">
        <v>0</v>
      </c>
      <c r="G40" s="4">
        <v>210</v>
      </c>
      <c r="H40" s="3" t="s">
        <v>14</v>
      </c>
      <c r="I40" s="3" t="s">
        <v>75</v>
      </c>
      <c r="J40" s="4">
        <v>37.799999999999997</v>
      </c>
    </row>
    <row r="41" spans="1:10" x14ac:dyDescent="0.3">
      <c r="A41" s="2" t="s">
        <v>88</v>
      </c>
      <c r="B41" s="3" t="s">
        <v>91</v>
      </c>
      <c r="C41" s="2">
        <v>6</v>
      </c>
      <c r="D41" s="2">
        <v>2020</v>
      </c>
      <c r="E41" s="4">
        <v>220</v>
      </c>
      <c r="F41" s="4">
        <v>0</v>
      </c>
      <c r="G41" s="4">
        <v>220</v>
      </c>
      <c r="H41" s="3" t="s">
        <v>14</v>
      </c>
      <c r="I41" s="3" t="s">
        <v>15</v>
      </c>
      <c r="J41" s="4">
        <v>39.6</v>
      </c>
    </row>
    <row r="42" spans="1:10" x14ac:dyDescent="0.3">
      <c r="A42" s="2" t="s">
        <v>88</v>
      </c>
      <c r="B42" s="3" t="s">
        <v>92</v>
      </c>
      <c r="C42" s="2">
        <v>8</v>
      </c>
      <c r="D42" s="2">
        <v>2020</v>
      </c>
      <c r="E42" s="4">
        <v>220</v>
      </c>
      <c r="F42" s="4">
        <v>0</v>
      </c>
      <c r="G42" s="4">
        <v>220</v>
      </c>
      <c r="H42" s="3" t="s">
        <v>14</v>
      </c>
      <c r="I42" s="3" t="s">
        <v>15</v>
      </c>
      <c r="J42" s="4">
        <v>39.6</v>
      </c>
    </row>
    <row r="43" spans="1:10" x14ac:dyDescent="0.3">
      <c r="A43" s="2" t="s">
        <v>88</v>
      </c>
      <c r="B43" s="3" t="s">
        <v>93</v>
      </c>
      <c r="C43" s="2">
        <v>6</v>
      </c>
      <c r="D43" s="2">
        <v>2020</v>
      </c>
      <c r="E43" s="4">
        <v>240</v>
      </c>
      <c r="F43" s="4">
        <v>0</v>
      </c>
      <c r="G43" s="4">
        <v>240</v>
      </c>
      <c r="H43" s="3" t="s">
        <v>14</v>
      </c>
      <c r="I43" s="3" t="s">
        <v>17</v>
      </c>
      <c r="J43" s="4">
        <v>43.199999999999996</v>
      </c>
    </row>
    <row r="44" spans="1:10" x14ac:dyDescent="0.3">
      <c r="A44" s="2" t="s">
        <v>88</v>
      </c>
      <c r="B44" s="3" t="s">
        <v>94</v>
      </c>
      <c r="C44" s="2">
        <v>10</v>
      </c>
      <c r="D44" s="2">
        <v>2020</v>
      </c>
      <c r="E44" s="4">
        <v>210</v>
      </c>
      <c r="F44" s="4">
        <v>0</v>
      </c>
      <c r="G44" s="4">
        <v>210</v>
      </c>
      <c r="H44" s="3" t="s">
        <v>14</v>
      </c>
      <c r="I44" s="3" t="s">
        <v>75</v>
      </c>
      <c r="J44" s="4">
        <v>37.799999999999997</v>
      </c>
    </row>
    <row r="45" spans="1:10" x14ac:dyDescent="0.3">
      <c r="A45" s="2" t="s">
        <v>95</v>
      </c>
      <c r="B45" s="3" t="s">
        <v>96</v>
      </c>
      <c r="C45" s="2">
        <v>1</v>
      </c>
      <c r="D45" s="2">
        <v>2020</v>
      </c>
      <c r="E45" s="4">
        <v>240</v>
      </c>
      <c r="F45" s="4">
        <v>48</v>
      </c>
      <c r="G45" s="4">
        <v>192</v>
      </c>
      <c r="H45" s="3" t="s">
        <v>14</v>
      </c>
      <c r="I45" s="3" t="s">
        <v>17</v>
      </c>
      <c r="J45" s="4">
        <v>43.199999999999996</v>
      </c>
    </row>
    <row r="46" spans="1:10" x14ac:dyDescent="0.3">
      <c r="A46" s="2" t="s">
        <v>95</v>
      </c>
      <c r="B46" s="3" t="s">
        <v>97</v>
      </c>
      <c r="C46" s="2">
        <v>4</v>
      </c>
      <c r="D46" s="2">
        <v>2020</v>
      </c>
      <c r="E46" s="4">
        <v>210</v>
      </c>
      <c r="F46" s="4">
        <v>31.5</v>
      </c>
      <c r="G46" s="4">
        <v>178.5</v>
      </c>
      <c r="H46" s="3" t="s">
        <v>14</v>
      </c>
      <c r="I46" s="3" t="s">
        <v>75</v>
      </c>
      <c r="J46" s="4">
        <v>37.799999999999997</v>
      </c>
    </row>
    <row r="47" spans="1:10" x14ac:dyDescent="0.3">
      <c r="A47" s="2" t="s">
        <v>95</v>
      </c>
      <c r="B47" s="3" t="s">
        <v>98</v>
      </c>
      <c r="C47" s="2">
        <v>6</v>
      </c>
      <c r="D47" s="2">
        <v>2020</v>
      </c>
      <c r="E47" s="4">
        <v>313</v>
      </c>
      <c r="F47" s="4">
        <v>0</v>
      </c>
      <c r="G47" s="4">
        <v>313</v>
      </c>
      <c r="H47" s="3" t="s">
        <v>20</v>
      </c>
      <c r="I47" s="3" t="s">
        <v>21</v>
      </c>
      <c r="J47" s="4">
        <v>93.899999999999991</v>
      </c>
    </row>
    <row r="48" spans="1:10" x14ac:dyDescent="0.3">
      <c r="A48" s="2" t="s">
        <v>95</v>
      </c>
      <c r="B48" s="3" t="s">
        <v>99</v>
      </c>
      <c r="C48" s="2">
        <v>7</v>
      </c>
      <c r="D48" s="2">
        <v>2020</v>
      </c>
      <c r="E48" s="4">
        <v>327</v>
      </c>
      <c r="F48" s="4">
        <v>0</v>
      </c>
      <c r="G48" s="4">
        <v>327</v>
      </c>
      <c r="H48" s="3" t="s">
        <v>20</v>
      </c>
      <c r="I48" s="3" t="s">
        <v>100</v>
      </c>
      <c r="J48" s="4">
        <v>94.83</v>
      </c>
    </row>
    <row r="49" spans="1:10" x14ac:dyDescent="0.3">
      <c r="A49" s="2" t="s">
        <v>95</v>
      </c>
      <c r="B49" s="3" t="s">
        <v>101</v>
      </c>
      <c r="C49" s="2">
        <v>7</v>
      </c>
      <c r="D49" s="2">
        <v>2020</v>
      </c>
      <c r="E49" s="4">
        <v>255</v>
      </c>
      <c r="F49" s="4">
        <v>0</v>
      </c>
      <c r="G49" s="4">
        <v>255</v>
      </c>
      <c r="H49" s="3" t="s">
        <v>20</v>
      </c>
      <c r="I49" s="3" t="s">
        <v>102</v>
      </c>
      <c r="J49" s="4">
        <v>66.3</v>
      </c>
    </row>
    <row r="50" spans="1:10" x14ac:dyDescent="0.3">
      <c r="A50" s="2" t="s">
        <v>95</v>
      </c>
      <c r="B50" s="3" t="s">
        <v>103</v>
      </c>
      <c r="C50" s="2">
        <v>9</v>
      </c>
      <c r="D50" s="2">
        <v>2020</v>
      </c>
      <c r="E50" s="4">
        <v>313</v>
      </c>
      <c r="F50" s="4">
        <v>0</v>
      </c>
      <c r="G50" s="4">
        <v>313</v>
      </c>
      <c r="H50" s="3" t="s">
        <v>20</v>
      </c>
      <c r="I50" s="3" t="s">
        <v>21</v>
      </c>
      <c r="J50" s="4">
        <v>93.899999999999991</v>
      </c>
    </row>
    <row r="51" spans="1:10" x14ac:dyDescent="0.3">
      <c r="A51" s="2" t="s">
        <v>95</v>
      </c>
      <c r="B51" s="3" t="s">
        <v>104</v>
      </c>
      <c r="C51" s="2">
        <v>9</v>
      </c>
      <c r="D51" s="2">
        <v>2020</v>
      </c>
      <c r="E51" s="4">
        <v>258</v>
      </c>
      <c r="F51" s="4">
        <v>0</v>
      </c>
      <c r="G51" s="4">
        <v>258</v>
      </c>
      <c r="H51" s="3" t="s">
        <v>20</v>
      </c>
      <c r="I51" s="3" t="s">
        <v>105</v>
      </c>
      <c r="J51" s="4">
        <v>72.240000000000009</v>
      </c>
    </row>
    <row r="52" spans="1:10" x14ac:dyDescent="0.3">
      <c r="A52" s="2" t="s">
        <v>106</v>
      </c>
      <c r="B52" s="3" t="s">
        <v>107</v>
      </c>
      <c r="C52" s="2">
        <v>1</v>
      </c>
      <c r="D52" s="2">
        <v>2020</v>
      </c>
      <c r="E52" s="4">
        <v>440</v>
      </c>
      <c r="F52" s="4">
        <v>88</v>
      </c>
      <c r="G52" s="4">
        <v>352</v>
      </c>
      <c r="H52" s="3" t="s">
        <v>44</v>
      </c>
      <c r="I52" s="3" t="s">
        <v>52</v>
      </c>
      <c r="J52" s="4">
        <v>136.4</v>
      </c>
    </row>
    <row r="53" spans="1:10" x14ac:dyDescent="0.3">
      <c r="A53" s="2" t="s">
        <v>106</v>
      </c>
      <c r="B53" s="3" t="s">
        <v>108</v>
      </c>
      <c r="C53" s="2">
        <v>4</v>
      </c>
      <c r="D53" s="2">
        <v>2020</v>
      </c>
      <c r="E53" s="4">
        <v>284</v>
      </c>
      <c r="F53" s="4">
        <v>42.599999999999994</v>
      </c>
      <c r="G53" s="4">
        <v>241.4</v>
      </c>
      <c r="H53" s="3" t="s">
        <v>60</v>
      </c>
      <c r="I53" s="3" t="s">
        <v>109</v>
      </c>
      <c r="J53" s="4">
        <v>76.680000000000007</v>
      </c>
    </row>
    <row r="54" spans="1:10" x14ac:dyDescent="0.3">
      <c r="A54" s="2" t="s">
        <v>110</v>
      </c>
      <c r="B54" s="3" t="s">
        <v>111</v>
      </c>
      <c r="C54" s="2">
        <v>1</v>
      </c>
      <c r="D54" s="2">
        <v>2020</v>
      </c>
      <c r="E54" s="4">
        <v>383</v>
      </c>
      <c r="F54" s="4">
        <v>76.599999999999966</v>
      </c>
      <c r="G54" s="4">
        <v>306.40000000000003</v>
      </c>
      <c r="H54" s="3" t="s">
        <v>63</v>
      </c>
      <c r="I54" s="3" t="s">
        <v>66</v>
      </c>
      <c r="J54" s="4">
        <v>122.56</v>
      </c>
    </row>
    <row r="55" spans="1:10" x14ac:dyDescent="0.3">
      <c r="A55" s="2" t="s">
        <v>112</v>
      </c>
      <c r="B55" s="3" t="s">
        <v>113</v>
      </c>
      <c r="C55" s="2">
        <v>1</v>
      </c>
      <c r="D55" s="2">
        <v>2020</v>
      </c>
      <c r="E55" s="4">
        <v>447</v>
      </c>
      <c r="F55" s="4">
        <v>89.399999999999977</v>
      </c>
      <c r="G55" s="4">
        <v>357.6</v>
      </c>
      <c r="H55" s="3" t="s">
        <v>63</v>
      </c>
      <c r="I55" s="3" t="s">
        <v>64</v>
      </c>
      <c r="J55" s="4">
        <v>156.44999999999999</v>
      </c>
    </row>
    <row r="56" spans="1:10" x14ac:dyDescent="0.3">
      <c r="A56" s="2" t="s">
        <v>114</v>
      </c>
      <c r="B56" s="3" t="s">
        <v>115</v>
      </c>
      <c r="C56" s="2">
        <v>1</v>
      </c>
      <c r="D56" s="2">
        <v>2020</v>
      </c>
      <c r="E56" s="4">
        <v>345</v>
      </c>
      <c r="F56" s="4">
        <v>69</v>
      </c>
      <c r="G56" s="4">
        <v>276</v>
      </c>
      <c r="H56" s="3" t="s">
        <v>63</v>
      </c>
      <c r="I56" s="3" t="s">
        <v>116</v>
      </c>
      <c r="J56" s="4">
        <v>106.95</v>
      </c>
    </row>
    <row r="57" spans="1:10" x14ac:dyDescent="0.3">
      <c r="A57" s="2" t="s">
        <v>114</v>
      </c>
      <c r="B57" s="3" t="s">
        <v>117</v>
      </c>
      <c r="C57" s="2">
        <v>2</v>
      </c>
      <c r="D57" s="2">
        <v>2020</v>
      </c>
      <c r="E57" s="4">
        <v>447</v>
      </c>
      <c r="F57" s="4">
        <v>0</v>
      </c>
      <c r="G57" s="4">
        <v>447</v>
      </c>
      <c r="H57" s="3" t="s">
        <v>63</v>
      </c>
      <c r="I57" s="3" t="s">
        <v>64</v>
      </c>
      <c r="J57" s="4">
        <v>156.44999999999999</v>
      </c>
    </row>
    <row r="58" spans="1:10" x14ac:dyDescent="0.3">
      <c r="A58" s="2" t="s">
        <v>114</v>
      </c>
      <c r="B58" s="3" t="s">
        <v>118</v>
      </c>
      <c r="C58" s="2">
        <v>6</v>
      </c>
      <c r="D58" s="2">
        <v>2020</v>
      </c>
      <c r="E58" s="4">
        <v>144</v>
      </c>
      <c r="F58" s="4">
        <v>0</v>
      </c>
      <c r="G58" s="4">
        <v>144</v>
      </c>
      <c r="H58" s="3" t="s">
        <v>11</v>
      </c>
      <c r="I58" s="3" t="s">
        <v>119</v>
      </c>
      <c r="J58" s="4">
        <v>66.240000000000009</v>
      </c>
    </row>
    <row r="59" spans="1:10" x14ac:dyDescent="0.3">
      <c r="A59" s="2" t="s">
        <v>114</v>
      </c>
      <c r="B59" s="3" t="s">
        <v>120</v>
      </c>
      <c r="C59" s="2">
        <v>4</v>
      </c>
      <c r="D59" s="2">
        <v>2020</v>
      </c>
      <c r="E59" s="4">
        <v>168</v>
      </c>
      <c r="F59" s="4">
        <v>25.200000000000017</v>
      </c>
      <c r="G59" s="4">
        <v>142.79999999999998</v>
      </c>
      <c r="H59" s="3" t="s">
        <v>11</v>
      </c>
      <c r="I59" s="3" t="s">
        <v>121</v>
      </c>
      <c r="J59" s="4">
        <v>75.600000000000009</v>
      </c>
    </row>
    <row r="60" spans="1:10" x14ac:dyDescent="0.3">
      <c r="A60" s="2" t="s">
        <v>114</v>
      </c>
      <c r="B60" s="3" t="s">
        <v>122</v>
      </c>
      <c r="C60" s="2">
        <v>5</v>
      </c>
      <c r="D60" s="2">
        <v>2020</v>
      </c>
      <c r="E60" s="4">
        <v>172</v>
      </c>
      <c r="F60" s="4">
        <v>0</v>
      </c>
      <c r="G60" s="4">
        <v>172</v>
      </c>
      <c r="H60" s="3" t="s">
        <v>11</v>
      </c>
      <c r="I60" s="3" t="s">
        <v>71</v>
      </c>
      <c r="J60" s="4">
        <v>65.36</v>
      </c>
    </row>
    <row r="61" spans="1:10" x14ac:dyDescent="0.3">
      <c r="A61" s="2" t="s">
        <v>114</v>
      </c>
      <c r="B61" s="3" t="s">
        <v>123</v>
      </c>
      <c r="C61" s="2">
        <v>5</v>
      </c>
      <c r="D61" s="2">
        <v>2020</v>
      </c>
      <c r="E61" s="4">
        <v>168</v>
      </c>
      <c r="F61" s="4">
        <v>0</v>
      </c>
      <c r="G61" s="4">
        <v>168</v>
      </c>
      <c r="H61" s="3" t="s">
        <v>11</v>
      </c>
      <c r="I61" s="3" t="s">
        <v>121</v>
      </c>
      <c r="J61" s="4">
        <v>75.600000000000009</v>
      </c>
    </row>
    <row r="62" spans="1:10" x14ac:dyDescent="0.3">
      <c r="A62" s="2" t="s">
        <v>124</v>
      </c>
      <c r="B62" s="3" t="s">
        <v>125</v>
      </c>
      <c r="C62" s="2">
        <v>1</v>
      </c>
      <c r="D62" s="2">
        <v>2020</v>
      </c>
      <c r="E62" s="4">
        <v>144</v>
      </c>
      <c r="F62" s="4">
        <v>28.799999999999997</v>
      </c>
      <c r="G62" s="4">
        <v>115.2</v>
      </c>
      <c r="H62" s="3" t="s">
        <v>11</v>
      </c>
      <c r="I62" s="3" t="s">
        <v>119</v>
      </c>
      <c r="J62" s="4">
        <v>66.240000000000009</v>
      </c>
    </row>
    <row r="63" spans="1:10" x14ac:dyDescent="0.3">
      <c r="A63" s="2" t="s">
        <v>126</v>
      </c>
      <c r="B63" s="3" t="s">
        <v>127</v>
      </c>
      <c r="C63" s="2">
        <v>1</v>
      </c>
      <c r="D63" s="2">
        <v>2020</v>
      </c>
      <c r="E63" s="4">
        <v>168</v>
      </c>
      <c r="F63" s="4">
        <v>33.599999999999994</v>
      </c>
      <c r="G63" s="4">
        <v>134.4</v>
      </c>
      <c r="H63" s="3" t="s">
        <v>11</v>
      </c>
      <c r="I63" s="3" t="s">
        <v>121</v>
      </c>
      <c r="J63" s="4">
        <v>75.600000000000009</v>
      </c>
    </row>
    <row r="64" spans="1:10" x14ac:dyDescent="0.3">
      <c r="A64" s="2" t="s">
        <v>126</v>
      </c>
      <c r="B64" s="3" t="s">
        <v>128</v>
      </c>
      <c r="C64" s="2">
        <v>11</v>
      </c>
      <c r="D64" s="2">
        <v>2020</v>
      </c>
      <c r="E64" s="4">
        <v>172</v>
      </c>
      <c r="F64" s="4">
        <v>0</v>
      </c>
      <c r="G64" s="4">
        <v>172</v>
      </c>
      <c r="H64" s="3" t="s">
        <v>11</v>
      </c>
      <c r="I64" s="3" t="s">
        <v>71</v>
      </c>
      <c r="J64" s="4">
        <v>65.36</v>
      </c>
    </row>
    <row r="65" spans="1:10" x14ac:dyDescent="0.3">
      <c r="A65" s="2" t="s">
        <v>126</v>
      </c>
      <c r="B65" s="3" t="s">
        <v>129</v>
      </c>
      <c r="C65" s="2">
        <v>9</v>
      </c>
      <c r="D65" s="2">
        <v>2020</v>
      </c>
      <c r="E65" s="4">
        <v>205</v>
      </c>
      <c r="F65" s="4">
        <v>0</v>
      </c>
      <c r="G65" s="4">
        <v>205</v>
      </c>
      <c r="H65" s="3" t="s">
        <v>14</v>
      </c>
      <c r="I65" s="3" t="s">
        <v>87</v>
      </c>
      <c r="J65" s="4">
        <v>36.9</v>
      </c>
    </row>
    <row r="66" spans="1:10" x14ac:dyDescent="0.3">
      <c r="A66" s="2" t="s">
        <v>126</v>
      </c>
      <c r="B66" s="3" t="s">
        <v>130</v>
      </c>
      <c r="C66" s="2">
        <v>9</v>
      </c>
      <c r="D66" s="2">
        <v>2020</v>
      </c>
      <c r="E66" s="4">
        <v>192</v>
      </c>
      <c r="F66" s="4">
        <v>0</v>
      </c>
      <c r="G66" s="4">
        <v>192</v>
      </c>
      <c r="H66" s="3" t="s">
        <v>14</v>
      </c>
      <c r="I66" s="3" t="s">
        <v>78</v>
      </c>
      <c r="J66" s="4">
        <v>34.56</v>
      </c>
    </row>
    <row r="67" spans="1:10" x14ac:dyDescent="0.3">
      <c r="A67" s="2" t="s">
        <v>126</v>
      </c>
      <c r="B67" s="3" t="s">
        <v>131</v>
      </c>
      <c r="C67" s="2">
        <v>9</v>
      </c>
      <c r="D67" s="2">
        <v>2020</v>
      </c>
      <c r="E67" s="4">
        <v>240</v>
      </c>
      <c r="F67" s="4">
        <v>0</v>
      </c>
      <c r="G67" s="4">
        <v>240</v>
      </c>
      <c r="H67" s="3" t="s">
        <v>14</v>
      </c>
      <c r="I67" s="3" t="s">
        <v>17</v>
      </c>
      <c r="J67" s="4">
        <v>43.199999999999996</v>
      </c>
    </row>
    <row r="68" spans="1:10" x14ac:dyDescent="0.3">
      <c r="A68" s="2" t="s">
        <v>132</v>
      </c>
      <c r="B68" s="3" t="s">
        <v>133</v>
      </c>
      <c r="C68" s="2">
        <v>1</v>
      </c>
      <c r="D68" s="2">
        <v>2020</v>
      </c>
      <c r="E68" s="4">
        <v>205</v>
      </c>
      <c r="F68" s="4">
        <v>41</v>
      </c>
      <c r="G68" s="4">
        <v>164</v>
      </c>
      <c r="H68" s="3" t="s">
        <v>14</v>
      </c>
      <c r="I68" s="3" t="s">
        <v>87</v>
      </c>
      <c r="J68" s="4">
        <v>36.9</v>
      </c>
    </row>
    <row r="69" spans="1:10" x14ac:dyDescent="0.3">
      <c r="A69" s="2" t="s">
        <v>132</v>
      </c>
      <c r="B69" s="3" t="s">
        <v>134</v>
      </c>
      <c r="C69" s="2">
        <v>4</v>
      </c>
      <c r="D69" s="2">
        <v>2020</v>
      </c>
      <c r="E69" s="4">
        <v>220</v>
      </c>
      <c r="F69" s="4">
        <v>33</v>
      </c>
      <c r="G69" s="4">
        <v>187</v>
      </c>
      <c r="H69" s="3" t="s">
        <v>14</v>
      </c>
      <c r="I69" s="3" t="s">
        <v>15</v>
      </c>
      <c r="J69" s="4">
        <v>39.6</v>
      </c>
    </row>
    <row r="70" spans="1:10" x14ac:dyDescent="0.3">
      <c r="A70" s="2" t="s">
        <v>132</v>
      </c>
      <c r="B70" s="3" t="s">
        <v>135</v>
      </c>
      <c r="C70" s="2">
        <v>4</v>
      </c>
      <c r="D70" s="2">
        <v>2020</v>
      </c>
      <c r="E70" s="4">
        <v>220</v>
      </c>
      <c r="F70" s="4">
        <v>33</v>
      </c>
      <c r="G70" s="4">
        <v>187</v>
      </c>
      <c r="H70" s="3" t="s">
        <v>14</v>
      </c>
      <c r="I70" s="3" t="s">
        <v>15</v>
      </c>
      <c r="J70" s="4">
        <v>39.6</v>
      </c>
    </row>
    <row r="71" spans="1:10" x14ac:dyDescent="0.3">
      <c r="A71" s="2" t="s">
        <v>132</v>
      </c>
      <c r="B71" s="3" t="s">
        <v>136</v>
      </c>
      <c r="C71" s="2">
        <v>7</v>
      </c>
      <c r="D71" s="2">
        <v>2020</v>
      </c>
      <c r="E71" s="4">
        <v>192</v>
      </c>
      <c r="F71" s="4">
        <v>0</v>
      </c>
      <c r="G71" s="4">
        <v>192</v>
      </c>
      <c r="H71" s="3" t="s">
        <v>14</v>
      </c>
      <c r="I71" s="3" t="s">
        <v>78</v>
      </c>
      <c r="J71" s="4">
        <v>34.56</v>
      </c>
    </row>
    <row r="72" spans="1:10" x14ac:dyDescent="0.3">
      <c r="A72" s="2" t="s">
        <v>132</v>
      </c>
      <c r="B72" s="3" t="s">
        <v>137</v>
      </c>
      <c r="C72" s="2">
        <v>5</v>
      </c>
      <c r="D72" s="2">
        <v>2020</v>
      </c>
      <c r="E72" s="4">
        <v>192</v>
      </c>
      <c r="F72" s="4">
        <v>0</v>
      </c>
      <c r="G72" s="4">
        <v>192</v>
      </c>
      <c r="H72" s="3" t="s">
        <v>14</v>
      </c>
      <c r="I72" s="3" t="s">
        <v>78</v>
      </c>
      <c r="J72" s="4">
        <v>34.56</v>
      </c>
    </row>
    <row r="73" spans="1:10" x14ac:dyDescent="0.3">
      <c r="A73" s="2" t="s">
        <v>132</v>
      </c>
      <c r="B73" s="3" t="s">
        <v>138</v>
      </c>
      <c r="C73" s="2">
        <v>9</v>
      </c>
      <c r="D73" s="2">
        <v>2020</v>
      </c>
      <c r="E73" s="4">
        <v>205</v>
      </c>
      <c r="F73" s="4">
        <v>0</v>
      </c>
      <c r="G73" s="4">
        <v>205</v>
      </c>
      <c r="H73" s="3" t="s">
        <v>14</v>
      </c>
      <c r="I73" s="3" t="s">
        <v>87</v>
      </c>
      <c r="J73" s="4">
        <v>36.9</v>
      </c>
    </row>
    <row r="74" spans="1:10" x14ac:dyDescent="0.3">
      <c r="A74" s="2" t="s">
        <v>132</v>
      </c>
      <c r="B74" s="3" t="s">
        <v>139</v>
      </c>
      <c r="C74" s="2">
        <v>9</v>
      </c>
      <c r="D74" s="2">
        <v>2020</v>
      </c>
      <c r="E74" s="4">
        <v>210</v>
      </c>
      <c r="F74" s="4">
        <v>0</v>
      </c>
      <c r="G74" s="4">
        <v>210</v>
      </c>
      <c r="H74" s="3" t="s">
        <v>14</v>
      </c>
      <c r="I74" s="3" t="s">
        <v>75</v>
      </c>
      <c r="J74" s="4">
        <v>37.799999999999997</v>
      </c>
    </row>
    <row r="75" spans="1:10" x14ac:dyDescent="0.3">
      <c r="A75" s="2" t="s">
        <v>132</v>
      </c>
      <c r="B75" s="3" t="s">
        <v>140</v>
      </c>
      <c r="C75" s="2">
        <v>8</v>
      </c>
      <c r="D75" s="2">
        <v>2020</v>
      </c>
      <c r="E75" s="4">
        <v>210</v>
      </c>
      <c r="F75" s="4">
        <v>0</v>
      </c>
      <c r="G75" s="4">
        <v>210</v>
      </c>
      <c r="H75" s="3" t="s">
        <v>14</v>
      </c>
      <c r="I75" s="3" t="s">
        <v>75</v>
      </c>
      <c r="J75" s="4">
        <v>37.799999999999997</v>
      </c>
    </row>
    <row r="76" spans="1:10" x14ac:dyDescent="0.3">
      <c r="A76" s="2" t="s">
        <v>141</v>
      </c>
      <c r="B76" s="3" t="s">
        <v>142</v>
      </c>
      <c r="C76" s="2">
        <v>1</v>
      </c>
      <c r="D76" s="2">
        <v>2020</v>
      </c>
      <c r="E76" s="4">
        <v>192</v>
      </c>
      <c r="F76" s="4">
        <v>38.399999999999977</v>
      </c>
      <c r="G76" s="4">
        <v>153.60000000000002</v>
      </c>
      <c r="H76" s="3" t="s">
        <v>14</v>
      </c>
      <c r="I76" s="3" t="s">
        <v>78</v>
      </c>
      <c r="J76" s="4">
        <v>34.56</v>
      </c>
    </row>
    <row r="77" spans="1:10" x14ac:dyDescent="0.3">
      <c r="A77" s="2" t="s">
        <v>141</v>
      </c>
      <c r="B77" s="3" t="s">
        <v>143</v>
      </c>
      <c r="C77" s="2">
        <v>2</v>
      </c>
      <c r="D77" s="2">
        <v>2020</v>
      </c>
      <c r="E77" s="4">
        <v>205</v>
      </c>
      <c r="F77" s="4">
        <v>0</v>
      </c>
      <c r="G77" s="4">
        <v>205</v>
      </c>
      <c r="H77" s="3" t="s">
        <v>14</v>
      </c>
      <c r="I77" s="3" t="s">
        <v>87</v>
      </c>
      <c r="J77" s="4">
        <v>36.9</v>
      </c>
    </row>
    <row r="78" spans="1:10" x14ac:dyDescent="0.3">
      <c r="A78" s="2" t="s">
        <v>141</v>
      </c>
      <c r="B78" s="3" t="s">
        <v>144</v>
      </c>
      <c r="C78" s="2">
        <v>3</v>
      </c>
      <c r="D78" s="2">
        <v>2020</v>
      </c>
      <c r="E78" s="4">
        <v>192</v>
      </c>
      <c r="F78" s="4">
        <v>0</v>
      </c>
      <c r="G78" s="4">
        <v>192</v>
      </c>
      <c r="H78" s="3" t="s">
        <v>14</v>
      </c>
      <c r="I78" s="3" t="s">
        <v>78</v>
      </c>
      <c r="J78" s="4">
        <v>34.56</v>
      </c>
    </row>
    <row r="79" spans="1:10" x14ac:dyDescent="0.3">
      <c r="A79" s="2" t="s">
        <v>141</v>
      </c>
      <c r="B79" s="3" t="s">
        <v>145</v>
      </c>
      <c r="C79" s="2">
        <v>6</v>
      </c>
      <c r="D79" s="2">
        <v>2020</v>
      </c>
      <c r="E79" s="4">
        <v>220</v>
      </c>
      <c r="F79" s="4">
        <v>0</v>
      </c>
      <c r="G79" s="4">
        <v>220</v>
      </c>
      <c r="H79" s="3" t="s">
        <v>14</v>
      </c>
      <c r="I79" s="3" t="s">
        <v>15</v>
      </c>
      <c r="J79" s="4">
        <v>39.6</v>
      </c>
    </row>
    <row r="80" spans="1:10" x14ac:dyDescent="0.3">
      <c r="A80" s="2" t="s">
        <v>141</v>
      </c>
      <c r="B80" s="3" t="s">
        <v>146</v>
      </c>
      <c r="C80" s="2">
        <v>4</v>
      </c>
      <c r="D80" s="2">
        <v>2020</v>
      </c>
      <c r="E80" s="4">
        <v>210</v>
      </c>
      <c r="F80" s="4">
        <v>31.5</v>
      </c>
      <c r="G80" s="4">
        <v>178.5</v>
      </c>
      <c r="H80" s="3" t="s">
        <v>14</v>
      </c>
      <c r="I80" s="3" t="s">
        <v>75</v>
      </c>
      <c r="J80" s="4">
        <v>37.799999999999997</v>
      </c>
    </row>
    <row r="81" spans="1:10" x14ac:dyDescent="0.3">
      <c r="A81" s="2" t="s">
        <v>141</v>
      </c>
      <c r="B81" s="3" t="s">
        <v>147</v>
      </c>
      <c r="C81" s="2">
        <v>9</v>
      </c>
      <c r="D81" s="2">
        <v>2020</v>
      </c>
      <c r="E81" s="4">
        <v>240</v>
      </c>
      <c r="F81" s="4">
        <v>0</v>
      </c>
      <c r="G81" s="4">
        <v>240</v>
      </c>
      <c r="H81" s="3" t="s">
        <v>14</v>
      </c>
      <c r="I81" s="3" t="s">
        <v>17</v>
      </c>
      <c r="J81" s="4">
        <v>432000</v>
      </c>
    </row>
    <row r="82" spans="1:10" x14ac:dyDescent="0.3">
      <c r="A82" s="2" t="s">
        <v>141</v>
      </c>
      <c r="B82" s="3" t="s">
        <v>148</v>
      </c>
      <c r="C82" s="2">
        <v>6</v>
      </c>
      <c r="D82" s="2">
        <v>2020</v>
      </c>
      <c r="E82" s="4">
        <v>210</v>
      </c>
      <c r="F82" s="4">
        <v>0</v>
      </c>
      <c r="G82" s="4">
        <v>210</v>
      </c>
      <c r="H82" s="3" t="s">
        <v>14</v>
      </c>
      <c r="I82" s="3" t="s">
        <v>75</v>
      </c>
      <c r="J82" s="4">
        <v>37.799999999999997</v>
      </c>
    </row>
    <row r="83" spans="1:10" x14ac:dyDescent="0.3">
      <c r="A83" s="2" t="s">
        <v>141</v>
      </c>
      <c r="B83" s="3" t="s">
        <v>149</v>
      </c>
      <c r="C83" s="2">
        <v>6</v>
      </c>
      <c r="D83" s="2">
        <v>2020</v>
      </c>
      <c r="E83" s="4">
        <v>210</v>
      </c>
      <c r="F83" s="4">
        <v>0</v>
      </c>
      <c r="G83" s="4">
        <v>210</v>
      </c>
      <c r="H83" s="3" t="s">
        <v>14</v>
      </c>
      <c r="I83" s="3" t="s">
        <v>75</v>
      </c>
      <c r="J83" s="4">
        <v>37.799999999999997</v>
      </c>
    </row>
    <row r="84" spans="1:10" x14ac:dyDescent="0.3">
      <c r="A84" s="2" t="s">
        <v>150</v>
      </c>
      <c r="B84" s="3" t="s">
        <v>151</v>
      </c>
      <c r="C84" s="2">
        <v>1</v>
      </c>
      <c r="D84" s="2">
        <v>2020</v>
      </c>
      <c r="E84" s="4">
        <v>205</v>
      </c>
      <c r="F84" s="4">
        <v>41</v>
      </c>
      <c r="G84" s="4">
        <v>164</v>
      </c>
      <c r="H84" s="3" t="s">
        <v>14</v>
      </c>
      <c r="I84" s="3" t="s">
        <v>87</v>
      </c>
      <c r="J84" s="4">
        <v>36.9</v>
      </c>
    </row>
    <row r="85" spans="1:10" x14ac:dyDescent="0.3">
      <c r="A85" s="2" t="s">
        <v>150</v>
      </c>
      <c r="B85" s="3" t="s">
        <v>152</v>
      </c>
      <c r="C85" s="2">
        <v>4</v>
      </c>
      <c r="D85" s="2">
        <v>2020</v>
      </c>
      <c r="E85" s="4">
        <v>240</v>
      </c>
      <c r="F85" s="4">
        <v>36</v>
      </c>
      <c r="G85" s="4">
        <v>204</v>
      </c>
      <c r="H85" s="3" t="s">
        <v>14</v>
      </c>
      <c r="I85" s="3" t="s">
        <v>17</v>
      </c>
      <c r="J85" s="4">
        <v>43.199999999999996</v>
      </c>
    </row>
    <row r="86" spans="1:10" x14ac:dyDescent="0.3">
      <c r="A86" s="2" t="s">
        <v>150</v>
      </c>
      <c r="B86" s="3" t="s">
        <v>153</v>
      </c>
      <c r="C86" s="2">
        <v>4</v>
      </c>
      <c r="D86" s="2">
        <v>2020</v>
      </c>
      <c r="E86" s="4">
        <v>255</v>
      </c>
      <c r="F86" s="4">
        <v>38.25</v>
      </c>
      <c r="G86" s="4">
        <v>216.75</v>
      </c>
      <c r="H86" s="3" t="s">
        <v>20</v>
      </c>
      <c r="I86" s="3" t="s">
        <v>102</v>
      </c>
      <c r="J86" s="4">
        <v>66.3</v>
      </c>
    </row>
    <row r="87" spans="1:10" x14ac:dyDescent="0.3">
      <c r="A87" s="2" t="s">
        <v>150</v>
      </c>
      <c r="B87" s="3" t="s">
        <v>154</v>
      </c>
      <c r="C87" s="2">
        <v>5</v>
      </c>
      <c r="D87" s="2">
        <v>2020</v>
      </c>
      <c r="E87" s="4">
        <v>313</v>
      </c>
      <c r="F87" s="4">
        <v>46.949999999999989</v>
      </c>
      <c r="G87" s="4">
        <v>266.05</v>
      </c>
      <c r="H87" s="3" t="s">
        <v>20</v>
      </c>
      <c r="I87" s="3" t="s">
        <v>21</v>
      </c>
      <c r="J87" s="4">
        <v>93.899999999999991</v>
      </c>
    </row>
    <row r="88" spans="1:10" x14ac:dyDescent="0.3">
      <c r="A88" s="2" t="s">
        <v>150</v>
      </c>
      <c r="B88" s="3" t="s">
        <v>155</v>
      </c>
      <c r="C88" s="2">
        <v>4</v>
      </c>
      <c r="D88" s="2">
        <v>2020</v>
      </c>
      <c r="E88" s="4">
        <v>258</v>
      </c>
      <c r="F88" s="4">
        <v>38.700000000000017</v>
      </c>
      <c r="G88" s="4">
        <v>219.29999999999998</v>
      </c>
      <c r="H88" s="3" t="s">
        <v>20</v>
      </c>
      <c r="I88" s="3" t="s">
        <v>105</v>
      </c>
      <c r="J88" s="4">
        <v>72.240000000000009</v>
      </c>
    </row>
    <row r="89" spans="1:10" x14ac:dyDescent="0.3">
      <c r="A89" s="2" t="s">
        <v>150</v>
      </c>
      <c r="B89" s="3" t="s">
        <v>156</v>
      </c>
      <c r="C89" s="2">
        <v>5</v>
      </c>
      <c r="D89" s="2">
        <v>2020</v>
      </c>
      <c r="E89" s="4">
        <v>327</v>
      </c>
      <c r="F89" s="4">
        <v>0</v>
      </c>
      <c r="G89" s="4">
        <v>327</v>
      </c>
      <c r="H89" s="3" t="s">
        <v>20</v>
      </c>
      <c r="I89" s="3" t="s">
        <v>100</v>
      </c>
      <c r="J89" s="4">
        <v>94.83</v>
      </c>
    </row>
    <row r="90" spans="1:10" x14ac:dyDescent="0.3">
      <c r="A90" s="2" t="s">
        <v>150</v>
      </c>
      <c r="B90" s="3" t="s">
        <v>157</v>
      </c>
      <c r="C90" s="2">
        <v>4</v>
      </c>
      <c r="D90" s="2">
        <v>2020</v>
      </c>
      <c r="E90" s="4">
        <v>313</v>
      </c>
      <c r="F90" s="4">
        <v>46.949999999999989</v>
      </c>
      <c r="G90" s="4">
        <v>266.05</v>
      </c>
      <c r="H90" s="3" t="s">
        <v>20</v>
      </c>
      <c r="I90" s="3" t="s">
        <v>21</v>
      </c>
      <c r="J90" s="4">
        <v>93.899999999999991</v>
      </c>
    </row>
    <row r="91" spans="1:10" x14ac:dyDescent="0.3">
      <c r="A91" s="2" t="s">
        <v>158</v>
      </c>
      <c r="B91" s="3" t="s">
        <v>159</v>
      </c>
      <c r="C91" s="2">
        <v>1</v>
      </c>
      <c r="D91" s="2">
        <v>2020</v>
      </c>
      <c r="E91" s="4">
        <v>258</v>
      </c>
      <c r="F91" s="4">
        <v>51.599999999999994</v>
      </c>
      <c r="G91" s="4">
        <v>206.4</v>
      </c>
      <c r="H91" s="3" t="s">
        <v>20</v>
      </c>
      <c r="I91" s="3" t="s">
        <v>105</v>
      </c>
      <c r="J91" s="4">
        <v>72.240000000000009</v>
      </c>
    </row>
    <row r="92" spans="1:10" x14ac:dyDescent="0.3">
      <c r="A92" s="2" t="s">
        <v>160</v>
      </c>
      <c r="B92" s="3" t="s">
        <v>161</v>
      </c>
      <c r="C92" s="2">
        <v>1</v>
      </c>
      <c r="D92" s="2">
        <v>2020</v>
      </c>
      <c r="E92" s="4">
        <v>478</v>
      </c>
      <c r="F92" s="4">
        <v>95.599999999999966</v>
      </c>
      <c r="G92" s="4">
        <v>382.40000000000003</v>
      </c>
      <c r="H92" s="3" t="s">
        <v>44</v>
      </c>
      <c r="I92" s="3" t="s">
        <v>162</v>
      </c>
      <c r="J92" s="4">
        <v>119.5</v>
      </c>
    </row>
    <row r="93" spans="1:10" x14ac:dyDescent="0.3">
      <c r="A93" s="2" t="s">
        <v>160</v>
      </c>
      <c r="B93" s="3" t="s">
        <v>163</v>
      </c>
      <c r="C93" s="2">
        <v>2</v>
      </c>
      <c r="D93" s="2">
        <v>2020</v>
      </c>
      <c r="E93" s="4">
        <v>267</v>
      </c>
      <c r="F93" s="4">
        <v>0</v>
      </c>
      <c r="G93" s="4">
        <v>267</v>
      </c>
      <c r="H93" s="3" t="s">
        <v>60</v>
      </c>
      <c r="I93" s="3" t="s">
        <v>164</v>
      </c>
      <c r="J93" s="4">
        <v>90.78</v>
      </c>
    </row>
    <row r="94" spans="1:10" x14ac:dyDescent="0.3">
      <c r="A94" s="2" t="s">
        <v>160</v>
      </c>
      <c r="B94" s="3" t="s">
        <v>165</v>
      </c>
      <c r="C94" s="2">
        <v>3</v>
      </c>
      <c r="D94" s="2">
        <v>2020</v>
      </c>
      <c r="E94" s="4">
        <v>383</v>
      </c>
      <c r="F94" s="4">
        <v>57.449999999999989</v>
      </c>
      <c r="G94" s="4">
        <v>325.55</v>
      </c>
      <c r="H94" s="3" t="s">
        <v>63</v>
      </c>
      <c r="I94" s="3" t="s">
        <v>66</v>
      </c>
      <c r="J94" s="4">
        <v>122.56</v>
      </c>
    </row>
    <row r="95" spans="1:10" x14ac:dyDescent="0.3">
      <c r="A95" s="2" t="s">
        <v>160</v>
      </c>
      <c r="B95" s="3" t="s">
        <v>166</v>
      </c>
      <c r="C95" s="2">
        <v>2</v>
      </c>
      <c r="D95" s="2">
        <v>2020</v>
      </c>
      <c r="E95" s="4">
        <v>383</v>
      </c>
      <c r="F95" s="4">
        <v>0</v>
      </c>
      <c r="G95" s="4">
        <v>383</v>
      </c>
      <c r="H95" s="3" t="s">
        <v>63</v>
      </c>
      <c r="I95" s="3" t="s">
        <v>66</v>
      </c>
      <c r="J95" s="4">
        <v>122.56</v>
      </c>
    </row>
    <row r="96" spans="1:10" x14ac:dyDescent="0.3">
      <c r="A96" s="2" t="s">
        <v>160</v>
      </c>
      <c r="B96" s="3" t="s">
        <v>167</v>
      </c>
      <c r="C96" s="2">
        <v>2</v>
      </c>
      <c r="D96" s="2">
        <v>2020</v>
      </c>
      <c r="E96" s="4">
        <v>447</v>
      </c>
      <c r="F96" s="4">
        <v>0</v>
      </c>
      <c r="G96" s="4">
        <v>447</v>
      </c>
      <c r="H96" s="3" t="s">
        <v>63</v>
      </c>
      <c r="I96" s="3" t="s">
        <v>64</v>
      </c>
      <c r="J96" s="4">
        <v>156.44999999999999</v>
      </c>
    </row>
    <row r="97" spans="1:10" x14ac:dyDescent="0.3">
      <c r="A97" s="2" t="s">
        <v>160</v>
      </c>
      <c r="B97" s="3" t="s">
        <v>168</v>
      </c>
      <c r="C97" s="2">
        <v>3</v>
      </c>
      <c r="D97" s="2">
        <v>2020</v>
      </c>
      <c r="E97" s="4">
        <v>447</v>
      </c>
      <c r="F97" s="4">
        <v>67.050000000000011</v>
      </c>
      <c r="G97" s="4">
        <v>379.95</v>
      </c>
      <c r="H97" s="3" t="s">
        <v>63</v>
      </c>
      <c r="I97" s="3" t="s">
        <v>64</v>
      </c>
      <c r="J97" s="4">
        <v>156.44999999999999</v>
      </c>
    </row>
    <row r="98" spans="1:10" x14ac:dyDescent="0.3">
      <c r="A98" s="2" t="s">
        <v>160</v>
      </c>
      <c r="B98" s="3" t="s">
        <v>169</v>
      </c>
      <c r="C98" s="2">
        <v>4</v>
      </c>
      <c r="D98" s="2">
        <v>2020</v>
      </c>
      <c r="E98" s="4">
        <v>345</v>
      </c>
      <c r="F98" s="4">
        <v>51.75</v>
      </c>
      <c r="G98" s="4">
        <v>293.25</v>
      </c>
      <c r="H98" s="3" t="s">
        <v>63</v>
      </c>
      <c r="I98" s="3" t="s">
        <v>116</v>
      </c>
      <c r="J98" s="4">
        <v>106.95</v>
      </c>
    </row>
    <row r="99" spans="1:10" x14ac:dyDescent="0.3">
      <c r="A99" s="2" t="s">
        <v>160</v>
      </c>
      <c r="B99" s="3" t="s">
        <v>170</v>
      </c>
      <c r="C99" s="2">
        <v>3</v>
      </c>
      <c r="D99" s="2">
        <v>2020</v>
      </c>
      <c r="E99" s="4">
        <v>345</v>
      </c>
      <c r="F99" s="4">
        <v>51.75</v>
      </c>
      <c r="G99" s="4">
        <v>293.25</v>
      </c>
      <c r="H99" s="3" t="s">
        <v>63</v>
      </c>
      <c r="I99" s="3" t="s">
        <v>116</v>
      </c>
      <c r="J99" s="4">
        <v>106.95</v>
      </c>
    </row>
    <row r="100" spans="1:10" x14ac:dyDescent="0.3">
      <c r="A100" s="2" t="s">
        <v>160</v>
      </c>
      <c r="B100" s="3" t="e">
        <v>#N/A</v>
      </c>
      <c r="C100" s="2">
        <v>3</v>
      </c>
      <c r="D100" s="2">
        <v>2020</v>
      </c>
      <c r="E100" s="4">
        <v>447</v>
      </c>
      <c r="F100" s="4">
        <v>67.050000000000011</v>
      </c>
      <c r="G100" s="4">
        <v>379.95</v>
      </c>
      <c r="H100" s="3" t="s">
        <v>63</v>
      </c>
      <c r="I100" s="3" t="s">
        <v>64</v>
      </c>
      <c r="J100" s="4">
        <v>156.44999999999999</v>
      </c>
    </row>
    <row r="101" spans="1:10" x14ac:dyDescent="0.3">
      <c r="A101" s="2" t="s">
        <v>160</v>
      </c>
      <c r="B101" s="3" t="e">
        <v>#N/A</v>
      </c>
      <c r="C101" s="2">
        <v>3</v>
      </c>
      <c r="D101" s="2">
        <v>2020</v>
      </c>
      <c r="E101" s="4">
        <v>345</v>
      </c>
      <c r="F101" s="4">
        <v>51.75</v>
      </c>
      <c r="G101" s="4">
        <v>293.25</v>
      </c>
      <c r="H101" s="3" t="s">
        <v>63</v>
      </c>
      <c r="I101" s="3" t="s">
        <v>116</v>
      </c>
      <c r="J101" s="4">
        <v>106.95</v>
      </c>
    </row>
    <row r="102" spans="1:10" x14ac:dyDescent="0.3">
      <c r="A102" s="2" t="s">
        <v>171</v>
      </c>
      <c r="B102" s="3" t="s">
        <v>172</v>
      </c>
      <c r="C102" s="2">
        <v>1</v>
      </c>
      <c r="D102" s="2">
        <v>2020</v>
      </c>
      <c r="E102" s="4">
        <v>345</v>
      </c>
      <c r="F102" s="4">
        <v>69</v>
      </c>
      <c r="G102" s="4">
        <v>276</v>
      </c>
      <c r="H102" s="3" t="s">
        <v>63</v>
      </c>
      <c r="I102" s="3" t="s">
        <v>116</v>
      </c>
      <c r="J102" s="4">
        <v>106.95</v>
      </c>
    </row>
    <row r="103" spans="1:10" x14ac:dyDescent="0.3">
      <c r="A103" s="2" t="s">
        <v>173</v>
      </c>
      <c r="B103" s="3" t="s">
        <v>174</v>
      </c>
      <c r="C103" s="2">
        <v>1</v>
      </c>
      <c r="D103" s="2">
        <v>2020</v>
      </c>
      <c r="E103" s="4">
        <v>383</v>
      </c>
      <c r="F103" s="4">
        <v>76.599999999999966</v>
      </c>
      <c r="G103" s="4">
        <v>306.40000000000003</v>
      </c>
      <c r="H103" s="3" t="s">
        <v>63</v>
      </c>
      <c r="I103" s="3" t="s">
        <v>66</v>
      </c>
      <c r="J103" s="4">
        <v>122.56</v>
      </c>
    </row>
    <row r="104" spans="1:10" x14ac:dyDescent="0.3">
      <c r="A104" s="2" t="s">
        <v>173</v>
      </c>
      <c r="B104" s="3" t="s">
        <v>175</v>
      </c>
      <c r="C104" s="2">
        <v>10</v>
      </c>
      <c r="D104" s="2">
        <v>2020</v>
      </c>
      <c r="E104" s="4">
        <v>144</v>
      </c>
      <c r="F104" s="4">
        <v>0</v>
      </c>
      <c r="G104" s="4">
        <v>144</v>
      </c>
      <c r="H104" s="3" t="s">
        <v>11</v>
      </c>
      <c r="I104" s="3" t="s">
        <v>119</v>
      </c>
      <c r="J104" s="4">
        <v>66.240000000000009</v>
      </c>
    </row>
    <row r="105" spans="1:10" x14ac:dyDescent="0.3">
      <c r="A105" s="2" t="s">
        <v>176</v>
      </c>
      <c r="B105" s="3" t="s">
        <v>177</v>
      </c>
      <c r="C105" s="2">
        <v>1</v>
      </c>
      <c r="D105" s="2">
        <v>2020</v>
      </c>
      <c r="E105" s="4">
        <v>205</v>
      </c>
      <c r="F105" s="4">
        <v>41</v>
      </c>
      <c r="G105" s="4">
        <v>164</v>
      </c>
      <c r="H105" s="3" t="s">
        <v>14</v>
      </c>
      <c r="I105" s="3" t="s">
        <v>87</v>
      </c>
      <c r="J105" s="4">
        <v>36.9</v>
      </c>
    </row>
    <row r="106" spans="1:10" x14ac:dyDescent="0.3">
      <c r="A106" s="2" t="s">
        <v>178</v>
      </c>
      <c r="B106" s="3" t="s">
        <v>179</v>
      </c>
      <c r="C106" s="2">
        <v>1</v>
      </c>
      <c r="D106" s="2">
        <v>2020</v>
      </c>
      <c r="E106" s="4">
        <v>805</v>
      </c>
      <c r="F106" s="4">
        <v>161</v>
      </c>
      <c r="G106" s="4">
        <v>644</v>
      </c>
      <c r="H106" s="3" t="s">
        <v>23</v>
      </c>
      <c r="I106" s="3" t="s">
        <v>180</v>
      </c>
      <c r="J106" s="4">
        <v>249.55</v>
      </c>
    </row>
    <row r="107" spans="1:10" x14ac:dyDescent="0.3">
      <c r="A107" s="2" t="s">
        <v>181</v>
      </c>
      <c r="B107" s="3" t="s">
        <v>182</v>
      </c>
      <c r="C107" s="2">
        <v>1</v>
      </c>
      <c r="D107" s="2">
        <v>2020</v>
      </c>
      <c r="E107" s="4">
        <v>526</v>
      </c>
      <c r="F107" s="4">
        <v>105.19999999999999</v>
      </c>
      <c r="G107" s="4">
        <v>420.8</v>
      </c>
      <c r="H107" s="3" t="s">
        <v>23</v>
      </c>
      <c r="I107" s="3" t="s">
        <v>183</v>
      </c>
      <c r="J107" s="4">
        <v>210.4</v>
      </c>
    </row>
    <row r="108" spans="1:10" x14ac:dyDescent="0.3">
      <c r="A108" s="2" t="s">
        <v>184</v>
      </c>
      <c r="B108" s="3" t="s">
        <v>185</v>
      </c>
      <c r="C108" s="2">
        <v>1</v>
      </c>
      <c r="D108" s="2">
        <v>2020</v>
      </c>
      <c r="E108" s="4">
        <v>1491</v>
      </c>
      <c r="F108" s="4">
        <v>298.20000000000005</v>
      </c>
      <c r="G108" s="4">
        <v>1192.8</v>
      </c>
      <c r="H108" s="3" t="s">
        <v>26</v>
      </c>
      <c r="I108" s="3" t="s">
        <v>31</v>
      </c>
      <c r="J108" s="4">
        <v>506.94000000000005</v>
      </c>
    </row>
    <row r="109" spans="1:10" x14ac:dyDescent="0.3">
      <c r="A109" s="2" t="s">
        <v>186</v>
      </c>
      <c r="B109" s="3" t="s">
        <v>187</v>
      </c>
      <c r="C109" s="2">
        <v>1</v>
      </c>
      <c r="D109" s="2">
        <v>2020</v>
      </c>
      <c r="E109" s="4">
        <v>948</v>
      </c>
      <c r="F109" s="4">
        <v>189.59999999999991</v>
      </c>
      <c r="G109" s="4">
        <v>758.40000000000009</v>
      </c>
      <c r="H109" s="3" t="s">
        <v>26</v>
      </c>
      <c r="I109" s="3" t="s">
        <v>27</v>
      </c>
      <c r="J109" s="4">
        <v>303.36</v>
      </c>
    </row>
    <row r="110" spans="1:10" x14ac:dyDescent="0.3">
      <c r="A110" s="2" t="s">
        <v>186</v>
      </c>
      <c r="B110" s="3" t="s">
        <v>188</v>
      </c>
      <c r="C110" s="2">
        <v>2</v>
      </c>
      <c r="D110" s="2">
        <v>2020</v>
      </c>
      <c r="E110" s="4">
        <v>1491</v>
      </c>
      <c r="F110" s="4">
        <v>0</v>
      </c>
      <c r="G110" s="4">
        <v>1491</v>
      </c>
      <c r="H110" s="3" t="s">
        <v>26</v>
      </c>
      <c r="I110" s="3" t="s">
        <v>31</v>
      </c>
      <c r="J110" s="4">
        <v>506.94000000000005</v>
      </c>
    </row>
    <row r="111" spans="1:10" x14ac:dyDescent="0.3">
      <c r="A111" s="2" t="s">
        <v>189</v>
      </c>
      <c r="B111" s="3" t="s">
        <v>190</v>
      </c>
      <c r="C111" s="2">
        <v>1</v>
      </c>
      <c r="D111" s="2">
        <v>2020</v>
      </c>
      <c r="E111" s="4">
        <v>948</v>
      </c>
      <c r="F111" s="4">
        <v>189.59999999999991</v>
      </c>
      <c r="G111" s="4">
        <v>758.40000000000009</v>
      </c>
      <c r="H111" s="3" t="s">
        <v>26</v>
      </c>
      <c r="I111" s="3" t="s">
        <v>27</v>
      </c>
      <c r="J111" s="4">
        <v>303.36</v>
      </c>
    </row>
    <row r="112" spans="1:10" x14ac:dyDescent="0.3">
      <c r="A112" s="2" t="s">
        <v>189</v>
      </c>
      <c r="B112" s="3" t="s">
        <v>191</v>
      </c>
      <c r="C112" s="2">
        <v>2</v>
      </c>
      <c r="D112" s="2">
        <v>2020</v>
      </c>
      <c r="E112" s="4">
        <v>1101</v>
      </c>
      <c r="F112" s="4">
        <v>0</v>
      </c>
      <c r="G112" s="4">
        <v>1101</v>
      </c>
      <c r="H112" s="3" t="s">
        <v>26</v>
      </c>
      <c r="I112" s="3" t="s">
        <v>33</v>
      </c>
      <c r="J112" s="4">
        <v>396.36</v>
      </c>
    </row>
    <row r="113" spans="1:10" x14ac:dyDescent="0.3">
      <c r="A113" s="2" t="s">
        <v>192</v>
      </c>
      <c r="B113" s="3" t="s">
        <v>193</v>
      </c>
      <c r="C113" s="2">
        <v>1</v>
      </c>
      <c r="D113" s="2">
        <v>2020</v>
      </c>
      <c r="E113" s="4">
        <v>636</v>
      </c>
      <c r="F113" s="4">
        <v>127.19999999999999</v>
      </c>
      <c r="G113" s="4">
        <v>508.8</v>
      </c>
      <c r="H113" s="3" t="s">
        <v>41</v>
      </c>
      <c r="I113" s="3" t="s">
        <v>194</v>
      </c>
      <c r="J113" s="4">
        <v>216.24</v>
      </c>
    </row>
    <row r="114" spans="1:10" x14ac:dyDescent="0.3">
      <c r="A114" s="2" t="s">
        <v>192</v>
      </c>
      <c r="B114" s="3" t="s">
        <v>195</v>
      </c>
      <c r="C114" s="2">
        <v>8</v>
      </c>
      <c r="D114" s="2">
        <v>2020</v>
      </c>
      <c r="E114" s="4">
        <v>636</v>
      </c>
      <c r="F114" s="4">
        <v>0</v>
      </c>
      <c r="G114" s="4">
        <v>636</v>
      </c>
      <c r="H114" s="3" t="s">
        <v>41</v>
      </c>
      <c r="I114" s="3" t="s">
        <v>194</v>
      </c>
      <c r="J114" s="4">
        <v>216.24</v>
      </c>
    </row>
    <row r="115" spans="1:10" x14ac:dyDescent="0.3">
      <c r="A115" s="2" t="s">
        <v>192</v>
      </c>
      <c r="B115" s="3" t="s">
        <v>196</v>
      </c>
      <c r="C115" s="2">
        <v>9</v>
      </c>
      <c r="D115" s="2">
        <v>2020</v>
      </c>
      <c r="E115" s="4">
        <v>579</v>
      </c>
      <c r="F115" s="4">
        <v>0</v>
      </c>
      <c r="G115" s="4">
        <v>579</v>
      </c>
      <c r="H115" s="3" t="s">
        <v>41</v>
      </c>
      <c r="I115" s="3" t="s">
        <v>197</v>
      </c>
      <c r="J115" s="4">
        <v>167.91</v>
      </c>
    </row>
    <row r="116" spans="1:10" x14ac:dyDescent="0.3">
      <c r="A116" s="2" t="s">
        <v>198</v>
      </c>
      <c r="B116" s="3" t="s">
        <v>199</v>
      </c>
      <c r="C116" s="2">
        <v>1</v>
      </c>
      <c r="D116" s="2">
        <v>2020</v>
      </c>
      <c r="E116" s="4">
        <v>510</v>
      </c>
      <c r="F116" s="4">
        <v>102</v>
      </c>
      <c r="G116" s="4">
        <v>408</v>
      </c>
      <c r="H116" s="3" t="s">
        <v>41</v>
      </c>
      <c r="I116" s="3" t="s">
        <v>42</v>
      </c>
      <c r="J116" s="4">
        <v>163.20000000000002</v>
      </c>
    </row>
    <row r="117" spans="1:10" x14ac:dyDescent="0.3">
      <c r="A117" s="2" t="s">
        <v>198</v>
      </c>
      <c r="B117" s="3" t="s">
        <v>200</v>
      </c>
      <c r="C117" s="2">
        <v>11</v>
      </c>
      <c r="D117" s="2">
        <v>2020</v>
      </c>
      <c r="E117" s="4">
        <v>646</v>
      </c>
      <c r="F117" s="4">
        <v>0</v>
      </c>
      <c r="G117" s="4">
        <v>646</v>
      </c>
      <c r="H117" s="3" t="s">
        <v>41</v>
      </c>
      <c r="I117" s="3" t="s">
        <v>201</v>
      </c>
      <c r="J117" s="4">
        <v>348.84000000000003</v>
      </c>
    </row>
    <row r="118" spans="1:10" x14ac:dyDescent="0.3">
      <c r="A118" s="2" t="s">
        <v>202</v>
      </c>
      <c r="B118" s="3" t="s">
        <v>203</v>
      </c>
      <c r="C118" s="2">
        <v>1</v>
      </c>
      <c r="D118" s="2">
        <v>2020</v>
      </c>
      <c r="E118" s="4">
        <v>551</v>
      </c>
      <c r="F118" s="4">
        <v>110.19999999999999</v>
      </c>
      <c r="G118" s="4">
        <v>440.8</v>
      </c>
      <c r="H118" s="3" t="s">
        <v>41</v>
      </c>
      <c r="I118" s="3" t="s">
        <v>204</v>
      </c>
      <c r="J118" s="4">
        <v>264.48</v>
      </c>
    </row>
    <row r="119" spans="1:10" x14ac:dyDescent="0.3">
      <c r="A119" s="2" t="s">
        <v>202</v>
      </c>
      <c r="B119" s="3" t="s">
        <v>205</v>
      </c>
      <c r="C119" s="2">
        <v>12</v>
      </c>
      <c r="D119" s="2">
        <v>2020</v>
      </c>
      <c r="E119" s="4">
        <v>551</v>
      </c>
      <c r="F119" s="4">
        <v>0</v>
      </c>
      <c r="G119" s="4">
        <v>551</v>
      </c>
      <c r="H119" s="3" t="s">
        <v>41</v>
      </c>
      <c r="I119" s="3" t="s">
        <v>204</v>
      </c>
      <c r="J119" s="4">
        <v>264.48</v>
      </c>
    </row>
    <row r="120" spans="1:10" x14ac:dyDescent="0.3">
      <c r="A120" s="2" t="s">
        <v>202</v>
      </c>
      <c r="B120" s="3" t="s">
        <v>206</v>
      </c>
      <c r="C120" s="2">
        <v>9</v>
      </c>
      <c r="D120" s="2">
        <v>2020</v>
      </c>
      <c r="E120" s="4">
        <v>502</v>
      </c>
      <c r="F120" s="4">
        <v>0</v>
      </c>
      <c r="G120" s="4">
        <v>502</v>
      </c>
      <c r="H120" s="3" t="s">
        <v>41</v>
      </c>
      <c r="I120" s="3" t="s">
        <v>207</v>
      </c>
      <c r="J120" s="4">
        <v>291.15999999999997</v>
      </c>
    </row>
    <row r="121" spans="1:10" x14ac:dyDescent="0.3">
      <c r="A121" s="2" t="s">
        <v>208</v>
      </c>
      <c r="B121" s="3" t="s">
        <v>209</v>
      </c>
      <c r="C121" s="2">
        <v>1</v>
      </c>
      <c r="D121" s="2">
        <v>2020</v>
      </c>
      <c r="E121" s="4">
        <v>192</v>
      </c>
      <c r="F121" s="4">
        <v>38.399999999999977</v>
      </c>
      <c r="G121" s="4">
        <v>153.60000000000002</v>
      </c>
      <c r="H121" s="3" t="s">
        <v>14</v>
      </c>
      <c r="I121" s="3" t="s">
        <v>78</v>
      </c>
      <c r="J121" s="4">
        <v>34.56</v>
      </c>
    </row>
    <row r="122" spans="1:10" x14ac:dyDescent="0.3">
      <c r="A122" s="2" t="s">
        <v>210</v>
      </c>
      <c r="B122" s="3" t="s">
        <v>211</v>
      </c>
      <c r="C122" s="2">
        <v>1</v>
      </c>
      <c r="D122" s="2">
        <v>2020</v>
      </c>
      <c r="E122" s="4">
        <v>990</v>
      </c>
      <c r="F122" s="4">
        <v>198</v>
      </c>
      <c r="G122" s="4">
        <v>792</v>
      </c>
      <c r="H122" s="3" t="s">
        <v>23</v>
      </c>
      <c r="I122" s="3" t="s">
        <v>212</v>
      </c>
      <c r="J122" s="4">
        <v>316.8</v>
      </c>
    </row>
    <row r="123" spans="1:10" x14ac:dyDescent="0.3">
      <c r="A123" s="2" t="s">
        <v>213</v>
      </c>
      <c r="B123" s="3" t="s">
        <v>214</v>
      </c>
      <c r="C123" s="2">
        <v>1</v>
      </c>
      <c r="D123" s="2">
        <v>2020</v>
      </c>
      <c r="E123" s="4">
        <v>992</v>
      </c>
      <c r="F123" s="4">
        <v>198.39999999999998</v>
      </c>
      <c r="G123" s="4">
        <v>793.6</v>
      </c>
      <c r="H123" s="3" t="s">
        <v>23</v>
      </c>
      <c r="I123" s="3" t="s">
        <v>215</v>
      </c>
      <c r="J123" s="4">
        <v>307.52</v>
      </c>
    </row>
    <row r="124" spans="1:10" x14ac:dyDescent="0.3">
      <c r="A124" s="2" t="s">
        <v>213</v>
      </c>
      <c r="B124" s="3" t="s">
        <v>216</v>
      </c>
      <c r="C124" s="2">
        <v>11</v>
      </c>
      <c r="D124" s="2">
        <v>2020</v>
      </c>
      <c r="E124" s="4">
        <v>948</v>
      </c>
      <c r="F124" s="4">
        <v>0</v>
      </c>
      <c r="G124" s="4">
        <v>948</v>
      </c>
      <c r="H124" s="3" t="s">
        <v>26</v>
      </c>
      <c r="I124" s="3" t="s">
        <v>27</v>
      </c>
      <c r="J124" s="4">
        <v>303.36</v>
      </c>
    </row>
    <row r="125" spans="1:10" x14ac:dyDescent="0.3">
      <c r="A125" s="2" t="s">
        <v>217</v>
      </c>
      <c r="B125" s="3" t="s">
        <v>218</v>
      </c>
      <c r="C125" s="2">
        <v>1</v>
      </c>
      <c r="D125" s="2">
        <v>2020</v>
      </c>
      <c r="E125" s="4">
        <v>1491</v>
      </c>
      <c r="F125" s="4">
        <v>298.20000000000005</v>
      </c>
      <c r="G125" s="4">
        <v>1192.8</v>
      </c>
      <c r="H125" s="3" t="s">
        <v>26</v>
      </c>
      <c r="I125" s="3" t="s">
        <v>31</v>
      </c>
      <c r="J125" s="4">
        <v>506.94000000000005</v>
      </c>
    </row>
    <row r="126" spans="1:10" x14ac:dyDescent="0.3">
      <c r="A126" s="2" t="s">
        <v>219</v>
      </c>
      <c r="B126" s="3" t="s">
        <v>220</v>
      </c>
      <c r="C126" s="2">
        <v>1</v>
      </c>
      <c r="D126" s="2">
        <v>2020</v>
      </c>
      <c r="E126" s="4">
        <v>1491</v>
      </c>
      <c r="F126" s="4">
        <v>298.20000000000005</v>
      </c>
      <c r="G126" s="4">
        <v>1192.8</v>
      </c>
      <c r="H126" s="3" t="s">
        <v>26</v>
      </c>
      <c r="I126" s="3" t="s">
        <v>31</v>
      </c>
      <c r="J126" s="4">
        <v>506.94000000000005</v>
      </c>
    </row>
    <row r="127" spans="1:10" x14ac:dyDescent="0.3">
      <c r="A127" s="2" t="s">
        <v>219</v>
      </c>
      <c r="B127" s="3" t="s">
        <v>221</v>
      </c>
      <c r="C127" s="2">
        <v>2</v>
      </c>
      <c r="D127" s="2">
        <v>2020</v>
      </c>
      <c r="E127" s="4">
        <v>579</v>
      </c>
      <c r="F127" s="4">
        <v>0</v>
      </c>
      <c r="G127" s="4">
        <v>579</v>
      </c>
      <c r="H127" s="3" t="s">
        <v>41</v>
      </c>
      <c r="I127" s="3" t="s">
        <v>197</v>
      </c>
      <c r="J127" s="4">
        <v>167.91</v>
      </c>
    </row>
    <row r="128" spans="1:10" x14ac:dyDescent="0.3">
      <c r="A128" s="2" t="s">
        <v>219</v>
      </c>
      <c r="B128" s="3" t="s">
        <v>222</v>
      </c>
      <c r="C128" s="2">
        <v>4</v>
      </c>
      <c r="D128" s="2">
        <v>2020</v>
      </c>
      <c r="E128" s="4">
        <v>579</v>
      </c>
      <c r="F128" s="4">
        <v>86.850000000000023</v>
      </c>
      <c r="G128" s="4">
        <v>492.15</v>
      </c>
      <c r="H128" s="3" t="s">
        <v>41</v>
      </c>
      <c r="I128" s="3" t="s">
        <v>197</v>
      </c>
      <c r="J128" s="4">
        <v>167.91</v>
      </c>
    </row>
    <row r="129" spans="1:10" x14ac:dyDescent="0.3">
      <c r="A129" s="2" t="s">
        <v>223</v>
      </c>
      <c r="B129" s="3" t="s">
        <v>224</v>
      </c>
      <c r="C129" s="2">
        <v>1</v>
      </c>
      <c r="D129" s="2">
        <v>2020</v>
      </c>
      <c r="E129" s="4">
        <v>636</v>
      </c>
      <c r="F129" s="4">
        <v>127.19999999999999</v>
      </c>
      <c r="G129" s="4">
        <v>508.8</v>
      </c>
      <c r="H129" s="3" t="s">
        <v>41</v>
      </c>
      <c r="I129" s="3" t="s">
        <v>194</v>
      </c>
      <c r="J129" s="4">
        <v>216.24</v>
      </c>
    </row>
    <row r="130" spans="1:10" x14ac:dyDescent="0.3">
      <c r="A130" s="2" t="s">
        <v>225</v>
      </c>
      <c r="B130" s="3" t="s">
        <v>226</v>
      </c>
      <c r="C130" s="2">
        <v>1</v>
      </c>
      <c r="D130" s="2">
        <v>2020</v>
      </c>
      <c r="E130" s="4">
        <v>636</v>
      </c>
      <c r="F130" s="4">
        <v>127.19999999999999</v>
      </c>
      <c r="G130" s="4">
        <v>508.8</v>
      </c>
      <c r="H130" s="3" t="s">
        <v>41</v>
      </c>
      <c r="I130" s="3" t="s">
        <v>194</v>
      </c>
      <c r="J130" s="4">
        <v>216.24</v>
      </c>
    </row>
    <row r="131" spans="1:10" x14ac:dyDescent="0.3">
      <c r="A131" s="2" t="s">
        <v>225</v>
      </c>
      <c r="B131" s="3" t="s">
        <v>227</v>
      </c>
      <c r="C131" s="2">
        <v>7</v>
      </c>
      <c r="D131" s="2">
        <v>2020</v>
      </c>
      <c r="E131" s="4">
        <v>636</v>
      </c>
      <c r="F131" s="4">
        <v>0</v>
      </c>
      <c r="G131" s="4">
        <v>636</v>
      </c>
      <c r="H131" s="3" t="s">
        <v>41</v>
      </c>
      <c r="I131" s="3" t="s">
        <v>194</v>
      </c>
      <c r="J131" s="4">
        <v>216.24</v>
      </c>
    </row>
    <row r="132" spans="1:10" x14ac:dyDescent="0.3">
      <c r="A132" s="2" t="s">
        <v>228</v>
      </c>
      <c r="B132" s="3" t="s">
        <v>229</v>
      </c>
      <c r="C132" s="2">
        <v>1</v>
      </c>
      <c r="D132" s="2">
        <v>2020</v>
      </c>
      <c r="E132" s="4">
        <v>255</v>
      </c>
      <c r="F132" s="4">
        <v>51</v>
      </c>
      <c r="G132" s="4">
        <v>204</v>
      </c>
      <c r="H132" s="3" t="s">
        <v>41</v>
      </c>
      <c r="I132" s="3" t="s">
        <v>230</v>
      </c>
      <c r="J132" s="4">
        <v>114.75</v>
      </c>
    </row>
    <row r="133" spans="1:10" x14ac:dyDescent="0.3">
      <c r="A133" s="2" t="s">
        <v>231</v>
      </c>
      <c r="B133" s="3" t="s">
        <v>232</v>
      </c>
      <c r="C133" s="2">
        <v>1</v>
      </c>
      <c r="D133" s="2">
        <v>2020</v>
      </c>
      <c r="E133" s="4">
        <v>327</v>
      </c>
      <c r="F133" s="4">
        <v>65.399999999999977</v>
      </c>
      <c r="G133" s="4">
        <v>261.60000000000002</v>
      </c>
      <c r="H133" s="3" t="s">
        <v>20</v>
      </c>
      <c r="I133" s="3" t="s">
        <v>100</v>
      </c>
      <c r="J133" s="4">
        <v>94.83</v>
      </c>
    </row>
    <row r="134" spans="1:10" x14ac:dyDescent="0.3">
      <c r="A134" s="2" t="s">
        <v>231</v>
      </c>
      <c r="B134" s="3" t="s">
        <v>233</v>
      </c>
      <c r="C134" s="2">
        <v>11</v>
      </c>
      <c r="D134" s="2">
        <v>2020</v>
      </c>
      <c r="E134" s="4">
        <v>948</v>
      </c>
      <c r="F134" s="4">
        <v>0</v>
      </c>
      <c r="G134" s="4">
        <v>948</v>
      </c>
      <c r="H134" s="3" t="s">
        <v>26</v>
      </c>
      <c r="I134" s="3" t="s">
        <v>27</v>
      </c>
      <c r="J134" s="4">
        <v>303.36</v>
      </c>
    </row>
    <row r="135" spans="1:10" x14ac:dyDescent="0.3">
      <c r="A135" s="2" t="s">
        <v>231</v>
      </c>
      <c r="B135" s="3" t="s">
        <v>234</v>
      </c>
      <c r="C135" s="2">
        <v>10</v>
      </c>
      <c r="D135" s="2">
        <v>2020</v>
      </c>
      <c r="E135" s="4">
        <v>948</v>
      </c>
      <c r="F135" s="4">
        <v>0</v>
      </c>
      <c r="G135" s="4">
        <v>948</v>
      </c>
      <c r="H135" s="3" t="s">
        <v>26</v>
      </c>
      <c r="I135" s="3" t="s">
        <v>27</v>
      </c>
      <c r="J135" s="4">
        <v>303.36</v>
      </c>
    </row>
    <row r="136" spans="1:10" x14ac:dyDescent="0.3">
      <c r="A136" s="2" t="s">
        <v>231</v>
      </c>
      <c r="B136" s="3" t="s">
        <v>235</v>
      </c>
      <c r="C136" s="2">
        <v>10</v>
      </c>
      <c r="D136" s="2">
        <v>2020</v>
      </c>
      <c r="E136" s="4">
        <v>948</v>
      </c>
      <c r="F136" s="4">
        <v>0</v>
      </c>
      <c r="G136" s="4">
        <v>948</v>
      </c>
      <c r="H136" s="3" t="s">
        <v>26</v>
      </c>
      <c r="I136" s="3" t="s">
        <v>27</v>
      </c>
      <c r="J136" s="4">
        <v>303.36</v>
      </c>
    </row>
    <row r="137" spans="1:10" x14ac:dyDescent="0.3">
      <c r="A137" s="2" t="s">
        <v>231</v>
      </c>
      <c r="B137" s="3" t="s">
        <v>236</v>
      </c>
      <c r="C137" s="2">
        <v>12</v>
      </c>
      <c r="D137" s="2">
        <v>2020</v>
      </c>
      <c r="E137" s="4">
        <v>1101</v>
      </c>
      <c r="F137" s="4">
        <v>0</v>
      </c>
      <c r="G137" s="4">
        <v>1101</v>
      </c>
      <c r="H137" s="3" t="s">
        <v>26</v>
      </c>
      <c r="I137" s="3" t="s">
        <v>33</v>
      </c>
      <c r="J137" s="4">
        <v>396.36</v>
      </c>
    </row>
    <row r="138" spans="1:10" x14ac:dyDescent="0.3">
      <c r="A138" s="2" t="s">
        <v>237</v>
      </c>
      <c r="B138" s="3" t="s">
        <v>238</v>
      </c>
      <c r="C138" s="2">
        <v>1</v>
      </c>
      <c r="D138" s="2">
        <v>2020</v>
      </c>
      <c r="E138" s="4">
        <v>948</v>
      </c>
      <c r="F138" s="4">
        <v>189.59999999999991</v>
      </c>
      <c r="G138" s="4">
        <v>758.40000000000009</v>
      </c>
      <c r="H138" s="3" t="s">
        <v>26</v>
      </c>
      <c r="I138" s="3" t="s">
        <v>27</v>
      </c>
      <c r="J138" s="4">
        <v>303.36</v>
      </c>
    </row>
    <row r="139" spans="1:10" x14ac:dyDescent="0.3">
      <c r="A139" s="2" t="s">
        <v>239</v>
      </c>
      <c r="B139" s="3" t="s">
        <v>240</v>
      </c>
      <c r="C139" s="2">
        <v>1</v>
      </c>
      <c r="D139" s="2">
        <v>2020</v>
      </c>
      <c r="E139" s="4">
        <v>1491</v>
      </c>
      <c r="F139" s="4">
        <v>298.20000000000005</v>
      </c>
      <c r="G139" s="4">
        <v>1192.8</v>
      </c>
      <c r="H139" s="3" t="s">
        <v>26</v>
      </c>
      <c r="I139" s="3" t="s">
        <v>31</v>
      </c>
      <c r="J139" s="4">
        <v>506.94000000000005</v>
      </c>
    </row>
    <row r="140" spans="1:10" x14ac:dyDescent="0.3">
      <c r="A140" s="2" t="s">
        <v>241</v>
      </c>
      <c r="B140" s="3" t="s">
        <v>242</v>
      </c>
      <c r="C140" s="2">
        <v>1</v>
      </c>
      <c r="D140" s="2">
        <v>2020</v>
      </c>
      <c r="E140" s="4">
        <v>636</v>
      </c>
      <c r="F140" s="4">
        <v>127.19999999999999</v>
      </c>
      <c r="G140" s="4">
        <v>508.8</v>
      </c>
      <c r="H140" s="3" t="s">
        <v>41</v>
      </c>
      <c r="I140" s="3" t="s">
        <v>194</v>
      </c>
      <c r="J140" s="4">
        <v>216.24</v>
      </c>
    </row>
    <row r="141" spans="1:10" x14ac:dyDescent="0.3">
      <c r="A141" s="2" t="s">
        <v>241</v>
      </c>
      <c r="B141" s="3" t="s">
        <v>243</v>
      </c>
      <c r="C141" s="2">
        <v>1</v>
      </c>
      <c r="D141" s="2">
        <v>2020</v>
      </c>
      <c r="E141" s="4">
        <v>478</v>
      </c>
      <c r="F141" s="4">
        <v>0</v>
      </c>
      <c r="G141" s="4">
        <v>478</v>
      </c>
      <c r="H141" s="3" t="s">
        <v>44</v>
      </c>
      <c r="I141" s="3" t="s">
        <v>162</v>
      </c>
      <c r="J141" s="4">
        <v>119.5</v>
      </c>
    </row>
    <row r="142" spans="1:10" x14ac:dyDescent="0.3">
      <c r="A142" s="2" t="s">
        <v>241</v>
      </c>
      <c r="B142" s="3" t="s">
        <v>244</v>
      </c>
      <c r="C142" s="2">
        <v>1</v>
      </c>
      <c r="D142" s="2">
        <v>2020</v>
      </c>
      <c r="E142" s="4">
        <v>317</v>
      </c>
      <c r="F142" s="4">
        <v>0</v>
      </c>
      <c r="G142" s="4">
        <v>317</v>
      </c>
      <c r="H142" s="3" t="s">
        <v>60</v>
      </c>
      <c r="I142" s="3" t="s">
        <v>245</v>
      </c>
      <c r="J142" s="4">
        <v>98.27</v>
      </c>
    </row>
    <row r="143" spans="1:10" x14ac:dyDescent="0.3">
      <c r="A143" s="2" t="s">
        <v>241</v>
      </c>
      <c r="B143" s="3" t="s">
        <v>246</v>
      </c>
      <c r="C143" s="2">
        <v>1</v>
      </c>
      <c r="D143" s="2">
        <v>2020</v>
      </c>
      <c r="E143" s="4">
        <v>336</v>
      </c>
      <c r="F143" s="4">
        <v>0</v>
      </c>
      <c r="G143" s="4">
        <v>336</v>
      </c>
      <c r="H143" s="3" t="s">
        <v>60</v>
      </c>
      <c r="I143" s="3" t="s">
        <v>247</v>
      </c>
      <c r="J143" s="4">
        <v>120.96</v>
      </c>
    </row>
    <row r="144" spans="1:10" x14ac:dyDescent="0.3">
      <c r="A144" s="2" t="s">
        <v>248</v>
      </c>
      <c r="B144" s="3" t="s">
        <v>249</v>
      </c>
      <c r="C144" s="2">
        <v>1</v>
      </c>
      <c r="D144" s="2">
        <v>2020</v>
      </c>
      <c r="E144" s="4">
        <v>293</v>
      </c>
      <c r="F144" s="4">
        <v>58.599999999999994</v>
      </c>
      <c r="G144" s="4">
        <v>234.4</v>
      </c>
      <c r="H144" s="3" t="s">
        <v>60</v>
      </c>
      <c r="I144" s="3" t="s">
        <v>250</v>
      </c>
      <c r="J144" s="4">
        <v>90.83</v>
      </c>
    </row>
    <row r="145" spans="1:10" x14ac:dyDescent="0.3">
      <c r="A145" s="2" t="s">
        <v>248</v>
      </c>
      <c r="B145" s="3" t="s">
        <v>251</v>
      </c>
      <c r="C145" s="2">
        <v>10</v>
      </c>
      <c r="D145" s="2">
        <v>2020</v>
      </c>
      <c r="E145" s="4">
        <v>383</v>
      </c>
      <c r="F145" s="4">
        <v>0</v>
      </c>
      <c r="G145" s="4">
        <v>383</v>
      </c>
      <c r="H145" s="3" t="s">
        <v>63</v>
      </c>
      <c r="I145" s="3" t="s">
        <v>66</v>
      </c>
      <c r="J145" s="4">
        <v>122.56</v>
      </c>
    </row>
    <row r="146" spans="1:10" x14ac:dyDescent="0.3">
      <c r="A146" s="2" t="s">
        <v>248</v>
      </c>
      <c r="B146" s="3" t="s">
        <v>252</v>
      </c>
      <c r="C146" s="2">
        <v>9</v>
      </c>
      <c r="D146" s="2">
        <v>2020</v>
      </c>
      <c r="E146" s="4">
        <v>383</v>
      </c>
      <c r="F146" s="4">
        <v>0</v>
      </c>
      <c r="G146" s="4">
        <v>383</v>
      </c>
      <c r="H146" s="3" t="s">
        <v>63</v>
      </c>
      <c r="I146" s="3" t="s">
        <v>66</v>
      </c>
      <c r="J146" s="4">
        <v>122.56</v>
      </c>
    </row>
    <row r="147" spans="1:10" x14ac:dyDescent="0.3">
      <c r="A147" s="2" t="s">
        <v>253</v>
      </c>
      <c r="B147" s="3" t="s">
        <v>254</v>
      </c>
      <c r="C147" s="2">
        <v>1</v>
      </c>
      <c r="D147" s="2">
        <v>2020</v>
      </c>
      <c r="E147" s="4">
        <v>447</v>
      </c>
      <c r="F147" s="4">
        <v>89.399999999999977</v>
      </c>
      <c r="G147" s="4">
        <v>357.6</v>
      </c>
      <c r="H147" s="3" t="s">
        <v>63</v>
      </c>
      <c r="I147" s="3" t="s">
        <v>64</v>
      </c>
      <c r="J147" s="4">
        <v>156.44999999999999</v>
      </c>
    </row>
    <row r="148" spans="1:10" x14ac:dyDescent="0.3">
      <c r="A148" s="2" t="s">
        <v>255</v>
      </c>
      <c r="B148" s="3" t="s">
        <v>256</v>
      </c>
      <c r="C148" s="2">
        <v>1</v>
      </c>
      <c r="D148" s="2">
        <v>2020</v>
      </c>
      <c r="E148" s="4">
        <v>447</v>
      </c>
      <c r="F148" s="4">
        <v>89.399999999999977</v>
      </c>
      <c r="G148" s="4">
        <v>357.6</v>
      </c>
      <c r="H148" s="3" t="s">
        <v>63</v>
      </c>
      <c r="I148" s="3" t="s">
        <v>64</v>
      </c>
      <c r="J148" s="4">
        <v>156.44999999999999</v>
      </c>
    </row>
    <row r="149" spans="1:10" x14ac:dyDescent="0.3">
      <c r="A149" s="2" t="s">
        <v>255</v>
      </c>
      <c r="B149" s="3" t="s">
        <v>257</v>
      </c>
      <c r="C149" s="2">
        <v>6</v>
      </c>
      <c r="D149" s="2">
        <v>2020</v>
      </c>
      <c r="E149" s="4">
        <v>383</v>
      </c>
      <c r="F149" s="4">
        <v>0</v>
      </c>
      <c r="G149" s="4">
        <v>383</v>
      </c>
      <c r="H149" s="3" t="s">
        <v>63</v>
      </c>
      <c r="I149" s="3" t="s">
        <v>66</v>
      </c>
      <c r="J149" s="4">
        <v>122.56</v>
      </c>
    </row>
    <row r="150" spans="1:10" x14ac:dyDescent="0.3">
      <c r="A150" s="2" t="s">
        <v>258</v>
      </c>
      <c r="B150" s="3" t="s">
        <v>259</v>
      </c>
      <c r="C150" s="2">
        <v>1</v>
      </c>
      <c r="D150" s="2">
        <v>2020</v>
      </c>
      <c r="E150" s="4">
        <v>383</v>
      </c>
      <c r="F150" s="4">
        <v>76.599999999999966</v>
      </c>
      <c r="G150" s="4">
        <v>306.40000000000003</v>
      </c>
      <c r="H150" s="3" t="s">
        <v>63</v>
      </c>
      <c r="I150" s="3" t="s">
        <v>66</v>
      </c>
      <c r="J150" s="4">
        <v>122.56</v>
      </c>
    </row>
    <row r="151" spans="1:10" x14ac:dyDescent="0.3">
      <c r="A151" s="2" t="s">
        <v>260</v>
      </c>
      <c r="B151" s="3" t="s">
        <v>261</v>
      </c>
      <c r="C151" s="2">
        <v>1</v>
      </c>
      <c r="D151" s="2">
        <v>2020</v>
      </c>
      <c r="E151" s="4">
        <v>383</v>
      </c>
      <c r="F151" s="4">
        <v>76.599999999999966</v>
      </c>
      <c r="G151" s="4">
        <v>306.40000000000003</v>
      </c>
      <c r="H151" s="3" t="s">
        <v>63</v>
      </c>
      <c r="I151" s="3" t="s">
        <v>66</v>
      </c>
      <c r="J151" s="4">
        <v>122.56</v>
      </c>
    </row>
    <row r="152" spans="1:10" x14ac:dyDescent="0.3">
      <c r="A152" s="2" t="s">
        <v>262</v>
      </c>
      <c r="B152" s="3" t="s">
        <v>263</v>
      </c>
      <c r="C152" s="2">
        <v>1</v>
      </c>
      <c r="D152" s="2">
        <v>2020</v>
      </c>
      <c r="E152" s="4">
        <v>383</v>
      </c>
      <c r="F152" s="4">
        <v>76.599999999999966</v>
      </c>
      <c r="G152" s="4">
        <v>306.40000000000003</v>
      </c>
      <c r="H152" s="3" t="s">
        <v>63</v>
      </c>
      <c r="I152" s="3" t="s">
        <v>66</v>
      </c>
      <c r="J152" s="4">
        <v>122.56</v>
      </c>
    </row>
    <row r="153" spans="1:10" x14ac:dyDescent="0.3">
      <c r="A153" s="2" t="s">
        <v>262</v>
      </c>
      <c r="B153" s="3" t="s">
        <v>264</v>
      </c>
      <c r="C153" s="2">
        <v>5</v>
      </c>
      <c r="D153" s="2">
        <v>2020</v>
      </c>
      <c r="E153" s="4">
        <v>168</v>
      </c>
      <c r="F153" s="4">
        <v>0</v>
      </c>
      <c r="G153" s="4">
        <v>168</v>
      </c>
      <c r="H153" s="3" t="s">
        <v>11</v>
      </c>
      <c r="I153" s="3" t="s">
        <v>12</v>
      </c>
      <c r="J153" s="4">
        <v>25.2</v>
      </c>
    </row>
    <row r="154" spans="1:10" x14ac:dyDescent="0.3">
      <c r="A154" s="2" t="s">
        <v>265</v>
      </c>
      <c r="B154" s="3" t="s">
        <v>266</v>
      </c>
      <c r="C154" s="2">
        <v>1</v>
      </c>
      <c r="D154" s="2">
        <v>2020</v>
      </c>
      <c r="E154" s="4">
        <v>168</v>
      </c>
      <c r="F154" s="4">
        <v>33.599999999999994</v>
      </c>
      <c r="G154" s="4">
        <v>134.4</v>
      </c>
      <c r="H154" s="3" t="s">
        <v>11</v>
      </c>
      <c r="I154" s="3" t="s">
        <v>121</v>
      </c>
      <c r="J154" s="4">
        <v>75.600000000000009</v>
      </c>
    </row>
    <row r="155" spans="1:10" x14ac:dyDescent="0.3">
      <c r="A155" s="2" t="s">
        <v>265</v>
      </c>
      <c r="B155" s="3" t="s">
        <v>267</v>
      </c>
      <c r="C155" s="2">
        <v>9</v>
      </c>
      <c r="D155" s="2">
        <v>2020</v>
      </c>
      <c r="E155" s="4">
        <v>168</v>
      </c>
      <c r="F155" s="4">
        <v>0</v>
      </c>
      <c r="G155" s="4">
        <v>168</v>
      </c>
      <c r="H155" s="3" t="s">
        <v>11</v>
      </c>
      <c r="I155" s="3" t="s">
        <v>12</v>
      </c>
      <c r="J155" s="4">
        <v>25.2</v>
      </c>
    </row>
    <row r="156" spans="1:10" x14ac:dyDescent="0.3">
      <c r="A156" s="2" t="s">
        <v>268</v>
      </c>
      <c r="B156" s="3" t="s">
        <v>269</v>
      </c>
      <c r="C156" s="2">
        <v>1</v>
      </c>
      <c r="D156" s="2">
        <v>2020</v>
      </c>
      <c r="E156" s="4">
        <v>210</v>
      </c>
      <c r="F156" s="4">
        <v>42</v>
      </c>
      <c r="G156" s="4">
        <v>168</v>
      </c>
      <c r="H156" s="3" t="s">
        <v>14</v>
      </c>
      <c r="I156" s="3" t="s">
        <v>75</v>
      </c>
      <c r="J156" s="4">
        <v>37.799999999999997</v>
      </c>
    </row>
    <row r="157" spans="1:10" x14ac:dyDescent="0.3">
      <c r="A157" s="2" t="s">
        <v>268</v>
      </c>
      <c r="B157" s="3" t="s">
        <v>270</v>
      </c>
      <c r="C157" s="2">
        <v>2</v>
      </c>
      <c r="D157" s="2">
        <v>2020</v>
      </c>
      <c r="E157" s="4">
        <v>220</v>
      </c>
      <c r="F157" s="4">
        <v>0</v>
      </c>
      <c r="G157" s="4">
        <v>220</v>
      </c>
      <c r="H157" s="3" t="s">
        <v>14</v>
      </c>
      <c r="I157" s="3" t="s">
        <v>15</v>
      </c>
      <c r="J157" s="4">
        <v>39.6</v>
      </c>
    </row>
    <row r="158" spans="1:10" x14ac:dyDescent="0.3">
      <c r="A158" s="2" t="s">
        <v>271</v>
      </c>
      <c r="B158" s="3" t="s">
        <v>272</v>
      </c>
      <c r="C158" s="2">
        <v>1</v>
      </c>
      <c r="D158" s="2">
        <v>2020</v>
      </c>
      <c r="E158" s="4">
        <v>510</v>
      </c>
      <c r="F158" s="4">
        <v>102</v>
      </c>
      <c r="G158" s="4">
        <v>408</v>
      </c>
      <c r="H158" s="3" t="s">
        <v>41</v>
      </c>
      <c r="I158" s="3" t="s">
        <v>42</v>
      </c>
      <c r="J158" s="4">
        <v>163.20000000000002</v>
      </c>
    </row>
    <row r="159" spans="1:10" x14ac:dyDescent="0.3">
      <c r="A159" s="2" t="s">
        <v>273</v>
      </c>
      <c r="B159" s="3" t="s">
        <v>274</v>
      </c>
      <c r="C159" s="2">
        <v>1</v>
      </c>
      <c r="D159" s="2">
        <v>2020</v>
      </c>
      <c r="E159" s="4">
        <v>507</v>
      </c>
      <c r="F159" s="4">
        <v>101.39999999999998</v>
      </c>
      <c r="G159" s="4">
        <v>405.6</v>
      </c>
      <c r="H159" s="3" t="s">
        <v>44</v>
      </c>
      <c r="I159" s="3" t="s">
        <v>275</v>
      </c>
      <c r="J159" s="4">
        <v>136.89000000000001</v>
      </c>
    </row>
    <row r="160" spans="1:10" x14ac:dyDescent="0.3">
      <c r="A160" s="2" t="s">
        <v>273</v>
      </c>
      <c r="B160" s="3" t="s">
        <v>276</v>
      </c>
      <c r="C160" s="2">
        <v>10</v>
      </c>
      <c r="D160" s="2">
        <v>2020</v>
      </c>
      <c r="E160" s="4">
        <v>447</v>
      </c>
      <c r="F160" s="4">
        <v>0</v>
      </c>
      <c r="G160" s="4">
        <v>447</v>
      </c>
      <c r="H160" s="3" t="s">
        <v>63</v>
      </c>
      <c r="I160" s="3" t="s">
        <v>64</v>
      </c>
      <c r="J160" s="4">
        <v>156.44999999999999</v>
      </c>
    </row>
    <row r="161" spans="1:10" x14ac:dyDescent="0.3">
      <c r="A161" s="2" t="s">
        <v>277</v>
      </c>
      <c r="B161" s="3" t="s">
        <v>278</v>
      </c>
      <c r="C161" s="2">
        <v>1</v>
      </c>
      <c r="D161" s="2">
        <v>2020</v>
      </c>
      <c r="E161" s="4">
        <v>345</v>
      </c>
      <c r="F161" s="4">
        <v>69</v>
      </c>
      <c r="G161" s="4">
        <v>276</v>
      </c>
      <c r="H161" s="3" t="s">
        <v>63</v>
      </c>
      <c r="I161" s="3" t="s">
        <v>116</v>
      </c>
      <c r="J161" s="4">
        <v>106.95</v>
      </c>
    </row>
    <row r="162" spans="1:10" x14ac:dyDescent="0.3">
      <c r="A162" s="2" t="s">
        <v>279</v>
      </c>
      <c r="B162" s="3" t="s">
        <v>280</v>
      </c>
      <c r="C162" s="2">
        <v>1</v>
      </c>
      <c r="D162" s="2">
        <v>2020</v>
      </c>
      <c r="E162" s="4">
        <v>447</v>
      </c>
      <c r="F162" s="4">
        <v>89.399999999999977</v>
      </c>
      <c r="G162" s="4">
        <v>357.6</v>
      </c>
      <c r="H162" s="3" t="s">
        <v>63</v>
      </c>
      <c r="I162" s="3" t="s">
        <v>64</v>
      </c>
      <c r="J162" s="4">
        <v>156.44999999999999</v>
      </c>
    </row>
    <row r="163" spans="1:10" x14ac:dyDescent="0.3">
      <c r="A163" s="2" t="s">
        <v>281</v>
      </c>
      <c r="B163" s="3" t="s">
        <v>282</v>
      </c>
      <c r="C163" s="2">
        <v>1</v>
      </c>
      <c r="D163" s="2">
        <v>2020</v>
      </c>
      <c r="E163" s="4">
        <v>345</v>
      </c>
      <c r="F163" s="4">
        <v>69</v>
      </c>
      <c r="G163" s="4">
        <v>276</v>
      </c>
      <c r="H163" s="3" t="s">
        <v>63</v>
      </c>
      <c r="I163" s="3" t="s">
        <v>116</v>
      </c>
      <c r="J163" s="4">
        <v>106.95</v>
      </c>
    </row>
    <row r="164" spans="1:10" x14ac:dyDescent="0.3">
      <c r="A164" s="2" t="s">
        <v>283</v>
      </c>
      <c r="B164" s="3" t="s">
        <v>284</v>
      </c>
      <c r="C164" s="2">
        <v>1</v>
      </c>
      <c r="D164" s="2">
        <v>2020</v>
      </c>
      <c r="E164" s="4">
        <v>345</v>
      </c>
      <c r="F164" s="4">
        <v>69</v>
      </c>
      <c r="G164" s="4">
        <v>276</v>
      </c>
      <c r="H164" s="3" t="s">
        <v>63</v>
      </c>
      <c r="I164" s="3" t="s">
        <v>116</v>
      </c>
      <c r="J164" s="4">
        <v>106.95</v>
      </c>
    </row>
    <row r="165" spans="1:10" x14ac:dyDescent="0.3">
      <c r="A165" s="2" t="s">
        <v>285</v>
      </c>
      <c r="B165" s="3" t="s">
        <v>286</v>
      </c>
      <c r="C165" s="2">
        <v>1</v>
      </c>
      <c r="D165" s="2">
        <v>2020</v>
      </c>
      <c r="E165" s="4">
        <v>345</v>
      </c>
      <c r="F165" s="4">
        <v>69</v>
      </c>
      <c r="G165" s="4">
        <v>276</v>
      </c>
      <c r="H165" s="3" t="s">
        <v>63</v>
      </c>
      <c r="I165" s="3" t="s">
        <v>116</v>
      </c>
      <c r="J165" s="4">
        <v>106.95</v>
      </c>
    </row>
    <row r="166" spans="1:10" x14ac:dyDescent="0.3">
      <c r="A166" s="2" t="s">
        <v>287</v>
      </c>
      <c r="B166" s="3" t="s">
        <v>288</v>
      </c>
      <c r="C166" s="2">
        <v>1</v>
      </c>
      <c r="D166" s="2">
        <v>2020</v>
      </c>
      <c r="E166" s="4">
        <v>168</v>
      </c>
      <c r="F166" s="4">
        <v>33.599999999999994</v>
      </c>
      <c r="G166" s="4">
        <v>134.4</v>
      </c>
      <c r="H166" s="3" t="s">
        <v>11</v>
      </c>
      <c r="I166" s="3" t="s">
        <v>12</v>
      </c>
      <c r="J166" s="4">
        <v>25.2</v>
      </c>
    </row>
    <row r="167" spans="1:10" x14ac:dyDescent="0.3">
      <c r="A167" s="2" t="s">
        <v>287</v>
      </c>
      <c r="B167" s="3" t="s">
        <v>289</v>
      </c>
      <c r="C167" s="2">
        <v>10</v>
      </c>
      <c r="D167" s="2">
        <v>2020</v>
      </c>
      <c r="E167" s="4">
        <v>240</v>
      </c>
      <c r="F167" s="4">
        <v>0</v>
      </c>
      <c r="G167" s="4">
        <v>240</v>
      </c>
      <c r="H167" s="3" t="s">
        <v>14</v>
      </c>
      <c r="I167" s="3" t="s">
        <v>17</v>
      </c>
      <c r="J167" s="4">
        <v>43.199999999999996</v>
      </c>
    </row>
    <row r="168" spans="1:10" x14ac:dyDescent="0.3">
      <c r="A168" s="2" t="s">
        <v>290</v>
      </c>
      <c r="B168" s="3" t="s">
        <v>291</v>
      </c>
      <c r="C168" s="2">
        <v>1</v>
      </c>
      <c r="D168" s="2">
        <v>2020</v>
      </c>
      <c r="E168" s="4">
        <v>192</v>
      </c>
      <c r="F168" s="4">
        <v>38.399999999999977</v>
      </c>
      <c r="G168" s="4">
        <v>153.60000000000002</v>
      </c>
      <c r="H168" s="3" t="s">
        <v>14</v>
      </c>
      <c r="I168" s="3" t="s">
        <v>78</v>
      </c>
      <c r="J168" s="4">
        <v>34.56</v>
      </c>
    </row>
    <row r="169" spans="1:10" x14ac:dyDescent="0.3">
      <c r="A169" s="2" t="s">
        <v>292</v>
      </c>
      <c r="B169" s="3" t="s">
        <v>293</v>
      </c>
      <c r="C169" s="2">
        <v>1</v>
      </c>
      <c r="D169" s="2">
        <v>2020</v>
      </c>
      <c r="E169" s="4">
        <v>478</v>
      </c>
      <c r="F169" s="4">
        <v>95.599999999999966</v>
      </c>
      <c r="G169" s="4">
        <v>382.40000000000003</v>
      </c>
      <c r="H169" s="3" t="s">
        <v>44</v>
      </c>
      <c r="I169" s="3" t="s">
        <v>162</v>
      </c>
      <c r="J169" s="4">
        <v>119.5</v>
      </c>
    </row>
    <row r="170" spans="1:10" x14ac:dyDescent="0.3">
      <c r="A170" s="2" t="s">
        <v>294</v>
      </c>
      <c r="B170" s="3" t="s">
        <v>295</v>
      </c>
      <c r="C170" s="2">
        <v>1</v>
      </c>
      <c r="D170" s="2">
        <v>2020</v>
      </c>
      <c r="E170" s="4">
        <v>332</v>
      </c>
      <c r="F170" s="4">
        <v>66.399999999999977</v>
      </c>
      <c r="G170" s="4">
        <v>265.60000000000002</v>
      </c>
      <c r="H170" s="3" t="s">
        <v>60</v>
      </c>
      <c r="I170" s="3" t="s">
        <v>296</v>
      </c>
      <c r="J170" s="4">
        <v>99.6</v>
      </c>
    </row>
    <row r="171" spans="1:10" x14ac:dyDescent="0.3">
      <c r="A171" s="2" t="s">
        <v>297</v>
      </c>
      <c r="B171" s="3" t="s">
        <v>298</v>
      </c>
      <c r="C171" s="2">
        <v>1</v>
      </c>
      <c r="D171" s="2">
        <v>2020</v>
      </c>
      <c r="E171" s="4">
        <v>383</v>
      </c>
      <c r="F171" s="4">
        <v>76.599999999999966</v>
      </c>
      <c r="G171" s="4">
        <v>306.40000000000003</v>
      </c>
      <c r="H171" s="3" t="s">
        <v>63</v>
      </c>
      <c r="I171" s="3" t="s">
        <v>66</v>
      </c>
      <c r="J171" s="4">
        <v>122.56</v>
      </c>
    </row>
    <row r="172" spans="1:10" x14ac:dyDescent="0.3">
      <c r="A172" s="2" t="s">
        <v>299</v>
      </c>
      <c r="B172" s="3" t="s">
        <v>300</v>
      </c>
      <c r="C172" s="2">
        <v>1</v>
      </c>
      <c r="D172" s="2">
        <v>2020</v>
      </c>
      <c r="E172" s="4">
        <v>345</v>
      </c>
      <c r="F172" s="4">
        <v>69</v>
      </c>
      <c r="G172" s="4">
        <v>276</v>
      </c>
      <c r="H172" s="3" t="s">
        <v>63</v>
      </c>
      <c r="I172" s="3" t="s">
        <v>116</v>
      </c>
      <c r="J172" s="4">
        <v>106.95</v>
      </c>
    </row>
    <row r="173" spans="1:10" x14ac:dyDescent="0.3">
      <c r="A173" s="2" t="s">
        <v>299</v>
      </c>
      <c r="B173" s="3" t="s">
        <v>301</v>
      </c>
      <c r="C173" s="2">
        <v>5</v>
      </c>
      <c r="D173" s="2">
        <v>2020</v>
      </c>
      <c r="E173" s="4">
        <v>383</v>
      </c>
      <c r="F173" s="4">
        <v>0</v>
      </c>
      <c r="G173" s="4">
        <v>383</v>
      </c>
      <c r="H173" s="3" t="s">
        <v>63</v>
      </c>
      <c r="I173" s="3" t="s">
        <v>66</v>
      </c>
      <c r="J173" s="4">
        <v>122.56</v>
      </c>
    </row>
    <row r="174" spans="1:10" x14ac:dyDescent="0.3">
      <c r="A174" s="2" t="s">
        <v>299</v>
      </c>
      <c r="B174" s="3" t="s">
        <v>302</v>
      </c>
      <c r="C174" s="2">
        <v>5</v>
      </c>
      <c r="D174" s="2">
        <v>2020</v>
      </c>
      <c r="E174" s="4">
        <v>168</v>
      </c>
      <c r="F174" s="4">
        <v>25.200000000000017</v>
      </c>
      <c r="G174" s="4">
        <v>142.79999999999998</v>
      </c>
      <c r="H174" s="3" t="s">
        <v>11</v>
      </c>
      <c r="I174" s="3" t="s">
        <v>121</v>
      </c>
      <c r="J174" s="4">
        <v>75.600000000000009</v>
      </c>
    </row>
    <row r="175" spans="1:10" x14ac:dyDescent="0.3">
      <c r="A175" s="2" t="s">
        <v>303</v>
      </c>
      <c r="B175" s="3" t="s">
        <v>304</v>
      </c>
      <c r="C175" s="2">
        <v>1</v>
      </c>
      <c r="D175" s="2">
        <v>2020</v>
      </c>
      <c r="E175" s="4">
        <v>172</v>
      </c>
      <c r="F175" s="4">
        <v>34.400000000000006</v>
      </c>
      <c r="G175" s="4">
        <v>137.6</v>
      </c>
      <c r="H175" s="3" t="s">
        <v>11</v>
      </c>
      <c r="I175" s="3" t="s">
        <v>71</v>
      </c>
      <c r="J175" s="4">
        <v>65.36</v>
      </c>
    </row>
    <row r="176" spans="1:10" x14ac:dyDescent="0.3">
      <c r="A176" s="2" t="s">
        <v>305</v>
      </c>
      <c r="B176" s="3" t="s">
        <v>306</v>
      </c>
      <c r="C176" s="2">
        <v>1</v>
      </c>
      <c r="D176" s="2">
        <v>2020</v>
      </c>
      <c r="E176" s="4">
        <v>258</v>
      </c>
      <c r="F176" s="4">
        <v>51.599999999999994</v>
      </c>
      <c r="G176" s="4">
        <v>206.4</v>
      </c>
      <c r="H176" s="3" t="s">
        <v>20</v>
      </c>
      <c r="I176" s="3" t="s">
        <v>105</v>
      </c>
      <c r="J176" s="4">
        <v>72.240000000000009</v>
      </c>
    </row>
    <row r="177" spans="1:10" x14ac:dyDescent="0.3">
      <c r="A177" s="2" t="s">
        <v>307</v>
      </c>
      <c r="B177" s="3" t="s">
        <v>308</v>
      </c>
      <c r="C177" s="2">
        <v>1</v>
      </c>
      <c r="D177" s="2">
        <v>2020</v>
      </c>
      <c r="E177" s="4">
        <v>889</v>
      </c>
      <c r="F177" s="4">
        <v>177.79999999999995</v>
      </c>
      <c r="G177" s="4">
        <v>711.2</v>
      </c>
      <c r="H177" s="3" t="s">
        <v>23</v>
      </c>
      <c r="I177" s="3" t="s">
        <v>309</v>
      </c>
      <c r="J177" s="4">
        <v>222.25</v>
      </c>
    </row>
    <row r="178" spans="1:10" x14ac:dyDescent="0.3">
      <c r="A178" s="2" t="s">
        <v>310</v>
      </c>
      <c r="B178" s="3" t="s">
        <v>311</v>
      </c>
      <c r="C178" s="2">
        <v>1</v>
      </c>
      <c r="D178" s="2">
        <v>2020</v>
      </c>
      <c r="E178" s="4">
        <v>1491</v>
      </c>
      <c r="F178" s="4">
        <v>298.20000000000005</v>
      </c>
      <c r="G178" s="4">
        <v>1192.8</v>
      </c>
      <c r="H178" s="3" t="s">
        <v>26</v>
      </c>
      <c r="I178" s="3" t="s">
        <v>31</v>
      </c>
      <c r="J178" s="4">
        <v>506.94000000000005</v>
      </c>
    </row>
    <row r="179" spans="1:10" x14ac:dyDescent="0.3">
      <c r="A179" s="2" t="s">
        <v>312</v>
      </c>
      <c r="B179" s="3" t="s">
        <v>313</v>
      </c>
      <c r="C179" s="2">
        <v>1</v>
      </c>
      <c r="D179" s="2">
        <v>2020</v>
      </c>
      <c r="E179" s="4">
        <v>1101</v>
      </c>
      <c r="F179" s="4">
        <v>220.19999999999993</v>
      </c>
      <c r="G179" s="4">
        <v>880.80000000000007</v>
      </c>
      <c r="H179" s="3" t="s">
        <v>26</v>
      </c>
      <c r="I179" s="3" t="s">
        <v>33</v>
      </c>
      <c r="J179" s="4">
        <v>396.36</v>
      </c>
    </row>
    <row r="180" spans="1:10" x14ac:dyDescent="0.3">
      <c r="A180" s="2" t="s">
        <v>314</v>
      </c>
      <c r="B180" s="3" t="s">
        <v>315</v>
      </c>
      <c r="C180" s="2">
        <v>1</v>
      </c>
      <c r="D180" s="2">
        <v>2020</v>
      </c>
      <c r="E180" s="4">
        <v>267</v>
      </c>
      <c r="F180" s="4">
        <v>53.399999999999977</v>
      </c>
      <c r="G180" s="4">
        <v>213.60000000000002</v>
      </c>
      <c r="H180" s="3" t="s">
        <v>60</v>
      </c>
      <c r="I180" s="3" t="s">
        <v>164</v>
      </c>
      <c r="J180" s="4">
        <v>90.78</v>
      </c>
    </row>
    <row r="181" spans="1:10" x14ac:dyDescent="0.3">
      <c r="A181" s="2" t="s">
        <v>314</v>
      </c>
      <c r="B181" s="3" t="s">
        <v>316</v>
      </c>
      <c r="C181" s="2">
        <v>11</v>
      </c>
      <c r="D181" s="2">
        <v>2020</v>
      </c>
      <c r="E181" s="4">
        <v>168</v>
      </c>
      <c r="F181" s="4">
        <v>0</v>
      </c>
      <c r="G181" s="4">
        <v>168</v>
      </c>
      <c r="H181" s="3" t="s">
        <v>11</v>
      </c>
      <c r="I181" s="3" t="s">
        <v>12</v>
      </c>
      <c r="J181" s="4">
        <v>25.2</v>
      </c>
    </row>
    <row r="182" spans="1:10" x14ac:dyDescent="0.3">
      <c r="A182" s="2" t="s">
        <v>314</v>
      </c>
      <c r="B182" s="3" t="s">
        <v>317</v>
      </c>
      <c r="C182" s="2">
        <v>11</v>
      </c>
      <c r="D182" s="2">
        <v>2020</v>
      </c>
      <c r="E182" s="4">
        <v>172</v>
      </c>
      <c r="F182" s="4">
        <v>0</v>
      </c>
      <c r="G182" s="4">
        <v>172</v>
      </c>
      <c r="H182" s="3" t="s">
        <v>11</v>
      </c>
      <c r="I182" s="3" t="s">
        <v>71</v>
      </c>
      <c r="J182" s="4">
        <v>65.36</v>
      </c>
    </row>
    <row r="183" spans="1:10" x14ac:dyDescent="0.3">
      <c r="A183" s="2" t="s">
        <v>314</v>
      </c>
      <c r="B183" s="3" t="s">
        <v>318</v>
      </c>
      <c r="C183" s="2">
        <v>10</v>
      </c>
      <c r="D183" s="2">
        <v>2020</v>
      </c>
      <c r="E183" s="4">
        <v>168</v>
      </c>
      <c r="F183" s="4">
        <v>0</v>
      </c>
      <c r="G183" s="4">
        <v>168</v>
      </c>
      <c r="H183" s="3" t="s">
        <v>11</v>
      </c>
      <c r="I183" s="3" t="s">
        <v>12</v>
      </c>
      <c r="J183" s="4">
        <v>25.2</v>
      </c>
    </row>
    <row r="184" spans="1:10" x14ac:dyDescent="0.3">
      <c r="A184" s="2" t="s">
        <v>319</v>
      </c>
      <c r="B184" s="3" t="s">
        <v>320</v>
      </c>
      <c r="C184" s="2">
        <v>1</v>
      </c>
      <c r="D184" s="2">
        <v>2020</v>
      </c>
      <c r="E184" s="4">
        <v>168</v>
      </c>
      <c r="F184" s="4">
        <v>33.599999999999994</v>
      </c>
      <c r="G184" s="4">
        <v>134.4</v>
      </c>
      <c r="H184" s="3" t="s">
        <v>11</v>
      </c>
      <c r="I184" s="3" t="s">
        <v>12</v>
      </c>
      <c r="J184" s="4">
        <v>25.2</v>
      </c>
    </row>
    <row r="185" spans="1:10" x14ac:dyDescent="0.3">
      <c r="A185" s="2" t="s">
        <v>321</v>
      </c>
      <c r="B185" s="3" t="s">
        <v>322</v>
      </c>
      <c r="C185" s="2">
        <v>1</v>
      </c>
      <c r="D185" s="2">
        <v>2020</v>
      </c>
      <c r="E185" s="4">
        <v>144</v>
      </c>
      <c r="F185" s="4">
        <v>28.799999999999997</v>
      </c>
      <c r="G185" s="4">
        <v>115.2</v>
      </c>
      <c r="H185" s="3" t="s">
        <v>11</v>
      </c>
      <c r="I185" s="3" t="s">
        <v>119</v>
      </c>
      <c r="J185" s="4">
        <v>66.240000000000009</v>
      </c>
    </row>
    <row r="186" spans="1:10" x14ac:dyDescent="0.3">
      <c r="A186" s="2" t="s">
        <v>323</v>
      </c>
      <c r="B186" s="3" t="s">
        <v>324</v>
      </c>
      <c r="C186" s="2">
        <v>1</v>
      </c>
      <c r="D186" s="2">
        <v>2020</v>
      </c>
      <c r="E186" s="4">
        <v>168</v>
      </c>
      <c r="F186" s="4">
        <v>33.599999999999994</v>
      </c>
      <c r="G186" s="4">
        <v>134.4</v>
      </c>
      <c r="H186" s="3" t="s">
        <v>11</v>
      </c>
      <c r="I186" s="3" t="s">
        <v>12</v>
      </c>
      <c r="J186" s="4">
        <v>25.2</v>
      </c>
    </row>
    <row r="187" spans="1:10" x14ac:dyDescent="0.3">
      <c r="A187" s="2" t="s">
        <v>325</v>
      </c>
      <c r="B187" s="3" t="s">
        <v>326</v>
      </c>
      <c r="C187" s="2">
        <v>1</v>
      </c>
      <c r="D187" s="2">
        <v>2020</v>
      </c>
      <c r="E187" s="4">
        <v>205</v>
      </c>
      <c r="F187" s="4">
        <v>41</v>
      </c>
      <c r="G187" s="4">
        <v>164</v>
      </c>
      <c r="H187" s="3" t="s">
        <v>14</v>
      </c>
      <c r="I187" s="3" t="s">
        <v>87</v>
      </c>
      <c r="J187" s="4">
        <v>36.9</v>
      </c>
    </row>
    <row r="188" spans="1:10" x14ac:dyDescent="0.3">
      <c r="A188" s="2" t="s">
        <v>327</v>
      </c>
      <c r="B188" s="3" t="s">
        <v>328</v>
      </c>
      <c r="C188" s="2">
        <v>1</v>
      </c>
      <c r="D188" s="2">
        <v>2020</v>
      </c>
      <c r="E188" s="4">
        <v>210</v>
      </c>
      <c r="F188" s="4">
        <v>42</v>
      </c>
      <c r="G188" s="4">
        <v>168</v>
      </c>
      <c r="H188" s="3" t="s">
        <v>14</v>
      </c>
      <c r="I188" s="3" t="s">
        <v>75</v>
      </c>
      <c r="J188" s="4">
        <v>37.799999999999997</v>
      </c>
    </row>
    <row r="189" spans="1:10" x14ac:dyDescent="0.3">
      <c r="A189" s="2" t="s">
        <v>329</v>
      </c>
      <c r="B189" s="3" t="s">
        <v>330</v>
      </c>
      <c r="C189" s="2">
        <v>1</v>
      </c>
      <c r="D189" s="2">
        <v>2020</v>
      </c>
      <c r="E189" s="4">
        <v>327</v>
      </c>
      <c r="F189" s="4">
        <v>65.399999999999977</v>
      </c>
      <c r="G189" s="4">
        <v>261.60000000000002</v>
      </c>
      <c r="H189" s="3" t="s">
        <v>20</v>
      </c>
      <c r="I189" s="3" t="s">
        <v>100</v>
      </c>
      <c r="J189" s="4">
        <v>94.83</v>
      </c>
    </row>
    <row r="190" spans="1:10" x14ac:dyDescent="0.3">
      <c r="A190" s="2" t="s">
        <v>331</v>
      </c>
      <c r="B190" s="3" t="s">
        <v>332</v>
      </c>
      <c r="C190" s="2">
        <v>1</v>
      </c>
      <c r="D190" s="2">
        <v>2020</v>
      </c>
      <c r="E190" s="4">
        <v>447</v>
      </c>
      <c r="F190" s="4">
        <v>89.399999999999977</v>
      </c>
      <c r="G190" s="4">
        <v>357.6</v>
      </c>
      <c r="H190" s="3" t="s">
        <v>63</v>
      </c>
      <c r="I190" s="3" t="s">
        <v>64</v>
      </c>
      <c r="J190" s="4">
        <v>156.44999999999999</v>
      </c>
    </row>
    <row r="191" spans="1:10" x14ac:dyDescent="0.3">
      <c r="A191" s="2" t="s">
        <v>333</v>
      </c>
      <c r="B191" s="3" t="s">
        <v>334</v>
      </c>
      <c r="C191" s="2">
        <v>1</v>
      </c>
      <c r="D191" s="2">
        <v>2020</v>
      </c>
      <c r="E191" s="4">
        <v>168</v>
      </c>
      <c r="F191" s="4">
        <v>33.599999999999994</v>
      </c>
      <c r="G191" s="4">
        <v>134.4</v>
      </c>
      <c r="H191" s="3" t="s">
        <v>11</v>
      </c>
      <c r="I191" s="3" t="s">
        <v>121</v>
      </c>
      <c r="J191" s="4">
        <v>75.600000000000009</v>
      </c>
    </row>
    <row r="192" spans="1:10" x14ac:dyDescent="0.3">
      <c r="A192" s="2" t="s">
        <v>333</v>
      </c>
      <c r="B192" s="3" t="s">
        <v>335</v>
      </c>
      <c r="C192" s="2">
        <v>10</v>
      </c>
      <c r="D192" s="2">
        <v>2020</v>
      </c>
      <c r="E192" s="4">
        <v>210</v>
      </c>
      <c r="F192" s="4">
        <v>0</v>
      </c>
      <c r="G192" s="4">
        <v>210</v>
      </c>
      <c r="H192" s="3" t="s">
        <v>14</v>
      </c>
      <c r="I192" s="3" t="s">
        <v>75</v>
      </c>
      <c r="J192" s="4">
        <v>37.799999999999997</v>
      </c>
    </row>
    <row r="193" spans="1:10" x14ac:dyDescent="0.3">
      <c r="A193" s="2" t="s">
        <v>336</v>
      </c>
      <c r="B193" s="3" t="s">
        <v>337</v>
      </c>
      <c r="C193" s="2">
        <v>1</v>
      </c>
      <c r="D193" s="2">
        <v>2020</v>
      </c>
      <c r="E193" s="4">
        <v>336</v>
      </c>
      <c r="F193" s="4">
        <v>67.199999999999989</v>
      </c>
      <c r="G193" s="4">
        <v>268.8</v>
      </c>
      <c r="H193" s="3" t="s">
        <v>60</v>
      </c>
      <c r="I193" s="3" t="s">
        <v>247</v>
      </c>
      <c r="J193" s="4">
        <v>120.96</v>
      </c>
    </row>
    <row r="194" spans="1:10" x14ac:dyDescent="0.3">
      <c r="A194" s="2" t="s">
        <v>338</v>
      </c>
      <c r="B194" s="3" t="s">
        <v>339</v>
      </c>
      <c r="C194" s="2">
        <v>1</v>
      </c>
      <c r="D194" s="2">
        <v>2020</v>
      </c>
      <c r="E194" s="4">
        <v>345</v>
      </c>
      <c r="F194" s="4">
        <v>69</v>
      </c>
      <c r="G194" s="4">
        <v>276</v>
      </c>
      <c r="H194" s="3" t="s">
        <v>63</v>
      </c>
      <c r="I194" s="3" t="s">
        <v>116</v>
      </c>
      <c r="J194" s="4">
        <v>106.95</v>
      </c>
    </row>
    <row r="195" spans="1:10" x14ac:dyDescent="0.3">
      <c r="A195" s="2" t="s">
        <v>340</v>
      </c>
      <c r="B195" s="3" t="s">
        <v>341</v>
      </c>
      <c r="C195" s="2">
        <v>1</v>
      </c>
      <c r="D195" s="2">
        <v>2020</v>
      </c>
      <c r="E195" s="4">
        <v>168</v>
      </c>
      <c r="F195" s="4">
        <v>33.599999999999994</v>
      </c>
      <c r="G195" s="4">
        <v>134.4</v>
      </c>
      <c r="H195" s="3" t="s">
        <v>11</v>
      </c>
      <c r="I195" s="3" t="s">
        <v>12</v>
      </c>
      <c r="J195" s="4">
        <v>25.2</v>
      </c>
    </row>
    <row r="196" spans="1:10" x14ac:dyDescent="0.3">
      <c r="A196" s="2" t="s">
        <v>340</v>
      </c>
      <c r="B196" s="3" t="s">
        <v>342</v>
      </c>
      <c r="C196" s="2">
        <v>6</v>
      </c>
      <c r="D196" s="2">
        <v>2020</v>
      </c>
      <c r="E196" s="4">
        <v>144</v>
      </c>
      <c r="F196" s="4">
        <v>0</v>
      </c>
      <c r="G196" s="4">
        <v>144</v>
      </c>
      <c r="H196" s="3" t="s">
        <v>11</v>
      </c>
      <c r="I196" s="3" t="s">
        <v>119</v>
      </c>
      <c r="J196" s="4">
        <v>66.240000000000009</v>
      </c>
    </row>
    <row r="197" spans="1:10" x14ac:dyDescent="0.3">
      <c r="A197" s="2" t="s">
        <v>343</v>
      </c>
      <c r="B197" s="3" t="s">
        <v>344</v>
      </c>
      <c r="C197" s="2">
        <v>1</v>
      </c>
      <c r="D197" s="2">
        <v>2020</v>
      </c>
      <c r="E197" s="4">
        <v>240</v>
      </c>
      <c r="F197" s="4">
        <v>48</v>
      </c>
      <c r="G197" s="4">
        <v>192</v>
      </c>
      <c r="H197" s="3" t="s">
        <v>14</v>
      </c>
      <c r="I197" s="3" t="s">
        <v>17</v>
      </c>
      <c r="J197" s="4">
        <v>43.199999999999996</v>
      </c>
    </row>
    <row r="198" spans="1:10" x14ac:dyDescent="0.3">
      <c r="A198" s="2" t="s">
        <v>345</v>
      </c>
      <c r="B198" s="3" t="s">
        <v>346</v>
      </c>
      <c r="C198" s="2">
        <v>1</v>
      </c>
      <c r="D198" s="2">
        <v>2020</v>
      </c>
      <c r="E198" s="4">
        <v>210</v>
      </c>
      <c r="F198" s="4">
        <v>42</v>
      </c>
      <c r="G198" s="4">
        <v>168</v>
      </c>
      <c r="H198" s="3" t="s">
        <v>14</v>
      </c>
      <c r="I198" s="3" t="s">
        <v>75</v>
      </c>
      <c r="J198" s="4">
        <v>37.799999999999997</v>
      </c>
    </row>
    <row r="199" spans="1:10" x14ac:dyDescent="0.3">
      <c r="A199" s="2" t="s">
        <v>347</v>
      </c>
      <c r="B199" s="3" t="s">
        <v>348</v>
      </c>
      <c r="C199" s="2">
        <v>1</v>
      </c>
      <c r="D199" s="2">
        <v>2020</v>
      </c>
      <c r="E199" s="4">
        <v>205</v>
      </c>
      <c r="F199" s="4">
        <v>41</v>
      </c>
      <c r="G199" s="4">
        <v>164</v>
      </c>
      <c r="H199" s="3" t="s">
        <v>14</v>
      </c>
      <c r="I199" s="3" t="s">
        <v>87</v>
      </c>
      <c r="J199" s="4">
        <v>36.9</v>
      </c>
    </row>
    <row r="200" spans="1:10" x14ac:dyDescent="0.3">
      <c r="A200" s="2" t="s">
        <v>349</v>
      </c>
      <c r="B200" s="3" t="s">
        <v>350</v>
      </c>
      <c r="C200" s="2">
        <v>1</v>
      </c>
      <c r="D200" s="2">
        <v>2020</v>
      </c>
      <c r="E200" s="4">
        <v>192</v>
      </c>
      <c r="F200" s="4">
        <v>38.399999999999977</v>
      </c>
      <c r="G200" s="4">
        <v>153.60000000000002</v>
      </c>
      <c r="H200" s="3" t="s">
        <v>14</v>
      </c>
      <c r="I200" s="3" t="s">
        <v>78</v>
      </c>
      <c r="J200" s="4">
        <v>34.56</v>
      </c>
    </row>
    <row r="201" spans="1:10" x14ac:dyDescent="0.3">
      <c r="A201" s="2" t="s">
        <v>349</v>
      </c>
      <c r="B201" s="3" t="s">
        <v>351</v>
      </c>
      <c r="C201" s="2">
        <v>3</v>
      </c>
      <c r="D201" s="2">
        <v>2020</v>
      </c>
      <c r="E201" s="4">
        <v>313</v>
      </c>
      <c r="F201" s="4">
        <v>0</v>
      </c>
      <c r="G201" s="4">
        <v>313</v>
      </c>
      <c r="H201" s="3" t="s">
        <v>20</v>
      </c>
      <c r="I201" s="3" t="s">
        <v>21</v>
      </c>
      <c r="J201" s="4">
        <v>93.899999999999991</v>
      </c>
    </row>
    <row r="202" spans="1:10" x14ac:dyDescent="0.3">
      <c r="A202" s="2" t="s">
        <v>352</v>
      </c>
      <c r="B202" s="3" t="s">
        <v>353</v>
      </c>
      <c r="C202" s="2">
        <v>1</v>
      </c>
      <c r="D202" s="2">
        <v>2020</v>
      </c>
      <c r="E202" s="4">
        <v>258</v>
      </c>
      <c r="F202" s="4">
        <v>51.599999999999994</v>
      </c>
      <c r="G202" s="4">
        <v>206.4</v>
      </c>
      <c r="H202" s="3" t="s">
        <v>20</v>
      </c>
      <c r="I202" s="3" t="s">
        <v>105</v>
      </c>
      <c r="J202" s="4">
        <v>72.240000000000009</v>
      </c>
    </row>
    <row r="203" spans="1:10" x14ac:dyDescent="0.3">
      <c r="A203" s="2" t="s">
        <v>354</v>
      </c>
      <c r="B203" s="3" t="s">
        <v>355</v>
      </c>
      <c r="C203" s="2">
        <v>1</v>
      </c>
      <c r="D203" s="2">
        <v>2020</v>
      </c>
      <c r="E203" s="4">
        <v>327</v>
      </c>
      <c r="F203" s="4">
        <v>65.399999999999977</v>
      </c>
      <c r="G203" s="4">
        <v>261.60000000000002</v>
      </c>
      <c r="H203" s="3" t="s">
        <v>20</v>
      </c>
      <c r="I203" s="3" t="s">
        <v>100</v>
      </c>
      <c r="J203" s="4">
        <v>94.83</v>
      </c>
    </row>
    <row r="204" spans="1:10" x14ac:dyDescent="0.3">
      <c r="A204" s="2" t="s">
        <v>356</v>
      </c>
      <c r="B204" s="3" t="s">
        <v>357</v>
      </c>
      <c r="C204" s="2">
        <v>1</v>
      </c>
      <c r="D204" s="2">
        <v>2020</v>
      </c>
      <c r="E204" s="4">
        <v>317</v>
      </c>
      <c r="F204" s="4">
        <v>63.399999999999977</v>
      </c>
      <c r="G204" s="4">
        <v>253.60000000000002</v>
      </c>
      <c r="H204" s="3" t="s">
        <v>60</v>
      </c>
      <c r="I204" s="3" t="s">
        <v>245</v>
      </c>
      <c r="J204" s="4">
        <v>98.27</v>
      </c>
    </row>
    <row r="205" spans="1:10" x14ac:dyDescent="0.3">
      <c r="A205" s="2" t="s">
        <v>358</v>
      </c>
      <c r="B205" s="3" t="s">
        <v>359</v>
      </c>
      <c r="C205" s="2">
        <v>1</v>
      </c>
      <c r="D205" s="2">
        <v>2020</v>
      </c>
      <c r="E205" s="4">
        <v>345</v>
      </c>
      <c r="F205" s="4">
        <v>69</v>
      </c>
      <c r="G205" s="4">
        <v>276</v>
      </c>
      <c r="H205" s="3" t="s">
        <v>63</v>
      </c>
      <c r="I205" s="3" t="s">
        <v>116</v>
      </c>
      <c r="J205" s="4">
        <v>106.95</v>
      </c>
    </row>
    <row r="206" spans="1:10" x14ac:dyDescent="0.3">
      <c r="A206" s="2" t="s">
        <v>358</v>
      </c>
      <c r="B206" s="3" t="s">
        <v>360</v>
      </c>
      <c r="C206" s="2">
        <v>9</v>
      </c>
      <c r="D206" s="2">
        <v>2020</v>
      </c>
      <c r="E206" s="4">
        <v>172</v>
      </c>
      <c r="F206" s="4">
        <v>0</v>
      </c>
      <c r="G206" s="4">
        <v>172</v>
      </c>
      <c r="H206" s="3" t="s">
        <v>11</v>
      </c>
      <c r="I206" s="3" t="s">
        <v>71</v>
      </c>
      <c r="J206" s="4">
        <v>65.36</v>
      </c>
    </row>
    <row r="207" spans="1:10" x14ac:dyDescent="0.3">
      <c r="A207" s="2" t="s">
        <v>361</v>
      </c>
      <c r="B207" s="3" t="s">
        <v>362</v>
      </c>
      <c r="C207" s="2">
        <v>1</v>
      </c>
      <c r="D207" s="2">
        <v>2020</v>
      </c>
      <c r="E207" s="4">
        <v>168</v>
      </c>
      <c r="F207" s="4">
        <v>33.599999999999994</v>
      </c>
      <c r="G207" s="4">
        <v>134.4</v>
      </c>
      <c r="H207" s="3" t="s">
        <v>11</v>
      </c>
      <c r="I207" s="3" t="s">
        <v>121</v>
      </c>
      <c r="J207" s="4">
        <v>75.600000000000009</v>
      </c>
    </row>
    <row r="208" spans="1:10" x14ac:dyDescent="0.3">
      <c r="A208" s="2" t="s">
        <v>363</v>
      </c>
      <c r="B208" s="3" t="s">
        <v>364</v>
      </c>
      <c r="C208" s="2">
        <v>1</v>
      </c>
      <c r="D208" s="2">
        <v>2020</v>
      </c>
      <c r="E208" s="4">
        <v>168</v>
      </c>
      <c r="F208" s="4">
        <v>33.599999999999994</v>
      </c>
      <c r="G208" s="4">
        <v>134.4</v>
      </c>
      <c r="H208" s="3" t="s">
        <v>11</v>
      </c>
      <c r="I208" s="3" t="s">
        <v>12</v>
      </c>
      <c r="J208" s="4">
        <v>25.2</v>
      </c>
    </row>
    <row r="209" spans="1:10" x14ac:dyDescent="0.3">
      <c r="A209" s="2" t="s">
        <v>365</v>
      </c>
      <c r="B209" s="3" t="s">
        <v>366</v>
      </c>
      <c r="C209" s="2">
        <v>1</v>
      </c>
      <c r="D209" s="2">
        <v>2020</v>
      </c>
      <c r="E209" s="4">
        <v>240</v>
      </c>
      <c r="F209" s="4">
        <v>48</v>
      </c>
      <c r="G209" s="4">
        <v>192</v>
      </c>
      <c r="H209" s="3" t="s">
        <v>14</v>
      </c>
      <c r="I209" s="3" t="s">
        <v>17</v>
      </c>
      <c r="J209" s="4">
        <v>43.199999999999996</v>
      </c>
    </row>
    <row r="210" spans="1:10" x14ac:dyDescent="0.3">
      <c r="A210" s="2" t="s">
        <v>367</v>
      </c>
      <c r="B210" s="3" t="s">
        <v>368</v>
      </c>
      <c r="C210" s="2">
        <v>1</v>
      </c>
      <c r="D210" s="2">
        <v>2020</v>
      </c>
      <c r="E210" s="4">
        <v>205</v>
      </c>
      <c r="F210" s="4">
        <v>41</v>
      </c>
      <c r="G210" s="4">
        <v>164</v>
      </c>
      <c r="H210" s="3" t="s">
        <v>14</v>
      </c>
      <c r="I210" s="3" t="s">
        <v>87</v>
      </c>
      <c r="J210" s="4">
        <v>36.9</v>
      </c>
    </row>
    <row r="211" spans="1:10" x14ac:dyDescent="0.3">
      <c r="A211" s="2" t="s">
        <v>367</v>
      </c>
      <c r="B211" s="3" t="s">
        <v>369</v>
      </c>
      <c r="C211" s="2">
        <v>10</v>
      </c>
      <c r="D211" s="2">
        <v>2020</v>
      </c>
      <c r="E211" s="4">
        <v>210</v>
      </c>
      <c r="F211" s="4">
        <v>0</v>
      </c>
      <c r="G211" s="4">
        <v>210</v>
      </c>
      <c r="H211" s="3" t="s">
        <v>14</v>
      </c>
      <c r="I211" s="3" t="s">
        <v>75</v>
      </c>
      <c r="J211" s="4">
        <v>37.799999999999997</v>
      </c>
    </row>
    <row r="212" spans="1:10" x14ac:dyDescent="0.3">
      <c r="A212" s="2" t="s">
        <v>367</v>
      </c>
      <c r="B212" s="3" t="s">
        <v>370</v>
      </c>
      <c r="C212" s="2">
        <v>6</v>
      </c>
      <c r="D212" s="2">
        <v>2020</v>
      </c>
      <c r="E212" s="4">
        <v>327</v>
      </c>
      <c r="F212" s="4">
        <v>0</v>
      </c>
      <c r="G212" s="4">
        <v>327</v>
      </c>
      <c r="H212" s="3" t="s">
        <v>20</v>
      </c>
      <c r="I212" s="3" t="s">
        <v>100</v>
      </c>
      <c r="J212" s="4">
        <v>94.83</v>
      </c>
    </row>
    <row r="213" spans="1:10" x14ac:dyDescent="0.3">
      <c r="A213" s="2" t="s">
        <v>367</v>
      </c>
      <c r="B213" s="3" t="s">
        <v>371</v>
      </c>
      <c r="C213" s="2">
        <v>8</v>
      </c>
      <c r="D213" s="2">
        <v>2020</v>
      </c>
      <c r="E213" s="4">
        <v>313</v>
      </c>
      <c r="F213" s="4">
        <v>0</v>
      </c>
      <c r="G213" s="4">
        <v>313</v>
      </c>
      <c r="H213" s="3" t="s">
        <v>20</v>
      </c>
      <c r="I213" s="3" t="s">
        <v>21</v>
      </c>
      <c r="J213" s="4">
        <v>93.899999999999991</v>
      </c>
    </row>
    <row r="214" spans="1:10" x14ac:dyDescent="0.3">
      <c r="A214" s="2" t="s">
        <v>367</v>
      </c>
      <c r="B214" s="3" t="s">
        <v>372</v>
      </c>
      <c r="C214" s="2">
        <v>8</v>
      </c>
      <c r="D214" s="2">
        <v>2020</v>
      </c>
      <c r="E214" s="4">
        <v>255</v>
      </c>
      <c r="F214" s="4">
        <v>0</v>
      </c>
      <c r="G214" s="4">
        <v>255</v>
      </c>
      <c r="H214" s="3" t="s">
        <v>20</v>
      </c>
      <c r="I214" s="3" t="s">
        <v>102</v>
      </c>
      <c r="J214" s="4">
        <v>66.3</v>
      </c>
    </row>
    <row r="215" spans="1:10" x14ac:dyDescent="0.3">
      <c r="A215" s="2" t="s">
        <v>367</v>
      </c>
      <c r="B215" s="3" t="s">
        <v>373</v>
      </c>
      <c r="C215" s="2">
        <v>10</v>
      </c>
      <c r="D215" s="2">
        <v>2020</v>
      </c>
      <c r="E215" s="4">
        <v>313</v>
      </c>
      <c r="F215" s="4">
        <v>0</v>
      </c>
      <c r="G215" s="4">
        <v>313</v>
      </c>
      <c r="H215" s="3" t="s">
        <v>20</v>
      </c>
      <c r="I215" s="3" t="s">
        <v>21</v>
      </c>
      <c r="J215" s="4">
        <v>93.899999999999991</v>
      </c>
    </row>
    <row r="216" spans="1:10" x14ac:dyDescent="0.3">
      <c r="A216" s="2" t="s">
        <v>367</v>
      </c>
      <c r="B216" s="3" t="s">
        <v>374</v>
      </c>
      <c r="C216" s="2">
        <v>11</v>
      </c>
      <c r="D216" s="2">
        <v>2020</v>
      </c>
      <c r="E216" s="4">
        <v>255</v>
      </c>
      <c r="F216" s="4">
        <v>0</v>
      </c>
      <c r="G216" s="4">
        <v>255</v>
      </c>
      <c r="H216" s="3" t="s">
        <v>20</v>
      </c>
      <c r="I216" s="3" t="s">
        <v>102</v>
      </c>
      <c r="J216" s="4">
        <v>66.3</v>
      </c>
    </row>
    <row r="217" spans="1:10" x14ac:dyDescent="0.3">
      <c r="A217" s="2" t="s">
        <v>375</v>
      </c>
      <c r="B217" s="3" t="s">
        <v>376</v>
      </c>
      <c r="C217" s="2">
        <v>1</v>
      </c>
      <c r="D217" s="2">
        <v>2020</v>
      </c>
      <c r="E217" s="4">
        <v>327</v>
      </c>
      <c r="F217" s="4">
        <v>65.399999999999977</v>
      </c>
      <c r="G217" s="4">
        <v>261.60000000000002</v>
      </c>
      <c r="H217" s="3" t="s">
        <v>20</v>
      </c>
      <c r="I217" s="3" t="s">
        <v>100</v>
      </c>
      <c r="J217" s="4">
        <v>94.83</v>
      </c>
    </row>
    <row r="218" spans="1:10" x14ac:dyDescent="0.3">
      <c r="A218" s="2" t="s">
        <v>377</v>
      </c>
      <c r="B218" s="3" t="s">
        <v>378</v>
      </c>
      <c r="C218" s="2">
        <v>1</v>
      </c>
      <c r="D218" s="2">
        <v>2020</v>
      </c>
      <c r="E218" s="4">
        <v>313</v>
      </c>
      <c r="F218" s="4">
        <v>62.599999999999994</v>
      </c>
      <c r="G218" s="4">
        <v>250.4</v>
      </c>
      <c r="H218" s="3" t="s">
        <v>20</v>
      </c>
      <c r="I218" s="3" t="s">
        <v>21</v>
      </c>
      <c r="J218" s="4">
        <v>93.899999999999991</v>
      </c>
    </row>
    <row r="219" spans="1:10" x14ac:dyDescent="0.3">
      <c r="A219" s="2" t="s">
        <v>379</v>
      </c>
      <c r="B219" s="3" t="s">
        <v>380</v>
      </c>
      <c r="C219" s="2">
        <v>1</v>
      </c>
      <c r="D219" s="2">
        <v>2020</v>
      </c>
      <c r="E219" s="4">
        <v>258</v>
      </c>
      <c r="F219" s="4">
        <v>51.599999999999994</v>
      </c>
      <c r="G219" s="4">
        <v>206.4</v>
      </c>
      <c r="H219" s="3" t="s">
        <v>20</v>
      </c>
      <c r="I219" s="3" t="s">
        <v>105</v>
      </c>
      <c r="J219" s="4">
        <v>72.240000000000009</v>
      </c>
    </row>
    <row r="220" spans="1:10" x14ac:dyDescent="0.3">
      <c r="A220" s="2" t="s">
        <v>381</v>
      </c>
      <c r="B220" s="3" t="s">
        <v>382</v>
      </c>
      <c r="C220" s="2">
        <v>1</v>
      </c>
      <c r="D220" s="2">
        <v>2020</v>
      </c>
      <c r="E220" s="4">
        <v>313</v>
      </c>
      <c r="F220" s="4">
        <v>62.599999999999994</v>
      </c>
      <c r="G220" s="4">
        <v>250.4</v>
      </c>
      <c r="H220" s="3" t="s">
        <v>20</v>
      </c>
      <c r="I220" s="3" t="s">
        <v>21</v>
      </c>
      <c r="J220" s="4">
        <v>93.899999999999991</v>
      </c>
    </row>
    <row r="221" spans="1:10" x14ac:dyDescent="0.3">
      <c r="A221" s="2" t="s">
        <v>383</v>
      </c>
      <c r="B221" s="3" t="s">
        <v>384</v>
      </c>
      <c r="C221" s="2">
        <v>1</v>
      </c>
      <c r="D221" s="2">
        <v>2020</v>
      </c>
      <c r="E221" s="4">
        <v>336</v>
      </c>
      <c r="F221" s="4">
        <v>67.199999999999989</v>
      </c>
      <c r="G221" s="4">
        <v>268.8</v>
      </c>
      <c r="H221" s="3" t="s">
        <v>60</v>
      </c>
      <c r="I221" s="3" t="s">
        <v>247</v>
      </c>
      <c r="J221" s="4">
        <v>120.96</v>
      </c>
    </row>
    <row r="222" spans="1:10" x14ac:dyDescent="0.3">
      <c r="A222" s="2" t="s">
        <v>385</v>
      </c>
      <c r="B222" s="3" t="s">
        <v>386</v>
      </c>
      <c r="C222" s="2">
        <v>1</v>
      </c>
      <c r="D222" s="2">
        <v>2020</v>
      </c>
      <c r="E222" s="4">
        <v>345</v>
      </c>
      <c r="F222" s="4">
        <v>69</v>
      </c>
      <c r="G222" s="4">
        <v>276</v>
      </c>
      <c r="H222" s="3" t="s">
        <v>63</v>
      </c>
      <c r="I222" s="3" t="s">
        <v>116</v>
      </c>
      <c r="J222" s="4">
        <v>106.95</v>
      </c>
    </row>
    <row r="223" spans="1:10" x14ac:dyDescent="0.3">
      <c r="A223" s="2" t="s">
        <v>387</v>
      </c>
      <c r="B223" s="3" t="s">
        <v>388</v>
      </c>
      <c r="C223" s="2">
        <v>1</v>
      </c>
      <c r="D223" s="2">
        <v>2020</v>
      </c>
      <c r="E223" s="4">
        <v>144</v>
      </c>
      <c r="F223" s="4">
        <v>28.799999999999997</v>
      </c>
      <c r="G223" s="4">
        <v>115.2</v>
      </c>
      <c r="H223" s="3" t="s">
        <v>11</v>
      </c>
      <c r="I223" s="3" t="s">
        <v>119</v>
      </c>
      <c r="J223" s="4">
        <v>66.240000000000009</v>
      </c>
    </row>
    <row r="224" spans="1:10" x14ac:dyDescent="0.3">
      <c r="A224" s="2" t="s">
        <v>387</v>
      </c>
      <c r="B224" s="3" t="s">
        <v>389</v>
      </c>
      <c r="C224" s="2">
        <v>3</v>
      </c>
      <c r="D224" s="2">
        <v>2020</v>
      </c>
      <c r="E224" s="4">
        <v>192</v>
      </c>
      <c r="F224" s="4">
        <v>28.800000000000011</v>
      </c>
      <c r="G224" s="4">
        <v>163.19999999999999</v>
      </c>
      <c r="H224" s="3" t="s">
        <v>14</v>
      </c>
      <c r="I224" s="3" t="s">
        <v>78</v>
      </c>
      <c r="J224" s="4">
        <v>34.56</v>
      </c>
    </row>
    <row r="225" spans="1:10" x14ac:dyDescent="0.3">
      <c r="A225" s="2" t="s">
        <v>390</v>
      </c>
      <c r="B225" s="3" t="s">
        <v>391</v>
      </c>
      <c r="C225" s="2">
        <v>1</v>
      </c>
      <c r="D225" s="2">
        <v>2020</v>
      </c>
      <c r="E225" s="4">
        <v>220</v>
      </c>
      <c r="F225" s="4">
        <v>44</v>
      </c>
      <c r="G225" s="4">
        <v>176</v>
      </c>
      <c r="H225" s="3" t="s">
        <v>14</v>
      </c>
      <c r="I225" s="3" t="s">
        <v>15</v>
      </c>
      <c r="J225" s="4">
        <v>39.6</v>
      </c>
    </row>
    <row r="226" spans="1:10" x14ac:dyDescent="0.3">
      <c r="A226" s="2" t="s">
        <v>392</v>
      </c>
      <c r="B226" s="3" t="s">
        <v>393</v>
      </c>
      <c r="C226" s="2">
        <v>1</v>
      </c>
      <c r="D226" s="2">
        <v>2020</v>
      </c>
      <c r="E226" s="4">
        <v>192</v>
      </c>
      <c r="F226" s="4">
        <v>38.399999999999977</v>
      </c>
      <c r="G226" s="4">
        <v>153.60000000000002</v>
      </c>
      <c r="H226" s="3" t="s">
        <v>14</v>
      </c>
      <c r="I226" s="3" t="s">
        <v>78</v>
      </c>
      <c r="J226" s="4">
        <v>34.56</v>
      </c>
    </row>
    <row r="227" spans="1:10" x14ac:dyDescent="0.3">
      <c r="A227" s="2" t="s">
        <v>394</v>
      </c>
      <c r="B227" s="3" t="s">
        <v>395</v>
      </c>
      <c r="C227" s="2">
        <v>1</v>
      </c>
      <c r="D227" s="2">
        <v>2020</v>
      </c>
      <c r="E227" s="4">
        <v>192</v>
      </c>
      <c r="F227" s="4">
        <v>38.399999999999977</v>
      </c>
      <c r="G227" s="4">
        <v>153.60000000000002</v>
      </c>
      <c r="H227" s="3" t="s">
        <v>14</v>
      </c>
      <c r="I227" s="3" t="s">
        <v>78</v>
      </c>
      <c r="J227" s="4">
        <v>34.56</v>
      </c>
    </row>
    <row r="228" spans="1:10" x14ac:dyDescent="0.3">
      <c r="A228" s="2" t="s">
        <v>396</v>
      </c>
      <c r="B228" s="3" t="s">
        <v>397</v>
      </c>
      <c r="C228" s="2">
        <v>1</v>
      </c>
      <c r="D228" s="2">
        <v>2020</v>
      </c>
      <c r="E228" s="4">
        <v>255</v>
      </c>
      <c r="F228" s="4">
        <v>51</v>
      </c>
      <c r="G228" s="4">
        <v>204</v>
      </c>
      <c r="H228" s="3" t="s">
        <v>20</v>
      </c>
      <c r="I228" s="3" t="s">
        <v>102</v>
      </c>
      <c r="J228" s="4">
        <v>66.3</v>
      </c>
    </row>
    <row r="229" spans="1:10" x14ac:dyDescent="0.3">
      <c r="A229" s="2" t="s">
        <v>398</v>
      </c>
      <c r="B229" s="3" t="s">
        <v>399</v>
      </c>
      <c r="C229" s="2">
        <v>1</v>
      </c>
      <c r="D229" s="2">
        <v>2020</v>
      </c>
      <c r="E229" s="4">
        <v>313</v>
      </c>
      <c r="F229" s="4">
        <v>62.599999999999994</v>
      </c>
      <c r="G229" s="4">
        <v>250.4</v>
      </c>
      <c r="H229" s="3" t="s">
        <v>20</v>
      </c>
      <c r="I229" s="3" t="s">
        <v>21</v>
      </c>
      <c r="J229" s="4">
        <v>93.899999999999991</v>
      </c>
    </row>
    <row r="230" spans="1:10" x14ac:dyDescent="0.3">
      <c r="A230" s="2" t="s">
        <v>400</v>
      </c>
      <c r="B230" s="3" t="s">
        <v>401</v>
      </c>
      <c r="C230" s="2">
        <v>1</v>
      </c>
      <c r="D230" s="2">
        <v>2020</v>
      </c>
      <c r="E230" s="4">
        <v>255</v>
      </c>
      <c r="F230" s="4">
        <v>51</v>
      </c>
      <c r="G230" s="4">
        <v>204</v>
      </c>
      <c r="H230" s="3" t="s">
        <v>20</v>
      </c>
      <c r="I230" s="3" t="s">
        <v>102</v>
      </c>
      <c r="J230" s="4">
        <v>66.3</v>
      </c>
    </row>
    <row r="231" spans="1:10" x14ac:dyDescent="0.3">
      <c r="A231" s="2" t="s">
        <v>402</v>
      </c>
      <c r="B231" s="3" t="s">
        <v>403</v>
      </c>
      <c r="C231" s="2">
        <v>1</v>
      </c>
      <c r="D231" s="2">
        <v>2020</v>
      </c>
      <c r="E231" s="4">
        <v>951</v>
      </c>
      <c r="F231" s="4">
        <v>190.19999999999993</v>
      </c>
      <c r="G231" s="4">
        <v>760.80000000000007</v>
      </c>
      <c r="H231" s="3" t="s">
        <v>23</v>
      </c>
      <c r="I231" s="3" t="s">
        <v>24</v>
      </c>
      <c r="J231" s="4"/>
    </row>
    <row r="232" spans="1:10" x14ac:dyDescent="0.3">
      <c r="A232" s="2" t="s">
        <v>402</v>
      </c>
      <c r="B232" s="3" t="s">
        <v>404</v>
      </c>
      <c r="C232" s="2">
        <v>4</v>
      </c>
      <c r="D232" s="2">
        <v>2020</v>
      </c>
      <c r="E232" s="4">
        <v>992</v>
      </c>
      <c r="F232" s="4">
        <v>148.80000000000007</v>
      </c>
      <c r="G232" s="4">
        <v>843.19999999999993</v>
      </c>
      <c r="H232" s="3" t="s">
        <v>23</v>
      </c>
      <c r="I232" s="3" t="s">
        <v>405</v>
      </c>
      <c r="J232" s="4">
        <v>277.76000000000005</v>
      </c>
    </row>
    <row r="233" spans="1:10" x14ac:dyDescent="0.3">
      <c r="A233" s="2" t="s">
        <v>402</v>
      </c>
      <c r="B233" s="3" t="s">
        <v>406</v>
      </c>
      <c r="C233" s="2">
        <v>7</v>
      </c>
      <c r="D233" s="2">
        <v>2020</v>
      </c>
      <c r="E233" s="4">
        <v>1576</v>
      </c>
      <c r="F233" s="4">
        <v>0</v>
      </c>
      <c r="G233" s="4">
        <v>1576</v>
      </c>
      <c r="H233" s="3" t="s">
        <v>26</v>
      </c>
      <c r="I233" s="3" t="s">
        <v>407</v>
      </c>
      <c r="J233" s="4">
        <v>520.08000000000004</v>
      </c>
    </row>
    <row r="234" spans="1:10" x14ac:dyDescent="0.3">
      <c r="A234" s="2" t="s">
        <v>402</v>
      </c>
      <c r="B234" s="3" t="s">
        <v>408</v>
      </c>
      <c r="C234" s="2">
        <v>6</v>
      </c>
      <c r="D234" s="2">
        <v>2020</v>
      </c>
      <c r="E234" s="4">
        <v>1576</v>
      </c>
      <c r="F234" s="4">
        <v>0</v>
      </c>
      <c r="G234" s="4">
        <v>1576</v>
      </c>
      <c r="H234" s="3" t="s">
        <v>26</v>
      </c>
      <c r="I234" s="3" t="s">
        <v>407</v>
      </c>
      <c r="J234" s="4">
        <v>520.08000000000004</v>
      </c>
    </row>
    <row r="235" spans="1:10" x14ac:dyDescent="0.3">
      <c r="A235" s="2" t="s">
        <v>402</v>
      </c>
      <c r="B235" s="3" t="s">
        <v>409</v>
      </c>
      <c r="C235" s="2">
        <v>6</v>
      </c>
      <c r="D235" s="2">
        <v>2020</v>
      </c>
      <c r="E235" s="4">
        <v>948</v>
      </c>
      <c r="F235" s="4">
        <v>0</v>
      </c>
      <c r="G235" s="4">
        <v>948</v>
      </c>
      <c r="H235" s="3" t="s">
        <v>26</v>
      </c>
      <c r="I235" s="3" t="s">
        <v>27</v>
      </c>
      <c r="J235" s="4">
        <v>303.36</v>
      </c>
    </row>
    <row r="236" spans="1:10" x14ac:dyDescent="0.3">
      <c r="A236" s="2" t="s">
        <v>410</v>
      </c>
      <c r="B236" s="3" t="s">
        <v>411</v>
      </c>
      <c r="C236" s="2">
        <v>1</v>
      </c>
      <c r="D236" s="2">
        <v>2020</v>
      </c>
      <c r="E236" s="4">
        <v>447</v>
      </c>
      <c r="F236" s="4">
        <v>89.399999999999977</v>
      </c>
      <c r="G236" s="4">
        <v>357.6</v>
      </c>
      <c r="H236" s="3" t="s">
        <v>63</v>
      </c>
      <c r="I236" s="3" t="s">
        <v>64</v>
      </c>
      <c r="J236" s="4">
        <v>156.44999999999999</v>
      </c>
    </row>
    <row r="237" spans="1:10" x14ac:dyDescent="0.3">
      <c r="A237" s="2" t="s">
        <v>412</v>
      </c>
      <c r="B237" s="3" t="s">
        <v>413</v>
      </c>
      <c r="C237" s="2">
        <v>1</v>
      </c>
      <c r="D237" s="2">
        <v>2020</v>
      </c>
      <c r="E237" s="4">
        <v>172</v>
      </c>
      <c r="F237" s="4">
        <v>34.400000000000006</v>
      </c>
      <c r="G237" s="4">
        <v>137.6</v>
      </c>
      <c r="H237" s="3" t="s">
        <v>11</v>
      </c>
      <c r="I237" s="3" t="s">
        <v>71</v>
      </c>
      <c r="J237" s="4">
        <v>65.36</v>
      </c>
    </row>
    <row r="238" spans="1:10" x14ac:dyDescent="0.3">
      <c r="A238" s="2" t="s">
        <v>414</v>
      </c>
      <c r="B238" s="3" t="s">
        <v>415</v>
      </c>
      <c r="C238" s="2">
        <v>1</v>
      </c>
      <c r="D238" s="2">
        <v>2020</v>
      </c>
      <c r="E238" s="4">
        <v>220</v>
      </c>
      <c r="F238" s="4">
        <v>44</v>
      </c>
      <c r="G238" s="4">
        <v>176</v>
      </c>
      <c r="H238" s="3" t="s">
        <v>14</v>
      </c>
      <c r="I238" s="3" t="s">
        <v>15</v>
      </c>
      <c r="J238" s="4">
        <v>39.6</v>
      </c>
    </row>
    <row r="239" spans="1:10" x14ac:dyDescent="0.3">
      <c r="A239" s="2" t="s">
        <v>416</v>
      </c>
      <c r="B239" s="3" t="s">
        <v>417</v>
      </c>
      <c r="C239" s="2">
        <v>1</v>
      </c>
      <c r="D239" s="2">
        <v>2020</v>
      </c>
      <c r="E239" s="4">
        <v>220</v>
      </c>
      <c r="F239" s="4">
        <v>44</v>
      </c>
      <c r="G239" s="4">
        <v>176</v>
      </c>
      <c r="H239" s="3" t="s">
        <v>14</v>
      </c>
      <c r="I239" s="3" t="s">
        <v>15</v>
      </c>
      <c r="J239" s="4">
        <v>39.6</v>
      </c>
    </row>
    <row r="240" spans="1:10" x14ac:dyDescent="0.3">
      <c r="A240" s="2" t="s">
        <v>416</v>
      </c>
      <c r="B240" s="3" t="s">
        <v>418</v>
      </c>
      <c r="C240" s="2">
        <v>4</v>
      </c>
      <c r="D240" s="2">
        <v>2020</v>
      </c>
      <c r="E240" s="4">
        <v>220</v>
      </c>
      <c r="F240" s="4">
        <v>33</v>
      </c>
      <c r="G240" s="4">
        <v>187</v>
      </c>
      <c r="H240" s="3" t="s">
        <v>14</v>
      </c>
      <c r="I240" s="3" t="s">
        <v>15</v>
      </c>
      <c r="J240" s="4">
        <v>39.6</v>
      </c>
    </row>
    <row r="241" spans="1:10" x14ac:dyDescent="0.3">
      <c r="A241" s="2" t="s">
        <v>419</v>
      </c>
      <c r="B241" s="3" t="s">
        <v>420</v>
      </c>
      <c r="C241" s="2">
        <v>1</v>
      </c>
      <c r="D241" s="2">
        <v>2020</v>
      </c>
      <c r="E241" s="4">
        <v>327</v>
      </c>
      <c r="F241" s="4">
        <v>65.399999999999977</v>
      </c>
      <c r="G241" s="4">
        <v>261.60000000000002</v>
      </c>
      <c r="H241" s="3" t="s">
        <v>20</v>
      </c>
      <c r="I241" s="3" t="s">
        <v>100</v>
      </c>
      <c r="J241" s="4">
        <v>94.83</v>
      </c>
    </row>
    <row r="242" spans="1:10" x14ac:dyDescent="0.3">
      <c r="A242" s="2" t="s">
        <v>421</v>
      </c>
      <c r="B242" s="3" t="s">
        <v>422</v>
      </c>
      <c r="C242" s="2">
        <v>1</v>
      </c>
      <c r="D242" s="2">
        <v>2020</v>
      </c>
      <c r="E242" s="4">
        <v>327</v>
      </c>
      <c r="F242" s="4">
        <v>65.399999999999977</v>
      </c>
      <c r="G242" s="4">
        <v>261.60000000000002</v>
      </c>
      <c r="H242" s="3" t="s">
        <v>20</v>
      </c>
      <c r="I242" s="3" t="s">
        <v>100</v>
      </c>
      <c r="J242" s="4">
        <v>94.83</v>
      </c>
    </row>
    <row r="243" spans="1:10" x14ac:dyDescent="0.3">
      <c r="A243" s="2" t="s">
        <v>423</v>
      </c>
      <c r="B243" s="3" t="s">
        <v>424</v>
      </c>
      <c r="C243" s="2">
        <v>1</v>
      </c>
      <c r="D243" s="2">
        <v>2020</v>
      </c>
      <c r="E243" s="4">
        <v>327</v>
      </c>
      <c r="F243" s="4">
        <v>65.399999999999977</v>
      </c>
      <c r="G243" s="4">
        <v>261.60000000000002</v>
      </c>
      <c r="H243" s="3" t="s">
        <v>20</v>
      </c>
      <c r="I243" s="3" t="s">
        <v>100</v>
      </c>
      <c r="J243" s="4">
        <v>94.83</v>
      </c>
    </row>
    <row r="244" spans="1:10" x14ac:dyDescent="0.3">
      <c r="A244" s="2" t="s">
        <v>425</v>
      </c>
      <c r="B244" s="3" t="s">
        <v>426</v>
      </c>
      <c r="C244" s="2">
        <v>1</v>
      </c>
      <c r="D244" s="2">
        <v>2020</v>
      </c>
      <c r="E244" s="4">
        <v>313</v>
      </c>
      <c r="F244" s="4">
        <v>62.599999999999994</v>
      </c>
      <c r="G244" s="4">
        <v>250.4</v>
      </c>
      <c r="H244" s="3" t="s">
        <v>20</v>
      </c>
      <c r="I244" s="3" t="s">
        <v>21</v>
      </c>
      <c r="J244" s="4">
        <v>93.899999999999991</v>
      </c>
    </row>
    <row r="245" spans="1:10" x14ac:dyDescent="0.3">
      <c r="A245" s="2" t="s">
        <v>427</v>
      </c>
      <c r="B245" s="3" t="s">
        <v>428</v>
      </c>
      <c r="C245" s="2">
        <v>1</v>
      </c>
      <c r="D245" s="2">
        <v>2020</v>
      </c>
      <c r="E245" s="4">
        <v>951</v>
      </c>
      <c r="F245" s="4">
        <v>190.19999999999993</v>
      </c>
      <c r="G245" s="4">
        <v>760.80000000000007</v>
      </c>
      <c r="H245" s="3" t="s">
        <v>23</v>
      </c>
      <c r="I245" s="3" t="s">
        <v>24</v>
      </c>
      <c r="J245" s="4">
        <v>247.26000000000002</v>
      </c>
    </row>
    <row r="246" spans="1:10" x14ac:dyDescent="0.3">
      <c r="A246" s="2" t="s">
        <v>429</v>
      </c>
      <c r="B246" s="3" t="s">
        <v>430</v>
      </c>
      <c r="C246" s="2">
        <v>1</v>
      </c>
      <c r="D246" s="2">
        <v>2020</v>
      </c>
      <c r="E246" s="4">
        <v>526</v>
      </c>
      <c r="F246" s="4">
        <v>105.19999999999999</v>
      </c>
      <c r="G246" s="4">
        <v>420.8</v>
      </c>
      <c r="H246" s="3" t="s">
        <v>23</v>
      </c>
      <c r="I246" s="3" t="s">
        <v>183</v>
      </c>
      <c r="J246" s="4">
        <v>210.4</v>
      </c>
    </row>
    <row r="247" spans="1:10" x14ac:dyDescent="0.3">
      <c r="A247" s="2" t="s">
        <v>429</v>
      </c>
      <c r="B247" s="3" t="s">
        <v>431</v>
      </c>
      <c r="C247" s="2">
        <v>6</v>
      </c>
      <c r="D247" s="2">
        <v>2020</v>
      </c>
      <c r="E247" s="4">
        <v>1101</v>
      </c>
      <c r="F247" s="4">
        <v>0</v>
      </c>
      <c r="G247" s="4">
        <v>1101</v>
      </c>
      <c r="H247" s="3" t="s">
        <v>26</v>
      </c>
      <c r="I247" s="3" t="s">
        <v>33</v>
      </c>
      <c r="J247" s="4">
        <v>396.36</v>
      </c>
    </row>
    <row r="248" spans="1:10" x14ac:dyDescent="0.3">
      <c r="A248" s="2" t="s">
        <v>432</v>
      </c>
      <c r="B248" s="3" t="s">
        <v>433</v>
      </c>
      <c r="C248" s="2">
        <v>1</v>
      </c>
      <c r="D248" s="2">
        <v>2020</v>
      </c>
      <c r="E248" s="4">
        <v>447</v>
      </c>
      <c r="F248" s="4">
        <v>89.399999999999977</v>
      </c>
      <c r="G248" s="4">
        <v>357.6</v>
      </c>
      <c r="H248" s="3" t="s">
        <v>63</v>
      </c>
      <c r="I248" s="3" t="s">
        <v>64</v>
      </c>
      <c r="J248" s="4">
        <v>156.44999999999999</v>
      </c>
    </row>
    <row r="249" spans="1:10" x14ac:dyDescent="0.3">
      <c r="A249" s="2" t="s">
        <v>434</v>
      </c>
      <c r="B249" s="3" t="s">
        <v>435</v>
      </c>
      <c r="C249" s="2">
        <v>1</v>
      </c>
      <c r="D249" s="2">
        <v>2020</v>
      </c>
      <c r="E249" s="4">
        <v>144</v>
      </c>
      <c r="F249" s="4">
        <v>28.799999999999997</v>
      </c>
      <c r="G249" s="4">
        <v>115.2</v>
      </c>
      <c r="H249" s="3" t="s">
        <v>11</v>
      </c>
      <c r="I249" s="3" t="s">
        <v>119</v>
      </c>
      <c r="J249" s="4">
        <v>66.240000000000009</v>
      </c>
    </row>
    <row r="250" spans="1:10" x14ac:dyDescent="0.3">
      <c r="A250" s="2" t="s">
        <v>436</v>
      </c>
      <c r="B250" s="3" t="s">
        <v>437</v>
      </c>
      <c r="C250" s="2">
        <v>1</v>
      </c>
      <c r="D250" s="2">
        <v>2020</v>
      </c>
      <c r="E250" s="4">
        <v>192</v>
      </c>
      <c r="F250" s="4">
        <v>38.399999999999977</v>
      </c>
      <c r="G250" s="4">
        <v>153.60000000000002</v>
      </c>
      <c r="H250" s="3" t="s">
        <v>14</v>
      </c>
      <c r="I250" s="3" t="s">
        <v>78</v>
      </c>
      <c r="J250" s="4">
        <v>34.56</v>
      </c>
    </row>
    <row r="251" spans="1:10" x14ac:dyDescent="0.3">
      <c r="A251" s="2" t="s">
        <v>436</v>
      </c>
      <c r="B251" s="3" t="s">
        <v>438</v>
      </c>
      <c r="C251" s="2">
        <v>5</v>
      </c>
      <c r="D251" s="2">
        <v>2020</v>
      </c>
      <c r="E251" s="4">
        <v>313</v>
      </c>
      <c r="F251" s="4">
        <v>0</v>
      </c>
      <c r="G251" s="4">
        <v>313</v>
      </c>
      <c r="H251" s="3" t="s">
        <v>20</v>
      </c>
      <c r="I251" s="3" t="s">
        <v>21</v>
      </c>
      <c r="J251" s="4">
        <v>93.899999999999991</v>
      </c>
    </row>
    <row r="252" spans="1:10" x14ac:dyDescent="0.3">
      <c r="A252" s="2" t="s">
        <v>439</v>
      </c>
      <c r="B252" s="3" t="s">
        <v>440</v>
      </c>
      <c r="C252" s="2">
        <v>12</v>
      </c>
      <c r="D252" s="2">
        <v>2019</v>
      </c>
      <c r="E252" s="4">
        <v>327</v>
      </c>
      <c r="F252" s="4">
        <v>65.399999999999977</v>
      </c>
      <c r="G252" s="4">
        <v>261.60000000000002</v>
      </c>
      <c r="H252" s="3" t="s">
        <v>20</v>
      </c>
      <c r="I252" s="3" t="s">
        <v>100</v>
      </c>
      <c r="J252" s="4">
        <v>94.83</v>
      </c>
    </row>
    <row r="253" spans="1:10" x14ac:dyDescent="0.3">
      <c r="A253" s="2" t="s">
        <v>441</v>
      </c>
      <c r="B253" s="3" t="s">
        <v>442</v>
      </c>
      <c r="C253" s="2">
        <v>12</v>
      </c>
      <c r="D253" s="2">
        <v>2019</v>
      </c>
      <c r="E253" s="4">
        <v>258</v>
      </c>
      <c r="F253" s="4">
        <v>51.599999999999994</v>
      </c>
      <c r="G253" s="4">
        <v>206.4</v>
      </c>
      <c r="H253" s="3" t="s">
        <v>20</v>
      </c>
      <c r="I253" s="3" t="s">
        <v>105</v>
      </c>
      <c r="J253" s="4">
        <v>72.240000000000009</v>
      </c>
    </row>
    <row r="254" spans="1:10" x14ac:dyDescent="0.3">
      <c r="A254" s="2" t="s">
        <v>443</v>
      </c>
      <c r="B254" s="3" t="s">
        <v>444</v>
      </c>
      <c r="C254" s="2">
        <v>12</v>
      </c>
      <c r="D254" s="2">
        <v>2019</v>
      </c>
      <c r="E254" s="4">
        <v>313</v>
      </c>
      <c r="F254" s="4">
        <v>62.599999999999994</v>
      </c>
      <c r="G254" s="4">
        <v>250.4</v>
      </c>
      <c r="H254" s="3" t="s">
        <v>20</v>
      </c>
      <c r="I254" s="3" t="s">
        <v>21</v>
      </c>
      <c r="J254" s="4">
        <v>93.899999999999991</v>
      </c>
    </row>
    <row r="255" spans="1:10" x14ac:dyDescent="0.3">
      <c r="A255" s="2" t="s">
        <v>445</v>
      </c>
      <c r="B255" s="3" t="s">
        <v>446</v>
      </c>
      <c r="C255" s="2">
        <v>12</v>
      </c>
      <c r="D255" s="2">
        <v>2019</v>
      </c>
      <c r="E255" s="4">
        <v>990</v>
      </c>
      <c r="F255" s="4">
        <v>198</v>
      </c>
      <c r="G255" s="4">
        <v>792</v>
      </c>
      <c r="H255" s="3" t="s">
        <v>23</v>
      </c>
      <c r="I255" s="3" t="s">
        <v>212</v>
      </c>
      <c r="J255" s="4">
        <v>316.8</v>
      </c>
    </row>
    <row r="256" spans="1:10" x14ac:dyDescent="0.3">
      <c r="A256" s="2" t="s">
        <v>447</v>
      </c>
      <c r="B256" s="3" t="s">
        <v>448</v>
      </c>
      <c r="C256" s="2">
        <v>12</v>
      </c>
      <c r="D256" s="2">
        <v>2019</v>
      </c>
      <c r="E256" s="4">
        <v>526</v>
      </c>
      <c r="F256" s="4">
        <v>105.19999999999999</v>
      </c>
      <c r="G256" s="4">
        <v>420.8</v>
      </c>
      <c r="H256" s="3" t="s">
        <v>23</v>
      </c>
      <c r="I256" s="3" t="s">
        <v>183</v>
      </c>
      <c r="J256" s="4">
        <v>210.4</v>
      </c>
    </row>
    <row r="257" spans="1:10" x14ac:dyDescent="0.3">
      <c r="A257" s="2" t="s">
        <v>449</v>
      </c>
      <c r="B257" s="3" t="s">
        <v>450</v>
      </c>
      <c r="C257" s="2">
        <v>12</v>
      </c>
      <c r="D257" s="2">
        <v>2019</v>
      </c>
      <c r="E257" s="4">
        <v>1491</v>
      </c>
      <c r="F257" s="4">
        <v>298.20000000000005</v>
      </c>
      <c r="G257" s="4">
        <v>1192.8</v>
      </c>
      <c r="H257" s="3" t="s">
        <v>26</v>
      </c>
      <c r="I257" s="3" t="s">
        <v>31</v>
      </c>
      <c r="J257" s="4">
        <v>506.94000000000005</v>
      </c>
    </row>
    <row r="258" spans="1:10" x14ac:dyDescent="0.3">
      <c r="A258" s="2" t="s">
        <v>451</v>
      </c>
      <c r="B258" s="3" t="s">
        <v>452</v>
      </c>
      <c r="C258" s="2">
        <v>12</v>
      </c>
      <c r="D258" s="2">
        <v>2019</v>
      </c>
      <c r="E258" s="4">
        <v>383</v>
      </c>
      <c r="F258" s="4">
        <v>76.599999999999966</v>
      </c>
      <c r="G258" s="4">
        <v>306.40000000000003</v>
      </c>
      <c r="H258" s="3" t="s">
        <v>63</v>
      </c>
      <c r="I258" s="3" t="s">
        <v>66</v>
      </c>
      <c r="J258" s="4">
        <v>122.56</v>
      </c>
    </row>
    <row r="259" spans="1:10" x14ac:dyDescent="0.3">
      <c r="A259" s="2" t="s">
        <v>453</v>
      </c>
      <c r="B259" s="3" t="s">
        <v>454</v>
      </c>
      <c r="C259" s="2">
        <v>12</v>
      </c>
      <c r="D259" s="2">
        <v>2019</v>
      </c>
      <c r="E259" s="4">
        <v>168</v>
      </c>
      <c r="F259" s="4">
        <v>33.599999999999994</v>
      </c>
      <c r="G259" s="4">
        <v>134.4</v>
      </c>
      <c r="H259" s="3" t="s">
        <v>11</v>
      </c>
      <c r="I259" s="3" t="s">
        <v>12</v>
      </c>
      <c r="J259" s="4">
        <v>25.2</v>
      </c>
    </row>
    <row r="260" spans="1:10" x14ac:dyDescent="0.3">
      <c r="A260" s="2" t="s">
        <v>455</v>
      </c>
      <c r="B260" s="3" t="s">
        <v>456</v>
      </c>
      <c r="C260" s="2">
        <v>12</v>
      </c>
      <c r="D260" s="2">
        <v>2019</v>
      </c>
      <c r="E260" s="4">
        <v>210</v>
      </c>
      <c r="F260" s="4">
        <v>42</v>
      </c>
      <c r="G260" s="4">
        <v>168</v>
      </c>
      <c r="H260" s="3" t="s">
        <v>14</v>
      </c>
      <c r="I260" s="3" t="s">
        <v>75</v>
      </c>
      <c r="J260" s="4">
        <v>37.799999999999997</v>
      </c>
    </row>
    <row r="261" spans="1:10" x14ac:dyDescent="0.3">
      <c r="A261" s="2" t="s">
        <v>457</v>
      </c>
      <c r="B261" s="3" t="s">
        <v>458</v>
      </c>
      <c r="C261" s="2">
        <v>12</v>
      </c>
      <c r="D261" s="2">
        <v>2019</v>
      </c>
      <c r="E261" s="4">
        <v>327</v>
      </c>
      <c r="F261" s="4">
        <v>65.399999999999977</v>
      </c>
      <c r="G261" s="4">
        <v>261.60000000000002</v>
      </c>
      <c r="H261" s="3" t="s">
        <v>20</v>
      </c>
      <c r="I261" s="3" t="s">
        <v>100</v>
      </c>
      <c r="J261" s="4">
        <v>94.83</v>
      </c>
    </row>
    <row r="262" spans="1:10" x14ac:dyDescent="0.3">
      <c r="A262" s="2" t="s">
        <v>459</v>
      </c>
      <c r="B262" s="3" t="s">
        <v>460</v>
      </c>
      <c r="C262" s="2">
        <v>12</v>
      </c>
      <c r="D262" s="2">
        <v>2019</v>
      </c>
      <c r="E262" s="4">
        <v>255</v>
      </c>
      <c r="F262" s="4">
        <v>51</v>
      </c>
      <c r="G262" s="4">
        <v>204</v>
      </c>
      <c r="H262" s="3" t="s">
        <v>20</v>
      </c>
      <c r="I262" s="3" t="s">
        <v>102</v>
      </c>
      <c r="J262" s="4">
        <v>66.3</v>
      </c>
    </row>
    <row r="263" spans="1:10" x14ac:dyDescent="0.3">
      <c r="A263" s="2" t="s">
        <v>461</v>
      </c>
      <c r="B263" s="3" t="s">
        <v>462</v>
      </c>
      <c r="C263" s="2">
        <v>12</v>
      </c>
      <c r="D263" s="2">
        <v>2019</v>
      </c>
      <c r="E263" s="4">
        <v>258</v>
      </c>
      <c r="F263" s="4">
        <v>51.599999999999994</v>
      </c>
      <c r="G263" s="4">
        <v>206.4</v>
      </c>
      <c r="H263" s="3" t="s">
        <v>20</v>
      </c>
      <c r="I263" s="3" t="s">
        <v>105</v>
      </c>
      <c r="J263" s="4">
        <v>72.240000000000009</v>
      </c>
    </row>
    <row r="264" spans="1:10" x14ac:dyDescent="0.3">
      <c r="A264" s="2" t="s">
        <v>463</v>
      </c>
      <c r="B264" s="3" t="s">
        <v>464</v>
      </c>
      <c r="C264" s="2">
        <v>12</v>
      </c>
      <c r="D264" s="2">
        <v>2019</v>
      </c>
      <c r="E264" s="4">
        <v>992</v>
      </c>
      <c r="F264" s="4">
        <v>198.39999999999998</v>
      </c>
      <c r="G264" s="4">
        <v>793.6</v>
      </c>
      <c r="H264" s="3" t="s">
        <v>23</v>
      </c>
      <c r="I264" s="3" t="s">
        <v>215</v>
      </c>
      <c r="J264" s="4">
        <v>307.52</v>
      </c>
    </row>
    <row r="265" spans="1:10" x14ac:dyDescent="0.3">
      <c r="A265" s="2" t="s">
        <v>465</v>
      </c>
      <c r="B265" s="3" t="s">
        <v>466</v>
      </c>
      <c r="C265" s="2">
        <v>12</v>
      </c>
      <c r="D265" s="2">
        <v>2019</v>
      </c>
      <c r="E265" s="4">
        <v>1086</v>
      </c>
      <c r="F265" s="4">
        <v>217.19999999999993</v>
      </c>
      <c r="G265" s="4">
        <v>868.80000000000007</v>
      </c>
      <c r="H265" s="3" t="s">
        <v>23</v>
      </c>
      <c r="I265" s="3" t="s">
        <v>467</v>
      </c>
      <c r="J265" s="4"/>
    </row>
    <row r="266" spans="1:10" x14ac:dyDescent="0.3">
      <c r="A266" s="2" t="s">
        <v>468</v>
      </c>
      <c r="B266" s="3" t="s">
        <v>469</v>
      </c>
      <c r="C266" s="2">
        <v>12</v>
      </c>
      <c r="D266" s="2">
        <v>2019</v>
      </c>
      <c r="E266" s="4">
        <v>1491</v>
      </c>
      <c r="F266" s="4">
        <v>298.20000000000005</v>
      </c>
      <c r="G266" s="4">
        <v>1192.8</v>
      </c>
      <c r="H266" s="3" t="s">
        <v>26</v>
      </c>
      <c r="I266" s="3" t="s">
        <v>31</v>
      </c>
      <c r="J266" s="4">
        <v>506.94000000000005</v>
      </c>
    </row>
    <row r="267" spans="1:10" x14ac:dyDescent="0.3">
      <c r="A267" s="2" t="s">
        <v>470</v>
      </c>
      <c r="B267" s="3" t="s">
        <v>471</v>
      </c>
      <c r="C267" s="2">
        <v>12</v>
      </c>
      <c r="D267" s="2">
        <v>2019</v>
      </c>
      <c r="E267" s="4">
        <v>1101</v>
      </c>
      <c r="F267" s="4">
        <v>220.19999999999993</v>
      </c>
      <c r="G267" s="4">
        <v>880.80000000000007</v>
      </c>
      <c r="H267" s="3" t="s">
        <v>26</v>
      </c>
      <c r="I267" s="3" t="s">
        <v>33</v>
      </c>
      <c r="J267" s="4">
        <v>396.36</v>
      </c>
    </row>
    <row r="268" spans="1:10" x14ac:dyDescent="0.3">
      <c r="A268" s="2" t="s">
        <v>472</v>
      </c>
      <c r="B268" s="3" t="s">
        <v>473</v>
      </c>
      <c r="C268" s="2">
        <v>12</v>
      </c>
      <c r="D268" s="2">
        <v>2019</v>
      </c>
      <c r="E268" s="4">
        <v>144</v>
      </c>
      <c r="F268" s="4">
        <v>28.799999999999997</v>
      </c>
      <c r="G268" s="4">
        <v>115.2</v>
      </c>
      <c r="H268" s="3" t="s">
        <v>11</v>
      </c>
      <c r="I268" s="3" t="s">
        <v>119</v>
      </c>
      <c r="J268" s="4">
        <v>66.240000000000009</v>
      </c>
    </row>
    <row r="269" spans="1:10" x14ac:dyDescent="0.3">
      <c r="A269" s="2" t="s">
        <v>474</v>
      </c>
      <c r="B269" s="3" t="s">
        <v>475</v>
      </c>
      <c r="C269" s="2">
        <v>12</v>
      </c>
      <c r="D269" s="2">
        <v>2019</v>
      </c>
      <c r="E269" s="4">
        <v>220</v>
      </c>
      <c r="F269" s="4">
        <v>44</v>
      </c>
      <c r="G269" s="4">
        <v>176</v>
      </c>
      <c r="H269" s="3" t="s">
        <v>14</v>
      </c>
      <c r="I269" s="3" t="s">
        <v>15</v>
      </c>
      <c r="J269" s="4">
        <v>39.6</v>
      </c>
    </row>
    <row r="270" spans="1:10" x14ac:dyDescent="0.3">
      <c r="A270" s="2" t="s">
        <v>476</v>
      </c>
      <c r="B270" s="3" t="s">
        <v>477</v>
      </c>
      <c r="C270" s="2">
        <v>12</v>
      </c>
      <c r="D270" s="2">
        <v>2019</v>
      </c>
      <c r="E270" s="4">
        <v>313</v>
      </c>
      <c r="F270" s="4">
        <v>62.599999999999994</v>
      </c>
      <c r="G270" s="4">
        <v>250.4</v>
      </c>
      <c r="H270" s="3" t="s">
        <v>20</v>
      </c>
      <c r="I270" s="3" t="s">
        <v>21</v>
      </c>
      <c r="J270" s="4">
        <v>93.899999999999991</v>
      </c>
    </row>
    <row r="271" spans="1:10" x14ac:dyDescent="0.3">
      <c r="A271" s="2" t="s">
        <v>478</v>
      </c>
      <c r="B271" s="3" t="s">
        <v>479</v>
      </c>
      <c r="C271" s="2">
        <v>12</v>
      </c>
      <c r="D271" s="2">
        <v>2019</v>
      </c>
      <c r="E271" s="4">
        <v>327</v>
      </c>
      <c r="F271" s="4">
        <v>65.399999999999977</v>
      </c>
      <c r="G271" s="4">
        <v>261.60000000000002</v>
      </c>
      <c r="H271" s="3" t="s">
        <v>20</v>
      </c>
      <c r="I271" s="3" t="s">
        <v>100</v>
      </c>
      <c r="J271" s="4">
        <v>94.83</v>
      </c>
    </row>
    <row r="272" spans="1:10" x14ac:dyDescent="0.3">
      <c r="A272" s="2" t="s">
        <v>480</v>
      </c>
      <c r="B272" s="3" t="s">
        <v>481</v>
      </c>
      <c r="C272" s="2">
        <v>12</v>
      </c>
      <c r="D272" s="2">
        <v>2019</v>
      </c>
      <c r="E272" s="4">
        <v>327</v>
      </c>
      <c r="F272" s="4">
        <v>65.399999999999977</v>
      </c>
      <c r="G272" s="4">
        <v>261.60000000000002</v>
      </c>
      <c r="H272" s="3" t="s">
        <v>20</v>
      </c>
      <c r="I272" s="3" t="s">
        <v>100</v>
      </c>
      <c r="J272" s="4">
        <v>94.83</v>
      </c>
    </row>
    <row r="273" spans="1:10" x14ac:dyDescent="0.3">
      <c r="A273" s="2" t="s">
        <v>482</v>
      </c>
      <c r="B273" s="3" t="s">
        <v>483</v>
      </c>
      <c r="C273" s="2">
        <v>12</v>
      </c>
      <c r="D273" s="2">
        <v>2019</v>
      </c>
      <c r="E273" s="4">
        <v>440</v>
      </c>
      <c r="F273" s="4">
        <v>88</v>
      </c>
      <c r="G273" s="4">
        <v>352</v>
      </c>
      <c r="H273" s="3" t="s">
        <v>44</v>
      </c>
      <c r="I273" s="3" t="s">
        <v>52</v>
      </c>
      <c r="J273" s="4">
        <v>136.4</v>
      </c>
    </row>
    <row r="274" spans="1:10" x14ac:dyDescent="0.3">
      <c r="A274" s="2" t="s">
        <v>484</v>
      </c>
      <c r="B274" s="3" t="s">
        <v>485</v>
      </c>
      <c r="C274" s="2">
        <v>12</v>
      </c>
      <c r="D274" s="2">
        <v>2019</v>
      </c>
      <c r="E274" s="4">
        <v>187</v>
      </c>
      <c r="F274" s="4">
        <v>37.400000000000006</v>
      </c>
      <c r="G274" s="4">
        <v>149.6</v>
      </c>
      <c r="H274" s="3" t="s">
        <v>60</v>
      </c>
      <c r="I274" s="3" t="s">
        <v>486</v>
      </c>
      <c r="J274" s="4">
        <v>59.84</v>
      </c>
    </row>
    <row r="275" spans="1:10" x14ac:dyDescent="0.3">
      <c r="A275" s="2" t="s">
        <v>487</v>
      </c>
      <c r="B275" s="3" t="s">
        <v>488</v>
      </c>
      <c r="C275" s="2">
        <v>12</v>
      </c>
      <c r="D275" s="2">
        <v>2019</v>
      </c>
      <c r="E275" s="4">
        <v>447</v>
      </c>
      <c r="F275" s="4">
        <v>89.399999999999977</v>
      </c>
      <c r="G275" s="4">
        <v>357.6</v>
      </c>
      <c r="H275" s="3" t="s">
        <v>63</v>
      </c>
      <c r="I275" s="3" t="s">
        <v>64</v>
      </c>
      <c r="J275" s="4">
        <v>156.44999999999999</v>
      </c>
    </row>
    <row r="276" spans="1:10" x14ac:dyDescent="0.3">
      <c r="A276" s="2" t="s">
        <v>489</v>
      </c>
      <c r="B276" s="3" t="s">
        <v>490</v>
      </c>
      <c r="C276" s="2">
        <v>12</v>
      </c>
      <c r="D276" s="2">
        <v>2019</v>
      </c>
      <c r="E276" s="4">
        <v>990</v>
      </c>
      <c r="F276" s="4">
        <v>198</v>
      </c>
      <c r="G276" s="4">
        <v>792</v>
      </c>
      <c r="H276" s="3" t="s">
        <v>23</v>
      </c>
      <c r="I276" s="3" t="s">
        <v>212</v>
      </c>
      <c r="J276" s="4">
        <v>316.8</v>
      </c>
    </row>
    <row r="277" spans="1:10" x14ac:dyDescent="0.3">
      <c r="A277" s="2" t="s">
        <v>491</v>
      </c>
      <c r="B277" s="3" t="s">
        <v>492</v>
      </c>
      <c r="C277" s="2">
        <v>12</v>
      </c>
      <c r="D277" s="2">
        <v>2019</v>
      </c>
      <c r="E277" s="4">
        <v>1491</v>
      </c>
      <c r="F277" s="4">
        <v>298.20000000000005</v>
      </c>
      <c r="G277" s="4">
        <v>1192.8</v>
      </c>
      <c r="H277" s="3" t="s">
        <v>26</v>
      </c>
      <c r="I277" s="3" t="s">
        <v>31</v>
      </c>
      <c r="J277" s="4">
        <v>506.94000000000005</v>
      </c>
    </row>
    <row r="278" spans="1:10" x14ac:dyDescent="0.3">
      <c r="A278" s="2" t="s">
        <v>493</v>
      </c>
      <c r="B278" s="3" t="s">
        <v>494</v>
      </c>
      <c r="C278" s="2">
        <v>12</v>
      </c>
      <c r="D278" s="2">
        <v>2019</v>
      </c>
      <c r="E278" s="4">
        <v>510</v>
      </c>
      <c r="F278" s="4">
        <v>102</v>
      </c>
      <c r="G278" s="4">
        <v>408</v>
      </c>
      <c r="H278" s="3" t="s">
        <v>41</v>
      </c>
      <c r="I278" s="3" t="s">
        <v>42</v>
      </c>
      <c r="J278" s="4">
        <v>163.20000000000002</v>
      </c>
    </row>
    <row r="279" spans="1:10" x14ac:dyDescent="0.3">
      <c r="A279" s="2" t="s">
        <v>495</v>
      </c>
      <c r="B279" s="3" t="s">
        <v>496</v>
      </c>
      <c r="C279" s="2">
        <v>12</v>
      </c>
      <c r="D279" s="2">
        <v>2019</v>
      </c>
      <c r="E279" s="4">
        <v>258</v>
      </c>
      <c r="F279" s="4">
        <v>51.599999999999994</v>
      </c>
      <c r="G279" s="4">
        <v>206.4</v>
      </c>
      <c r="H279" s="3" t="s">
        <v>20</v>
      </c>
      <c r="I279" s="3" t="s">
        <v>105</v>
      </c>
      <c r="J279" s="4">
        <v>72.240000000000009</v>
      </c>
    </row>
    <row r="280" spans="1:10" x14ac:dyDescent="0.3">
      <c r="A280" s="2" t="s">
        <v>497</v>
      </c>
      <c r="B280" s="3" t="s">
        <v>498</v>
      </c>
      <c r="C280" s="2">
        <v>12</v>
      </c>
      <c r="D280" s="2">
        <v>2019</v>
      </c>
      <c r="E280" s="4">
        <v>474</v>
      </c>
      <c r="F280" s="4">
        <v>94.799999999999955</v>
      </c>
      <c r="G280" s="4">
        <v>379.20000000000005</v>
      </c>
      <c r="H280" s="3" t="s">
        <v>23</v>
      </c>
      <c r="I280" s="3" t="s">
        <v>499</v>
      </c>
      <c r="J280" s="4">
        <v>175.38</v>
      </c>
    </row>
    <row r="281" spans="1:10" x14ac:dyDescent="0.3">
      <c r="A281" s="2" t="s">
        <v>500</v>
      </c>
      <c r="B281" s="3" t="s">
        <v>501</v>
      </c>
      <c r="C281" s="2">
        <v>12</v>
      </c>
      <c r="D281" s="2">
        <v>2019</v>
      </c>
      <c r="E281" s="4">
        <v>168</v>
      </c>
      <c r="F281" s="4">
        <v>33.599999999999994</v>
      </c>
      <c r="G281" s="4">
        <v>134.4</v>
      </c>
      <c r="H281" s="3" t="s">
        <v>11</v>
      </c>
      <c r="I281" s="3" t="s">
        <v>12</v>
      </c>
      <c r="J281" s="4">
        <v>25.2</v>
      </c>
    </row>
    <row r="282" spans="1:10" x14ac:dyDescent="0.3">
      <c r="A282" s="2" t="s">
        <v>502</v>
      </c>
      <c r="B282" s="3" t="s">
        <v>503</v>
      </c>
      <c r="C282" s="2">
        <v>12</v>
      </c>
      <c r="D282" s="2">
        <v>2019</v>
      </c>
      <c r="E282" s="4">
        <v>240</v>
      </c>
      <c r="F282" s="4">
        <v>48</v>
      </c>
      <c r="G282" s="4">
        <v>192</v>
      </c>
      <c r="H282" s="3" t="s">
        <v>14</v>
      </c>
      <c r="I282" s="3" t="s">
        <v>17</v>
      </c>
      <c r="J282" s="4">
        <v>43.199999999999996</v>
      </c>
    </row>
    <row r="283" spans="1:10" x14ac:dyDescent="0.3">
      <c r="A283" s="2" t="s">
        <v>504</v>
      </c>
      <c r="B283" s="3" t="s">
        <v>505</v>
      </c>
      <c r="C283" s="2">
        <v>12</v>
      </c>
      <c r="D283" s="2">
        <v>2019</v>
      </c>
      <c r="E283" s="4">
        <v>255</v>
      </c>
      <c r="F283" s="4">
        <v>51</v>
      </c>
      <c r="G283" s="4">
        <v>204</v>
      </c>
      <c r="H283" s="3" t="s">
        <v>20</v>
      </c>
      <c r="I283" s="3" t="s">
        <v>102</v>
      </c>
      <c r="J283" s="4">
        <v>66.3</v>
      </c>
    </row>
    <row r="284" spans="1:10" x14ac:dyDescent="0.3">
      <c r="A284" s="2" t="s">
        <v>506</v>
      </c>
      <c r="B284" s="3" t="s">
        <v>507</v>
      </c>
      <c r="C284" s="2">
        <v>12</v>
      </c>
      <c r="D284" s="2">
        <v>2019</v>
      </c>
      <c r="E284" s="4">
        <v>889</v>
      </c>
      <c r="F284" s="4">
        <v>177.79999999999995</v>
      </c>
      <c r="G284" s="4">
        <v>711.2</v>
      </c>
      <c r="H284" s="3" t="s">
        <v>23</v>
      </c>
      <c r="I284" s="3" t="s">
        <v>309</v>
      </c>
      <c r="J284" s="4">
        <v>222.25</v>
      </c>
    </row>
    <row r="285" spans="1:10" x14ac:dyDescent="0.3">
      <c r="A285" s="2" t="s">
        <v>508</v>
      </c>
      <c r="B285" s="3" t="s">
        <v>509</v>
      </c>
      <c r="C285" s="2">
        <v>12</v>
      </c>
      <c r="D285" s="2">
        <v>2019</v>
      </c>
      <c r="E285" s="4">
        <v>636</v>
      </c>
      <c r="F285" s="4">
        <v>127.19999999999999</v>
      </c>
      <c r="G285" s="4">
        <v>508.8</v>
      </c>
      <c r="H285" s="3" t="s">
        <v>41</v>
      </c>
      <c r="I285" s="3" t="s">
        <v>194</v>
      </c>
      <c r="J285" s="4">
        <v>216.24</v>
      </c>
    </row>
    <row r="286" spans="1:10" x14ac:dyDescent="0.3">
      <c r="A286" s="2" t="s">
        <v>510</v>
      </c>
      <c r="B286" s="3" t="s">
        <v>511</v>
      </c>
      <c r="C286" s="2">
        <v>12</v>
      </c>
      <c r="D286" s="2">
        <v>2019</v>
      </c>
      <c r="E286" s="4">
        <v>492</v>
      </c>
      <c r="F286" s="4">
        <v>98.399999999999977</v>
      </c>
      <c r="G286" s="4">
        <v>393.6</v>
      </c>
      <c r="H286" s="3" t="s">
        <v>44</v>
      </c>
      <c r="I286" s="3" t="s">
        <v>512</v>
      </c>
      <c r="J286" s="4">
        <v>137.76000000000002</v>
      </c>
    </row>
    <row r="287" spans="1:10" x14ac:dyDescent="0.3">
      <c r="A287" s="2" t="s">
        <v>513</v>
      </c>
      <c r="B287" s="3" t="s">
        <v>514</v>
      </c>
      <c r="C287" s="2">
        <v>12</v>
      </c>
      <c r="D287" s="2">
        <v>2019</v>
      </c>
      <c r="E287" s="4">
        <v>261</v>
      </c>
      <c r="F287" s="4">
        <v>52.199999999999989</v>
      </c>
      <c r="G287" s="4">
        <v>208.8</v>
      </c>
      <c r="H287" s="3" t="s">
        <v>60</v>
      </c>
      <c r="I287" s="3" t="s">
        <v>515</v>
      </c>
      <c r="J287" s="4">
        <v>78.3</v>
      </c>
    </row>
    <row r="288" spans="1:10" x14ac:dyDescent="0.3">
      <c r="A288" s="2" t="s">
        <v>516</v>
      </c>
      <c r="B288" s="3" t="s">
        <v>517</v>
      </c>
      <c r="C288" s="2">
        <v>12</v>
      </c>
      <c r="D288" s="2">
        <v>2019</v>
      </c>
      <c r="E288" s="4">
        <v>278</v>
      </c>
      <c r="F288" s="4">
        <v>55.599999999999994</v>
      </c>
      <c r="G288" s="4">
        <v>222.4</v>
      </c>
      <c r="H288" s="3" t="s">
        <v>60</v>
      </c>
      <c r="I288" s="3" t="s">
        <v>518</v>
      </c>
      <c r="J288" s="4">
        <v>88.960000000000008</v>
      </c>
    </row>
    <row r="289" spans="1:10" x14ac:dyDescent="0.3">
      <c r="A289" s="2" t="s">
        <v>519</v>
      </c>
      <c r="B289" s="3" t="s">
        <v>520</v>
      </c>
      <c r="C289" s="2">
        <v>12</v>
      </c>
      <c r="D289" s="2">
        <v>2019</v>
      </c>
      <c r="E289" s="4">
        <v>383</v>
      </c>
      <c r="F289" s="4">
        <v>76.599999999999966</v>
      </c>
      <c r="G289" s="4">
        <v>306.40000000000003</v>
      </c>
      <c r="H289" s="3" t="s">
        <v>63</v>
      </c>
      <c r="I289" s="3" t="s">
        <v>66</v>
      </c>
      <c r="J289" s="4">
        <v>122.56</v>
      </c>
    </row>
    <row r="290" spans="1:10" x14ac:dyDescent="0.3">
      <c r="A290" s="2" t="s">
        <v>521</v>
      </c>
      <c r="B290" s="3" t="s">
        <v>522</v>
      </c>
      <c r="C290" s="2">
        <v>12</v>
      </c>
      <c r="D290" s="2">
        <v>2019</v>
      </c>
      <c r="E290" s="4">
        <v>447</v>
      </c>
      <c r="F290" s="4">
        <v>89.399999999999977</v>
      </c>
      <c r="G290" s="4">
        <v>357.6</v>
      </c>
      <c r="H290" s="3" t="s">
        <v>63</v>
      </c>
      <c r="I290" s="3" t="s">
        <v>64</v>
      </c>
      <c r="J290" s="4">
        <v>156.44999999999999</v>
      </c>
    </row>
    <row r="291" spans="1:10" x14ac:dyDescent="0.3">
      <c r="A291" s="2" t="s">
        <v>523</v>
      </c>
      <c r="B291" s="3" t="s">
        <v>524</v>
      </c>
      <c r="C291" s="2">
        <v>12</v>
      </c>
      <c r="D291" s="2">
        <v>2019</v>
      </c>
      <c r="E291" s="4">
        <v>345</v>
      </c>
      <c r="F291" s="4">
        <v>69</v>
      </c>
      <c r="G291" s="4">
        <v>276</v>
      </c>
      <c r="H291" s="3" t="s">
        <v>63</v>
      </c>
      <c r="I291" s="3" t="s">
        <v>116</v>
      </c>
      <c r="J291" s="4">
        <v>106.95</v>
      </c>
    </row>
    <row r="292" spans="1:10" x14ac:dyDescent="0.3">
      <c r="A292" s="2" t="s">
        <v>525</v>
      </c>
      <c r="B292" s="3" t="s">
        <v>526</v>
      </c>
      <c r="C292" s="2">
        <v>12</v>
      </c>
      <c r="D292" s="2">
        <v>2019</v>
      </c>
      <c r="E292" s="4">
        <v>447</v>
      </c>
      <c r="F292" s="4">
        <v>89.399999999999977</v>
      </c>
      <c r="G292" s="4">
        <v>357.6</v>
      </c>
      <c r="H292" s="3" t="s">
        <v>63</v>
      </c>
      <c r="I292" s="3" t="s">
        <v>64</v>
      </c>
      <c r="J292" s="4">
        <v>156.44999999999999</v>
      </c>
    </row>
    <row r="293" spans="1:10" x14ac:dyDescent="0.3">
      <c r="A293" s="2" t="s">
        <v>527</v>
      </c>
      <c r="B293" s="3" t="s">
        <v>528</v>
      </c>
      <c r="C293" s="2">
        <v>12</v>
      </c>
      <c r="D293" s="2">
        <v>2019</v>
      </c>
      <c r="E293" s="4">
        <v>144</v>
      </c>
      <c r="F293" s="4">
        <v>28.799999999999997</v>
      </c>
      <c r="G293" s="4">
        <v>115.2</v>
      </c>
      <c r="H293" s="3" t="s">
        <v>11</v>
      </c>
      <c r="I293" s="3" t="s">
        <v>119</v>
      </c>
      <c r="J293" s="4">
        <v>66.240000000000009</v>
      </c>
    </row>
    <row r="294" spans="1:10" x14ac:dyDescent="0.3">
      <c r="A294" s="2" t="s">
        <v>529</v>
      </c>
      <c r="B294" s="3" t="s">
        <v>530</v>
      </c>
      <c r="C294" s="2">
        <v>12</v>
      </c>
      <c r="D294" s="2">
        <v>2019</v>
      </c>
      <c r="E294" s="4">
        <v>579</v>
      </c>
      <c r="F294" s="4">
        <v>115.79999999999995</v>
      </c>
      <c r="G294" s="4">
        <v>463.20000000000005</v>
      </c>
      <c r="H294" s="3" t="s">
        <v>41</v>
      </c>
      <c r="I294" s="3" t="s">
        <v>197</v>
      </c>
      <c r="J294" s="4">
        <v>167.91</v>
      </c>
    </row>
    <row r="295" spans="1:10" x14ac:dyDescent="0.3">
      <c r="A295" s="2" t="s">
        <v>531</v>
      </c>
      <c r="B295" s="3" t="s">
        <v>532</v>
      </c>
      <c r="C295" s="2">
        <v>12</v>
      </c>
      <c r="D295" s="2">
        <v>2019</v>
      </c>
      <c r="E295" s="4">
        <v>492</v>
      </c>
      <c r="F295" s="4">
        <v>98.399999999999977</v>
      </c>
      <c r="G295" s="4">
        <v>393.6</v>
      </c>
      <c r="H295" s="3" t="s">
        <v>44</v>
      </c>
      <c r="I295" s="3" t="s">
        <v>512</v>
      </c>
      <c r="J295" s="4">
        <v>137.76000000000002</v>
      </c>
    </row>
    <row r="296" spans="1:10" x14ac:dyDescent="0.3">
      <c r="A296" s="2" t="s">
        <v>533</v>
      </c>
      <c r="B296" s="3" t="s">
        <v>534</v>
      </c>
      <c r="C296" s="2">
        <v>12</v>
      </c>
      <c r="D296" s="2">
        <v>2019</v>
      </c>
      <c r="E296" s="4">
        <v>168</v>
      </c>
      <c r="F296" s="4">
        <v>33.599999999999994</v>
      </c>
      <c r="G296" s="4">
        <v>134.4</v>
      </c>
      <c r="H296" s="3" t="s">
        <v>60</v>
      </c>
      <c r="I296" s="3" t="s">
        <v>535</v>
      </c>
      <c r="J296" s="4">
        <v>60.48</v>
      </c>
    </row>
    <row r="297" spans="1:10" x14ac:dyDescent="0.3">
      <c r="A297" s="2" t="s">
        <v>536</v>
      </c>
      <c r="B297" s="3" t="s">
        <v>537</v>
      </c>
      <c r="C297" s="2">
        <v>12</v>
      </c>
      <c r="D297" s="2">
        <v>2019</v>
      </c>
      <c r="E297" s="4">
        <v>367</v>
      </c>
      <c r="F297" s="4">
        <v>73.399999999999977</v>
      </c>
      <c r="G297" s="4">
        <v>293.60000000000002</v>
      </c>
      <c r="H297" s="3" t="s">
        <v>60</v>
      </c>
      <c r="I297" s="3" t="s">
        <v>538</v>
      </c>
      <c r="J297" s="4">
        <v>110.1</v>
      </c>
    </row>
    <row r="298" spans="1:10" x14ac:dyDescent="0.3">
      <c r="A298" s="2" t="s">
        <v>539</v>
      </c>
      <c r="B298" s="3" t="s">
        <v>540</v>
      </c>
      <c r="C298" s="2">
        <v>12</v>
      </c>
      <c r="D298" s="2">
        <v>2019</v>
      </c>
      <c r="E298" s="4">
        <v>345</v>
      </c>
      <c r="F298" s="4">
        <v>69</v>
      </c>
      <c r="G298" s="4">
        <v>276</v>
      </c>
      <c r="H298" s="3" t="s">
        <v>63</v>
      </c>
      <c r="I298" s="3" t="s">
        <v>116</v>
      </c>
      <c r="J298" s="4">
        <v>106.95</v>
      </c>
    </row>
    <row r="299" spans="1:10" x14ac:dyDescent="0.3">
      <c r="A299" s="2" t="s">
        <v>541</v>
      </c>
      <c r="B299" s="3" t="s">
        <v>542</v>
      </c>
      <c r="C299" s="2">
        <v>12</v>
      </c>
      <c r="D299" s="2">
        <v>2019</v>
      </c>
      <c r="E299" s="4">
        <v>345</v>
      </c>
      <c r="F299" s="4">
        <v>69</v>
      </c>
      <c r="G299" s="4">
        <v>276</v>
      </c>
      <c r="H299" s="3" t="s">
        <v>63</v>
      </c>
      <c r="I299" s="3" t="s">
        <v>116</v>
      </c>
      <c r="J299" s="4">
        <v>106.95</v>
      </c>
    </row>
    <row r="300" spans="1:10" x14ac:dyDescent="0.3">
      <c r="A300" s="2" t="s">
        <v>543</v>
      </c>
      <c r="B300" s="3" t="s">
        <v>544</v>
      </c>
      <c r="C300" s="2">
        <v>12</v>
      </c>
      <c r="D300" s="2">
        <v>2019</v>
      </c>
      <c r="E300" s="4">
        <v>345</v>
      </c>
      <c r="F300" s="4">
        <v>69</v>
      </c>
      <c r="G300" s="4">
        <v>276</v>
      </c>
      <c r="H300" s="3" t="s">
        <v>63</v>
      </c>
      <c r="I300" s="3" t="s">
        <v>116</v>
      </c>
      <c r="J300" s="4">
        <v>106.95</v>
      </c>
    </row>
    <row r="301" spans="1:10" x14ac:dyDescent="0.3">
      <c r="A301" s="2" t="s">
        <v>545</v>
      </c>
      <c r="B301" s="3" t="s">
        <v>546</v>
      </c>
      <c r="C301" s="2">
        <v>12</v>
      </c>
      <c r="D301" s="2">
        <v>2019</v>
      </c>
      <c r="E301" s="4">
        <v>345</v>
      </c>
      <c r="F301" s="4">
        <v>69</v>
      </c>
      <c r="G301" s="4">
        <v>276</v>
      </c>
      <c r="H301" s="3" t="s">
        <v>63</v>
      </c>
      <c r="I301" s="3" t="s">
        <v>116</v>
      </c>
      <c r="J301" s="4">
        <v>106.95</v>
      </c>
    </row>
    <row r="302" spans="1:10" x14ac:dyDescent="0.3">
      <c r="A302" s="2" t="s">
        <v>547</v>
      </c>
      <c r="B302" s="3" t="s">
        <v>548</v>
      </c>
      <c r="C302" s="2">
        <v>12</v>
      </c>
      <c r="D302" s="2">
        <v>2019</v>
      </c>
      <c r="E302" s="4">
        <v>168</v>
      </c>
      <c r="F302" s="4">
        <v>33.599999999999994</v>
      </c>
      <c r="G302" s="4">
        <v>134.4</v>
      </c>
      <c r="H302" s="3" t="s">
        <v>11</v>
      </c>
      <c r="I302" s="3" t="s">
        <v>121</v>
      </c>
      <c r="J302" s="4">
        <v>75.600000000000009</v>
      </c>
    </row>
    <row r="303" spans="1:10" x14ac:dyDescent="0.3">
      <c r="A303" s="2" t="s">
        <v>549</v>
      </c>
      <c r="B303" s="3" t="s">
        <v>550</v>
      </c>
      <c r="C303" s="2">
        <v>12</v>
      </c>
      <c r="D303" s="2">
        <v>2019</v>
      </c>
      <c r="E303" s="4">
        <v>168</v>
      </c>
      <c r="F303" s="4">
        <v>33.599999999999994</v>
      </c>
      <c r="G303" s="4">
        <v>134.4</v>
      </c>
      <c r="H303" s="3" t="s">
        <v>11</v>
      </c>
      <c r="I303" s="3" t="s">
        <v>121</v>
      </c>
      <c r="J303" s="4">
        <v>75.600000000000009</v>
      </c>
    </row>
    <row r="304" spans="1:10" x14ac:dyDescent="0.3">
      <c r="A304" s="2" t="s">
        <v>551</v>
      </c>
      <c r="B304" s="3" t="s">
        <v>552</v>
      </c>
      <c r="C304" s="2">
        <v>12</v>
      </c>
      <c r="D304" s="2">
        <v>2019</v>
      </c>
      <c r="E304" s="4">
        <v>510</v>
      </c>
      <c r="F304" s="4">
        <v>102</v>
      </c>
      <c r="G304" s="4">
        <v>408</v>
      </c>
      <c r="H304" s="3" t="s">
        <v>41</v>
      </c>
      <c r="I304" s="3" t="s">
        <v>42</v>
      </c>
      <c r="J304" s="4">
        <v>163.20000000000002</v>
      </c>
    </row>
    <row r="305" spans="1:10" x14ac:dyDescent="0.3">
      <c r="A305" s="2" t="s">
        <v>553</v>
      </c>
      <c r="B305" s="3" t="s">
        <v>554</v>
      </c>
      <c r="C305" s="2">
        <v>12</v>
      </c>
      <c r="D305" s="2">
        <v>2019</v>
      </c>
      <c r="E305" s="4">
        <v>440</v>
      </c>
      <c r="F305" s="4">
        <v>88</v>
      </c>
      <c r="G305" s="4">
        <v>352</v>
      </c>
      <c r="H305" s="3" t="s">
        <v>44</v>
      </c>
      <c r="I305" s="3" t="s">
        <v>52</v>
      </c>
      <c r="J305" s="4">
        <v>136.4</v>
      </c>
    </row>
    <row r="306" spans="1:10" x14ac:dyDescent="0.3">
      <c r="A306" s="2" t="s">
        <v>555</v>
      </c>
      <c r="B306" s="3" t="s">
        <v>556</v>
      </c>
      <c r="C306" s="2">
        <v>12</v>
      </c>
      <c r="D306" s="2">
        <v>2019</v>
      </c>
      <c r="E306" s="4">
        <v>228</v>
      </c>
      <c r="F306" s="4">
        <v>45.599999999999994</v>
      </c>
      <c r="G306" s="4">
        <v>182.4</v>
      </c>
      <c r="H306" s="3" t="s">
        <v>60</v>
      </c>
      <c r="I306" s="3" t="s">
        <v>557</v>
      </c>
      <c r="J306" s="4">
        <v>79.8</v>
      </c>
    </row>
    <row r="307" spans="1:10" x14ac:dyDescent="0.3">
      <c r="A307" s="2" t="s">
        <v>558</v>
      </c>
      <c r="B307" s="3" t="s">
        <v>559</v>
      </c>
      <c r="C307" s="2">
        <v>12</v>
      </c>
      <c r="D307" s="2">
        <v>2019</v>
      </c>
      <c r="E307" s="4">
        <v>383</v>
      </c>
      <c r="F307" s="4">
        <v>76.599999999999966</v>
      </c>
      <c r="G307" s="4">
        <v>306.40000000000003</v>
      </c>
      <c r="H307" s="3" t="s">
        <v>63</v>
      </c>
      <c r="I307" s="3" t="s">
        <v>66</v>
      </c>
      <c r="J307" s="4">
        <v>122.56</v>
      </c>
    </row>
    <row r="308" spans="1:10" x14ac:dyDescent="0.3">
      <c r="A308" s="2" t="s">
        <v>560</v>
      </c>
      <c r="B308" s="3" t="s">
        <v>561</v>
      </c>
      <c r="C308" s="2">
        <v>12</v>
      </c>
      <c r="D308" s="2">
        <v>2019</v>
      </c>
      <c r="E308" s="4">
        <v>447</v>
      </c>
      <c r="F308" s="4">
        <v>89.399999999999977</v>
      </c>
      <c r="G308" s="4">
        <v>357.6</v>
      </c>
      <c r="H308" s="3" t="s">
        <v>63</v>
      </c>
      <c r="I308" s="3" t="s">
        <v>64</v>
      </c>
      <c r="J308" s="4">
        <v>156.44999999999999</v>
      </c>
    </row>
    <row r="309" spans="1:10" x14ac:dyDescent="0.3">
      <c r="A309" s="2" t="s">
        <v>562</v>
      </c>
      <c r="B309" s="3" t="s">
        <v>563</v>
      </c>
      <c r="C309" s="2">
        <v>12</v>
      </c>
      <c r="D309" s="2">
        <v>2019</v>
      </c>
      <c r="E309" s="4">
        <v>447</v>
      </c>
      <c r="F309" s="4">
        <v>89.399999999999977</v>
      </c>
      <c r="G309" s="4">
        <v>357.6</v>
      </c>
      <c r="H309" s="3" t="s">
        <v>63</v>
      </c>
      <c r="I309" s="3" t="s">
        <v>64</v>
      </c>
      <c r="J309" s="4">
        <v>156.44999999999999</v>
      </c>
    </row>
    <row r="310" spans="1:10" x14ac:dyDescent="0.3">
      <c r="A310" s="2" t="s">
        <v>564</v>
      </c>
      <c r="B310" s="3" t="s">
        <v>565</v>
      </c>
      <c r="C310" s="2">
        <v>12</v>
      </c>
      <c r="D310" s="2">
        <v>2019</v>
      </c>
      <c r="E310" s="4">
        <v>383</v>
      </c>
      <c r="F310" s="4">
        <v>76.599999999999966</v>
      </c>
      <c r="G310" s="4">
        <v>306.40000000000003</v>
      </c>
      <c r="H310" s="3" t="s">
        <v>63</v>
      </c>
      <c r="I310" s="3" t="s">
        <v>66</v>
      </c>
      <c r="J310" s="4">
        <v>122.56</v>
      </c>
    </row>
    <row r="311" spans="1:10" x14ac:dyDescent="0.3">
      <c r="A311" s="2" t="s">
        <v>566</v>
      </c>
      <c r="B311" s="3" t="s">
        <v>567</v>
      </c>
      <c r="C311" s="2">
        <v>12</v>
      </c>
      <c r="D311" s="2">
        <v>2019</v>
      </c>
      <c r="E311" s="4">
        <v>540</v>
      </c>
      <c r="F311" s="4">
        <v>108</v>
      </c>
      <c r="G311" s="4">
        <v>432</v>
      </c>
      <c r="H311" s="3" t="s">
        <v>44</v>
      </c>
      <c r="I311" s="3" t="s">
        <v>568</v>
      </c>
      <c r="J311" s="4">
        <v>167.4</v>
      </c>
    </row>
    <row r="312" spans="1:10" x14ac:dyDescent="0.3">
      <c r="A312" s="2" t="s">
        <v>569</v>
      </c>
      <c r="B312" s="3" t="s">
        <v>570</v>
      </c>
      <c r="C312" s="2">
        <v>12</v>
      </c>
      <c r="D312" s="2">
        <v>2019</v>
      </c>
      <c r="E312" s="4">
        <v>267</v>
      </c>
      <c r="F312" s="4">
        <v>53.399999999999977</v>
      </c>
      <c r="G312" s="4">
        <v>213.60000000000002</v>
      </c>
      <c r="H312" s="3" t="s">
        <v>60</v>
      </c>
      <c r="I312" s="3" t="s">
        <v>164</v>
      </c>
      <c r="J312" s="4">
        <v>90.78</v>
      </c>
    </row>
    <row r="313" spans="1:10" x14ac:dyDescent="0.3">
      <c r="A313" s="2" t="s">
        <v>571</v>
      </c>
      <c r="B313" s="3" t="s">
        <v>572</v>
      </c>
      <c r="C313" s="2">
        <v>12</v>
      </c>
      <c r="D313" s="2">
        <v>2019</v>
      </c>
      <c r="E313" s="4">
        <v>345</v>
      </c>
      <c r="F313" s="4">
        <v>69</v>
      </c>
      <c r="G313" s="4">
        <v>276</v>
      </c>
      <c r="H313" s="3" t="s">
        <v>63</v>
      </c>
      <c r="I313" s="3" t="s">
        <v>116</v>
      </c>
      <c r="J313" s="4">
        <v>106.95</v>
      </c>
    </row>
    <row r="314" spans="1:10" x14ac:dyDescent="0.3">
      <c r="A314" s="2" t="s">
        <v>573</v>
      </c>
      <c r="B314" s="3" t="s">
        <v>574</v>
      </c>
      <c r="C314" s="2">
        <v>12</v>
      </c>
      <c r="D314" s="2">
        <v>2019</v>
      </c>
      <c r="E314" s="4">
        <v>345</v>
      </c>
      <c r="F314" s="4">
        <v>69</v>
      </c>
      <c r="G314" s="4">
        <v>276</v>
      </c>
      <c r="H314" s="3" t="s">
        <v>63</v>
      </c>
      <c r="I314" s="3" t="s">
        <v>116</v>
      </c>
      <c r="J314" s="4">
        <v>106.95</v>
      </c>
    </row>
    <row r="315" spans="1:10" x14ac:dyDescent="0.3">
      <c r="A315" s="2" t="s">
        <v>575</v>
      </c>
      <c r="B315" s="3" t="s">
        <v>576</v>
      </c>
      <c r="C315" s="2">
        <v>12</v>
      </c>
      <c r="D315" s="2">
        <v>2019</v>
      </c>
      <c r="E315" s="4">
        <v>447</v>
      </c>
      <c r="F315" s="4">
        <v>89.399999999999977</v>
      </c>
      <c r="G315" s="4">
        <v>357.6</v>
      </c>
      <c r="H315" s="3" t="s">
        <v>63</v>
      </c>
      <c r="I315" s="3" t="s">
        <v>64</v>
      </c>
      <c r="J315" s="4">
        <v>156.44999999999999</v>
      </c>
    </row>
    <row r="316" spans="1:10" x14ac:dyDescent="0.3">
      <c r="A316" s="2" t="s">
        <v>577</v>
      </c>
      <c r="B316" s="3" t="s">
        <v>578</v>
      </c>
      <c r="C316" s="2">
        <v>12</v>
      </c>
      <c r="D316" s="2">
        <v>2019</v>
      </c>
      <c r="E316" s="4">
        <v>447</v>
      </c>
      <c r="F316" s="4">
        <v>89.399999999999977</v>
      </c>
      <c r="G316" s="4">
        <v>357.6</v>
      </c>
      <c r="H316" s="3" t="s">
        <v>63</v>
      </c>
      <c r="I316" s="3" t="s">
        <v>64</v>
      </c>
      <c r="J316" s="4">
        <v>156.44999999999999</v>
      </c>
    </row>
    <row r="317" spans="1:10" x14ac:dyDescent="0.3">
      <c r="A317" s="2" t="s">
        <v>579</v>
      </c>
      <c r="B317" s="3" t="s">
        <v>580</v>
      </c>
      <c r="C317" s="2">
        <v>12</v>
      </c>
      <c r="D317" s="2">
        <v>2019</v>
      </c>
      <c r="E317" s="4">
        <v>447</v>
      </c>
      <c r="F317" s="4">
        <v>89.399999999999977</v>
      </c>
      <c r="G317" s="4">
        <v>357.6</v>
      </c>
      <c r="H317" s="3" t="s">
        <v>63</v>
      </c>
      <c r="I317" s="3" t="s">
        <v>64</v>
      </c>
      <c r="J317" s="4">
        <v>156.44999999999999</v>
      </c>
    </row>
    <row r="318" spans="1:10" x14ac:dyDescent="0.3">
      <c r="A318" s="2" t="s">
        <v>581</v>
      </c>
      <c r="B318" s="3" t="s">
        <v>582</v>
      </c>
      <c r="C318" s="2">
        <v>12</v>
      </c>
      <c r="D318" s="2">
        <v>2019</v>
      </c>
      <c r="E318" s="4">
        <v>383</v>
      </c>
      <c r="F318" s="4">
        <v>76.599999999999966</v>
      </c>
      <c r="G318" s="4">
        <v>306.40000000000003</v>
      </c>
      <c r="H318" s="3" t="s">
        <v>63</v>
      </c>
      <c r="I318" s="3" t="s">
        <v>66</v>
      </c>
      <c r="J318" s="4">
        <v>122.56</v>
      </c>
    </row>
    <row r="319" spans="1:10" x14ac:dyDescent="0.3">
      <c r="A319" s="2" t="s">
        <v>583</v>
      </c>
      <c r="B319" s="3" t="s">
        <v>584</v>
      </c>
      <c r="C319" s="2">
        <v>12</v>
      </c>
      <c r="D319" s="2">
        <v>2019</v>
      </c>
      <c r="E319" s="4">
        <v>345</v>
      </c>
      <c r="F319" s="4">
        <v>69</v>
      </c>
      <c r="G319" s="4">
        <v>276</v>
      </c>
      <c r="H319" s="3" t="s">
        <v>63</v>
      </c>
      <c r="I319" s="3" t="s">
        <v>116</v>
      </c>
      <c r="J319" s="4">
        <v>106.95</v>
      </c>
    </row>
    <row r="320" spans="1:10" x14ac:dyDescent="0.3">
      <c r="A320" s="2" t="s">
        <v>585</v>
      </c>
      <c r="B320" s="3" t="s">
        <v>586</v>
      </c>
      <c r="C320" s="2">
        <v>12</v>
      </c>
      <c r="D320" s="2">
        <v>2019</v>
      </c>
      <c r="E320" s="4">
        <v>172</v>
      </c>
      <c r="F320" s="4">
        <v>34.400000000000006</v>
      </c>
      <c r="G320" s="4">
        <v>137.6</v>
      </c>
      <c r="H320" s="3" t="s">
        <v>11</v>
      </c>
      <c r="I320" s="3" t="s">
        <v>71</v>
      </c>
      <c r="J320" s="4">
        <v>65.36</v>
      </c>
    </row>
    <row r="321" spans="1:10" x14ac:dyDescent="0.3">
      <c r="A321" s="2" t="s">
        <v>587</v>
      </c>
      <c r="B321" s="3" t="s">
        <v>588</v>
      </c>
      <c r="C321" s="2">
        <v>12</v>
      </c>
      <c r="D321" s="2">
        <v>2019</v>
      </c>
      <c r="E321" s="4">
        <v>168</v>
      </c>
      <c r="F321" s="4">
        <v>33.599999999999994</v>
      </c>
      <c r="G321" s="4">
        <v>134.4</v>
      </c>
      <c r="H321" s="3" t="s">
        <v>11</v>
      </c>
      <c r="I321" s="3" t="s">
        <v>121</v>
      </c>
      <c r="J321" s="4">
        <v>75.600000000000009</v>
      </c>
    </row>
    <row r="322" spans="1:10" x14ac:dyDescent="0.3">
      <c r="A322" s="2" t="s">
        <v>589</v>
      </c>
      <c r="B322" s="3" t="s">
        <v>590</v>
      </c>
      <c r="C322" s="2">
        <v>12</v>
      </c>
      <c r="D322" s="2">
        <v>2019</v>
      </c>
      <c r="E322" s="4">
        <v>220</v>
      </c>
      <c r="F322" s="4">
        <v>44</v>
      </c>
      <c r="G322" s="4">
        <v>176</v>
      </c>
      <c r="H322" s="3" t="s">
        <v>14</v>
      </c>
      <c r="I322" s="3" t="s">
        <v>15</v>
      </c>
      <c r="J322" s="4">
        <v>39.6</v>
      </c>
    </row>
    <row r="323" spans="1:10" x14ac:dyDescent="0.3">
      <c r="A323" s="2" t="s">
        <v>591</v>
      </c>
      <c r="B323" s="3" t="s">
        <v>592</v>
      </c>
      <c r="C323" s="2">
        <v>12</v>
      </c>
      <c r="D323" s="2">
        <v>2019</v>
      </c>
      <c r="E323" s="4">
        <v>240</v>
      </c>
      <c r="F323" s="4">
        <v>48</v>
      </c>
      <c r="G323" s="4">
        <v>192</v>
      </c>
      <c r="H323" s="3" t="s">
        <v>14</v>
      </c>
      <c r="I323" s="3" t="s">
        <v>17</v>
      </c>
      <c r="J323" s="4">
        <v>43.199999999999996</v>
      </c>
    </row>
    <row r="324" spans="1:10" x14ac:dyDescent="0.3">
      <c r="A324" s="2" t="s">
        <v>593</v>
      </c>
      <c r="B324" s="3" t="s">
        <v>594</v>
      </c>
      <c r="C324" s="2">
        <v>12</v>
      </c>
      <c r="D324" s="2">
        <v>2019</v>
      </c>
      <c r="E324" s="4">
        <v>210</v>
      </c>
      <c r="F324" s="4">
        <v>42</v>
      </c>
      <c r="G324" s="4">
        <v>168</v>
      </c>
      <c r="H324" s="3" t="s">
        <v>14</v>
      </c>
      <c r="I324" s="3" t="s">
        <v>75</v>
      </c>
      <c r="J324" s="4">
        <v>37.799999999999997</v>
      </c>
    </row>
    <row r="325" spans="1:10" x14ac:dyDescent="0.3">
      <c r="A325" s="2" t="s">
        <v>595</v>
      </c>
      <c r="B325" s="3" t="s">
        <v>596</v>
      </c>
      <c r="C325" s="2">
        <v>12</v>
      </c>
      <c r="D325" s="2">
        <v>2019</v>
      </c>
      <c r="E325" s="4">
        <v>538</v>
      </c>
      <c r="F325" s="4">
        <v>107.59999999999997</v>
      </c>
      <c r="G325" s="4">
        <v>430.40000000000003</v>
      </c>
      <c r="H325" s="3" t="s">
        <v>44</v>
      </c>
      <c r="I325" s="3" t="s">
        <v>597</v>
      </c>
      <c r="J325" s="4">
        <v>129.12</v>
      </c>
    </row>
    <row r="326" spans="1:10" x14ac:dyDescent="0.3">
      <c r="A326" s="2" t="s">
        <v>598</v>
      </c>
      <c r="B326" s="3" t="s">
        <v>599</v>
      </c>
      <c r="C326" s="2">
        <v>12</v>
      </c>
      <c r="D326" s="2">
        <v>2019</v>
      </c>
      <c r="E326" s="4">
        <v>187</v>
      </c>
      <c r="F326" s="4">
        <v>37.400000000000006</v>
      </c>
      <c r="G326" s="4">
        <v>149.6</v>
      </c>
      <c r="H326" s="3" t="s">
        <v>60</v>
      </c>
      <c r="I326" s="3" t="s">
        <v>486</v>
      </c>
      <c r="J326" s="4">
        <v>59.84</v>
      </c>
    </row>
    <row r="327" spans="1:10" x14ac:dyDescent="0.3">
      <c r="A327" s="2" t="s">
        <v>600</v>
      </c>
      <c r="B327" s="3" t="s">
        <v>601</v>
      </c>
      <c r="C327" s="2">
        <v>12</v>
      </c>
      <c r="D327" s="2">
        <v>2019</v>
      </c>
      <c r="E327" s="4">
        <v>383</v>
      </c>
      <c r="F327" s="4">
        <v>76.599999999999966</v>
      </c>
      <c r="G327" s="4">
        <v>306.40000000000003</v>
      </c>
      <c r="H327" s="3" t="s">
        <v>63</v>
      </c>
      <c r="I327" s="3" t="s">
        <v>66</v>
      </c>
      <c r="J327" s="4">
        <v>122.56</v>
      </c>
    </row>
    <row r="328" spans="1:10" x14ac:dyDescent="0.3">
      <c r="A328" s="2" t="s">
        <v>602</v>
      </c>
      <c r="B328" s="3" t="s">
        <v>603</v>
      </c>
      <c r="C328" s="2">
        <v>12</v>
      </c>
      <c r="D328" s="2">
        <v>2019</v>
      </c>
      <c r="E328" s="4">
        <v>592</v>
      </c>
      <c r="F328" s="4">
        <v>118.39999999999998</v>
      </c>
      <c r="G328" s="4">
        <v>473.6</v>
      </c>
      <c r="H328" s="3" t="s">
        <v>44</v>
      </c>
      <c r="I328" s="3" t="s">
        <v>55</v>
      </c>
      <c r="J328" s="4">
        <v>165.76000000000002</v>
      </c>
    </row>
    <row r="329" spans="1:10" x14ac:dyDescent="0.3">
      <c r="A329" s="2" t="s">
        <v>604</v>
      </c>
      <c r="B329" s="3" t="s">
        <v>605</v>
      </c>
      <c r="C329" s="2">
        <v>12</v>
      </c>
      <c r="D329" s="2">
        <v>2019</v>
      </c>
      <c r="E329" s="4">
        <v>332</v>
      </c>
      <c r="F329" s="4">
        <v>66.399999999999977</v>
      </c>
      <c r="G329" s="4">
        <v>265.60000000000002</v>
      </c>
      <c r="H329" s="3" t="s">
        <v>60</v>
      </c>
      <c r="I329" s="3" t="s">
        <v>296</v>
      </c>
      <c r="J329" s="4">
        <v>99.6</v>
      </c>
    </row>
    <row r="330" spans="1:10" x14ac:dyDescent="0.3">
      <c r="A330" s="2" t="s">
        <v>606</v>
      </c>
      <c r="B330" s="3" t="s">
        <v>607</v>
      </c>
      <c r="C330" s="2">
        <v>12</v>
      </c>
      <c r="D330" s="2">
        <v>2019</v>
      </c>
      <c r="E330" s="4">
        <v>345</v>
      </c>
      <c r="F330" s="4">
        <v>69</v>
      </c>
      <c r="G330" s="4">
        <v>276</v>
      </c>
      <c r="H330" s="3" t="s">
        <v>63</v>
      </c>
      <c r="I330" s="3" t="s">
        <v>116</v>
      </c>
      <c r="J330" s="4">
        <v>106.95</v>
      </c>
    </row>
    <row r="331" spans="1:10" x14ac:dyDescent="0.3">
      <c r="A331" s="2" t="s">
        <v>608</v>
      </c>
      <c r="B331" s="3" t="s">
        <v>609</v>
      </c>
      <c r="C331" s="2">
        <v>12</v>
      </c>
      <c r="D331" s="2">
        <v>2019</v>
      </c>
      <c r="E331" s="4">
        <v>168</v>
      </c>
      <c r="F331" s="4">
        <v>33.599999999999994</v>
      </c>
      <c r="G331" s="4">
        <v>134.4</v>
      </c>
      <c r="H331" s="3" t="s">
        <v>11</v>
      </c>
      <c r="I331" s="3" t="s">
        <v>12</v>
      </c>
      <c r="J331" s="4">
        <v>25.2</v>
      </c>
    </row>
    <row r="332" spans="1:10" x14ac:dyDescent="0.3">
      <c r="A332" s="2" t="s">
        <v>610</v>
      </c>
      <c r="B332" s="3" t="s">
        <v>611</v>
      </c>
      <c r="C332" s="2">
        <v>12</v>
      </c>
      <c r="D332" s="2">
        <v>2019</v>
      </c>
      <c r="E332" s="4">
        <v>168</v>
      </c>
      <c r="F332" s="4">
        <v>33.599999999999994</v>
      </c>
      <c r="G332" s="4">
        <v>134.4</v>
      </c>
      <c r="H332" s="3" t="s">
        <v>11</v>
      </c>
      <c r="I332" s="3" t="s">
        <v>12</v>
      </c>
      <c r="J332" s="4">
        <v>25.2</v>
      </c>
    </row>
    <row r="333" spans="1:10" x14ac:dyDescent="0.3">
      <c r="A333" s="2" t="s">
        <v>612</v>
      </c>
      <c r="B333" s="3" t="s">
        <v>613</v>
      </c>
      <c r="C333" s="2">
        <v>12</v>
      </c>
      <c r="D333" s="2">
        <v>2019</v>
      </c>
      <c r="E333" s="4">
        <v>210</v>
      </c>
      <c r="F333" s="4">
        <v>42</v>
      </c>
      <c r="G333" s="4">
        <v>168</v>
      </c>
      <c r="H333" s="3" t="s">
        <v>14</v>
      </c>
      <c r="I333" s="3" t="s">
        <v>75</v>
      </c>
      <c r="J333" s="4">
        <v>37.799999999999997</v>
      </c>
    </row>
    <row r="334" spans="1:10" x14ac:dyDescent="0.3">
      <c r="A334" s="2" t="s">
        <v>614</v>
      </c>
      <c r="B334" s="3" t="s">
        <v>615</v>
      </c>
      <c r="C334" s="2">
        <v>12</v>
      </c>
      <c r="D334" s="2">
        <v>2019</v>
      </c>
      <c r="E334" s="4">
        <v>210</v>
      </c>
      <c r="F334" s="4">
        <v>42</v>
      </c>
      <c r="G334" s="4">
        <v>168</v>
      </c>
      <c r="H334" s="3" t="s">
        <v>14</v>
      </c>
      <c r="I334" s="3" t="s">
        <v>75</v>
      </c>
      <c r="J334" s="4">
        <v>37.799999999999997</v>
      </c>
    </row>
    <row r="335" spans="1:10" x14ac:dyDescent="0.3">
      <c r="A335" s="2" t="s">
        <v>616</v>
      </c>
      <c r="B335" s="3" t="s">
        <v>617</v>
      </c>
      <c r="C335" s="2">
        <v>12</v>
      </c>
      <c r="D335" s="2">
        <v>2019</v>
      </c>
      <c r="E335" s="4">
        <v>510</v>
      </c>
      <c r="F335" s="4">
        <v>102</v>
      </c>
      <c r="G335" s="4">
        <v>408</v>
      </c>
      <c r="H335" s="3" t="s">
        <v>41</v>
      </c>
      <c r="I335" s="3" t="s">
        <v>42</v>
      </c>
      <c r="J335" s="4">
        <v>163.20000000000002</v>
      </c>
    </row>
    <row r="336" spans="1:10" x14ac:dyDescent="0.3">
      <c r="A336" s="2" t="s">
        <v>618</v>
      </c>
      <c r="B336" s="3" t="s">
        <v>619</v>
      </c>
      <c r="C336" s="2">
        <v>12</v>
      </c>
      <c r="D336" s="2">
        <v>2019</v>
      </c>
      <c r="E336" s="4">
        <v>1491</v>
      </c>
      <c r="F336" s="4">
        <v>298.20000000000005</v>
      </c>
      <c r="G336" s="4">
        <v>1192.8</v>
      </c>
      <c r="H336" s="3" t="s">
        <v>26</v>
      </c>
      <c r="I336" s="3" t="s">
        <v>31</v>
      </c>
      <c r="J336" s="4">
        <v>506.94000000000005</v>
      </c>
    </row>
    <row r="337" spans="1:10" x14ac:dyDescent="0.3">
      <c r="A337" s="2" t="s">
        <v>620</v>
      </c>
      <c r="B337" s="3" t="s">
        <v>621</v>
      </c>
      <c r="C337" s="2">
        <v>12</v>
      </c>
      <c r="D337" s="2">
        <v>2019</v>
      </c>
      <c r="E337" s="4">
        <v>538</v>
      </c>
      <c r="F337" s="4">
        <v>107.59999999999997</v>
      </c>
      <c r="G337" s="4">
        <v>430.40000000000003</v>
      </c>
      <c r="H337" s="3" t="s">
        <v>44</v>
      </c>
      <c r="I337" s="3" t="s">
        <v>47</v>
      </c>
      <c r="J337" s="4">
        <v>145.26000000000002</v>
      </c>
    </row>
    <row r="338" spans="1:10" x14ac:dyDescent="0.3">
      <c r="A338" s="2" t="s">
        <v>622</v>
      </c>
      <c r="B338" s="3" t="s">
        <v>623</v>
      </c>
      <c r="C338" s="2">
        <v>12</v>
      </c>
      <c r="D338" s="2">
        <v>2019</v>
      </c>
      <c r="E338" s="4">
        <v>267</v>
      </c>
      <c r="F338" s="4">
        <v>53.399999999999977</v>
      </c>
      <c r="G338" s="4">
        <v>213.60000000000002</v>
      </c>
      <c r="H338" s="3" t="s">
        <v>60</v>
      </c>
      <c r="I338" s="3" t="s">
        <v>164</v>
      </c>
      <c r="J338" s="4">
        <v>90.78</v>
      </c>
    </row>
    <row r="339" spans="1:10" x14ac:dyDescent="0.3">
      <c r="A339" s="2" t="s">
        <v>624</v>
      </c>
      <c r="B339" s="3" t="s">
        <v>625</v>
      </c>
      <c r="C339" s="2">
        <v>12</v>
      </c>
      <c r="D339" s="2">
        <v>2019</v>
      </c>
      <c r="E339" s="4">
        <v>345</v>
      </c>
      <c r="F339" s="4">
        <v>69</v>
      </c>
      <c r="G339" s="4">
        <v>276</v>
      </c>
      <c r="H339" s="3" t="s">
        <v>63</v>
      </c>
      <c r="I339" s="3" t="s">
        <v>116</v>
      </c>
      <c r="J339" s="4">
        <v>106.95</v>
      </c>
    </row>
    <row r="340" spans="1:10" x14ac:dyDescent="0.3">
      <c r="A340" s="2" t="s">
        <v>626</v>
      </c>
      <c r="B340" s="3" t="s">
        <v>627</v>
      </c>
      <c r="C340" s="2">
        <v>12</v>
      </c>
      <c r="D340" s="2">
        <v>2019</v>
      </c>
      <c r="E340" s="4">
        <v>168</v>
      </c>
      <c r="F340" s="4">
        <v>33.599999999999994</v>
      </c>
      <c r="G340" s="4">
        <v>134.4</v>
      </c>
      <c r="H340" s="3" t="s">
        <v>11</v>
      </c>
      <c r="I340" s="3" t="s">
        <v>12</v>
      </c>
      <c r="J340" s="4">
        <v>25.2</v>
      </c>
    </row>
    <row r="341" spans="1:10" x14ac:dyDescent="0.3">
      <c r="A341" s="2" t="s">
        <v>628</v>
      </c>
      <c r="B341" s="3" t="s">
        <v>629</v>
      </c>
      <c r="C341" s="2">
        <v>12</v>
      </c>
      <c r="D341" s="2">
        <v>2019</v>
      </c>
      <c r="E341" s="4">
        <v>168</v>
      </c>
      <c r="F341" s="4">
        <v>33.599999999999994</v>
      </c>
      <c r="G341" s="4">
        <v>134.4</v>
      </c>
      <c r="H341" s="3" t="s">
        <v>11</v>
      </c>
      <c r="I341" s="3" t="s">
        <v>12</v>
      </c>
      <c r="J341" s="4">
        <v>25.2</v>
      </c>
    </row>
    <row r="342" spans="1:10" x14ac:dyDescent="0.3">
      <c r="A342" s="2" t="s">
        <v>628</v>
      </c>
      <c r="B342" s="3" t="s">
        <v>630</v>
      </c>
      <c r="C342" s="2">
        <v>9</v>
      </c>
      <c r="D342" s="2">
        <v>2020</v>
      </c>
      <c r="E342" s="4">
        <v>220</v>
      </c>
      <c r="F342" s="4">
        <v>0</v>
      </c>
      <c r="G342" s="4">
        <v>220</v>
      </c>
      <c r="H342" s="3" t="s">
        <v>14</v>
      </c>
      <c r="I342" s="3" t="s">
        <v>15</v>
      </c>
      <c r="J342" s="4">
        <v>39.6</v>
      </c>
    </row>
    <row r="343" spans="1:10" x14ac:dyDescent="0.3">
      <c r="A343" s="2" t="s">
        <v>631</v>
      </c>
      <c r="B343" s="3" t="s">
        <v>632</v>
      </c>
      <c r="C343" s="2">
        <v>12</v>
      </c>
      <c r="D343" s="2">
        <v>2019</v>
      </c>
      <c r="E343" s="4">
        <v>210</v>
      </c>
      <c r="F343" s="4">
        <v>42</v>
      </c>
      <c r="G343" s="4">
        <v>168</v>
      </c>
      <c r="H343" s="3" t="s">
        <v>14</v>
      </c>
      <c r="I343" s="3" t="s">
        <v>75</v>
      </c>
      <c r="J343" s="4">
        <v>37.799999999999997</v>
      </c>
    </row>
    <row r="344" spans="1:10" x14ac:dyDescent="0.3">
      <c r="A344" s="2" t="s">
        <v>631</v>
      </c>
      <c r="B344" s="3" t="s">
        <v>633</v>
      </c>
      <c r="C344" s="2">
        <v>1</v>
      </c>
      <c r="D344" s="2">
        <v>2020</v>
      </c>
      <c r="E344" s="4">
        <v>240</v>
      </c>
      <c r="F344" s="4">
        <v>48</v>
      </c>
      <c r="G344" s="4">
        <v>192</v>
      </c>
      <c r="H344" s="3" t="s">
        <v>14</v>
      </c>
      <c r="I344" s="3" t="s">
        <v>17</v>
      </c>
      <c r="J344" s="4">
        <v>43.199999999999996</v>
      </c>
    </row>
    <row r="345" spans="1:10" x14ac:dyDescent="0.3">
      <c r="A345" s="2" t="s">
        <v>634</v>
      </c>
      <c r="B345" s="3" t="s">
        <v>635</v>
      </c>
      <c r="C345" s="2">
        <v>12</v>
      </c>
      <c r="D345" s="2">
        <v>2019</v>
      </c>
      <c r="E345" s="4">
        <v>507</v>
      </c>
      <c r="F345" s="4">
        <v>101.39999999999998</v>
      </c>
      <c r="G345" s="4">
        <v>405.6</v>
      </c>
      <c r="H345" s="3" t="s">
        <v>44</v>
      </c>
      <c r="I345" s="3" t="s">
        <v>275</v>
      </c>
      <c r="J345" s="4">
        <v>136.89000000000001</v>
      </c>
    </row>
    <row r="346" spans="1:10" x14ac:dyDescent="0.3">
      <c r="A346" s="2" t="s">
        <v>634</v>
      </c>
      <c r="B346" s="3" t="s">
        <v>636</v>
      </c>
      <c r="C346" s="2">
        <v>12</v>
      </c>
      <c r="D346" s="2">
        <v>2020</v>
      </c>
      <c r="E346" s="4">
        <v>293</v>
      </c>
      <c r="F346" s="4">
        <v>0</v>
      </c>
      <c r="G346" s="4">
        <v>293</v>
      </c>
      <c r="H346" s="3" t="s">
        <v>60</v>
      </c>
      <c r="I346" s="3" t="s">
        <v>250</v>
      </c>
      <c r="J346" s="4">
        <v>90.83</v>
      </c>
    </row>
    <row r="347" spans="1:10" x14ac:dyDescent="0.3">
      <c r="A347" s="2" t="s">
        <v>637</v>
      </c>
      <c r="B347" s="3" t="s">
        <v>638</v>
      </c>
      <c r="C347" s="2">
        <v>12</v>
      </c>
      <c r="D347" s="2">
        <v>2019</v>
      </c>
      <c r="E347" s="4">
        <v>447</v>
      </c>
      <c r="F347" s="4">
        <v>89.399999999999977</v>
      </c>
      <c r="G347" s="4">
        <v>357.6</v>
      </c>
      <c r="H347" s="3" t="s">
        <v>63</v>
      </c>
      <c r="I347" s="3" t="s">
        <v>64</v>
      </c>
      <c r="J347" s="4">
        <v>156.44999999999999</v>
      </c>
    </row>
    <row r="348" spans="1:10" x14ac:dyDescent="0.3">
      <c r="A348" s="2" t="s">
        <v>637</v>
      </c>
      <c r="B348" s="3" t="s">
        <v>639</v>
      </c>
      <c r="C348" s="2">
        <v>12</v>
      </c>
      <c r="D348" s="2">
        <v>2019</v>
      </c>
      <c r="E348" s="4">
        <v>447</v>
      </c>
      <c r="F348" s="4">
        <v>89.399999999999977</v>
      </c>
      <c r="G348" s="4">
        <v>357.6</v>
      </c>
      <c r="H348" s="3" t="s">
        <v>63</v>
      </c>
      <c r="I348" s="3" t="s">
        <v>64</v>
      </c>
      <c r="J348" s="4">
        <v>156.44999999999999</v>
      </c>
    </row>
    <row r="349" spans="1:10" x14ac:dyDescent="0.3">
      <c r="A349" s="2" t="s">
        <v>640</v>
      </c>
      <c r="B349" s="3" t="s">
        <v>641</v>
      </c>
      <c r="C349" s="2">
        <v>12</v>
      </c>
      <c r="D349" s="2">
        <v>2019</v>
      </c>
      <c r="E349" s="4">
        <v>447</v>
      </c>
      <c r="F349" s="4">
        <v>89.399999999999977</v>
      </c>
      <c r="G349" s="4">
        <v>357.6</v>
      </c>
      <c r="H349" s="3" t="s">
        <v>63</v>
      </c>
      <c r="I349" s="3" t="s">
        <v>64</v>
      </c>
      <c r="J349" s="4">
        <v>156.44999999999999</v>
      </c>
    </row>
    <row r="350" spans="1:10" x14ac:dyDescent="0.3">
      <c r="A350" s="2" t="s">
        <v>642</v>
      </c>
      <c r="B350" s="3" t="s">
        <v>643</v>
      </c>
      <c r="C350" s="2">
        <v>12</v>
      </c>
      <c r="D350" s="2">
        <v>2019</v>
      </c>
      <c r="E350" s="4">
        <v>345</v>
      </c>
      <c r="F350" s="4">
        <v>69</v>
      </c>
      <c r="G350" s="4">
        <v>276</v>
      </c>
      <c r="H350" s="3" t="s">
        <v>63</v>
      </c>
      <c r="I350" s="3" t="s">
        <v>116</v>
      </c>
      <c r="J350" s="4">
        <v>106.95</v>
      </c>
    </row>
    <row r="351" spans="1:10" x14ac:dyDescent="0.3">
      <c r="A351" s="2" t="s">
        <v>642</v>
      </c>
      <c r="B351" s="3" t="s">
        <v>644</v>
      </c>
      <c r="C351" s="2">
        <v>12</v>
      </c>
      <c r="D351" s="2">
        <v>2020</v>
      </c>
      <c r="E351" s="4">
        <v>447</v>
      </c>
      <c r="F351" s="4">
        <v>0</v>
      </c>
      <c r="G351" s="4">
        <v>447</v>
      </c>
      <c r="H351" s="3" t="s">
        <v>63</v>
      </c>
      <c r="I351" s="3" t="s">
        <v>64</v>
      </c>
      <c r="J351" s="4">
        <v>156.44999999999999</v>
      </c>
    </row>
    <row r="352" spans="1:10" x14ac:dyDescent="0.3">
      <c r="A352" s="2" t="s">
        <v>645</v>
      </c>
      <c r="B352" s="3" t="s">
        <v>646</v>
      </c>
      <c r="C352" s="2">
        <v>12</v>
      </c>
      <c r="D352" s="2">
        <v>2019</v>
      </c>
      <c r="E352" s="4">
        <v>447</v>
      </c>
      <c r="F352" s="4">
        <v>89.399999999999977</v>
      </c>
      <c r="G352" s="4">
        <v>357.6</v>
      </c>
      <c r="H352" s="3" t="s">
        <v>63</v>
      </c>
      <c r="I352" s="3" t="s">
        <v>64</v>
      </c>
      <c r="J352" s="4">
        <v>156.44999999999999</v>
      </c>
    </row>
    <row r="353" spans="1:10" x14ac:dyDescent="0.3">
      <c r="A353" s="2" t="s">
        <v>645</v>
      </c>
      <c r="B353" s="3" t="s">
        <v>647</v>
      </c>
      <c r="C353" s="2">
        <v>4</v>
      </c>
      <c r="D353" s="2">
        <v>2020</v>
      </c>
      <c r="E353" s="4">
        <v>383</v>
      </c>
      <c r="F353" s="4">
        <v>57.449999999999989</v>
      </c>
      <c r="G353" s="4">
        <v>325.55</v>
      </c>
      <c r="H353" s="3" t="s">
        <v>63</v>
      </c>
      <c r="I353" s="3" t="s">
        <v>66</v>
      </c>
      <c r="J353" s="4">
        <v>122.56</v>
      </c>
    </row>
    <row r="354" spans="1:10" x14ac:dyDescent="0.3">
      <c r="A354" s="2" t="s">
        <v>648</v>
      </c>
      <c r="B354" s="3" t="s">
        <v>649</v>
      </c>
      <c r="C354" s="2">
        <v>12</v>
      </c>
      <c r="D354" s="2">
        <v>2019</v>
      </c>
      <c r="E354" s="4">
        <v>144</v>
      </c>
      <c r="F354" s="4">
        <v>28.799999999999997</v>
      </c>
      <c r="G354" s="4">
        <v>115.2</v>
      </c>
      <c r="H354" s="3" t="s">
        <v>11</v>
      </c>
      <c r="I354" s="3" t="s">
        <v>119</v>
      </c>
      <c r="J354" s="4">
        <v>66.240000000000009</v>
      </c>
    </row>
    <row r="355" spans="1:10" x14ac:dyDescent="0.3">
      <c r="A355" s="2" t="s">
        <v>648</v>
      </c>
      <c r="B355" s="3" t="s">
        <v>650</v>
      </c>
      <c r="C355" s="2">
        <v>10</v>
      </c>
      <c r="D355" s="2">
        <v>2020</v>
      </c>
      <c r="E355" s="4">
        <v>168</v>
      </c>
      <c r="F355" s="4">
        <v>0</v>
      </c>
      <c r="G355" s="4">
        <v>168</v>
      </c>
      <c r="H355" s="3" t="s">
        <v>11</v>
      </c>
      <c r="I355" s="3" t="s">
        <v>12</v>
      </c>
      <c r="J355" s="4">
        <v>25.2</v>
      </c>
    </row>
    <row r="356" spans="1:10" x14ac:dyDescent="0.3">
      <c r="A356" s="2" t="s">
        <v>651</v>
      </c>
      <c r="B356" s="3" t="s">
        <v>652</v>
      </c>
      <c r="C356" s="2">
        <v>12</v>
      </c>
      <c r="D356" s="2">
        <v>2019</v>
      </c>
      <c r="E356" s="4">
        <v>168</v>
      </c>
      <c r="F356" s="4">
        <v>33.599999999999994</v>
      </c>
      <c r="G356" s="4">
        <v>134.4</v>
      </c>
      <c r="H356" s="3" t="s">
        <v>11</v>
      </c>
      <c r="I356" s="3" t="s">
        <v>121</v>
      </c>
      <c r="J356" s="4">
        <v>75.600000000000009</v>
      </c>
    </row>
    <row r="357" spans="1:10" x14ac:dyDescent="0.3">
      <c r="A357" s="2" t="s">
        <v>651</v>
      </c>
      <c r="B357" s="3" t="s">
        <v>653</v>
      </c>
      <c r="C357" s="2">
        <v>7</v>
      </c>
      <c r="D357" s="2">
        <v>2020</v>
      </c>
      <c r="E357" s="4">
        <v>144</v>
      </c>
      <c r="F357" s="4">
        <v>0</v>
      </c>
      <c r="G357" s="4">
        <v>144</v>
      </c>
      <c r="H357" s="3" t="s">
        <v>11</v>
      </c>
      <c r="I357" s="3" t="s">
        <v>119</v>
      </c>
      <c r="J357" s="4">
        <v>66.240000000000009</v>
      </c>
    </row>
    <row r="358" spans="1:10" x14ac:dyDescent="0.3">
      <c r="A358" s="2" t="s">
        <v>654</v>
      </c>
      <c r="B358" s="3" t="s">
        <v>655</v>
      </c>
      <c r="C358" s="2">
        <v>12</v>
      </c>
      <c r="D358" s="2">
        <v>2019</v>
      </c>
      <c r="E358" s="4">
        <v>210</v>
      </c>
      <c r="F358" s="4">
        <v>42</v>
      </c>
      <c r="G358" s="4">
        <v>168</v>
      </c>
      <c r="H358" s="3" t="s">
        <v>14</v>
      </c>
      <c r="I358" s="3" t="s">
        <v>75</v>
      </c>
      <c r="J358" s="4">
        <v>37.799999999999997</v>
      </c>
    </row>
    <row r="359" spans="1:10" x14ac:dyDescent="0.3">
      <c r="A359" s="2" t="s">
        <v>654</v>
      </c>
      <c r="B359" s="3" t="s">
        <v>656</v>
      </c>
      <c r="C359" s="2">
        <v>5</v>
      </c>
      <c r="D359" s="2">
        <v>2020</v>
      </c>
      <c r="E359" s="4">
        <v>220</v>
      </c>
      <c r="F359" s="4">
        <v>0</v>
      </c>
      <c r="G359" s="4">
        <v>220</v>
      </c>
      <c r="H359" s="3" t="s">
        <v>14</v>
      </c>
      <c r="I359" s="3" t="s">
        <v>15</v>
      </c>
      <c r="J359" s="4">
        <v>39.6</v>
      </c>
    </row>
    <row r="360" spans="1:10" x14ac:dyDescent="0.3">
      <c r="A360" s="2" t="s">
        <v>657</v>
      </c>
      <c r="B360" s="3" t="s">
        <v>658</v>
      </c>
      <c r="C360" s="2">
        <v>12</v>
      </c>
      <c r="D360" s="2">
        <v>2019</v>
      </c>
      <c r="E360" s="4">
        <v>240</v>
      </c>
      <c r="F360" s="4">
        <v>48</v>
      </c>
      <c r="G360" s="4">
        <v>192</v>
      </c>
      <c r="H360" s="3" t="s">
        <v>14</v>
      </c>
      <c r="I360" s="3" t="s">
        <v>17</v>
      </c>
      <c r="J360" s="4">
        <v>43.199999999999996</v>
      </c>
    </row>
    <row r="361" spans="1:10" x14ac:dyDescent="0.3">
      <c r="A361" s="2" t="s">
        <v>657</v>
      </c>
      <c r="B361" s="3" t="s">
        <v>659</v>
      </c>
      <c r="C361" s="2">
        <v>9</v>
      </c>
      <c r="D361" s="2">
        <v>2020</v>
      </c>
      <c r="E361" s="4">
        <v>210</v>
      </c>
      <c r="F361" s="4">
        <v>0</v>
      </c>
      <c r="G361" s="4">
        <v>210</v>
      </c>
      <c r="H361" s="3" t="s">
        <v>14</v>
      </c>
      <c r="I361" s="3" t="s">
        <v>75</v>
      </c>
      <c r="J361" s="4">
        <v>37.799999999999997</v>
      </c>
    </row>
    <row r="362" spans="1:10" x14ac:dyDescent="0.3">
      <c r="A362" s="2" t="s">
        <v>657</v>
      </c>
      <c r="B362" s="3" t="s">
        <v>660</v>
      </c>
      <c r="C362" s="2">
        <v>8</v>
      </c>
      <c r="D362" s="2">
        <v>2020</v>
      </c>
      <c r="E362" s="4">
        <v>240</v>
      </c>
      <c r="F362" s="4">
        <v>0</v>
      </c>
      <c r="G362" s="4">
        <v>240</v>
      </c>
      <c r="H362" s="3" t="s">
        <v>14</v>
      </c>
      <c r="I362" s="3" t="s">
        <v>17</v>
      </c>
      <c r="J362" s="4">
        <v>43.199999999999996</v>
      </c>
    </row>
    <row r="363" spans="1:10" x14ac:dyDescent="0.3">
      <c r="A363" s="2" t="s">
        <v>657</v>
      </c>
      <c r="B363" s="3" t="s">
        <v>661</v>
      </c>
      <c r="C363" s="2">
        <v>7</v>
      </c>
      <c r="D363" s="2">
        <v>2020</v>
      </c>
      <c r="E363" s="4">
        <v>192</v>
      </c>
      <c r="F363" s="4">
        <v>0</v>
      </c>
      <c r="G363" s="4">
        <v>192</v>
      </c>
      <c r="H363" s="3" t="s">
        <v>14</v>
      </c>
      <c r="I363" s="3" t="s">
        <v>78</v>
      </c>
      <c r="J363" s="4">
        <v>34.56</v>
      </c>
    </row>
    <row r="364" spans="1:10" x14ac:dyDescent="0.3">
      <c r="A364" s="2" t="s">
        <v>657</v>
      </c>
      <c r="B364" s="3" t="s">
        <v>662</v>
      </c>
      <c r="C364" s="2">
        <v>8</v>
      </c>
      <c r="D364" s="2">
        <v>2020</v>
      </c>
      <c r="E364" s="4">
        <v>220</v>
      </c>
      <c r="F364" s="4">
        <v>0</v>
      </c>
      <c r="G364" s="4">
        <v>220</v>
      </c>
      <c r="H364" s="3" t="s">
        <v>14</v>
      </c>
      <c r="I364" s="3" t="s">
        <v>15</v>
      </c>
      <c r="J364" s="4">
        <v>39.6</v>
      </c>
    </row>
    <row r="365" spans="1:10" x14ac:dyDescent="0.3">
      <c r="A365" s="2" t="s">
        <v>657</v>
      </c>
      <c r="B365" s="3" t="s">
        <v>663</v>
      </c>
      <c r="C365" s="2">
        <v>10</v>
      </c>
      <c r="D365" s="2">
        <v>2020</v>
      </c>
      <c r="E365" s="4">
        <v>240</v>
      </c>
      <c r="F365" s="4">
        <v>0</v>
      </c>
      <c r="G365" s="4">
        <v>240</v>
      </c>
      <c r="H365" s="3" t="s">
        <v>14</v>
      </c>
      <c r="I365" s="3" t="s">
        <v>17</v>
      </c>
      <c r="J365" s="4">
        <v>43.199999999999996</v>
      </c>
    </row>
    <row r="366" spans="1:10" x14ac:dyDescent="0.3">
      <c r="A366" s="2" t="s">
        <v>664</v>
      </c>
      <c r="B366" s="3" t="s">
        <v>665</v>
      </c>
      <c r="C366" s="2">
        <v>12</v>
      </c>
      <c r="D366" s="2">
        <v>2019</v>
      </c>
      <c r="E366" s="4">
        <v>210</v>
      </c>
      <c r="F366" s="4">
        <v>42</v>
      </c>
      <c r="G366" s="4">
        <v>168</v>
      </c>
      <c r="H366" s="3" t="s">
        <v>14</v>
      </c>
      <c r="I366" s="3" t="s">
        <v>75</v>
      </c>
      <c r="J366" s="4">
        <v>37.799999999999997</v>
      </c>
    </row>
    <row r="367" spans="1:10" x14ac:dyDescent="0.3">
      <c r="A367" s="2" t="s">
        <v>666</v>
      </c>
      <c r="B367" s="3" t="s">
        <v>667</v>
      </c>
      <c r="C367" s="2">
        <v>12</v>
      </c>
      <c r="D367" s="2">
        <v>2019</v>
      </c>
      <c r="E367" s="4">
        <v>538</v>
      </c>
      <c r="F367" s="4">
        <v>107.59999999999997</v>
      </c>
      <c r="G367" s="4">
        <v>430.40000000000003</v>
      </c>
      <c r="H367" s="3" t="s">
        <v>44</v>
      </c>
      <c r="I367" s="3" t="s">
        <v>597</v>
      </c>
      <c r="J367" s="4">
        <v>129.12</v>
      </c>
    </row>
    <row r="368" spans="1:10" x14ac:dyDescent="0.3">
      <c r="A368" s="2" t="s">
        <v>666</v>
      </c>
      <c r="B368" s="3" t="s">
        <v>668</v>
      </c>
      <c r="C368" s="2">
        <v>4</v>
      </c>
      <c r="D368" s="2">
        <v>2020</v>
      </c>
      <c r="E368" s="4">
        <v>317</v>
      </c>
      <c r="F368" s="4">
        <v>47.550000000000011</v>
      </c>
      <c r="G368" s="4">
        <v>269.45</v>
      </c>
      <c r="H368" s="3" t="s">
        <v>60</v>
      </c>
      <c r="I368" s="3" t="s">
        <v>245</v>
      </c>
      <c r="J368" s="4">
        <v>98.27</v>
      </c>
    </row>
    <row r="369" spans="1:10" x14ac:dyDescent="0.3">
      <c r="A369" s="2" t="s">
        <v>666</v>
      </c>
      <c r="B369" s="3" t="s">
        <v>669</v>
      </c>
      <c r="C369" s="2">
        <v>4</v>
      </c>
      <c r="D369" s="2">
        <v>2020</v>
      </c>
      <c r="E369" s="4">
        <v>345</v>
      </c>
      <c r="F369" s="4">
        <v>51.75</v>
      </c>
      <c r="G369" s="4">
        <v>293.25</v>
      </c>
      <c r="H369" s="3" t="s">
        <v>63</v>
      </c>
      <c r="I369" s="3" t="s">
        <v>116</v>
      </c>
      <c r="J369" s="4">
        <v>106.95</v>
      </c>
    </row>
    <row r="370" spans="1:10" x14ac:dyDescent="0.3">
      <c r="A370" s="2" t="s">
        <v>666</v>
      </c>
      <c r="B370" s="3" t="s">
        <v>670</v>
      </c>
      <c r="C370" s="2">
        <v>4</v>
      </c>
      <c r="D370" s="2">
        <v>2020</v>
      </c>
      <c r="E370" s="4">
        <v>383</v>
      </c>
      <c r="F370" s="4">
        <v>57.449999999999989</v>
      </c>
      <c r="G370" s="4">
        <v>325.55</v>
      </c>
      <c r="H370" s="3" t="s">
        <v>63</v>
      </c>
      <c r="I370" s="3" t="s">
        <v>66</v>
      </c>
      <c r="J370" s="4">
        <v>122.56</v>
      </c>
    </row>
    <row r="371" spans="1:10" x14ac:dyDescent="0.3">
      <c r="A371" s="2" t="s">
        <v>666</v>
      </c>
      <c r="B371" s="3" t="s">
        <v>671</v>
      </c>
      <c r="C371" s="2">
        <v>4</v>
      </c>
      <c r="D371" s="2">
        <v>2020</v>
      </c>
      <c r="E371" s="4">
        <v>383</v>
      </c>
      <c r="F371" s="4">
        <v>57.449999999999989</v>
      </c>
      <c r="G371" s="4">
        <v>325.55</v>
      </c>
      <c r="H371" s="3" t="s">
        <v>63</v>
      </c>
      <c r="I371" s="3" t="s">
        <v>66</v>
      </c>
      <c r="J371" s="4">
        <v>122.56</v>
      </c>
    </row>
    <row r="372" spans="1:10" x14ac:dyDescent="0.3">
      <c r="A372" s="2" t="s">
        <v>672</v>
      </c>
      <c r="B372" s="3" t="s">
        <v>673</v>
      </c>
      <c r="C372" s="2">
        <v>12</v>
      </c>
      <c r="D372" s="2">
        <v>2019</v>
      </c>
      <c r="E372" s="4">
        <v>345</v>
      </c>
      <c r="F372" s="4">
        <v>69</v>
      </c>
      <c r="G372" s="4">
        <v>276</v>
      </c>
      <c r="H372" s="3" t="s">
        <v>63</v>
      </c>
      <c r="I372" s="3" t="s">
        <v>116</v>
      </c>
      <c r="J372" s="4">
        <v>106.95</v>
      </c>
    </row>
    <row r="373" spans="1:10" x14ac:dyDescent="0.3">
      <c r="A373" s="2" t="s">
        <v>674</v>
      </c>
      <c r="B373" s="3" t="s">
        <v>675</v>
      </c>
      <c r="C373" s="2">
        <v>12</v>
      </c>
      <c r="D373" s="2">
        <v>2019</v>
      </c>
      <c r="E373" s="4">
        <v>383</v>
      </c>
      <c r="F373" s="4">
        <v>76.599999999999966</v>
      </c>
      <c r="G373" s="4">
        <v>306.40000000000003</v>
      </c>
      <c r="H373" s="3" t="s">
        <v>63</v>
      </c>
      <c r="I373" s="3" t="s">
        <v>66</v>
      </c>
      <c r="J373" s="4">
        <v>122.56</v>
      </c>
    </row>
    <row r="374" spans="1:10" x14ac:dyDescent="0.3">
      <c r="A374" s="2" t="s">
        <v>674</v>
      </c>
      <c r="B374" s="3" t="s">
        <v>676</v>
      </c>
      <c r="C374" s="2">
        <v>3</v>
      </c>
      <c r="D374" s="2">
        <v>2020</v>
      </c>
      <c r="E374" s="4">
        <v>383</v>
      </c>
      <c r="F374" s="4">
        <v>0</v>
      </c>
      <c r="G374" s="4">
        <v>383</v>
      </c>
      <c r="H374" s="3" t="s">
        <v>63</v>
      </c>
      <c r="I374" s="3" t="s">
        <v>66</v>
      </c>
      <c r="J374" s="4">
        <v>122.56</v>
      </c>
    </row>
    <row r="375" spans="1:10" x14ac:dyDescent="0.3">
      <c r="A375" s="2" t="s">
        <v>674</v>
      </c>
      <c r="B375" s="3" t="s">
        <v>677</v>
      </c>
      <c r="C375" s="2">
        <v>6</v>
      </c>
      <c r="D375" s="2">
        <v>2020</v>
      </c>
      <c r="E375" s="4">
        <v>345</v>
      </c>
      <c r="F375" s="4">
        <v>0</v>
      </c>
      <c r="G375" s="4">
        <v>345</v>
      </c>
      <c r="H375" s="3" t="s">
        <v>63</v>
      </c>
      <c r="I375" s="3" t="s">
        <v>116</v>
      </c>
      <c r="J375" s="4">
        <v>106.95</v>
      </c>
    </row>
    <row r="376" spans="1:10" x14ac:dyDescent="0.3">
      <c r="A376" s="2" t="s">
        <v>678</v>
      </c>
      <c r="B376" s="3" t="s">
        <v>679</v>
      </c>
      <c r="C376" s="2">
        <v>12</v>
      </c>
      <c r="D376" s="2">
        <v>2019</v>
      </c>
      <c r="E376" s="4">
        <v>345</v>
      </c>
      <c r="F376" s="4">
        <v>69</v>
      </c>
      <c r="G376" s="4">
        <v>276</v>
      </c>
      <c r="H376" s="3" t="s">
        <v>63</v>
      </c>
      <c r="I376" s="3" t="s">
        <v>116</v>
      </c>
      <c r="J376" s="4">
        <v>106.95</v>
      </c>
    </row>
    <row r="377" spans="1:10" x14ac:dyDescent="0.3">
      <c r="A377" s="2" t="s">
        <v>678</v>
      </c>
      <c r="B377" s="3" t="s">
        <v>680</v>
      </c>
      <c r="C377" s="2">
        <v>2</v>
      </c>
      <c r="D377" s="2">
        <v>2020</v>
      </c>
      <c r="E377" s="4">
        <v>383</v>
      </c>
      <c r="F377" s="4">
        <v>0</v>
      </c>
      <c r="G377" s="4">
        <v>383</v>
      </c>
      <c r="H377" s="3" t="s">
        <v>63</v>
      </c>
      <c r="I377" s="3" t="s">
        <v>66</v>
      </c>
      <c r="J377" s="4">
        <v>122.56</v>
      </c>
    </row>
    <row r="378" spans="1:10" x14ac:dyDescent="0.3">
      <c r="A378" s="2" t="s">
        <v>678</v>
      </c>
      <c r="B378" s="3" t="s">
        <v>681</v>
      </c>
      <c r="C378" s="2">
        <v>1</v>
      </c>
      <c r="D378" s="2">
        <v>2020</v>
      </c>
      <c r="E378" s="4">
        <v>144</v>
      </c>
      <c r="F378" s="4">
        <v>0</v>
      </c>
      <c r="G378" s="4">
        <v>144</v>
      </c>
      <c r="H378" s="3" t="s">
        <v>11</v>
      </c>
      <c r="I378" s="3" t="s">
        <v>119</v>
      </c>
      <c r="J378" s="4">
        <v>66.240000000000009</v>
      </c>
    </row>
    <row r="379" spans="1:10" x14ac:dyDescent="0.3">
      <c r="A379" s="2" t="s">
        <v>678</v>
      </c>
      <c r="B379" s="3" t="s">
        <v>682</v>
      </c>
      <c r="C379" s="2">
        <v>5</v>
      </c>
      <c r="D379" s="2">
        <v>2020</v>
      </c>
      <c r="E379" s="4">
        <v>168</v>
      </c>
      <c r="F379" s="4">
        <v>0</v>
      </c>
      <c r="G379" s="4">
        <v>168</v>
      </c>
      <c r="H379" s="3" t="s">
        <v>11</v>
      </c>
      <c r="I379" s="3" t="s">
        <v>121</v>
      </c>
      <c r="J379" s="4">
        <v>75.600000000000009</v>
      </c>
    </row>
    <row r="380" spans="1:10" x14ac:dyDescent="0.3">
      <c r="A380" s="2" t="s">
        <v>683</v>
      </c>
      <c r="B380" s="3" t="s">
        <v>684</v>
      </c>
      <c r="C380" s="2">
        <v>12</v>
      </c>
      <c r="D380" s="2">
        <v>2019</v>
      </c>
      <c r="E380" s="4">
        <v>168</v>
      </c>
      <c r="F380" s="4">
        <v>33.599999999999994</v>
      </c>
      <c r="G380" s="4">
        <v>134.4</v>
      </c>
      <c r="H380" s="3" t="s">
        <v>11</v>
      </c>
      <c r="I380" s="3" t="s">
        <v>12</v>
      </c>
      <c r="J380" s="4">
        <v>25.2</v>
      </c>
    </row>
    <row r="381" spans="1:10" x14ac:dyDescent="0.3">
      <c r="A381" s="2" t="s">
        <v>683</v>
      </c>
      <c r="B381" s="3" t="s">
        <v>685</v>
      </c>
      <c r="C381" s="2">
        <v>4</v>
      </c>
      <c r="D381" s="2">
        <v>2020</v>
      </c>
      <c r="E381" s="4">
        <v>172</v>
      </c>
      <c r="F381" s="4">
        <v>25.800000000000011</v>
      </c>
      <c r="G381" s="4">
        <v>146.19999999999999</v>
      </c>
      <c r="H381" s="3" t="s">
        <v>11</v>
      </c>
      <c r="I381" s="3" t="s">
        <v>71</v>
      </c>
      <c r="J381" s="4">
        <v>65.36</v>
      </c>
    </row>
    <row r="382" spans="1:10" x14ac:dyDescent="0.3">
      <c r="A382" s="2" t="s">
        <v>686</v>
      </c>
      <c r="B382" s="3" t="s">
        <v>687</v>
      </c>
      <c r="C382" s="2">
        <v>12</v>
      </c>
      <c r="D382" s="2">
        <v>2019</v>
      </c>
      <c r="E382" s="4">
        <v>144</v>
      </c>
      <c r="F382" s="4">
        <v>28.799999999999997</v>
      </c>
      <c r="G382" s="4">
        <v>115.2</v>
      </c>
      <c r="H382" s="3" t="s">
        <v>11</v>
      </c>
      <c r="I382" s="3" t="s">
        <v>119</v>
      </c>
      <c r="J382" s="4">
        <v>66.240000000000009</v>
      </c>
    </row>
    <row r="383" spans="1:10" x14ac:dyDescent="0.3">
      <c r="A383" s="2" t="s">
        <v>686</v>
      </c>
      <c r="B383" s="3" t="s">
        <v>688</v>
      </c>
      <c r="C383" s="2">
        <v>12</v>
      </c>
      <c r="D383" s="2">
        <v>2020</v>
      </c>
      <c r="E383" s="4">
        <v>144</v>
      </c>
      <c r="F383" s="4">
        <v>0</v>
      </c>
      <c r="G383" s="4">
        <v>144</v>
      </c>
      <c r="H383" s="3" t="s">
        <v>11</v>
      </c>
      <c r="I383" s="3" t="s">
        <v>119</v>
      </c>
      <c r="J383" s="4">
        <v>66.240000000000009</v>
      </c>
    </row>
    <row r="384" spans="1:10" x14ac:dyDescent="0.3">
      <c r="A384" s="2" t="s">
        <v>686</v>
      </c>
      <c r="B384" s="3" t="s">
        <v>689</v>
      </c>
      <c r="C384" s="2">
        <v>6</v>
      </c>
      <c r="D384" s="2">
        <v>2020</v>
      </c>
      <c r="E384" s="4">
        <v>240</v>
      </c>
      <c r="F384" s="4">
        <v>0</v>
      </c>
      <c r="G384" s="4">
        <v>240</v>
      </c>
      <c r="H384" s="3" t="s">
        <v>14</v>
      </c>
      <c r="I384" s="3" t="s">
        <v>17</v>
      </c>
      <c r="J384" s="4">
        <v>43.199999999999996</v>
      </c>
    </row>
    <row r="385" spans="1:10" x14ac:dyDescent="0.3">
      <c r="A385" s="2" t="s">
        <v>686</v>
      </c>
      <c r="B385" s="3" t="s">
        <v>690</v>
      </c>
      <c r="C385" s="2">
        <v>9</v>
      </c>
      <c r="D385" s="2">
        <v>2020</v>
      </c>
      <c r="E385" s="4">
        <v>192</v>
      </c>
      <c r="F385" s="4">
        <v>0</v>
      </c>
      <c r="G385" s="4">
        <v>192</v>
      </c>
      <c r="H385" s="3" t="s">
        <v>14</v>
      </c>
      <c r="I385" s="3" t="s">
        <v>78</v>
      </c>
      <c r="J385" s="4">
        <v>34.56</v>
      </c>
    </row>
    <row r="386" spans="1:10" x14ac:dyDescent="0.3">
      <c r="A386" s="2" t="s">
        <v>691</v>
      </c>
      <c r="B386" s="3" t="s">
        <v>692</v>
      </c>
      <c r="C386" s="2">
        <v>12</v>
      </c>
      <c r="D386" s="2">
        <v>2019</v>
      </c>
      <c r="E386" s="4">
        <v>220</v>
      </c>
      <c r="F386" s="4">
        <v>44</v>
      </c>
      <c r="G386" s="4">
        <v>176</v>
      </c>
      <c r="H386" s="3" t="s">
        <v>14</v>
      </c>
      <c r="I386" s="3" t="s">
        <v>15</v>
      </c>
      <c r="J386" s="4">
        <v>39.6</v>
      </c>
    </row>
    <row r="387" spans="1:10" x14ac:dyDescent="0.3">
      <c r="A387" s="2" t="s">
        <v>693</v>
      </c>
      <c r="B387" s="3" t="s">
        <v>694</v>
      </c>
      <c r="C387" s="2">
        <v>12</v>
      </c>
      <c r="D387" s="2">
        <v>2019</v>
      </c>
      <c r="E387" s="4">
        <v>210</v>
      </c>
      <c r="F387" s="4">
        <v>42</v>
      </c>
      <c r="G387" s="4">
        <v>168</v>
      </c>
      <c r="H387" s="3" t="s">
        <v>14</v>
      </c>
      <c r="I387" s="3" t="s">
        <v>75</v>
      </c>
      <c r="J387" s="4">
        <v>37.799999999999997</v>
      </c>
    </row>
    <row r="388" spans="1:10" x14ac:dyDescent="0.3">
      <c r="A388" s="2" t="s">
        <v>693</v>
      </c>
      <c r="B388" s="3" t="s">
        <v>695</v>
      </c>
      <c r="C388" s="2">
        <v>1</v>
      </c>
      <c r="D388" s="2">
        <v>2020</v>
      </c>
      <c r="E388" s="4">
        <v>205</v>
      </c>
      <c r="F388" s="4">
        <v>0</v>
      </c>
      <c r="G388" s="4">
        <v>205</v>
      </c>
      <c r="H388" s="3" t="s">
        <v>14</v>
      </c>
      <c r="I388" s="3" t="s">
        <v>87</v>
      </c>
      <c r="J388" s="4">
        <v>36.9</v>
      </c>
    </row>
    <row r="389" spans="1:10" x14ac:dyDescent="0.3">
      <c r="A389" s="2" t="s">
        <v>693</v>
      </c>
      <c r="B389" s="3" t="s">
        <v>696</v>
      </c>
      <c r="C389" s="2">
        <v>6</v>
      </c>
      <c r="D389" s="2">
        <v>2020</v>
      </c>
      <c r="E389" s="4">
        <v>240</v>
      </c>
      <c r="F389" s="4">
        <v>0</v>
      </c>
      <c r="G389" s="4">
        <v>240</v>
      </c>
      <c r="H389" s="3" t="s">
        <v>14</v>
      </c>
      <c r="I389" s="3" t="s">
        <v>17</v>
      </c>
      <c r="J389" s="4">
        <v>43.199999999999996</v>
      </c>
    </row>
    <row r="390" spans="1:10" x14ac:dyDescent="0.3">
      <c r="A390" s="2" t="s">
        <v>693</v>
      </c>
      <c r="B390" s="3" t="s">
        <v>697</v>
      </c>
      <c r="C390" s="2">
        <v>5</v>
      </c>
      <c r="D390" s="2">
        <v>2020</v>
      </c>
      <c r="E390" s="4">
        <v>205</v>
      </c>
      <c r="F390" s="4">
        <v>0</v>
      </c>
      <c r="G390" s="4">
        <v>205</v>
      </c>
      <c r="H390" s="3" t="s">
        <v>14</v>
      </c>
      <c r="I390" s="3" t="s">
        <v>87</v>
      </c>
      <c r="J390" s="4">
        <v>36.9</v>
      </c>
    </row>
    <row r="391" spans="1:10" x14ac:dyDescent="0.3">
      <c r="A391" s="2" t="s">
        <v>693</v>
      </c>
      <c r="B391" s="3" t="s">
        <v>698</v>
      </c>
      <c r="C391" s="2">
        <v>4</v>
      </c>
      <c r="D391" s="2">
        <v>2020</v>
      </c>
      <c r="E391" s="4">
        <v>240</v>
      </c>
      <c r="F391" s="4">
        <v>36</v>
      </c>
      <c r="G391" s="4">
        <v>204</v>
      </c>
      <c r="H391" s="3" t="s">
        <v>14</v>
      </c>
      <c r="I391" s="3" t="s">
        <v>17</v>
      </c>
      <c r="J391" s="4">
        <v>43.199999999999996</v>
      </c>
    </row>
    <row r="392" spans="1:10" x14ac:dyDescent="0.3">
      <c r="A392" s="2" t="s">
        <v>693</v>
      </c>
      <c r="B392" s="3" t="s">
        <v>699</v>
      </c>
      <c r="C392" s="2">
        <v>5</v>
      </c>
      <c r="D392" s="2">
        <v>2020</v>
      </c>
      <c r="E392" s="4">
        <v>205</v>
      </c>
      <c r="F392" s="4">
        <v>30.75</v>
      </c>
      <c r="G392" s="4">
        <v>174.25</v>
      </c>
      <c r="H392" s="3" t="s">
        <v>14</v>
      </c>
      <c r="I392" s="3" t="s">
        <v>87</v>
      </c>
      <c r="J392" s="4">
        <v>36.9</v>
      </c>
    </row>
    <row r="393" spans="1:10" x14ac:dyDescent="0.3">
      <c r="A393" s="2" t="s">
        <v>700</v>
      </c>
      <c r="B393" s="3" t="s">
        <v>701</v>
      </c>
      <c r="C393" s="2">
        <v>12</v>
      </c>
      <c r="D393" s="2">
        <v>2019</v>
      </c>
      <c r="E393" s="4">
        <v>240</v>
      </c>
      <c r="F393" s="4">
        <v>48</v>
      </c>
      <c r="G393" s="4">
        <v>192</v>
      </c>
      <c r="H393" s="3" t="s">
        <v>14</v>
      </c>
      <c r="I393" s="3" t="s">
        <v>17</v>
      </c>
      <c r="J393" s="4">
        <v>43.199999999999996</v>
      </c>
    </row>
    <row r="394" spans="1:10" x14ac:dyDescent="0.3">
      <c r="A394" s="2" t="s">
        <v>702</v>
      </c>
      <c r="B394" s="3" t="s">
        <v>703</v>
      </c>
      <c r="C394" s="2">
        <v>12</v>
      </c>
      <c r="D394" s="2">
        <v>2019</v>
      </c>
      <c r="E394" s="4">
        <v>220</v>
      </c>
      <c r="F394" s="4">
        <v>44</v>
      </c>
      <c r="G394" s="4">
        <v>176</v>
      </c>
      <c r="H394" s="3" t="s">
        <v>14</v>
      </c>
      <c r="I394" s="3" t="s">
        <v>15</v>
      </c>
      <c r="J394" s="4">
        <v>39.6</v>
      </c>
    </row>
    <row r="395" spans="1:10" x14ac:dyDescent="0.3">
      <c r="A395" s="2" t="s">
        <v>704</v>
      </c>
      <c r="B395" s="3" t="s">
        <v>705</v>
      </c>
      <c r="C395" s="2">
        <v>12</v>
      </c>
      <c r="D395" s="2">
        <v>2019</v>
      </c>
      <c r="E395" s="4">
        <v>440</v>
      </c>
      <c r="F395" s="4">
        <v>88</v>
      </c>
      <c r="G395" s="4">
        <v>352</v>
      </c>
      <c r="H395" s="3" t="s">
        <v>44</v>
      </c>
      <c r="I395" s="3" t="s">
        <v>52</v>
      </c>
      <c r="J395" s="4">
        <v>136.4</v>
      </c>
    </row>
    <row r="396" spans="1:10" x14ac:dyDescent="0.3">
      <c r="A396" s="2" t="s">
        <v>704</v>
      </c>
      <c r="B396" s="3" t="s">
        <v>706</v>
      </c>
      <c r="C396" s="2">
        <v>12</v>
      </c>
      <c r="D396" s="2">
        <v>2020</v>
      </c>
      <c r="E396" s="4">
        <v>261</v>
      </c>
      <c r="F396" s="4">
        <v>0</v>
      </c>
      <c r="G396" s="4">
        <v>261</v>
      </c>
      <c r="H396" s="3" t="s">
        <v>60</v>
      </c>
      <c r="I396" s="3" t="s">
        <v>515</v>
      </c>
      <c r="J396" s="4">
        <v>78.3</v>
      </c>
    </row>
    <row r="397" spans="1:10" x14ac:dyDescent="0.3">
      <c r="A397" s="2" t="s">
        <v>704</v>
      </c>
      <c r="B397" s="3" t="s">
        <v>707</v>
      </c>
      <c r="C397" s="2">
        <v>9</v>
      </c>
      <c r="D397" s="2">
        <v>2020</v>
      </c>
      <c r="E397" s="4">
        <v>447</v>
      </c>
      <c r="F397" s="4">
        <v>0</v>
      </c>
      <c r="G397" s="4">
        <v>447</v>
      </c>
      <c r="H397" s="3" t="s">
        <v>63</v>
      </c>
      <c r="I397" s="3" t="s">
        <v>64</v>
      </c>
      <c r="J397" s="4">
        <v>156.44999999999999</v>
      </c>
    </row>
    <row r="398" spans="1:10" x14ac:dyDescent="0.3">
      <c r="A398" s="2" t="s">
        <v>704</v>
      </c>
      <c r="B398" s="3" t="s">
        <v>708</v>
      </c>
      <c r="C398" s="2">
        <v>10</v>
      </c>
      <c r="D398" s="2">
        <v>2020</v>
      </c>
      <c r="E398" s="4">
        <v>383</v>
      </c>
      <c r="F398" s="4">
        <v>0</v>
      </c>
      <c r="G398" s="4">
        <v>383</v>
      </c>
      <c r="H398" s="3" t="s">
        <v>63</v>
      </c>
      <c r="I398" s="3" t="s">
        <v>66</v>
      </c>
      <c r="J398" s="4">
        <v>122.56</v>
      </c>
    </row>
    <row r="399" spans="1:10" x14ac:dyDescent="0.3">
      <c r="A399" s="2" t="s">
        <v>709</v>
      </c>
      <c r="B399" s="3" t="s">
        <v>710</v>
      </c>
      <c r="C399" s="2">
        <v>12</v>
      </c>
      <c r="D399" s="2">
        <v>2019</v>
      </c>
      <c r="E399" s="4">
        <v>447</v>
      </c>
      <c r="F399" s="4">
        <v>89.399999999999977</v>
      </c>
      <c r="G399" s="4">
        <v>357.6</v>
      </c>
      <c r="H399" s="3" t="s">
        <v>63</v>
      </c>
      <c r="I399" s="3" t="s">
        <v>64</v>
      </c>
      <c r="J399" s="4">
        <v>156.44999999999999</v>
      </c>
    </row>
    <row r="400" spans="1:10" x14ac:dyDescent="0.3">
      <c r="A400" s="2" t="s">
        <v>711</v>
      </c>
      <c r="B400" s="3" t="s">
        <v>712</v>
      </c>
      <c r="C400" s="2">
        <v>12</v>
      </c>
      <c r="D400" s="2">
        <v>2019</v>
      </c>
      <c r="E400" s="4">
        <v>383</v>
      </c>
      <c r="F400" s="4">
        <v>76.599999999999966</v>
      </c>
      <c r="G400" s="4">
        <v>306.40000000000003</v>
      </c>
      <c r="H400" s="3" t="s">
        <v>63</v>
      </c>
      <c r="I400" s="3" t="s">
        <v>66</v>
      </c>
      <c r="J400" s="4">
        <v>122.56</v>
      </c>
    </row>
    <row r="401" spans="1:10" x14ac:dyDescent="0.3">
      <c r="A401" s="2" t="s">
        <v>711</v>
      </c>
      <c r="B401" s="3" t="s">
        <v>713</v>
      </c>
      <c r="C401" s="2">
        <v>12</v>
      </c>
      <c r="D401" s="2">
        <v>2020</v>
      </c>
      <c r="E401" s="4">
        <v>345</v>
      </c>
      <c r="F401" s="4">
        <v>0</v>
      </c>
      <c r="G401" s="4">
        <v>345</v>
      </c>
      <c r="H401" s="3" t="s">
        <v>63</v>
      </c>
      <c r="I401" s="3" t="s">
        <v>116</v>
      </c>
      <c r="J401" s="4">
        <v>106.95</v>
      </c>
    </row>
    <row r="402" spans="1:10" x14ac:dyDescent="0.3">
      <c r="A402" s="2" t="s">
        <v>714</v>
      </c>
      <c r="B402" s="3" t="s">
        <v>715</v>
      </c>
      <c r="C402" s="2">
        <v>12</v>
      </c>
      <c r="D402" s="2">
        <v>2019</v>
      </c>
      <c r="E402" s="4">
        <v>172</v>
      </c>
      <c r="F402" s="4">
        <v>34.400000000000006</v>
      </c>
      <c r="G402" s="4">
        <v>137.6</v>
      </c>
      <c r="H402" s="3" t="s">
        <v>11</v>
      </c>
      <c r="I402" s="3" t="s">
        <v>71</v>
      </c>
      <c r="J402" s="4">
        <v>65.36</v>
      </c>
    </row>
    <row r="403" spans="1:10" x14ac:dyDescent="0.3">
      <c r="A403" s="2" t="s">
        <v>716</v>
      </c>
      <c r="B403" s="3" t="s">
        <v>717</v>
      </c>
      <c r="C403" s="2">
        <v>12</v>
      </c>
      <c r="D403" s="2">
        <v>2019</v>
      </c>
      <c r="E403" s="4">
        <v>172</v>
      </c>
      <c r="F403" s="4">
        <v>34.400000000000006</v>
      </c>
      <c r="G403" s="4">
        <v>137.6</v>
      </c>
      <c r="H403" s="3" t="s">
        <v>11</v>
      </c>
      <c r="I403" s="3" t="s">
        <v>71</v>
      </c>
      <c r="J403" s="4">
        <v>65.36</v>
      </c>
    </row>
    <row r="404" spans="1:10" x14ac:dyDescent="0.3">
      <c r="A404" s="2" t="s">
        <v>718</v>
      </c>
      <c r="B404" s="3" t="s">
        <v>719</v>
      </c>
      <c r="C404" s="2">
        <v>12</v>
      </c>
      <c r="D404" s="2">
        <v>2019</v>
      </c>
      <c r="E404" s="4">
        <v>168</v>
      </c>
      <c r="F404" s="4">
        <v>33.599999999999994</v>
      </c>
      <c r="G404" s="4">
        <v>134.4</v>
      </c>
      <c r="H404" s="3" t="s">
        <v>11</v>
      </c>
      <c r="I404" s="3" t="s">
        <v>12</v>
      </c>
      <c r="J404" s="4">
        <v>25.2</v>
      </c>
    </row>
    <row r="405" spans="1:10" x14ac:dyDescent="0.3">
      <c r="A405" s="2" t="s">
        <v>720</v>
      </c>
      <c r="B405" s="3" t="s">
        <v>721</v>
      </c>
      <c r="C405" s="2">
        <v>12</v>
      </c>
      <c r="D405" s="2">
        <v>2019</v>
      </c>
      <c r="E405" s="4">
        <v>210</v>
      </c>
      <c r="F405" s="4">
        <v>42</v>
      </c>
      <c r="G405" s="4">
        <v>168</v>
      </c>
      <c r="H405" s="3" t="s">
        <v>14</v>
      </c>
      <c r="I405" s="3" t="s">
        <v>75</v>
      </c>
      <c r="J405" s="4">
        <v>37.799999999999997</v>
      </c>
    </row>
    <row r="406" spans="1:10" x14ac:dyDescent="0.3">
      <c r="A406" s="2" t="s">
        <v>722</v>
      </c>
      <c r="B406" s="3" t="s">
        <v>723</v>
      </c>
      <c r="C406" s="2">
        <v>12</v>
      </c>
      <c r="D406" s="2">
        <v>2019</v>
      </c>
      <c r="E406" s="4">
        <v>210</v>
      </c>
      <c r="F406" s="4">
        <v>42</v>
      </c>
      <c r="G406" s="4">
        <v>168</v>
      </c>
      <c r="H406" s="3" t="s">
        <v>14</v>
      </c>
      <c r="I406" s="3" t="s">
        <v>75</v>
      </c>
      <c r="J406" s="4">
        <v>37.799999999999997</v>
      </c>
    </row>
    <row r="407" spans="1:10" x14ac:dyDescent="0.3">
      <c r="A407" s="2" t="s">
        <v>724</v>
      </c>
      <c r="B407" s="3" t="s">
        <v>725</v>
      </c>
      <c r="C407" s="2">
        <v>12</v>
      </c>
      <c r="D407" s="2">
        <v>2019</v>
      </c>
      <c r="E407" s="4">
        <v>258</v>
      </c>
      <c r="F407" s="4">
        <v>51.599999999999994</v>
      </c>
      <c r="G407" s="4">
        <v>206.4</v>
      </c>
      <c r="H407" s="3" t="s">
        <v>20</v>
      </c>
      <c r="I407" s="3" t="s">
        <v>105</v>
      </c>
      <c r="J407" s="4">
        <v>72.240000000000009</v>
      </c>
    </row>
    <row r="408" spans="1:10" x14ac:dyDescent="0.3">
      <c r="A408" s="2" t="s">
        <v>726</v>
      </c>
      <c r="B408" s="3" t="s">
        <v>727</v>
      </c>
      <c r="C408" s="2">
        <v>12</v>
      </c>
      <c r="D408" s="2">
        <v>2019</v>
      </c>
      <c r="E408" s="4">
        <v>523</v>
      </c>
      <c r="F408" s="4">
        <v>104.59999999999997</v>
      </c>
      <c r="G408" s="4">
        <v>418.40000000000003</v>
      </c>
      <c r="H408" s="3" t="s">
        <v>44</v>
      </c>
      <c r="I408" s="3" t="s">
        <v>45</v>
      </c>
      <c r="J408" s="4">
        <v>156.9</v>
      </c>
    </row>
    <row r="409" spans="1:10" x14ac:dyDescent="0.3">
      <c r="A409" s="2" t="s">
        <v>726</v>
      </c>
      <c r="B409" s="3" t="s">
        <v>728</v>
      </c>
      <c r="C409" s="2">
        <v>11</v>
      </c>
      <c r="D409" s="2">
        <v>2020</v>
      </c>
      <c r="E409" s="4">
        <v>295</v>
      </c>
      <c r="F409" s="4">
        <v>0</v>
      </c>
      <c r="G409" s="4">
        <v>295</v>
      </c>
      <c r="H409" s="3" t="s">
        <v>60</v>
      </c>
      <c r="I409" s="3" t="s">
        <v>729</v>
      </c>
      <c r="J409" s="4">
        <v>97.350000000000009</v>
      </c>
    </row>
    <row r="410" spans="1:10" x14ac:dyDescent="0.3">
      <c r="A410" s="2" t="s">
        <v>726</v>
      </c>
      <c r="B410" s="3" t="s">
        <v>730</v>
      </c>
      <c r="C410" s="2">
        <v>8</v>
      </c>
      <c r="D410" s="2">
        <v>2020</v>
      </c>
      <c r="E410" s="4">
        <v>447</v>
      </c>
      <c r="F410" s="4">
        <v>0</v>
      </c>
      <c r="G410" s="4">
        <v>447</v>
      </c>
      <c r="H410" s="3" t="s">
        <v>63</v>
      </c>
      <c r="I410" s="3" t="s">
        <v>64</v>
      </c>
      <c r="J410" s="4">
        <v>156.44999999999999</v>
      </c>
    </row>
    <row r="411" spans="1:10" x14ac:dyDescent="0.3">
      <c r="A411" s="2" t="s">
        <v>731</v>
      </c>
      <c r="B411" s="3" t="s">
        <v>732</v>
      </c>
      <c r="C411" s="2">
        <v>12</v>
      </c>
      <c r="D411" s="2">
        <v>2019</v>
      </c>
      <c r="E411" s="4">
        <v>383</v>
      </c>
      <c r="F411" s="4">
        <v>76.599999999999966</v>
      </c>
      <c r="G411" s="4">
        <v>306.40000000000003</v>
      </c>
      <c r="H411" s="3" t="s">
        <v>63</v>
      </c>
      <c r="I411" s="3" t="s">
        <v>66</v>
      </c>
      <c r="J411" s="4">
        <v>122.56</v>
      </c>
    </row>
    <row r="412" spans="1:10" x14ac:dyDescent="0.3">
      <c r="A412" s="2" t="s">
        <v>733</v>
      </c>
      <c r="B412" s="3" t="s">
        <v>734</v>
      </c>
      <c r="C412" s="2">
        <v>12</v>
      </c>
      <c r="D412" s="2">
        <v>2019</v>
      </c>
      <c r="E412" s="4">
        <v>172</v>
      </c>
      <c r="F412" s="4">
        <v>34.400000000000006</v>
      </c>
      <c r="G412" s="4">
        <v>137.6</v>
      </c>
      <c r="H412" s="3" t="s">
        <v>11</v>
      </c>
      <c r="I412" s="3" t="s">
        <v>71</v>
      </c>
      <c r="J412" s="4">
        <v>65.36</v>
      </c>
    </row>
    <row r="413" spans="1:10" x14ac:dyDescent="0.3">
      <c r="A413" s="2" t="s">
        <v>733</v>
      </c>
      <c r="B413" s="3" t="s">
        <v>735</v>
      </c>
      <c r="C413" s="2">
        <v>7</v>
      </c>
      <c r="D413" s="2">
        <v>2020</v>
      </c>
      <c r="E413" s="4">
        <v>205</v>
      </c>
      <c r="F413" s="4">
        <v>0</v>
      </c>
      <c r="G413" s="4">
        <v>205</v>
      </c>
      <c r="H413" s="3" t="s">
        <v>14</v>
      </c>
      <c r="I413" s="3" t="s">
        <v>87</v>
      </c>
      <c r="J413" s="4">
        <v>36.9</v>
      </c>
    </row>
    <row r="414" spans="1:10" x14ac:dyDescent="0.3">
      <c r="A414" s="2" t="s">
        <v>733</v>
      </c>
      <c r="B414" s="3" t="s">
        <v>736</v>
      </c>
      <c r="C414" s="2">
        <v>8</v>
      </c>
      <c r="D414" s="2">
        <v>2020</v>
      </c>
      <c r="E414" s="4">
        <v>205</v>
      </c>
      <c r="F414" s="4">
        <v>0</v>
      </c>
      <c r="G414" s="4">
        <v>205</v>
      </c>
      <c r="H414" s="3" t="s">
        <v>14</v>
      </c>
      <c r="I414" s="3" t="s">
        <v>87</v>
      </c>
      <c r="J414" s="4">
        <v>36.9</v>
      </c>
    </row>
    <row r="415" spans="1:10" x14ac:dyDescent="0.3">
      <c r="A415" s="2" t="s">
        <v>737</v>
      </c>
      <c r="B415" s="3" t="s">
        <v>738</v>
      </c>
      <c r="C415" s="2">
        <v>12</v>
      </c>
      <c r="D415" s="2">
        <v>2019</v>
      </c>
      <c r="E415" s="4">
        <v>488</v>
      </c>
      <c r="F415" s="4">
        <v>97.599999999999966</v>
      </c>
      <c r="G415" s="4">
        <v>390.40000000000003</v>
      </c>
      <c r="H415" s="3" t="s">
        <v>44</v>
      </c>
      <c r="I415" s="3" t="s">
        <v>50</v>
      </c>
      <c r="J415" s="4">
        <v>156.16</v>
      </c>
    </row>
    <row r="416" spans="1:10" x14ac:dyDescent="0.3">
      <c r="A416" s="2" t="s">
        <v>739</v>
      </c>
      <c r="B416" s="3" t="s">
        <v>740</v>
      </c>
      <c r="C416" s="2">
        <v>12</v>
      </c>
      <c r="D416" s="2">
        <v>2019</v>
      </c>
      <c r="E416" s="4">
        <v>447</v>
      </c>
      <c r="F416" s="4">
        <v>89.399999999999977</v>
      </c>
      <c r="G416" s="4">
        <v>357.6</v>
      </c>
      <c r="H416" s="3" t="s">
        <v>63</v>
      </c>
      <c r="I416" s="3" t="s">
        <v>64</v>
      </c>
      <c r="J416" s="4">
        <v>156.44999999999999</v>
      </c>
    </row>
    <row r="417" spans="1:10" x14ac:dyDescent="0.3">
      <c r="A417" s="2" t="s">
        <v>739</v>
      </c>
      <c r="B417" s="3" t="s">
        <v>741</v>
      </c>
      <c r="C417" s="2">
        <v>3</v>
      </c>
      <c r="D417" s="2">
        <v>2020</v>
      </c>
      <c r="E417" s="4">
        <v>168</v>
      </c>
      <c r="F417" s="4">
        <v>0</v>
      </c>
      <c r="G417" s="4">
        <v>168</v>
      </c>
      <c r="H417" s="3" t="s">
        <v>11</v>
      </c>
      <c r="I417" s="3" t="s">
        <v>121</v>
      </c>
      <c r="J417" s="4">
        <v>75.600000000000009</v>
      </c>
    </row>
    <row r="418" spans="1:10" x14ac:dyDescent="0.3">
      <c r="A418" s="2" t="s">
        <v>739</v>
      </c>
      <c r="B418" s="3" t="s">
        <v>742</v>
      </c>
      <c r="C418" s="2">
        <v>6</v>
      </c>
      <c r="D418" s="2">
        <v>2020</v>
      </c>
      <c r="E418" s="4">
        <v>205</v>
      </c>
      <c r="F418" s="4">
        <v>0</v>
      </c>
      <c r="G418" s="4">
        <v>205</v>
      </c>
      <c r="H418" s="3" t="s">
        <v>14</v>
      </c>
      <c r="I418" s="3" t="s">
        <v>87</v>
      </c>
      <c r="J418" s="4">
        <v>36.9</v>
      </c>
    </row>
    <row r="419" spans="1:10" x14ac:dyDescent="0.3">
      <c r="A419" s="2" t="s">
        <v>743</v>
      </c>
      <c r="B419" s="3" t="s">
        <v>744</v>
      </c>
      <c r="C419" s="2">
        <v>12</v>
      </c>
      <c r="D419" s="2">
        <v>2019</v>
      </c>
      <c r="E419" s="4">
        <v>283</v>
      </c>
      <c r="F419" s="4">
        <v>56.599999999999994</v>
      </c>
      <c r="G419" s="4">
        <v>226.4</v>
      </c>
      <c r="H419" s="3" t="s">
        <v>60</v>
      </c>
      <c r="I419" s="3" t="s">
        <v>745</v>
      </c>
      <c r="J419" s="4">
        <v>82.07</v>
      </c>
    </row>
    <row r="420" spans="1:10" x14ac:dyDescent="0.3">
      <c r="A420" s="2" t="s">
        <v>746</v>
      </c>
      <c r="B420" s="3" t="s">
        <v>747</v>
      </c>
      <c r="C420" s="2">
        <v>12</v>
      </c>
      <c r="D420" s="2">
        <v>2019</v>
      </c>
      <c r="E420" s="4">
        <v>345</v>
      </c>
      <c r="F420" s="4">
        <v>69</v>
      </c>
      <c r="G420" s="4">
        <v>276</v>
      </c>
      <c r="H420" s="3" t="s">
        <v>63</v>
      </c>
      <c r="I420" s="3" t="s">
        <v>116</v>
      </c>
      <c r="J420" s="4">
        <v>106.95</v>
      </c>
    </row>
    <row r="421" spans="1:10" x14ac:dyDescent="0.3">
      <c r="A421" s="2" t="s">
        <v>746</v>
      </c>
      <c r="B421" s="3" t="s">
        <v>748</v>
      </c>
      <c r="C421" s="2">
        <v>12</v>
      </c>
      <c r="D421" s="2">
        <v>2020</v>
      </c>
      <c r="E421" s="4">
        <v>172</v>
      </c>
      <c r="F421" s="4">
        <v>0</v>
      </c>
      <c r="G421" s="4">
        <v>172</v>
      </c>
      <c r="H421" s="3" t="s">
        <v>11</v>
      </c>
      <c r="I421" s="3" t="s">
        <v>71</v>
      </c>
      <c r="J421" s="4">
        <v>65.36</v>
      </c>
    </row>
    <row r="422" spans="1:10" x14ac:dyDescent="0.3">
      <c r="A422" s="2" t="s">
        <v>746</v>
      </c>
      <c r="B422" s="3" t="s">
        <v>749</v>
      </c>
      <c r="C422" s="2">
        <v>9</v>
      </c>
      <c r="D422" s="2">
        <v>2020</v>
      </c>
      <c r="E422" s="4">
        <v>172</v>
      </c>
      <c r="F422" s="4">
        <v>0</v>
      </c>
      <c r="G422" s="4">
        <v>172</v>
      </c>
      <c r="H422" s="3" t="s">
        <v>11</v>
      </c>
      <c r="I422" s="3" t="s">
        <v>71</v>
      </c>
      <c r="J422" s="4">
        <v>65.36</v>
      </c>
    </row>
    <row r="423" spans="1:10" x14ac:dyDescent="0.3">
      <c r="A423" s="2" t="s">
        <v>746</v>
      </c>
      <c r="B423" s="3" t="s">
        <v>750</v>
      </c>
      <c r="C423" s="2">
        <v>10</v>
      </c>
      <c r="D423" s="2">
        <v>2020</v>
      </c>
      <c r="E423" s="4">
        <v>172</v>
      </c>
      <c r="F423" s="4">
        <v>0</v>
      </c>
      <c r="G423" s="4">
        <v>172</v>
      </c>
      <c r="H423" s="3" t="s">
        <v>11</v>
      </c>
      <c r="I423" s="3" t="s">
        <v>71</v>
      </c>
      <c r="J423" s="4">
        <v>65.36</v>
      </c>
    </row>
    <row r="424" spans="1:10" x14ac:dyDescent="0.3">
      <c r="A424" s="2" t="s">
        <v>751</v>
      </c>
      <c r="B424" s="3" t="s">
        <v>752</v>
      </c>
      <c r="C424" s="2">
        <v>12</v>
      </c>
      <c r="D424" s="2">
        <v>2019</v>
      </c>
      <c r="E424" s="4">
        <v>168</v>
      </c>
      <c r="F424" s="4">
        <v>33.599999999999994</v>
      </c>
      <c r="G424" s="4">
        <v>134.4</v>
      </c>
      <c r="H424" s="3" t="s">
        <v>11</v>
      </c>
      <c r="I424" s="3" t="s">
        <v>12</v>
      </c>
      <c r="J424" s="4">
        <v>25.2</v>
      </c>
    </row>
    <row r="425" spans="1:10" x14ac:dyDescent="0.3">
      <c r="A425" s="2" t="s">
        <v>753</v>
      </c>
      <c r="B425" s="3" t="s">
        <v>754</v>
      </c>
      <c r="C425" s="2">
        <v>12</v>
      </c>
      <c r="D425" s="2">
        <v>2019</v>
      </c>
      <c r="E425" s="4">
        <v>172</v>
      </c>
      <c r="F425" s="4">
        <v>34.400000000000006</v>
      </c>
      <c r="G425" s="4">
        <v>137.6</v>
      </c>
      <c r="H425" s="3" t="s">
        <v>11</v>
      </c>
      <c r="I425" s="3" t="s">
        <v>71</v>
      </c>
      <c r="J425" s="4">
        <v>65.36</v>
      </c>
    </row>
    <row r="426" spans="1:10" x14ac:dyDescent="0.3">
      <c r="A426" s="2" t="s">
        <v>755</v>
      </c>
      <c r="B426" s="3" t="s">
        <v>756</v>
      </c>
      <c r="C426" s="2">
        <v>12</v>
      </c>
      <c r="D426" s="2">
        <v>2019</v>
      </c>
      <c r="E426" s="4">
        <v>240</v>
      </c>
      <c r="F426" s="4">
        <v>48</v>
      </c>
      <c r="G426" s="4">
        <v>192</v>
      </c>
      <c r="H426" s="3" t="s">
        <v>14</v>
      </c>
      <c r="I426" s="3" t="s">
        <v>17</v>
      </c>
      <c r="J426" s="4">
        <v>43.199999999999996</v>
      </c>
    </row>
    <row r="427" spans="1:10" x14ac:dyDescent="0.3">
      <c r="A427" s="2" t="s">
        <v>755</v>
      </c>
      <c r="B427" s="3" t="s">
        <v>757</v>
      </c>
      <c r="C427" s="2">
        <v>10</v>
      </c>
      <c r="D427" s="2">
        <v>2020</v>
      </c>
      <c r="E427" s="4">
        <v>240</v>
      </c>
      <c r="F427" s="4">
        <v>0</v>
      </c>
      <c r="G427" s="4">
        <v>240</v>
      </c>
      <c r="H427" s="3" t="s">
        <v>14</v>
      </c>
      <c r="I427" s="3" t="s">
        <v>17</v>
      </c>
      <c r="J427" s="4">
        <v>43.199999999999996</v>
      </c>
    </row>
    <row r="428" spans="1:10" x14ac:dyDescent="0.3">
      <c r="A428" s="2" t="s">
        <v>755</v>
      </c>
      <c r="B428" s="3" t="s">
        <v>758</v>
      </c>
      <c r="C428" s="2">
        <v>9</v>
      </c>
      <c r="D428" s="2">
        <v>2020</v>
      </c>
      <c r="E428" s="4">
        <v>240</v>
      </c>
      <c r="F428" s="4">
        <v>0</v>
      </c>
      <c r="G428" s="4">
        <v>240</v>
      </c>
      <c r="H428" s="3" t="s">
        <v>14</v>
      </c>
      <c r="I428" s="3" t="s">
        <v>17</v>
      </c>
      <c r="J428" s="4">
        <v>43.199999999999996</v>
      </c>
    </row>
    <row r="429" spans="1:10" x14ac:dyDescent="0.3">
      <c r="A429" s="2" t="s">
        <v>755</v>
      </c>
      <c r="B429" s="3" t="s">
        <v>759</v>
      </c>
      <c r="C429" s="2">
        <v>7</v>
      </c>
      <c r="D429" s="2">
        <v>2020</v>
      </c>
      <c r="E429" s="4">
        <v>205</v>
      </c>
      <c r="F429" s="4">
        <v>0</v>
      </c>
      <c r="G429" s="4">
        <v>205</v>
      </c>
      <c r="H429" s="3" t="s">
        <v>14</v>
      </c>
      <c r="I429" s="3" t="s">
        <v>87</v>
      </c>
      <c r="J429" s="4">
        <v>36.9</v>
      </c>
    </row>
    <row r="430" spans="1:10" x14ac:dyDescent="0.3">
      <c r="A430" s="2" t="s">
        <v>760</v>
      </c>
      <c r="B430" s="3" t="s">
        <v>761</v>
      </c>
      <c r="C430" s="2">
        <v>12</v>
      </c>
      <c r="D430" s="2">
        <v>2019</v>
      </c>
      <c r="E430" s="4">
        <v>205</v>
      </c>
      <c r="F430" s="4">
        <v>41</v>
      </c>
      <c r="G430" s="4">
        <v>164</v>
      </c>
      <c r="H430" s="3" t="s">
        <v>14</v>
      </c>
      <c r="I430" s="3" t="s">
        <v>87</v>
      </c>
      <c r="J430" s="4">
        <v>36.9</v>
      </c>
    </row>
    <row r="431" spans="1:10" x14ac:dyDescent="0.3">
      <c r="A431" s="2" t="s">
        <v>762</v>
      </c>
      <c r="B431" s="3" t="s">
        <v>763</v>
      </c>
      <c r="C431" s="2">
        <v>12</v>
      </c>
      <c r="D431" s="2">
        <v>2019</v>
      </c>
      <c r="E431" s="4">
        <v>192</v>
      </c>
      <c r="F431" s="4">
        <v>38.399999999999977</v>
      </c>
      <c r="G431" s="4">
        <v>153.60000000000002</v>
      </c>
      <c r="H431" s="3" t="s">
        <v>14</v>
      </c>
      <c r="I431" s="3" t="s">
        <v>78</v>
      </c>
      <c r="J431" s="4">
        <v>34.56</v>
      </c>
    </row>
    <row r="432" spans="1:10" x14ac:dyDescent="0.3">
      <c r="A432" s="2" t="s">
        <v>764</v>
      </c>
      <c r="B432" s="3" t="s">
        <v>765</v>
      </c>
      <c r="C432" s="2">
        <v>12</v>
      </c>
      <c r="D432" s="2">
        <v>2019</v>
      </c>
      <c r="E432" s="4">
        <v>440</v>
      </c>
      <c r="F432" s="4">
        <v>88</v>
      </c>
      <c r="G432" s="4">
        <v>352</v>
      </c>
      <c r="H432" s="3" t="s">
        <v>44</v>
      </c>
      <c r="I432" s="3" t="s">
        <v>52</v>
      </c>
      <c r="J432" s="4">
        <v>136.4</v>
      </c>
    </row>
    <row r="433" spans="1:10" x14ac:dyDescent="0.3">
      <c r="A433" s="2" t="s">
        <v>766</v>
      </c>
      <c r="B433" s="3" t="s">
        <v>767</v>
      </c>
      <c r="C433" s="2">
        <v>12</v>
      </c>
      <c r="D433" s="2">
        <v>2019</v>
      </c>
      <c r="E433" s="4">
        <v>345</v>
      </c>
      <c r="F433" s="4">
        <v>69</v>
      </c>
      <c r="G433" s="4">
        <v>276</v>
      </c>
      <c r="H433" s="3" t="s">
        <v>63</v>
      </c>
      <c r="I433" s="3" t="s">
        <v>116</v>
      </c>
      <c r="J433" s="4">
        <v>106.95</v>
      </c>
    </row>
    <row r="434" spans="1:10" x14ac:dyDescent="0.3">
      <c r="A434" s="2" t="s">
        <v>768</v>
      </c>
      <c r="B434" s="3" t="s">
        <v>769</v>
      </c>
      <c r="C434" s="2">
        <v>12</v>
      </c>
      <c r="D434" s="2">
        <v>2019</v>
      </c>
      <c r="E434" s="4">
        <v>383</v>
      </c>
      <c r="F434" s="4">
        <v>76.599999999999966</v>
      </c>
      <c r="G434" s="4">
        <v>306.40000000000003</v>
      </c>
      <c r="H434" s="3" t="s">
        <v>63</v>
      </c>
      <c r="I434" s="3" t="s">
        <v>66</v>
      </c>
      <c r="J434" s="4">
        <v>122.56</v>
      </c>
    </row>
    <row r="435" spans="1:10" x14ac:dyDescent="0.3">
      <c r="A435" s="2" t="s">
        <v>770</v>
      </c>
      <c r="B435" s="3" t="s">
        <v>771</v>
      </c>
      <c r="C435" s="2">
        <v>12</v>
      </c>
      <c r="D435" s="2">
        <v>2019</v>
      </c>
      <c r="E435" s="4">
        <v>168</v>
      </c>
      <c r="F435" s="4">
        <v>33.599999999999994</v>
      </c>
      <c r="G435" s="4">
        <v>134.4</v>
      </c>
      <c r="H435" s="3" t="s">
        <v>11</v>
      </c>
      <c r="I435" s="3" t="s">
        <v>121</v>
      </c>
      <c r="J435" s="4">
        <v>75.600000000000009</v>
      </c>
    </row>
    <row r="436" spans="1:10" x14ac:dyDescent="0.3">
      <c r="A436" s="2" t="s">
        <v>770</v>
      </c>
      <c r="B436" s="3" t="s">
        <v>772</v>
      </c>
      <c r="C436" s="2">
        <v>10</v>
      </c>
      <c r="D436" s="2">
        <v>2020</v>
      </c>
      <c r="E436" s="4">
        <v>168</v>
      </c>
      <c r="F436" s="4">
        <v>0</v>
      </c>
      <c r="G436" s="4">
        <v>168</v>
      </c>
      <c r="H436" s="3" t="s">
        <v>11</v>
      </c>
      <c r="I436" s="3" t="s">
        <v>12</v>
      </c>
      <c r="J436" s="4">
        <v>25.2</v>
      </c>
    </row>
    <row r="437" spans="1:10" x14ac:dyDescent="0.3">
      <c r="A437" s="2" t="s">
        <v>773</v>
      </c>
      <c r="B437" s="3" t="s">
        <v>774</v>
      </c>
      <c r="C437" s="2">
        <v>12</v>
      </c>
      <c r="D437" s="2">
        <v>2019</v>
      </c>
      <c r="E437" s="4">
        <v>210</v>
      </c>
      <c r="F437" s="4">
        <v>42</v>
      </c>
      <c r="G437" s="4">
        <v>168</v>
      </c>
      <c r="H437" s="3" t="s">
        <v>14</v>
      </c>
      <c r="I437" s="3" t="s">
        <v>75</v>
      </c>
      <c r="J437" s="4">
        <v>37.799999999999997</v>
      </c>
    </row>
    <row r="438" spans="1:10" x14ac:dyDescent="0.3">
      <c r="A438" s="2" t="s">
        <v>773</v>
      </c>
      <c r="B438" s="3" t="s">
        <v>775</v>
      </c>
      <c r="C438" s="2">
        <v>5</v>
      </c>
      <c r="D438" s="2">
        <v>2020</v>
      </c>
      <c r="E438" s="4">
        <v>192</v>
      </c>
      <c r="F438" s="4">
        <v>28.800000000000011</v>
      </c>
      <c r="G438" s="4">
        <v>163.19999999999999</v>
      </c>
      <c r="H438" s="3" t="s">
        <v>14</v>
      </c>
      <c r="I438" s="3" t="s">
        <v>78</v>
      </c>
      <c r="J438" s="4">
        <v>34.56</v>
      </c>
    </row>
    <row r="439" spans="1:10" x14ac:dyDescent="0.3">
      <c r="A439" s="2" t="s">
        <v>776</v>
      </c>
      <c r="B439" s="3" t="s">
        <v>777</v>
      </c>
      <c r="C439" s="2">
        <v>12</v>
      </c>
      <c r="D439" s="2">
        <v>2019</v>
      </c>
      <c r="E439" s="4">
        <v>258</v>
      </c>
      <c r="F439" s="4">
        <v>51.599999999999994</v>
      </c>
      <c r="G439" s="4">
        <v>206.4</v>
      </c>
      <c r="H439" s="3" t="s">
        <v>20</v>
      </c>
      <c r="I439" s="3" t="s">
        <v>105</v>
      </c>
      <c r="J439" s="4">
        <v>72.240000000000009</v>
      </c>
    </row>
    <row r="440" spans="1:10" x14ac:dyDescent="0.3">
      <c r="A440" s="2" t="s">
        <v>776</v>
      </c>
      <c r="B440" s="3" t="s">
        <v>778</v>
      </c>
      <c r="C440" s="2">
        <v>10</v>
      </c>
      <c r="D440" s="2">
        <v>2020</v>
      </c>
      <c r="E440" s="4">
        <v>255</v>
      </c>
      <c r="F440" s="4">
        <v>0</v>
      </c>
      <c r="G440" s="4">
        <v>255</v>
      </c>
      <c r="H440" s="3" t="s">
        <v>20</v>
      </c>
      <c r="I440" s="3" t="s">
        <v>102</v>
      </c>
      <c r="J440" s="4">
        <v>66.3</v>
      </c>
    </row>
    <row r="441" spans="1:10" x14ac:dyDescent="0.3">
      <c r="A441" s="2" t="s">
        <v>779</v>
      </c>
      <c r="B441" s="3" t="s">
        <v>780</v>
      </c>
      <c r="C441" s="2">
        <v>12</v>
      </c>
      <c r="D441" s="2">
        <v>2019</v>
      </c>
      <c r="E441" s="4">
        <v>258</v>
      </c>
      <c r="F441" s="4">
        <v>51.599999999999994</v>
      </c>
      <c r="G441" s="4">
        <v>206.4</v>
      </c>
      <c r="H441" s="3" t="s">
        <v>20</v>
      </c>
      <c r="I441" s="3" t="s">
        <v>105</v>
      </c>
      <c r="J441" s="4">
        <v>72.240000000000009</v>
      </c>
    </row>
    <row r="442" spans="1:10" x14ac:dyDescent="0.3">
      <c r="A442" s="2" t="s">
        <v>781</v>
      </c>
      <c r="B442" s="3" t="s">
        <v>782</v>
      </c>
      <c r="C442" s="2">
        <v>12</v>
      </c>
      <c r="D442" s="2">
        <v>2019</v>
      </c>
      <c r="E442" s="4">
        <v>488</v>
      </c>
      <c r="F442" s="4">
        <v>97.599999999999966</v>
      </c>
      <c r="G442" s="4">
        <v>390.40000000000003</v>
      </c>
      <c r="H442" s="3" t="s">
        <v>44</v>
      </c>
      <c r="I442" s="3" t="s">
        <v>50</v>
      </c>
      <c r="J442" s="4">
        <v>156.16</v>
      </c>
    </row>
    <row r="443" spans="1:10" x14ac:dyDescent="0.3">
      <c r="A443" s="2" t="s">
        <v>781</v>
      </c>
      <c r="B443" s="3" t="s">
        <v>783</v>
      </c>
      <c r="C443" s="2">
        <v>7</v>
      </c>
      <c r="D443" s="2">
        <v>2020</v>
      </c>
      <c r="E443" s="4">
        <v>228</v>
      </c>
      <c r="F443" s="4">
        <v>0</v>
      </c>
      <c r="G443" s="4">
        <v>228</v>
      </c>
      <c r="H443" s="3" t="s">
        <v>60</v>
      </c>
      <c r="I443" s="3" t="s">
        <v>557</v>
      </c>
      <c r="J443" s="4">
        <v>79.8</v>
      </c>
    </row>
    <row r="444" spans="1:10" x14ac:dyDescent="0.3">
      <c r="A444" s="2" t="s">
        <v>781</v>
      </c>
      <c r="B444" s="3" t="s">
        <v>784</v>
      </c>
      <c r="C444" s="2">
        <v>7</v>
      </c>
      <c r="D444" s="2">
        <v>2020</v>
      </c>
      <c r="E444" s="4">
        <v>345</v>
      </c>
      <c r="F444" s="4">
        <v>0</v>
      </c>
      <c r="G444" s="4">
        <v>345</v>
      </c>
      <c r="H444" s="3" t="s">
        <v>63</v>
      </c>
      <c r="I444" s="3" t="s">
        <v>116</v>
      </c>
      <c r="J444" s="4">
        <v>106.95</v>
      </c>
    </row>
    <row r="445" spans="1:10" x14ac:dyDescent="0.3">
      <c r="A445" s="2" t="s">
        <v>785</v>
      </c>
      <c r="B445" s="3" t="s">
        <v>786</v>
      </c>
      <c r="C445" s="2">
        <v>12</v>
      </c>
      <c r="D445" s="2">
        <v>2019</v>
      </c>
      <c r="E445" s="4">
        <v>447</v>
      </c>
      <c r="F445" s="4">
        <v>89.399999999999977</v>
      </c>
      <c r="G445" s="4">
        <v>357.6</v>
      </c>
      <c r="H445" s="3" t="s">
        <v>63</v>
      </c>
      <c r="I445" s="3" t="s">
        <v>64</v>
      </c>
      <c r="J445" s="4">
        <v>156.44999999999999</v>
      </c>
    </row>
    <row r="446" spans="1:10" x14ac:dyDescent="0.3">
      <c r="A446" s="2" t="s">
        <v>787</v>
      </c>
      <c r="B446" s="3" t="s">
        <v>788</v>
      </c>
      <c r="C446" s="2">
        <v>12</v>
      </c>
      <c r="D446" s="2">
        <v>2019</v>
      </c>
      <c r="E446" s="4">
        <v>447</v>
      </c>
      <c r="F446" s="4">
        <v>89.399999999999977</v>
      </c>
      <c r="G446" s="4">
        <v>357.6</v>
      </c>
      <c r="H446" s="3" t="s">
        <v>63</v>
      </c>
      <c r="I446" s="3" t="s">
        <v>64</v>
      </c>
      <c r="J446" s="4">
        <v>156.44999999999999</v>
      </c>
    </row>
    <row r="447" spans="1:10" x14ac:dyDescent="0.3">
      <c r="A447" s="2" t="s">
        <v>789</v>
      </c>
      <c r="B447" s="3" t="s">
        <v>790</v>
      </c>
      <c r="C447" s="2">
        <v>12</v>
      </c>
      <c r="D447" s="2">
        <v>2019</v>
      </c>
      <c r="E447" s="4">
        <v>172</v>
      </c>
      <c r="F447" s="4">
        <v>34.400000000000006</v>
      </c>
      <c r="G447" s="4">
        <v>137.6</v>
      </c>
      <c r="H447" s="3" t="s">
        <v>11</v>
      </c>
      <c r="I447" s="3" t="s">
        <v>71</v>
      </c>
      <c r="J447" s="4">
        <v>65.36</v>
      </c>
    </row>
    <row r="448" spans="1:10" x14ac:dyDescent="0.3">
      <c r="A448" s="2" t="s">
        <v>791</v>
      </c>
      <c r="B448" s="3" t="s">
        <v>792</v>
      </c>
      <c r="C448" s="2">
        <v>12</v>
      </c>
      <c r="D448" s="2">
        <v>2019</v>
      </c>
      <c r="E448" s="4">
        <v>168</v>
      </c>
      <c r="F448" s="4">
        <v>33.599999999999994</v>
      </c>
      <c r="G448" s="4">
        <v>134.4</v>
      </c>
      <c r="H448" s="3" t="s">
        <v>11</v>
      </c>
      <c r="I448" s="3" t="s">
        <v>121</v>
      </c>
      <c r="J448" s="4">
        <v>75.600000000000009</v>
      </c>
    </row>
    <row r="449" spans="1:10" x14ac:dyDescent="0.3">
      <c r="A449" s="2" t="s">
        <v>793</v>
      </c>
      <c r="B449" s="3" t="s">
        <v>794</v>
      </c>
      <c r="C449" s="2">
        <v>12</v>
      </c>
      <c r="D449" s="2">
        <v>2019</v>
      </c>
      <c r="E449" s="4">
        <v>192</v>
      </c>
      <c r="F449" s="4">
        <v>38.399999999999977</v>
      </c>
      <c r="G449" s="4">
        <v>153.60000000000002</v>
      </c>
      <c r="H449" s="3" t="s">
        <v>14</v>
      </c>
      <c r="I449" s="3" t="s">
        <v>78</v>
      </c>
      <c r="J449" s="4">
        <v>34.56</v>
      </c>
    </row>
    <row r="450" spans="1:10" x14ac:dyDescent="0.3">
      <c r="A450" s="2" t="s">
        <v>795</v>
      </c>
      <c r="B450" s="3" t="s">
        <v>796</v>
      </c>
      <c r="C450" s="2">
        <v>12</v>
      </c>
      <c r="D450" s="2">
        <v>2019</v>
      </c>
      <c r="E450" s="4">
        <v>192</v>
      </c>
      <c r="F450" s="4">
        <v>38.399999999999977</v>
      </c>
      <c r="G450" s="4">
        <v>153.60000000000002</v>
      </c>
      <c r="H450" s="3" t="s">
        <v>14</v>
      </c>
      <c r="I450" s="3" t="s">
        <v>78</v>
      </c>
      <c r="J450" s="4">
        <v>34.56</v>
      </c>
    </row>
    <row r="451" spans="1:10" x14ac:dyDescent="0.3">
      <c r="A451" s="2" t="s">
        <v>797</v>
      </c>
      <c r="B451" s="3" t="s">
        <v>798</v>
      </c>
      <c r="C451" s="2">
        <v>12</v>
      </c>
      <c r="D451" s="2">
        <v>2019</v>
      </c>
      <c r="E451" s="4">
        <v>210</v>
      </c>
      <c r="F451" s="4">
        <v>42</v>
      </c>
      <c r="G451" s="4">
        <v>168</v>
      </c>
      <c r="H451" s="3" t="s">
        <v>14</v>
      </c>
      <c r="I451" s="3" t="s">
        <v>75</v>
      </c>
      <c r="J451" s="4">
        <v>37.799999999999997</v>
      </c>
    </row>
    <row r="452" spans="1:10" x14ac:dyDescent="0.3">
      <c r="A452" s="2" t="s">
        <v>799</v>
      </c>
      <c r="B452" s="3" t="s">
        <v>800</v>
      </c>
      <c r="C452" s="2">
        <v>12</v>
      </c>
      <c r="D452" s="2">
        <v>2019</v>
      </c>
      <c r="E452" s="4">
        <v>255</v>
      </c>
      <c r="F452" s="4">
        <v>51</v>
      </c>
      <c r="G452" s="4">
        <v>204</v>
      </c>
      <c r="H452" s="3" t="s">
        <v>20</v>
      </c>
      <c r="I452" s="3" t="s">
        <v>102</v>
      </c>
      <c r="J452" s="4">
        <v>66.3</v>
      </c>
    </row>
    <row r="453" spans="1:10" x14ac:dyDescent="0.3">
      <c r="A453" s="2" t="s">
        <v>801</v>
      </c>
      <c r="B453" s="3" t="s">
        <v>802</v>
      </c>
      <c r="C453" s="2">
        <v>12</v>
      </c>
      <c r="D453" s="2">
        <v>2019</v>
      </c>
      <c r="E453" s="4">
        <v>313</v>
      </c>
      <c r="F453" s="4">
        <v>62.599999999999994</v>
      </c>
      <c r="G453" s="4">
        <v>250.4</v>
      </c>
      <c r="H453" s="3" t="s">
        <v>20</v>
      </c>
      <c r="I453" s="3" t="s">
        <v>21</v>
      </c>
      <c r="J453" s="4">
        <v>93.899999999999991</v>
      </c>
    </row>
    <row r="454" spans="1:10" x14ac:dyDescent="0.3">
      <c r="A454" s="2" t="s">
        <v>803</v>
      </c>
      <c r="B454" s="3" t="s">
        <v>804</v>
      </c>
      <c r="C454" s="2">
        <v>12</v>
      </c>
      <c r="D454" s="2">
        <v>2019</v>
      </c>
      <c r="E454" s="4">
        <v>312</v>
      </c>
      <c r="F454" s="4">
        <v>62.399999999999977</v>
      </c>
      <c r="G454" s="4">
        <v>249.60000000000002</v>
      </c>
      <c r="H454" s="3" t="s">
        <v>60</v>
      </c>
      <c r="I454" s="3" t="s">
        <v>61</v>
      </c>
      <c r="J454" s="4">
        <v>99.84</v>
      </c>
    </row>
    <row r="455" spans="1:10" x14ac:dyDescent="0.3">
      <c r="A455" s="2" t="s">
        <v>805</v>
      </c>
      <c r="B455" s="3" t="s">
        <v>806</v>
      </c>
      <c r="C455" s="2">
        <v>12</v>
      </c>
      <c r="D455" s="2">
        <v>2019</v>
      </c>
      <c r="E455" s="4">
        <v>383</v>
      </c>
      <c r="F455" s="4">
        <v>76.599999999999966</v>
      </c>
      <c r="G455" s="4">
        <v>306.40000000000003</v>
      </c>
      <c r="H455" s="3" t="s">
        <v>63</v>
      </c>
      <c r="I455" s="3" t="s">
        <v>66</v>
      </c>
      <c r="J455" s="4">
        <v>122.56</v>
      </c>
    </row>
    <row r="456" spans="1:10" x14ac:dyDescent="0.3">
      <c r="A456" s="2" t="s">
        <v>807</v>
      </c>
      <c r="B456" s="3" t="s">
        <v>808</v>
      </c>
      <c r="C456" s="2">
        <v>12</v>
      </c>
      <c r="D456" s="2">
        <v>2019</v>
      </c>
      <c r="E456" s="4">
        <v>168</v>
      </c>
      <c r="F456" s="4">
        <v>33.599999999999994</v>
      </c>
      <c r="G456" s="4">
        <v>134.4</v>
      </c>
      <c r="H456" s="3" t="s">
        <v>11</v>
      </c>
      <c r="I456" s="3" t="s">
        <v>12</v>
      </c>
      <c r="J456" s="4">
        <v>25.2</v>
      </c>
    </row>
    <row r="457" spans="1:10" x14ac:dyDescent="0.3">
      <c r="A457" s="2" t="s">
        <v>809</v>
      </c>
      <c r="B457" s="3" t="s">
        <v>810</v>
      </c>
      <c r="C457" s="2">
        <v>12</v>
      </c>
      <c r="D457" s="2">
        <v>2019</v>
      </c>
      <c r="E457" s="4">
        <v>168</v>
      </c>
      <c r="F457" s="4">
        <v>33.599999999999994</v>
      </c>
      <c r="G457" s="4">
        <v>134.4</v>
      </c>
      <c r="H457" s="3" t="s">
        <v>11</v>
      </c>
      <c r="I457" s="3" t="s">
        <v>12</v>
      </c>
      <c r="J457" s="4">
        <v>25.2</v>
      </c>
    </row>
    <row r="458" spans="1:10" x14ac:dyDescent="0.3">
      <c r="A458" s="2" t="s">
        <v>811</v>
      </c>
      <c r="B458" s="3" t="s">
        <v>812</v>
      </c>
      <c r="C458" s="2">
        <v>12</v>
      </c>
      <c r="D458" s="2">
        <v>2019</v>
      </c>
      <c r="E458" s="4">
        <v>210</v>
      </c>
      <c r="F458" s="4">
        <v>42</v>
      </c>
      <c r="G458" s="4">
        <v>168</v>
      </c>
      <c r="H458" s="3" t="s">
        <v>14</v>
      </c>
      <c r="I458" s="3" t="s">
        <v>75</v>
      </c>
      <c r="J458" s="4">
        <v>37.799999999999997</v>
      </c>
    </row>
    <row r="459" spans="1:10" x14ac:dyDescent="0.3">
      <c r="A459" s="2" t="s">
        <v>813</v>
      </c>
      <c r="B459" s="3" t="s">
        <v>814</v>
      </c>
      <c r="C459" s="2">
        <v>12</v>
      </c>
      <c r="D459" s="2">
        <v>2019</v>
      </c>
      <c r="E459" s="4">
        <v>210</v>
      </c>
      <c r="F459" s="4">
        <v>42</v>
      </c>
      <c r="G459" s="4">
        <v>168</v>
      </c>
      <c r="H459" s="3" t="s">
        <v>14</v>
      </c>
      <c r="I459" s="3" t="s">
        <v>75</v>
      </c>
      <c r="J459" s="4">
        <v>37.799999999999997</v>
      </c>
    </row>
    <row r="460" spans="1:10" x14ac:dyDescent="0.3">
      <c r="A460" s="2" t="s">
        <v>815</v>
      </c>
      <c r="B460" s="3" t="s">
        <v>816</v>
      </c>
      <c r="C460" s="2">
        <v>12</v>
      </c>
      <c r="D460" s="2">
        <v>2019</v>
      </c>
      <c r="E460" s="4">
        <v>240</v>
      </c>
      <c r="F460" s="4">
        <v>48</v>
      </c>
      <c r="G460" s="4">
        <v>192</v>
      </c>
      <c r="H460" s="3" t="s">
        <v>14</v>
      </c>
      <c r="I460" s="3" t="s">
        <v>17</v>
      </c>
      <c r="J460" s="4">
        <v>43.199999999999996</v>
      </c>
    </row>
    <row r="461" spans="1:10" x14ac:dyDescent="0.3">
      <c r="A461" s="2" t="s">
        <v>817</v>
      </c>
      <c r="B461" s="3" t="s">
        <v>818</v>
      </c>
      <c r="C461" s="2">
        <v>12</v>
      </c>
      <c r="D461" s="2">
        <v>2019</v>
      </c>
      <c r="E461" s="4">
        <v>255</v>
      </c>
      <c r="F461" s="4">
        <v>51</v>
      </c>
      <c r="G461" s="4">
        <v>204</v>
      </c>
      <c r="H461" s="3" t="s">
        <v>20</v>
      </c>
      <c r="I461" s="3" t="s">
        <v>102</v>
      </c>
      <c r="J461" s="4">
        <v>66.3</v>
      </c>
    </row>
    <row r="462" spans="1:10" x14ac:dyDescent="0.3">
      <c r="A462" s="2" t="s">
        <v>819</v>
      </c>
      <c r="B462" s="3" t="s">
        <v>820</v>
      </c>
      <c r="C462" s="2">
        <v>12</v>
      </c>
      <c r="D462" s="2">
        <v>2019</v>
      </c>
      <c r="E462" s="4">
        <v>255</v>
      </c>
      <c r="F462" s="4">
        <v>51</v>
      </c>
      <c r="G462" s="4">
        <v>204</v>
      </c>
      <c r="H462" s="3" t="s">
        <v>20</v>
      </c>
      <c r="I462" s="3" t="s">
        <v>102</v>
      </c>
      <c r="J462" s="4">
        <v>66.3</v>
      </c>
    </row>
    <row r="463" spans="1:10" x14ac:dyDescent="0.3">
      <c r="A463" s="2" t="s">
        <v>821</v>
      </c>
      <c r="B463" s="3" t="s">
        <v>822</v>
      </c>
      <c r="C463" s="2">
        <v>12</v>
      </c>
      <c r="D463" s="2">
        <v>2019</v>
      </c>
      <c r="E463" s="4">
        <v>258</v>
      </c>
      <c r="F463" s="4">
        <v>51.599999999999994</v>
      </c>
      <c r="G463" s="4">
        <v>206.4</v>
      </c>
      <c r="H463" s="3" t="s">
        <v>20</v>
      </c>
      <c r="I463" s="3" t="s">
        <v>105</v>
      </c>
      <c r="J463" s="4">
        <v>72.240000000000009</v>
      </c>
    </row>
    <row r="464" spans="1:10" x14ac:dyDescent="0.3">
      <c r="A464" s="2" t="s">
        <v>823</v>
      </c>
      <c r="B464" s="3" t="s">
        <v>824</v>
      </c>
      <c r="C464" s="2">
        <v>12</v>
      </c>
      <c r="D464" s="2">
        <v>2019</v>
      </c>
      <c r="E464" s="4">
        <v>367</v>
      </c>
      <c r="F464" s="4">
        <v>73.399999999999977</v>
      </c>
      <c r="G464" s="4">
        <v>293.60000000000002</v>
      </c>
      <c r="H464" s="3" t="s">
        <v>60</v>
      </c>
      <c r="I464" s="3" t="s">
        <v>538</v>
      </c>
      <c r="J464" s="4">
        <v>110.1</v>
      </c>
    </row>
    <row r="465" spans="1:10" x14ac:dyDescent="0.3">
      <c r="A465" s="2" t="s">
        <v>825</v>
      </c>
      <c r="B465" s="3" t="s">
        <v>826</v>
      </c>
      <c r="C465" s="2">
        <v>12</v>
      </c>
      <c r="D465" s="2">
        <v>2019</v>
      </c>
      <c r="E465" s="4">
        <v>447</v>
      </c>
      <c r="F465" s="4">
        <v>89.399999999999977</v>
      </c>
      <c r="G465" s="4">
        <v>357.6</v>
      </c>
      <c r="H465" s="3" t="s">
        <v>63</v>
      </c>
      <c r="I465" s="3" t="s">
        <v>64</v>
      </c>
      <c r="J465" s="4">
        <v>156.44999999999999</v>
      </c>
    </row>
    <row r="466" spans="1:10" x14ac:dyDescent="0.3">
      <c r="A466" s="2" t="s">
        <v>827</v>
      </c>
      <c r="B466" s="3" t="s">
        <v>828</v>
      </c>
      <c r="C466" s="2">
        <v>12</v>
      </c>
      <c r="D466" s="2">
        <v>2019</v>
      </c>
      <c r="E466" s="4">
        <v>144</v>
      </c>
      <c r="F466" s="4">
        <v>28.799999999999997</v>
      </c>
      <c r="G466" s="4">
        <v>115.2</v>
      </c>
      <c r="H466" s="3" t="s">
        <v>11</v>
      </c>
      <c r="I466" s="3" t="s">
        <v>119</v>
      </c>
      <c r="J466" s="4">
        <v>66.240000000000009</v>
      </c>
    </row>
    <row r="467" spans="1:10" x14ac:dyDescent="0.3">
      <c r="A467" s="2" t="s">
        <v>829</v>
      </c>
      <c r="B467" s="3" t="s">
        <v>830</v>
      </c>
      <c r="C467" s="2">
        <v>12</v>
      </c>
      <c r="D467" s="2">
        <v>2019</v>
      </c>
      <c r="E467" s="4">
        <v>210</v>
      </c>
      <c r="F467" s="4">
        <v>42</v>
      </c>
      <c r="G467" s="4">
        <v>168</v>
      </c>
      <c r="H467" s="3" t="s">
        <v>14</v>
      </c>
      <c r="I467" s="3" t="s">
        <v>75</v>
      </c>
      <c r="J467" s="4">
        <v>37.799999999999997</v>
      </c>
    </row>
    <row r="468" spans="1:10" x14ac:dyDescent="0.3">
      <c r="A468" s="2" t="s">
        <v>831</v>
      </c>
      <c r="B468" s="3" t="s">
        <v>832</v>
      </c>
      <c r="C468" s="2">
        <v>12</v>
      </c>
      <c r="D468" s="2">
        <v>2019</v>
      </c>
      <c r="E468" s="4">
        <v>192</v>
      </c>
      <c r="F468" s="4">
        <v>38.399999999999977</v>
      </c>
      <c r="G468" s="4">
        <v>153.60000000000002</v>
      </c>
      <c r="H468" s="3" t="s">
        <v>14</v>
      </c>
      <c r="I468" s="3" t="s">
        <v>78</v>
      </c>
      <c r="J468" s="4">
        <v>34.56</v>
      </c>
    </row>
    <row r="469" spans="1:10" x14ac:dyDescent="0.3">
      <c r="A469" s="2" t="s">
        <v>833</v>
      </c>
      <c r="B469" s="3" t="s">
        <v>834</v>
      </c>
      <c r="C469" s="2">
        <v>12</v>
      </c>
      <c r="D469" s="2">
        <v>2019</v>
      </c>
      <c r="E469" s="4">
        <v>220</v>
      </c>
      <c r="F469" s="4">
        <v>44</v>
      </c>
      <c r="G469" s="4">
        <v>176</v>
      </c>
      <c r="H469" s="3" t="s">
        <v>14</v>
      </c>
      <c r="I469" s="3" t="s">
        <v>15</v>
      </c>
      <c r="J469" s="4">
        <v>39.6</v>
      </c>
    </row>
    <row r="470" spans="1:10" x14ac:dyDescent="0.3">
      <c r="A470" s="2" t="s">
        <v>835</v>
      </c>
      <c r="B470" s="3" t="s">
        <v>836</v>
      </c>
      <c r="C470" s="2">
        <v>12</v>
      </c>
      <c r="D470" s="2">
        <v>2019</v>
      </c>
      <c r="E470" s="4">
        <v>258</v>
      </c>
      <c r="F470" s="4">
        <v>51.599999999999994</v>
      </c>
      <c r="G470" s="4">
        <v>206.4</v>
      </c>
      <c r="H470" s="3" t="s">
        <v>20</v>
      </c>
      <c r="I470" s="3" t="s">
        <v>105</v>
      </c>
      <c r="J470" s="4">
        <v>72.240000000000009</v>
      </c>
    </row>
    <row r="471" spans="1:10" x14ac:dyDescent="0.3">
      <c r="A471" s="2" t="s">
        <v>837</v>
      </c>
      <c r="B471" s="3" t="s">
        <v>838</v>
      </c>
      <c r="C471" s="2">
        <v>12</v>
      </c>
      <c r="D471" s="2">
        <v>2019</v>
      </c>
      <c r="E471" s="4">
        <v>313</v>
      </c>
      <c r="F471" s="4">
        <v>62.599999999999994</v>
      </c>
      <c r="G471" s="4">
        <v>250.4</v>
      </c>
      <c r="H471" s="3" t="s">
        <v>20</v>
      </c>
      <c r="I471" s="3" t="s">
        <v>21</v>
      </c>
      <c r="J471" s="4">
        <v>93.899999999999991</v>
      </c>
    </row>
    <row r="472" spans="1:10" x14ac:dyDescent="0.3">
      <c r="A472" s="2" t="s">
        <v>839</v>
      </c>
      <c r="B472" s="3" t="s">
        <v>840</v>
      </c>
      <c r="C472" s="2">
        <v>12</v>
      </c>
      <c r="D472" s="2">
        <v>2019</v>
      </c>
      <c r="E472" s="4">
        <v>255</v>
      </c>
      <c r="F472" s="4">
        <v>51</v>
      </c>
      <c r="G472" s="4">
        <v>204</v>
      </c>
      <c r="H472" s="3" t="s">
        <v>20</v>
      </c>
      <c r="I472" s="3" t="s">
        <v>102</v>
      </c>
      <c r="J472" s="4">
        <v>66.3</v>
      </c>
    </row>
    <row r="473" spans="1:10" x14ac:dyDescent="0.3">
      <c r="A473" s="2" t="s">
        <v>841</v>
      </c>
      <c r="B473" s="3" t="s">
        <v>842</v>
      </c>
      <c r="C473" s="2">
        <v>12</v>
      </c>
      <c r="D473" s="2">
        <v>2019</v>
      </c>
      <c r="E473" s="4">
        <v>474</v>
      </c>
      <c r="F473" s="4">
        <v>94.799999999999955</v>
      </c>
      <c r="G473" s="4">
        <v>379.20000000000005</v>
      </c>
      <c r="H473" s="3" t="s">
        <v>23</v>
      </c>
      <c r="I473" s="3" t="s">
        <v>499</v>
      </c>
      <c r="J473" s="4">
        <v>175.38</v>
      </c>
    </row>
    <row r="474" spans="1:10" x14ac:dyDescent="0.3">
      <c r="A474" s="2" t="s">
        <v>843</v>
      </c>
      <c r="B474" s="3" t="s">
        <v>844</v>
      </c>
      <c r="C474" s="2">
        <v>12</v>
      </c>
      <c r="D474" s="2">
        <v>2019</v>
      </c>
      <c r="E474" s="4">
        <v>345</v>
      </c>
      <c r="F474" s="4">
        <v>69</v>
      </c>
      <c r="G474" s="4">
        <v>276</v>
      </c>
      <c r="H474" s="3" t="s">
        <v>63</v>
      </c>
      <c r="I474" s="3" t="s">
        <v>116</v>
      </c>
      <c r="J474" s="4">
        <v>106.95</v>
      </c>
    </row>
    <row r="475" spans="1:10" x14ac:dyDescent="0.3">
      <c r="A475" s="2" t="s">
        <v>845</v>
      </c>
      <c r="B475" s="3" t="s">
        <v>846</v>
      </c>
      <c r="C475" s="2">
        <v>12</v>
      </c>
      <c r="D475" s="2">
        <v>2019</v>
      </c>
      <c r="E475" s="4">
        <v>168</v>
      </c>
      <c r="F475" s="4">
        <v>33.599999999999994</v>
      </c>
      <c r="G475" s="4">
        <v>134.4</v>
      </c>
      <c r="H475" s="3" t="s">
        <v>11</v>
      </c>
      <c r="I475" s="3" t="s">
        <v>121</v>
      </c>
      <c r="J475" s="4">
        <v>75.600000000000009</v>
      </c>
    </row>
    <row r="476" spans="1:10" x14ac:dyDescent="0.3">
      <c r="A476" s="2" t="s">
        <v>847</v>
      </c>
      <c r="B476" s="3" t="s">
        <v>848</v>
      </c>
      <c r="C476" s="2">
        <v>12</v>
      </c>
      <c r="D476" s="2">
        <v>2019</v>
      </c>
      <c r="E476" s="4">
        <v>192</v>
      </c>
      <c r="F476" s="4">
        <v>38.399999999999977</v>
      </c>
      <c r="G476" s="4">
        <v>153.60000000000002</v>
      </c>
      <c r="H476" s="3" t="s">
        <v>14</v>
      </c>
      <c r="I476" s="3" t="s">
        <v>78</v>
      </c>
      <c r="J476" s="4">
        <v>34.56</v>
      </c>
    </row>
    <row r="477" spans="1:10" x14ac:dyDescent="0.3">
      <c r="A477" s="2" t="s">
        <v>849</v>
      </c>
      <c r="B477" s="3" t="s">
        <v>850</v>
      </c>
      <c r="C477" s="2">
        <v>12</v>
      </c>
      <c r="D477" s="2">
        <v>2019</v>
      </c>
      <c r="E477" s="4">
        <v>205</v>
      </c>
      <c r="F477" s="4">
        <v>41</v>
      </c>
      <c r="G477" s="4">
        <v>164</v>
      </c>
      <c r="H477" s="3" t="s">
        <v>14</v>
      </c>
      <c r="I477" s="3" t="s">
        <v>87</v>
      </c>
      <c r="J477" s="4">
        <v>36.9</v>
      </c>
    </row>
    <row r="478" spans="1:10" x14ac:dyDescent="0.3">
      <c r="A478" s="2" t="s">
        <v>851</v>
      </c>
      <c r="B478" s="3" t="s">
        <v>852</v>
      </c>
      <c r="C478" s="2">
        <v>12</v>
      </c>
      <c r="D478" s="2">
        <v>2019</v>
      </c>
      <c r="E478" s="4">
        <v>210</v>
      </c>
      <c r="F478" s="4">
        <v>42</v>
      </c>
      <c r="G478" s="4">
        <v>168</v>
      </c>
      <c r="H478" s="3" t="s">
        <v>14</v>
      </c>
      <c r="I478" s="3" t="s">
        <v>75</v>
      </c>
      <c r="J478" s="4">
        <v>37.799999999999997</v>
      </c>
    </row>
    <row r="479" spans="1:10" x14ac:dyDescent="0.3">
      <c r="A479" s="2" t="s">
        <v>853</v>
      </c>
      <c r="B479" s="3" t="s">
        <v>854</v>
      </c>
      <c r="C479" s="2">
        <v>12</v>
      </c>
      <c r="D479" s="2">
        <v>2019</v>
      </c>
      <c r="E479" s="4">
        <v>327</v>
      </c>
      <c r="F479" s="4">
        <v>65.399999999999977</v>
      </c>
      <c r="G479" s="4">
        <v>261.60000000000002</v>
      </c>
      <c r="H479" s="3" t="s">
        <v>20</v>
      </c>
      <c r="I479" s="3" t="s">
        <v>100</v>
      </c>
      <c r="J479" s="4">
        <v>94.83</v>
      </c>
    </row>
    <row r="480" spans="1:10" x14ac:dyDescent="0.3">
      <c r="A480" s="2" t="s">
        <v>855</v>
      </c>
      <c r="B480" s="3" t="s">
        <v>856</v>
      </c>
      <c r="C480" s="2">
        <v>12</v>
      </c>
      <c r="D480" s="2">
        <v>2019</v>
      </c>
      <c r="E480" s="4">
        <v>258</v>
      </c>
      <c r="F480" s="4">
        <v>51.599999999999994</v>
      </c>
      <c r="G480" s="4">
        <v>206.4</v>
      </c>
      <c r="H480" s="3" t="s">
        <v>20</v>
      </c>
      <c r="I480" s="3" t="s">
        <v>105</v>
      </c>
      <c r="J480" s="4">
        <v>72.240000000000009</v>
      </c>
    </row>
    <row r="481" spans="1:10" x14ac:dyDescent="0.3">
      <c r="A481" s="2" t="s">
        <v>857</v>
      </c>
      <c r="B481" s="3" t="s">
        <v>858</v>
      </c>
      <c r="C481" s="2">
        <v>12</v>
      </c>
      <c r="D481" s="2">
        <v>2019</v>
      </c>
      <c r="E481" s="4">
        <v>492</v>
      </c>
      <c r="F481" s="4">
        <v>98.399999999999977</v>
      </c>
      <c r="G481" s="4">
        <v>393.6</v>
      </c>
      <c r="H481" s="3" t="s">
        <v>44</v>
      </c>
      <c r="I481" s="3" t="s">
        <v>512</v>
      </c>
      <c r="J481" s="4">
        <v>137.76000000000002</v>
      </c>
    </row>
    <row r="482" spans="1:10" x14ac:dyDescent="0.3">
      <c r="A482" s="2" t="s">
        <v>859</v>
      </c>
      <c r="B482" s="3" t="s">
        <v>860</v>
      </c>
      <c r="C482" s="2">
        <v>12</v>
      </c>
      <c r="D482" s="2">
        <v>2019</v>
      </c>
      <c r="E482" s="4">
        <v>336</v>
      </c>
      <c r="F482" s="4">
        <v>67.199999999999989</v>
      </c>
      <c r="G482" s="4">
        <v>268.8</v>
      </c>
      <c r="H482" s="3" t="s">
        <v>60</v>
      </c>
      <c r="I482" s="3" t="s">
        <v>247</v>
      </c>
      <c r="J482" s="4">
        <v>120.96</v>
      </c>
    </row>
    <row r="483" spans="1:10" x14ac:dyDescent="0.3">
      <c r="A483" s="2" t="s">
        <v>861</v>
      </c>
      <c r="B483" s="3" t="s">
        <v>862</v>
      </c>
      <c r="C483" s="2">
        <v>12</v>
      </c>
      <c r="D483" s="2">
        <v>2019</v>
      </c>
      <c r="E483" s="4">
        <v>383</v>
      </c>
      <c r="F483" s="4">
        <v>76.599999999999966</v>
      </c>
      <c r="G483" s="4">
        <v>306.40000000000003</v>
      </c>
      <c r="H483" s="3" t="s">
        <v>63</v>
      </c>
      <c r="I483" s="3" t="s">
        <v>66</v>
      </c>
      <c r="J483" s="4">
        <v>122.56</v>
      </c>
    </row>
    <row r="484" spans="1:10" x14ac:dyDescent="0.3">
      <c r="A484" s="2" t="s">
        <v>863</v>
      </c>
      <c r="B484" s="3" t="s">
        <v>864</v>
      </c>
      <c r="C484" s="2">
        <v>12</v>
      </c>
      <c r="D484" s="2">
        <v>2019</v>
      </c>
      <c r="E484" s="4">
        <v>168</v>
      </c>
      <c r="F484" s="4">
        <v>33.599999999999994</v>
      </c>
      <c r="G484" s="4">
        <v>134.4</v>
      </c>
      <c r="H484" s="3" t="s">
        <v>11</v>
      </c>
      <c r="I484" s="3" t="s">
        <v>12</v>
      </c>
      <c r="J484" s="4">
        <v>25.2</v>
      </c>
    </row>
    <row r="485" spans="1:10" x14ac:dyDescent="0.3">
      <c r="A485" s="2" t="s">
        <v>865</v>
      </c>
      <c r="B485" s="3" t="s">
        <v>866</v>
      </c>
      <c r="C485" s="2">
        <v>12</v>
      </c>
      <c r="D485" s="2">
        <v>2019</v>
      </c>
      <c r="E485" s="4">
        <v>172</v>
      </c>
      <c r="F485" s="4">
        <v>34.400000000000006</v>
      </c>
      <c r="G485" s="4">
        <v>137.6</v>
      </c>
      <c r="H485" s="3" t="s">
        <v>11</v>
      </c>
      <c r="I485" s="3" t="s">
        <v>71</v>
      </c>
      <c r="J485" s="4">
        <v>65.36</v>
      </c>
    </row>
    <row r="486" spans="1:10" x14ac:dyDescent="0.3">
      <c r="A486" s="2" t="s">
        <v>867</v>
      </c>
      <c r="B486" s="3" t="s">
        <v>868</v>
      </c>
      <c r="C486" s="2">
        <v>12</v>
      </c>
      <c r="D486" s="2">
        <v>2019</v>
      </c>
      <c r="E486" s="4">
        <v>228</v>
      </c>
      <c r="F486" s="4">
        <v>45.599999999999994</v>
      </c>
      <c r="G486" s="4">
        <v>182.4</v>
      </c>
      <c r="H486" s="3" t="s">
        <v>60</v>
      </c>
      <c r="I486" s="3" t="s">
        <v>557</v>
      </c>
      <c r="J486" s="4">
        <v>79.8</v>
      </c>
    </row>
    <row r="487" spans="1:10" x14ac:dyDescent="0.3">
      <c r="A487" s="2" t="s">
        <v>869</v>
      </c>
      <c r="B487" s="3" t="s">
        <v>870</v>
      </c>
      <c r="C487" s="2">
        <v>12</v>
      </c>
      <c r="D487" s="2">
        <v>2019</v>
      </c>
      <c r="E487" s="4">
        <v>1576</v>
      </c>
      <c r="F487" s="4">
        <v>315.19999999999982</v>
      </c>
      <c r="G487" s="4">
        <v>1260.8000000000002</v>
      </c>
      <c r="H487" s="3" t="s">
        <v>26</v>
      </c>
      <c r="I487" s="3" t="s">
        <v>407</v>
      </c>
      <c r="J487" s="4">
        <v>520.08000000000004</v>
      </c>
    </row>
    <row r="488" spans="1:10" x14ac:dyDescent="0.3">
      <c r="A488" s="2" t="s">
        <v>871</v>
      </c>
      <c r="B488" s="3" t="s">
        <v>872</v>
      </c>
      <c r="C488" s="2">
        <v>12</v>
      </c>
      <c r="D488" s="2">
        <v>2019</v>
      </c>
      <c r="E488" s="4">
        <v>507</v>
      </c>
      <c r="F488" s="4">
        <v>101.39999999999998</v>
      </c>
      <c r="G488" s="4">
        <v>405.6</v>
      </c>
      <c r="H488" s="3" t="s">
        <v>44</v>
      </c>
      <c r="I488" s="3" t="s">
        <v>275</v>
      </c>
      <c r="J488" s="4">
        <v>136.89000000000001</v>
      </c>
    </row>
    <row r="489" spans="1:10" x14ac:dyDescent="0.3">
      <c r="A489" s="2" t="s">
        <v>873</v>
      </c>
      <c r="B489" s="3" t="s">
        <v>874</v>
      </c>
      <c r="C489" s="2">
        <v>12</v>
      </c>
      <c r="D489" s="2">
        <v>2019</v>
      </c>
      <c r="E489" s="4">
        <v>332</v>
      </c>
      <c r="F489" s="4">
        <v>66.399999999999977</v>
      </c>
      <c r="G489" s="4">
        <v>265.60000000000002</v>
      </c>
      <c r="H489" s="3" t="s">
        <v>60</v>
      </c>
      <c r="I489" s="3" t="s">
        <v>296</v>
      </c>
      <c r="J489" s="4">
        <v>99.6</v>
      </c>
    </row>
    <row r="490" spans="1:10" x14ac:dyDescent="0.3">
      <c r="A490" s="2" t="s">
        <v>875</v>
      </c>
      <c r="B490" s="3" t="s">
        <v>876</v>
      </c>
      <c r="C490" s="2">
        <v>12</v>
      </c>
      <c r="D490" s="2">
        <v>2019</v>
      </c>
      <c r="E490" s="4">
        <v>447</v>
      </c>
      <c r="F490" s="4">
        <v>89.399999999999977</v>
      </c>
      <c r="G490" s="4">
        <v>357.6</v>
      </c>
      <c r="H490" s="3" t="s">
        <v>63</v>
      </c>
      <c r="I490" s="3" t="s">
        <v>64</v>
      </c>
      <c r="J490" s="4">
        <v>156.44999999999999</v>
      </c>
    </row>
    <row r="491" spans="1:10" x14ac:dyDescent="0.3">
      <c r="A491" s="2" t="s">
        <v>877</v>
      </c>
      <c r="B491" s="3" t="s">
        <v>878</v>
      </c>
      <c r="C491" s="2">
        <v>12</v>
      </c>
      <c r="D491" s="2">
        <v>2019</v>
      </c>
      <c r="E491" s="4">
        <v>345</v>
      </c>
      <c r="F491" s="4">
        <v>69</v>
      </c>
      <c r="G491" s="4">
        <v>276</v>
      </c>
      <c r="H491" s="3" t="s">
        <v>63</v>
      </c>
      <c r="I491" s="3" t="s">
        <v>116</v>
      </c>
      <c r="J491" s="4">
        <v>106.95</v>
      </c>
    </row>
    <row r="492" spans="1:10" x14ac:dyDescent="0.3">
      <c r="A492" s="2" t="s">
        <v>879</v>
      </c>
      <c r="B492" s="3" t="s">
        <v>880</v>
      </c>
      <c r="C492" s="2">
        <v>12</v>
      </c>
      <c r="D492" s="2">
        <v>2019</v>
      </c>
      <c r="E492" s="4">
        <v>345</v>
      </c>
      <c r="F492" s="4">
        <v>69</v>
      </c>
      <c r="G492" s="4">
        <v>276</v>
      </c>
      <c r="H492" s="3" t="s">
        <v>63</v>
      </c>
      <c r="I492" s="3" t="s">
        <v>116</v>
      </c>
      <c r="J492" s="4">
        <v>106.95</v>
      </c>
    </row>
    <row r="493" spans="1:10" x14ac:dyDescent="0.3">
      <c r="A493" s="2" t="s">
        <v>881</v>
      </c>
      <c r="B493" s="3" t="s">
        <v>882</v>
      </c>
      <c r="C493" s="2">
        <v>12</v>
      </c>
      <c r="D493" s="2">
        <v>2019</v>
      </c>
      <c r="E493" s="4">
        <v>383</v>
      </c>
      <c r="F493" s="4">
        <v>76.599999999999966</v>
      </c>
      <c r="G493" s="4">
        <v>306.40000000000003</v>
      </c>
      <c r="H493" s="3" t="s">
        <v>63</v>
      </c>
      <c r="I493" s="3" t="s">
        <v>66</v>
      </c>
      <c r="J493" s="4">
        <v>122.56</v>
      </c>
    </row>
    <row r="494" spans="1:10" x14ac:dyDescent="0.3">
      <c r="A494" s="2" t="s">
        <v>883</v>
      </c>
      <c r="B494" s="3" t="s">
        <v>884</v>
      </c>
      <c r="C494" s="2">
        <v>12</v>
      </c>
      <c r="D494" s="2">
        <v>2019</v>
      </c>
      <c r="E494" s="4">
        <v>168</v>
      </c>
      <c r="F494" s="4">
        <v>33.599999999999994</v>
      </c>
      <c r="G494" s="4">
        <v>134.4</v>
      </c>
      <c r="H494" s="3" t="s">
        <v>11</v>
      </c>
      <c r="I494" s="3" t="s">
        <v>12</v>
      </c>
      <c r="J494" s="4">
        <v>25.2</v>
      </c>
    </row>
    <row r="495" spans="1:10" x14ac:dyDescent="0.3">
      <c r="A495" s="2" t="s">
        <v>885</v>
      </c>
      <c r="B495" s="3" t="s">
        <v>886</v>
      </c>
      <c r="C495" s="2">
        <v>12</v>
      </c>
      <c r="D495" s="2">
        <v>2019</v>
      </c>
      <c r="E495" s="4">
        <v>168</v>
      </c>
      <c r="F495" s="4">
        <v>33.599999999999994</v>
      </c>
      <c r="G495" s="4">
        <v>134.4</v>
      </c>
      <c r="H495" s="3" t="s">
        <v>11</v>
      </c>
      <c r="I495" s="3" t="s">
        <v>12</v>
      </c>
      <c r="J495" s="4">
        <v>25.2</v>
      </c>
    </row>
    <row r="496" spans="1:10" x14ac:dyDescent="0.3">
      <c r="A496" s="2" t="s">
        <v>887</v>
      </c>
      <c r="B496" s="3" t="s">
        <v>888</v>
      </c>
      <c r="C496" s="2">
        <v>12</v>
      </c>
      <c r="D496" s="2">
        <v>2019</v>
      </c>
      <c r="E496" s="4">
        <v>210</v>
      </c>
      <c r="F496" s="4">
        <v>42</v>
      </c>
      <c r="G496" s="4">
        <v>168</v>
      </c>
      <c r="H496" s="3" t="s">
        <v>14</v>
      </c>
      <c r="I496" s="3" t="s">
        <v>75</v>
      </c>
      <c r="J496" s="4">
        <v>37.799999999999997</v>
      </c>
    </row>
    <row r="497" spans="1:10" x14ac:dyDescent="0.3">
      <c r="A497" s="2" t="s">
        <v>889</v>
      </c>
      <c r="B497" s="3" t="s">
        <v>890</v>
      </c>
      <c r="C497" s="2">
        <v>12</v>
      </c>
      <c r="D497" s="2">
        <v>2019</v>
      </c>
      <c r="E497" s="4">
        <v>592</v>
      </c>
      <c r="F497" s="4">
        <v>118.39999999999998</v>
      </c>
      <c r="G497" s="4">
        <v>473.6</v>
      </c>
      <c r="H497" s="3" t="s">
        <v>44</v>
      </c>
      <c r="I497" s="3" t="s">
        <v>55</v>
      </c>
      <c r="J497" s="4">
        <v>165.76000000000002</v>
      </c>
    </row>
    <row r="498" spans="1:10" x14ac:dyDescent="0.3">
      <c r="A498" s="2" t="s">
        <v>891</v>
      </c>
      <c r="B498" s="3" t="s">
        <v>892</v>
      </c>
      <c r="C498" s="2">
        <v>10</v>
      </c>
      <c r="D498" s="2">
        <v>2019</v>
      </c>
      <c r="E498" s="4">
        <v>283</v>
      </c>
      <c r="F498" s="4">
        <v>56.599999999999994</v>
      </c>
      <c r="G498" s="4">
        <v>226.4</v>
      </c>
      <c r="H498" s="3" t="s">
        <v>60</v>
      </c>
      <c r="I498" s="3" t="s">
        <v>745</v>
      </c>
      <c r="J498" s="4">
        <v>82.07</v>
      </c>
    </row>
    <row r="499" spans="1:10" x14ac:dyDescent="0.3">
      <c r="A499" s="2" t="s">
        <v>893</v>
      </c>
      <c r="B499" s="3" t="s">
        <v>894</v>
      </c>
      <c r="C499" s="2">
        <v>10</v>
      </c>
      <c r="D499" s="2">
        <v>2019</v>
      </c>
      <c r="E499" s="4">
        <v>447</v>
      </c>
      <c r="F499" s="4">
        <v>89.399999999999977</v>
      </c>
      <c r="G499" s="4">
        <v>357.6</v>
      </c>
      <c r="H499" s="3" t="s">
        <v>63</v>
      </c>
      <c r="I499" s="3" t="s">
        <v>64</v>
      </c>
      <c r="J499" s="4">
        <v>156.44999999999999</v>
      </c>
    </row>
    <row r="500" spans="1:10" x14ac:dyDescent="0.3">
      <c r="A500" s="2" t="s">
        <v>895</v>
      </c>
      <c r="B500" s="3" t="s">
        <v>896</v>
      </c>
      <c r="C500" s="2">
        <v>10</v>
      </c>
      <c r="D500" s="2">
        <v>2019</v>
      </c>
      <c r="E500" s="4">
        <v>168</v>
      </c>
      <c r="F500" s="4">
        <v>33.599999999999994</v>
      </c>
      <c r="G500" s="4">
        <v>134.4</v>
      </c>
      <c r="H500" s="3" t="s">
        <v>11</v>
      </c>
      <c r="I500" s="3" t="s">
        <v>12</v>
      </c>
      <c r="J500" s="4">
        <v>25.2</v>
      </c>
    </row>
    <row r="501" spans="1:10" x14ac:dyDescent="0.3">
      <c r="A501" s="2" t="s">
        <v>897</v>
      </c>
      <c r="B501" s="3" t="s">
        <v>898</v>
      </c>
      <c r="C501" s="2">
        <v>10</v>
      </c>
      <c r="D501" s="2">
        <v>2019</v>
      </c>
      <c r="E501" s="4">
        <v>172</v>
      </c>
      <c r="F501" s="4">
        <v>34.400000000000006</v>
      </c>
      <c r="G501" s="4">
        <v>137.6</v>
      </c>
      <c r="H501" s="3" t="s">
        <v>11</v>
      </c>
      <c r="I501" s="3" t="s">
        <v>71</v>
      </c>
      <c r="J501" s="4">
        <v>65.36</v>
      </c>
    </row>
    <row r="502" spans="1:10" x14ac:dyDescent="0.3">
      <c r="A502" s="2" t="s">
        <v>899</v>
      </c>
      <c r="B502" s="3" t="s">
        <v>900</v>
      </c>
      <c r="C502" s="2">
        <v>10</v>
      </c>
      <c r="D502" s="2">
        <v>2019</v>
      </c>
      <c r="E502" s="4">
        <v>240</v>
      </c>
      <c r="F502" s="4">
        <v>48</v>
      </c>
      <c r="G502" s="4">
        <v>192</v>
      </c>
      <c r="H502" s="3" t="s">
        <v>14</v>
      </c>
      <c r="I502" s="3" t="s">
        <v>17</v>
      </c>
      <c r="J502" s="4">
        <v>43.199999999999996</v>
      </c>
    </row>
    <row r="503" spans="1:10" x14ac:dyDescent="0.3">
      <c r="A503" s="2" t="s">
        <v>901</v>
      </c>
      <c r="B503" s="3" t="s">
        <v>902</v>
      </c>
      <c r="C503" s="2">
        <v>10</v>
      </c>
      <c r="D503" s="2">
        <v>2019</v>
      </c>
      <c r="E503" s="4">
        <v>220</v>
      </c>
      <c r="F503" s="4">
        <v>44</v>
      </c>
      <c r="G503" s="4">
        <v>176</v>
      </c>
      <c r="H503" s="3" t="s">
        <v>14</v>
      </c>
      <c r="I503" s="3" t="s">
        <v>15</v>
      </c>
      <c r="J503" s="4">
        <v>39.6</v>
      </c>
    </row>
    <row r="504" spans="1:10" x14ac:dyDescent="0.3">
      <c r="A504" s="2" t="s">
        <v>903</v>
      </c>
      <c r="B504" s="3" t="s">
        <v>904</v>
      </c>
      <c r="C504" s="2">
        <v>10</v>
      </c>
      <c r="D504" s="2">
        <v>2019</v>
      </c>
      <c r="E504" s="4">
        <v>192</v>
      </c>
      <c r="F504" s="4">
        <v>38.399999999999977</v>
      </c>
      <c r="G504" s="4">
        <v>153.60000000000002</v>
      </c>
      <c r="H504" s="3" t="s">
        <v>14</v>
      </c>
      <c r="I504" s="3" t="s">
        <v>78</v>
      </c>
      <c r="J504" s="4">
        <v>34.56</v>
      </c>
    </row>
    <row r="505" spans="1:10" x14ac:dyDescent="0.3">
      <c r="A505" s="2" t="s">
        <v>905</v>
      </c>
      <c r="B505" s="3" t="s">
        <v>906</v>
      </c>
      <c r="C505" s="2">
        <v>10</v>
      </c>
      <c r="D505" s="2">
        <v>2019</v>
      </c>
      <c r="E505" s="4">
        <v>258</v>
      </c>
      <c r="F505" s="4">
        <v>51.599999999999994</v>
      </c>
      <c r="G505" s="4">
        <v>206.4</v>
      </c>
      <c r="H505" s="3" t="s">
        <v>20</v>
      </c>
      <c r="I505" s="3" t="s">
        <v>105</v>
      </c>
      <c r="J505" s="4">
        <v>72.240000000000009</v>
      </c>
    </row>
    <row r="506" spans="1:10" x14ac:dyDescent="0.3">
      <c r="A506" s="2" t="s">
        <v>907</v>
      </c>
      <c r="B506" s="3" t="s">
        <v>908</v>
      </c>
      <c r="C506" s="2">
        <v>10</v>
      </c>
      <c r="D506" s="2">
        <v>2019</v>
      </c>
      <c r="E506" s="4">
        <v>540</v>
      </c>
      <c r="F506" s="4">
        <v>108</v>
      </c>
      <c r="G506" s="4">
        <v>432</v>
      </c>
      <c r="H506" s="3" t="s">
        <v>44</v>
      </c>
      <c r="I506" s="3" t="s">
        <v>568</v>
      </c>
      <c r="J506" s="4">
        <v>167.4</v>
      </c>
    </row>
    <row r="507" spans="1:10" x14ac:dyDescent="0.3">
      <c r="A507" s="2" t="s">
        <v>909</v>
      </c>
      <c r="B507" s="3" t="s">
        <v>910</v>
      </c>
      <c r="C507" s="2">
        <v>10</v>
      </c>
      <c r="D507" s="2">
        <v>2019</v>
      </c>
      <c r="E507" s="4">
        <v>228</v>
      </c>
      <c r="F507" s="4">
        <v>45.599999999999994</v>
      </c>
      <c r="G507" s="4">
        <v>182.4</v>
      </c>
      <c r="H507" s="3" t="s">
        <v>60</v>
      </c>
      <c r="I507" s="3" t="s">
        <v>557</v>
      </c>
      <c r="J507" s="4">
        <v>79.8</v>
      </c>
    </row>
    <row r="508" spans="1:10" x14ac:dyDescent="0.3">
      <c r="A508" s="2" t="s">
        <v>911</v>
      </c>
      <c r="B508" s="3" t="s">
        <v>912</v>
      </c>
      <c r="C508" s="2">
        <v>10</v>
      </c>
      <c r="D508" s="2">
        <v>2019</v>
      </c>
      <c r="E508" s="4">
        <v>345</v>
      </c>
      <c r="F508" s="4">
        <v>69</v>
      </c>
      <c r="G508" s="4">
        <v>276</v>
      </c>
      <c r="H508" s="3" t="s">
        <v>63</v>
      </c>
      <c r="I508" s="3" t="s">
        <v>116</v>
      </c>
      <c r="J508" s="4">
        <v>106.95</v>
      </c>
    </row>
    <row r="509" spans="1:10" x14ac:dyDescent="0.3">
      <c r="A509" s="2" t="s">
        <v>913</v>
      </c>
      <c r="B509" s="3" t="s">
        <v>914</v>
      </c>
      <c r="C509" s="2">
        <v>10</v>
      </c>
      <c r="D509" s="2">
        <v>2019</v>
      </c>
      <c r="E509" s="4">
        <v>172</v>
      </c>
      <c r="F509" s="4">
        <v>34.400000000000006</v>
      </c>
      <c r="G509" s="4">
        <v>137.6</v>
      </c>
      <c r="H509" s="3" t="s">
        <v>11</v>
      </c>
      <c r="I509" s="3" t="s">
        <v>71</v>
      </c>
      <c r="J509" s="4">
        <v>65.36</v>
      </c>
    </row>
    <row r="510" spans="1:10" x14ac:dyDescent="0.3">
      <c r="A510" s="2" t="s">
        <v>915</v>
      </c>
      <c r="B510" s="3" t="s">
        <v>916</v>
      </c>
      <c r="C510" s="2">
        <v>10</v>
      </c>
      <c r="D510" s="2">
        <v>2019</v>
      </c>
      <c r="E510" s="4">
        <v>172</v>
      </c>
      <c r="F510" s="4">
        <v>34.400000000000006</v>
      </c>
      <c r="G510" s="4">
        <v>137.6</v>
      </c>
      <c r="H510" s="3" t="s">
        <v>11</v>
      </c>
      <c r="I510" s="3" t="s">
        <v>71</v>
      </c>
      <c r="J510" s="4">
        <v>65.36</v>
      </c>
    </row>
    <row r="511" spans="1:10" x14ac:dyDescent="0.3">
      <c r="A511" s="2" t="s">
        <v>917</v>
      </c>
      <c r="B511" s="3" t="s">
        <v>918</v>
      </c>
      <c r="C511" s="2">
        <v>10</v>
      </c>
      <c r="D511" s="2">
        <v>2019</v>
      </c>
      <c r="E511" s="4">
        <v>192</v>
      </c>
      <c r="F511" s="4">
        <v>38.399999999999977</v>
      </c>
      <c r="G511" s="4">
        <v>153.60000000000002</v>
      </c>
      <c r="H511" s="3" t="s">
        <v>14</v>
      </c>
      <c r="I511" s="3" t="s">
        <v>78</v>
      </c>
      <c r="J511" s="4">
        <v>34.56</v>
      </c>
    </row>
    <row r="512" spans="1:10" x14ac:dyDescent="0.3">
      <c r="A512" s="2" t="s">
        <v>919</v>
      </c>
      <c r="B512" s="3" t="s">
        <v>920</v>
      </c>
      <c r="C512" s="2">
        <v>10</v>
      </c>
      <c r="D512" s="2">
        <v>2019</v>
      </c>
      <c r="E512" s="4">
        <v>205</v>
      </c>
      <c r="F512" s="4">
        <v>41</v>
      </c>
      <c r="G512" s="4">
        <v>164</v>
      </c>
      <c r="H512" s="3" t="s">
        <v>14</v>
      </c>
      <c r="I512" s="3" t="s">
        <v>87</v>
      </c>
      <c r="J512" s="4">
        <v>36.9</v>
      </c>
    </row>
    <row r="513" spans="1:10" x14ac:dyDescent="0.3">
      <c r="A513" s="2" t="s">
        <v>921</v>
      </c>
      <c r="B513" s="3" t="s">
        <v>922</v>
      </c>
      <c r="C513" s="2">
        <v>10</v>
      </c>
      <c r="D513" s="2">
        <v>2019</v>
      </c>
      <c r="E513" s="4">
        <v>205</v>
      </c>
      <c r="F513" s="4">
        <v>41</v>
      </c>
      <c r="G513" s="4">
        <v>164</v>
      </c>
      <c r="H513" s="3" t="s">
        <v>14</v>
      </c>
      <c r="I513" s="3" t="s">
        <v>87</v>
      </c>
      <c r="J513" s="4">
        <v>36.9</v>
      </c>
    </row>
    <row r="514" spans="1:10" x14ac:dyDescent="0.3">
      <c r="A514" s="2" t="s">
        <v>923</v>
      </c>
      <c r="B514" s="3" t="s">
        <v>924</v>
      </c>
      <c r="C514" s="2">
        <v>10</v>
      </c>
      <c r="D514" s="2">
        <v>2019</v>
      </c>
      <c r="E514" s="4">
        <v>327</v>
      </c>
      <c r="F514" s="4">
        <v>65.399999999999977</v>
      </c>
      <c r="G514" s="4">
        <v>261.60000000000002</v>
      </c>
      <c r="H514" s="3" t="s">
        <v>20</v>
      </c>
      <c r="I514" s="3" t="s">
        <v>100</v>
      </c>
      <c r="J514" s="4">
        <v>94.83</v>
      </c>
    </row>
    <row r="515" spans="1:10" x14ac:dyDescent="0.3">
      <c r="A515" s="2" t="s">
        <v>925</v>
      </c>
      <c r="B515" s="3" t="s">
        <v>926</v>
      </c>
      <c r="C515" s="2">
        <v>10</v>
      </c>
      <c r="D515" s="2">
        <v>2019</v>
      </c>
      <c r="E515" s="4">
        <v>313</v>
      </c>
      <c r="F515" s="4">
        <v>62.599999999999994</v>
      </c>
      <c r="G515" s="4">
        <v>250.4</v>
      </c>
      <c r="H515" s="3" t="s">
        <v>20</v>
      </c>
      <c r="I515" s="3" t="s">
        <v>21</v>
      </c>
      <c r="J515" s="4">
        <v>93.899999999999991</v>
      </c>
    </row>
    <row r="516" spans="1:10" x14ac:dyDescent="0.3">
      <c r="A516" s="2" t="s">
        <v>927</v>
      </c>
      <c r="B516" s="3" t="s">
        <v>928</v>
      </c>
      <c r="C516" s="2">
        <v>10</v>
      </c>
      <c r="D516" s="2">
        <v>2019</v>
      </c>
      <c r="E516" s="4">
        <v>261</v>
      </c>
      <c r="F516" s="4">
        <v>52.199999999999989</v>
      </c>
      <c r="G516" s="4">
        <v>208.8</v>
      </c>
      <c r="H516" s="3" t="s">
        <v>60</v>
      </c>
      <c r="I516" s="3" t="s">
        <v>515</v>
      </c>
      <c r="J516" s="4">
        <v>78.3</v>
      </c>
    </row>
    <row r="517" spans="1:10" x14ac:dyDescent="0.3">
      <c r="A517" s="2" t="s">
        <v>929</v>
      </c>
      <c r="B517" s="3" t="s">
        <v>930</v>
      </c>
      <c r="C517" s="2">
        <v>10</v>
      </c>
      <c r="D517" s="2">
        <v>2019</v>
      </c>
      <c r="E517" s="4">
        <v>383</v>
      </c>
      <c r="F517" s="4">
        <v>76.599999999999966</v>
      </c>
      <c r="G517" s="4">
        <v>306.40000000000003</v>
      </c>
      <c r="H517" s="3" t="s">
        <v>63</v>
      </c>
      <c r="I517" s="3" t="s">
        <v>66</v>
      </c>
      <c r="J517" s="4">
        <v>122.56</v>
      </c>
    </row>
    <row r="518" spans="1:10" x14ac:dyDescent="0.3">
      <c r="A518" s="2" t="s">
        <v>931</v>
      </c>
      <c r="B518" s="3" t="s">
        <v>932</v>
      </c>
      <c r="C518" s="2">
        <v>10</v>
      </c>
      <c r="D518" s="2">
        <v>2019</v>
      </c>
      <c r="E518" s="4">
        <v>168</v>
      </c>
      <c r="F518" s="4">
        <v>33.599999999999994</v>
      </c>
      <c r="G518" s="4">
        <v>134.4</v>
      </c>
      <c r="H518" s="3" t="s">
        <v>11</v>
      </c>
      <c r="I518" s="3" t="s">
        <v>121</v>
      </c>
      <c r="J518" s="4">
        <v>75.600000000000009</v>
      </c>
    </row>
    <row r="519" spans="1:10" x14ac:dyDescent="0.3">
      <c r="A519" s="2" t="s">
        <v>933</v>
      </c>
      <c r="B519" s="3" t="s">
        <v>934</v>
      </c>
      <c r="C519" s="2">
        <v>10</v>
      </c>
      <c r="D519" s="2">
        <v>2019</v>
      </c>
      <c r="E519" s="4">
        <v>144</v>
      </c>
      <c r="F519" s="4">
        <v>28.799999999999997</v>
      </c>
      <c r="G519" s="4">
        <v>115.2</v>
      </c>
      <c r="H519" s="3" t="s">
        <v>11</v>
      </c>
      <c r="I519" s="3" t="s">
        <v>119</v>
      </c>
      <c r="J519" s="4">
        <v>66.240000000000009</v>
      </c>
    </row>
    <row r="520" spans="1:10" x14ac:dyDescent="0.3">
      <c r="A520" s="2" t="s">
        <v>935</v>
      </c>
      <c r="B520" s="3" t="s">
        <v>936</v>
      </c>
      <c r="C520" s="2">
        <v>10</v>
      </c>
      <c r="D520" s="2">
        <v>2019</v>
      </c>
      <c r="E520" s="4">
        <v>220</v>
      </c>
      <c r="F520" s="4">
        <v>44</v>
      </c>
      <c r="G520" s="4">
        <v>176</v>
      </c>
      <c r="H520" s="3" t="s">
        <v>14</v>
      </c>
      <c r="I520" s="3" t="s">
        <v>15</v>
      </c>
      <c r="J520" s="4">
        <v>39.6</v>
      </c>
    </row>
    <row r="521" spans="1:10" x14ac:dyDescent="0.3">
      <c r="A521" s="2" t="s">
        <v>937</v>
      </c>
      <c r="B521" s="3" t="s">
        <v>938</v>
      </c>
      <c r="C521" s="2">
        <v>10</v>
      </c>
      <c r="D521" s="2">
        <v>2019</v>
      </c>
      <c r="E521" s="4">
        <v>210</v>
      </c>
      <c r="F521" s="4">
        <v>42</v>
      </c>
      <c r="G521" s="4">
        <v>168</v>
      </c>
      <c r="H521" s="3" t="s">
        <v>14</v>
      </c>
      <c r="I521" s="3" t="s">
        <v>75</v>
      </c>
      <c r="J521" s="4">
        <v>37.799999999999997</v>
      </c>
    </row>
    <row r="522" spans="1:10" x14ac:dyDescent="0.3">
      <c r="A522" s="2" t="s">
        <v>939</v>
      </c>
      <c r="B522" s="3" t="s">
        <v>940</v>
      </c>
      <c r="C522" s="2">
        <v>10</v>
      </c>
      <c r="D522" s="2">
        <v>2019</v>
      </c>
      <c r="E522" s="4">
        <v>192</v>
      </c>
      <c r="F522" s="4">
        <v>38.399999999999977</v>
      </c>
      <c r="G522" s="4">
        <v>153.60000000000002</v>
      </c>
      <c r="H522" s="3" t="s">
        <v>14</v>
      </c>
      <c r="I522" s="3" t="s">
        <v>78</v>
      </c>
      <c r="J522" s="4">
        <v>34.56</v>
      </c>
    </row>
    <row r="523" spans="1:10" x14ac:dyDescent="0.3">
      <c r="A523" s="2" t="s">
        <v>941</v>
      </c>
      <c r="B523" s="3" t="s">
        <v>942</v>
      </c>
      <c r="C523" s="2">
        <v>10</v>
      </c>
      <c r="D523" s="2">
        <v>2019</v>
      </c>
      <c r="E523" s="4">
        <v>327</v>
      </c>
      <c r="F523" s="4">
        <v>65.399999999999977</v>
      </c>
      <c r="G523" s="4">
        <v>261.60000000000002</v>
      </c>
      <c r="H523" s="3" t="s">
        <v>20</v>
      </c>
      <c r="I523" s="3" t="s">
        <v>100</v>
      </c>
      <c r="J523" s="4">
        <v>94.83</v>
      </c>
    </row>
    <row r="524" spans="1:10" x14ac:dyDescent="0.3">
      <c r="A524" s="2" t="s">
        <v>943</v>
      </c>
      <c r="B524" s="3" t="s">
        <v>944</v>
      </c>
      <c r="C524" s="2">
        <v>10</v>
      </c>
      <c r="D524" s="2">
        <v>2019</v>
      </c>
      <c r="E524" s="4">
        <v>313</v>
      </c>
      <c r="F524" s="4">
        <v>62.599999999999994</v>
      </c>
      <c r="G524" s="4">
        <v>250.4</v>
      </c>
      <c r="H524" s="3" t="s">
        <v>20</v>
      </c>
      <c r="I524" s="3" t="s">
        <v>21</v>
      </c>
      <c r="J524" s="4">
        <v>93.899999999999991</v>
      </c>
    </row>
    <row r="525" spans="1:10" x14ac:dyDescent="0.3">
      <c r="A525" s="2" t="s">
        <v>945</v>
      </c>
      <c r="B525" s="3" t="s">
        <v>946</v>
      </c>
      <c r="C525" s="2">
        <v>10</v>
      </c>
      <c r="D525" s="2">
        <v>2019</v>
      </c>
      <c r="E525" s="4">
        <v>313</v>
      </c>
      <c r="F525" s="4">
        <v>62.599999999999994</v>
      </c>
      <c r="G525" s="4">
        <v>250.4</v>
      </c>
      <c r="H525" s="3" t="s">
        <v>20</v>
      </c>
      <c r="I525" s="3" t="s">
        <v>21</v>
      </c>
      <c r="J525" s="4">
        <v>93.899999999999991</v>
      </c>
    </row>
    <row r="526" spans="1:10" x14ac:dyDescent="0.3">
      <c r="A526" s="2" t="s">
        <v>947</v>
      </c>
      <c r="B526" s="3" t="s">
        <v>948</v>
      </c>
      <c r="C526" s="2">
        <v>10</v>
      </c>
      <c r="D526" s="2">
        <v>2019</v>
      </c>
      <c r="E526" s="4">
        <v>336</v>
      </c>
      <c r="F526" s="4">
        <v>67.199999999999989</v>
      </c>
      <c r="G526" s="4">
        <v>268.8</v>
      </c>
      <c r="H526" s="3" t="s">
        <v>60</v>
      </c>
      <c r="I526" s="3" t="s">
        <v>247</v>
      </c>
      <c r="J526" s="4">
        <v>120.96</v>
      </c>
    </row>
    <row r="527" spans="1:10" x14ac:dyDescent="0.3">
      <c r="A527" s="2" t="s">
        <v>949</v>
      </c>
      <c r="B527" s="3" t="s">
        <v>950</v>
      </c>
      <c r="C527" s="2">
        <v>10</v>
      </c>
      <c r="D527" s="2">
        <v>2019</v>
      </c>
      <c r="E527" s="4">
        <v>383</v>
      </c>
      <c r="F527" s="4">
        <v>76.599999999999966</v>
      </c>
      <c r="G527" s="4">
        <v>306.40000000000003</v>
      </c>
      <c r="H527" s="3" t="s">
        <v>63</v>
      </c>
      <c r="I527" s="3" t="s">
        <v>66</v>
      </c>
      <c r="J527" s="4">
        <v>122.56</v>
      </c>
    </row>
    <row r="528" spans="1:10" x14ac:dyDescent="0.3">
      <c r="A528" s="2" t="s">
        <v>951</v>
      </c>
      <c r="B528" s="3" t="s">
        <v>952</v>
      </c>
      <c r="C528" s="2">
        <v>10</v>
      </c>
      <c r="D528" s="2">
        <v>2019</v>
      </c>
      <c r="E528" s="4">
        <v>168</v>
      </c>
      <c r="F528" s="4">
        <v>33.599999999999994</v>
      </c>
      <c r="G528" s="4">
        <v>134.4</v>
      </c>
      <c r="H528" s="3" t="s">
        <v>11</v>
      </c>
      <c r="I528" s="3" t="s">
        <v>121</v>
      </c>
      <c r="J528" s="4">
        <v>75.600000000000009</v>
      </c>
    </row>
    <row r="529" spans="1:10" x14ac:dyDescent="0.3">
      <c r="A529" s="2" t="s">
        <v>953</v>
      </c>
      <c r="B529" s="3" t="s">
        <v>954</v>
      </c>
      <c r="C529" s="2">
        <v>10</v>
      </c>
      <c r="D529" s="2">
        <v>2019</v>
      </c>
      <c r="E529" s="4">
        <v>210</v>
      </c>
      <c r="F529" s="4">
        <v>42</v>
      </c>
      <c r="G529" s="4">
        <v>168</v>
      </c>
      <c r="H529" s="3" t="s">
        <v>14</v>
      </c>
      <c r="I529" s="3" t="s">
        <v>75</v>
      </c>
      <c r="J529" s="4">
        <v>37.799999999999997</v>
      </c>
    </row>
    <row r="530" spans="1:10" x14ac:dyDescent="0.3">
      <c r="A530" s="2" t="s">
        <v>955</v>
      </c>
      <c r="B530" s="3" t="s">
        <v>956</v>
      </c>
      <c r="C530" s="2">
        <v>10</v>
      </c>
      <c r="D530" s="2">
        <v>2019</v>
      </c>
      <c r="E530" s="4">
        <v>220</v>
      </c>
      <c r="F530" s="4">
        <v>44</v>
      </c>
      <c r="G530" s="4">
        <v>176</v>
      </c>
      <c r="H530" s="3" t="s">
        <v>14</v>
      </c>
      <c r="I530" s="3" t="s">
        <v>15</v>
      </c>
      <c r="J530" s="4">
        <v>39.6</v>
      </c>
    </row>
    <row r="531" spans="1:10" x14ac:dyDescent="0.3">
      <c r="A531" s="2" t="s">
        <v>957</v>
      </c>
      <c r="B531" s="3" t="s">
        <v>958</v>
      </c>
      <c r="C531" s="2">
        <v>10</v>
      </c>
      <c r="D531" s="2">
        <v>2019</v>
      </c>
      <c r="E531" s="4">
        <v>192</v>
      </c>
      <c r="F531" s="4">
        <v>38.399999999999977</v>
      </c>
      <c r="G531" s="4">
        <v>153.60000000000002</v>
      </c>
      <c r="H531" s="3" t="s">
        <v>14</v>
      </c>
      <c r="I531" s="3" t="s">
        <v>78</v>
      </c>
      <c r="J531" s="4">
        <v>34.56</v>
      </c>
    </row>
    <row r="532" spans="1:10" x14ac:dyDescent="0.3">
      <c r="A532" s="2" t="s">
        <v>959</v>
      </c>
      <c r="B532" s="3" t="s">
        <v>960</v>
      </c>
      <c r="C532" s="2">
        <v>10</v>
      </c>
      <c r="D532" s="2">
        <v>2019</v>
      </c>
      <c r="E532" s="4">
        <v>327</v>
      </c>
      <c r="F532" s="4">
        <v>65.399999999999977</v>
      </c>
      <c r="G532" s="4">
        <v>261.60000000000002</v>
      </c>
      <c r="H532" s="3" t="s">
        <v>20</v>
      </c>
      <c r="I532" s="3" t="s">
        <v>100</v>
      </c>
      <c r="J532" s="4">
        <v>94.83</v>
      </c>
    </row>
    <row r="533" spans="1:10" x14ac:dyDescent="0.3">
      <c r="A533" s="2" t="s">
        <v>961</v>
      </c>
      <c r="B533" s="3" t="s">
        <v>962</v>
      </c>
      <c r="C533" s="2">
        <v>10</v>
      </c>
      <c r="D533" s="2">
        <v>2019</v>
      </c>
      <c r="E533" s="4">
        <v>255</v>
      </c>
      <c r="F533" s="4">
        <v>51</v>
      </c>
      <c r="G533" s="4">
        <v>204</v>
      </c>
      <c r="H533" s="3" t="s">
        <v>20</v>
      </c>
      <c r="I533" s="3" t="s">
        <v>102</v>
      </c>
      <c r="J533" s="4">
        <v>66.3</v>
      </c>
    </row>
    <row r="534" spans="1:10" x14ac:dyDescent="0.3">
      <c r="A534" s="2" t="s">
        <v>963</v>
      </c>
      <c r="B534" s="3" t="s">
        <v>964</v>
      </c>
      <c r="C534" s="2">
        <v>10</v>
      </c>
      <c r="D534" s="2">
        <v>2019</v>
      </c>
      <c r="E534" s="4">
        <v>327</v>
      </c>
      <c r="F534" s="4">
        <v>65.399999999999977</v>
      </c>
      <c r="G534" s="4">
        <v>261.60000000000002</v>
      </c>
      <c r="H534" s="3" t="s">
        <v>20</v>
      </c>
      <c r="I534" s="3" t="s">
        <v>100</v>
      </c>
      <c r="J534" s="4">
        <v>94.83</v>
      </c>
    </row>
    <row r="535" spans="1:10" x14ac:dyDescent="0.3">
      <c r="A535" s="2" t="s">
        <v>965</v>
      </c>
      <c r="B535" s="3" t="s">
        <v>966</v>
      </c>
      <c r="C535" s="2">
        <v>10</v>
      </c>
      <c r="D535" s="2">
        <v>2019</v>
      </c>
      <c r="E535" s="4">
        <v>447</v>
      </c>
      <c r="F535" s="4">
        <v>89.399999999999977</v>
      </c>
      <c r="G535" s="4">
        <v>357.6</v>
      </c>
      <c r="H535" s="3" t="s">
        <v>63</v>
      </c>
      <c r="I535" s="3" t="s">
        <v>64</v>
      </c>
      <c r="J535" s="4">
        <v>156.44999999999999</v>
      </c>
    </row>
    <row r="536" spans="1:10" x14ac:dyDescent="0.3">
      <c r="A536" s="2" t="s">
        <v>967</v>
      </c>
      <c r="B536" s="3" t="s">
        <v>968</v>
      </c>
      <c r="C536" s="2">
        <v>10</v>
      </c>
      <c r="D536" s="2">
        <v>2019</v>
      </c>
      <c r="E536" s="4">
        <v>172</v>
      </c>
      <c r="F536" s="4">
        <v>34.400000000000006</v>
      </c>
      <c r="G536" s="4">
        <v>137.6</v>
      </c>
      <c r="H536" s="3" t="s">
        <v>11</v>
      </c>
      <c r="I536" s="3" t="s">
        <v>71</v>
      </c>
      <c r="J536" s="4">
        <v>65.36</v>
      </c>
    </row>
    <row r="537" spans="1:10" x14ac:dyDescent="0.3">
      <c r="A537" s="2" t="s">
        <v>969</v>
      </c>
      <c r="B537" s="3" t="s">
        <v>970</v>
      </c>
      <c r="C537" s="2">
        <v>10</v>
      </c>
      <c r="D537" s="2">
        <v>2019</v>
      </c>
      <c r="E537" s="4">
        <v>205</v>
      </c>
      <c r="F537" s="4">
        <v>41</v>
      </c>
      <c r="G537" s="4">
        <v>164</v>
      </c>
      <c r="H537" s="3" t="s">
        <v>14</v>
      </c>
      <c r="I537" s="3" t="s">
        <v>87</v>
      </c>
      <c r="J537" s="4">
        <v>36.9</v>
      </c>
    </row>
    <row r="538" spans="1:10" x14ac:dyDescent="0.3">
      <c r="A538" s="2" t="s">
        <v>971</v>
      </c>
      <c r="B538" s="3" t="s">
        <v>972</v>
      </c>
      <c r="C538" s="2">
        <v>10</v>
      </c>
      <c r="D538" s="2">
        <v>2019</v>
      </c>
      <c r="E538" s="4">
        <v>205</v>
      </c>
      <c r="F538" s="4">
        <v>41</v>
      </c>
      <c r="G538" s="4">
        <v>164</v>
      </c>
      <c r="H538" s="3" t="s">
        <v>14</v>
      </c>
      <c r="I538" s="3" t="s">
        <v>87</v>
      </c>
      <c r="J538" s="4">
        <v>36.9</v>
      </c>
    </row>
    <row r="539" spans="1:10" x14ac:dyDescent="0.3">
      <c r="A539" s="2" t="s">
        <v>973</v>
      </c>
      <c r="B539" s="3" t="s">
        <v>974</v>
      </c>
      <c r="C539" s="2">
        <v>10</v>
      </c>
      <c r="D539" s="2">
        <v>2019</v>
      </c>
      <c r="E539" s="4">
        <v>255</v>
      </c>
      <c r="F539" s="4">
        <v>51</v>
      </c>
      <c r="G539" s="4">
        <v>204</v>
      </c>
      <c r="H539" s="3" t="s">
        <v>20</v>
      </c>
      <c r="I539" s="3" t="s">
        <v>102</v>
      </c>
      <c r="J539" s="4">
        <v>66.3</v>
      </c>
    </row>
    <row r="540" spans="1:10" x14ac:dyDescent="0.3">
      <c r="A540" s="2" t="s">
        <v>975</v>
      </c>
      <c r="B540" s="3" t="s">
        <v>976</v>
      </c>
      <c r="C540" s="2">
        <v>10</v>
      </c>
      <c r="D540" s="2">
        <v>2019</v>
      </c>
      <c r="E540" s="4">
        <v>447</v>
      </c>
      <c r="F540" s="4">
        <v>89.399999999999977</v>
      </c>
      <c r="G540" s="4">
        <v>357.6</v>
      </c>
      <c r="H540" s="3" t="s">
        <v>63</v>
      </c>
      <c r="I540" s="3" t="s">
        <v>64</v>
      </c>
      <c r="J540" s="4">
        <v>156.44999999999999</v>
      </c>
    </row>
    <row r="541" spans="1:10" x14ac:dyDescent="0.3">
      <c r="A541" s="2" t="s">
        <v>977</v>
      </c>
      <c r="B541" s="3" t="s">
        <v>978</v>
      </c>
      <c r="C541" s="2">
        <v>10</v>
      </c>
      <c r="D541" s="2">
        <v>2019</v>
      </c>
      <c r="E541" s="4">
        <v>488</v>
      </c>
      <c r="F541" s="4">
        <v>97.599999999999966</v>
      </c>
      <c r="G541" s="4">
        <v>390.40000000000003</v>
      </c>
      <c r="H541" s="3" t="s">
        <v>44</v>
      </c>
      <c r="I541" s="3" t="s">
        <v>50</v>
      </c>
      <c r="J541" s="4">
        <v>156.16</v>
      </c>
    </row>
    <row r="542" spans="1:10" x14ac:dyDescent="0.3">
      <c r="A542" s="2" t="s">
        <v>979</v>
      </c>
      <c r="B542" s="3" t="s">
        <v>980</v>
      </c>
      <c r="C542" s="2">
        <v>10</v>
      </c>
      <c r="D542" s="2">
        <v>2019</v>
      </c>
      <c r="E542" s="4">
        <v>336</v>
      </c>
      <c r="F542" s="4">
        <v>67.199999999999989</v>
      </c>
      <c r="G542" s="4">
        <v>268.8</v>
      </c>
      <c r="H542" s="3" t="s">
        <v>60</v>
      </c>
      <c r="I542" s="3" t="s">
        <v>247</v>
      </c>
      <c r="J542" s="4">
        <v>120.96</v>
      </c>
    </row>
    <row r="543" spans="1:10" x14ac:dyDescent="0.3">
      <c r="A543" s="2" t="s">
        <v>981</v>
      </c>
      <c r="B543" s="3" t="s">
        <v>982</v>
      </c>
      <c r="C543" s="2">
        <v>10</v>
      </c>
      <c r="D543" s="2">
        <v>2019</v>
      </c>
      <c r="E543" s="4">
        <v>447</v>
      </c>
      <c r="F543" s="4">
        <v>89.399999999999977</v>
      </c>
      <c r="G543" s="4">
        <v>357.6</v>
      </c>
      <c r="H543" s="3" t="s">
        <v>63</v>
      </c>
      <c r="I543" s="3" t="s">
        <v>64</v>
      </c>
      <c r="J543" s="4">
        <v>156.44999999999999</v>
      </c>
    </row>
    <row r="544" spans="1:10" x14ac:dyDescent="0.3">
      <c r="A544" s="2" t="s">
        <v>983</v>
      </c>
      <c r="B544" s="3" t="s">
        <v>984</v>
      </c>
      <c r="C544" s="2">
        <v>10</v>
      </c>
      <c r="D544" s="2">
        <v>2019</v>
      </c>
      <c r="E544" s="4">
        <v>144</v>
      </c>
      <c r="F544" s="4">
        <v>28.799999999999997</v>
      </c>
      <c r="G544" s="4">
        <v>115.2</v>
      </c>
      <c r="H544" s="3" t="s">
        <v>11</v>
      </c>
      <c r="I544" s="3" t="s">
        <v>119</v>
      </c>
      <c r="J544" s="4">
        <v>66.240000000000009</v>
      </c>
    </row>
    <row r="545" spans="1:10" x14ac:dyDescent="0.3">
      <c r="A545" s="2" t="s">
        <v>985</v>
      </c>
      <c r="B545" s="3" t="s">
        <v>986</v>
      </c>
      <c r="C545" s="2">
        <v>10</v>
      </c>
      <c r="D545" s="2">
        <v>2019</v>
      </c>
      <c r="E545" s="4">
        <v>220</v>
      </c>
      <c r="F545" s="4">
        <v>44</v>
      </c>
      <c r="G545" s="4">
        <v>176</v>
      </c>
      <c r="H545" s="3" t="s">
        <v>14</v>
      </c>
      <c r="I545" s="3" t="s">
        <v>15</v>
      </c>
      <c r="J545" s="4">
        <v>39.6</v>
      </c>
    </row>
    <row r="546" spans="1:10" x14ac:dyDescent="0.3">
      <c r="A546" s="2" t="s">
        <v>987</v>
      </c>
      <c r="B546" s="3" t="s">
        <v>988</v>
      </c>
      <c r="C546" s="2">
        <v>10</v>
      </c>
      <c r="D546" s="2">
        <v>2019</v>
      </c>
      <c r="E546" s="4">
        <v>192</v>
      </c>
      <c r="F546" s="4">
        <v>38.399999999999977</v>
      </c>
      <c r="G546" s="4">
        <v>153.60000000000002</v>
      </c>
      <c r="H546" s="3" t="s">
        <v>14</v>
      </c>
      <c r="I546" s="3" t="s">
        <v>78</v>
      </c>
      <c r="J546" s="4">
        <v>34.56</v>
      </c>
    </row>
    <row r="547" spans="1:10" x14ac:dyDescent="0.3">
      <c r="A547" s="2" t="s">
        <v>989</v>
      </c>
      <c r="B547" s="3" t="s">
        <v>990</v>
      </c>
      <c r="C547" s="2">
        <v>10</v>
      </c>
      <c r="D547" s="2">
        <v>2019</v>
      </c>
      <c r="E547" s="4">
        <v>240</v>
      </c>
      <c r="F547" s="4">
        <v>0</v>
      </c>
      <c r="G547" s="4">
        <v>240</v>
      </c>
      <c r="H547" s="3" t="s">
        <v>14</v>
      </c>
      <c r="I547" s="3" t="s">
        <v>17</v>
      </c>
      <c r="J547" s="4">
        <v>43.199999999999996</v>
      </c>
    </row>
    <row r="548" spans="1:10" x14ac:dyDescent="0.3">
      <c r="A548" s="2" t="s">
        <v>991</v>
      </c>
      <c r="B548" s="3" t="s">
        <v>992</v>
      </c>
      <c r="C548" s="2">
        <v>10</v>
      </c>
      <c r="D548" s="2">
        <v>2019</v>
      </c>
      <c r="E548" s="4">
        <v>313</v>
      </c>
      <c r="F548" s="4">
        <v>0</v>
      </c>
      <c r="G548" s="4">
        <v>313</v>
      </c>
      <c r="H548" s="3" t="s">
        <v>20</v>
      </c>
      <c r="I548" s="3" t="s">
        <v>21</v>
      </c>
      <c r="J548" s="4">
        <v>93.899999999999991</v>
      </c>
    </row>
    <row r="549" spans="1:10" x14ac:dyDescent="0.3">
      <c r="A549" s="2" t="s">
        <v>993</v>
      </c>
      <c r="B549" s="3" t="s">
        <v>994</v>
      </c>
      <c r="C549" s="2">
        <v>10</v>
      </c>
      <c r="D549" s="2">
        <v>2019</v>
      </c>
      <c r="E549" s="4">
        <v>327</v>
      </c>
      <c r="F549" s="4">
        <v>0</v>
      </c>
      <c r="G549" s="4">
        <v>327</v>
      </c>
      <c r="H549" s="3" t="s">
        <v>20</v>
      </c>
      <c r="I549" s="3" t="s">
        <v>100</v>
      </c>
      <c r="J549" s="4">
        <v>94.83</v>
      </c>
    </row>
    <row r="550" spans="1:10" x14ac:dyDescent="0.3">
      <c r="A550" s="2" t="s">
        <v>995</v>
      </c>
      <c r="B550" s="3" t="s">
        <v>996</v>
      </c>
      <c r="C550" s="2">
        <v>10</v>
      </c>
      <c r="D550" s="2">
        <v>2019</v>
      </c>
      <c r="E550" s="4">
        <v>327</v>
      </c>
      <c r="F550" s="4">
        <v>0</v>
      </c>
      <c r="G550" s="4">
        <v>327</v>
      </c>
      <c r="H550" s="3" t="s">
        <v>20</v>
      </c>
      <c r="I550" s="3" t="s">
        <v>100</v>
      </c>
      <c r="J550" s="4">
        <v>94.83</v>
      </c>
    </row>
    <row r="551" spans="1:10" x14ac:dyDescent="0.3">
      <c r="A551" s="2" t="s">
        <v>997</v>
      </c>
      <c r="B551" s="3" t="s">
        <v>998</v>
      </c>
      <c r="C551" s="2">
        <v>10</v>
      </c>
      <c r="D551" s="2">
        <v>2019</v>
      </c>
      <c r="E551" s="4">
        <v>336</v>
      </c>
      <c r="F551" s="4">
        <v>0</v>
      </c>
      <c r="G551" s="4">
        <v>336</v>
      </c>
      <c r="H551" s="3" t="s">
        <v>60</v>
      </c>
      <c r="I551" s="3" t="s">
        <v>247</v>
      </c>
      <c r="J551" s="4">
        <v>120.96</v>
      </c>
    </row>
    <row r="552" spans="1:10" x14ac:dyDescent="0.3">
      <c r="A552" s="2" t="s">
        <v>999</v>
      </c>
      <c r="B552" s="3" t="s">
        <v>1000</v>
      </c>
      <c r="C552" s="2">
        <v>10</v>
      </c>
      <c r="D552" s="2">
        <v>2019</v>
      </c>
      <c r="E552" s="4">
        <v>345</v>
      </c>
      <c r="F552" s="4">
        <v>0</v>
      </c>
      <c r="G552" s="4">
        <v>345</v>
      </c>
      <c r="H552" s="3" t="s">
        <v>63</v>
      </c>
      <c r="I552" s="3" t="s">
        <v>116</v>
      </c>
      <c r="J552" s="4">
        <v>106.95</v>
      </c>
    </row>
    <row r="553" spans="1:10" x14ac:dyDescent="0.3">
      <c r="A553" s="2" t="s">
        <v>1001</v>
      </c>
      <c r="B553" s="3" t="s">
        <v>1002</v>
      </c>
      <c r="C553" s="2">
        <v>10</v>
      </c>
      <c r="D553" s="2">
        <v>2019</v>
      </c>
      <c r="E553" s="4">
        <v>172</v>
      </c>
      <c r="F553" s="4">
        <v>0</v>
      </c>
      <c r="G553" s="4">
        <v>172</v>
      </c>
      <c r="H553" s="3" t="s">
        <v>11</v>
      </c>
      <c r="I553" s="3" t="s">
        <v>71</v>
      </c>
      <c r="J553" s="4">
        <v>65.36</v>
      </c>
    </row>
    <row r="554" spans="1:10" x14ac:dyDescent="0.3">
      <c r="A554" s="2" t="s">
        <v>1003</v>
      </c>
      <c r="B554" s="3" t="s">
        <v>1004</v>
      </c>
      <c r="C554" s="2">
        <v>10</v>
      </c>
      <c r="D554" s="2">
        <v>2019</v>
      </c>
      <c r="E554" s="4">
        <v>240</v>
      </c>
      <c r="F554" s="4">
        <v>0</v>
      </c>
      <c r="G554" s="4">
        <v>240</v>
      </c>
      <c r="H554" s="3" t="s">
        <v>14</v>
      </c>
      <c r="I554" s="3" t="s">
        <v>17</v>
      </c>
      <c r="J554" s="4">
        <v>43.199999999999996</v>
      </c>
    </row>
    <row r="555" spans="1:10" x14ac:dyDescent="0.3">
      <c r="A555" s="2" t="s">
        <v>1005</v>
      </c>
      <c r="B555" s="3" t="s">
        <v>1006</v>
      </c>
      <c r="C555" s="2">
        <v>10</v>
      </c>
      <c r="D555" s="2">
        <v>2019</v>
      </c>
      <c r="E555" s="4">
        <v>240</v>
      </c>
      <c r="F555" s="4">
        <v>0</v>
      </c>
      <c r="G555" s="4">
        <v>240</v>
      </c>
      <c r="H555" s="3" t="s">
        <v>14</v>
      </c>
      <c r="I555" s="3" t="s">
        <v>17</v>
      </c>
      <c r="J555" s="4">
        <v>43.199999999999996</v>
      </c>
    </row>
    <row r="556" spans="1:10" x14ac:dyDescent="0.3">
      <c r="A556" s="2" t="s">
        <v>1007</v>
      </c>
      <c r="B556" s="3" t="s">
        <v>1008</v>
      </c>
      <c r="C556" s="2">
        <v>10</v>
      </c>
      <c r="D556" s="2">
        <v>2019</v>
      </c>
      <c r="E556" s="4">
        <v>220</v>
      </c>
      <c r="F556" s="4">
        <v>0</v>
      </c>
      <c r="G556" s="4">
        <v>220</v>
      </c>
      <c r="H556" s="3" t="s">
        <v>14</v>
      </c>
      <c r="I556" s="3" t="s">
        <v>15</v>
      </c>
      <c r="J556" s="4">
        <v>39.6</v>
      </c>
    </row>
    <row r="557" spans="1:10" x14ac:dyDescent="0.3">
      <c r="A557" s="2" t="s">
        <v>1009</v>
      </c>
      <c r="B557" s="3" t="s">
        <v>1010</v>
      </c>
      <c r="C557" s="2">
        <v>10</v>
      </c>
      <c r="D557" s="2">
        <v>2019</v>
      </c>
      <c r="E557" s="4">
        <v>255</v>
      </c>
      <c r="F557" s="4">
        <v>0</v>
      </c>
      <c r="G557" s="4">
        <v>255</v>
      </c>
      <c r="H557" s="3" t="s">
        <v>20</v>
      </c>
      <c r="I557" s="3" t="s">
        <v>102</v>
      </c>
      <c r="J557" s="4">
        <v>66.3</v>
      </c>
    </row>
    <row r="558" spans="1:10" x14ac:dyDescent="0.3">
      <c r="A558" s="2" t="s">
        <v>1011</v>
      </c>
      <c r="B558" s="3" t="s">
        <v>1012</v>
      </c>
      <c r="C558" s="2">
        <v>10</v>
      </c>
      <c r="D558" s="2">
        <v>2019</v>
      </c>
      <c r="E558" s="4">
        <v>258</v>
      </c>
      <c r="F558" s="4">
        <v>0</v>
      </c>
      <c r="G558" s="4">
        <v>258</v>
      </c>
      <c r="H558" s="3" t="s">
        <v>20</v>
      </c>
      <c r="I558" s="3" t="s">
        <v>105</v>
      </c>
      <c r="J558" s="4">
        <v>72.240000000000009</v>
      </c>
    </row>
    <row r="559" spans="1:10" x14ac:dyDescent="0.3">
      <c r="A559" s="2" t="s">
        <v>1013</v>
      </c>
      <c r="B559" s="3" t="s">
        <v>1014</v>
      </c>
      <c r="C559" s="2">
        <v>10</v>
      </c>
      <c r="D559" s="2">
        <v>2019</v>
      </c>
      <c r="E559" s="4">
        <v>313</v>
      </c>
      <c r="F559" s="4">
        <v>0</v>
      </c>
      <c r="G559" s="4">
        <v>313</v>
      </c>
      <c r="H559" s="3" t="s">
        <v>20</v>
      </c>
      <c r="I559" s="3" t="s">
        <v>21</v>
      </c>
      <c r="J559" s="4">
        <v>93.899999999999991</v>
      </c>
    </row>
    <row r="560" spans="1:10" x14ac:dyDescent="0.3">
      <c r="A560" s="2" t="s">
        <v>1015</v>
      </c>
      <c r="B560" s="3" t="s">
        <v>1016</v>
      </c>
      <c r="C560" s="2">
        <v>10</v>
      </c>
      <c r="D560" s="2">
        <v>2019</v>
      </c>
      <c r="E560" s="4">
        <v>383</v>
      </c>
      <c r="F560" s="4">
        <v>0</v>
      </c>
      <c r="G560" s="4">
        <v>383</v>
      </c>
      <c r="H560" s="3" t="s">
        <v>63</v>
      </c>
      <c r="I560" s="3" t="s">
        <v>66</v>
      </c>
      <c r="J560" s="4">
        <v>122.56</v>
      </c>
    </row>
    <row r="561" spans="1:10" x14ac:dyDescent="0.3">
      <c r="A561" s="2" t="s">
        <v>1017</v>
      </c>
      <c r="B561" s="3" t="s">
        <v>1018</v>
      </c>
      <c r="C561" s="2">
        <v>10</v>
      </c>
      <c r="D561" s="2">
        <v>2019</v>
      </c>
      <c r="E561" s="4">
        <v>168</v>
      </c>
      <c r="F561" s="4">
        <v>0</v>
      </c>
      <c r="G561" s="4">
        <v>168</v>
      </c>
      <c r="H561" s="3" t="s">
        <v>11</v>
      </c>
      <c r="I561" s="3" t="s">
        <v>121</v>
      </c>
      <c r="J561" s="4">
        <v>75.600000000000009</v>
      </c>
    </row>
    <row r="562" spans="1:10" x14ac:dyDescent="0.3">
      <c r="A562" s="2" t="s">
        <v>1019</v>
      </c>
      <c r="B562" s="3" t="s">
        <v>1020</v>
      </c>
      <c r="C562" s="2">
        <v>10</v>
      </c>
      <c r="D562" s="2">
        <v>2019</v>
      </c>
      <c r="E562" s="4">
        <v>210</v>
      </c>
      <c r="F562" s="4">
        <v>0</v>
      </c>
      <c r="G562" s="4">
        <v>210</v>
      </c>
      <c r="H562" s="3" t="s">
        <v>14</v>
      </c>
      <c r="I562" s="3" t="s">
        <v>75</v>
      </c>
      <c r="J562" s="4">
        <v>37.799999999999997</v>
      </c>
    </row>
    <row r="563" spans="1:10" x14ac:dyDescent="0.3">
      <c r="A563" s="2" t="s">
        <v>1021</v>
      </c>
      <c r="B563" s="3" t="s">
        <v>1022</v>
      </c>
      <c r="C563" s="2">
        <v>10</v>
      </c>
      <c r="D563" s="2">
        <v>2019</v>
      </c>
      <c r="E563" s="4">
        <v>205</v>
      </c>
      <c r="F563" s="4">
        <v>0</v>
      </c>
      <c r="G563" s="4">
        <v>205</v>
      </c>
      <c r="H563" s="3" t="s">
        <v>14</v>
      </c>
      <c r="I563" s="3" t="s">
        <v>87</v>
      </c>
      <c r="J563" s="4">
        <v>36.9</v>
      </c>
    </row>
    <row r="564" spans="1:10" x14ac:dyDescent="0.3">
      <c r="A564" s="2" t="s">
        <v>1023</v>
      </c>
      <c r="B564" s="3" t="s">
        <v>1024</v>
      </c>
      <c r="C564" s="2">
        <v>10</v>
      </c>
      <c r="D564" s="2">
        <v>2019</v>
      </c>
      <c r="E564" s="4">
        <v>210</v>
      </c>
      <c r="F564" s="4">
        <v>0</v>
      </c>
      <c r="G564" s="4">
        <v>210</v>
      </c>
      <c r="H564" s="3" t="s">
        <v>14</v>
      </c>
      <c r="I564" s="3" t="s">
        <v>75</v>
      </c>
      <c r="J564" s="4">
        <v>37.799999999999997</v>
      </c>
    </row>
    <row r="565" spans="1:10" x14ac:dyDescent="0.3">
      <c r="A565" s="2" t="s">
        <v>1025</v>
      </c>
      <c r="B565" s="3" t="s">
        <v>1026</v>
      </c>
      <c r="C565" s="2">
        <v>10</v>
      </c>
      <c r="D565" s="2">
        <v>2019</v>
      </c>
      <c r="E565" s="4">
        <v>313</v>
      </c>
      <c r="F565" s="4">
        <v>0</v>
      </c>
      <c r="G565" s="4">
        <v>313</v>
      </c>
      <c r="H565" s="3" t="s">
        <v>20</v>
      </c>
      <c r="I565" s="3" t="s">
        <v>21</v>
      </c>
      <c r="J565" s="4">
        <v>93.899999999999991</v>
      </c>
    </row>
    <row r="566" spans="1:10" x14ac:dyDescent="0.3">
      <c r="A566" s="2" t="s">
        <v>1027</v>
      </c>
      <c r="B566" s="3" t="s">
        <v>1028</v>
      </c>
      <c r="C566" s="2">
        <v>10</v>
      </c>
      <c r="D566" s="2">
        <v>2019</v>
      </c>
      <c r="E566" s="4">
        <v>258</v>
      </c>
      <c r="F566" s="4">
        <v>0</v>
      </c>
      <c r="G566" s="4">
        <v>258</v>
      </c>
      <c r="H566" s="3" t="s">
        <v>20</v>
      </c>
      <c r="I566" s="3" t="s">
        <v>105</v>
      </c>
      <c r="J566" s="4">
        <v>72.240000000000009</v>
      </c>
    </row>
    <row r="567" spans="1:10" x14ac:dyDescent="0.3">
      <c r="A567" s="2" t="s">
        <v>1029</v>
      </c>
      <c r="B567" s="3" t="s">
        <v>1030</v>
      </c>
      <c r="C567" s="2">
        <v>10</v>
      </c>
      <c r="D567" s="2">
        <v>2019</v>
      </c>
      <c r="E567" s="4">
        <v>313</v>
      </c>
      <c r="F567" s="4">
        <v>0</v>
      </c>
      <c r="G567" s="4">
        <v>313</v>
      </c>
      <c r="H567" s="3" t="s">
        <v>20</v>
      </c>
      <c r="I567" s="3" t="s">
        <v>21</v>
      </c>
      <c r="J567" s="4">
        <v>93.899999999999991</v>
      </c>
    </row>
    <row r="568" spans="1:10" x14ac:dyDescent="0.3">
      <c r="A568" s="2" t="s">
        <v>1031</v>
      </c>
      <c r="B568" s="3" t="s">
        <v>1032</v>
      </c>
      <c r="C568" s="2">
        <v>10</v>
      </c>
      <c r="D568" s="2">
        <v>2019</v>
      </c>
      <c r="E568" s="4">
        <v>526</v>
      </c>
      <c r="F568" s="4">
        <v>0</v>
      </c>
      <c r="G568" s="4">
        <v>526</v>
      </c>
      <c r="H568" s="3" t="s">
        <v>23</v>
      </c>
      <c r="I568" s="3" t="s">
        <v>183</v>
      </c>
      <c r="J568" s="4">
        <v>210.4</v>
      </c>
    </row>
    <row r="569" spans="1:10" x14ac:dyDescent="0.3">
      <c r="A569" s="2" t="s">
        <v>1033</v>
      </c>
      <c r="B569" s="3" t="s">
        <v>1034</v>
      </c>
      <c r="C569" s="2">
        <v>10</v>
      </c>
      <c r="D569" s="2">
        <v>2019</v>
      </c>
      <c r="E569" s="4">
        <v>951</v>
      </c>
      <c r="F569" s="4">
        <v>0</v>
      </c>
      <c r="G569" s="4">
        <v>951</v>
      </c>
      <c r="H569" s="3" t="s">
        <v>23</v>
      </c>
      <c r="I569" s="3" t="s">
        <v>24</v>
      </c>
      <c r="J569" s="4">
        <v>247.26000000000002</v>
      </c>
    </row>
    <row r="570" spans="1:10" x14ac:dyDescent="0.3">
      <c r="A570" s="2" t="s">
        <v>1035</v>
      </c>
      <c r="B570" s="3" t="s">
        <v>1036</v>
      </c>
      <c r="C570" s="2">
        <v>10</v>
      </c>
      <c r="D570" s="2">
        <v>2019</v>
      </c>
      <c r="E570" s="4">
        <v>383</v>
      </c>
      <c r="F570" s="4">
        <v>0</v>
      </c>
      <c r="G570" s="4">
        <v>383</v>
      </c>
      <c r="H570" s="3" t="s">
        <v>63</v>
      </c>
      <c r="I570" s="3" t="s">
        <v>66</v>
      </c>
      <c r="J570" s="4">
        <v>122.56</v>
      </c>
    </row>
    <row r="571" spans="1:10" x14ac:dyDescent="0.3">
      <c r="A571" s="2" t="s">
        <v>1037</v>
      </c>
      <c r="B571" s="3" t="s">
        <v>1038</v>
      </c>
      <c r="C571" s="2">
        <v>10</v>
      </c>
      <c r="D571" s="2">
        <v>2019</v>
      </c>
      <c r="E571" s="4">
        <v>172</v>
      </c>
      <c r="F571" s="4">
        <v>0</v>
      </c>
      <c r="G571" s="4">
        <v>172</v>
      </c>
      <c r="H571" s="3" t="s">
        <v>11</v>
      </c>
      <c r="I571" s="3" t="s">
        <v>71</v>
      </c>
      <c r="J571" s="4">
        <v>65.36</v>
      </c>
    </row>
    <row r="572" spans="1:10" x14ac:dyDescent="0.3">
      <c r="A572" s="2" t="s">
        <v>1039</v>
      </c>
      <c r="B572" s="3" t="s">
        <v>1040</v>
      </c>
      <c r="C572" s="2">
        <v>10</v>
      </c>
      <c r="D572" s="2">
        <v>2019</v>
      </c>
      <c r="E572" s="4">
        <v>210</v>
      </c>
      <c r="F572" s="4">
        <v>0</v>
      </c>
      <c r="G572" s="4">
        <v>210</v>
      </c>
      <c r="H572" s="3" t="s">
        <v>14</v>
      </c>
      <c r="I572" s="3" t="s">
        <v>75</v>
      </c>
      <c r="J572" s="4">
        <v>37.799999999999997</v>
      </c>
    </row>
    <row r="573" spans="1:10" x14ac:dyDescent="0.3">
      <c r="A573" s="2" t="s">
        <v>1041</v>
      </c>
      <c r="B573" s="3" t="s">
        <v>1042</v>
      </c>
      <c r="C573" s="2">
        <v>10</v>
      </c>
      <c r="D573" s="2">
        <v>2019</v>
      </c>
      <c r="E573" s="4">
        <v>192</v>
      </c>
      <c r="F573" s="4">
        <v>0</v>
      </c>
      <c r="G573" s="4">
        <v>192</v>
      </c>
      <c r="H573" s="3" t="s">
        <v>14</v>
      </c>
      <c r="I573" s="3" t="s">
        <v>78</v>
      </c>
      <c r="J573" s="4">
        <v>34.56</v>
      </c>
    </row>
    <row r="574" spans="1:10" x14ac:dyDescent="0.3">
      <c r="A574" s="2" t="s">
        <v>1043</v>
      </c>
      <c r="B574" s="3" t="s">
        <v>1044</v>
      </c>
      <c r="C574" s="2">
        <v>10</v>
      </c>
      <c r="D574" s="2">
        <v>2019</v>
      </c>
      <c r="E574" s="4">
        <v>313</v>
      </c>
      <c r="F574" s="4">
        <v>0</v>
      </c>
      <c r="G574" s="4">
        <v>313</v>
      </c>
      <c r="H574" s="3" t="s">
        <v>20</v>
      </c>
      <c r="I574" s="3" t="s">
        <v>21</v>
      </c>
      <c r="J574" s="4">
        <v>93.899999999999991</v>
      </c>
    </row>
    <row r="575" spans="1:10" x14ac:dyDescent="0.3">
      <c r="A575" s="2" t="s">
        <v>1045</v>
      </c>
      <c r="B575" s="3" t="s">
        <v>1046</v>
      </c>
      <c r="C575" s="2">
        <v>10</v>
      </c>
      <c r="D575" s="2">
        <v>2019</v>
      </c>
      <c r="E575" s="4">
        <v>313</v>
      </c>
      <c r="F575" s="4">
        <v>0</v>
      </c>
      <c r="G575" s="4">
        <v>313</v>
      </c>
      <c r="H575" s="3" t="s">
        <v>20</v>
      </c>
      <c r="I575" s="3" t="s">
        <v>21</v>
      </c>
      <c r="J575" s="4">
        <v>93.899999999999991</v>
      </c>
    </row>
    <row r="576" spans="1:10" x14ac:dyDescent="0.3">
      <c r="A576" s="2" t="s">
        <v>1047</v>
      </c>
      <c r="B576" s="3" t="s">
        <v>1048</v>
      </c>
      <c r="C576" s="2">
        <v>10</v>
      </c>
      <c r="D576" s="2">
        <v>2019</v>
      </c>
      <c r="E576" s="4">
        <v>258</v>
      </c>
      <c r="F576" s="4">
        <v>0</v>
      </c>
      <c r="G576" s="4">
        <v>258</v>
      </c>
      <c r="H576" s="3" t="s">
        <v>20</v>
      </c>
      <c r="I576" s="3" t="s">
        <v>105</v>
      </c>
      <c r="J576" s="4">
        <v>72.240000000000009</v>
      </c>
    </row>
    <row r="577" spans="1:10" x14ac:dyDescent="0.3">
      <c r="A577" s="2" t="s">
        <v>1049</v>
      </c>
      <c r="B577" s="3" t="s">
        <v>1050</v>
      </c>
      <c r="C577" s="2">
        <v>10</v>
      </c>
      <c r="D577" s="2">
        <v>2019</v>
      </c>
      <c r="E577" s="4">
        <v>474</v>
      </c>
      <c r="F577" s="4">
        <v>0</v>
      </c>
      <c r="G577" s="4">
        <v>474</v>
      </c>
      <c r="H577" s="3" t="s">
        <v>23</v>
      </c>
      <c r="I577" s="3" t="s">
        <v>499</v>
      </c>
      <c r="J577" s="4">
        <v>175.38</v>
      </c>
    </row>
    <row r="578" spans="1:10" x14ac:dyDescent="0.3">
      <c r="A578" s="2" t="s">
        <v>1051</v>
      </c>
      <c r="B578" s="3" t="s">
        <v>1052</v>
      </c>
      <c r="C578" s="2">
        <v>10</v>
      </c>
      <c r="D578" s="2">
        <v>2019</v>
      </c>
      <c r="E578" s="4">
        <v>1086</v>
      </c>
      <c r="F578" s="4">
        <v>0</v>
      </c>
      <c r="G578" s="4">
        <v>1086</v>
      </c>
      <c r="H578" s="3" t="s">
        <v>23</v>
      </c>
      <c r="I578" s="3" t="s">
        <v>467</v>
      </c>
      <c r="J578" s="4">
        <v>293.22000000000003</v>
      </c>
    </row>
    <row r="579" spans="1:10" x14ac:dyDescent="0.3">
      <c r="A579" s="2" t="s">
        <v>1053</v>
      </c>
      <c r="B579" s="3" t="s">
        <v>1054</v>
      </c>
      <c r="C579" s="2">
        <v>10</v>
      </c>
      <c r="D579" s="2">
        <v>2019</v>
      </c>
      <c r="E579" s="4">
        <v>1101</v>
      </c>
      <c r="F579" s="4">
        <v>0</v>
      </c>
      <c r="G579" s="4">
        <v>1101</v>
      </c>
      <c r="H579" s="3" t="s">
        <v>26</v>
      </c>
      <c r="I579" s="3" t="s">
        <v>33</v>
      </c>
      <c r="J579" s="4">
        <v>396.36</v>
      </c>
    </row>
    <row r="580" spans="1:10" x14ac:dyDescent="0.3">
      <c r="A580" s="2" t="s">
        <v>1055</v>
      </c>
      <c r="B580" s="3" t="s">
        <v>1056</v>
      </c>
      <c r="C580" s="2">
        <v>9</v>
      </c>
      <c r="D580" s="2">
        <v>2019</v>
      </c>
      <c r="E580" s="4">
        <v>345</v>
      </c>
      <c r="F580" s="4">
        <v>0</v>
      </c>
      <c r="G580" s="4">
        <v>345</v>
      </c>
      <c r="H580" s="3" t="s">
        <v>63</v>
      </c>
      <c r="I580" s="3" t="s">
        <v>116</v>
      </c>
      <c r="J580" s="4">
        <v>106.95</v>
      </c>
    </row>
    <row r="581" spans="1:10" x14ac:dyDescent="0.3">
      <c r="A581" s="2" t="s">
        <v>1057</v>
      </c>
      <c r="B581" s="3" t="s">
        <v>1058</v>
      </c>
      <c r="C581" s="2">
        <v>9</v>
      </c>
      <c r="D581" s="2">
        <v>2019</v>
      </c>
      <c r="E581" s="4">
        <v>168</v>
      </c>
      <c r="F581" s="4">
        <v>0</v>
      </c>
      <c r="G581" s="4">
        <v>168</v>
      </c>
      <c r="H581" s="3" t="s">
        <v>11</v>
      </c>
      <c r="I581" s="3" t="s">
        <v>121</v>
      </c>
      <c r="J581" s="4">
        <v>75.600000000000009</v>
      </c>
    </row>
    <row r="582" spans="1:10" x14ac:dyDescent="0.3">
      <c r="A582" s="2" t="s">
        <v>1059</v>
      </c>
      <c r="B582" s="3" t="s">
        <v>1060</v>
      </c>
      <c r="C582" s="2">
        <v>9</v>
      </c>
      <c r="D582" s="2">
        <v>2019</v>
      </c>
      <c r="E582" s="4">
        <v>220</v>
      </c>
      <c r="F582" s="4">
        <v>0</v>
      </c>
      <c r="G582" s="4">
        <v>220</v>
      </c>
      <c r="H582" s="3" t="s">
        <v>14</v>
      </c>
      <c r="I582" s="3" t="s">
        <v>15</v>
      </c>
      <c r="J582" s="4">
        <v>39.6</v>
      </c>
    </row>
    <row r="583" spans="1:10" x14ac:dyDescent="0.3">
      <c r="A583" s="2" t="s">
        <v>1061</v>
      </c>
      <c r="B583" s="3" t="s">
        <v>1062</v>
      </c>
      <c r="C583" s="2">
        <v>9</v>
      </c>
      <c r="D583" s="2">
        <v>2019</v>
      </c>
      <c r="E583" s="4">
        <v>1576</v>
      </c>
      <c r="F583" s="4">
        <v>0</v>
      </c>
      <c r="G583" s="4">
        <v>1576</v>
      </c>
      <c r="H583" s="3" t="s">
        <v>26</v>
      </c>
      <c r="I583" s="3" t="s">
        <v>407</v>
      </c>
      <c r="J583" s="4">
        <v>520.08000000000004</v>
      </c>
    </row>
    <row r="584" spans="1:10" x14ac:dyDescent="0.3">
      <c r="A584" s="2" t="s">
        <v>1063</v>
      </c>
      <c r="B584" s="3" t="s">
        <v>1064</v>
      </c>
      <c r="C584" s="2">
        <v>9</v>
      </c>
      <c r="D584" s="2">
        <v>2019</v>
      </c>
      <c r="E584" s="4">
        <v>636</v>
      </c>
      <c r="F584" s="4">
        <v>0</v>
      </c>
      <c r="G584" s="4">
        <v>636</v>
      </c>
      <c r="H584" s="3" t="s">
        <v>41</v>
      </c>
      <c r="I584" s="3" t="s">
        <v>194</v>
      </c>
      <c r="J584" s="4">
        <v>216.24</v>
      </c>
    </row>
    <row r="585" spans="1:10" x14ac:dyDescent="0.3">
      <c r="A585" s="2" t="s">
        <v>1065</v>
      </c>
      <c r="B585" s="3" t="s">
        <v>1066</v>
      </c>
      <c r="C585" s="2">
        <v>9</v>
      </c>
      <c r="D585" s="2">
        <v>2019</v>
      </c>
      <c r="E585" s="4">
        <v>488</v>
      </c>
      <c r="F585" s="4">
        <v>0</v>
      </c>
      <c r="G585" s="4">
        <v>488</v>
      </c>
      <c r="H585" s="3" t="s">
        <v>44</v>
      </c>
      <c r="I585" s="3" t="s">
        <v>50</v>
      </c>
      <c r="J585" s="4">
        <v>156.16</v>
      </c>
    </row>
    <row r="586" spans="1:10" x14ac:dyDescent="0.3">
      <c r="A586" s="2" t="s">
        <v>1067</v>
      </c>
      <c r="B586" s="3" t="s">
        <v>1068</v>
      </c>
      <c r="C586" s="2">
        <v>9</v>
      </c>
      <c r="D586" s="2">
        <v>2019</v>
      </c>
      <c r="E586" s="4">
        <v>228</v>
      </c>
      <c r="F586" s="4">
        <v>0</v>
      </c>
      <c r="G586" s="4">
        <v>228</v>
      </c>
      <c r="H586" s="3" t="s">
        <v>60</v>
      </c>
      <c r="I586" s="3" t="s">
        <v>557</v>
      </c>
      <c r="J586" s="4">
        <v>79.8</v>
      </c>
    </row>
    <row r="587" spans="1:10" x14ac:dyDescent="0.3">
      <c r="A587" s="2" t="s">
        <v>1069</v>
      </c>
      <c r="B587" s="3" t="s">
        <v>1070</v>
      </c>
      <c r="C587" s="2">
        <v>9</v>
      </c>
      <c r="D587" s="2">
        <v>2019</v>
      </c>
      <c r="E587" s="4">
        <v>447</v>
      </c>
      <c r="F587" s="4">
        <v>0</v>
      </c>
      <c r="G587" s="4">
        <v>447</v>
      </c>
      <c r="H587" s="3" t="s">
        <v>63</v>
      </c>
      <c r="I587" s="3" t="s">
        <v>64</v>
      </c>
      <c r="J587" s="4">
        <v>156.44999999999999</v>
      </c>
    </row>
    <row r="588" spans="1:10" x14ac:dyDescent="0.3">
      <c r="A588" s="2" t="s">
        <v>1071</v>
      </c>
      <c r="B588" s="3" t="s">
        <v>1072</v>
      </c>
      <c r="C588" s="2">
        <v>9</v>
      </c>
      <c r="D588" s="2">
        <v>2019</v>
      </c>
      <c r="E588" s="4">
        <v>383</v>
      </c>
      <c r="F588" s="4">
        <v>0</v>
      </c>
      <c r="G588" s="4">
        <v>383</v>
      </c>
      <c r="H588" s="3" t="s">
        <v>63</v>
      </c>
      <c r="I588" s="3" t="s">
        <v>66</v>
      </c>
      <c r="J588" s="4">
        <v>122.56</v>
      </c>
    </row>
    <row r="589" spans="1:10" x14ac:dyDescent="0.3">
      <c r="A589" s="2" t="s">
        <v>1073</v>
      </c>
      <c r="B589" s="3" t="s">
        <v>1074</v>
      </c>
      <c r="C589" s="2">
        <v>9</v>
      </c>
      <c r="D589" s="2">
        <v>2019</v>
      </c>
      <c r="E589" s="4">
        <v>447</v>
      </c>
      <c r="F589" s="4">
        <v>0</v>
      </c>
      <c r="G589" s="4">
        <v>447</v>
      </c>
      <c r="H589" s="3" t="s">
        <v>63</v>
      </c>
      <c r="I589" s="3" t="s">
        <v>64</v>
      </c>
      <c r="J589" s="4">
        <v>156.44999999999999</v>
      </c>
    </row>
    <row r="590" spans="1:10" x14ac:dyDescent="0.3">
      <c r="A590" s="2" t="s">
        <v>1075</v>
      </c>
      <c r="B590" s="3" t="s">
        <v>1076</v>
      </c>
      <c r="C590" s="2">
        <v>9</v>
      </c>
      <c r="D590" s="2">
        <v>2019</v>
      </c>
      <c r="E590" s="4">
        <v>506</v>
      </c>
      <c r="F590" s="4">
        <v>0</v>
      </c>
      <c r="G590" s="4">
        <v>506</v>
      </c>
      <c r="H590" s="3" t="s">
        <v>44</v>
      </c>
      <c r="I590" s="3" t="s">
        <v>58</v>
      </c>
      <c r="J590" s="4">
        <v>146.73999999999998</v>
      </c>
    </row>
    <row r="591" spans="1:10" x14ac:dyDescent="0.3">
      <c r="A591" s="2" t="s">
        <v>1077</v>
      </c>
      <c r="B591" s="3" t="s">
        <v>1078</v>
      </c>
      <c r="C591" s="2">
        <v>9</v>
      </c>
      <c r="D591" s="2">
        <v>2019</v>
      </c>
      <c r="E591" s="4">
        <v>284</v>
      </c>
      <c r="F591" s="4">
        <v>0</v>
      </c>
      <c r="G591" s="4">
        <v>284</v>
      </c>
      <c r="H591" s="3" t="s">
        <v>60</v>
      </c>
      <c r="I591" s="3" t="s">
        <v>109</v>
      </c>
      <c r="J591" s="4">
        <v>76.680000000000007</v>
      </c>
    </row>
    <row r="592" spans="1:10" x14ac:dyDescent="0.3">
      <c r="A592" s="2" t="s">
        <v>1079</v>
      </c>
      <c r="B592" s="3" t="s">
        <v>1080</v>
      </c>
      <c r="C592" s="2">
        <v>9</v>
      </c>
      <c r="D592" s="2">
        <v>2019</v>
      </c>
      <c r="E592" s="4">
        <v>345</v>
      </c>
      <c r="F592" s="4">
        <v>0</v>
      </c>
      <c r="G592" s="4">
        <v>345</v>
      </c>
      <c r="H592" s="3" t="s">
        <v>63</v>
      </c>
      <c r="I592" s="3" t="s">
        <v>116</v>
      </c>
      <c r="J592" s="4">
        <v>106.95</v>
      </c>
    </row>
    <row r="593" spans="1:10" x14ac:dyDescent="0.3">
      <c r="A593" s="2" t="s">
        <v>1081</v>
      </c>
      <c r="B593" s="3" t="s">
        <v>1082</v>
      </c>
      <c r="C593" s="2">
        <v>9</v>
      </c>
      <c r="D593" s="2">
        <v>2019</v>
      </c>
      <c r="E593" s="4">
        <v>345</v>
      </c>
      <c r="F593" s="4">
        <v>0</v>
      </c>
      <c r="G593" s="4">
        <v>345</v>
      </c>
      <c r="H593" s="3" t="s">
        <v>63</v>
      </c>
      <c r="I593" s="3" t="s">
        <v>116</v>
      </c>
      <c r="J593" s="4">
        <v>106.95</v>
      </c>
    </row>
    <row r="594" spans="1:10" x14ac:dyDescent="0.3">
      <c r="A594" s="2" t="s">
        <v>1083</v>
      </c>
      <c r="B594" s="3" t="s">
        <v>1084</v>
      </c>
      <c r="C594" s="2">
        <v>9</v>
      </c>
      <c r="D594" s="2">
        <v>2019</v>
      </c>
      <c r="E594" s="4">
        <v>168</v>
      </c>
      <c r="F594" s="4">
        <v>0</v>
      </c>
      <c r="G594" s="4">
        <v>168</v>
      </c>
      <c r="H594" s="3" t="s">
        <v>11</v>
      </c>
      <c r="I594" s="3" t="s">
        <v>121</v>
      </c>
      <c r="J594" s="4">
        <v>75.600000000000009</v>
      </c>
    </row>
    <row r="595" spans="1:10" x14ac:dyDescent="0.3">
      <c r="A595" s="2" t="s">
        <v>1085</v>
      </c>
      <c r="B595" s="3" t="s">
        <v>1086</v>
      </c>
      <c r="C595" s="2">
        <v>9</v>
      </c>
      <c r="D595" s="2">
        <v>2019</v>
      </c>
      <c r="E595" s="4">
        <v>168</v>
      </c>
      <c r="F595" s="4">
        <v>0</v>
      </c>
      <c r="G595" s="4">
        <v>168</v>
      </c>
      <c r="H595" s="3" t="s">
        <v>11</v>
      </c>
      <c r="I595" s="3" t="s">
        <v>121</v>
      </c>
      <c r="J595" s="4">
        <v>75.600000000000009</v>
      </c>
    </row>
    <row r="596" spans="1:10" x14ac:dyDescent="0.3">
      <c r="A596" s="2" t="s">
        <v>1087</v>
      </c>
      <c r="B596" s="3" t="s">
        <v>1088</v>
      </c>
      <c r="C596" s="2">
        <v>9</v>
      </c>
      <c r="D596" s="2">
        <v>2019</v>
      </c>
      <c r="E596" s="4">
        <v>539</v>
      </c>
      <c r="F596" s="4">
        <v>0</v>
      </c>
      <c r="G596" s="4">
        <v>539</v>
      </c>
      <c r="H596" s="3" t="s">
        <v>44</v>
      </c>
      <c r="I596" s="3" t="s">
        <v>1089</v>
      </c>
      <c r="J596" s="4">
        <v>156.31</v>
      </c>
    </row>
    <row r="597" spans="1:10" x14ac:dyDescent="0.3">
      <c r="A597" s="2" t="s">
        <v>1090</v>
      </c>
      <c r="B597" s="3" t="s">
        <v>1091</v>
      </c>
      <c r="C597" s="2">
        <v>9</v>
      </c>
      <c r="D597" s="2">
        <v>2019</v>
      </c>
      <c r="E597" s="4">
        <v>278</v>
      </c>
      <c r="F597" s="4">
        <v>0</v>
      </c>
      <c r="G597" s="4">
        <v>278</v>
      </c>
      <c r="H597" s="3" t="s">
        <v>60</v>
      </c>
      <c r="I597" s="3" t="s">
        <v>518</v>
      </c>
      <c r="J597" s="4">
        <v>88.960000000000008</v>
      </c>
    </row>
    <row r="598" spans="1:10" x14ac:dyDescent="0.3">
      <c r="A598" s="2" t="s">
        <v>1092</v>
      </c>
      <c r="B598" s="3" t="s">
        <v>1093</v>
      </c>
      <c r="C598" s="2">
        <v>9</v>
      </c>
      <c r="D598" s="2">
        <v>2019</v>
      </c>
      <c r="E598" s="4">
        <v>447</v>
      </c>
      <c r="F598" s="4">
        <v>0</v>
      </c>
      <c r="G598" s="4">
        <v>447</v>
      </c>
      <c r="H598" s="3" t="s">
        <v>63</v>
      </c>
      <c r="I598" s="3" t="s">
        <v>64</v>
      </c>
      <c r="J598" s="4">
        <v>156.44999999999999</v>
      </c>
    </row>
    <row r="599" spans="1:10" x14ac:dyDescent="0.3">
      <c r="A599" s="2" t="s">
        <v>1094</v>
      </c>
      <c r="B599" s="3" t="s">
        <v>1095</v>
      </c>
      <c r="C599" s="2">
        <v>9</v>
      </c>
      <c r="D599" s="2">
        <v>2019</v>
      </c>
      <c r="E599" s="4">
        <v>538</v>
      </c>
      <c r="F599" s="4">
        <v>0</v>
      </c>
      <c r="G599" s="4">
        <v>538</v>
      </c>
      <c r="H599" s="3" t="s">
        <v>44</v>
      </c>
      <c r="I599" s="3" t="s">
        <v>47</v>
      </c>
      <c r="J599" s="4">
        <v>145.26000000000002</v>
      </c>
    </row>
    <row r="600" spans="1:10" x14ac:dyDescent="0.3">
      <c r="A600" s="2" t="s">
        <v>1096</v>
      </c>
      <c r="B600" s="3" t="s">
        <v>1097</v>
      </c>
      <c r="C600" s="2">
        <v>9</v>
      </c>
      <c r="D600" s="2">
        <v>2019</v>
      </c>
      <c r="E600" s="4">
        <v>267</v>
      </c>
      <c r="F600" s="4">
        <v>0</v>
      </c>
      <c r="G600" s="4">
        <v>267</v>
      </c>
      <c r="H600" s="3" t="s">
        <v>60</v>
      </c>
      <c r="I600" s="3" t="s">
        <v>164</v>
      </c>
      <c r="J600" s="4">
        <v>90.78</v>
      </c>
    </row>
    <row r="601" spans="1:10" x14ac:dyDescent="0.3">
      <c r="A601" s="2" t="s">
        <v>1098</v>
      </c>
      <c r="B601" s="3" t="s">
        <v>1099</v>
      </c>
      <c r="C601" s="2">
        <v>9</v>
      </c>
      <c r="D601" s="2">
        <v>2019</v>
      </c>
      <c r="E601" s="4">
        <v>345</v>
      </c>
      <c r="F601" s="4">
        <v>0</v>
      </c>
      <c r="G601" s="4">
        <v>345</v>
      </c>
      <c r="H601" s="3" t="s">
        <v>63</v>
      </c>
      <c r="I601" s="3" t="s">
        <v>116</v>
      </c>
      <c r="J601" s="4">
        <v>106.95</v>
      </c>
    </row>
    <row r="602" spans="1:10" x14ac:dyDescent="0.3">
      <c r="A602" s="2" t="s">
        <v>1100</v>
      </c>
      <c r="B602" s="3" t="s">
        <v>1101</v>
      </c>
      <c r="C602" s="2">
        <v>9</v>
      </c>
      <c r="D602" s="2">
        <v>2019</v>
      </c>
      <c r="E602" s="4">
        <v>383</v>
      </c>
      <c r="F602" s="4">
        <v>0</v>
      </c>
      <c r="G602" s="4">
        <v>383</v>
      </c>
      <c r="H602" s="3" t="s">
        <v>63</v>
      </c>
      <c r="I602" s="3" t="s">
        <v>66</v>
      </c>
      <c r="J602" s="4">
        <v>122.56</v>
      </c>
    </row>
    <row r="603" spans="1:10" x14ac:dyDescent="0.3">
      <c r="A603" s="2" t="s">
        <v>1102</v>
      </c>
      <c r="B603" s="3" t="s">
        <v>1103</v>
      </c>
      <c r="C603" s="2">
        <v>9</v>
      </c>
      <c r="D603" s="2">
        <v>2019</v>
      </c>
      <c r="E603" s="4">
        <v>168</v>
      </c>
      <c r="F603" s="4">
        <v>0</v>
      </c>
      <c r="G603" s="4">
        <v>168</v>
      </c>
      <c r="H603" s="3" t="s">
        <v>11</v>
      </c>
      <c r="I603" s="3" t="s">
        <v>12</v>
      </c>
      <c r="J603" s="4">
        <v>25.2</v>
      </c>
    </row>
    <row r="604" spans="1:10" x14ac:dyDescent="0.3">
      <c r="A604" s="2" t="s">
        <v>1104</v>
      </c>
      <c r="B604" s="3" t="s">
        <v>1105</v>
      </c>
      <c r="C604" s="2">
        <v>9</v>
      </c>
      <c r="D604" s="2">
        <v>2019</v>
      </c>
      <c r="E604" s="4">
        <v>478</v>
      </c>
      <c r="F604" s="4">
        <v>0</v>
      </c>
      <c r="G604" s="4">
        <v>478</v>
      </c>
      <c r="H604" s="3" t="s">
        <v>44</v>
      </c>
      <c r="I604" s="3" t="s">
        <v>162</v>
      </c>
      <c r="J604" s="4">
        <v>119.5</v>
      </c>
    </row>
    <row r="605" spans="1:10" x14ac:dyDescent="0.3">
      <c r="A605" s="2" t="s">
        <v>1106</v>
      </c>
      <c r="B605" s="3" t="s">
        <v>1107</v>
      </c>
      <c r="C605" s="2">
        <v>9</v>
      </c>
      <c r="D605" s="2">
        <v>2019</v>
      </c>
      <c r="E605" s="4">
        <v>278</v>
      </c>
      <c r="F605" s="4">
        <v>0</v>
      </c>
      <c r="G605" s="4">
        <v>278</v>
      </c>
      <c r="H605" s="3" t="s">
        <v>60</v>
      </c>
      <c r="I605" s="3" t="s">
        <v>518</v>
      </c>
      <c r="J605" s="4">
        <v>88.960000000000008</v>
      </c>
    </row>
    <row r="606" spans="1:10" x14ac:dyDescent="0.3">
      <c r="A606" s="2" t="s">
        <v>1108</v>
      </c>
      <c r="B606" s="3" t="s">
        <v>1109</v>
      </c>
      <c r="C606" s="2">
        <v>9</v>
      </c>
      <c r="D606" s="2">
        <v>2019</v>
      </c>
      <c r="E606" s="4">
        <v>383</v>
      </c>
      <c r="F606" s="4">
        <v>0</v>
      </c>
      <c r="G606" s="4">
        <v>383</v>
      </c>
      <c r="H606" s="3" t="s">
        <v>63</v>
      </c>
      <c r="I606" s="3" t="s">
        <v>66</v>
      </c>
      <c r="J606" s="4">
        <v>122.56</v>
      </c>
    </row>
    <row r="607" spans="1:10" x14ac:dyDescent="0.3">
      <c r="A607" s="2" t="s">
        <v>1110</v>
      </c>
      <c r="B607" s="3" t="s">
        <v>1111</v>
      </c>
      <c r="C607" s="2">
        <v>9</v>
      </c>
      <c r="D607" s="2">
        <v>2019</v>
      </c>
      <c r="E607" s="4">
        <v>172</v>
      </c>
      <c r="F607" s="4">
        <v>0</v>
      </c>
      <c r="G607" s="4">
        <v>172</v>
      </c>
      <c r="H607" s="3" t="s">
        <v>11</v>
      </c>
      <c r="I607" s="3" t="s">
        <v>71</v>
      </c>
      <c r="J607" s="4">
        <v>65.36</v>
      </c>
    </row>
    <row r="608" spans="1:10" x14ac:dyDescent="0.3">
      <c r="A608" s="2" t="s">
        <v>1112</v>
      </c>
      <c r="B608" s="3" t="s">
        <v>1113</v>
      </c>
      <c r="C608" s="2">
        <v>9</v>
      </c>
      <c r="D608" s="2">
        <v>2019</v>
      </c>
      <c r="E608" s="4">
        <v>144</v>
      </c>
      <c r="F608" s="4">
        <v>0</v>
      </c>
      <c r="G608" s="4">
        <v>144</v>
      </c>
      <c r="H608" s="3" t="s">
        <v>11</v>
      </c>
      <c r="I608" s="3" t="s">
        <v>119</v>
      </c>
      <c r="J608" s="4">
        <v>66.240000000000009</v>
      </c>
    </row>
    <row r="609" spans="1:10" x14ac:dyDescent="0.3">
      <c r="A609" s="2" t="s">
        <v>1114</v>
      </c>
      <c r="B609" s="3" t="s">
        <v>1115</v>
      </c>
      <c r="C609" s="2">
        <v>9</v>
      </c>
      <c r="D609" s="2">
        <v>2019</v>
      </c>
      <c r="E609" s="4">
        <v>172</v>
      </c>
      <c r="F609" s="4">
        <v>0</v>
      </c>
      <c r="G609" s="4">
        <v>172</v>
      </c>
      <c r="H609" s="3" t="s">
        <v>11</v>
      </c>
      <c r="I609" s="3" t="s">
        <v>71</v>
      </c>
      <c r="J609" s="4">
        <v>65.36</v>
      </c>
    </row>
    <row r="610" spans="1:10" x14ac:dyDescent="0.3">
      <c r="A610" s="2" t="s">
        <v>1116</v>
      </c>
      <c r="B610" s="3" t="s">
        <v>1117</v>
      </c>
      <c r="C610" s="2">
        <v>9</v>
      </c>
      <c r="D610" s="2">
        <v>2019</v>
      </c>
      <c r="E610" s="4">
        <v>284</v>
      </c>
      <c r="F610" s="4">
        <v>0</v>
      </c>
      <c r="G610" s="4">
        <v>284</v>
      </c>
      <c r="H610" s="3" t="s">
        <v>60</v>
      </c>
      <c r="I610" s="3" t="s">
        <v>109</v>
      </c>
      <c r="J610" s="4">
        <v>76.680000000000007</v>
      </c>
    </row>
    <row r="611" spans="1:10" x14ac:dyDescent="0.3">
      <c r="A611" s="2" t="s">
        <v>1118</v>
      </c>
      <c r="B611" s="3" t="s">
        <v>1119</v>
      </c>
      <c r="C611" s="2">
        <v>9</v>
      </c>
      <c r="D611" s="2">
        <v>2019</v>
      </c>
      <c r="E611" s="4">
        <v>488</v>
      </c>
      <c r="F611" s="4">
        <v>0</v>
      </c>
      <c r="G611" s="4">
        <v>488</v>
      </c>
      <c r="H611" s="3" t="s">
        <v>44</v>
      </c>
      <c r="I611" s="3" t="s">
        <v>50</v>
      </c>
      <c r="J611" s="4">
        <v>156.16</v>
      </c>
    </row>
    <row r="612" spans="1:10" x14ac:dyDescent="0.3">
      <c r="A612" s="2" t="s">
        <v>1120</v>
      </c>
      <c r="B612" s="3" t="s">
        <v>1121</v>
      </c>
      <c r="C612" s="2">
        <v>9</v>
      </c>
      <c r="D612" s="2">
        <v>2019</v>
      </c>
      <c r="E612" s="4">
        <v>295</v>
      </c>
      <c r="F612" s="4">
        <v>0</v>
      </c>
      <c r="G612" s="4">
        <v>295</v>
      </c>
      <c r="H612" s="3" t="s">
        <v>60</v>
      </c>
      <c r="I612" s="3" t="s">
        <v>729</v>
      </c>
      <c r="J612" s="4">
        <v>97.350000000000009</v>
      </c>
    </row>
    <row r="613" spans="1:10" x14ac:dyDescent="0.3">
      <c r="A613" s="2" t="s">
        <v>1122</v>
      </c>
      <c r="B613" s="3" t="s">
        <v>1123</v>
      </c>
      <c r="C613" s="2">
        <v>9</v>
      </c>
      <c r="D613" s="2">
        <v>2019</v>
      </c>
      <c r="E613" s="4">
        <v>345</v>
      </c>
      <c r="F613" s="4">
        <v>0</v>
      </c>
      <c r="G613" s="4">
        <v>345</v>
      </c>
      <c r="H613" s="3" t="s">
        <v>63</v>
      </c>
      <c r="I613" s="3" t="s">
        <v>116</v>
      </c>
      <c r="J613" s="4">
        <v>106.95</v>
      </c>
    </row>
    <row r="614" spans="1:10" x14ac:dyDescent="0.3">
      <c r="A614" s="2" t="s">
        <v>1124</v>
      </c>
      <c r="B614" s="3" t="s">
        <v>1125</v>
      </c>
      <c r="C614" s="2">
        <v>9</v>
      </c>
      <c r="D614" s="2">
        <v>2019</v>
      </c>
      <c r="E614" s="4">
        <v>172</v>
      </c>
      <c r="F614" s="4">
        <v>0</v>
      </c>
      <c r="G614" s="4">
        <v>172</v>
      </c>
      <c r="H614" s="3" t="s">
        <v>11</v>
      </c>
      <c r="I614" s="3" t="s">
        <v>71</v>
      </c>
      <c r="J614" s="4">
        <v>65.36</v>
      </c>
    </row>
    <row r="615" spans="1:10" x14ac:dyDescent="0.3">
      <c r="A615" s="2" t="s">
        <v>1126</v>
      </c>
      <c r="B615" s="3" t="s">
        <v>1127</v>
      </c>
      <c r="C615" s="2">
        <v>9</v>
      </c>
      <c r="D615" s="2">
        <v>2019</v>
      </c>
      <c r="E615" s="4">
        <v>283</v>
      </c>
      <c r="F615" s="4">
        <v>0</v>
      </c>
      <c r="G615" s="4">
        <v>283</v>
      </c>
      <c r="H615" s="3" t="s">
        <v>60</v>
      </c>
      <c r="I615" s="3" t="s">
        <v>745</v>
      </c>
      <c r="J615" s="4">
        <v>82.07</v>
      </c>
    </row>
    <row r="616" spans="1:10" x14ac:dyDescent="0.3">
      <c r="A616" s="2" t="s">
        <v>1128</v>
      </c>
      <c r="B616" s="3" t="s">
        <v>1129</v>
      </c>
      <c r="C616" s="2">
        <v>9</v>
      </c>
      <c r="D616" s="2">
        <v>2019</v>
      </c>
      <c r="E616" s="4">
        <v>383</v>
      </c>
      <c r="F616" s="4">
        <v>0</v>
      </c>
      <c r="G616" s="4">
        <v>383</v>
      </c>
      <c r="H616" s="3" t="s">
        <v>63</v>
      </c>
      <c r="I616" s="3" t="s">
        <v>66</v>
      </c>
      <c r="J616" s="4">
        <v>122.56</v>
      </c>
    </row>
    <row r="617" spans="1:10" x14ac:dyDescent="0.3">
      <c r="A617" s="2" t="s">
        <v>1130</v>
      </c>
      <c r="B617" s="3" t="s">
        <v>1131</v>
      </c>
      <c r="C617" s="2">
        <v>9</v>
      </c>
      <c r="D617" s="2">
        <v>2019</v>
      </c>
      <c r="E617" s="4">
        <v>144</v>
      </c>
      <c r="F617" s="4">
        <v>0</v>
      </c>
      <c r="G617" s="4">
        <v>144</v>
      </c>
      <c r="H617" s="3" t="s">
        <v>11</v>
      </c>
      <c r="I617" s="3" t="s">
        <v>119</v>
      </c>
      <c r="J617" s="4">
        <v>66.240000000000009</v>
      </c>
    </row>
    <row r="618" spans="1:10" x14ac:dyDescent="0.3">
      <c r="A618" s="2" t="s">
        <v>1132</v>
      </c>
      <c r="B618" s="3" t="s">
        <v>1133</v>
      </c>
      <c r="C618" s="2">
        <v>9</v>
      </c>
      <c r="D618" s="2">
        <v>2019</v>
      </c>
      <c r="E618" s="4">
        <v>168</v>
      </c>
      <c r="F618" s="4">
        <v>0</v>
      </c>
      <c r="G618" s="4">
        <v>168</v>
      </c>
      <c r="H618" s="3" t="s">
        <v>11</v>
      </c>
      <c r="I618" s="3" t="s">
        <v>121</v>
      </c>
      <c r="J618" s="4">
        <v>75.600000000000009</v>
      </c>
    </row>
    <row r="619" spans="1:10" x14ac:dyDescent="0.3">
      <c r="A619" s="2" t="s">
        <v>1134</v>
      </c>
      <c r="B619" s="3" t="s">
        <v>1135</v>
      </c>
      <c r="C619" s="2">
        <v>9</v>
      </c>
      <c r="D619" s="2">
        <v>2019</v>
      </c>
      <c r="E619" s="4">
        <v>220</v>
      </c>
      <c r="F619" s="4">
        <v>0</v>
      </c>
      <c r="G619" s="4">
        <v>220</v>
      </c>
      <c r="H619" s="3" t="s">
        <v>14</v>
      </c>
      <c r="I619" s="3" t="s">
        <v>15</v>
      </c>
      <c r="J619" s="4">
        <v>39.6</v>
      </c>
    </row>
    <row r="620" spans="1:10" x14ac:dyDescent="0.3">
      <c r="A620" s="2" t="s">
        <v>1136</v>
      </c>
      <c r="B620" s="3" t="s">
        <v>1137</v>
      </c>
      <c r="C620" s="2">
        <v>9</v>
      </c>
      <c r="D620" s="2">
        <v>2019</v>
      </c>
      <c r="E620" s="4">
        <v>220</v>
      </c>
      <c r="F620" s="4">
        <v>0</v>
      </c>
      <c r="G620" s="4">
        <v>220</v>
      </c>
      <c r="H620" s="3" t="s">
        <v>14</v>
      </c>
      <c r="I620" s="3" t="s">
        <v>15</v>
      </c>
      <c r="J620" s="4">
        <v>39.6</v>
      </c>
    </row>
    <row r="621" spans="1:10" x14ac:dyDescent="0.3">
      <c r="A621" s="2" t="s">
        <v>1138</v>
      </c>
      <c r="B621" s="3" t="s">
        <v>1139</v>
      </c>
      <c r="C621" s="2">
        <v>9</v>
      </c>
      <c r="D621" s="2">
        <v>2019</v>
      </c>
      <c r="E621" s="4">
        <v>295</v>
      </c>
      <c r="F621" s="4">
        <v>0</v>
      </c>
      <c r="G621" s="4">
        <v>295</v>
      </c>
      <c r="H621" s="3" t="s">
        <v>60</v>
      </c>
      <c r="I621" s="3" t="s">
        <v>729</v>
      </c>
      <c r="J621" s="4">
        <v>97.350000000000009</v>
      </c>
    </row>
    <row r="622" spans="1:10" x14ac:dyDescent="0.3">
      <c r="A622" s="2" t="s">
        <v>1140</v>
      </c>
      <c r="B622" s="3" t="s">
        <v>1141</v>
      </c>
      <c r="C622" s="2">
        <v>9</v>
      </c>
      <c r="D622" s="2">
        <v>2019</v>
      </c>
      <c r="E622" s="4">
        <v>383</v>
      </c>
      <c r="F622" s="4">
        <v>0</v>
      </c>
      <c r="G622" s="4">
        <v>383</v>
      </c>
      <c r="H622" s="3" t="s">
        <v>63</v>
      </c>
      <c r="I622" s="3" t="s">
        <v>66</v>
      </c>
      <c r="J622" s="4">
        <v>122.56</v>
      </c>
    </row>
    <row r="623" spans="1:10" x14ac:dyDescent="0.3">
      <c r="A623" s="2" t="s">
        <v>1142</v>
      </c>
      <c r="B623" s="3" t="s">
        <v>1143</v>
      </c>
      <c r="C623" s="2">
        <v>9</v>
      </c>
      <c r="D623" s="2">
        <v>2019</v>
      </c>
      <c r="E623" s="4">
        <v>144</v>
      </c>
      <c r="F623" s="4">
        <v>0</v>
      </c>
      <c r="G623" s="4">
        <v>144</v>
      </c>
      <c r="H623" s="3" t="s">
        <v>11</v>
      </c>
      <c r="I623" s="3" t="s">
        <v>119</v>
      </c>
      <c r="J623" s="4">
        <v>66.240000000000009</v>
      </c>
    </row>
    <row r="624" spans="1:10" x14ac:dyDescent="0.3">
      <c r="A624" s="2" t="s">
        <v>1144</v>
      </c>
      <c r="B624" s="3" t="s">
        <v>1145</v>
      </c>
      <c r="C624" s="2">
        <v>9</v>
      </c>
      <c r="D624" s="2">
        <v>2019</v>
      </c>
      <c r="E624" s="4">
        <v>172</v>
      </c>
      <c r="F624" s="4">
        <v>0</v>
      </c>
      <c r="G624" s="4">
        <v>172</v>
      </c>
      <c r="H624" s="3" t="s">
        <v>11</v>
      </c>
      <c r="I624" s="3" t="s">
        <v>71</v>
      </c>
      <c r="J624" s="4">
        <v>65.36</v>
      </c>
    </row>
    <row r="625" spans="1:10" x14ac:dyDescent="0.3">
      <c r="A625" s="2" t="s">
        <v>1146</v>
      </c>
      <c r="B625" s="3" t="s">
        <v>1147</v>
      </c>
      <c r="C625" s="2">
        <v>9</v>
      </c>
      <c r="D625" s="2">
        <v>2019</v>
      </c>
      <c r="E625" s="4">
        <v>240</v>
      </c>
      <c r="F625" s="4">
        <v>0</v>
      </c>
      <c r="G625" s="4">
        <v>240</v>
      </c>
      <c r="H625" s="3" t="s">
        <v>14</v>
      </c>
      <c r="I625" s="3" t="s">
        <v>17</v>
      </c>
      <c r="J625" s="4">
        <v>43.199999999999996</v>
      </c>
    </row>
    <row r="626" spans="1:10" x14ac:dyDescent="0.3">
      <c r="A626" s="2" t="s">
        <v>1148</v>
      </c>
      <c r="B626" s="3" t="s">
        <v>1149</v>
      </c>
      <c r="C626" s="2">
        <v>9</v>
      </c>
      <c r="D626" s="2">
        <v>2019</v>
      </c>
      <c r="E626" s="4">
        <v>240</v>
      </c>
      <c r="F626" s="4">
        <v>0</v>
      </c>
      <c r="G626" s="4">
        <v>240</v>
      </c>
      <c r="H626" s="3" t="s">
        <v>14</v>
      </c>
      <c r="I626" s="3" t="s">
        <v>17</v>
      </c>
      <c r="J626" s="4">
        <v>43.199999999999996</v>
      </c>
    </row>
    <row r="627" spans="1:10" x14ac:dyDescent="0.3">
      <c r="A627" s="2" t="s">
        <v>1150</v>
      </c>
      <c r="B627" s="3" t="s">
        <v>1151</v>
      </c>
      <c r="C627" s="2">
        <v>9</v>
      </c>
      <c r="D627" s="2">
        <v>2019</v>
      </c>
      <c r="E627" s="4">
        <v>220</v>
      </c>
      <c r="F627" s="4">
        <v>0</v>
      </c>
      <c r="G627" s="4">
        <v>220</v>
      </c>
      <c r="H627" s="3" t="s">
        <v>14</v>
      </c>
      <c r="I627" s="3" t="s">
        <v>15</v>
      </c>
      <c r="J627" s="4">
        <v>39.6</v>
      </c>
    </row>
    <row r="628" spans="1:10" x14ac:dyDescent="0.3">
      <c r="A628" s="2" t="s">
        <v>1152</v>
      </c>
      <c r="B628" s="3" t="s">
        <v>1153</v>
      </c>
      <c r="C628" s="2">
        <v>9</v>
      </c>
      <c r="D628" s="2">
        <v>2019</v>
      </c>
      <c r="E628" s="4">
        <v>220</v>
      </c>
      <c r="F628" s="4">
        <v>0</v>
      </c>
      <c r="G628" s="4">
        <v>220</v>
      </c>
      <c r="H628" s="3" t="s">
        <v>14</v>
      </c>
      <c r="I628" s="3" t="s">
        <v>15</v>
      </c>
      <c r="J628" s="4">
        <v>39.6</v>
      </c>
    </row>
    <row r="629" spans="1:10" x14ac:dyDescent="0.3">
      <c r="A629" s="2" t="s">
        <v>1154</v>
      </c>
      <c r="B629" s="3" t="s">
        <v>1155</v>
      </c>
      <c r="C629" s="2">
        <v>9</v>
      </c>
      <c r="D629" s="2">
        <v>2019</v>
      </c>
      <c r="E629" s="4">
        <v>240</v>
      </c>
      <c r="F629" s="4">
        <v>0</v>
      </c>
      <c r="G629" s="4">
        <v>240</v>
      </c>
      <c r="H629" s="3" t="s">
        <v>14</v>
      </c>
      <c r="I629" s="3" t="s">
        <v>17</v>
      </c>
      <c r="J629" s="4">
        <v>43.199999999999996</v>
      </c>
    </row>
    <row r="630" spans="1:10" x14ac:dyDescent="0.3">
      <c r="A630" s="2" t="s">
        <v>1156</v>
      </c>
      <c r="B630" s="3" t="s">
        <v>1157</v>
      </c>
      <c r="C630" s="2">
        <v>9</v>
      </c>
      <c r="D630" s="2">
        <v>2019</v>
      </c>
      <c r="E630" s="4">
        <v>240</v>
      </c>
      <c r="F630" s="4">
        <v>0</v>
      </c>
      <c r="G630" s="4">
        <v>240</v>
      </c>
      <c r="H630" s="3" t="s">
        <v>14</v>
      </c>
      <c r="I630" s="3" t="s">
        <v>17</v>
      </c>
      <c r="J630" s="4">
        <v>43.199999999999996</v>
      </c>
    </row>
    <row r="631" spans="1:10" x14ac:dyDescent="0.3">
      <c r="A631" s="2" t="s">
        <v>1158</v>
      </c>
      <c r="B631" s="3" t="s">
        <v>1159</v>
      </c>
      <c r="C631" s="2">
        <v>9</v>
      </c>
      <c r="D631" s="2">
        <v>2019</v>
      </c>
      <c r="E631" s="4">
        <v>192</v>
      </c>
      <c r="F631" s="4">
        <v>0</v>
      </c>
      <c r="G631" s="4">
        <v>192</v>
      </c>
      <c r="H631" s="3" t="s">
        <v>14</v>
      </c>
      <c r="I631" s="3" t="s">
        <v>78</v>
      </c>
      <c r="J631" s="4">
        <v>34.56</v>
      </c>
    </row>
    <row r="632" spans="1:10" x14ac:dyDescent="0.3">
      <c r="A632" s="2" t="s">
        <v>1160</v>
      </c>
      <c r="B632" s="3" t="s">
        <v>1161</v>
      </c>
      <c r="C632" s="2">
        <v>9</v>
      </c>
      <c r="D632" s="2">
        <v>2019</v>
      </c>
      <c r="E632" s="4">
        <v>990</v>
      </c>
      <c r="F632" s="4">
        <v>0</v>
      </c>
      <c r="G632" s="4">
        <v>990</v>
      </c>
      <c r="H632" s="3" t="s">
        <v>23</v>
      </c>
      <c r="I632" s="3" t="s">
        <v>212</v>
      </c>
      <c r="J632" s="4">
        <v>316.8</v>
      </c>
    </row>
    <row r="633" spans="1:10" x14ac:dyDescent="0.3">
      <c r="A633" s="2" t="s">
        <v>1162</v>
      </c>
      <c r="B633" s="3" t="s">
        <v>1163</v>
      </c>
      <c r="C633" s="2">
        <v>9</v>
      </c>
      <c r="D633" s="2">
        <v>2019</v>
      </c>
      <c r="E633" s="4">
        <v>283</v>
      </c>
      <c r="F633" s="4">
        <v>0</v>
      </c>
      <c r="G633" s="4">
        <v>283</v>
      </c>
      <c r="H633" s="3" t="s">
        <v>60</v>
      </c>
      <c r="I633" s="3" t="s">
        <v>745</v>
      </c>
      <c r="J633" s="4">
        <v>82.07</v>
      </c>
    </row>
    <row r="634" spans="1:10" x14ac:dyDescent="0.3">
      <c r="A634" s="2" t="s">
        <v>1164</v>
      </c>
      <c r="B634" s="3" t="s">
        <v>1165</v>
      </c>
      <c r="C634" s="2">
        <v>9</v>
      </c>
      <c r="D634" s="2">
        <v>2019</v>
      </c>
      <c r="E634" s="4">
        <v>383</v>
      </c>
      <c r="F634" s="4">
        <v>0</v>
      </c>
      <c r="G634" s="4">
        <v>383</v>
      </c>
      <c r="H634" s="3" t="s">
        <v>63</v>
      </c>
      <c r="I634" s="3" t="s">
        <v>66</v>
      </c>
      <c r="J634" s="4">
        <v>122.56</v>
      </c>
    </row>
    <row r="635" spans="1:10" x14ac:dyDescent="0.3">
      <c r="A635" s="2" t="s">
        <v>1166</v>
      </c>
      <c r="B635" s="3" t="s">
        <v>1167</v>
      </c>
      <c r="C635" s="2">
        <v>9</v>
      </c>
      <c r="D635" s="2">
        <v>2019</v>
      </c>
      <c r="E635" s="4">
        <v>172</v>
      </c>
      <c r="F635" s="4">
        <v>0</v>
      </c>
      <c r="G635" s="4">
        <v>172</v>
      </c>
      <c r="H635" s="3" t="s">
        <v>11</v>
      </c>
      <c r="I635" s="3" t="s">
        <v>71</v>
      </c>
      <c r="J635" s="4">
        <v>65.36</v>
      </c>
    </row>
    <row r="636" spans="1:10" x14ac:dyDescent="0.3">
      <c r="A636" s="2" t="s">
        <v>1168</v>
      </c>
      <c r="B636" s="3" t="s">
        <v>1169</v>
      </c>
      <c r="C636" s="2">
        <v>9</v>
      </c>
      <c r="D636" s="2">
        <v>2019</v>
      </c>
      <c r="E636" s="4">
        <v>210</v>
      </c>
      <c r="F636" s="4">
        <v>0</v>
      </c>
      <c r="G636" s="4">
        <v>210</v>
      </c>
      <c r="H636" s="3" t="s">
        <v>14</v>
      </c>
      <c r="I636" s="3" t="s">
        <v>75</v>
      </c>
      <c r="J636" s="4">
        <v>37.799999999999997</v>
      </c>
    </row>
    <row r="637" spans="1:10" x14ac:dyDescent="0.3">
      <c r="A637" s="2" t="s">
        <v>1170</v>
      </c>
      <c r="B637" s="3" t="s">
        <v>1171</v>
      </c>
      <c r="C637" s="2">
        <v>9</v>
      </c>
      <c r="D637" s="2">
        <v>2019</v>
      </c>
      <c r="E637" s="4">
        <v>240</v>
      </c>
      <c r="F637" s="4">
        <v>0</v>
      </c>
      <c r="G637" s="4">
        <v>240</v>
      </c>
      <c r="H637" s="3" t="s">
        <v>14</v>
      </c>
      <c r="I637" s="3" t="s">
        <v>17</v>
      </c>
      <c r="J637" s="4">
        <v>43.199999999999996</v>
      </c>
    </row>
    <row r="638" spans="1:10" x14ac:dyDescent="0.3">
      <c r="A638" s="2" t="s">
        <v>1172</v>
      </c>
      <c r="B638" s="3" t="s">
        <v>1173</v>
      </c>
      <c r="C638" s="2">
        <v>9</v>
      </c>
      <c r="D638" s="2">
        <v>2019</v>
      </c>
      <c r="E638" s="4">
        <v>192</v>
      </c>
      <c r="F638" s="4">
        <v>0</v>
      </c>
      <c r="G638" s="4">
        <v>192</v>
      </c>
      <c r="H638" s="3" t="s">
        <v>14</v>
      </c>
      <c r="I638" s="3" t="s">
        <v>78</v>
      </c>
      <c r="J638" s="4">
        <v>34.56</v>
      </c>
    </row>
    <row r="639" spans="1:10" x14ac:dyDescent="0.3">
      <c r="A639" s="2" t="s">
        <v>1174</v>
      </c>
      <c r="B639" s="3" t="s">
        <v>1175</v>
      </c>
      <c r="C639" s="2">
        <v>9</v>
      </c>
      <c r="D639" s="2">
        <v>2019</v>
      </c>
      <c r="E639" s="4">
        <v>255</v>
      </c>
      <c r="F639" s="4">
        <v>0</v>
      </c>
      <c r="G639" s="4">
        <v>255</v>
      </c>
      <c r="H639" s="3" t="s">
        <v>20</v>
      </c>
      <c r="I639" s="3" t="s">
        <v>102</v>
      </c>
      <c r="J639" s="4">
        <v>66.3</v>
      </c>
    </row>
    <row r="640" spans="1:10" x14ac:dyDescent="0.3">
      <c r="A640" s="2" t="s">
        <v>1176</v>
      </c>
      <c r="B640" s="3" t="s">
        <v>1177</v>
      </c>
      <c r="C640" s="2">
        <v>9</v>
      </c>
      <c r="D640" s="2">
        <v>2019</v>
      </c>
      <c r="E640" s="4">
        <v>383</v>
      </c>
      <c r="F640" s="4">
        <v>0</v>
      </c>
      <c r="G640" s="4">
        <v>383</v>
      </c>
      <c r="H640" s="3" t="s">
        <v>63</v>
      </c>
      <c r="I640" s="3" t="s">
        <v>66</v>
      </c>
      <c r="J640" s="4">
        <v>122.56</v>
      </c>
    </row>
    <row r="641" spans="1:10" x14ac:dyDescent="0.3">
      <c r="A641" s="2" t="s">
        <v>1178</v>
      </c>
      <c r="B641" s="3" t="s">
        <v>1179</v>
      </c>
      <c r="C641" s="2">
        <v>9</v>
      </c>
      <c r="D641" s="2">
        <v>2019</v>
      </c>
      <c r="E641" s="4">
        <v>168</v>
      </c>
      <c r="F641" s="4">
        <v>0</v>
      </c>
      <c r="G641" s="4">
        <v>168</v>
      </c>
      <c r="H641" s="3" t="s">
        <v>11</v>
      </c>
      <c r="I641" s="3" t="s">
        <v>12</v>
      </c>
      <c r="J641" s="4">
        <v>25.2</v>
      </c>
    </row>
    <row r="642" spans="1:10" x14ac:dyDescent="0.3">
      <c r="A642" s="2" t="s">
        <v>1180</v>
      </c>
      <c r="B642" s="3" t="s">
        <v>1181</v>
      </c>
      <c r="C642" s="2">
        <v>9</v>
      </c>
      <c r="D642" s="2">
        <v>2019</v>
      </c>
      <c r="E642" s="4">
        <v>220</v>
      </c>
      <c r="F642" s="4">
        <v>0</v>
      </c>
      <c r="G642" s="4">
        <v>220</v>
      </c>
      <c r="H642" s="3" t="s">
        <v>14</v>
      </c>
      <c r="I642" s="3" t="s">
        <v>15</v>
      </c>
      <c r="J642" s="4">
        <v>39.6</v>
      </c>
    </row>
    <row r="643" spans="1:10" x14ac:dyDescent="0.3">
      <c r="A643" s="2" t="s">
        <v>1182</v>
      </c>
      <c r="B643" s="3" t="s">
        <v>1183</v>
      </c>
      <c r="C643" s="2">
        <v>9</v>
      </c>
      <c r="D643" s="2">
        <v>2019</v>
      </c>
      <c r="E643" s="4">
        <v>210</v>
      </c>
      <c r="F643" s="4">
        <v>0</v>
      </c>
      <c r="G643" s="4">
        <v>210</v>
      </c>
      <c r="H643" s="3" t="s">
        <v>14</v>
      </c>
      <c r="I643" s="3" t="s">
        <v>75</v>
      </c>
      <c r="J643" s="4">
        <v>37.799999999999997</v>
      </c>
    </row>
    <row r="644" spans="1:10" x14ac:dyDescent="0.3">
      <c r="A644" s="2" t="s">
        <v>1184</v>
      </c>
      <c r="B644" s="3" t="s">
        <v>1185</v>
      </c>
      <c r="C644" s="2">
        <v>9</v>
      </c>
      <c r="D644" s="2">
        <v>2019</v>
      </c>
      <c r="E644" s="4">
        <v>345</v>
      </c>
      <c r="F644" s="4">
        <v>0</v>
      </c>
      <c r="G644" s="4">
        <v>345</v>
      </c>
      <c r="H644" s="3" t="s">
        <v>63</v>
      </c>
      <c r="I644" s="3" t="s">
        <v>116</v>
      </c>
      <c r="J644" s="4">
        <v>106.95</v>
      </c>
    </row>
    <row r="645" spans="1:10" x14ac:dyDescent="0.3">
      <c r="A645" s="2" t="s">
        <v>1186</v>
      </c>
      <c r="B645" s="3" t="s">
        <v>1187</v>
      </c>
      <c r="C645" s="2">
        <v>9</v>
      </c>
      <c r="D645" s="2">
        <v>2019</v>
      </c>
      <c r="E645" s="4">
        <v>172</v>
      </c>
      <c r="F645" s="4">
        <v>0</v>
      </c>
      <c r="G645" s="4">
        <v>172</v>
      </c>
      <c r="H645" s="3" t="s">
        <v>11</v>
      </c>
      <c r="I645" s="3" t="s">
        <v>71</v>
      </c>
      <c r="J645" s="4">
        <v>65.36</v>
      </c>
    </row>
    <row r="646" spans="1:10" x14ac:dyDescent="0.3">
      <c r="A646" s="2" t="s">
        <v>1188</v>
      </c>
      <c r="B646" s="3" t="s">
        <v>1189</v>
      </c>
      <c r="C646" s="2">
        <v>9</v>
      </c>
      <c r="D646" s="2">
        <v>2019</v>
      </c>
      <c r="E646" s="4">
        <v>205</v>
      </c>
      <c r="F646" s="4">
        <v>0</v>
      </c>
      <c r="G646" s="4">
        <v>205</v>
      </c>
      <c r="H646" s="3" t="s">
        <v>14</v>
      </c>
      <c r="I646" s="3" t="s">
        <v>87</v>
      </c>
      <c r="J646" s="4">
        <v>36.9</v>
      </c>
    </row>
    <row r="647" spans="1:10" x14ac:dyDescent="0.3">
      <c r="A647" s="2" t="s">
        <v>1190</v>
      </c>
      <c r="B647" s="3" t="s">
        <v>1191</v>
      </c>
      <c r="C647" s="2">
        <v>9</v>
      </c>
      <c r="D647" s="2">
        <v>2019</v>
      </c>
      <c r="E647" s="4">
        <v>205</v>
      </c>
      <c r="F647" s="4">
        <v>0</v>
      </c>
      <c r="G647" s="4">
        <v>205</v>
      </c>
      <c r="H647" s="3" t="s">
        <v>14</v>
      </c>
      <c r="I647" s="3" t="s">
        <v>87</v>
      </c>
      <c r="J647" s="4">
        <v>36.9</v>
      </c>
    </row>
    <row r="648" spans="1:10" x14ac:dyDescent="0.3">
      <c r="A648" s="2" t="s">
        <v>1192</v>
      </c>
      <c r="B648" s="3" t="s">
        <v>1193</v>
      </c>
      <c r="C648" s="2">
        <v>9</v>
      </c>
      <c r="D648" s="2">
        <v>2019</v>
      </c>
      <c r="E648" s="4">
        <v>255</v>
      </c>
      <c r="F648" s="4">
        <v>0</v>
      </c>
      <c r="G648" s="4">
        <v>255</v>
      </c>
      <c r="H648" s="3" t="s">
        <v>20</v>
      </c>
      <c r="I648" s="3" t="s">
        <v>102</v>
      </c>
      <c r="J648" s="4">
        <v>66.3</v>
      </c>
    </row>
    <row r="649" spans="1:10" x14ac:dyDescent="0.3">
      <c r="A649" s="2" t="s">
        <v>1194</v>
      </c>
      <c r="B649" s="3" t="s">
        <v>1195</v>
      </c>
      <c r="C649" s="2">
        <v>9</v>
      </c>
      <c r="D649" s="2">
        <v>2019</v>
      </c>
      <c r="E649" s="4">
        <v>313</v>
      </c>
      <c r="F649" s="4">
        <v>0</v>
      </c>
      <c r="G649" s="4">
        <v>313</v>
      </c>
      <c r="H649" s="3" t="s">
        <v>20</v>
      </c>
      <c r="I649" s="3" t="s">
        <v>21</v>
      </c>
      <c r="J649" s="4">
        <v>93.899999999999991</v>
      </c>
    </row>
    <row r="650" spans="1:10" x14ac:dyDescent="0.3">
      <c r="A650" s="2" t="s">
        <v>1196</v>
      </c>
      <c r="B650" s="3" t="s">
        <v>1197</v>
      </c>
      <c r="C650" s="2">
        <v>9</v>
      </c>
      <c r="D650" s="2">
        <v>2019</v>
      </c>
      <c r="E650" s="4">
        <v>313</v>
      </c>
      <c r="F650" s="4">
        <v>0</v>
      </c>
      <c r="G650" s="4">
        <v>313</v>
      </c>
      <c r="H650" s="3" t="s">
        <v>20</v>
      </c>
      <c r="I650" s="3" t="s">
        <v>21</v>
      </c>
      <c r="J650" s="4">
        <v>93.899999999999991</v>
      </c>
    </row>
    <row r="651" spans="1:10" x14ac:dyDescent="0.3">
      <c r="A651" s="2" t="s">
        <v>1198</v>
      </c>
      <c r="B651" s="3" t="s">
        <v>1199</v>
      </c>
      <c r="C651" s="2">
        <v>9</v>
      </c>
      <c r="D651" s="2">
        <v>2019</v>
      </c>
      <c r="E651" s="4">
        <v>889</v>
      </c>
      <c r="F651" s="4">
        <v>0</v>
      </c>
      <c r="G651" s="4">
        <v>889</v>
      </c>
      <c r="H651" s="3" t="s">
        <v>23</v>
      </c>
      <c r="I651" s="3" t="s">
        <v>309</v>
      </c>
      <c r="J651" s="4">
        <v>222.25</v>
      </c>
    </row>
    <row r="652" spans="1:10" x14ac:dyDescent="0.3">
      <c r="A652" s="2" t="s">
        <v>1200</v>
      </c>
      <c r="B652" s="3" t="s">
        <v>1201</v>
      </c>
      <c r="C652" s="2">
        <v>9</v>
      </c>
      <c r="D652" s="2">
        <v>2019</v>
      </c>
      <c r="E652" s="4">
        <v>889</v>
      </c>
      <c r="F652" s="4">
        <v>0</v>
      </c>
      <c r="G652" s="4">
        <v>889</v>
      </c>
      <c r="H652" s="3" t="s">
        <v>23</v>
      </c>
      <c r="I652" s="3" t="s">
        <v>309</v>
      </c>
      <c r="J652" s="4">
        <v>222.25</v>
      </c>
    </row>
    <row r="653" spans="1:10" x14ac:dyDescent="0.3">
      <c r="A653" s="2" t="s">
        <v>1202</v>
      </c>
      <c r="B653" s="3" t="s">
        <v>1203</v>
      </c>
      <c r="C653" s="2">
        <v>9</v>
      </c>
      <c r="D653" s="2">
        <v>2019</v>
      </c>
      <c r="E653" s="4">
        <v>447</v>
      </c>
      <c r="F653" s="4">
        <v>0</v>
      </c>
      <c r="G653" s="4">
        <v>447</v>
      </c>
      <c r="H653" s="3" t="s">
        <v>63</v>
      </c>
      <c r="I653" s="3" t="s">
        <v>64</v>
      </c>
      <c r="J653" s="4">
        <v>156.44999999999999</v>
      </c>
    </row>
    <row r="654" spans="1:10" x14ac:dyDescent="0.3">
      <c r="A654" s="2" t="s">
        <v>1204</v>
      </c>
      <c r="B654" s="3" t="s">
        <v>1205</v>
      </c>
      <c r="C654" s="2">
        <v>9</v>
      </c>
      <c r="D654" s="2">
        <v>2019</v>
      </c>
      <c r="E654" s="4">
        <v>538</v>
      </c>
      <c r="F654" s="4">
        <v>0</v>
      </c>
      <c r="G654" s="4">
        <v>538</v>
      </c>
      <c r="H654" s="3" t="s">
        <v>44</v>
      </c>
      <c r="I654" s="3" t="s">
        <v>47</v>
      </c>
      <c r="J654" s="4">
        <v>145.26000000000002</v>
      </c>
    </row>
    <row r="655" spans="1:10" x14ac:dyDescent="0.3">
      <c r="A655" s="2" t="s">
        <v>1206</v>
      </c>
      <c r="B655" s="3" t="s">
        <v>1207</v>
      </c>
      <c r="C655" s="2">
        <v>10</v>
      </c>
      <c r="D655" s="2">
        <v>2019</v>
      </c>
      <c r="E655" s="4">
        <v>293</v>
      </c>
      <c r="F655" s="4">
        <v>58.599999999999994</v>
      </c>
      <c r="G655" s="4">
        <v>234.4</v>
      </c>
      <c r="H655" s="3" t="s">
        <v>60</v>
      </c>
      <c r="I655" s="3" t="s">
        <v>250</v>
      </c>
      <c r="J655" s="4">
        <v>90.83</v>
      </c>
    </row>
    <row r="656" spans="1:10" x14ac:dyDescent="0.3">
      <c r="A656" s="2" t="s">
        <v>1208</v>
      </c>
      <c r="B656" s="3" t="s">
        <v>1209</v>
      </c>
      <c r="C656" s="2">
        <v>10</v>
      </c>
      <c r="D656" s="2">
        <v>2019</v>
      </c>
      <c r="E656" s="4">
        <v>383</v>
      </c>
      <c r="F656" s="4">
        <v>76.599999999999966</v>
      </c>
      <c r="G656" s="4">
        <v>306.40000000000003</v>
      </c>
      <c r="H656" s="3" t="s">
        <v>63</v>
      </c>
      <c r="I656" s="3" t="s">
        <v>66</v>
      </c>
      <c r="J656" s="4">
        <v>122.56</v>
      </c>
    </row>
    <row r="657" spans="1:10" x14ac:dyDescent="0.3">
      <c r="A657" s="2" t="s">
        <v>1210</v>
      </c>
      <c r="B657" s="3" t="s">
        <v>1211</v>
      </c>
      <c r="C657" s="2">
        <v>10</v>
      </c>
      <c r="D657" s="2">
        <v>2019</v>
      </c>
      <c r="E657" s="4">
        <v>383</v>
      </c>
      <c r="F657" s="4">
        <v>76.599999999999966</v>
      </c>
      <c r="G657" s="4">
        <v>306.40000000000003</v>
      </c>
      <c r="H657" s="3" t="s">
        <v>63</v>
      </c>
      <c r="I657" s="3" t="s">
        <v>66</v>
      </c>
      <c r="J657" s="4">
        <v>122.56</v>
      </c>
    </row>
    <row r="658" spans="1:10" x14ac:dyDescent="0.3">
      <c r="A658" s="2" t="s">
        <v>1212</v>
      </c>
      <c r="B658" s="3" t="s">
        <v>1213</v>
      </c>
      <c r="C658" s="2">
        <v>10</v>
      </c>
      <c r="D658" s="2">
        <v>2019</v>
      </c>
      <c r="E658" s="4">
        <v>168</v>
      </c>
      <c r="F658" s="4">
        <v>33.599999999999994</v>
      </c>
      <c r="G658" s="4">
        <v>134.4</v>
      </c>
      <c r="H658" s="3" t="s">
        <v>11</v>
      </c>
      <c r="I658" s="3" t="s">
        <v>121</v>
      </c>
      <c r="J658" s="4">
        <v>75.600000000000009</v>
      </c>
    </row>
    <row r="659" spans="1:10" x14ac:dyDescent="0.3">
      <c r="A659" s="2" t="s">
        <v>1214</v>
      </c>
      <c r="B659" s="3" t="s">
        <v>1215</v>
      </c>
      <c r="C659" s="2">
        <v>10</v>
      </c>
      <c r="D659" s="2">
        <v>2019</v>
      </c>
      <c r="E659" s="4">
        <v>168</v>
      </c>
      <c r="F659" s="4">
        <v>33.599999999999994</v>
      </c>
      <c r="G659" s="4">
        <v>134.4</v>
      </c>
      <c r="H659" s="3" t="s">
        <v>11</v>
      </c>
      <c r="I659" s="3" t="s">
        <v>12</v>
      </c>
      <c r="J659" s="4">
        <v>25.2</v>
      </c>
    </row>
    <row r="660" spans="1:10" x14ac:dyDescent="0.3">
      <c r="A660" s="2" t="s">
        <v>1216</v>
      </c>
      <c r="B660" s="3" t="s">
        <v>1217</v>
      </c>
      <c r="C660" s="2">
        <v>10</v>
      </c>
      <c r="D660" s="2">
        <v>2019</v>
      </c>
      <c r="E660" s="4">
        <v>205</v>
      </c>
      <c r="F660" s="4">
        <v>41</v>
      </c>
      <c r="G660" s="4">
        <v>164</v>
      </c>
      <c r="H660" s="3" t="s">
        <v>14</v>
      </c>
      <c r="I660" s="3" t="s">
        <v>87</v>
      </c>
      <c r="J660" s="4">
        <v>36.9</v>
      </c>
    </row>
    <row r="661" spans="1:10" x14ac:dyDescent="0.3">
      <c r="A661" s="2" t="s">
        <v>1218</v>
      </c>
      <c r="B661" s="3" t="s">
        <v>1219</v>
      </c>
      <c r="C661" s="2">
        <v>10</v>
      </c>
      <c r="D661" s="2">
        <v>2019</v>
      </c>
      <c r="E661" s="4">
        <v>240</v>
      </c>
      <c r="F661" s="4">
        <v>48</v>
      </c>
      <c r="G661" s="4">
        <v>192</v>
      </c>
      <c r="H661" s="3" t="s">
        <v>14</v>
      </c>
      <c r="I661" s="3" t="s">
        <v>17</v>
      </c>
      <c r="J661" s="4">
        <v>43.199999999999996</v>
      </c>
    </row>
    <row r="662" spans="1:10" x14ac:dyDescent="0.3">
      <c r="A662" s="2" t="s">
        <v>1220</v>
      </c>
      <c r="B662" s="3" t="s">
        <v>1221</v>
      </c>
      <c r="C662" s="2">
        <v>10</v>
      </c>
      <c r="D662" s="2">
        <v>2019</v>
      </c>
      <c r="E662" s="4">
        <v>240</v>
      </c>
      <c r="F662" s="4">
        <v>48</v>
      </c>
      <c r="G662" s="4">
        <v>192</v>
      </c>
      <c r="H662" s="3" t="s">
        <v>14</v>
      </c>
      <c r="I662" s="3" t="s">
        <v>17</v>
      </c>
      <c r="J662" s="4">
        <v>43.199999999999996</v>
      </c>
    </row>
    <row r="663" spans="1:10" x14ac:dyDescent="0.3">
      <c r="A663" s="2" t="s">
        <v>1222</v>
      </c>
      <c r="B663" s="3" t="s">
        <v>1223</v>
      </c>
      <c r="C663" s="2">
        <v>10</v>
      </c>
      <c r="D663" s="2">
        <v>2019</v>
      </c>
      <c r="E663" s="4">
        <v>538</v>
      </c>
      <c r="F663" s="4">
        <v>107.59999999999997</v>
      </c>
      <c r="G663" s="4">
        <v>430.40000000000003</v>
      </c>
      <c r="H663" s="3" t="s">
        <v>44</v>
      </c>
      <c r="I663" s="3" t="s">
        <v>597</v>
      </c>
      <c r="J663" s="4">
        <v>129.12</v>
      </c>
    </row>
    <row r="664" spans="1:10" x14ac:dyDescent="0.3">
      <c r="A664" s="2" t="s">
        <v>1224</v>
      </c>
      <c r="B664" s="3" t="s">
        <v>1225</v>
      </c>
      <c r="C664" s="2">
        <v>10</v>
      </c>
      <c r="D664" s="2">
        <v>2019</v>
      </c>
      <c r="E664" s="4">
        <v>317</v>
      </c>
      <c r="F664" s="4">
        <v>63.399999999999977</v>
      </c>
      <c r="G664" s="4">
        <v>253.60000000000002</v>
      </c>
      <c r="H664" s="3" t="s">
        <v>60</v>
      </c>
      <c r="I664" s="3" t="s">
        <v>245</v>
      </c>
      <c r="J664" s="4">
        <v>98.27</v>
      </c>
    </row>
    <row r="665" spans="1:10" x14ac:dyDescent="0.3">
      <c r="A665" s="2" t="s">
        <v>1226</v>
      </c>
      <c r="B665" s="3" t="s">
        <v>1227</v>
      </c>
      <c r="C665" s="2">
        <v>10</v>
      </c>
      <c r="D665" s="2">
        <v>2019</v>
      </c>
      <c r="E665" s="4">
        <v>447</v>
      </c>
      <c r="F665" s="4">
        <v>89.399999999999977</v>
      </c>
      <c r="G665" s="4">
        <v>357.6</v>
      </c>
      <c r="H665" s="3" t="s">
        <v>63</v>
      </c>
      <c r="I665" s="3" t="s">
        <v>64</v>
      </c>
      <c r="J665" s="4">
        <v>156.44999999999999</v>
      </c>
    </row>
    <row r="666" spans="1:10" x14ac:dyDescent="0.3">
      <c r="A666" s="2" t="s">
        <v>1228</v>
      </c>
      <c r="B666" s="3" t="s">
        <v>1229</v>
      </c>
      <c r="C666" s="2">
        <v>10</v>
      </c>
      <c r="D666" s="2">
        <v>2019</v>
      </c>
      <c r="E666" s="4">
        <v>383</v>
      </c>
      <c r="F666" s="4">
        <v>76.599999999999966</v>
      </c>
      <c r="G666" s="4">
        <v>306.40000000000003</v>
      </c>
      <c r="H666" s="3" t="s">
        <v>63</v>
      </c>
      <c r="I666" s="3" t="s">
        <v>66</v>
      </c>
      <c r="J666" s="4">
        <v>122.56</v>
      </c>
    </row>
    <row r="667" spans="1:10" x14ac:dyDescent="0.3">
      <c r="A667" s="2" t="s">
        <v>1230</v>
      </c>
      <c r="B667" s="3" t="s">
        <v>1231</v>
      </c>
      <c r="C667" s="2">
        <v>10</v>
      </c>
      <c r="D667" s="2">
        <v>2019</v>
      </c>
      <c r="E667" s="4">
        <v>168</v>
      </c>
      <c r="F667" s="4">
        <v>33.599999999999994</v>
      </c>
      <c r="G667" s="4">
        <v>134.4</v>
      </c>
      <c r="H667" s="3" t="s">
        <v>11</v>
      </c>
      <c r="I667" s="3" t="s">
        <v>12</v>
      </c>
      <c r="J667" s="4">
        <v>25.2</v>
      </c>
    </row>
    <row r="668" spans="1:10" x14ac:dyDescent="0.3">
      <c r="A668" s="2" t="s">
        <v>1232</v>
      </c>
      <c r="B668" s="3" t="s">
        <v>1233</v>
      </c>
      <c r="C668" s="2">
        <v>10</v>
      </c>
      <c r="D668" s="2">
        <v>2019</v>
      </c>
      <c r="E668" s="4">
        <v>144</v>
      </c>
      <c r="F668" s="4">
        <v>28.799999999999997</v>
      </c>
      <c r="G668" s="4">
        <v>115.2</v>
      </c>
      <c r="H668" s="3" t="s">
        <v>11</v>
      </c>
      <c r="I668" s="3" t="s">
        <v>119</v>
      </c>
      <c r="J668" s="4">
        <v>66.240000000000009</v>
      </c>
    </row>
    <row r="669" spans="1:10" x14ac:dyDescent="0.3">
      <c r="A669" s="2" t="s">
        <v>1234</v>
      </c>
      <c r="B669" s="3" t="s">
        <v>1235</v>
      </c>
      <c r="C669" s="2">
        <v>10</v>
      </c>
      <c r="D669" s="2">
        <v>2019</v>
      </c>
      <c r="E669" s="4">
        <v>220</v>
      </c>
      <c r="F669" s="4">
        <v>44</v>
      </c>
      <c r="G669" s="4">
        <v>176</v>
      </c>
      <c r="H669" s="3" t="s">
        <v>14</v>
      </c>
      <c r="I669" s="3" t="s">
        <v>15</v>
      </c>
      <c r="J669" s="4">
        <v>39.6</v>
      </c>
    </row>
    <row r="670" spans="1:10" x14ac:dyDescent="0.3">
      <c r="A670" s="2" t="s">
        <v>1236</v>
      </c>
      <c r="B670" s="3" t="s">
        <v>1237</v>
      </c>
      <c r="C670" s="2">
        <v>10</v>
      </c>
      <c r="D670" s="2">
        <v>2019</v>
      </c>
      <c r="E670" s="4">
        <v>210</v>
      </c>
      <c r="F670" s="4">
        <v>42</v>
      </c>
      <c r="G670" s="4">
        <v>168</v>
      </c>
      <c r="H670" s="3" t="s">
        <v>14</v>
      </c>
      <c r="I670" s="3" t="s">
        <v>75</v>
      </c>
      <c r="J670" s="4">
        <v>37.799999999999997</v>
      </c>
    </row>
    <row r="671" spans="1:10" x14ac:dyDescent="0.3">
      <c r="A671" s="2" t="s">
        <v>1238</v>
      </c>
      <c r="B671" s="3" t="s">
        <v>1239</v>
      </c>
      <c r="C671" s="2">
        <v>10</v>
      </c>
      <c r="D671" s="2">
        <v>2019</v>
      </c>
      <c r="E671" s="4">
        <v>220</v>
      </c>
      <c r="F671" s="4">
        <v>44</v>
      </c>
      <c r="G671" s="4">
        <v>176</v>
      </c>
      <c r="H671" s="3" t="s">
        <v>14</v>
      </c>
      <c r="I671" s="3" t="s">
        <v>15</v>
      </c>
      <c r="J671" s="4">
        <v>39.6</v>
      </c>
    </row>
    <row r="672" spans="1:10" x14ac:dyDescent="0.3">
      <c r="A672" s="2" t="s">
        <v>1240</v>
      </c>
      <c r="B672" s="3" t="s">
        <v>1241</v>
      </c>
      <c r="C672" s="2">
        <v>10</v>
      </c>
      <c r="D672" s="2">
        <v>2019</v>
      </c>
      <c r="E672" s="4">
        <v>255</v>
      </c>
      <c r="F672" s="4">
        <v>51</v>
      </c>
      <c r="G672" s="4">
        <v>204</v>
      </c>
      <c r="H672" s="3" t="s">
        <v>20</v>
      </c>
      <c r="I672" s="3" t="s">
        <v>102</v>
      </c>
      <c r="J672" s="4">
        <v>66.3</v>
      </c>
    </row>
    <row r="673" spans="1:10" x14ac:dyDescent="0.3">
      <c r="A673" s="2" t="s">
        <v>1242</v>
      </c>
      <c r="B673" s="3" t="s">
        <v>1243</v>
      </c>
      <c r="C673" s="2">
        <v>10</v>
      </c>
      <c r="D673" s="2">
        <v>2019</v>
      </c>
      <c r="E673" s="4">
        <v>492</v>
      </c>
      <c r="F673" s="4">
        <v>98.399999999999977</v>
      </c>
      <c r="G673" s="4">
        <v>393.6</v>
      </c>
      <c r="H673" s="3" t="s">
        <v>44</v>
      </c>
      <c r="I673" s="3" t="s">
        <v>512</v>
      </c>
      <c r="J673" s="4">
        <v>137.76000000000002</v>
      </c>
    </row>
    <row r="674" spans="1:10" x14ac:dyDescent="0.3">
      <c r="A674" s="2" t="s">
        <v>1244</v>
      </c>
      <c r="B674" s="3" t="s">
        <v>1245</v>
      </c>
      <c r="C674" s="2">
        <v>10</v>
      </c>
      <c r="D674" s="2">
        <v>2019</v>
      </c>
      <c r="E674" s="4">
        <v>168</v>
      </c>
      <c r="F674" s="4">
        <v>33.599999999999994</v>
      </c>
      <c r="G674" s="4">
        <v>134.4</v>
      </c>
      <c r="H674" s="3" t="s">
        <v>60</v>
      </c>
      <c r="I674" s="3" t="s">
        <v>535</v>
      </c>
      <c r="J674" s="4">
        <v>60.48</v>
      </c>
    </row>
    <row r="675" spans="1:10" x14ac:dyDescent="0.3">
      <c r="A675" s="2" t="s">
        <v>1246</v>
      </c>
      <c r="B675" s="3" t="s">
        <v>1247</v>
      </c>
      <c r="C675" s="2">
        <v>10</v>
      </c>
      <c r="D675" s="2">
        <v>2019</v>
      </c>
      <c r="E675" s="4">
        <v>345</v>
      </c>
      <c r="F675" s="4">
        <v>69</v>
      </c>
      <c r="G675" s="4">
        <v>276</v>
      </c>
      <c r="H675" s="3" t="s">
        <v>63</v>
      </c>
      <c r="I675" s="3" t="s">
        <v>116</v>
      </c>
      <c r="J675" s="4">
        <v>106.95</v>
      </c>
    </row>
    <row r="676" spans="1:10" x14ac:dyDescent="0.3">
      <c r="A676" s="2" t="s">
        <v>1248</v>
      </c>
      <c r="B676" s="3" t="s">
        <v>1249</v>
      </c>
      <c r="C676" s="2">
        <v>10</v>
      </c>
      <c r="D676" s="2">
        <v>2019</v>
      </c>
      <c r="E676" s="4">
        <v>144</v>
      </c>
      <c r="F676" s="4">
        <v>28.799999999999997</v>
      </c>
      <c r="G676" s="4">
        <v>115.2</v>
      </c>
      <c r="H676" s="3" t="s">
        <v>11</v>
      </c>
      <c r="I676" s="3" t="s">
        <v>119</v>
      </c>
      <c r="J676" s="4">
        <v>66.240000000000009</v>
      </c>
    </row>
    <row r="677" spans="1:10" x14ac:dyDescent="0.3">
      <c r="A677" s="2" t="s">
        <v>1250</v>
      </c>
      <c r="B677" s="3" t="s">
        <v>1251</v>
      </c>
      <c r="C677" s="2">
        <v>10</v>
      </c>
      <c r="D677" s="2">
        <v>2019</v>
      </c>
      <c r="E677" s="4">
        <v>172</v>
      </c>
      <c r="F677" s="4">
        <v>34.400000000000006</v>
      </c>
      <c r="G677" s="4">
        <v>137.6</v>
      </c>
      <c r="H677" s="3" t="s">
        <v>11</v>
      </c>
      <c r="I677" s="3" t="s">
        <v>71</v>
      </c>
      <c r="J677" s="4">
        <v>65.36</v>
      </c>
    </row>
    <row r="678" spans="1:10" x14ac:dyDescent="0.3">
      <c r="A678" s="2" t="s">
        <v>1252</v>
      </c>
      <c r="B678" s="3" t="s">
        <v>1253</v>
      </c>
      <c r="C678" s="2">
        <v>10</v>
      </c>
      <c r="D678" s="2">
        <v>2019</v>
      </c>
      <c r="E678" s="4">
        <v>210</v>
      </c>
      <c r="F678" s="4">
        <v>42</v>
      </c>
      <c r="G678" s="4">
        <v>168</v>
      </c>
      <c r="H678" s="3" t="s">
        <v>14</v>
      </c>
      <c r="I678" s="3" t="s">
        <v>75</v>
      </c>
      <c r="J678" s="4">
        <v>37.799999999999997</v>
      </c>
    </row>
    <row r="679" spans="1:10" x14ac:dyDescent="0.3">
      <c r="A679" s="2" t="s">
        <v>1254</v>
      </c>
      <c r="B679" s="3" t="s">
        <v>1255</v>
      </c>
      <c r="C679" s="2">
        <v>10</v>
      </c>
      <c r="D679" s="2">
        <v>2019</v>
      </c>
      <c r="E679" s="4">
        <v>240</v>
      </c>
      <c r="F679" s="4">
        <v>48</v>
      </c>
      <c r="G679" s="4">
        <v>192</v>
      </c>
      <c r="H679" s="3" t="s">
        <v>14</v>
      </c>
      <c r="I679" s="3" t="s">
        <v>17</v>
      </c>
      <c r="J679" s="4">
        <v>43.199999999999996</v>
      </c>
    </row>
    <row r="680" spans="1:10" x14ac:dyDescent="0.3">
      <c r="A680" s="2" t="s">
        <v>1256</v>
      </c>
      <c r="B680" s="3" t="s">
        <v>1257</v>
      </c>
      <c r="C680" s="2">
        <v>9</v>
      </c>
      <c r="D680" s="2">
        <v>2019</v>
      </c>
      <c r="E680" s="4">
        <v>205</v>
      </c>
      <c r="F680" s="4">
        <v>0</v>
      </c>
      <c r="G680" s="4">
        <v>205</v>
      </c>
      <c r="H680" s="3" t="s">
        <v>14</v>
      </c>
      <c r="I680" s="3" t="s">
        <v>87</v>
      </c>
      <c r="J680" s="4">
        <v>36.9</v>
      </c>
    </row>
    <row r="681" spans="1:10" x14ac:dyDescent="0.3">
      <c r="A681" s="2" t="s">
        <v>1258</v>
      </c>
      <c r="B681" s="3" t="s">
        <v>1259</v>
      </c>
      <c r="C681" s="2">
        <v>9</v>
      </c>
      <c r="D681" s="2">
        <v>2019</v>
      </c>
      <c r="E681" s="4">
        <v>258</v>
      </c>
      <c r="F681" s="4">
        <v>0</v>
      </c>
      <c r="G681" s="4">
        <v>258</v>
      </c>
      <c r="H681" s="3" t="s">
        <v>20</v>
      </c>
      <c r="I681" s="3" t="s">
        <v>105</v>
      </c>
      <c r="J681" s="4">
        <v>72.240000000000009</v>
      </c>
    </row>
    <row r="682" spans="1:10" x14ac:dyDescent="0.3">
      <c r="A682" s="2" t="s">
        <v>1260</v>
      </c>
      <c r="B682" s="3" t="s">
        <v>1261</v>
      </c>
      <c r="C682" s="2">
        <v>9</v>
      </c>
      <c r="D682" s="2">
        <v>2019</v>
      </c>
      <c r="E682" s="4">
        <v>258</v>
      </c>
      <c r="F682" s="4">
        <v>0</v>
      </c>
      <c r="G682" s="4">
        <v>258</v>
      </c>
      <c r="H682" s="3" t="s">
        <v>20</v>
      </c>
      <c r="I682" s="3" t="s">
        <v>105</v>
      </c>
      <c r="J682" s="4">
        <v>72.240000000000009</v>
      </c>
    </row>
    <row r="683" spans="1:10" x14ac:dyDescent="0.3">
      <c r="A683" s="2" t="s">
        <v>1262</v>
      </c>
      <c r="B683" s="3" t="s">
        <v>1263</v>
      </c>
      <c r="C683" s="2">
        <v>9</v>
      </c>
      <c r="D683" s="2">
        <v>2019</v>
      </c>
      <c r="E683" s="4">
        <v>367</v>
      </c>
      <c r="F683" s="4">
        <v>0</v>
      </c>
      <c r="G683" s="4">
        <v>367</v>
      </c>
      <c r="H683" s="3" t="s">
        <v>60</v>
      </c>
      <c r="I683" s="3" t="s">
        <v>538</v>
      </c>
      <c r="J683" s="4">
        <v>110.1</v>
      </c>
    </row>
    <row r="684" spans="1:10" x14ac:dyDescent="0.3">
      <c r="A684" s="2" t="s">
        <v>1264</v>
      </c>
      <c r="B684" s="3" t="s">
        <v>1265</v>
      </c>
      <c r="C684" s="2">
        <v>9</v>
      </c>
      <c r="D684" s="2">
        <v>2019</v>
      </c>
      <c r="E684" s="4">
        <v>345</v>
      </c>
      <c r="F684" s="4">
        <v>0</v>
      </c>
      <c r="G684" s="4">
        <v>345</v>
      </c>
      <c r="H684" s="3" t="s">
        <v>63</v>
      </c>
      <c r="I684" s="3" t="s">
        <v>116</v>
      </c>
      <c r="J684" s="4">
        <v>106.95</v>
      </c>
    </row>
    <row r="685" spans="1:10" x14ac:dyDescent="0.3">
      <c r="A685" s="2" t="s">
        <v>1266</v>
      </c>
      <c r="B685" s="3" t="s">
        <v>1267</v>
      </c>
      <c r="C685" s="2">
        <v>9</v>
      </c>
      <c r="D685" s="2">
        <v>2019</v>
      </c>
      <c r="E685" s="4">
        <v>144</v>
      </c>
      <c r="F685" s="4">
        <v>0</v>
      </c>
      <c r="G685" s="4">
        <v>144</v>
      </c>
      <c r="H685" s="3" t="s">
        <v>11</v>
      </c>
      <c r="I685" s="3" t="s">
        <v>119</v>
      </c>
      <c r="J685" s="4">
        <v>66.240000000000009</v>
      </c>
    </row>
    <row r="686" spans="1:10" x14ac:dyDescent="0.3">
      <c r="A686" s="2" t="s">
        <v>1268</v>
      </c>
      <c r="B686" s="3" t="s">
        <v>1269</v>
      </c>
      <c r="C686" s="2">
        <v>9</v>
      </c>
      <c r="D686" s="2">
        <v>2019</v>
      </c>
      <c r="E686" s="4">
        <v>172</v>
      </c>
      <c r="F686" s="4">
        <v>0</v>
      </c>
      <c r="G686" s="4">
        <v>172</v>
      </c>
      <c r="H686" s="3" t="s">
        <v>11</v>
      </c>
      <c r="I686" s="3" t="s">
        <v>71</v>
      </c>
      <c r="J686" s="4">
        <v>65.36</v>
      </c>
    </row>
    <row r="687" spans="1:10" x14ac:dyDescent="0.3">
      <c r="A687" s="2" t="s">
        <v>1270</v>
      </c>
      <c r="B687" s="3" t="s">
        <v>1271</v>
      </c>
      <c r="C687" s="2">
        <v>9</v>
      </c>
      <c r="D687" s="2">
        <v>2019</v>
      </c>
      <c r="E687" s="4">
        <v>210</v>
      </c>
      <c r="F687" s="4">
        <v>0</v>
      </c>
      <c r="G687" s="4">
        <v>210</v>
      </c>
      <c r="H687" s="3" t="s">
        <v>14</v>
      </c>
      <c r="I687" s="3" t="s">
        <v>75</v>
      </c>
      <c r="J687" s="4">
        <v>37.799999999999997</v>
      </c>
    </row>
    <row r="688" spans="1:10" x14ac:dyDescent="0.3">
      <c r="A688" s="2" t="s">
        <v>1272</v>
      </c>
      <c r="B688" s="3" t="s">
        <v>1273</v>
      </c>
      <c r="C688" s="2">
        <v>9</v>
      </c>
      <c r="D688" s="2">
        <v>2019</v>
      </c>
      <c r="E688" s="4">
        <v>210</v>
      </c>
      <c r="F688" s="4">
        <v>0</v>
      </c>
      <c r="G688" s="4">
        <v>210</v>
      </c>
      <c r="H688" s="3" t="s">
        <v>14</v>
      </c>
      <c r="I688" s="3" t="s">
        <v>75</v>
      </c>
      <c r="J688" s="4">
        <v>37.799999999999997</v>
      </c>
    </row>
    <row r="689" spans="1:10" x14ac:dyDescent="0.3">
      <c r="A689" s="2" t="s">
        <v>1274</v>
      </c>
      <c r="B689" s="3" t="s">
        <v>1275</v>
      </c>
      <c r="C689" s="2">
        <v>9</v>
      </c>
      <c r="D689" s="2">
        <v>2019</v>
      </c>
      <c r="E689" s="4">
        <v>240</v>
      </c>
      <c r="F689" s="4">
        <v>0</v>
      </c>
      <c r="G689" s="4">
        <v>240</v>
      </c>
      <c r="H689" s="3" t="s">
        <v>14</v>
      </c>
      <c r="I689" s="3" t="s">
        <v>17</v>
      </c>
      <c r="J689" s="4">
        <v>43.199999999999996</v>
      </c>
    </row>
    <row r="690" spans="1:10" x14ac:dyDescent="0.3">
      <c r="A690" s="2" t="s">
        <v>1276</v>
      </c>
      <c r="B690" s="3" t="s">
        <v>1277</v>
      </c>
      <c r="C690" s="2">
        <v>9</v>
      </c>
      <c r="D690" s="2">
        <v>2019</v>
      </c>
      <c r="E690" s="4">
        <v>255</v>
      </c>
      <c r="F690" s="4">
        <v>0</v>
      </c>
      <c r="G690" s="4">
        <v>255</v>
      </c>
      <c r="H690" s="3" t="s">
        <v>20</v>
      </c>
      <c r="I690" s="3" t="s">
        <v>102</v>
      </c>
      <c r="J690" s="4">
        <v>66.3</v>
      </c>
    </row>
    <row r="691" spans="1:10" x14ac:dyDescent="0.3">
      <c r="A691" s="2" t="s">
        <v>1278</v>
      </c>
      <c r="B691" s="3" t="s">
        <v>1279</v>
      </c>
      <c r="C691" s="2">
        <v>9</v>
      </c>
      <c r="D691" s="2">
        <v>2019</v>
      </c>
      <c r="E691" s="4">
        <v>327</v>
      </c>
      <c r="F691" s="4">
        <v>0</v>
      </c>
      <c r="G691" s="4">
        <v>327</v>
      </c>
      <c r="H691" s="3" t="s">
        <v>20</v>
      </c>
      <c r="I691" s="3" t="s">
        <v>100</v>
      </c>
      <c r="J691" s="4">
        <v>94.83</v>
      </c>
    </row>
    <row r="692" spans="1:10" x14ac:dyDescent="0.3">
      <c r="A692" s="2" t="s">
        <v>1280</v>
      </c>
      <c r="B692" s="3" t="s">
        <v>1281</v>
      </c>
      <c r="C692" s="2">
        <v>9</v>
      </c>
      <c r="D692" s="2">
        <v>2019</v>
      </c>
      <c r="E692" s="4">
        <v>261</v>
      </c>
      <c r="F692" s="4">
        <v>0</v>
      </c>
      <c r="G692" s="4">
        <v>261</v>
      </c>
      <c r="H692" s="3" t="s">
        <v>60</v>
      </c>
      <c r="I692" s="3" t="s">
        <v>515</v>
      </c>
      <c r="J692" s="4">
        <v>78.3</v>
      </c>
    </row>
    <row r="693" spans="1:10" x14ac:dyDescent="0.3">
      <c r="A693" s="2" t="s">
        <v>1282</v>
      </c>
      <c r="B693" s="3" t="s">
        <v>1283</v>
      </c>
      <c r="C693" s="2">
        <v>9</v>
      </c>
      <c r="D693" s="2">
        <v>2019</v>
      </c>
      <c r="E693" s="4">
        <v>345</v>
      </c>
      <c r="F693" s="4">
        <v>0</v>
      </c>
      <c r="G693" s="4">
        <v>345</v>
      </c>
      <c r="H693" s="3" t="s">
        <v>63</v>
      </c>
      <c r="I693" s="3" t="s">
        <v>116</v>
      </c>
      <c r="J693" s="4">
        <v>106.95</v>
      </c>
    </row>
    <row r="694" spans="1:10" x14ac:dyDescent="0.3">
      <c r="A694" s="2" t="s">
        <v>1284</v>
      </c>
      <c r="B694" s="3" t="s">
        <v>1285</v>
      </c>
      <c r="C694" s="2">
        <v>9</v>
      </c>
      <c r="D694" s="2">
        <v>2019</v>
      </c>
      <c r="E694" s="4">
        <v>172</v>
      </c>
      <c r="F694" s="4">
        <v>0</v>
      </c>
      <c r="G694" s="4">
        <v>172</v>
      </c>
      <c r="H694" s="3" t="s">
        <v>11</v>
      </c>
      <c r="I694" s="3" t="s">
        <v>71</v>
      </c>
      <c r="J694" s="4">
        <v>65.36</v>
      </c>
    </row>
    <row r="695" spans="1:10" x14ac:dyDescent="0.3">
      <c r="A695" s="2" t="s">
        <v>1286</v>
      </c>
      <c r="B695" s="3" t="s">
        <v>1287</v>
      </c>
      <c r="C695" s="2">
        <v>9</v>
      </c>
      <c r="D695" s="2">
        <v>2019</v>
      </c>
      <c r="E695" s="4">
        <v>210</v>
      </c>
      <c r="F695" s="4">
        <v>0</v>
      </c>
      <c r="G695" s="4">
        <v>210</v>
      </c>
      <c r="H695" s="3" t="s">
        <v>14</v>
      </c>
      <c r="I695" s="3" t="s">
        <v>75</v>
      </c>
      <c r="J695" s="4">
        <v>37.799999999999997</v>
      </c>
    </row>
    <row r="696" spans="1:10" x14ac:dyDescent="0.3">
      <c r="A696" s="2" t="s">
        <v>1288</v>
      </c>
      <c r="B696" s="3" t="s">
        <v>1289</v>
      </c>
      <c r="C696" s="2">
        <v>9</v>
      </c>
      <c r="D696" s="2">
        <v>2019</v>
      </c>
      <c r="E696" s="4">
        <v>192</v>
      </c>
      <c r="F696" s="4">
        <v>0</v>
      </c>
      <c r="G696" s="4">
        <v>192</v>
      </c>
      <c r="H696" s="3" t="s">
        <v>14</v>
      </c>
      <c r="I696" s="3" t="s">
        <v>78</v>
      </c>
      <c r="J696" s="4">
        <v>34.56</v>
      </c>
    </row>
    <row r="697" spans="1:10" x14ac:dyDescent="0.3">
      <c r="A697" s="2" t="s">
        <v>1290</v>
      </c>
      <c r="B697" s="3" t="s">
        <v>1291</v>
      </c>
      <c r="C697" s="2">
        <v>9</v>
      </c>
      <c r="D697" s="2">
        <v>2019</v>
      </c>
      <c r="E697" s="4">
        <v>220</v>
      </c>
      <c r="F697" s="4">
        <v>0</v>
      </c>
      <c r="G697" s="4">
        <v>220</v>
      </c>
      <c r="H697" s="3" t="s">
        <v>14</v>
      </c>
      <c r="I697" s="3" t="s">
        <v>15</v>
      </c>
      <c r="J697" s="4">
        <v>39.6</v>
      </c>
    </row>
    <row r="698" spans="1:10" x14ac:dyDescent="0.3">
      <c r="A698" s="2" t="s">
        <v>1292</v>
      </c>
      <c r="B698" s="3" t="s">
        <v>1293</v>
      </c>
      <c r="C698" s="2">
        <v>9</v>
      </c>
      <c r="D698" s="2">
        <v>2019</v>
      </c>
      <c r="E698" s="4">
        <v>327</v>
      </c>
      <c r="F698" s="4">
        <v>0</v>
      </c>
      <c r="G698" s="4">
        <v>327</v>
      </c>
      <c r="H698" s="3" t="s">
        <v>20</v>
      </c>
      <c r="I698" s="3" t="s">
        <v>100</v>
      </c>
      <c r="J698" s="4">
        <v>94.83</v>
      </c>
    </row>
    <row r="699" spans="1:10" x14ac:dyDescent="0.3">
      <c r="A699" s="2" t="s">
        <v>1294</v>
      </c>
      <c r="B699" s="3" t="s">
        <v>1295</v>
      </c>
      <c r="C699" s="2">
        <v>9</v>
      </c>
      <c r="D699" s="2">
        <v>2019</v>
      </c>
      <c r="E699" s="4">
        <v>258</v>
      </c>
      <c r="F699" s="4">
        <v>0</v>
      </c>
      <c r="G699" s="4">
        <v>258</v>
      </c>
      <c r="H699" s="3" t="s">
        <v>20</v>
      </c>
      <c r="I699" s="3" t="s">
        <v>105</v>
      </c>
      <c r="J699" s="4">
        <v>72.240000000000009</v>
      </c>
    </row>
    <row r="700" spans="1:10" x14ac:dyDescent="0.3">
      <c r="A700" s="2" t="s">
        <v>1296</v>
      </c>
      <c r="B700" s="3" t="s">
        <v>1297</v>
      </c>
      <c r="C700" s="2">
        <v>9</v>
      </c>
      <c r="D700" s="2">
        <v>2019</v>
      </c>
      <c r="E700" s="4">
        <v>992</v>
      </c>
      <c r="F700" s="4">
        <v>0</v>
      </c>
      <c r="G700" s="4">
        <v>992</v>
      </c>
      <c r="H700" s="3" t="s">
        <v>23</v>
      </c>
      <c r="I700" s="3" t="s">
        <v>405</v>
      </c>
      <c r="J700" s="4">
        <v>277.76000000000005</v>
      </c>
    </row>
    <row r="701" spans="1:10" x14ac:dyDescent="0.3">
      <c r="A701" s="2" t="s">
        <v>1298</v>
      </c>
      <c r="B701" s="3" t="s">
        <v>1299</v>
      </c>
      <c r="C701" s="2">
        <v>9</v>
      </c>
      <c r="D701" s="2">
        <v>2019</v>
      </c>
      <c r="E701" s="4">
        <v>447</v>
      </c>
      <c r="F701" s="4">
        <v>0</v>
      </c>
      <c r="G701" s="4">
        <v>447</v>
      </c>
      <c r="H701" s="3" t="s">
        <v>63</v>
      </c>
      <c r="I701" s="3" t="s">
        <v>64</v>
      </c>
      <c r="J701" s="4">
        <v>156.44999999999999</v>
      </c>
    </row>
    <row r="702" spans="1:10" x14ac:dyDescent="0.3">
      <c r="A702" s="2" t="s">
        <v>1300</v>
      </c>
      <c r="B702" s="3" t="s">
        <v>1301</v>
      </c>
      <c r="C702" s="2">
        <v>8</v>
      </c>
      <c r="D702" s="2">
        <v>2019</v>
      </c>
      <c r="E702" s="4">
        <v>144</v>
      </c>
      <c r="F702" s="4">
        <v>0</v>
      </c>
      <c r="G702" s="4">
        <v>144</v>
      </c>
      <c r="H702" s="3" t="s">
        <v>11</v>
      </c>
      <c r="I702" s="3" t="s">
        <v>119</v>
      </c>
      <c r="J702" s="4">
        <v>66.240000000000009</v>
      </c>
    </row>
    <row r="703" spans="1:10" x14ac:dyDescent="0.3">
      <c r="A703" s="2" t="s">
        <v>1302</v>
      </c>
      <c r="B703" s="3" t="s">
        <v>1303</v>
      </c>
      <c r="C703" s="2">
        <v>8</v>
      </c>
      <c r="D703" s="2">
        <v>2019</v>
      </c>
      <c r="E703" s="4">
        <v>210</v>
      </c>
      <c r="F703" s="4">
        <v>0</v>
      </c>
      <c r="G703" s="4">
        <v>210</v>
      </c>
      <c r="H703" s="3" t="s">
        <v>14</v>
      </c>
      <c r="I703" s="3" t="s">
        <v>75</v>
      </c>
      <c r="J703" s="4">
        <v>37.799999999999997</v>
      </c>
    </row>
    <row r="704" spans="1:10" x14ac:dyDescent="0.3">
      <c r="A704" s="2" t="s">
        <v>1304</v>
      </c>
      <c r="B704" s="3" t="s">
        <v>1305</v>
      </c>
      <c r="C704" s="2">
        <v>8</v>
      </c>
      <c r="D704" s="2">
        <v>2019</v>
      </c>
      <c r="E704" s="4">
        <v>205</v>
      </c>
      <c r="F704" s="4">
        <v>0</v>
      </c>
      <c r="G704" s="4">
        <v>205</v>
      </c>
      <c r="H704" s="3" t="s">
        <v>14</v>
      </c>
      <c r="I704" s="3" t="s">
        <v>87</v>
      </c>
      <c r="J704" s="4">
        <v>36.9</v>
      </c>
    </row>
    <row r="705" spans="1:10" x14ac:dyDescent="0.3">
      <c r="A705" s="2" t="s">
        <v>1306</v>
      </c>
      <c r="B705" s="3" t="s">
        <v>1307</v>
      </c>
      <c r="C705" s="2">
        <v>8</v>
      </c>
      <c r="D705" s="2">
        <v>2019</v>
      </c>
      <c r="E705" s="4">
        <v>205</v>
      </c>
      <c r="F705" s="4">
        <v>0</v>
      </c>
      <c r="G705" s="4">
        <v>205</v>
      </c>
      <c r="H705" s="3" t="s">
        <v>14</v>
      </c>
      <c r="I705" s="3" t="s">
        <v>87</v>
      </c>
      <c r="J705" s="4">
        <v>36.9</v>
      </c>
    </row>
    <row r="706" spans="1:10" x14ac:dyDescent="0.3">
      <c r="A706" s="2" t="s">
        <v>1308</v>
      </c>
      <c r="B706" s="3" t="s">
        <v>1309</v>
      </c>
      <c r="C706" s="2">
        <v>8</v>
      </c>
      <c r="D706" s="2">
        <v>2019</v>
      </c>
      <c r="E706" s="4">
        <v>313</v>
      </c>
      <c r="F706" s="4">
        <v>0</v>
      </c>
      <c r="G706" s="4">
        <v>313</v>
      </c>
      <c r="H706" s="3" t="s">
        <v>20</v>
      </c>
      <c r="I706" s="3" t="s">
        <v>21</v>
      </c>
      <c r="J706" s="4">
        <v>93.899999999999991</v>
      </c>
    </row>
    <row r="707" spans="1:10" x14ac:dyDescent="0.3">
      <c r="A707" s="2" t="s">
        <v>1310</v>
      </c>
      <c r="B707" s="3" t="s">
        <v>1311</v>
      </c>
      <c r="C707" s="2">
        <v>8</v>
      </c>
      <c r="D707" s="2">
        <v>2019</v>
      </c>
      <c r="E707" s="4">
        <v>327</v>
      </c>
      <c r="F707" s="4">
        <v>0</v>
      </c>
      <c r="G707" s="4">
        <v>327</v>
      </c>
      <c r="H707" s="3" t="s">
        <v>20</v>
      </c>
      <c r="I707" s="3" t="s">
        <v>100</v>
      </c>
      <c r="J707" s="4">
        <v>94.83</v>
      </c>
    </row>
    <row r="708" spans="1:10" x14ac:dyDescent="0.3">
      <c r="A708" s="2" t="s">
        <v>1312</v>
      </c>
      <c r="B708" s="3" t="s">
        <v>1313</v>
      </c>
      <c r="C708" s="2">
        <v>8</v>
      </c>
      <c r="D708" s="2">
        <v>2019</v>
      </c>
      <c r="E708" s="4">
        <v>255</v>
      </c>
      <c r="F708" s="4">
        <v>0</v>
      </c>
      <c r="G708" s="4">
        <v>255</v>
      </c>
      <c r="H708" s="3" t="s">
        <v>20</v>
      </c>
      <c r="I708" s="3" t="s">
        <v>102</v>
      </c>
      <c r="J708" s="4">
        <v>66.3</v>
      </c>
    </row>
    <row r="709" spans="1:10" x14ac:dyDescent="0.3">
      <c r="A709" s="2" t="s">
        <v>1314</v>
      </c>
      <c r="B709" s="3" t="s">
        <v>1315</v>
      </c>
      <c r="C709" s="2">
        <v>8</v>
      </c>
      <c r="D709" s="2">
        <v>2019</v>
      </c>
      <c r="E709" s="4">
        <v>1086</v>
      </c>
      <c r="F709" s="4">
        <v>0</v>
      </c>
      <c r="G709" s="4">
        <v>1086</v>
      </c>
      <c r="H709" s="3" t="s">
        <v>23</v>
      </c>
      <c r="I709" s="3" t="s">
        <v>467</v>
      </c>
      <c r="J709" s="4">
        <v>293.22000000000003</v>
      </c>
    </row>
    <row r="710" spans="1:10" x14ac:dyDescent="0.3">
      <c r="A710" s="2" t="s">
        <v>1316</v>
      </c>
      <c r="B710" s="3" t="s">
        <v>1317</v>
      </c>
      <c r="C710" s="2">
        <v>8</v>
      </c>
      <c r="D710" s="2">
        <v>2019</v>
      </c>
      <c r="E710" s="4">
        <v>474</v>
      </c>
      <c r="F710" s="4">
        <v>0</v>
      </c>
      <c r="G710" s="4">
        <v>474</v>
      </c>
      <c r="H710" s="3" t="s">
        <v>23</v>
      </c>
      <c r="I710" s="3" t="s">
        <v>499</v>
      </c>
      <c r="J710" s="4">
        <v>175.38</v>
      </c>
    </row>
    <row r="711" spans="1:10" x14ac:dyDescent="0.3">
      <c r="A711" s="2" t="s">
        <v>1318</v>
      </c>
      <c r="B711" s="3" t="s">
        <v>1319</v>
      </c>
      <c r="C711" s="2">
        <v>8</v>
      </c>
      <c r="D711" s="2">
        <v>2019</v>
      </c>
      <c r="E711" s="4">
        <v>447</v>
      </c>
      <c r="F711" s="4">
        <v>0</v>
      </c>
      <c r="G711" s="4">
        <v>447</v>
      </c>
      <c r="H711" s="3" t="s">
        <v>63</v>
      </c>
      <c r="I711" s="3" t="s">
        <v>64</v>
      </c>
      <c r="J711" s="4">
        <v>156.44999999999999</v>
      </c>
    </row>
    <row r="712" spans="1:10" x14ac:dyDescent="0.3">
      <c r="A712" s="2" t="s">
        <v>1320</v>
      </c>
      <c r="B712" s="3" t="s">
        <v>1321</v>
      </c>
      <c r="C712" s="2">
        <v>8</v>
      </c>
      <c r="D712" s="2">
        <v>2019</v>
      </c>
      <c r="E712" s="4">
        <v>168</v>
      </c>
      <c r="F712" s="4">
        <v>0</v>
      </c>
      <c r="G712" s="4">
        <v>168</v>
      </c>
      <c r="H712" s="3" t="s">
        <v>11</v>
      </c>
      <c r="I712" s="3" t="s">
        <v>121</v>
      </c>
      <c r="J712" s="4">
        <v>75.600000000000009</v>
      </c>
    </row>
    <row r="713" spans="1:10" x14ac:dyDescent="0.3">
      <c r="A713" s="2" t="s">
        <v>1322</v>
      </c>
      <c r="B713" s="3" t="s">
        <v>1323</v>
      </c>
      <c r="C713" s="2">
        <v>8</v>
      </c>
      <c r="D713" s="2">
        <v>2019</v>
      </c>
      <c r="E713" s="4">
        <v>210</v>
      </c>
      <c r="F713" s="4">
        <v>0</v>
      </c>
      <c r="G713" s="4">
        <v>210</v>
      </c>
      <c r="H713" s="3" t="s">
        <v>14</v>
      </c>
      <c r="I713" s="3" t="s">
        <v>75</v>
      </c>
      <c r="J713" s="4">
        <v>37.799999999999997</v>
      </c>
    </row>
    <row r="714" spans="1:10" x14ac:dyDescent="0.3">
      <c r="A714" s="2" t="s">
        <v>1324</v>
      </c>
      <c r="B714" s="3" t="s">
        <v>1325</v>
      </c>
      <c r="C714" s="2">
        <v>8</v>
      </c>
      <c r="D714" s="2">
        <v>2019</v>
      </c>
      <c r="E714" s="4">
        <v>205</v>
      </c>
      <c r="F714" s="4">
        <v>0</v>
      </c>
      <c r="G714" s="4">
        <v>205</v>
      </c>
      <c r="H714" s="3" t="s">
        <v>14</v>
      </c>
      <c r="I714" s="3" t="s">
        <v>87</v>
      </c>
      <c r="J714" s="4">
        <v>36.9</v>
      </c>
    </row>
    <row r="715" spans="1:10" x14ac:dyDescent="0.3">
      <c r="A715" s="2" t="s">
        <v>1326</v>
      </c>
      <c r="B715" s="3" t="s">
        <v>1327</v>
      </c>
      <c r="C715" s="2">
        <v>8</v>
      </c>
      <c r="D715" s="2">
        <v>2019</v>
      </c>
      <c r="E715" s="4">
        <v>255</v>
      </c>
      <c r="F715" s="4">
        <v>0</v>
      </c>
      <c r="G715" s="4">
        <v>255</v>
      </c>
      <c r="H715" s="3" t="s">
        <v>20</v>
      </c>
      <c r="I715" s="3" t="s">
        <v>102</v>
      </c>
      <c r="J715" s="4">
        <v>66.3</v>
      </c>
    </row>
    <row r="716" spans="1:10" x14ac:dyDescent="0.3">
      <c r="A716" s="2" t="s">
        <v>1328</v>
      </c>
      <c r="B716" s="3" t="s">
        <v>1329</v>
      </c>
      <c r="C716" s="2">
        <v>8</v>
      </c>
      <c r="D716" s="2">
        <v>2019</v>
      </c>
      <c r="E716" s="4">
        <v>258</v>
      </c>
      <c r="F716" s="4">
        <v>0</v>
      </c>
      <c r="G716" s="4">
        <v>258</v>
      </c>
      <c r="H716" s="3" t="s">
        <v>20</v>
      </c>
      <c r="I716" s="3" t="s">
        <v>105</v>
      </c>
      <c r="J716" s="4">
        <v>72.240000000000009</v>
      </c>
    </row>
    <row r="717" spans="1:10" x14ac:dyDescent="0.3">
      <c r="A717" s="2" t="s">
        <v>1330</v>
      </c>
      <c r="B717" s="3" t="s">
        <v>1331</v>
      </c>
      <c r="C717" s="2">
        <v>8</v>
      </c>
      <c r="D717" s="2">
        <v>2019</v>
      </c>
      <c r="E717" s="4">
        <v>327</v>
      </c>
      <c r="F717" s="4">
        <v>0</v>
      </c>
      <c r="G717" s="4">
        <v>327</v>
      </c>
      <c r="H717" s="3" t="s">
        <v>20</v>
      </c>
      <c r="I717" s="3" t="s">
        <v>100</v>
      </c>
      <c r="J717" s="4">
        <v>94.83</v>
      </c>
    </row>
    <row r="718" spans="1:10" x14ac:dyDescent="0.3">
      <c r="A718" s="2" t="s">
        <v>1332</v>
      </c>
      <c r="B718" s="3" t="s">
        <v>1333</v>
      </c>
      <c r="C718" s="2">
        <v>8</v>
      </c>
      <c r="D718" s="2">
        <v>2019</v>
      </c>
      <c r="E718" s="4">
        <v>992</v>
      </c>
      <c r="F718" s="4">
        <v>0</v>
      </c>
      <c r="G718" s="4">
        <v>992</v>
      </c>
      <c r="H718" s="3" t="s">
        <v>23</v>
      </c>
      <c r="I718" s="3" t="s">
        <v>405</v>
      </c>
      <c r="J718" s="4">
        <v>277.76000000000005</v>
      </c>
    </row>
    <row r="719" spans="1:10" x14ac:dyDescent="0.3">
      <c r="A719" s="2" t="s">
        <v>1334</v>
      </c>
      <c r="B719" s="3" t="s">
        <v>1335</v>
      </c>
      <c r="C719" s="2">
        <v>8</v>
      </c>
      <c r="D719" s="2">
        <v>2019</v>
      </c>
      <c r="E719" s="4">
        <v>889</v>
      </c>
      <c r="F719" s="4">
        <v>0</v>
      </c>
      <c r="G719" s="4">
        <v>889</v>
      </c>
      <c r="H719" s="3" t="s">
        <v>23</v>
      </c>
      <c r="I719" s="3" t="s">
        <v>309</v>
      </c>
      <c r="J719" s="4">
        <v>222.25</v>
      </c>
    </row>
    <row r="720" spans="1:10" x14ac:dyDescent="0.3">
      <c r="A720" s="2" t="s">
        <v>1336</v>
      </c>
      <c r="B720" s="3" t="s">
        <v>1337</v>
      </c>
      <c r="C720" s="2">
        <v>8</v>
      </c>
      <c r="D720" s="2">
        <v>2019</v>
      </c>
      <c r="E720" s="4">
        <v>1491</v>
      </c>
      <c r="F720" s="4">
        <v>0</v>
      </c>
      <c r="G720" s="4">
        <v>1491</v>
      </c>
      <c r="H720" s="3" t="s">
        <v>26</v>
      </c>
      <c r="I720" s="3" t="s">
        <v>31</v>
      </c>
      <c r="J720" s="4">
        <v>506.94000000000005</v>
      </c>
    </row>
    <row r="721" spans="1:10" x14ac:dyDescent="0.3">
      <c r="A721" s="2" t="s">
        <v>1338</v>
      </c>
      <c r="B721" s="3" t="s">
        <v>1339</v>
      </c>
      <c r="C721" s="2">
        <v>8</v>
      </c>
      <c r="D721" s="2">
        <v>2019</v>
      </c>
      <c r="E721" s="4">
        <v>383</v>
      </c>
      <c r="F721" s="4">
        <v>0</v>
      </c>
      <c r="G721" s="4">
        <v>383</v>
      </c>
      <c r="H721" s="3" t="s">
        <v>63</v>
      </c>
      <c r="I721" s="3" t="s">
        <v>66</v>
      </c>
      <c r="J721" s="4">
        <v>122.56</v>
      </c>
    </row>
    <row r="722" spans="1:10" x14ac:dyDescent="0.3">
      <c r="A722" s="2" t="s">
        <v>1340</v>
      </c>
      <c r="B722" s="3" t="s">
        <v>1341</v>
      </c>
      <c r="C722" s="2">
        <v>8</v>
      </c>
      <c r="D722" s="2">
        <v>2019</v>
      </c>
      <c r="E722" s="4">
        <v>168</v>
      </c>
      <c r="F722" s="4">
        <v>0</v>
      </c>
      <c r="G722" s="4">
        <v>168</v>
      </c>
      <c r="H722" s="3" t="s">
        <v>11</v>
      </c>
      <c r="I722" s="3" t="s">
        <v>121</v>
      </c>
      <c r="J722" s="4">
        <v>75.600000000000009</v>
      </c>
    </row>
    <row r="723" spans="1:10" x14ac:dyDescent="0.3">
      <c r="A723" s="2" t="s">
        <v>1342</v>
      </c>
      <c r="B723" s="3" t="s">
        <v>1343</v>
      </c>
      <c r="C723" s="2">
        <v>8</v>
      </c>
      <c r="D723" s="2">
        <v>2019</v>
      </c>
      <c r="E723" s="4">
        <v>205</v>
      </c>
      <c r="F723" s="4">
        <v>0</v>
      </c>
      <c r="G723" s="4">
        <v>205</v>
      </c>
      <c r="H723" s="3" t="s">
        <v>14</v>
      </c>
      <c r="I723" s="3" t="s">
        <v>87</v>
      </c>
      <c r="J723" s="4">
        <v>36.9</v>
      </c>
    </row>
    <row r="724" spans="1:10" x14ac:dyDescent="0.3">
      <c r="A724" s="2" t="s">
        <v>1344</v>
      </c>
      <c r="B724" s="3" t="s">
        <v>1345</v>
      </c>
      <c r="C724" s="2">
        <v>8</v>
      </c>
      <c r="D724" s="2">
        <v>2019</v>
      </c>
      <c r="E724" s="4">
        <v>258</v>
      </c>
      <c r="F724" s="4">
        <v>0</v>
      </c>
      <c r="G724" s="4">
        <v>258</v>
      </c>
      <c r="H724" s="3" t="s">
        <v>20</v>
      </c>
      <c r="I724" s="3" t="s">
        <v>105</v>
      </c>
      <c r="J724" s="4">
        <v>72.240000000000009</v>
      </c>
    </row>
    <row r="725" spans="1:10" x14ac:dyDescent="0.3">
      <c r="A725" s="2" t="s">
        <v>1346</v>
      </c>
      <c r="B725" s="3" t="s">
        <v>1347</v>
      </c>
      <c r="C725" s="2">
        <v>8</v>
      </c>
      <c r="D725" s="2">
        <v>2019</v>
      </c>
      <c r="E725" s="4">
        <v>255</v>
      </c>
      <c r="F725" s="4">
        <v>0</v>
      </c>
      <c r="G725" s="4">
        <v>255</v>
      </c>
      <c r="H725" s="3" t="s">
        <v>20</v>
      </c>
      <c r="I725" s="3" t="s">
        <v>102</v>
      </c>
      <c r="J725" s="4">
        <v>66.3</v>
      </c>
    </row>
    <row r="726" spans="1:10" x14ac:dyDescent="0.3">
      <c r="A726" s="2" t="s">
        <v>1348</v>
      </c>
      <c r="B726" s="3" t="s">
        <v>1349</v>
      </c>
      <c r="C726" s="2">
        <v>8</v>
      </c>
      <c r="D726" s="2">
        <v>2019</v>
      </c>
      <c r="E726" s="4">
        <v>327</v>
      </c>
      <c r="F726" s="4">
        <v>0</v>
      </c>
      <c r="G726" s="4">
        <v>327</v>
      </c>
      <c r="H726" s="3" t="s">
        <v>20</v>
      </c>
      <c r="I726" s="3" t="s">
        <v>100</v>
      </c>
      <c r="J726" s="4">
        <v>94.83</v>
      </c>
    </row>
    <row r="727" spans="1:10" x14ac:dyDescent="0.3">
      <c r="A727" s="2" t="s">
        <v>1350</v>
      </c>
      <c r="B727" s="3" t="s">
        <v>1351</v>
      </c>
      <c r="C727" s="2">
        <v>8</v>
      </c>
      <c r="D727" s="2">
        <v>2019</v>
      </c>
      <c r="E727" s="4">
        <v>889</v>
      </c>
      <c r="F727" s="4">
        <v>0</v>
      </c>
      <c r="G727" s="4">
        <v>889</v>
      </c>
      <c r="H727" s="3" t="s">
        <v>23</v>
      </c>
      <c r="I727" s="3" t="s">
        <v>309</v>
      </c>
      <c r="J727" s="4">
        <v>222.25</v>
      </c>
    </row>
    <row r="728" spans="1:10" x14ac:dyDescent="0.3">
      <c r="A728" s="2" t="s">
        <v>1352</v>
      </c>
      <c r="B728" s="3" t="s">
        <v>1353</v>
      </c>
      <c r="C728" s="2">
        <v>8</v>
      </c>
      <c r="D728" s="2">
        <v>2019</v>
      </c>
      <c r="E728" s="4">
        <v>889</v>
      </c>
      <c r="F728" s="4">
        <v>0</v>
      </c>
      <c r="G728" s="4">
        <v>889</v>
      </c>
      <c r="H728" s="3" t="s">
        <v>23</v>
      </c>
      <c r="I728" s="3" t="s">
        <v>309</v>
      </c>
      <c r="J728" s="4">
        <v>222.25</v>
      </c>
    </row>
    <row r="729" spans="1:10" x14ac:dyDescent="0.3">
      <c r="A729" s="2" t="s">
        <v>1354</v>
      </c>
      <c r="B729" s="3" t="s">
        <v>1355</v>
      </c>
      <c r="C729" s="2">
        <v>8</v>
      </c>
      <c r="D729" s="2">
        <v>2019</v>
      </c>
      <c r="E729" s="4">
        <v>948</v>
      </c>
      <c r="F729" s="4">
        <v>0</v>
      </c>
      <c r="G729" s="4">
        <v>948</v>
      </c>
      <c r="H729" s="3" t="s">
        <v>26</v>
      </c>
      <c r="I729" s="3" t="s">
        <v>27</v>
      </c>
      <c r="J729" s="4">
        <v>303.36</v>
      </c>
    </row>
    <row r="730" spans="1:10" x14ac:dyDescent="0.3">
      <c r="A730" s="2" t="s">
        <v>1356</v>
      </c>
      <c r="B730" s="3" t="s">
        <v>1357</v>
      </c>
      <c r="C730" s="2">
        <v>8</v>
      </c>
      <c r="D730" s="2">
        <v>2019</v>
      </c>
      <c r="E730" s="4">
        <v>948</v>
      </c>
      <c r="F730" s="4">
        <v>0</v>
      </c>
      <c r="G730" s="4">
        <v>948</v>
      </c>
      <c r="H730" s="3" t="s">
        <v>26</v>
      </c>
      <c r="I730" s="3" t="s">
        <v>27</v>
      </c>
      <c r="J730" s="4">
        <v>303.36</v>
      </c>
    </row>
    <row r="731" spans="1:10" x14ac:dyDescent="0.3">
      <c r="A731" s="2" t="s">
        <v>1358</v>
      </c>
      <c r="B731" s="3" t="s">
        <v>1359</v>
      </c>
      <c r="C731" s="2">
        <v>8</v>
      </c>
      <c r="D731" s="2">
        <v>2019</v>
      </c>
      <c r="E731" s="4">
        <v>168</v>
      </c>
      <c r="F731" s="4">
        <v>0</v>
      </c>
      <c r="G731" s="4">
        <v>168</v>
      </c>
      <c r="H731" s="3" t="s">
        <v>11</v>
      </c>
      <c r="I731" s="3" t="s">
        <v>121</v>
      </c>
      <c r="J731" s="4">
        <v>75.600000000000009</v>
      </c>
    </row>
    <row r="732" spans="1:10" x14ac:dyDescent="0.3">
      <c r="A732" s="2" t="s">
        <v>1360</v>
      </c>
      <c r="B732" s="3" t="s">
        <v>1361</v>
      </c>
      <c r="C732" s="2">
        <v>8</v>
      </c>
      <c r="D732" s="2">
        <v>2019</v>
      </c>
      <c r="E732" s="4">
        <v>240</v>
      </c>
      <c r="F732" s="4">
        <v>0</v>
      </c>
      <c r="G732" s="4">
        <v>240</v>
      </c>
      <c r="H732" s="3" t="s">
        <v>14</v>
      </c>
      <c r="I732" s="3" t="s">
        <v>17</v>
      </c>
      <c r="J732" s="4">
        <v>43.199999999999996</v>
      </c>
    </row>
    <row r="733" spans="1:10" x14ac:dyDescent="0.3">
      <c r="A733" s="2" t="s">
        <v>1362</v>
      </c>
      <c r="B733" s="3" t="s">
        <v>1363</v>
      </c>
      <c r="C733" s="2">
        <v>8</v>
      </c>
      <c r="D733" s="2">
        <v>2019</v>
      </c>
      <c r="E733" s="4">
        <v>313</v>
      </c>
      <c r="F733" s="4">
        <v>0</v>
      </c>
      <c r="G733" s="4">
        <v>313</v>
      </c>
      <c r="H733" s="3" t="s">
        <v>20</v>
      </c>
      <c r="I733" s="3" t="s">
        <v>21</v>
      </c>
      <c r="J733" s="4">
        <v>93.899999999999991</v>
      </c>
    </row>
    <row r="734" spans="1:10" x14ac:dyDescent="0.3">
      <c r="A734" s="2" t="s">
        <v>1364</v>
      </c>
      <c r="B734" s="3" t="s">
        <v>1365</v>
      </c>
      <c r="C734" s="2">
        <v>8</v>
      </c>
      <c r="D734" s="2">
        <v>2019</v>
      </c>
      <c r="E734" s="4">
        <v>255</v>
      </c>
      <c r="F734" s="4">
        <v>0</v>
      </c>
      <c r="G734" s="4">
        <v>255</v>
      </c>
      <c r="H734" s="3" t="s">
        <v>20</v>
      </c>
      <c r="I734" s="3" t="s">
        <v>102</v>
      </c>
      <c r="J734" s="4">
        <v>66.3</v>
      </c>
    </row>
    <row r="735" spans="1:10" x14ac:dyDescent="0.3">
      <c r="A735" s="2" t="s">
        <v>1366</v>
      </c>
      <c r="B735" s="3" t="s">
        <v>1367</v>
      </c>
      <c r="C735" s="2">
        <v>8</v>
      </c>
      <c r="D735" s="2">
        <v>2019</v>
      </c>
      <c r="E735" s="4">
        <v>210</v>
      </c>
      <c r="F735" s="4">
        <v>0</v>
      </c>
      <c r="G735" s="4">
        <v>210</v>
      </c>
      <c r="H735" s="3" t="s">
        <v>14</v>
      </c>
      <c r="I735" s="3" t="s">
        <v>75</v>
      </c>
      <c r="J735" s="4">
        <v>37.799999999999997</v>
      </c>
    </row>
    <row r="736" spans="1:10" x14ac:dyDescent="0.3">
      <c r="A736" s="2" t="s">
        <v>1368</v>
      </c>
      <c r="B736" s="3" t="s">
        <v>1369</v>
      </c>
      <c r="C736" s="2">
        <v>8</v>
      </c>
      <c r="D736" s="2">
        <v>2019</v>
      </c>
      <c r="E736" s="4">
        <v>255</v>
      </c>
      <c r="F736" s="4">
        <v>0</v>
      </c>
      <c r="G736" s="4">
        <v>255</v>
      </c>
      <c r="H736" s="3" t="s">
        <v>20</v>
      </c>
      <c r="I736" s="3" t="s">
        <v>102</v>
      </c>
      <c r="J736" s="4">
        <v>66.3</v>
      </c>
    </row>
    <row r="737" spans="1:10" x14ac:dyDescent="0.3">
      <c r="A737" s="2" t="s">
        <v>1370</v>
      </c>
      <c r="B737" s="3" t="s">
        <v>1371</v>
      </c>
      <c r="C737" s="2">
        <v>8</v>
      </c>
      <c r="D737" s="2">
        <v>2019</v>
      </c>
      <c r="E737" s="4">
        <v>805</v>
      </c>
      <c r="F737" s="4">
        <v>0</v>
      </c>
      <c r="G737" s="4">
        <v>805</v>
      </c>
      <c r="H737" s="3" t="s">
        <v>23</v>
      </c>
      <c r="I737" s="3" t="s">
        <v>180</v>
      </c>
      <c r="J737" s="4">
        <v>249.55</v>
      </c>
    </row>
    <row r="738" spans="1:10" x14ac:dyDescent="0.3">
      <c r="A738" s="2" t="s">
        <v>1372</v>
      </c>
      <c r="B738" s="3" t="s">
        <v>1373</v>
      </c>
      <c r="C738" s="2">
        <v>8</v>
      </c>
      <c r="D738" s="2">
        <v>2019</v>
      </c>
      <c r="E738" s="4">
        <v>948</v>
      </c>
      <c r="F738" s="4">
        <v>0</v>
      </c>
      <c r="G738" s="4">
        <v>948</v>
      </c>
      <c r="H738" s="3" t="s">
        <v>26</v>
      </c>
      <c r="I738" s="3" t="s">
        <v>27</v>
      </c>
      <c r="J738" s="4">
        <v>303.36</v>
      </c>
    </row>
    <row r="739" spans="1:10" x14ac:dyDescent="0.3">
      <c r="A739" s="2" t="s">
        <v>1374</v>
      </c>
      <c r="B739" s="3" t="s">
        <v>1375</v>
      </c>
      <c r="C739" s="2">
        <v>8</v>
      </c>
      <c r="D739" s="2">
        <v>2019</v>
      </c>
      <c r="E739" s="4">
        <v>1576</v>
      </c>
      <c r="F739" s="4">
        <v>0</v>
      </c>
      <c r="G739" s="4">
        <v>1576</v>
      </c>
      <c r="H739" s="3" t="s">
        <v>26</v>
      </c>
      <c r="I739" s="3" t="s">
        <v>407</v>
      </c>
      <c r="J739" s="4">
        <v>520.08000000000004</v>
      </c>
    </row>
    <row r="740" spans="1:10" x14ac:dyDescent="0.3">
      <c r="A740" s="2" t="s">
        <v>1376</v>
      </c>
      <c r="B740" s="3" t="s">
        <v>1377</v>
      </c>
      <c r="C740" s="2">
        <v>8</v>
      </c>
      <c r="D740" s="2">
        <v>2019</v>
      </c>
      <c r="E740" s="4">
        <v>1576</v>
      </c>
      <c r="F740" s="4">
        <v>0</v>
      </c>
      <c r="G740" s="4">
        <v>1576</v>
      </c>
      <c r="H740" s="3" t="s">
        <v>26</v>
      </c>
      <c r="I740" s="3" t="s">
        <v>407</v>
      </c>
      <c r="J740" s="4">
        <v>520.08000000000004</v>
      </c>
    </row>
    <row r="741" spans="1:10" x14ac:dyDescent="0.3">
      <c r="A741" s="2" t="s">
        <v>1378</v>
      </c>
      <c r="B741" s="3" t="s">
        <v>1379</v>
      </c>
      <c r="C741" s="2">
        <v>8</v>
      </c>
      <c r="D741" s="2">
        <v>2019</v>
      </c>
      <c r="E741" s="4">
        <v>1576</v>
      </c>
      <c r="F741" s="4">
        <v>0</v>
      </c>
      <c r="G741" s="4">
        <v>1576</v>
      </c>
      <c r="H741" s="3" t="s">
        <v>26</v>
      </c>
      <c r="I741" s="3" t="s">
        <v>407</v>
      </c>
      <c r="J741" s="4">
        <v>520.08000000000004</v>
      </c>
    </row>
    <row r="742" spans="1:10" x14ac:dyDescent="0.3">
      <c r="A742" s="2" t="s">
        <v>1380</v>
      </c>
      <c r="B742" s="3" t="s">
        <v>1381</v>
      </c>
      <c r="C742" s="2">
        <v>8</v>
      </c>
      <c r="D742" s="2">
        <v>2019</v>
      </c>
      <c r="E742" s="4">
        <v>579</v>
      </c>
      <c r="F742" s="4">
        <v>0</v>
      </c>
      <c r="G742" s="4">
        <v>579</v>
      </c>
      <c r="H742" s="3" t="s">
        <v>41</v>
      </c>
      <c r="I742" s="3" t="s">
        <v>197</v>
      </c>
      <c r="J742" s="4">
        <v>167.91</v>
      </c>
    </row>
    <row r="743" spans="1:10" x14ac:dyDescent="0.3">
      <c r="A743" s="2" t="s">
        <v>1382</v>
      </c>
      <c r="B743" s="3" t="s">
        <v>1383</v>
      </c>
      <c r="C743" s="2">
        <v>8</v>
      </c>
      <c r="D743" s="2">
        <v>2019</v>
      </c>
      <c r="E743" s="4">
        <v>554</v>
      </c>
      <c r="F743" s="4">
        <v>0</v>
      </c>
      <c r="G743" s="4">
        <v>554</v>
      </c>
      <c r="H743" s="3" t="s">
        <v>41</v>
      </c>
      <c r="I743" s="3" t="s">
        <v>1384</v>
      </c>
      <c r="J743" s="4">
        <v>232.67999999999998</v>
      </c>
    </row>
    <row r="744" spans="1:10" x14ac:dyDescent="0.3">
      <c r="A744" s="2" t="s">
        <v>1385</v>
      </c>
      <c r="B744" s="3" t="s">
        <v>1386</v>
      </c>
      <c r="C744" s="2">
        <v>8</v>
      </c>
      <c r="D744" s="2">
        <v>2019</v>
      </c>
      <c r="E744" s="4">
        <v>579</v>
      </c>
      <c r="F744" s="4">
        <v>0</v>
      </c>
      <c r="G744" s="4">
        <v>579</v>
      </c>
      <c r="H744" s="3" t="s">
        <v>41</v>
      </c>
      <c r="I744" s="3" t="s">
        <v>197</v>
      </c>
      <c r="J744" s="4">
        <v>167.91</v>
      </c>
    </row>
    <row r="745" spans="1:10" x14ac:dyDescent="0.3">
      <c r="A745" s="2" t="s">
        <v>1387</v>
      </c>
      <c r="B745" s="3" t="s">
        <v>1388</v>
      </c>
      <c r="C745" s="2">
        <v>8</v>
      </c>
      <c r="D745" s="2">
        <v>2019</v>
      </c>
      <c r="E745" s="4">
        <v>312</v>
      </c>
      <c r="F745" s="4">
        <v>0</v>
      </c>
      <c r="G745" s="4">
        <v>312</v>
      </c>
      <c r="H745" s="3" t="s">
        <v>38</v>
      </c>
      <c r="I745" s="3" t="s">
        <v>1389</v>
      </c>
      <c r="J745" s="4">
        <v>78</v>
      </c>
    </row>
    <row r="746" spans="1:10" x14ac:dyDescent="0.3">
      <c r="A746" s="2" t="s">
        <v>1390</v>
      </c>
      <c r="B746" s="3" t="s">
        <v>1391</v>
      </c>
      <c r="C746" s="2">
        <v>8</v>
      </c>
      <c r="D746" s="2">
        <v>2019</v>
      </c>
      <c r="E746" s="4">
        <v>636</v>
      </c>
      <c r="F746" s="4">
        <v>0</v>
      </c>
      <c r="G746" s="4">
        <v>636</v>
      </c>
      <c r="H746" s="3" t="s">
        <v>41</v>
      </c>
      <c r="I746" s="3" t="s">
        <v>194</v>
      </c>
      <c r="J746" s="4">
        <v>216.24</v>
      </c>
    </row>
    <row r="747" spans="1:10" x14ac:dyDescent="0.3">
      <c r="A747" s="2" t="s">
        <v>1392</v>
      </c>
      <c r="B747" s="3" t="s">
        <v>1393</v>
      </c>
      <c r="C747" s="2">
        <v>8</v>
      </c>
      <c r="D747" s="2">
        <v>2019</v>
      </c>
      <c r="E747" s="4">
        <v>523</v>
      </c>
      <c r="F747" s="4">
        <v>0</v>
      </c>
      <c r="G747" s="4">
        <v>523</v>
      </c>
      <c r="H747" s="3" t="s">
        <v>44</v>
      </c>
      <c r="I747" s="3" t="s">
        <v>45</v>
      </c>
      <c r="J747" s="4">
        <v>156.9</v>
      </c>
    </row>
    <row r="748" spans="1:10" x14ac:dyDescent="0.3">
      <c r="A748" s="2" t="s">
        <v>1394</v>
      </c>
      <c r="B748" s="3" t="s">
        <v>1395</v>
      </c>
      <c r="C748" s="2">
        <v>8</v>
      </c>
      <c r="D748" s="2">
        <v>2019</v>
      </c>
      <c r="E748" s="4">
        <v>293</v>
      </c>
      <c r="F748" s="4">
        <v>0</v>
      </c>
      <c r="G748" s="4">
        <v>293</v>
      </c>
      <c r="H748" s="3" t="s">
        <v>60</v>
      </c>
      <c r="I748" s="3" t="s">
        <v>250</v>
      </c>
      <c r="J748" s="4">
        <v>90.83</v>
      </c>
    </row>
    <row r="749" spans="1:10" x14ac:dyDescent="0.3">
      <c r="A749" s="2" t="s">
        <v>1396</v>
      </c>
      <c r="B749" s="3" t="s">
        <v>1397</v>
      </c>
      <c r="C749" s="2">
        <v>8</v>
      </c>
      <c r="D749" s="2">
        <v>2019</v>
      </c>
      <c r="E749" s="4">
        <v>168</v>
      </c>
      <c r="F749" s="4">
        <v>0</v>
      </c>
      <c r="G749" s="4">
        <v>168</v>
      </c>
      <c r="H749" s="3" t="s">
        <v>60</v>
      </c>
      <c r="I749" s="3" t="s">
        <v>535</v>
      </c>
      <c r="J749" s="4">
        <v>60.48</v>
      </c>
    </row>
    <row r="750" spans="1:10" x14ac:dyDescent="0.3">
      <c r="A750" s="2" t="s">
        <v>1398</v>
      </c>
      <c r="B750" s="3" t="s">
        <v>1399</v>
      </c>
      <c r="C750" s="2">
        <v>8</v>
      </c>
      <c r="D750" s="2">
        <v>2019</v>
      </c>
      <c r="E750" s="4">
        <v>345</v>
      </c>
      <c r="F750" s="4">
        <v>0</v>
      </c>
      <c r="G750" s="4">
        <v>345</v>
      </c>
      <c r="H750" s="3" t="s">
        <v>63</v>
      </c>
      <c r="I750" s="3" t="s">
        <v>116</v>
      </c>
      <c r="J750" s="4">
        <v>106.95</v>
      </c>
    </row>
    <row r="751" spans="1:10" x14ac:dyDescent="0.3">
      <c r="A751" s="2" t="s">
        <v>1400</v>
      </c>
      <c r="B751" s="3" t="s">
        <v>1401</v>
      </c>
      <c r="C751" s="2">
        <v>8</v>
      </c>
      <c r="D751" s="2">
        <v>2019</v>
      </c>
      <c r="E751" s="4">
        <v>383</v>
      </c>
      <c r="F751" s="4">
        <v>0</v>
      </c>
      <c r="G751" s="4">
        <v>383</v>
      </c>
      <c r="H751" s="3" t="s">
        <v>63</v>
      </c>
      <c r="I751" s="3" t="s">
        <v>66</v>
      </c>
      <c r="J751" s="4">
        <v>122.56</v>
      </c>
    </row>
    <row r="752" spans="1:10" x14ac:dyDescent="0.3">
      <c r="A752" s="2" t="s">
        <v>1402</v>
      </c>
      <c r="B752" s="3" t="s">
        <v>1403</v>
      </c>
      <c r="C752" s="2">
        <v>8</v>
      </c>
      <c r="D752" s="2">
        <v>2019</v>
      </c>
      <c r="E752" s="4">
        <v>447</v>
      </c>
      <c r="F752" s="4">
        <v>0</v>
      </c>
      <c r="G752" s="4">
        <v>447</v>
      </c>
      <c r="H752" s="3" t="s">
        <v>63</v>
      </c>
      <c r="I752" s="3" t="s">
        <v>64</v>
      </c>
      <c r="J752" s="4">
        <v>156.44999999999999</v>
      </c>
    </row>
    <row r="753" spans="1:10" x14ac:dyDescent="0.3">
      <c r="A753" s="2" t="s">
        <v>1404</v>
      </c>
      <c r="B753" s="3" t="s">
        <v>1405</v>
      </c>
      <c r="C753" s="2">
        <v>8</v>
      </c>
      <c r="D753" s="2">
        <v>2019</v>
      </c>
      <c r="E753" s="4">
        <v>447</v>
      </c>
      <c r="F753" s="4">
        <v>0</v>
      </c>
      <c r="G753" s="4">
        <v>447</v>
      </c>
      <c r="H753" s="3" t="s">
        <v>63</v>
      </c>
      <c r="I753" s="3" t="s">
        <v>64</v>
      </c>
      <c r="J753" s="4">
        <v>156.44999999999999</v>
      </c>
    </row>
    <row r="754" spans="1:10" x14ac:dyDescent="0.3">
      <c r="A754" s="2" t="s">
        <v>1406</v>
      </c>
      <c r="B754" s="3" t="s">
        <v>1407</v>
      </c>
      <c r="C754" s="2">
        <v>8</v>
      </c>
      <c r="D754" s="2">
        <v>2019</v>
      </c>
      <c r="E754" s="4">
        <v>168</v>
      </c>
      <c r="F754" s="4">
        <v>0</v>
      </c>
      <c r="G754" s="4">
        <v>168</v>
      </c>
      <c r="H754" s="3" t="s">
        <v>11</v>
      </c>
      <c r="I754" s="3" t="s">
        <v>12</v>
      </c>
      <c r="J754" s="4">
        <v>25.2</v>
      </c>
    </row>
    <row r="755" spans="1:10" x14ac:dyDescent="0.3">
      <c r="A755" s="2" t="s">
        <v>1408</v>
      </c>
      <c r="B755" s="3" t="s">
        <v>1409</v>
      </c>
      <c r="C755" s="2">
        <v>8</v>
      </c>
      <c r="D755" s="2">
        <v>2019</v>
      </c>
      <c r="E755" s="4">
        <v>510</v>
      </c>
      <c r="F755" s="4">
        <v>0</v>
      </c>
      <c r="G755" s="4">
        <v>510</v>
      </c>
      <c r="H755" s="3" t="s">
        <v>41</v>
      </c>
      <c r="I755" s="3" t="s">
        <v>42</v>
      </c>
      <c r="J755" s="4">
        <v>163.20000000000002</v>
      </c>
    </row>
    <row r="756" spans="1:10" x14ac:dyDescent="0.3">
      <c r="A756" s="2" t="s">
        <v>1410</v>
      </c>
      <c r="B756" s="3" t="s">
        <v>1411</v>
      </c>
      <c r="C756" s="2">
        <v>8</v>
      </c>
      <c r="D756" s="2">
        <v>2019</v>
      </c>
      <c r="E756" s="4">
        <v>523</v>
      </c>
      <c r="F756" s="4">
        <v>0</v>
      </c>
      <c r="G756" s="4">
        <v>523</v>
      </c>
      <c r="H756" s="3" t="s">
        <v>44</v>
      </c>
      <c r="I756" s="3" t="s">
        <v>45</v>
      </c>
      <c r="J756" s="4">
        <v>156.9</v>
      </c>
    </row>
    <row r="757" spans="1:10" x14ac:dyDescent="0.3">
      <c r="A757" s="2" t="s">
        <v>1412</v>
      </c>
      <c r="B757" s="3" t="s">
        <v>1413</v>
      </c>
      <c r="C757" s="2">
        <v>8</v>
      </c>
      <c r="D757" s="2">
        <v>2019</v>
      </c>
      <c r="E757" s="4">
        <v>312</v>
      </c>
      <c r="F757" s="4">
        <v>0</v>
      </c>
      <c r="G757" s="4">
        <v>312</v>
      </c>
      <c r="H757" s="3" t="s">
        <v>60</v>
      </c>
      <c r="I757" s="3" t="s">
        <v>61</v>
      </c>
      <c r="J757" s="4">
        <v>99.84</v>
      </c>
    </row>
    <row r="758" spans="1:10" x14ac:dyDescent="0.3">
      <c r="A758" s="2" t="s">
        <v>1414</v>
      </c>
      <c r="B758" s="3" t="s">
        <v>1415</v>
      </c>
      <c r="C758" s="2">
        <v>8</v>
      </c>
      <c r="D758" s="2">
        <v>2019</v>
      </c>
      <c r="E758" s="4">
        <v>447</v>
      </c>
      <c r="F758" s="4">
        <v>0</v>
      </c>
      <c r="G758" s="4">
        <v>447</v>
      </c>
      <c r="H758" s="3" t="s">
        <v>63</v>
      </c>
      <c r="I758" s="3" t="s">
        <v>64</v>
      </c>
      <c r="J758" s="4">
        <v>156.44999999999999</v>
      </c>
    </row>
    <row r="759" spans="1:10" x14ac:dyDescent="0.3">
      <c r="A759" s="2" t="s">
        <v>1416</v>
      </c>
      <c r="B759" s="3" t="s">
        <v>1417</v>
      </c>
      <c r="C759" s="2">
        <v>8</v>
      </c>
      <c r="D759" s="2">
        <v>2019</v>
      </c>
      <c r="E759" s="4">
        <v>447</v>
      </c>
      <c r="F759" s="4">
        <v>0</v>
      </c>
      <c r="G759" s="4">
        <v>447</v>
      </c>
      <c r="H759" s="3" t="s">
        <v>63</v>
      </c>
      <c r="I759" s="3" t="s">
        <v>64</v>
      </c>
      <c r="J759" s="4">
        <v>156.44999999999999</v>
      </c>
    </row>
    <row r="760" spans="1:10" x14ac:dyDescent="0.3">
      <c r="A760" s="2" t="s">
        <v>1418</v>
      </c>
      <c r="B760" s="3" t="s">
        <v>1419</v>
      </c>
      <c r="C760" s="2">
        <v>8</v>
      </c>
      <c r="D760" s="2">
        <v>2019</v>
      </c>
      <c r="E760" s="4">
        <v>447</v>
      </c>
      <c r="F760" s="4">
        <v>0</v>
      </c>
      <c r="G760" s="4">
        <v>447</v>
      </c>
      <c r="H760" s="3" t="s">
        <v>63</v>
      </c>
      <c r="I760" s="3" t="s">
        <v>64</v>
      </c>
      <c r="J760" s="4">
        <v>156.44999999999999</v>
      </c>
    </row>
    <row r="761" spans="1:10" x14ac:dyDescent="0.3">
      <c r="A761" s="2" t="s">
        <v>1420</v>
      </c>
      <c r="B761" s="3" t="s">
        <v>1421</v>
      </c>
      <c r="C761" s="2">
        <v>8</v>
      </c>
      <c r="D761" s="2">
        <v>2019</v>
      </c>
      <c r="E761" s="4">
        <v>447</v>
      </c>
      <c r="F761" s="4">
        <v>0</v>
      </c>
      <c r="G761" s="4">
        <v>447</v>
      </c>
      <c r="H761" s="3" t="s">
        <v>63</v>
      </c>
      <c r="I761" s="3" t="s">
        <v>64</v>
      </c>
      <c r="J761" s="4">
        <v>156.44999999999999</v>
      </c>
    </row>
    <row r="762" spans="1:10" x14ac:dyDescent="0.3">
      <c r="A762" s="2" t="s">
        <v>1422</v>
      </c>
      <c r="B762" s="3" t="s">
        <v>1423</v>
      </c>
      <c r="C762" s="2">
        <v>8</v>
      </c>
      <c r="D762" s="2">
        <v>2019</v>
      </c>
      <c r="E762" s="4">
        <v>144</v>
      </c>
      <c r="F762" s="4">
        <v>0</v>
      </c>
      <c r="G762" s="4">
        <v>144</v>
      </c>
      <c r="H762" s="3" t="s">
        <v>11</v>
      </c>
      <c r="I762" s="3" t="s">
        <v>119</v>
      </c>
      <c r="J762" s="4">
        <v>66.240000000000009</v>
      </c>
    </row>
    <row r="763" spans="1:10" x14ac:dyDescent="0.3">
      <c r="A763" s="2" t="s">
        <v>1424</v>
      </c>
      <c r="B763" s="3" t="s">
        <v>1425</v>
      </c>
      <c r="C763" s="2">
        <v>8</v>
      </c>
      <c r="D763" s="2">
        <v>2019</v>
      </c>
      <c r="E763" s="4">
        <v>168</v>
      </c>
      <c r="F763" s="4">
        <v>0</v>
      </c>
      <c r="G763" s="4">
        <v>168</v>
      </c>
      <c r="H763" s="3" t="s">
        <v>11</v>
      </c>
      <c r="I763" s="3" t="s">
        <v>121</v>
      </c>
      <c r="J763" s="4">
        <v>75.600000000000009</v>
      </c>
    </row>
    <row r="764" spans="1:10" x14ac:dyDescent="0.3">
      <c r="A764" s="2" t="s">
        <v>1426</v>
      </c>
      <c r="B764" s="3" t="s">
        <v>1427</v>
      </c>
      <c r="C764" s="2">
        <v>8</v>
      </c>
      <c r="D764" s="2">
        <v>2019</v>
      </c>
      <c r="E764" s="4">
        <v>636</v>
      </c>
      <c r="F764" s="4">
        <v>0</v>
      </c>
      <c r="G764" s="4">
        <v>636</v>
      </c>
      <c r="H764" s="3" t="s">
        <v>41</v>
      </c>
      <c r="I764" s="3" t="s">
        <v>194</v>
      </c>
      <c r="J764" s="4">
        <v>216.24</v>
      </c>
    </row>
    <row r="765" spans="1:10" x14ac:dyDescent="0.3">
      <c r="A765" s="2" t="s">
        <v>1428</v>
      </c>
      <c r="B765" s="3" t="s">
        <v>1429</v>
      </c>
      <c r="C765" s="2">
        <v>8</v>
      </c>
      <c r="D765" s="2">
        <v>2019</v>
      </c>
      <c r="E765" s="4">
        <v>539</v>
      </c>
      <c r="F765" s="4">
        <v>0</v>
      </c>
      <c r="G765" s="4">
        <v>539</v>
      </c>
      <c r="H765" s="3" t="s">
        <v>44</v>
      </c>
      <c r="I765" s="3" t="s">
        <v>1089</v>
      </c>
      <c r="J765" s="4">
        <v>156.31</v>
      </c>
    </row>
    <row r="766" spans="1:10" x14ac:dyDescent="0.3">
      <c r="A766" s="2" t="s">
        <v>1430</v>
      </c>
      <c r="B766" s="3" t="s">
        <v>1431</v>
      </c>
      <c r="C766" s="2">
        <v>8</v>
      </c>
      <c r="D766" s="2">
        <v>2019</v>
      </c>
      <c r="E766" s="4">
        <v>317</v>
      </c>
      <c r="F766" s="4">
        <v>0</v>
      </c>
      <c r="G766" s="4">
        <v>317</v>
      </c>
      <c r="H766" s="3" t="s">
        <v>60</v>
      </c>
      <c r="I766" s="3" t="s">
        <v>245</v>
      </c>
      <c r="J766" s="4">
        <v>98.27</v>
      </c>
    </row>
    <row r="767" spans="1:10" x14ac:dyDescent="0.3">
      <c r="A767" s="2" t="s">
        <v>1432</v>
      </c>
      <c r="B767" s="3" t="s">
        <v>1433</v>
      </c>
      <c r="C767" s="2">
        <v>8</v>
      </c>
      <c r="D767" s="2">
        <v>2019</v>
      </c>
      <c r="E767" s="4">
        <v>180</v>
      </c>
      <c r="F767" s="4">
        <v>0</v>
      </c>
      <c r="G767" s="4">
        <v>180</v>
      </c>
      <c r="H767" s="3" t="s">
        <v>60</v>
      </c>
      <c r="I767" s="3" t="s">
        <v>1434</v>
      </c>
      <c r="J767" s="4">
        <v>61.2</v>
      </c>
    </row>
    <row r="768" spans="1:10" x14ac:dyDescent="0.3">
      <c r="A768" s="2" t="s">
        <v>1435</v>
      </c>
      <c r="B768" s="3" t="s">
        <v>1436</v>
      </c>
      <c r="C768" s="2">
        <v>8</v>
      </c>
      <c r="D768" s="2">
        <v>2019</v>
      </c>
      <c r="E768" s="4">
        <v>447</v>
      </c>
      <c r="F768" s="4">
        <v>0</v>
      </c>
      <c r="G768" s="4">
        <v>447</v>
      </c>
      <c r="H768" s="3" t="s">
        <v>63</v>
      </c>
      <c r="I768" s="3" t="s">
        <v>64</v>
      </c>
      <c r="J768" s="4">
        <v>156.44999999999999</v>
      </c>
    </row>
    <row r="769" spans="1:10" x14ac:dyDescent="0.3">
      <c r="A769" s="2" t="s">
        <v>1437</v>
      </c>
      <c r="B769" s="3" t="s">
        <v>1438</v>
      </c>
      <c r="C769" s="2">
        <v>8</v>
      </c>
      <c r="D769" s="2">
        <v>2019</v>
      </c>
      <c r="E769" s="4">
        <v>383</v>
      </c>
      <c r="F769" s="4">
        <v>0</v>
      </c>
      <c r="G769" s="4">
        <v>383</v>
      </c>
      <c r="H769" s="3" t="s">
        <v>63</v>
      </c>
      <c r="I769" s="3" t="s">
        <v>66</v>
      </c>
      <c r="J769" s="4">
        <v>122.56</v>
      </c>
    </row>
    <row r="770" spans="1:10" x14ac:dyDescent="0.3">
      <c r="A770" s="2" t="s">
        <v>1439</v>
      </c>
      <c r="B770" s="3" t="s">
        <v>1440</v>
      </c>
      <c r="C770" s="2">
        <v>8</v>
      </c>
      <c r="D770" s="2">
        <v>2019</v>
      </c>
      <c r="E770" s="4">
        <v>345</v>
      </c>
      <c r="F770" s="4">
        <v>0</v>
      </c>
      <c r="G770" s="4">
        <v>345</v>
      </c>
      <c r="H770" s="3" t="s">
        <v>63</v>
      </c>
      <c r="I770" s="3" t="s">
        <v>116</v>
      </c>
      <c r="J770" s="4">
        <v>106.95</v>
      </c>
    </row>
    <row r="771" spans="1:10" x14ac:dyDescent="0.3">
      <c r="A771" s="2" t="s">
        <v>1441</v>
      </c>
      <c r="B771" s="3" t="s">
        <v>1442</v>
      </c>
      <c r="C771" s="2">
        <v>8</v>
      </c>
      <c r="D771" s="2">
        <v>2019</v>
      </c>
      <c r="E771" s="4">
        <v>447</v>
      </c>
      <c r="F771" s="4">
        <v>0</v>
      </c>
      <c r="G771" s="4">
        <v>447</v>
      </c>
      <c r="H771" s="3" t="s">
        <v>63</v>
      </c>
      <c r="I771" s="3" t="s">
        <v>64</v>
      </c>
      <c r="J771" s="4">
        <v>156.44999999999999</v>
      </c>
    </row>
    <row r="772" spans="1:10" x14ac:dyDescent="0.3">
      <c r="A772" s="2" t="s">
        <v>1443</v>
      </c>
      <c r="B772" s="3" t="s">
        <v>1444</v>
      </c>
      <c r="C772" s="2">
        <v>8</v>
      </c>
      <c r="D772" s="2">
        <v>2019</v>
      </c>
      <c r="E772" s="4">
        <v>345</v>
      </c>
      <c r="F772" s="4">
        <v>0</v>
      </c>
      <c r="G772" s="4">
        <v>345</v>
      </c>
      <c r="H772" s="3" t="s">
        <v>63</v>
      </c>
      <c r="I772" s="3" t="s">
        <v>116</v>
      </c>
      <c r="J772" s="4">
        <v>106.95</v>
      </c>
    </row>
    <row r="773" spans="1:10" x14ac:dyDescent="0.3">
      <c r="A773" s="2" t="s">
        <v>1445</v>
      </c>
      <c r="B773" s="3" t="s">
        <v>1446</v>
      </c>
      <c r="C773" s="2">
        <v>8</v>
      </c>
      <c r="D773" s="2">
        <v>2019</v>
      </c>
      <c r="E773" s="4">
        <v>345</v>
      </c>
      <c r="F773" s="4">
        <v>0</v>
      </c>
      <c r="G773" s="4">
        <v>345</v>
      </c>
      <c r="H773" s="3" t="s">
        <v>63</v>
      </c>
      <c r="I773" s="3" t="s">
        <v>116</v>
      </c>
      <c r="J773" s="4">
        <v>106.95</v>
      </c>
    </row>
    <row r="774" spans="1:10" x14ac:dyDescent="0.3">
      <c r="A774" s="2" t="s">
        <v>1447</v>
      </c>
      <c r="B774" s="3" t="s">
        <v>1448</v>
      </c>
      <c r="C774" s="2">
        <v>8</v>
      </c>
      <c r="D774" s="2">
        <v>2019</v>
      </c>
      <c r="E774" s="4">
        <v>383</v>
      </c>
      <c r="F774" s="4">
        <v>0</v>
      </c>
      <c r="G774" s="4">
        <v>383</v>
      </c>
      <c r="H774" s="3" t="s">
        <v>63</v>
      </c>
      <c r="I774" s="3" t="s">
        <v>66</v>
      </c>
      <c r="J774" s="4">
        <v>122.56</v>
      </c>
    </row>
    <row r="775" spans="1:10" x14ac:dyDescent="0.3">
      <c r="A775" s="2" t="s">
        <v>1449</v>
      </c>
      <c r="B775" s="3" t="s">
        <v>1450</v>
      </c>
      <c r="C775" s="2">
        <v>8</v>
      </c>
      <c r="D775" s="2">
        <v>2019</v>
      </c>
      <c r="E775" s="4">
        <v>383</v>
      </c>
      <c r="F775" s="4">
        <v>0</v>
      </c>
      <c r="G775" s="4">
        <v>383</v>
      </c>
      <c r="H775" s="3" t="s">
        <v>63</v>
      </c>
      <c r="I775" s="3" t="s">
        <v>66</v>
      </c>
      <c r="J775" s="4">
        <v>122.56</v>
      </c>
    </row>
    <row r="776" spans="1:10" x14ac:dyDescent="0.3">
      <c r="A776" s="2" t="s">
        <v>1451</v>
      </c>
      <c r="B776" s="3" t="s">
        <v>1452</v>
      </c>
      <c r="C776" s="2">
        <v>8</v>
      </c>
      <c r="D776" s="2">
        <v>2019</v>
      </c>
      <c r="E776" s="4">
        <v>447</v>
      </c>
      <c r="F776" s="4">
        <v>0</v>
      </c>
      <c r="G776" s="4">
        <v>447</v>
      </c>
      <c r="H776" s="3" t="s">
        <v>63</v>
      </c>
      <c r="I776" s="3" t="s">
        <v>64</v>
      </c>
      <c r="J776" s="4">
        <v>156.44999999999999</v>
      </c>
    </row>
    <row r="777" spans="1:10" x14ac:dyDescent="0.3">
      <c r="A777" s="2" t="s">
        <v>1453</v>
      </c>
      <c r="B777" s="3" t="s">
        <v>1454</v>
      </c>
      <c r="C777" s="2">
        <v>8</v>
      </c>
      <c r="D777" s="2">
        <v>2019</v>
      </c>
      <c r="E777" s="4">
        <v>144</v>
      </c>
      <c r="F777" s="4">
        <v>0</v>
      </c>
      <c r="G777" s="4">
        <v>144</v>
      </c>
      <c r="H777" s="3" t="s">
        <v>11</v>
      </c>
      <c r="I777" s="3" t="s">
        <v>119</v>
      </c>
      <c r="J777" s="4">
        <v>66.240000000000009</v>
      </c>
    </row>
    <row r="778" spans="1:10" x14ac:dyDescent="0.3">
      <c r="A778" s="2" t="s">
        <v>1455</v>
      </c>
      <c r="B778" s="3" t="s">
        <v>1456</v>
      </c>
      <c r="C778" s="2">
        <v>8</v>
      </c>
      <c r="D778" s="2">
        <v>2019</v>
      </c>
      <c r="E778" s="4">
        <v>168</v>
      </c>
      <c r="F778" s="4">
        <v>0</v>
      </c>
      <c r="G778" s="4">
        <v>168</v>
      </c>
      <c r="H778" s="3" t="s">
        <v>11</v>
      </c>
      <c r="I778" s="3" t="s">
        <v>121</v>
      </c>
      <c r="J778" s="4">
        <v>75.600000000000009</v>
      </c>
    </row>
    <row r="779" spans="1:10" x14ac:dyDescent="0.3">
      <c r="A779" s="2" t="s">
        <v>1457</v>
      </c>
      <c r="B779" s="3" t="s">
        <v>1458</v>
      </c>
      <c r="C779" s="2">
        <v>8</v>
      </c>
      <c r="D779" s="2">
        <v>2019</v>
      </c>
      <c r="E779" s="4">
        <v>210</v>
      </c>
      <c r="F779" s="4">
        <v>0</v>
      </c>
      <c r="G779" s="4">
        <v>210</v>
      </c>
      <c r="H779" s="3" t="s">
        <v>14</v>
      </c>
      <c r="I779" s="3" t="s">
        <v>75</v>
      </c>
      <c r="J779" s="4">
        <v>37.799999999999997</v>
      </c>
    </row>
    <row r="780" spans="1:10" x14ac:dyDescent="0.3">
      <c r="A780" s="2" t="s">
        <v>1459</v>
      </c>
      <c r="B780" s="3" t="s">
        <v>1460</v>
      </c>
      <c r="C780" s="2">
        <v>8</v>
      </c>
      <c r="D780" s="2">
        <v>2019</v>
      </c>
      <c r="E780" s="4">
        <v>539</v>
      </c>
      <c r="F780" s="4">
        <v>0</v>
      </c>
      <c r="G780" s="4">
        <v>539</v>
      </c>
      <c r="H780" s="3" t="s">
        <v>44</v>
      </c>
      <c r="I780" s="3" t="s">
        <v>1089</v>
      </c>
      <c r="J780" s="4">
        <v>156.31</v>
      </c>
    </row>
    <row r="781" spans="1:10" x14ac:dyDescent="0.3">
      <c r="A781" s="2" t="s">
        <v>1461</v>
      </c>
      <c r="B781" s="3" t="s">
        <v>1462</v>
      </c>
      <c r="C781" s="2">
        <v>8</v>
      </c>
      <c r="D781" s="2">
        <v>2019</v>
      </c>
      <c r="E781" s="4">
        <v>187</v>
      </c>
      <c r="F781" s="4">
        <v>0</v>
      </c>
      <c r="G781" s="4">
        <v>187</v>
      </c>
      <c r="H781" s="3" t="s">
        <v>60</v>
      </c>
      <c r="I781" s="3" t="s">
        <v>486</v>
      </c>
      <c r="J781" s="4">
        <v>59.84</v>
      </c>
    </row>
    <row r="782" spans="1:10" x14ac:dyDescent="0.3">
      <c r="A782" s="2" t="s">
        <v>1463</v>
      </c>
      <c r="B782" s="3" t="s">
        <v>1464</v>
      </c>
      <c r="C782" s="2">
        <v>8</v>
      </c>
      <c r="D782" s="2">
        <v>2019</v>
      </c>
      <c r="E782" s="4">
        <v>447</v>
      </c>
      <c r="F782" s="4">
        <v>0</v>
      </c>
      <c r="G782" s="4">
        <v>447</v>
      </c>
      <c r="H782" s="3" t="s">
        <v>63</v>
      </c>
      <c r="I782" s="3" t="s">
        <v>64</v>
      </c>
      <c r="J782" s="4">
        <v>156.44999999999999</v>
      </c>
    </row>
    <row r="783" spans="1:10" x14ac:dyDescent="0.3">
      <c r="A783" s="2" t="s">
        <v>1465</v>
      </c>
      <c r="B783" s="3" t="s">
        <v>1466</v>
      </c>
      <c r="C783" s="2">
        <v>8</v>
      </c>
      <c r="D783" s="2">
        <v>2019</v>
      </c>
      <c r="E783" s="4">
        <v>447</v>
      </c>
      <c r="F783" s="4">
        <v>0</v>
      </c>
      <c r="G783" s="4">
        <v>447</v>
      </c>
      <c r="H783" s="3" t="s">
        <v>63</v>
      </c>
      <c r="I783" s="3" t="s">
        <v>64</v>
      </c>
      <c r="J783" s="4">
        <v>156.44999999999999</v>
      </c>
    </row>
    <row r="784" spans="1:10" x14ac:dyDescent="0.3">
      <c r="A784" s="2" t="s">
        <v>1467</v>
      </c>
      <c r="B784" s="3" t="s">
        <v>1468</v>
      </c>
      <c r="C784" s="2">
        <v>8</v>
      </c>
      <c r="D784" s="2">
        <v>2019</v>
      </c>
      <c r="E784" s="4">
        <v>345</v>
      </c>
      <c r="F784" s="4">
        <v>0</v>
      </c>
      <c r="G784" s="4">
        <v>345</v>
      </c>
      <c r="H784" s="3" t="s">
        <v>63</v>
      </c>
      <c r="I784" s="3" t="s">
        <v>116</v>
      </c>
      <c r="J784" s="4">
        <v>106.95</v>
      </c>
    </row>
    <row r="785" spans="1:10" x14ac:dyDescent="0.3">
      <c r="A785" s="2" t="s">
        <v>1469</v>
      </c>
      <c r="B785" s="3" t="s">
        <v>1470</v>
      </c>
      <c r="C785" s="2">
        <v>8</v>
      </c>
      <c r="D785" s="2">
        <v>2019</v>
      </c>
      <c r="E785" s="4">
        <v>383</v>
      </c>
      <c r="F785" s="4">
        <v>0</v>
      </c>
      <c r="G785" s="4">
        <v>383</v>
      </c>
      <c r="H785" s="3" t="s">
        <v>63</v>
      </c>
      <c r="I785" s="3" t="s">
        <v>66</v>
      </c>
      <c r="J785" s="4">
        <v>122.56</v>
      </c>
    </row>
    <row r="786" spans="1:10" x14ac:dyDescent="0.3">
      <c r="A786" s="2" t="s">
        <v>1471</v>
      </c>
      <c r="B786" s="3" t="s">
        <v>1472</v>
      </c>
      <c r="C786" s="2">
        <v>8</v>
      </c>
      <c r="D786" s="2">
        <v>2019</v>
      </c>
      <c r="E786" s="4">
        <v>144</v>
      </c>
      <c r="F786" s="4">
        <v>0</v>
      </c>
      <c r="G786" s="4">
        <v>144</v>
      </c>
      <c r="H786" s="3" t="s">
        <v>11</v>
      </c>
      <c r="I786" s="3" t="s">
        <v>119</v>
      </c>
      <c r="J786" s="4">
        <v>66.240000000000009</v>
      </c>
    </row>
    <row r="787" spans="1:10" x14ac:dyDescent="0.3">
      <c r="A787" s="2" t="s">
        <v>1473</v>
      </c>
      <c r="B787" s="3" t="s">
        <v>1474</v>
      </c>
      <c r="C787" s="2">
        <v>8</v>
      </c>
      <c r="D787" s="2">
        <v>2019</v>
      </c>
      <c r="E787" s="4">
        <v>168</v>
      </c>
      <c r="F787" s="4">
        <v>0</v>
      </c>
      <c r="G787" s="4">
        <v>168</v>
      </c>
      <c r="H787" s="3" t="s">
        <v>11</v>
      </c>
      <c r="I787" s="3" t="s">
        <v>12</v>
      </c>
      <c r="J787" s="4">
        <v>25.2</v>
      </c>
    </row>
    <row r="788" spans="1:10" x14ac:dyDescent="0.3">
      <c r="A788" s="2" t="s">
        <v>1475</v>
      </c>
      <c r="B788" s="3" t="s">
        <v>1476</v>
      </c>
      <c r="C788" s="2">
        <v>8</v>
      </c>
      <c r="D788" s="2">
        <v>2019</v>
      </c>
      <c r="E788" s="4">
        <v>210</v>
      </c>
      <c r="F788" s="4">
        <v>0</v>
      </c>
      <c r="G788" s="4">
        <v>210</v>
      </c>
      <c r="H788" s="3" t="s">
        <v>14</v>
      </c>
      <c r="I788" s="3" t="s">
        <v>75</v>
      </c>
      <c r="J788" s="4">
        <v>37.799999999999997</v>
      </c>
    </row>
    <row r="789" spans="1:10" x14ac:dyDescent="0.3">
      <c r="A789" s="2" t="s">
        <v>1477</v>
      </c>
      <c r="B789" s="3" t="s">
        <v>1478</v>
      </c>
      <c r="C789" s="2">
        <v>8</v>
      </c>
      <c r="D789" s="2">
        <v>2019</v>
      </c>
      <c r="E789" s="4">
        <v>210</v>
      </c>
      <c r="F789" s="4">
        <v>0</v>
      </c>
      <c r="G789" s="4">
        <v>210</v>
      </c>
      <c r="H789" s="3" t="s">
        <v>14</v>
      </c>
      <c r="I789" s="3" t="s">
        <v>75</v>
      </c>
      <c r="J789" s="4">
        <v>37.799999999999997</v>
      </c>
    </row>
    <row r="790" spans="1:10" x14ac:dyDescent="0.3">
      <c r="A790" s="2" t="s">
        <v>1479</v>
      </c>
      <c r="B790" s="3" t="s">
        <v>1480</v>
      </c>
      <c r="C790" s="2">
        <v>8</v>
      </c>
      <c r="D790" s="2">
        <v>2019</v>
      </c>
      <c r="E790" s="4">
        <v>592</v>
      </c>
      <c r="F790" s="4">
        <v>0</v>
      </c>
      <c r="G790" s="4">
        <v>592</v>
      </c>
      <c r="H790" s="3" t="s">
        <v>44</v>
      </c>
      <c r="I790" s="3" t="s">
        <v>55</v>
      </c>
      <c r="J790" s="4">
        <v>165.76000000000002</v>
      </c>
    </row>
    <row r="791" spans="1:10" x14ac:dyDescent="0.3">
      <c r="A791" s="2" t="s">
        <v>1481</v>
      </c>
      <c r="B791" s="3" t="s">
        <v>1482</v>
      </c>
      <c r="C791" s="2">
        <v>8</v>
      </c>
      <c r="D791" s="2">
        <v>2019</v>
      </c>
      <c r="E791" s="4">
        <v>284</v>
      </c>
      <c r="F791" s="4">
        <v>0</v>
      </c>
      <c r="G791" s="4">
        <v>284</v>
      </c>
      <c r="H791" s="3" t="s">
        <v>60</v>
      </c>
      <c r="I791" s="3" t="s">
        <v>109</v>
      </c>
      <c r="J791" s="4">
        <v>76.680000000000007</v>
      </c>
    </row>
    <row r="792" spans="1:10" x14ac:dyDescent="0.3">
      <c r="A792" s="2" t="s">
        <v>1483</v>
      </c>
      <c r="B792" s="3" t="s">
        <v>1484</v>
      </c>
      <c r="C792" s="2">
        <v>8</v>
      </c>
      <c r="D792" s="2">
        <v>2019</v>
      </c>
      <c r="E792" s="4">
        <v>447</v>
      </c>
      <c r="F792" s="4">
        <v>0</v>
      </c>
      <c r="G792" s="4">
        <v>447</v>
      </c>
      <c r="H792" s="3" t="s">
        <v>63</v>
      </c>
      <c r="I792" s="3" t="s">
        <v>64</v>
      </c>
      <c r="J792" s="4">
        <v>156.44999999999999</v>
      </c>
    </row>
    <row r="793" spans="1:10" x14ac:dyDescent="0.3">
      <c r="A793" s="2" t="s">
        <v>1485</v>
      </c>
      <c r="B793" s="3" t="s">
        <v>1486</v>
      </c>
      <c r="C793" s="2">
        <v>8</v>
      </c>
      <c r="D793" s="2">
        <v>2019</v>
      </c>
      <c r="E793" s="4">
        <v>345</v>
      </c>
      <c r="F793" s="4">
        <v>0</v>
      </c>
      <c r="G793" s="4">
        <v>345</v>
      </c>
      <c r="H793" s="3" t="s">
        <v>63</v>
      </c>
      <c r="I793" s="3" t="s">
        <v>116</v>
      </c>
      <c r="J793" s="4">
        <v>106.95</v>
      </c>
    </row>
    <row r="794" spans="1:10" x14ac:dyDescent="0.3">
      <c r="A794" s="2" t="s">
        <v>1487</v>
      </c>
      <c r="B794" s="3" t="s">
        <v>1488</v>
      </c>
      <c r="C794" s="2">
        <v>8</v>
      </c>
      <c r="D794" s="2">
        <v>2019</v>
      </c>
      <c r="E794" s="4">
        <v>172</v>
      </c>
      <c r="F794" s="4">
        <v>0</v>
      </c>
      <c r="G794" s="4">
        <v>172</v>
      </c>
      <c r="H794" s="3" t="s">
        <v>11</v>
      </c>
      <c r="I794" s="3" t="s">
        <v>71</v>
      </c>
      <c r="J794" s="4">
        <v>65.36</v>
      </c>
    </row>
    <row r="795" spans="1:10" x14ac:dyDescent="0.3">
      <c r="A795" s="2" t="s">
        <v>1489</v>
      </c>
      <c r="B795" s="3" t="s">
        <v>1490</v>
      </c>
      <c r="C795" s="2">
        <v>8</v>
      </c>
      <c r="D795" s="2">
        <v>2019</v>
      </c>
      <c r="E795" s="4">
        <v>210</v>
      </c>
      <c r="F795" s="4">
        <v>0</v>
      </c>
      <c r="G795" s="4">
        <v>210</v>
      </c>
      <c r="H795" s="3" t="s">
        <v>14</v>
      </c>
      <c r="I795" s="3" t="s">
        <v>75</v>
      </c>
      <c r="J795" s="4">
        <v>37.799999999999997</v>
      </c>
    </row>
    <row r="796" spans="1:10" x14ac:dyDescent="0.3">
      <c r="A796" s="2" t="s">
        <v>1491</v>
      </c>
      <c r="B796" s="3" t="s">
        <v>1492</v>
      </c>
      <c r="C796" s="2">
        <v>8</v>
      </c>
      <c r="D796" s="2">
        <v>2019</v>
      </c>
      <c r="E796" s="4">
        <v>510</v>
      </c>
      <c r="F796" s="4">
        <v>0</v>
      </c>
      <c r="G796" s="4">
        <v>510</v>
      </c>
      <c r="H796" s="3" t="s">
        <v>41</v>
      </c>
      <c r="I796" s="3" t="s">
        <v>42</v>
      </c>
      <c r="J796" s="4">
        <v>163.20000000000002</v>
      </c>
    </row>
    <row r="797" spans="1:10" x14ac:dyDescent="0.3">
      <c r="A797" s="2" t="s">
        <v>1493</v>
      </c>
      <c r="B797" s="3" t="s">
        <v>1494</v>
      </c>
      <c r="C797" s="2">
        <v>8</v>
      </c>
      <c r="D797" s="2">
        <v>2019</v>
      </c>
      <c r="E797" s="4">
        <v>538</v>
      </c>
      <c r="F797" s="4">
        <v>0</v>
      </c>
      <c r="G797" s="4">
        <v>538</v>
      </c>
      <c r="H797" s="3" t="s">
        <v>44</v>
      </c>
      <c r="I797" s="3" t="s">
        <v>597</v>
      </c>
      <c r="J797" s="4">
        <v>129.12</v>
      </c>
    </row>
    <row r="798" spans="1:10" x14ac:dyDescent="0.3">
      <c r="A798" s="2" t="s">
        <v>1495</v>
      </c>
      <c r="B798" s="3" t="s">
        <v>1496</v>
      </c>
      <c r="C798" s="2">
        <v>8</v>
      </c>
      <c r="D798" s="2">
        <v>2019</v>
      </c>
      <c r="E798" s="4">
        <v>187</v>
      </c>
      <c r="F798" s="4">
        <v>0</v>
      </c>
      <c r="G798" s="4">
        <v>187</v>
      </c>
      <c r="H798" s="3" t="s">
        <v>60</v>
      </c>
      <c r="I798" s="3" t="s">
        <v>486</v>
      </c>
      <c r="J798" s="4">
        <v>59.84</v>
      </c>
    </row>
    <row r="799" spans="1:10" x14ac:dyDescent="0.3">
      <c r="A799" s="2" t="s">
        <v>1497</v>
      </c>
      <c r="B799" s="3" t="s">
        <v>1498</v>
      </c>
      <c r="C799" s="2">
        <v>8</v>
      </c>
      <c r="D799" s="2">
        <v>2019</v>
      </c>
      <c r="E799" s="4">
        <v>293</v>
      </c>
      <c r="F799" s="4">
        <v>0</v>
      </c>
      <c r="G799" s="4">
        <v>293</v>
      </c>
      <c r="H799" s="3" t="s">
        <v>60</v>
      </c>
      <c r="I799" s="3" t="s">
        <v>250</v>
      </c>
      <c r="J799" s="4">
        <v>90.83</v>
      </c>
    </row>
    <row r="800" spans="1:10" x14ac:dyDescent="0.3">
      <c r="A800" s="2" t="s">
        <v>1499</v>
      </c>
      <c r="B800" s="3" t="s">
        <v>1500</v>
      </c>
      <c r="C800" s="2">
        <v>8</v>
      </c>
      <c r="D800" s="2">
        <v>2019</v>
      </c>
      <c r="E800" s="4">
        <v>383</v>
      </c>
      <c r="F800" s="4">
        <v>0</v>
      </c>
      <c r="G800" s="4">
        <v>383</v>
      </c>
      <c r="H800" s="3" t="s">
        <v>63</v>
      </c>
      <c r="I800" s="3" t="s">
        <v>66</v>
      </c>
      <c r="J800" s="4">
        <v>122.56</v>
      </c>
    </row>
    <row r="801" spans="1:10" x14ac:dyDescent="0.3">
      <c r="A801" s="2" t="s">
        <v>1501</v>
      </c>
      <c r="B801" s="3" t="s">
        <v>1502</v>
      </c>
      <c r="C801" s="2">
        <v>8</v>
      </c>
      <c r="D801" s="2">
        <v>2019</v>
      </c>
      <c r="E801" s="4">
        <v>436</v>
      </c>
      <c r="F801" s="4">
        <v>0</v>
      </c>
      <c r="G801" s="4">
        <v>436</v>
      </c>
      <c r="H801" s="3" t="s">
        <v>38</v>
      </c>
      <c r="I801" s="3" t="s">
        <v>1503</v>
      </c>
      <c r="J801" s="4">
        <v>122.08000000000001</v>
      </c>
    </row>
    <row r="802" spans="1:10" x14ac:dyDescent="0.3">
      <c r="A802" s="2" t="s">
        <v>1504</v>
      </c>
      <c r="B802" s="3" t="s">
        <v>1505</v>
      </c>
      <c r="C802" s="2">
        <v>8</v>
      </c>
      <c r="D802" s="2">
        <v>2019</v>
      </c>
      <c r="E802" s="4">
        <v>510</v>
      </c>
      <c r="F802" s="4">
        <v>0</v>
      </c>
      <c r="G802" s="4">
        <v>510</v>
      </c>
      <c r="H802" s="3" t="s">
        <v>41</v>
      </c>
      <c r="I802" s="3" t="s">
        <v>42</v>
      </c>
      <c r="J802" s="4">
        <v>163.20000000000002</v>
      </c>
    </row>
    <row r="803" spans="1:10" x14ac:dyDescent="0.3">
      <c r="A803" s="2" t="s">
        <v>1506</v>
      </c>
      <c r="B803" s="3" t="s">
        <v>1507</v>
      </c>
      <c r="C803" s="2">
        <v>8</v>
      </c>
      <c r="D803" s="2">
        <v>2019</v>
      </c>
      <c r="E803" s="4">
        <v>538</v>
      </c>
      <c r="F803" s="4">
        <v>0</v>
      </c>
      <c r="G803" s="4">
        <v>538</v>
      </c>
      <c r="H803" s="3" t="s">
        <v>44</v>
      </c>
      <c r="I803" s="3" t="s">
        <v>597</v>
      </c>
      <c r="J803" s="4">
        <v>129.12</v>
      </c>
    </row>
    <row r="804" spans="1:10" x14ac:dyDescent="0.3">
      <c r="A804" s="2" t="s">
        <v>1508</v>
      </c>
      <c r="B804" s="3" t="s">
        <v>1509</v>
      </c>
      <c r="C804" s="2">
        <v>8</v>
      </c>
      <c r="D804" s="2">
        <v>2019</v>
      </c>
      <c r="E804" s="4">
        <v>492</v>
      </c>
      <c r="F804" s="4">
        <v>0</v>
      </c>
      <c r="G804" s="4">
        <v>492</v>
      </c>
      <c r="H804" s="3" t="s">
        <v>44</v>
      </c>
      <c r="I804" s="3" t="s">
        <v>512</v>
      </c>
      <c r="J804" s="4">
        <v>137.76000000000002</v>
      </c>
    </row>
    <row r="805" spans="1:10" x14ac:dyDescent="0.3">
      <c r="A805" s="2" t="s">
        <v>1510</v>
      </c>
      <c r="B805" s="3" t="s">
        <v>1511</v>
      </c>
      <c r="C805" s="2">
        <v>8</v>
      </c>
      <c r="D805" s="2">
        <v>2019</v>
      </c>
      <c r="E805" s="4">
        <v>538</v>
      </c>
      <c r="F805" s="4">
        <v>0</v>
      </c>
      <c r="G805" s="4">
        <v>538</v>
      </c>
      <c r="H805" s="3" t="s">
        <v>44</v>
      </c>
      <c r="I805" s="3" t="s">
        <v>597</v>
      </c>
      <c r="J805" s="4">
        <v>129.12</v>
      </c>
    </row>
    <row r="806" spans="1:10" x14ac:dyDescent="0.3">
      <c r="A806" s="2" t="s">
        <v>1512</v>
      </c>
      <c r="B806" s="3" t="s">
        <v>1513</v>
      </c>
      <c r="C806" s="2">
        <v>8</v>
      </c>
      <c r="D806" s="2">
        <v>2019</v>
      </c>
      <c r="E806" s="4">
        <v>540</v>
      </c>
      <c r="F806" s="4">
        <v>0</v>
      </c>
      <c r="G806" s="4">
        <v>540</v>
      </c>
      <c r="H806" s="3" t="s">
        <v>44</v>
      </c>
      <c r="I806" s="3" t="s">
        <v>568</v>
      </c>
      <c r="J806" s="4">
        <v>167.4</v>
      </c>
    </row>
    <row r="807" spans="1:10" x14ac:dyDescent="0.3">
      <c r="A807" s="2" t="s">
        <v>1514</v>
      </c>
      <c r="B807" s="3" t="s">
        <v>1515</v>
      </c>
      <c r="C807" s="2">
        <v>8</v>
      </c>
      <c r="D807" s="2">
        <v>2019</v>
      </c>
      <c r="E807" s="4">
        <v>538</v>
      </c>
      <c r="F807" s="4">
        <v>0</v>
      </c>
      <c r="G807" s="4">
        <v>538</v>
      </c>
      <c r="H807" s="3" t="s">
        <v>44</v>
      </c>
      <c r="I807" s="3" t="s">
        <v>597</v>
      </c>
      <c r="J807" s="4">
        <v>129.12</v>
      </c>
    </row>
    <row r="808" spans="1:10" x14ac:dyDescent="0.3">
      <c r="A808" s="2" t="s">
        <v>1516</v>
      </c>
      <c r="B808" s="3" t="s">
        <v>1517</v>
      </c>
      <c r="C808" s="2">
        <v>8</v>
      </c>
      <c r="D808" s="2">
        <v>2019</v>
      </c>
      <c r="E808" s="4">
        <v>440</v>
      </c>
      <c r="F808" s="4">
        <v>0</v>
      </c>
      <c r="G808" s="4">
        <v>440</v>
      </c>
      <c r="H808" s="3" t="s">
        <v>44</v>
      </c>
      <c r="I808" s="3" t="s">
        <v>52</v>
      </c>
      <c r="J808" s="4">
        <v>136.4</v>
      </c>
    </row>
    <row r="809" spans="1:10" x14ac:dyDescent="0.3">
      <c r="A809" s="2" t="s">
        <v>1518</v>
      </c>
      <c r="B809" s="3" t="s">
        <v>1519</v>
      </c>
      <c r="C809" s="2">
        <v>8</v>
      </c>
      <c r="D809" s="2">
        <v>2019</v>
      </c>
      <c r="E809" s="4">
        <v>440</v>
      </c>
      <c r="F809" s="4">
        <v>0</v>
      </c>
      <c r="G809" s="4">
        <v>440</v>
      </c>
      <c r="H809" s="3" t="s">
        <v>44</v>
      </c>
      <c r="I809" s="3" t="s">
        <v>52</v>
      </c>
      <c r="J809" s="4">
        <v>136.4</v>
      </c>
    </row>
    <row r="810" spans="1:10" x14ac:dyDescent="0.3">
      <c r="A810" s="2" t="s">
        <v>1520</v>
      </c>
      <c r="B810" s="3" t="s">
        <v>1521</v>
      </c>
      <c r="C810" s="2">
        <v>8</v>
      </c>
      <c r="D810" s="2">
        <v>2019</v>
      </c>
      <c r="E810" s="4">
        <v>283</v>
      </c>
      <c r="F810" s="4">
        <v>0</v>
      </c>
      <c r="G810" s="4">
        <v>283</v>
      </c>
      <c r="H810" s="3" t="s">
        <v>60</v>
      </c>
      <c r="I810" s="3" t="s">
        <v>745</v>
      </c>
      <c r="J810" s="4">
        <v>82.07</v>
      </c>
    </row>
    <row r="811" spans="1:10" x14ac:dyDescent="0.3">
      <c r="A811" s="2" t="s">
        <v>1522</v>
      </c>
      <c r="B811" s="3" t="s">
        <v>1523</v>
      </c>
      <c r="C811" s="2">
        <v>8</v>
      </c>
      <c r="D811" s="2">
        <v>2019</v>
      </c>
      <c r="E811" s="4">
        <v>336</v>
      </c>
      <c r="F811" s="4">
        <v>0</v>
      </c>
      <c r="G811" s="4">
        <v>336</v>
      </c>
      <c r="H811" s="3" t="s">
        <v>60</v>
      </c>
      <c r="I811" s="3" t="s">
        <v>247</v>
      </c>
      <c r="J811" s="4">
        <v>120.96</v>
      </c>
    </row>
    <row r="812" spans="1:10" x14ac:dyDescent="0.3">
      <c r="A812" s="2" t="s">
        <v>1524</v>
      </c>
      <c r="B812" s="3" t="s">
        <v>1525</v>
      </c>
      <c r="C812" s="2">
        <v>8</v>
      </c>
      <c r="D812" s="2">
        <v>2019</v>
      </c>
      <c r="E812" s="4">
        <v>345</v>
      </c>
      <c r="F812" s="4">
        <v>0</v>
      </c>
      <c r="G812" s="4">
        <v>345</v>
      </c>
      <c r="H812" s="3" t="s">
        <v>63</v>
      </c>
      <c r="I812" s="3" t="s">
        <v>116</v>
      </c>
      <c r="J812" s="4">
        <v>106.95</v>
      </c>
    </row>
    <row r="813" spans="1:10" x14ac:dyDescent="0.3">
      <c r="A813" s="2" t="s">
        <v>1526</v>
      </c>
      <c r="B813" s="3" t="s">
        <v>1527</v>
      </c>
      <c r="C813" s="2">
        <v>8</v>
      </c>
      <c r="D813" s="2">
        <v>2019</v>
      </c>
      <c r="E813" s="4">
        <v>383</v>
      </c>
      <c r="F813" s="4">
        <v>0</v>
      </c>
      <c r="G813" s="4">
        <v>383</v>
      </c>
      <c r="H813" s="3" t="s">
        <v>63</v>
      </c>
      <c r="I813" s="3" t="s">
        <v>66</v>
      </c>
      <c r="J813" s="4">
        <v>122.56</v>
      </c>
    </row>
    <row r="814" spans="1:10" x14ac:dyDescent="0.3">
      <c r="A814" s="2" t="s">
        <v>1528</v>
      </c>
      <c r="B814" s="3" t="s">
        <v>1529</v>
      </c>
      <c r="C814" s="2">
        <v>8</v>
      </c>
      <c r="D814" s="2">
        <v>2019</v>
      </c>
      <c r="E814" s="4">
        <v>594</v>
      </c>
      <c r="F814" s="4">
        <v>0</v>
      </c>
      <c r="G814" s="4">
        <v>594</v>
      </c>
      <c r="H814" s="3" t="s">
        <v>38</v>
      </c>
      <c r="I814" s="3" t="s">
        <v>1530</v>
      </c>
      <c r="J814" s="4">
        <v>148.5</v>
      </c>
    </row>
    <row r="815" spans="1:10" x14ac:dyDescent="0.3">
      <c r="A815" s="2" t="s">
        <v>1531</v>
      </c>
      <c r="B815" s="3" t="s">
        <v>1532</v>
      </c>
      <c r="C815" s="2">
        <v>8</v>
      </c>
      <c r="D815" s="2">
        <v>2019</v>
      </c>
      <c r="E815" s="4">
        <v>636</v>
      </c>
      <c r="F815" s="4">
        <v>0</v>
      </c>
      <c r="G815" s="4">
        <v>636</v>
      </c>
      <c r="H815" s="3" t="s">
        <v>41</v>
      </c>
      <c r="I815" s="3" t="s">
        <v>194</v>
      </c>
      <c r="J815" s="4">
        <v>216.24</v>
      </c>
    </row>
    <row r="816" spans="1:10" x14ac:dyDescent="0.3">
      <c r="A816" s="2" t="s">
        <v>1533</v>
      </c>
      <c r="B816" s="3" t="s">
        <v>1534</v>
      </c>
      <c r="C816" s="2">
        <v>8</v>
      </c>
      <c r="D816" s="2">
        <v>2019</v>
      </c>
      <c r="E816" s="4">
        <v>506</v>
      </c>
      <c r="F816" s="4">
        <v>0</v>
      </c>
      <c r="G816" s="4">
        <v>506</v>
      </c>
      <c r="H816" s="3" t="s">
        <v>44</v>
      </c>
      <c r="I816" s="3" t="s">
        <v>58</v>
      </c>
      <c r="J816" s="4">
        <v>146.73999999999998</v>
      </c>
    </row>
    <row r="817" spans="1:10" x14ac:dyDescent="0.3">
      <c r="A817" s="2" t="s">
        <v>1535</v>
      </c>
      <c r="B817" s="3" t="s">
        <v>1536</v>
      </c>
      <c r="C817" s="2">
        <v>8</v>
      </c>
      <c r="D817" s="2">
        <v>2019</v>
      </c>
      <c r="E817" s="4">
        <v>440</v>
      </c>
      <c r="F817" s="4">
        <v>0</v>
      </c>
      <c r="G817" s="4">
        <v>440</v>
      </c>
      <c r="H817" s="3" t="s">
        <v>44</v>
      </c>
      <c r="I817" s="3" t="s">
        <v>52</v>
      </c>
      <c r="J817" s="4">
        <v>136.4</v>
      </c>
    </row>
    <row r="818" spans="1:10" x14ac:dyDescent="0.3">
      <c r="A818" s="2" t="s">
        <v>1537</v>
      </c>
      <c r="B818" s="3" t="s">
        <v>1538</v>
      </c>
      <c r="C818" s="2">
        <v>8</v>
      </c>
      <c r="D818" s="2">
        <v>2019</v>
      </c>
      <c r="E818" s="4">
        <v>523</v>
      </c>
      <c r="F818" s="4">
        <v>0</v>
      </c>
      <c r="G818" s="4">
        <v>523</v>
      </c>
      <c r="H818" s="3" t="s">
        <v>44</v>
      </c>
      <c r="I818" s="3" t="s">
        <v>45</v>
      </c>
      <c r="J818" s="4">
        <v>156.9</v>
      </c>
    </row>
    <row r="819" spans="1:10" x14ac:dyDescent="0.3">
      <c r="A819" s="2" t="s">
        <v>1539</v>
      </c>
      <c r="B819" s="3" t="s">
        <v>1540</v>
      </c>
      <c r="C819" s="2">
        <v>8</v>
      </c>
      <c r="D819" s="2">
        <v>2019</v>
      </c>
      <c r="E819" s="4">
        <v>295</v>
      </c>
      <c r="F819" s="4">
        <v>0</v>
      </c>
      <c r="G819" s="4">
        <v>295</v>
      </c>
      <c r="H819" s="3" t="s">
        <v>60</v>
      </c>
      <c r="I819" s="3" t="s">
        <v>729</v>
      </c>
      <c r="J819" s="4">
        <v>97.350000000000009</v>
      </c>
    </row>
    <row r="820" spans="1:10" x14ac:dyDescent="0.3">
      <c r="A820" s="2" t="s">
        <v>1541</v>
      </c>
      <c r="B820" s="3" t="s">
        <v>1542</v>
      </c>
      <c r="C820" s="2">
        <v>8</v>
      </c>
      <c r="D820" s="2">
        <v>2019</v>
      </c>
      <c r="E820" s="4">
        <v>436</v>
      </c>
      <c r="F820" s="4">
        <v>0</v>
      </c>
      <c r="G820" s="4">
        <v>436</v>
      </c>
      <c r="H820" s="3" t="s">
        <v>38</v>
      </c>
      <c r="I820" s="3" t="s">
        <v>1543</v>
      </c>
      <c r="J820" s="4">
        <v>126.44</v>
      </c>
    </row>
    <row r="821" spans="1:10" x14ac:dyDescent="0.3">
      <c r="A821" s="2" t="s">
        <v>1544</v>
      </c>
      <c r="B821" s="3" t="s">
        <v>1545</v>
      </c>
      <c r="C821" s="2">
        <v>8</v>
      </c>
      <c r="D821" s="2">
        <v>2019</v>
      </c>
      <c r="E821" s="4">
        <v>636</v>
      </c>
      <c r="F821" s="4">
        <v>0</v>
      </c>
      <c r="G821" s="4">
        <v>636</v>
      </c>
      <c r="H821" s="3" t="s">
        <v>41</v>
      </c>
      <c r="I821" s="3" t="s">
        <v>194</v>
      </c>
      <c r="J821" s="4">
        <v>216.24</v>
      </c>
    </row>
    <row r="822" spans="1:10" x14ac:dyDescent="0.3">
      <c r="A822" s="2" t="s">
        <v>1546</v>
      </c>
      <c r="B822" s="3" t="s">
        <v>1547</v>
      </c>
      <c r="C822" s="2">
        <v>8</v>
      </c>
      <c r="D822" s="2">
        <v>2019</v>
      </c>
      <c r="E822" s="4">
        <v>478</v>
      </c>
      <c r="F822" s="4">
        <v>0</v>
      </c>
      <c r="G822" s="4">
        <v>478</v>
      </c>
      <c r="H822" s="3" t="s">
        <v>44</v>
      </c>
      <c r="I822" s="3" t="s">
        <v>162</v>
      </c>
      <c r="J822" s="4">
        <v>119.5</v>
      </c>
    </row>
    <row r="823" spans="1:10" x14ac:dyDescent="0.3">
      <c r="A823" s="2" t="s">
        <v>1548</v>
      </c>
      <c r="B823" s="3" t="s">
        <v>1549</v>
      </c>
      <c r="C823" s="2">
        <v>8</v>
      </c>
      <c r="D823" s="2">
        <v>2019</v>
      </c>
      <c r="E823" s="4">
        <v>283</v>
      </c>
      <c r="F823" s="4">
        <v>0</v>
      </c>
      <c r="G823" s="4">
        <v>283</v>
      </c>
      <c r="H823" s="3" t="s">
        <v>60</v>
      </c>
      <c r="I823" s="3" t="s">
        <v>745</v>
      </c>
      <c r="J823" s="4">
        <v>82.07</v>
      </c>
    </row>
    <row r="824" spans="1:10" x14ac:dyDescent="0.3">
      <c r="A824" s="2" t="s">
        <v>1550</v>
      </c>
      <c r="B824" s="3" t="s">
        <v>1551</v>
      </c>
      <c r="C824" s="2">
        <v>8</v>
      </c>
      <c r="D824" s="2">
        <v>2019</v>
      </c>
      <c r="E824" s="4">
        <v>367</v>
      </c>
      <c r="F824" s="4">
        <v>0</v>
      </c>
      <c r="G824" s="4">
        <v>367</v>
      </c>
      <c r="H824" s="3" t="s">
        <v>60</v>
      </c>
      <c r="I824" s="3" t="s">
        <v>538</v>
      </c>
      <c r="J824" s="4">
        <v>110.1</v>
      </c>
    </row>
    <row r="825" spans="1:10" x14ac:dyDescent="0.3">
      <c r="A825" s="2" t="s">
        <v>1552</v>
      </c>
      <c r="B825" s="3" t="s">
        <v>1553</v>
      </c>
      <c r="C825" s="2">
        <v>8</v>
      </c>
      <c r="D825" s="2">
        <v>2019</v>
      </c>
      <c r="E825" s="4">
        <v>345</v>
      </c>
      <c r="F825" s="4">
        <v>0</v>
      </c>
      <c r="G825" s="4">
        <v>345</v>
      </c>
      <c r="H825" s="3" t="s">
        <v>63</v>
      </c>
      <c r="I825" s="3" t="s">
        <v>116</v>
      </c>
      <c r="J825" s="4">
        <v>106.95</v>
      </c>
    </row>
    <row r="826" spans="1:10" x14ac:dyDescent="0.3">
      <c r="A826" s="2" t="s">
        <v>1554</v>
      </c>
      <c r="B826" s="3" t="s">
        <v>1555</v>
      </c>
      <c r="C826" s="2">
        <v>8</v>
      </c>
      <c r="D826" s="2">
        <v>2019</v>
      </c>
      <c r="E826" s="4">
        <v>383</v>
      </c>
      <c r="F826" s="4">
        <v>0</v>
      </c>
      <c r="G826" s="4">
        <v>383</v>
      </c>
      <c r="H826" s="3" t="s">
        <v>63</v>
      </c>
      <c r="I826" s="3" t="s">
        <v>66</v>
      </c>
      <c r="J826" s="4">
        <v>122.56</v>
      </c>
    </row>
    <row r="827" spans="1:10" x14ac:dyDescent="0.3">
      <c r="A827" s="2" t="s">
        <v>1556</v>
      </c>
      <c r="B827" s="3" t="s">
        <v>1557</v>
      </c>
      <c r="C827" s="2">
        <v>8</v>
      </c>
      <c r="D827" s="2">
        <v>2019</v>
      </c>
      <c r="E827" s="4">
        <v>636</v>
      </c>
      <c r="F827" s="4">
        <v>0</v>
      </c>
      <c r="G827" s="4">
        <v>636</v>
      </c>
      <c r="H827" s="3" t="s">
        <v>41</v>
      </c>
      <c r="I827" s="3" t="s">
        <v>194</v>
      </c>
      <c r="J827" s="4">
        <v>216.24</v>
      </c>
    </row>
    <row r="828" spans="1:10" x14ac:dyDescent="0.3">
      <c r="A828" s="2" t="s">
        <v>1558</v>
      </c>
      <c r="B828" s="3" t="s">
        <v>1559</v>
      </c>
      <c r="C828" s="2">
        <v>8</v>
      </c>
      <c r="D828" s="2">
        <v>2019</v>
      </c>
      <c r="E828" s="4">
        <v>539</v>
      </c>
      <c r="F828" s="4">
        <v>0</v>
      </c>
      <c r="G828" s="4">
        <v>539</v>
      </c>
      <c r="H828" s="3" t="s">
        <v>44</v>
      </c>
      <c r="I828" s="3" t="s">
        <v>1089</v>
      </c>
      <c r="J828" s="4">
        <v>156.31</v>
      </c>
    </row>
    <row r="829" spans="1:10" x14ac:dyDescent="0.3">
      <c r="A829" s="2" t="s">
        <v>1560</v>
      </c>
      <c r="B829" s="3" t="s">
        <v>1561</v>
      </c>
      <c r="C829" s="2">
        <v>8</v>
      </c>
      <c r="D829" s="2">
        <v>2019</v>
      </c>
      <c r="E829" s="4">
        <v>312</v>
      </c>
      <c r="F829" s="4">
        <v>0</v>
      </c>
      <c r="G829" s="4">
        <v>312</v>
      </c>
      <c r="H829" s="3" t="s">
        <v>60</v>
      </c>
      <c r="I829" s="3" t="s">
        <v>61</v>
      </c>
      <c r="J829" s="4">
        <v>99.84</v>
      </c>
    </row>
    <row r="830" spans="1:10" x14ac:dyDescent="0.3">
      <c r="A830" s="2" t="s">
        <v>1562</v>
      </c>
      <c r="B830" s="3" t="s">
        <v>1563</v>
      </c>
      <c r="C830" s="2">
        <v>8</v>
      </c>
      <c r="D830" s="2">
        <v>2019</v>
      </c>
      <c r="E830" s="4">
        <v>447</v>
      </c>
      <c r="F830" s="4">
        <v>0</v>
      </c>
      <c r="G830" s="4">
        <v>447</v>
      </c>
      <c r="H830" s="3" t="s">
        <v>63</v>
      </c>
      <c r="I830" s="3" t="s">
        <v>64</v>
      </c>
      <c r="J830" s="4">
        <v>156.44999999999999</v>
      </c>
    </row>
    <row r="831" spans="1:10" x14ac:dyDescent="0.3">
      <c r="A831" s="2" t="s">
        <v>1564</v>
      </c>
      <c r="B831" s="3" t="s">
        <v>1565</v>
      </c>
      <c r="C831" s="2">
        <v>8</v>
      </c>
      <c r="D831" s="2">
        <v>2019</v>
      </c>
      <c r="E831" s="4">
        <v>345</v>
      </c>
      <c r="F831" s="4">
        <v>0</v>
      </c>
      <c r="G831" s="4">
        <v>345</v>
      </c>
      <c r="H831" s="3" t="s">
        <v>63</v>
      </c>
      <c r="I831" s="3" t="s">
        <v>116</v>
      </c>
      <c r="J831" s="4">
        <v>106.95</v>
      </c>
    </row>
    <row r="832" spans="1:10" x14ac:dyDescent="0.3">
      <c r="A832" s="2" t="s">
        <v>1566</v>
      </c>
      <c r="B832" s="3" t="s">
        <v>1567</v>
      </c>
      <c r="C832" s="2">
        <v>8</v>
      </c>
      <c r="D832" s="2">
        <v>2019</v>
      </c>
      <c r="E832" s="4">
        <v>447</v>
      </c>
      <c r="F832" s="4">
        <v>0</v>
      </c>
      <c r="G832" s="4">
        <v>447</v>
      </c>
      <c r="H832" s="3" t="s">
        <v>63</v>
      </c>
      <c r="I832" s="3" t="s">
        <v>64</v>
      </c>
      <c r="J832" s="4">
        <v>156.44999999999999</v>
      </c>
    </row>
    <row r="833" spans="1:10" x14ac:dyDescent="0.3">
      <c r="A833" s="2" t="s">
        <v>1568</v>
      </c>
      <c r="B833" s="3" t="s">
        <v>1569</v>
      </c>
      <c r="C833" s="2">
        <v>7</v>
      </c>
      <c r="D833" s="2">
        <v>2019</v>
      </c>
      <c r="E833" s="4">
        <v>507</v>
      </c>
      <c r="F833" s="4">
        <v>0</v>
      </c>
      <c r="G833" s="4">
        <v>507</v>
      </c>
      <c r="H833" s="3" t="s">
        <v>44</v>
      </c>
      <c r="I833" s="3" t="s">
        <v>275</v>
      </c>
      <c r="J833" s="4">
        <v>136.89000000000001</v>
      </c>
    </row>
    <row r="834" spans="1:10" x14ac:dyDescent="0.3">
      <c r="A834" s="2" t="s">
        <v>1570</v>
      </c>
      <c r="B834" s="3" t="s">
        <v>1571</v>
      </c>
      <c r="C834" s="2">
        <v>7</v>
      </c>
      <c r="D834" s="2">
        <v>2019</v>
      </c>
      <c r="E834" s="4">
        <v>336</v>
      </c>
      <c r="F834" s="4">
        <v>0</v>
      </c>
      <c r="G834" s="4">
        <v>336</v>
      </c>
      <c r="H834" s="3" t="s">
        <v>60</v>
      </c>
      <c r="I834" s="3" t="s">
        <v>247</v>
      </c>
      <c r="J834" s="4">
        <v>120.96</v>
      </c>
    </row>
    <row r="835" spans="1:10" x14ac:dyDescent="0.3">
      <c r="A835" s="2" t="s">
        <v>1572</v>
      </c>
      <c r="B835" s="3" t="s">
        <v>1573</v>
      </c>
      <c r="C835" s="2">
        <v>7</v>
      </c>
      <c r="D835" s="2">
        <v>2019</v>
      </c>
      <c r="E835" s="4">
        <v>447</v>
      </c>
      <c r="F835" s="4">
        <v>0</v>
      </c>
      <c r="G835" s="4">
        <v>447</v>
      </c>
      <c r="H835" s="3" t="s">
        <v>63</v>
      </c>
      <c r="I835" s="3" t="s">
        <v>64</v>
      </c>
      <c r="J835" s="4">
        <v>156.44999999999999</v>
      </c>
    </row>
    <row r="836" spans="1:10" x14ac:dyDescent="0.3">
      <c r="A836" s="2" t="s">
        <v>1574</v>
      </c>
      <c r="B836" s="3" t="s">
        <v>1575</v>
      </c>
      <c r="C836" s="2">
        <v>7</v>
      </c>
      <c r="D836" s="2">
        <v>2019</v>
      </c>
      <c r="E836" s="4">
        <v>447</v>
      </c>
      <c r="F836" s="4">
        <v>0</v>
      </c>
      <c r="G836" s="4">
        <v>447</v>
      </c>
      <c r="H836" s="3" t="s">
        <v>63</v>
      </c>
      <c r="I836" s="3" t="s">
        <v>64</v>
      </c>
      <c r="J836" s="4">
        <v>156.44999999999999</v>
      </c>
    </row>
    <row r="837" spans="1:10" x14ac:dyDescent="0.3">
      <c r="A837" s="2" t="s">
        <v>1576</v>
      </c>
      <c r="B837" s="3" t="s">
        <v>1577</v>
      </c>
      <c r="C837" s="2">
        <v>7</v>
      </c>
      <c r="D837" s="2">
        <v>2019</v>
      </c>
      <c r="E837" s="4">
        <v>523</v>
      </c>
      <c r="F837" s="4">
        <v>0</v>
      </c>
      <c r="G837" s="4">
        <v>523</v>
      </c>
      <c r="H837" s="3" t="s">
        <v>44</v>
      </c>
      <c r="I837" s="3" t="s">
        <v>45</v>
      </c>
      <c r="J837" s="4">
        <v>156.9</v>
      </c>
    </row>
    <row r="838" spans="1:10" x14ac:dyDescent="0.3">
      <c r="A838" s="2" t="s">
        <v>1578</v>
      </c>
      <c r="B838" s="3" t="s">
        <v>1579</v>
      </c>
      <c r="C838" s="2">
        <v>7</v>
      </c>
      <c r="D838" s="2">
        <v>2019</v>
      </c>
      <c r="E838" s="4">
        <v>187</v>
      </c>
      <c r="F838" s="4">
        <v>0</v>
      </c>
      <c r="G838" s="4">
        <v>187</v>
      </c>
      <c r="H838" s="3" t="s">
        <v>60</v>
      </c>
      <c r="I838" s="3" t="s">
        <v>486</v>
      </c>
      <c r="J838" s="4">
        <v>59.84</v>
      </c>
    </row>
    <row r="839" spans="1:10" x14ac:dyDescent="0.3">
      <c r="A839" s="2" t="s">
        <v>1580</v>
      </c>
      <c r="B839" s="3" t="s">
        <v>1581</v>
      </c>
      <c r="C839" s="2">
        <v>7</v>
      </c>
      <c r="D839" s="2">
        <v>2019</v>
      </c>
      <c r="E839" s="4">
        <v>345</v>
      </c>
      <c r="F839" s="4">
        <v>0</v>
      </c>
      <c r="G839" s="4">
        <v>345</v>
      </c>
      <c r="H839" s="3" t="s">
        <v>63</v>
      </c>
      <c r="I839" s="3" t="s">
        <v>116</v>
      </c>
      <c r="J839" s="4">
        <v>106.95</v>
      </c>
    </row>
    <row r="840" spans="1:10" x14ac:dyDescent="0.3">
      <c r="A840" s="2" t="s">
        <v>1582</v>
      </c>
      <c r="B840" s="3" t="s">
        <v>1583</v>
      </c>
      <c r="C840" s="2">
        <v>7</v>
      </c>
      <c r="D840" s="2">
        <v>2019</v>
      </c>
      <c r="E840" s="4">
        <v>345</v>
      </c>
      <c r="F840" s="4">
        <v>0</v>
      </c>
      <c r="G840" s="4">
        <v>345</v>
      </c>
      <c r="H840" s="3" t="s">
        <v>63</v>
      </c>
      <c r="I840" s="3" t="s">
        <v>116</v>
      </c>
      <c r="J840" s="4">
        <v>106.95</v>
      </c>
    </row>
    <row r="841" spans="1:10" x14ac:dyDescent="0.3">
      <c r="A841" s="2" t="s">
        <v>1584</v>
      </c>
      <c r="B841" s="3" t="s">
        <v>1585</v>
      </c>
      <c r="C841" s="2">
        <v>7</v>
      </c>
      <c r="D841" s="2">
        <v>2019</v>
      </c>
      <c r="E841" s="4">
        <v>144</v>
      </c>
      <c r="F841" s="4">
        <v>0</v>
      </c>
      <c r="G841" s="4">
        <v>144</v>
      </c>
      <c r="H841" s="3" t="s">
        <v>11</v>
      </c>
      <c r="I841" s="3" t="s">
        <v>119</v>
      </c>
      <c r="J841" s="4">
        <v>66.240000000000009</v>
      </c>
    </row>
    <row r="842" spans="1:10" x14ac:dyDescent="0.3">
      <c r="A842" s="2" t="s">
        <v>1586</v>
      </c>
      <c r="B842" s="3" t="s">
        <v>1587</v>
      </c>
      <c r="C842" s="2">
        <v>7</v>
      </c>
      <c r="D842" s="2">
        <v>2019</v>
      </c>
      <c r="E842" s="4">
        <v>172</v>
      </c>
      <c r="F842" s="4">
        <v>0</v>
      </c>
      <c r="G842" s="4">
        <v>172</v>
      </c>
      <c r="H842" s="3" t="s">
        <v>11</v>
      </c>
      <c r="I842" s="3" t="s">
        <v>71</v>
      </c>
      <c r="J842" s="4">
        <v>65.36</v>
      </c>
    </row>
    <row r="843" spans="1:10" x14ac:dyDescent="0.3">
      <c r="A843" s="2" t="s">
        <v>1588</v>
      </c>
      <c r="B843" s="3" t="s">
        <v>1589</v>
      </c>
      <c r="C843" s="2">
        <v>7</v>
      </c>
      <c r="D843" s="2">
        <v>2019</v>
      </c>
      <c r="E843" s="4">
        <v>192</v>
      </c>
      <c r="F843" s="4">
        <v>0</v>
      </c>
      <c r="G843" s="4">
        <v>192</v>
      </c>
      <c r="H843" s="3" t="s">
        <v>14</v>
      </c>
      <c r="I843" s="3" t="s">
        <v>78</v>
      </c>
      <c r="J843" s="4">
        <v>34.56</v>
      </c>
    </row>
    <row r="844" spans="1:10" x14ac:dyDescent="0.3">
      <c r="A844" s="2" t="s">
        <v>1590</v>
      </c>
      <c r="B844" s="3" t="s">
        <v>1591</v>
      </c>
      <c r="C844" s="2">
        <v>7</v>
      </c>
      <c r="D844" s="2">
        <v>2019</v>
      </c>
      <c r="E844" s="4">
        <v>210</v>
      </c>
      <c r="F844" s="4">
        <v>0</v>
      </c>
      <c r="G844" s="4">
        <v>210</v>
      </c>
      <c r="H844" s="3" t="s">
        <v>14</v>
      </c>
      <c r="I844" s="3" t="s">
        <v>75</v>
      </c>
      <c r="J844" s="4">
        <v>37.799999999999997</v>
      </c>
    </row>
    <row r="845" spans="1:10" x14ac:dyDescent="0.3">
      <c r="A845" s="2" t="s">
        <v>1592</v>
      </c>
      <c r="B845" s="3" t="s">
        <v>1593</v>
      </c>
      <c r="C845" s="2">
        <v>7</v>
      </c>
      <c r="D845" s="2">
        <v>2019</v>
      </c>
      <c r="E845" s="4">
        <v>210</v>
      </c>
      <c r="F845" s="4">
        <v>0</v>
      </c>
      <c r="G845" s="4">
        <v>210</v>
      </c>
      <c r="H845" s="3" t="s">
        <v>14</v>
      </c>
      <c r="I845" s="3" t="s">
        <v>75</v>
      </c>
      <c r="J845" s="4">
        <v>37.799999999999997</v>
      </c>
    </row>
    <row r="846" spans="1:10" x14ac:dyDescent="0.3">
      <c r="A846" s="2" t="s">
        <v>1594</v>
      </c>
      <c r="B846" s="3" t="s">
        <v>1595</v>
      </c>
      <c r="C846" s="2">
        <v>7</v>
      </c>
      <c r="D846" s="2">
        <v>2019</v>
      </c>
      <c r="E846" s="4">
        <v>488</v>
      </c>
      <c r="F846" s="4">
        <v>0</v>
      </c>
      <c r="G846" s="4">
        <v>488</v>
      </c>
      <c r="H846" s="3" t="s">
        <v>44</v>
      </c>
      <c r="I846" s="3" t="s">
        <v>50</v>
      </c>
      <c r="J846" s="4">
        <v>156.16</v>
      </c>
    </row>
    <row r="847" spans="1:10" x14ac:dyDescent="0.3">
      <c r="A847" s="2" t="s">
        <v>1596</v>
      </c>
      <c r="B847" s="3" t="s">
        <v>1597</v>
      </c>
      <c r="C847" s="2">
        <v>7</v>
      </c>
      <c r="D847" s="2">
        <v>2019</v>
      </c>
      <c r="E847" s="4">
        <v>283</v>
      </c>
      <c r="F847" s="4">
        <v>0</v>
      </c>
      <c r="G847" s="4">
        <v>283</v>
      </c>
      <c r="H847" s="3" t="s">
        <v>60</v>
      </c>
      <c r="I847" s="3" t="s">
        <v>745</v>
      </c>
      <c r="J847" s="4">
        <v>82.07</v>
      </c>
    </row>
    <row r="848" spans="1:10" x14ac:dyDescent="0.3">
      <c r="A848" s="2" t="s">
        <v>1598</v>
      </c>
      <c r="B848" s="3" t="s">
        <v>1599</v>
      </c>
      <c r="C848" s="2">
        <v>7</v>
      </c>
      <c r="D848" s="2">
        <v>2019</v>
      </c>
      <c r="E848" s="4">
        <v>447</v>
      </c>
      <c r="F848" s="4">
        <v>0</v>
      </c>
      <c r="G848" s="4">
        <v>447</v>
      </c>
      <c r="H848" s="3" t="s">
        <v>63</v>
      </c>
      <c r="I848" s="3" t="s">
        <v>64</v>
      </c>
      <c r="J848" s="4">
        <v>156.44999999999999</v>
      </c>
    </row>
    <row r="849" spans="1:10" x14ac:dyDescent="0.3">
      <c r="A849" s="2" t="s">
        <v>1600</v>
      </c>
      <c r="B849" s="3" t="s">
        <v>1601</v>
      </c>
      <c r="C849" s="2">
        <v>7</v>
      </c>
      <c r="D849" s="2">
        <v>2019</v>
      </c>
      <c r="E849" s="4">
        <v>383</v>
      </c>
      <c r="F849" s="4">
        <v>0</v>
      </c>
      <c r="G849" s="4">
        <v>383</v>
      </c>
      <c r="H849" s="3" t="s">
        <v>63</v>
      </c>
      <c r="I849" s="3" t="s">
        <v>66</v>
      </c>
      <c r="J849" s="4">
        <v>122.56</v>
      </c>
    </row>
    <row r="850" spans="1:10" x14ac:dyDescent="0.3">
      <c r="A850" s="2" t="s">
        <v>1602</v>
      </c>
      <c r="B850" s="3" t="s">
        <v>1603</v>
      </c>
      <c r="C850" s="2">
        <v>7</v>
      </c>
      <c r="D850" s="2">
        <v>2019</v>
      </c>
      <c r="E850" s="4">
        <v>168</v>
      </c>
      <c r="F850" s="4">
        <v>0</v>
      </c>
      <c r="G850" s="4">
        <v>168</v>
      </c>
      <c r="H850" s="3" t="s">
        <v>11</v>
      </c>
      <c r="I850" s="3" t="s">
        <v>121</v>
      </c>
      <c r="J850" s="4">
        <v>75.600000000000009</v>
      </c>
    </row>
    <row r="851" spans="1:10" x14ac:dyDescent="0.3">
      <c r="A851" s="2" t="s">
        <v>1604</v>
      </c>
      <c r="B851" s="3" t="s">
        <v>1605</v>
      </c>
      <c r="C851" s="2">
        <v>7</v>
      </c>
      <c r="D851" s="2">
        <v>2019</v>
      </c>
      <c r="E851" s="4">
        <v>144</v>
      </c>
      <c r="F851" s="4">
        <v>0</v>
      </c>
      <c r="G851" s="4">
        <v>144</v>
      </c>
      <c r="H851" s="3" t="s">
        <v>11</v>
      </c>
      <c r="I851" s="3" t="s">
        <v>119</v>
      </c>
      <c r="J851" s="4">
        <v>66.240000000000009</v>
      </c>
    </row>
    <row r="852" spans="1:10" x14ac:dyDescent="0.3">
      <c r="A852" s="2" t="s">
        <v>1606</v>
      </c>
      <c r="B852" s="3" t="s">
        <v>1607</v>
      </c>
      <c r="C852" s="2">
        <v>7</v>
      </c>
      <c r="D852" s="2">
        <v>2019</v>
      </c>
      <c r="E852" s="4">
        <v>192</v>
      </c>
      <c r="F852" s="4">
        <v>0</v>
      </c>
      <c r="G852" s="4">
        <v>192</v>
      </c>
      <c r="H852" s="3" t="s">
        <v>14</v>
      </c>
      <c r="I852" s="3" t="s">
        <v>78</v>
      </c>
      <c r="J852" s="4">
        <v>34.56</v>
      </c>
    </row>
    <row r="853" spans="1:10" x14ac:dyDescent="0.3">
      <c r="A853" s="2" t="s">
        <v>1608</v>
      </c>
      <c r="B853" s="3" t="s">
        <v>1609</v>
      </c>
      <c r="C853" s="2">
        <v>7</v>
      </c>
      <c r="D853" s="2">
        <v>2019</v>
      </c>
      <c r="E853" s="4">
        <v>332</v>
      </c>
      <c r="F853" s="4">
        <v>0</v>
      </c>
      <c r="G853" s="4">
        <v>332</v>
      </c>
      <c r="H853" s="3" t="s">
        <v>60</v>
      </c>
      <c r="I853" s="3" t="s">
        <v>296</v>
      </c>
      <c r="J853" s="4">
        <v>99.6</v>
      </c>
    </row>
    <row r="854" spans="1:10" x14ac:dyDescent="0.3">
      <c r="A854" s="2" t="s">
        <v>1610</v>
      </c>
      <c r="B854" s="3" t="s">
        <v>1611</v>
      </c>
      <c r="C854" s="2">
        <v>7</v>
      </c>
      <c r="D854" s="2">
        <v>2019</v>
      </c>
      <c r="E854" s="4">
        <v>383</v>
      </c>
      <c r="F854" s="4">
        <v>0</v>
      </c>
      <c r="G854" s="4">
        <v>383</v>
      </c>
      <c r="H854" s="3" t="s">
        <v>63</v>
      </c>
      <c r="I854" s="3" t="s">
        <v>66</v>
      </c>
      <c r="J854" s="4">
        <v>122.56</v>
      </c>
    </row>
    <row r="855" spans="1:10" x14ac:dyDescent="0.3">
      <c r="A855" s="2" t="s">
        <v>1612</v>
      </c>
      <c r="B855" s="3" t="s">
        <v>1613</v>
      </c>
      <c r="C855" s="2">
        <v>7</v>
      </c>
      <c r="D855" s="2">
        <v>2019</v>
      </c>
      <c r="E855" s="4">
        <v>172</v>
      </c>
      <c r="F855" s="4">
        <v>0</v>
      </c>
      <c r="G855" s="4">
        <v>172</v>
      </c>
      <c r="H855" s="3" t="s">
        <v>11</v>
      </c>
      <c r="I855" s="3" t="s">
        <v>71</v>
      </c>
      <c r="J855" s="4">
        <v>65.36</v>
      </c>
    </row>
    <row r="856" spans="1:10" x14ac:dyDescent="0.3">
      <c r="A856" s="2" t="s">
        <v>1614</v>
      </c>
      <c r="B856" s="3" t="s">
        <v>1615</v>
      </c>
      <c r="C856" s="2">
        <v>7</v>
      </c>
      <c r="D856" s="2">
        <v>2019</v>
      </c>
      <c r="E856" s="4">
        <v>240</v>
      </c>
      <c r="F856" s="4">
        <v>0</v>
      </c>
      <c r="G856" s="4">
        <v>240</v>
      </c>
      <c r="H856" s="3" t="s">
        <v>14</v>
      </c>
      <c r="I856" s="3" t="s">
        <v>17</v>
      </c>
      <c r="J856" s="4">
        <v>43.199999999999996</v>
      </c>
    </row>
    <row r="857" spans="1:10" x14ac:dyDescent="0.3">
      <c r="A857" s="2" t="s">
        <v>1616</v>
      </c>
      <c r="B857" s="3" t="s">
        <v>1617</v>
      </c>
      <c r="C857" s="2">
        <v>7</v>
      </c>
      <c r="D857" s="2">
        <v>2019</v>
      </c>
      <c r="E857" s="4">
        <v>210</v>
      </c>
      <c r="F857" s="4">
        <v>0</v>
      </c>
      <c r="G857" s="4">
        <v>210</v>
      </c>
      <c r="H857" s="3" t="s">
        <v>14</v>
      </c>
      <c r="I857" s="3" t="s">
        <v>75</v>
      </c>
      <c r="J857" s="4">
        <v>37.799999999999997</v>
      </c>
    </row>
    <row r="858" spans="1:10" x14ac:dyDescent="0.3">
      <c r="A858" s="2" t="s">
        <v>1618</v>
      </c>
      <c r="B858" s="3" t="s">
        <v>1619</v>
      </c>
      <c r="C858" s="2">
        <v>7</v>
      </c>
      <c r="D858" s="2">
        <v>2019</v>
      </c>
      <c r="E858" s="4">
        <v>192</v>
      </c>
      <c r="F858" s="4">
        <v>0</v>
      </c>
      <c r="G858" s="4">
        <v>192</v>
      </c>
      <c r="H858" s="3" t="s">
        <v>14</v>
      </c>
      <c r="I858" s="3" t="s">
        <v>78</v>
      </c>
      <c r="J858" s="4">
        <v>34.56</v>
      </c>
    </row>
    <row r="859" spans="1:10" x14ac:dyDescent="0.3">
      <c r="A859" s="2" t="s">
        <v>1620</v>
      </c>
      <c r="B859" s="3" t="s">
        <v>1621</v>
      </c>
      <c r="C859" s="2">
        <v>7</v>
      </c>
      <c r="D859" s="2">
        <v>2019</v>
      </c>
      <c r="E859" s="4">
        <v>255</v>
      </c>
      <c r="F859" s="4">
        <v>0</v>
      </c>
      <c r="G859" s="4">
        <v>255</v>
      </c>
      <c r="H859" s="3" t="s">
        <v>20</v>
      </c>
      <c r="I859" s="3" t="s">
        <v>102</v>
      </c>
      <c r="J859" s="4">
        <v>66.3</v>
      </c>
    </row>
    <row r="860" spans="1:10" x14ac:dyDescent="0.3">
      <c r="A860" s="2" t="s">
        <v>1622</v>
      </c>
      <c r="B860" s="3" t="s">
        <v>1623</v>
      </c>
      <c r="C860" s="2">
        <v>7</v>
      </c>
      <c r="D860" s="2">
        <v>2019</v>
      </c>
      <c r="E860" s="4">
        <v>255</v>
      </c>
      <c r="F860" s="4">
        <v>0</v>
      </c>
      <c r="G860" s="4">
        <v>255</v>
      </c>
      <c r="H860" s="3" t="s">
        <v>20</v>
      </c>
      <c r="I860" s="3" t="s">
        <v>102</v>
      </c>
      <c r="J860" s="4">
        <v>66.3</v>
      </c>
    </row>
    <row r="861" spans="1:10" x14ac:dyDescent="0.3">
      <c r="A861" s="2" t="s">
        <v>1624</v>
      </c>
      <c r="B861" s="3" t="s">
        <v>1625</v>
      </c>
      <c r="C861" s="2">
        <v>7</v>
      </c>
      <c r="D861" s="2">
        <v>2019</v>
      </c>
      <c r="E861" s="4">
        <v>313</v>
      </c>
      <c r="F861" s="4">
        <v>0</v>
      </c>
      <c r="G861" s="4">
        <v>313</v>
      </c>
      <c r="H861" s="3" t="s">
        <v>20</v>
      </c>
      <c r="I861" s="3" t="s">
        <v>21</v>
      </c>
      <c r="J861" s="4">
        <v>93.899999999999991</v>
      </c>
    </row>
    <row r="862" spans="1:10" x14ac:dyDescent="0.3">
      <c r="A862" s="2" t="s">
        <v>1626</v>
      </c>
      <c r="B862" s="3" t="s">
        <v>1627</v>
      </c>
      <c r="C862" s="2">
        <v>7</v>
      </c>
      <c r="D862" s="2">
        <v>2019</v>
      </c>
      <c r="E862" s="4">
        <v>180</v>
      </c>
      <c r="F862" s="4">
        <v>0</v>
      </c>
      <c r="G862" s="4">
        <v>180</v>
      </c>
      <c r="H862" s="3" t="s">
        <v>60</v>
      </c>
      <c r="I862" s="3" t="s">
        <v>1434</v>
      </c>
      <c r="J862" s="4">
        <v>61.2</v>
      </c>
    </row>
    <row r="863" spans="1:10" x14ac:dyDescent="0.3">
      <c r="A863" s="2" t="s">
        <v>1628</v>
      </c>
      <c r="B863" s="3" t="s">
        <v>1629</v>
      </c>
      <c r="C863" s="2">
        <v>7</v>
      </c>
      <c r="D863" s="2">
        <v>2019</v>
      </c>
      <c r="E863" s="4">
        <v>383</v>
      </c>
      <c r="F863" s="4">
        <v>0</v>
      </c>
      <c r="G863" s="4">
        <v>383</v>
      </c>
      <c r="H863" s="3" t="s">
        <v>63</v>
      </c>
      <c r="I863" s="3" t="s">
        <v>66</v>
      </c>
      <c r="J863" s="4">
        <v>122.56</v>
      </c>
    </row>
    <row r="864" spans="1:10" x14ac:dyDescent="0.3">
      <c r="A864" s="2" t="s">
        <v>1630</v>
      </c>
      <c r="B864" s="3" t="s">
        <v>1631</v>
      </c>
      <c r="C864" s="2">
        <v>7</v>
      </c>
      <c r="D864" s="2">
        <v>2019</v>
      </c>
      <c r="E864" s="4">
        <v>144</v>
      </c>
      <c r="F864" s="4">
        <v>0</v>
      </c>
      <c r="G864" s="4">
        <v>144</v>
      </c>
      <c r="H864" s="3" t="s">
        <v>11</v>
      </c>
      <c r="I864" s="3" t="s">
        <v>119</v>
      </c>
      <c r="J864" s="4">
        <v>66.240000000000009</v>
      </c>
    </row>
    <row r="865" spans="1:10" x14ac:dyDescent="0.3">
      <c r="A865" s="2" t="s">
        <v>1632</v>
      </c>
      <c r="B865" s="3" t="s">
        <v>1633</v>
      </c>
      <c r="C865" s="2">
        <v>7</v>
      </c>
      <c r="D865" s="2">
        <v>2019</v>
      </c>
      <c r="E865" s="4">
        <v>192</v>
      </c>
      <c r="F865" s="4">
        <v>0</v>
      </c>
      <c r="G865" s="4">
        <v>192</v>
      </c>
      <c r="H865" s="3" t="s">
        <v>14</v>
      </c>
      <c r="I865" s="3" t="s">
        <v>78</v>
      </c>
      <c r="J865" s="4">
        <v>34.56</v>
      </c>
    </row>
    <row r="866" spans="1:10" x14ac:dyDescent="0.3">
      <c r="A866" s="2" t="s">
        <v>1634</v>
      </c>
      <c r="B866" s="3" t="s">
        <v>1635</v>
      </c>
      <c r="C866" s="2">
        <v>7</v>
      </c>
      <c r="D866" s="2">
        <v>2019</v>
      </c>
      <c r="E866" s="4">
        <v>636</v>
      </c>
      <c r="F866" s="4">
        <v>0</v>
      </c>
      <c r="G866" s="4">
        <v>636</v>
      </c>
      <c r="H866" s="3" t="s">
        <v>41</v>
      </c>
      <c r="I866" s="3" t="s">
        <v>194</v>
      </c>
      <c r="J866" s="4">
        <v>216.24</v>
      </c>
    </row>
    <row r="867" spans="1:10" x14ac:dyDescent="0.3">
      <c r="A867" s="2" t="s">
        <v>1636</v>
      </c>
      <c r="B867" s="3" t="s">
        <v>1637</v>
      </c>
      <c r="C867" s="2">
        <v>7</v>
      </c>
      <c r="D867" s="2">
        <v>2019</v>
      </c>
      <c r="E867" s="4">
        <v>478</v>
      </c>
      <c r="F867" s="4">
        <v>0</v>
      </c>
      <c r="G867" s="4">
        <v>478</v>
      </c>
      <c r="H867" s="3" t="s">
        <v>44</v>
      </c>
      <c r="I867" s="3" t="s">
        <v>162</v>
      </c>
      <c r="J867" s="4">
        <v>119.5</v>
      </c>
    </row>
    <row r="868" spans="1:10" x14ac:dyDescent="0.3">
      <c r="A868" s="2" t="s">
        <v>1638</v>
      </c>
      <c r="B868" s="3" t="s">
        <v>1639</v>
      </c>
      <c r="C868" s="2">
        <v>7</v>
      </c>
      <c r="D868" s="2">
        <v>2019</v>
      </c>
      <c r="E868" s="4">
        <v>180</v>
      </c>
      <c r="F868" s="4">
        <v>0</v>
      </c>
      <c r="G868" s="4">
        <v>180</v>
      </c>
      <c r="H868" s="3" t="s">
        <v>60</v>
      </c>
      <c r="I868" s="3" t="s">
        <v>1434</v>
      </c>
      <c r="J868" s="4">
        <v>61.2</v>
      </c>
    </row>
    <row r="869" spans="1:10" x14ac:dyDescent="0.3">
      <c r="A869" s="2" t="s">
        <v>1640</v>
      </c>
      <c r="B869" s="3" t="s">
        <v>1641</v>
      </c>
      <c r="C869" s="2">
        <v>7</v>
      </c>
      <c r="D869" s="2">
        <v>2019</v>
      </c>
      <c r="E869" s="4">
        <v>636</v>
      </c>
      <c r="F869" s="4">
        <v>0</v>
      </c>
      <c r="G869" s="4">
        <v>636</v>
      </c>
      <c r="H869" s="3" t="s">
        <v>41</v>
      </c>
      <c r="I869" s="3" t="s">
        <v>194</v>
      </c>
      <c r="J869" s="4">
        <v>216.24</v>
      </c>
    </row>
    <row r="870" spans="1:10" x14ac:dyDescent="0.3">
      <c r="A870" s="2" t="s">
        <v>1642</v>
      </c>
      <c r="B870" s="3" t="s">
        <v>1643</v>
      </c>
      <c r="C870" s="2">
        <v>7</v>
      </c>
      <c r="D870" s="2">
        <v>2019</v>
      </c>
      <c r="E870" s="4">
        <v>538</v>
      </c>
      <c r="F870" s="4">
        <v>0</v>
      </c>
      <c r="G870" s="4">
        <v>538</v>
      </c>
      <c r="H870" s="3" t="s">
        <v>44</v>
      </c>
      <c r="I870" s="3" t="s">
        <v>47</v>
      </c>
      <c r="J870" s="4">
        <v>145.26000000000002</v>
      </c>
    </row>
    <row r="871" spans="1:10" x14ac:dyDescent="0.3">
      <c r="A871" s="2" t="s">
        <v>1644</v>
      </c>
      <c r="B871" s="3" t="s">
        <v>1645</v>
      </c>
      <c r="C871" s="2">
        <v>7</v>
      </c>
      <c r="D871" s="2">
        <v>2019</v>
      </c>
      <c r="E871" s="4">
        <v>312</v>
      </c>
      <c r="F871" s="4">
        <v>0</v>
      </c>
      <c r="G871" s="4">
        <v>312</v>
      </c>
      <c r="H871" s="3" t="s">
        <v>60</v>
      </c>
      <c r="I871" s="3" t="s">
        <v>61</v>
      </c>
      <c r="J871" s="4">
        <v>99.84</v>
      </c>
    </row>
    <row r="872" spans="1:10" x14ac:dyDescent="0.3">
      <c r="A872" s="2" t="s">
        <v>1646</v>
      </c>
      <c r="B872" s="3" t="s">
        <v>1647</v>
      </c>
      <c r="C872" s="2">
        <v>7</v>
      </c>
      <c r="D872" s="2">
        <v>2019</v>
      </c>
      <c r="E872" s="4">
        <v>447</v>
      </c>
      <c r="F872" s="4">
        <v>0</v>
      </c>
      <c r="G872" s="4">
        <v>447</v>
      </c>
      <c r="H872" s="3" t="s">
        <v>63</v>
      </c>
      <c r="I872" s="3" t="s">
        <v>64</v>
      </c>
      <c r="J872" s="4">
        <v>156.44999999999999</v>
      </c>
    </row>
    <row r="873" spans="1:10" x14ac:dyDescent="0.3">
      <c r="A873" s="2" t="s">
        <v>1648</v>
      </c>
      <c r="B873" s="3" t="s">
        <v>1649</v>
      </c>
      <c r="C873" s="2">
        <v>7</v>
      </c>
      <c r="D873" s="2">
        <v>2019</v>
      </c>
      <c r="E873" s="4">
        <v>345</v>
      </c>
      <c r="F873" s="4">
        <v>0</v>
      </c>
      <c r="G873" s="4">
        <v>345</v>
      </c>
      <c r="H873" s="3" t="s">
        <v>63</v>
      </c>
      <c r="I873" s="3" t="s">
        <v>116</v>
      </c>
      <c r="J873" s="4">
        <v>106.95</v>
      </c>
    </row>
    <row r="874" spans="1:10" x14ac:dyDescent="0.3">
      <c r="A874" s="2" t="s">
        <v>1650</v>
      </c>
      <c r="B874" s="3" t="s">
        <v>1651</v>
      </c>
      <c r="C874" s="2">
        <v>7</v>
      </c>
      <c r="D874" s="2">
        <v>2019</v>
      </c>
      <c r="E874" s="4">
        <v>447</v>
      </c>
      <c r="F874" s="4">
        <v>0</v>
      </c>
      <c r="G874" s="4">
        <v>447</v>
      </c>
      <c r="H874" s="3" t="s">
        <v>63</v>
      </c>
      <c r="I874" s="3" t="s">
        <v>64</v>
      </c>
      <c r="J874" s="4">
        <v>156.44999999999999</v>
      </c>
    </row>
    <row r="875" spans="1:10" x14ac:dyDescent="0.3">
      <c r="A875" s="2" t="s">
        <v>1652</v>
      </c>
      <c r="B875" s="3" t="s">
        <v>1653</v>
      </c>
      <c r="C875" s="2">
        <v>7</v>
      </c>
      <c r="D875" s="2">
        <v>2019</v>
      </c>
      <c r="E875" s="4">
        <v>383</v>
      </c>
      <c r="F875" s="4">
        <v>0</v>
      </c>
      <c r="G875" s="4">
        <v>383</v>
      </c>
      <c r="H875" s="3" t="s">
        <v>63</v>
      </c>
      <c r="I875" s="3" t="s">
        <v>66</v>
      </c>
      <c r="J875" s="4">
        <v>122.56</v>
      </c>
    </row>
    <row r="876" spans="1:10" x14ac:dyDescent="0.3">
      <c r="A876" s="2" t="s">
        <v>1654</v>
      </c>
      <c r="B876" s="3" t="s">
        <v>1655</v>
      </c>
      <c r="C876" s="2">
        <v>7</v>
      </c>
      <c r="D876" s="2">
        <v>2019</v>
      </c>
      <c r="E876" s="4">
        <v>447</v>
      </c>
      <c r="F876" s="4">
        <v>0</v>
      </c>
      <c r="G876" s="4">
        <v>447</v>
      </c>
      <c r="H876" s="3" t="s">
        <v>63</v>
      </c>
      <c r="I876" s="3" t="s">
        <v>64</v>
      </c>
      <c r="J876" s="4">
        <v>156.44999999999999</v>
      </c>
    </row>
    <row r="877" spans="1:10" x14ac:dyDescent="0.3">
      <c r="A877" s="2" t="s">
        <v>1656</v>
      </c>
      <c r="B877" s="3" t="s">
        <v>1657</v>
      </c>
      <c r="C877" s="2">
        <v>7</v>
      </c>
      <c r="D877" s="2">
        <v>2019</v>
      </c>
      <c r="E877" s="4">
        <v>345</v>
      </c>
      <c r="F877" s="4">
        <v>0</v>
      </c>
      <c r="G877" s="4">
        <v>345</v>
      </c>
      <c r="H877" s="3" t="s">
        <v>63</v>
      </c>
      <c r="I877" s="3" t="s">
        <v>116</v>
      </c>
      <c r="J877" s="4">
        <v>106.95</v>
      </c>
    </row>
    <row r="878" spans="1:10" x14ac:dyDescent="0.3">
      <c r="A878" s="2" t="s">
        <v>1658</v>
      </c>
      <c r="B878" s="3" t="s">
        <v>1659</v>
      </c>
      <c r="C878" s="2">
        <v>7</v>
      </c>
      <c r="D878" s="2">
        <v>2019</v>
      </c>
      <c r="E878" s="4">
        <v>172</v>
      </c>
      <c r="F878" s="4">
        <v>0</v>
      </c>
      <c r="G878" s="4">
        <v>172</v>
      </c>
      <c r="H878" s="3" t="s">
        <v>11</v>
      </c>
      <c r="I878" s="3" t="s">
        <v>71</v>
      </c>
      <c r="J878" s="4">
        <v>65.36</v>
      </c>
    </row>
    <row r="879" spans="1:10" x14ac:dyDescent="0.3">
      <c r="A879" s="2" t="s">
        <v>1660</v>
      </c>
      <c r="B879" s="3" t="s">
        <v>1661</v>
      </c>
      <c r="C879" s="2">
        <v>7</v>
      </c>
      <c r="D879" s="2">
        <v>2019</v>
      </c>
      <c r="E879" s="4">
        <v>168</v>
      </c>
      <c r="F879" s="4">
        <v>0</v>
      </c>
      <c r="G879" s="4">
        <v>168</v>
      </c>
      <c r="H879" s="3" t="s">
        <v>11</v>
      </c>
      <c r="I879" s="3" t="s">
        <v>12</v>
      </c>
      <c r="J879" s="4">
        <v>25.2</v>
      </c>
    </row>
    <row r="880" spans="1:10" x14ac:dyDescent="0.3">
      <c r="A880" s="2" t="s">
        <v>1662</v>
      </c>
      <c r="B880" s="3" t="s">
        <v>1663</v>
      </c>
      <c r="C880" s="2">
        <v>7</v>
      </c>
      <c r="D880" s="2">
        <v>2019</v>
      </c>
      <c r="E880" s="4">
        <v>240</v>
      </c>
      <c r="F880" s="4">
        <v>0</v>
      </c>
      <c r="G880" s="4">
        <v>240</v>
      </c>
      <c r="H880" s="3" t="s">
        <v>14</v>
      </c>
      <c r="I880" s="3" t="s">
        <v>17</v>
      </c>
      <c r="J880" s="4">
        <v>43.199999999999996</v>
      </c>
    </row>
    <row r="881" spans="1:10" x14ac:dyDescent="0.3">
      <c r="A881" s="2" t="s">
        <v>1664</v>
      </c>
      <c r="B881" s="3" t="s">
        <v>1665</v>
      </c>
      <c r="C881" s="2">
        <v>7</v>
      </c>
      <c r="D881" s="2">
        <v>2019</v>
      </c>
      <c r="E881" s="4">
        <v>220</v>
      </c>
      <c r="F881" s="4">
        <v>0</v>
      </c>
      <c r="G881" s="4">
        <v>220</v>
      </c>
      <c r="H881" s="3" t="s">
        <v>14</v>
      </c>
      <c r="I881" s="3" t="s">
        <v>15</v>
      </c>
      <c r="J881" s="4">
        <v>39.6</v>
      </c>
    </row>
    <row r="882" spans="1:10" x14ac:dyDescent="0.3">
      <c r="A882" s="2" t="s">
        <v>1666</v>
      </c>
      <c r="B882" s="3" t="s">
        <v>1667</v>
      </c>
      <c r="C882" s="2">
        <v>7</v>
      </c>
      <c r="D882" s="2">
        <v>2019</v>
      </c>
      <c r="E882" s="4">
        <v>440</v>
      </c>
      <c r="F882" s="4">
        <v>0</v>
      </c>
      <c r="G882" s="4">
        <v>440</v>
      </c>
      <c r="H882" s="3" t="s">
        <v>44</v>
      </c>
      <c r="I882" s="3" t="s">
        <v>52</v>
      </c>
      <c r="J882" s="4">
        <v>136.4</v>
      </c>
    </row>
    <row r="883" spans="1:10" x14ac:dyDescent="0.3">
      <c r="A883" s="2" t="s">
        <v>1668</v>
      </c>
      <c r="B883" s="3" t="s">
        <v>1669</v>
      </c>
      <c r="C883" s="2">
        <v>7</v>
      </c>
      <c r="D883" s="2">
        <v>2019</v>
      </c>
      <c r="E883" s="4">
        <v>332</v>
      </c>
      <c r="F883" s="4">
        <v>0</v>
      </c>
      <c r="G883" s="4">
        <v>332</v>
      </c>
      <c r="H883" s="3" t="s">
        <v>60</v>
      </c>
      <c r="I883" s="3" t="s">
        <v>296</v>
      </c>
      <c r="J883" s="4">
        <v>99.6</v>
      </c>
    </row>
    <row r="884" spans="1:10" x14ac:dyDescent="0.3">
      <c r="A884" s="2" t="s">
        <v>1670</v>
      </c>
      <c r="B884" s="3" t="s">
        <v>1671</v>
      </c>
      <c r="C884" s="2">
        <v>7</v>
      </c>
      <c r="D884" s="2">
        <v>2019</v>
      </c>
      <c r="E884" s="4">
        <v>447</v>
      </c>
      <c r="F884" s="4">
        <v>0</v>
      </c>
      <c r="G884" s="4">
        <v>447</v>
      </c>
      <c r="H884" s="3" t="s">
        <v>63</v>
      </c>
      <c r="I884" s="3" t="s">
        <v>64</v>
      </c>
      <c r="J884" s="4">
        <v>156.44999999999999</v>
      </c>
    </row>
    <row r="885" spans="1:10" x14ac:dyDescent="0.3">
      <c r="A885" s="2" t="s">
        <v>1672</v>
      </c>
      <c r="B885" s="3" t="s">
        <v>1673</v>
      </c>
      <c r="C885" s="2">
        <v>7</v>
      </c>
      <c r="D885" s="2">
        <v>2019</v>
      </c>
      <c r="E885" s="4">
        <v>383</v>
      </c>
      <c r="F885" s="4">
        <v>0</v>
      </c>
      <c r="G885" s="4">
        <v>383</v>
      </c>
      <c r="H885" s="3" t="s">
        <v>63</v>
      </c>
      <c r="I885" s="3" t="s">
        <v>66</v>
      </c>
      <c r="J885" s="4">
        <v>122.56</v>
      </c>
    </row>
    <row r="886" spans="1:10" x14ac:dyDescent="0.3">
      <c r="A886" s="2" t="s">
        <v>1674</v>
      </c>
      <c r="B886" s="3" t="s">
        <v>1675</v>
      </c>
      <c r="C886" s="2">
        <v>7</v>
      </c>
      <c r="D886" s="2">
        <v>2019</v>
      </c>
      <c r="E886" s="4">
        <v>383</v>
      </c>
      <c r="F886" s="4">
        <v>0</v>
      </c>
      <c r="G886" s="4">
        <v>383</v>
      </c>
      <c r="H886" s="3" t="s">
        <v>63</v>
      </c>
      <c r="I886" s="3" t="s">
        <v>66</v>
      </c>
      <c r="J886" s="4">
        <v>122.56</v>
      </c>
    </row>
    <row r="887" spans="1:10" x14ac:dyDescent="0.3">
      <c r="A887" s="2" t="s">
        <v>1676</v>
      </c>
      <c r="B887" s="3" t="s">
        <v>1677</v>
      </c>
      <c r="C887" s="2">
        <v>7</v>
      </c>
      <c r="D887" s="2">
        <v>2019</v>
      </c>
      <c r="E887" s="4">
        <v>168</v>
      </c>
      <c r="F887" s="4">
        <v>0</v>
      </c>
      <c r="G887" s="4">
        <v>168</v>
      </c>
      <c r="H887" s="3" t="s">
        <v>11</v>
      </c>
      <c r="I887" s="3" t="s">
        <v>121</v>
      </c>
      <c r="J887" s="4">
        <v>75.600000000000009</v>
      </c>
    </row>
    <row r="888" spans="1:10" x14ac:dyDescent="0.3">
      <c r="A888" s="2" t="s">
        <v>1678</v>
      </c>
      <c r="B888" s="3" t="s">
        <v>1679</v>
      </c>
      <c r="C888" s="2">
        <v>7</v>
      </c>
      <c r="D888" s="2">
        <v>2019</v>
      </c>
      <c r="E888" s="4">
        <v>172</v>
      </c>
      <c r="F888" s="4">
        <v>0</v>
      </c>
      <c r="G888" s="4">
        <v>172</v>
      </c>
      <c r="H888" s="3" t="s">
        <v>11</v>
      </c>
      <c r="I888" s="3" t="s">
        <v>71</v>
      </c>
      <c r="J888" s="4">
        <v>65.36</v>
      </c>
    </row>
    <row r="889" spans="1:10" x14ac:dyDescent="0.3">
      <c r="A889" s="2" t="s">
        <v>1680</v>
      </c>
      <c r="B889" s="3" t="s">
        <v>1681</v>
      </c>
      <c r="C889" s="2">
        <v>7</v>
      </c>
      <c r="D889" s="2">
        <v>2019</v>
      </c>
      <c r="E889" s="4">
        <v>220</v>
      </c>
      <c r="F889" s="4">
        <v>0</v>
      </c>
      <c r="G889" s="4">
        <v>220</v>
      </c>
      <c r="H889" s="3" t="s">
        <v>14</v>
      </c>
      <c r="I889" s="3" t="s">
        <v>15</v>
      </c>
      <c r="J889" s="4">
        <v>39.6</v>
      </c>
    </row>
    <row r="890" spans="1:10" x14ac:dyDescent="0.3">
      <c r="A890" s="2" t="s">
        <v>1682</v>
      </c>
      <c r="B890" s="3" t="s">
        <v>1683</v>
      </c>
      <c r="C890" s="2">
        <v>7</v>
      </c>
      <c r="D890" s="2">
        <v>2019</v>
      </c>
      <c r="E890" s="4">
        <v>205</v>
      </c>
      <c r="F890" s="4">
        <v>0</v>
      </c>
      <c r="G890" s="4">
        <v>205</v>
      </c>
      <c r="H890" s="3" t="s">
        <v>14</v>
      </c>
      <c r="I890" s="3" t="s">
        <v>87</v>
      </c>
      <c r="J890" s="4">
        <v>36.9</v>
      </c>
    </row>
    <row r="891" spans="1:10" x14ac:dyDescent="0.3">
      <c r="A891" s="2" t="s">
        <v>1684</v>
      </c>
      <c r="B891" s="3" t="s">
        <v>1685</v>
      </c>
      <c r="C891" s="2">
        <v>7</v>
      </c>
      <c r="D891" s="2">
        <v>2019</v>
      </c>
      <c r="E891" s="4">
        <v>240</v>
      </c>
      <c r="F891" s="4">
        <v>0</v>
      </c>
      <c r="G891" s="4">
        <v>240</v>
      </c>
      <c r="H891" s="3" t="s">
        <v>14</v>
      </c>
      <c r="I891" s="3" t="s">
        <v>17</v>
      </c>
      <c r="J891" s="4">
        <v>43.199999999999996</v>
      </c>
    </row>
    <row r="892" spans="1:10" x14ac:dyDescent="0.3">
      <c r="A892" s="2" t="s">
        <v>1686</v>
      </c>
      <c r="B892" s="3" t="s">
        <v>1687</v>
      </c>
      <c r="C892" s="2">
        <v>7</v>
      </c>
      <c r="D892" s="2">
        <v>2019</v>
      </c>
      <c r="E892" s="4">
        <v>523</v>
      </c>
      <c r="F892" s="4">
        <v>0</v>
      </c>
      <c r="G892" s="4">
        <v>523</v>
      </c>
      <c r="H892" s="3" t="s">
        <v>44</v>
      </c>
      <c r="I892" s="3" t="s">
        <v>45</v>
      </c>
      <c r="J892" s="4">
        <v>156.9</v>
      </c>
    </row>
    <row r="893" spans="1:10" x14ac:dyDescent="0.3">
      <c r="A893" s="2" t="s">
        <v>1688</v>
      </c>
      <c r="B893" s="3" t="s">
        <v>1689</v>
      </c>
      <c r="C893" s="2">
        <v>7</v>
      </c>
      <c r="D893" s="2">
        <v>2019</v>
      </c>
      <c r="E893" s="4">
        <v>332</v>
      </c>
      <c r="F893" s="4">
        <v>0</v>
      </c>
      <c r="G893" s="4">
        <v>332</v>
      </c>
      <c r="H893" s="3" t="s">
        <v>60</v>
      </c>
      <c r="I893" s="3" t="s">
        <v>296</v>
      </c>
      <c r="J893" s="4">
        <v>99.6</v>
      </c>
    </row>
    <row r="894" spans="1:10" x14ac:dyDescent="0.3">
      <c r="A894" s="2" t="s">
        <v>1690</v>
      </c>
      <c r="B894" s="3" t="s">
        <v>1691</v>
      </c>
      <c r="C894" s="2">
        <v>7</v>
      </c>
      <c r="D894" s="2">
        <v>2019</v>
      </c>
      <c r="E894" s="4">
        <v>447</v>
      </c>
      <c r="F894" s="4">
        <v>0</v>
      </c>
      <c r="G894" s="4">
        <v>447</v>
      </c>
      <c r="H894" s="3" t="s">
        <v>63</v>
      </c>
      <c r="I894" s="3" t="s">
        <v>64</v>
      </c>
      <c r="J894" s="4">
        <v>156.44999999999999</v>
      </c>
    </row>
    <row r="895" spans="1:10" x14ac:dyDescent="0.3">
      <c r="A895" s="2" t="s">
        <v>1692</v>
      </c>
      <c r="B895" s="3" t="s">
        <v>1693</v>
      </c>
      <c r="C895" s="2">
        <v>7</v>
      </c>
      <c r="D895" s="2">
        <v>2019</v>
      </c>
      <c r="E895" s="4">
        <v>447</v>
      </c>
      <c r="F895" s="4">
        <v>0</v>
      </c>
      <c r="G895" s="4">
        <v>447</v>
      </c>
      <c r="H895" s="3" t="s">
        <v>63</v>
      </c>
      <c r="I895" s="3" t="s">
        <v>64</v>
      </c>
      <c r="J895" s="4">
        <v>156.44999999999999</v>
      </c>
    </row>
    <row r="896" spans="1:10" x14ac:dyDescent="0.3">
      <c r="A896" s="2" t="s">
        <v>1694</v>
      </c>
      <c r="B896" s="3" t="s">
        <v>1695</v>
      </c>
      <c r="C896" s="2">
        <v>7</v>
      </c>
      <c r="D896" s="2">
        <v>2019</v>
      </c>
      <c r="E896" s="4">
        <v>168</v>
      </c>
      <c r="F896" s="4">
        <v>0</v>
      </c>
      <c r="G896" s="4">
        <v>168</v>
      </c>
      <c r="H896" s="3" t="s">
        <v>11</v>
      </c>
      <c r="I896" s="3" t="s">
        <v>121</v>
      </c>
      <c r="J896" s="4">
        <v>75.600000000000009</v>
      </c>
    </row>
    <row r="897" spans="1:10" x14ac:dyDescent="0.3">
      <c r="A897" s="2" t="s">
        <v>1696</v>
      </c>
      <c r="B897" s="3" t="s">
        <v>1697</v>
      </c>
      <c r="C897" s="2">
        <v>7</v>
      </c>
      <c r="D897" s="2">
        <v>2019</v>
      </c>
      <c r="E897" s="4">
        <v>144</v>
      </c>
      <c r="F897" s="4">
        <v>0</v>
      </c>
      <c r="G897" s="4">
        <v>144</v>
      </c>
      <c r="H897" s="3" t="s">
        <v>11</v>
      </c>
      <c r="I897" s="3" t="s">
        <v>119</v>
      </c>
      <c r="J897" s="4">
        <v>66.240000000000009</v>
      </c>
    </row>
    <row r="898" spans="1:10" x14ac:dyDescent="0.3">
      <c r="A898" s="2" t="s">
        <v>1698</v>
      </c>
      <c r="B898" s="3" t="s">
        <v>1699</v>
      </c>
      <c r="C898" s="2">
        <v>7</v>
      </c>
      <c r="D898" s="2">
        <v>2019</v>
      </c>
      <c r="E898" s="4">
        <v>210</v>
      </c>
      <c r="F898" s="4">
        <v>0</v>
      </c>
      <c r="G898" s="4">
        <v>210</v>
      </c>
      <c r="H898" s="3" t="s">
        <v>14</v>
      </c>
      <c r="I898" s="3" t="s">
        <v>75</v>
      </c>
      <c r="J898" s="4">
        <v>37.799999999999997</v>
      </c>
    </row>
    <row r="899" spans="1:10" x14ac:dyDescent="0.3">
      <c r="A899" s="2" t="s">
        <v>1700</v>
      </c>
      <c r="B899" s="3" t="s">
        <v>1701</v>
      </c>
      <c r="C899" s="2">
        <v>7</v>
      </c>
      <c r="D899" s="2">
        <v>2019</v>
      </c>
      <c r="E899" s="4">
        <v>240</v>
      </c>
      <c r="F899" s="4">
        <v>0</v>
      </c>
      <c r="G899" s="4">
        <v>240</v>
      </c>
      <c r="H899" s="3" t="s">
        <v>14</v>
      </c>
      <c r="I899" s="3" t="s">
        <v>17</v>
      </c>
      <c r="J899" s="4">
        <v>43.199999999999996</v>
      </c>
    </row>
    <row r="900" spans="1:10" x14ac:dyDescent="0.3">
      <c r="A900" s="2" t="s">
        <v>1702</v>
      </c>
      <c r="B900" s="3" t="s">
        <v>1703</v>
      </c>
      <c r="C900" s="2">
        <v>7</v>
      </c>
      <c r="D900" s="2">
        <v>2019</v>
      </c>
      <c r="E900" s="4">
        <v>205</v>
      </c>
      <c r="F900" s="4">
        <v>0</v>
      </c>
      <c r="G900" s="4">
        <v>205</v>
      </c>
      <c r="H900" s="3" t="s">
        <v>14</v>
      </c>
      <c r="I900" s="3" t="s">
        <v>87</v>
      </c>
      <c r="J900" s="4">
        <v>36.9</v>
      </c>
    </row>
    <row r="901" spans="1:10" x14ac:dyDescent="0.3">
      <c r="A901" s="2" t="s">
        <v>1704</v>
      </c>
      <c r="B901" s="3" t="s">
        <v>1705</v>
      </c>
      <c r="C901" s="2">
        <v>7</v>
      </c>
      <c r="D901" s="2">
        <v>2019</v>
      </c>
      <c r="E901" s="4">
        <v>258</v>
      </c>
      <c r="F901" s="4">
        <v>0</v>
      </c>
      <c r="G901" s="4">
        <v>258</v>
      </c>
      <c r="H901" s="3" t="s">
        <v>20</v>
      </c>
      <c r="I901" s="3" t="s">
        <v>105</v>
      </c>
      <c r="J901" s="4">
        <v>72.240000000000009</v>
      </c>
    </row>
    <row r="902" spans="1:10" x14ac:dyDescent="0.3">
      <c r="A902" s="2" t="s">
        <v>1706</v>
      </c>
      <c r="B902" s="3" t="s">
        <v>1707</v>
      </c>
      <c r="C902" s="2">
        <v>7</v>
      </c>
      <c r="D902" s="2">
        <v>2019</v>
      </c>
      <c r="E902" s="4">
        <v>538</v>
      </c>
      <c r="F902" s="4">
        <v>0</v>
      </c>
      <c r="G902" s="4">
        <v>538</v>
      </c>
      <c r="H902" s="3" t="s">
        <v>44</v>
      </c>
      <c r="I902" s="3" t="s">
        <v>597</v>
      </c>
      <c r="J902" s="4">
        <v>129.12</v>
      </c>
    </row>
    <row r="903" spans="1:10" x14ac:dyDescent="0.3">
      <c r="A903" s="2" t="s">
        <v>1708</v>
      </c>
      <c r="B903" s="3" t="s">
        <v>1709</v>
      </c>
      <c r="C903" s="2">
        <v>7</v>
      </c>
      <c r="D903" s="2">
        <v>2019</v>
      </c>
      <c r="E903" s="4">
        <v>284</v>
      </c>
      <c r="F903" s="4">
        <v>0</v>
      </c>
      <c r="G903" s="4">
        <v>284</v>
      </c>
      <c r="H903" s="3" t="s">
        <v>60</v>
      </c>
      <c r="I903" s="3" t="s">
        <v>109</v>
      </c>
      <c r="J903" s="4">
        <v>76.680000000000007</v>
      </c>
    </row>
    <row r="904" spans="1:10" x14ac:dyDescent="0.3">
      <c r="A904" s="2" t="s">
        <v>1710</v>
      </c>
      <c r="B904" s="3" t="s">
        <v>1711</v>
      </c>
      <c r="C904" s="2">
        <v>7</v>
      </c>
      <c r="D904" s="2">
        <v>2019</v>
      </c>
      <c r="E904" s="4">
        <v>345</v>
      </c>
      <c r="F904" s="4">
        <v>0</v>
      </c>
      <c r="G904" s="4">
        <v>345</v>
      </c>
      <c r="H904" s="3" t="s">
        <v>63</v>
      </c>
      <c r="I904" s="3" t="s">
        <v>116</v>
      </c>
      <c r="J904" s="4">
        <v>106.95</v>
      </c>
    </row>
    <row r="905" spans="1:10" x14ac:dyDescent="0.3">
      <c r="A905" s="2" t="s">
        <v>1712</v>
      </c>
      <c r="B905" s="3" t="s">
        <v>1713</v>
      </c>
      <c r="C905" s="2">
        <v>7</v>
      </c>
      <c r="D905" s="2">
        <v>2019</v>
      </c>
      <c r="E905" s="4">
        <v>168</v>
      </c>
      <c r="F905" s="4">
        <v>0</v>
      </c>
      <c r="G905" s="4">
        <v>168</v>
      </c>
      <c r="H905" s="3" t="s">
        <v>11</v>
      </c>
      <c r="I905" s="3" t="s">
        <v>12</v>
      </c>
      <c r="J905" s="4">
        <v>25.2</v>
      </c>
    </row>
    <row r="906" spans="1:10" x14ac:dyDescent="0.3">
      <c r="A906" s="2" t="s">
        <v>1714</v>
      </c>
      <c r="B906" s="3" t="s">
        <v>1715</v>
      </c>
      <c r="C906" s="2">
        <v>7</v>
      </c>
      <c r="D906" s="2">
        <v>2019</v>
      </c>
      <c r="E906" s="4">
        <v>168</v>
      </c>
      <c r="F906" s="4">
        <v>0</v>
      </c>
      <c r="G906" s="4">
        <v>168</v>
      </c>
      <c r="H906" s="3" t="s">
        <v>11</v>
      </c>
      <c r="I906" s="3" t="s">
        <v>12</v>
      </c>
      <c r="J906" s="4">
        <v>25.2</v>
      </c>
    </row>
    <row r="907" spans="1:10" x14ac:dyDescent="0.3">
      <c r="A907" s="2" t="s">
        <v>1716</v>
      </c>
      <c r="B907" s="3" t="s">
        <v>1717</v>
      </c>
      <c r="C907" s="2">
        <v>7</v>
      </c>
      <c r="D907" s="2">
        <v>2019</v>
      </c>
      <c r="E907" s="4">
        <v>205</v>
      </c>
      <c r="F907" s="4">
        <v>0</v>
      </c>
      <c r="G907" s="4">
        <v>205</v>
      </c>
      <c r="H907" s="3" t="s">
        <v>14</v>
      </c>
      <c r="I907" s="3" t="s">
        <v>87</v>
      </c>
      <c r="J907" s="4">
        <v>36.9</v>
      </c>
    </row>
    <row r="908" spans="1:10" x14ac:dyDescent="0.3">
      <c r="A908" s="2" t="s">
        <v>1718</v>
      </c>
      <c r="B908" s="3" t="s">
        <v>1719</v>
      </c>
      <c r="C908" s="2">
        <v>7</v>
      </c>
      <c r="D908" s="2">
        <v>2019</v>
      </c>
      <c r="E908" s="4">
        <v>205</v>
      </c>
      <c r="F908" s="4">
        <v>0</v>
      </c>
      <c r="G908" s="4">
        <v>205</v>
      </c>
      <c r="H908" s="3" t="s">
        <v>14</v>
      </c>
      <c r="I908" s="3" t="s">
        <v>87</v>
      </c>
      <c r="J908" s="4">
        <v>36.9</v>
      </c>
    </row>
    <row r="909" spans="1:10" x14ac:dyDescent="0.3">
      <c r="A909" s="2" t="s">
        <v>1720</v>
      </c>
      <c r="B909" s="3" t="s">
        <v>1721</v>
      </c>
      <c r="C909" s="2">
        <v>7</v>
      </c>
      <c r="D909" s="2">
        <v>2019</v>
      </c>
      <c r="E909" s="4">
        <v>192</v>
      </c>
      <c r="F909" s="4">
        <v>0</v>
      </c>
      <c r="G909" s="4">
        <v>192</v>
      </c>
      <c r="H909" s="3" t="s">
        <v>14</v>
      </c>
      <c r="I909" s="3" t="s">
        <v>78</v>
      </c>
      <c r="J909" s="4">
        <v>34.56</v>
      </c>
    </row>
    <row r="910" spans="1:10" x14ac:dyDescent="0.3">
      <c r="A910" s="2" t="s">
        <v>1722</v>
      </c>
      <c r="B910" s="3" t="s">
        <v>1723</v>
      </c>
      <c r="C910" s="2">
        <v>7</v>
      </c>
      <c r="D910" s="2">
        <v>2019</v>
      </c>
      <c r="E910" s="4">
        <v>258</v>
      </c>
      <c r="F910" s="4">
        <v>0</v>
      </c>
      <c r="G910" s="4">
        <v>258</v>
      </c>
      <c r="H910" s="3" t="s">
        <v>20</v>
      </c>
      <c r="I910" s="3" t="s">
        <v>105</v>
      </c>
      <c r="J910" s="4">
        <v>72.240000000000009</v>
      </c>
    </row>
    <row r="911" spans="1:10" x14ac:dyDescent="0.3">
      <c r="A911" s="2" t="s">
        <v>1724</v>
      </c>
      <c r="B911" s="3" t="s">
        <v>1725</v>
      </c>
      <c r="C911" s="2">
        <v>7</v>
      </c>
      <c r="D911" s="2">
        <v>2019</v>
      </c>
      <c r="E911" s="4">
        <v>327</v>
      </c>
      <c r="F911" s="4">
        <v>0</v>
      </c>
      <c r="G911" s="4">
        <v>327</v>
      </c>
      <c r="H911" s="3" t="s">
        <v>20</v>
      </c>
      <c r="I911" s="3" t="s">
        <v>100</v>
      </c>
      <c r="J911" s="4">
        <v>94.83</v>
      </c>
    </row>
    <row r="912" spans="1:10" x14ac:dyDescent="0.3">
      <c r="A912" s="2" t="s">
        <v>1726</v>
      </c>
      <c r="B912" s="3" t="s">
        <v>1727</v>
      </c>
      <c r="C912" s="2">
        <v>7</v>
      </c>
      <c r="D912" s="2">
        <v>2019</v>
      </c>
      <c r="E912" s="4">
        <v>261</v>
      </c>
      <c r="F912" s="4">
        <v>0</v>
      </c>
      <c r="G912" s="4">
        <v>261</v>
      </c>
      <c r="H912" s="3" t="s">
        <v>60</v>
      </c>
      <c r="I912" s="3" t="s">
        <v>515</v>
      </c>
      <c r="J912" s="4">
        <v>78.3</v>
      </c>
    </row>
    <row r="913" spans="1:10" x14ac:dyDescent="0.3">
      <c r="A913" s="2" t="s">
        <v>1728</v>
      </c>
      <c r="B913" s="3" t="s">
        <v>1729</v>
      </c>
      <c r="C913" s="2">
        <v>7</v>
      </c>
      <c r="D913" s="2">
        <v>2019</v>
      </c>
      <c r="E913" s="4">
        <v>447</v>
      </c>
      <c r="F913" s="4">
        <v>0</v>
      </c>
      <c r="G913" s="4">
        <v>447</v>
      </c>
      <c r="H913" s="3" t="s">
        <v>63</v>
      </c>
      <c r="I913" s="3" t="s">
        <v>64</v>
      </c>
      <c r="J913" s="4">
        <v>156.44999999999999</v>
      </c>
    </row>
    <row r="914" spans="1:10" x14ac:dyDescent="0.3">
      <c r="A914" s="2" t="s">
        <v>1730</v>
      </c>
      <c r="B914" s="3" t="s">
        <v>1731</v>
      </c>
      <c r="C914" s="2">
        <v>7</v>
      </c>
      <c r="D914" s="2">
        <v>2019</v>
      </c>
      <c r="E914" s="4">
        <v>144</v>
      </c>
      <c r="F914" s="4">
        <v>0</v>
      </c>
      <c r="G914" s="4">
        <v>144</v>
      </c>
      <c r="H914" s="3" t="s">
        <v>11</v>
      </c>
      <c r="I914" s="3" t="s">
        <v>119</v>
      </c>
      <c r="J914" s="4">
        <v>66.240000000000009</v>
      </c>
    </row>
    <row r="915" spans="1:10" x14ac:dyDescent="0.3">
      <c r="A915" s="2" t="s">
        <v>1732</v>
      </c>
      <c r="B915" s="3" t="s">
        <v>1733</v>
      </c>
      <c r="C915" s="2">
        <v>7</v>
      </c>
      <c r="D915" s="2">
        <v>2019</v>
      </c>
      <c r="E915" s="4">
        <v>168</v>
      </c>
      <c r="F915" s="4">
        <v>0</v>
      </c>
      <c r="G915" s="4">
        <v>168</v>
      </c>
      <c r="H915" s="3" t="s">
        <v>11</v>
      </c>
      <c r="I915" s="3" t="s">
        <v>121</v>
      </c>
      <c r="J915" s="4">
        <v>75.600000000000009</v>
      </c>
    </row>
    <row r="916" spans="1:10" x14ac:dyDescent="0.3">
      <c r="A916" s="2" t="s">
        <v>1734</v>
      </c>
      <c r="B916" s="3" t="s">
        <v>1735</v>
      </c>
      <c r="C916" s="2">
        <v>7</v>
      </c>
      <c r="D916" s="2">
        <v>2019</v>
      </c>
      <c r="E916" s="4">
        <v>205</v>
      </c>
      <c r="F916" s="4">
        <v>0</v>
      </c>
      <c r="G916" s="4">
        <v>205</v>
      </c>
      <c r="H916" s="3" t="s">
        <v>14</v>
      </c>
      <c r="I916" s="3" t="s">
        <v>87</v>
      </c>
      <c r="J916" s="4">
        <v>36.9</v>
      </c>
    </row>
    <row r="917" spans="1:10" x14ac:dyDescent="0.3">
      <c r="A917" s="2" t="s">
        <v>1736</v>
      </c>
      <c r="B917" s="3" t="s">
        <v>1737</v>
      </c>
      <c r="C917" s="2">
        <v>7</v>
      </c>
      <c r="D917" s="2">
        <v>2019</v>
      </c>
      <c r="E917" s="4">
        <v>210</v>
      </c>
      <c r="F917" s="4">
        <v>0</v>
      </c>
      <c r="G917" s="4">
        <v>210</v>
      </c>
      <c r="H917" s="3" t="s">
        <v>14</v>
      </c>
      <c r="I917" s="3" t="s">
        <v>75</v>
      </c>
      <c r="J917" s="4">
        <v>37.799999999999997</v>
      </c>
    </row>
    <row r="918" spans="1:10" x14ac:dyDescent="0.3">
      <c r="A918" s="2" t="s">
        <v>1738</v>
      </c>
      <c r="B918" s="3" t="s">
        <v>1739</v>
      </c>
      <c r="C918" s="2">
        <v>7</v>
      </c>
      <c r="D918" s="2">
        <v>2019</v>
      </c>
      <c r="E918" s="4">
        <v>240</v>
      </c>
      <c r="F918" s="4">
        <v>0</v>
      </c>
      <c r="G918" s="4">
        <v>240</v>
      </c>
      <c r="H918" s="3" t="s">
        <v>14</v>
      </c>
      <c r="I918" s="3" t="s">
        <v>17</v>
      </c>
      <c r="J918" s="4">
        <v>43.199999999999996</v>
      </c>
    </row>
    <row r="919" spans="1:10" x14ac:dyDescent="0.3">
      <c r="A919" s="2" t="s">
        <v>1740</v>
      </c>
      <c r="B919" s="3" t="s">
        <v>1741</v>
      </c>
      <c r="C919" s="2">
        <v>7</v>
      </c>
      <c r="D919" s="2">
        <v>2019</v>
      </c>
      <c r="E919" s="4">
        <v>255</v>
      </c>
      <c r="F919" s="4">
        <v>0</v>
      </c>
      <c r="G919" s="4">
        <v>255</v>
      </c>
      <c r="H919" s="3" t="s">
        <v>20</v>
      </c>
      <c r="I919" s="3" t="s">
        <v>102</v>
      </c>
      <c r="J919" s="4">
        <v>66.3</v>
      </c>
    </row>
    <row r="920" spans="1:10" x14ac:dyDescent="0.3">
      <c r="A920" s="2" t="s">
        <v>1742</v>
      </c>
      <c r="B920" s="3" t="s">
        <v>1743</v>
      </c>
      <c r="C920" s="2">
        <v>7</v>
      </c>
      <c r="D920" s="2">
        <v>2019</v>
      </c>
      <c r="E920" s="4">
        <v>327</v>
      </c>
      <c r="F920" s="4">
        <v>0</v>
      </c>
      <c r="G920" s="4">
        <v>327</v>
      </c>
      <c r="H920" s="3" t="s">
        <v>20</v>
      </c>
      <c r="I920" s="3" t="s">
        <v>100</v>
      </c>
      <c r="J920" s="4">
        <v>94.83</v>
      </c>
    </row>
    <row r="921" spans="1:10" x14ac:dyDescent="0.3">
      <c r="A921" s="2" t="s">
        <v>1744</v>
      </c>
      <c r="B921" s="3" t="s">
        <v>1745</v>
      </c>
      <c r="C921" s="2">
        <v>7</v>
      </c>
      <c r="D921" s="2">
        <v>2019</v>
      </c>
      <c r="E921" s="4">
        <v>258</v>
      </c>
      <c r="F921" s="4">
        <v>0</v>
      </c>
      <c r="G921" s="4">
        <v>258</v>
      </c>
      <c r="H921" s="3" t="s">
        <v>20</v>
      </c>
      <c r="I921" s="3" t="s">
        <v>105</v>
      </c>
      <c r="J921" s="4">
        <v>72.240000000000009</v>
      </c>
    </row>
    <row r="922" spans="1:10" x14ac:dyDescent="0.3">
      <c r="A922" s="2" t="s">
        <v>1746</v>
      </c>
      <c r="B922" s="3" t="s">
        <v>1747</v>
      </c>
      <c r="C922" s="2">
        <v>7</v>
      </c>
      <c r="D922" s="2">
        <v>2019</v>
      </c>
      <c r="E922" s="4">
        <v>312</v>
      </c>
      <c r="F922" s="4">
        <v>0</v>
      </c>
      <c r="G922" s="4">
        <v>312</v>
      </c>
      <c r="H922" s="3" t="s">
        <v>60</v>
      </c>
      <c r="I922" s="3" t="s">
        <v>61</v>
      </c>
      <c r="J922" s="4">
        <v>99.84</v>
      </c>
    </row>
    <row r="923" spans="1:10" x14ac:dyDescent="0.3">
      <c r="A923" s="2" t="s">
        <v>1748</v>
      </c>
      <c r="B923" s="3" t="s">
        <v>1749</v>
      </c>
      <c r="C923" s="2">
        <v>7</v>
      </c>
      <c r="D923" s="2">
        <v>2019</v>
      </c>
      <c r="E923" s="4">
        <v>345</v>
      </c>
      <c r="F923" s="4">
        <v>0</v>
      </c>
      <c r="G923" s="4">
        <v>345</v>
      </c>
      <c r="H923" s="3" t="s">
        <v>63</v>
      </c>
      <c r="I923" s="3" t="s">
        <v>116</v>
      </c>
      <c r="J923" s="4">
        <v>106.95</v>
      </c>
    </row>
    <row r="924" spans="1:10" x14ac:dyDescent="0.3">
      <c r="A924" s="2" t="s">
        <v>1750</v>
      </c>
      <c r="B924" s="3" t="s">
        <v>1751</v>
      </c>
      <c r="C924" s="2">
        <v>7</v>
      </c>
      <c r="D924" s="2">
        <v>2019</v>
      </c>
      <c r="E924" s="4">
        <v>172</v>
      </c>
      <c r="F924" s="4">
        <v>0</v>
      </c>
      <c r="G924" s="4">
        <v>172</v>
      </c>
      <c r="H924" s="3" t="s">
        <v>11</v>
      </c>
      <c r="I924" s="3" t="s">
        <v>71</v>
      </c>
      <c r="J924" s="4">
        <v>65.36</v>
      </c>
    </row>
    <row r="925" spans="1:10" x14ac:dyDescent="0.3">
      <c r="A925" s="2" t="s">
        <v>1752</v>
      </c>
      <c r="B925" s="3" t="s">
        <v>1753</v>
      </c>
      <c r="C925" s="2">
        <v>7</v>
      </c>
      <c r="D925" s="2">
        <v>2019</v>
      </c>
      <c r="E925" s="4">
        <v>240</v>
      </c>
      <c r="F925" s="4">
        <v>0</v>
      </c>
      <c r="G925" s="4">
        <v>240</v>
      </c>
      <c r="H925" s="3" t="s">
        <v>14</v>
      </c>
      <c r="I925" s="3" t="s">
        <v>17</v>
      </c>
      <c r="J925" s="4">
        <v>43.199999999999996</v>
      </c>
    </row>
    <row r="926" spans="1:10" x14ac:dyDescent="0.3">
      <c r="A926" s="2" t="s">
        <v>1754</v>
      </c>
      <c r="B926" s="3" t="s">
        <v>1755</v>
      </c>
      <c r="C926" s="2">
        <v>7</v>
      </c>
      <c r="D926" s="2">
        <v>2019</v>
      </c>
      <c r="E926" s="4">
        <v>345</v>
      </c>
      <c r="F926" s="4">
        <v>0</v>
      </c>
      <c r="G926" s="4">
        <v>345</v>
      </c>
      <c r="H926" s="3" t="s">
        <v>63</v>
      </c>
      <c r="I926" s="3" t="s">
        <v>116</v>
      </c>
      <c r="J926" s="4">
        <v>106.95</v>
      </c>
    </row>
    <row r="927" spans="1:10" x14ac:dyDescent="0.3">
      <c r="A927" s="2" t="s">
        <v>1756</v>
      </c>
      <c r="B927" s="3" t="s">
        <v>1757</v>
      </c>
      <c r="C927" s="2">
        <v>7</v>
      </c>
      <c r="D927" s="2">
        <v>2019</v>
      </c>
      <c r="E927" s="4">
        <v>144</v>
      </c>
      <c r="F927" s="4">
        <v>0</v>
      </c>
      <c r="G927" s="4">
        <v>144</v>
      </c>
      <c r="H927" s="3" t="s">
        <v>11</v>
      </c>
      <c r="I927" s="3" t="s">
        <v>119</v>
      </c>
      <c r="J927" s="4">
        <v>66.240000000000009</v>
      </c>
    </row>
    <row r="928" spans="1:10" x14ac:dyDescent="0.3">
      <c r="A928" s="2" t="s">
        <v>1758</v>
      </c>
      <c r="B928" s="3" t="s">
        <v>1759</v>
      </c>
      <c r="C928" s="2">
        <v>7</v>
      </c>
      <c r="D928" s="2">
        <v>2019</v>
      </c>
      <c r="E928" s="4">
        <v>210</v>
      </c>
      <c r="F928" s="4">
        <v>0</v>
      </c>
      <c r="G928" s="4">
        <v>210</v>
      </c>
      <c r="H928" s="3" t="s">
        <v>14</v>
      </c>
      <c r="I928" s="3" t="s">
        <v>75</v>
      </c>
      <c r="J928" s="4">
        <v>37.799999999999997</v>
      </c>
    </row>
    <row r="929" spans="1:10" x14ac:dyDescent="0.3">
      <c r="A929" s="2" t="s">
        <v>1760</v>
      </c>
      <c r="B929" s="3" t="s">
        <v>1761</v>
      </c>
      <c r="C929" s="2">
        <v>7</v>
      </c>
      <c r="D929" s="2">
        <v>2019</v>
      </c>
      <c r="E929" s="4">
        <v>313</v>
      </c>
      <c r="F929" s="4">
        <v>0</v>
      </c>
      <c r="G929" s="4">
        <v>313</v>
      </c>
      <c r="H929" s="3" t="s">
        <v>20</v>
      </c>
      <c r="I929" s="3" t="s">
        <v>21</v>
      </c>
      <c r="J929" s="4">
        <v>93.899999999999991</v>
      </c>
    </row>
    <row r="930" spans="1:10" x14ac:dyDescent="0.3">
      <c r="A930" s="2" t="s">
        <v>1762</v>
      </c>
      <c r="B930" s="3" t="s">
        <v>1763</v>
      </c>
      <c r="C930" s="2">
        <v>7</v>
      </c>
      <c r="D930" s="2">
        <v>2019</v>
      </c>
      <c r="E930" s="4">
        <v>313</v>
      </c>
      <c r="F930" s="4">
        <v>0</v>
      </c>
      <c r="G930" s="4">
        <v>313</v>
      </c>
      <c r="H930" s="3" t="s">
        <v>20</v>
      </c>
      <c r="I930" s="3" t="s">
        <v>21</v>
      </c>
      <c r="J930" s="4">
        <v>93.899999999999991</v>
      </c>
    </row>
    <row r="931" spans="1:10" x14ac:dyDescent="0.3">
      <c r="A931" s="2" t="s">
        <v>1764</v>
      </c>
      <c r="B931" s="3" t="s">
        <v>1765</v>
      </c>
      <c r="C931" s="2">
        <v>7</v>
      </c>
      <c r="D931" s="2">
        <v>2019</v>
      </c>
      <c r="E931" s="4">
        <v>951</v>
      </c>
      <c r="F931" s="4">
        <v>0</v>
      </c>
      <c r="G931" s="4">
        <v>951</v>
      </c>
      <c r="H931" s="3" t="s">
        <v>23</v>
      </c>
      <c r="I931" s="3" t="s">
        <v>24</v>
      </c>
      <c r="J931" s="4">
        <v>247.26000000000002</v>
      </c>
    </row>
    <row r="932" spans="1:10" x14ac:dyDescent="0.3">
      <c r="A932" s="2" t="s">
        <v>1766</v>
      </c>
      <c r="B932" s="3" t="s">
        <v>1767</v>
      </c>
      <c r="C932" s="2">
        <v>7</v>
      </c>
      <c r="D932" s="2">
        <v>2019</v>
      </c>
      <c r="E932" s="4">
        <v>447</v>
      </c>
      <c r="F932" s="4">
        <v>0</v>
      </c>
      <c r="G932" s="4">
        <v>447</v>
      </c>
      <c r="H932" s="3" t="s">
        <v>63</v>
      </c>
      <c r="I932" s="3" t="s">
        <v>64</v>
      </c>
      <c r="J932" s="4">
        <v>156.44999999999999</v>
      </c>
    </row>
    <row r="933" spans="1:10" x14ac:dyDescent="0.3">
      <c r="A933" s="2" t="s">
        <v>1768</v>
      </c>
      <c r="B933" s="3" t="s">
        <v>1769</v>
      </c>
      <c r="C933" s="2">
        <v>7</v>
      </c>
      <c r="D933" s="2">
        <v>2019</v>
      </c>
      <c r="E933" s="4">
        <v>168</v>
      </c>
      <c r="F933" s="4">
        <v>0</v>
      </c>
      <c r="G933" s="4">
        <v>168</v>
      </c>
      <c r="H933" s="3" t="s">
        <v>11</v>
      </c>
      <c r="I933" s="3" t="s">
        <v>121</v>
      </c>
      <c r="J933" s="4">
        <v>75.600000000000009</v>
      </c>
    </row>
    <row r="934" spans="1:10" x14ac:dyDescent="0.3">
      <c r="A934" s="2" t="s">
        <v>1770</v>
      </c>
      <c r="B934" s="3" t="s">
        <v>1771</v>
      </c>
      <c r="C934" s="2">
        <v>7</v>
      </c>
      <c r="D934" s="2">
        <v>2019</v>
      </c>
      <c r="E934" s="4">
        <v>192</v>
      </c>
      <c r="F934" s="4">
        <v>0</v>
      </c>
      <c r="G934" s="4">
        <v>192</v>
      </c>
      <c r="H934" s="3" t="s">
        <v>14</v>
      </c>
      <c r="I934" s="3" t="s">
        <v>78</v>
      </c>
      <c r="J934" s="4">
        <v>34.56</v>
      </c>
    </row>
    <row r="935" spans="1:10" x14ac:dyDescent="0.3">
      <c r="A935" s="2" t="s">
        <v>1772</v>
      </c>
      <c r="B935" s="3" t="s">
        <v>1773</v>
      </c>
      <c r="C935" s="2">
        <v>7</v>
      </c>
      <c r="D935" s="2">
        <v>2019</v>
      </c>
      <c r="E935" s="4">
        <v>313</v>
      </c>
      <c r="F935" s="4">
        <v>0</v>
      </c>
      <c r="G935" s="4">
        <v>313</v>
      </c>
      <c r="H935" s="3" t="s">
        <v>20</v>
      </c>
      <c r="I935" s="3" t="s">
        <v>21</v>
      </c>
      <c r="J935" s="4">
        <v>93.899999999999991</v>
      </c>
    </row>
    <row r="936" spans="1:10" x14ac:dyDescent="0.3">
      <c r="A936" s="2" t="s">
        <v>1774</v>
      </c>
      <c r="B936" s="3" t="s">
        <v>1775</v>
      </c>
      <c r="C936" s="2">
        <v>7</v>
      </c>
      <c r="D936" s="2">
        <v>2019</v>
      </c>
      <c r="E936" s="4">
        <v>526</v>
      </c>
      <c r="F936" s="4">
        <v>0</v>
      </c>
      <c r="G936" s="4">
        <v>526</v>
      </c>
      <c r="H936" s="3" t="s">
        <v>23</v>
      </c>
      <c r="I936" s="3" t="s">
        <v>183</v>
      </c>
      <c r="J936" s="4">
        <v>210.4</v>
      </c>
    </row>
    <row r="937" spans="1:10" x14ac:dyDescent="0.3">
      <c r="A937" s="2" t="s">
        <v>1776</v>
      </c>
      <c r="B937" s="3" t="s">
        <v>1777</v>
      </c>
      <c r="C937" s="2">
        <v>7</v>
      </c>
      <c r="D937" s="2">
        <v>2019</v>
      </c>
      <c r="E937" s="4">
        <v>1491</v>
      </c>
      <c r="F937" s="4">
        <v>0</v>
      </c>
      <c r="G937" s="4">
        <v>1491</v>
      </c>
      <c r="H937" s="3" t="s">
        <v>26</v>
      </c>
      <c r="I937" s="3" t="s">
        <v>31</v>
      </c>
      <c r="J937" s="4">
        <v>506.94000000000005</v>
      </c>
    </row>
    <row r="938" spans="1:10" x14ac:dyDescent="0.3">
      <c r="A938" s="2" t="s">
        <v>1778</v>
      </c>
      <c r="B938" s="3" t="s">
        <v>1779</v>
      </c>
      <c r="C938" s="2">
        <v>7</v>
      </c>
      <c r="D938" s="2">
        <v>2019</v>
      </c>
      <c r="E938" s="4">
        <v>383</v>
      </c>
      <c r="F938" s="4">
        <v>0</v>
      </c>
      <c r="G938" s="4">
        <v>383</v>
      </c>
      <c r="H938" s="3" t="s">
        <v>63</v>
      </c>
      <c r="I938" s="3" t="s">
        <v>66</v>
      </c>
      <c r="J938" s="4">
        <v>122.56</v>
      </c>
    </row>
    <row r="939" spans="1:10" x14ac:dyDescent="0.3">
      <c r="A939" s="2" t="s">
        <v>1780</v>
      </c>
      <c r="B939" s="3" t="s">
        <v>1781</v>
      </c>
      <c r="C939" s="2">
        <v>7</v>
      </c>
      <c r="D939" s="2">
        <v>2019</v>
      </c>
      <c r="E939" s="4">
        <v>168</v>
      </c>
      <c r="F939" s="4">
        <v>0</v>
      </c>
      <c r="G939" s="4">
        <v>168</v>
      </c>
      <c r="H939" s="3" t="s">
        <v>11</v>
      </c>
      <c r="I939" s="3" t="s">
        <v>12</v>
      </c>
      <c r="J939" s="4">
        <v>25.2</v>
      </c>
    </row>
    <row r="940" spans="1:10" x14ac:dyDescent="0.3">
      <c r="A940" s="2" t="s">
        <v>1782</v>
      </c>
      <c r="B940" s="3" t="s">
        <v>1783</v>
      </c>
      <c r="C940" s="2">
        <v>7</v>
      </c>
      <c r="D940" s="2">
        <v>2019</v>
      </c>
      <c r="E940" s="4">
        <v>192</v>
      </c>
      <c r="F940" s="4">
        <v>0</v>
      </c>
      <c r="G940" s="4">
        <v>192</v>
      </c>
      <c r="H940" s="3" t="s">
        <v>14</v>
      </c>
      <c r="I940" s="3" t="s">
        <v>78</v>
      </c>
      <c r="J940" s="4">
        <v>34.56</v>
      </c>
    </row>
    <row r="941" spans="1:10" x14ac:dyDescent="0.3">
      <c r="A941" s="2" t="s">
        <v>1784</v>
      </c>
      <c r="B941" s="3" t="s">
        <v>1785</v>
      </c>
      <c r="C941" s="2">
        <v>7</v>
      </c>
      <c r="D941" s="2">
        <v>2019</v>
      </c>
      <c r="E941" s="4">
        <v>258</v>
      </c>
      <c r="F941" s="4">
        <v>0</v>
      </c>
      <c r="G941" s="4">
        <v>258</v>
      </c>
      <c r="H941" s="3" t="s">
        <v>20</v>
      </c>
      <c r="I941" s="3" t="s">
        <v>105</v>
      </c>
      <c r="J941" s="4">
        <v>72.240000000000009</v>
      </c>
    </row>
    <row r="942" spans="1:10" x14ac:dyDescent="0.3">
      <c r="A942" s="2" t="s">
        <v>1786</v>
      </c>
      <c r="B942" s="3" t="s">
        <v>1787</v>
      </c>
      <c r="C942" s="2">
        <v>7</v>
      </c>
      <c r="D942" s="2">
        <v>2019</v>
      </c>
      <c r="E942" s="4">
        <v>258</v>
      </c>
      <c r="F942" s="4">
        <v>0</v>
      </c>
      <c r="G942" s="4">
        <v>258</v>
      </c>
      <c r="H942" s="3" t="s">
        <v>20</v>
      </c>
      <c r="I942" s="3" t="s">
        <v>105</v>
      </c>
      <c r="J942" s="4">
        <v>72.240000000000009</v>
      </c>
    </row>
    <row r="943" spans="1:10" x14ac:dyDescent="0.3">
      <c r="A943" s="2" t="s">
        <v>1788</v>
      </c>
      <c r="B943" s="3" t="s">
        <v>1789</v>
      </c>
      <c r="C943" s="2">
        <v>7</v>
      </c>
      <c r="D943" s="2">
        <v>2019</v>
      </c>
      <c r="E943" s="4">
        <v>255</v>
      </c>
      <c r="F943" s="4">
        <v>0</v>
      </c>
      <c r="G943" s="4">
        <v>255</v>
      </c>
      <c r="H943" s="3" t="s">
        <v>20</v>
      </c>
      <c r="I943" s="3" t="s">
        <v>102</v>
      </c>
      <c r="J943" s="4">
        <v>66.3</v>
      </c>
    </row>
    <row r="944" spans="1:10" x14ac:dyDescent="0.3">
      <c r="A944" s="2" t="s">
        <v>1790</v>
      </c>
      <c r="B944" s="3" t="s">
        <v>1791</v>
      </c>
      <c r="C944" s="2">
        <v>7</v>
      </c>
      <c r="D944" s="2">
        <v>2019</v>
      </c>
      <c r="E944" s="4">
        <v>1086</v>
      </c>
      <c r="F944" s="4">
        <v>0</v>
      </c>
      <c r="G944" s="4">
        <v>1086</v>
      </c>
      <c r="H944" s="3" t="s">
        <v>23</v>
      </c>
      <c r="I944" s="3" t="s">
        <v>467</v>
      </c>
      <c r="J944" s="4">
        <v>293.22000000000003</v>
      </c>
    </row>
    <row r="945" spans="1:10" x14ac:dyDescent="0.3">
      <c r="A945" s="2" t="s">
        <v>1792</v>
      </c>
      <c r="B945" s="3" t="s">
        <v>1793</v>
      </c>
      <c r="C945" s="2">
        <v>7</v>
      </c>
      <c r="D945" s="2">
        <v>2019</v>
      </c>
      <c r="E945" s="4">
        <v>951</v>
      </c>
      <c r="F945" s="4">
        <v>0</v>
      </c>
      <c r="G945" s="4">
        <v>951</v>
      </c>
      <c r="H945" s="3" t="s">
        <v>23</v>
      </c>
      <c r="I945" s="3" t="s">
        <v>24</v>
      </c>
      <c r="J945" s="4">
        <v>247.26000000000002</v>
      </c>
    </row>
    <row r="946" spans="1:10" x14ac:dyDescent="0.3">
      <c r="A946" s="2" t="s">
        <v>1794</v>
      </c>
      <c r="B946" s="3" t="s">
        <v>1795</v>
      </c>
      <c r="C946" s="2">
        <v>7</v>
      </c>
      <c r="D946" s="2">
        <v>2019</v>
      </c>
      <c r="E946" s="4">
        <v>313</v>
      </c>
      <c r="F946" s="4">
        <v>0</v>
      </c>
      <c r="G946" s="4">
        <v>313</v>
      </c>
      <c r="H946" s="3" t="s">
        <v>20</v>
      </c>
      <c r="I946" s="3" t="s">
        <v>21</v>
      </c>
      <c r="J946" s="4">
        <v>93.899999999999991</v>
      </c>
    </row>
    <row r="947" spans="1:10" x14ac:dyDescent="0.3">
      <c r="A947" s="2" t="s">
        <v>1796</v>
      </c>
      <c r="B947" s="3" t="s">
        <v>1797</v>
      </c>
      <c r="C947" s="2">
        <v>7</v>
      </c>
      <c r="D947" s="2">
        <v>2019</v>
      </c>
      <c r="E947" s="4">
        <v>1086</v>
      </c>
      <c r="F947" s="4">
        <v>0</v>
      </c>
      <c r="G947" s="4">
        <v>1086</v>
      </c>
      <c r="H947" s="3" t="s">
        <v>23</v>
      </c>
      <c r="I947" s="3" t="s">
        <v>467</v>
      </c>
      <c r="J947" s="4">
        <v>293.22000000000003</v>
      </c>
    </row>
    <row r="948" spans="1:10" x14ac:dyDescent="0.3">
      <c r="A948" s="2" t="s">
        <v>1798</v>
      </c>
      <c r="B948" s="3" t="s">
        <v>1799</v>
      </c>
      <c r="C948" s="2">
        <v>7</v>
      </c>
      <c r="D948" s="2">
        <v>2019</v>
      </c>
      <c r="E948" s="4">
        <v>1491</v>
      </c>
      <c r="F948" s="4">
        <v>0</v>
      </c>
      <c r="G948" s="4">
        <v>1491</v>
      </c>
      <c r="H948" s="3" t="s">
        <v>26</v>
      </c>
      <c r="I948" s="3" t="s">
        <v>31</v>
      </c>
      <c r="J948" s="4">
        <v>506.94000000000005</v>
      </c>
    </row>
    <row r="949" spans="1:10" x14ac:dyDescent="0.3">
      <c r="A949" s="2" t="s">
        <v>1800</v>
      </c>
      <c r="B949" s="3" t="s">
        <v>1801</v>
      </c>
      <c r="C949" s="2">
        <v>7</v>
      </c>
      <c r="D949" s="2">
        <v>2019</v>
      </c>
      <c r="E949" s="4">
        <v>383</v>
      </c>
      <c r="F949" s="4">
        <v>0</v>
      </c>
      <c r="G949" s="4">
        <v>383</v>
      </c>
      <c r="H949" s="3" t="s">
        <v>63</v>
      </c>
      <c r="I949" s="3" t="s">
        <v>66</v>
      </c>
      <c r="J949" s="4">
        <v>122.56</v>
      </c>
    </row>
    <row r="950" spans="1:10" x14ac:dyDescent="0.3">
      <c r="A950" s="2" t="s">
        <v>1802</v>
      </c>
      <c r="B950" s="3" t="s">
        <v>1803</v>
      </c>
      <c r="C950" s="2">
        <v>7</v>
      </c>
      <c r="D950" s="2">
        <v>2019</v>
      </c>
      <c r="E950" s="4">
        <v>144</v>
      </c>
      <c r="F950" s="4">
        <v>0</v>
      </c>
      <c r="G950" s="4">
        <v>144</v>
      </c>
      <c r="H950" s="3" t="s">
        <v>11</v>
      </c>
      <c r="I950" s="3" t="s">
        <v>119</v>
      </c>
      <c r="J950" s="4">
        <v>66.240000000000009</v>
      </c>
    </row>
    <row r="951" spans="1:10" x14ac:dyDescent="0.3">
      <c r="A951" s="2" t="s">
        <v>1804</v>
      </c>
      <c r="B951" s="3" t="s">
        <v>1805</v>
      </c>
      <c r="C951" s="2">
        <v>7</v>
      </c>
      <c r="D951" s="2">
        <v>2019</v>
      </c>
      <c r="E951" s="4">
        <v>220</v>
      </c>
      <c r="F951" s="4">
        <v>0</v>
      </c>
      <c r="G951" s="4">
        <v>220</v>
      </c>
      <c r="H951" s="3" t="s">
        <v>14</v>
      </c>
      <c r="I951" s="3" t="s">
        <v>15</v>
      </c>
      <c r="J951" s="4">
        <v>39.6</v>
      </c>
    </row>
    <row r="952" spans="1:10" x14ac:dyDescent="0.3">
      <c r="A952" s="2" t="s">
        <v>1806</v>
      </c>
      <c r="B952" s="3" t="s">
        <v>1807</v>
      </c>
      <c r="C952" s="2">
        <v>7</v>
      </c>
      <c r="D952" s="2">
        <v>2019</v>
      </c>
      <c r="E952" s="4">
        <v>192</v>
      </c>
      <c r="F952" s="4">
        <v>0</v>
      </c>
      <c r="G952" s="4">
        <v>192</v>
      </c>
      <c r="H952" s="3" t="s">
        <v>14</v>
      </c>
      <c r="I952" s="3" t="s">
        <v>78</v>
      </c>
      <c r="J952" s="4">
        <v>34.56</v>
      </c>
    </row>
    <row r="953" spans="1:10" x14ac:dyDescent="0.3">
      <c r="A953" s="2" t="s">
        <v>1808</v>
      </c>
      <c r="B953" s="3" t="s">
        <v>1809</v>
      </c>
      <c r="C953" s="2">
        <v>7</v>
      </c>
      <c r="D953" s="2">
        <v>2019</v>
      </c>
      <c r="E953" s="4">
        <v>210</v>
      </c>
      <c r="F953" s="4">
        <v>0</v>
      </c>
      <c r="G953" s="4">
        <v>210</v>
      </c>
      <c r="H953" s="3" t="s">
        <v>14</v>
      </c>
      <c r="I953" s="3" t="s">
        <v>75</v>
      </c>
      <c r="J953" s="4">
        <v>37.799999999999997</v>
      </c>
    </row>
    <row r="954" spans="1:10" x14ac:dyDescent="0.3">
      <c r="A954" s="2" t="s">
        <v>1810</v>
      </c>
      <c r="B954" s="3" t="s">
        <v>1811</v>
      </c>
      <c r="C954" s="2">
        <v>6</v>
      </c>
      <c r="D954" s="2">
        <v>2019</v>
      </c>
      <c r="E954" s="4">
        <v>258</v>
      </c>
      <c r="F954" s="4">
        <v>0</v>
      </c>
      <c r="G954" s="4">
        <v>258</v>
      </c>
      <c r="H954" s="3" t="s">
        <v>20</v>
      </c>
      <c r="I954" s="3" t="s">
        <v>105</v>
      </c>
      <c r="J954" s="4">
        <v>72.240000000000009</v>
      </c>
    </row>
    <row r="955" spans="1:10" x14ac:dyDescent="0.3">
      <c r="A955" s="2" t="s">
        <v>1812</v>
      </c>
      <c r="B955" s="3" t="s">
        <v>1813</v>
      </c>
      <c r="C955" s="2">
        <v>6</v>
      </c>
      <c r="D955" s="2">
        <v>2019</v>
      </c>
      <c r="E955" s="4">
        <v>258</v>
      </c>
      <c r="F955" s="4">
        <v>0</v>
      </c>
      <c r="G955" s="4">
        <v>258</v>
      </c>
      <c r="H955" s="3" t="s">
        <v>20</v>
      </c>
      <c r="I955" s="3" t="s">
        <v>105</v>
      </c>
      <c r="J955" s="4">
        <v>72.240000000000009</v>
      </c>
    </row>
    <row r="956" spans="1:10" x14ac:dyDescent="0.3">
      <c r="A956" s="2" t="s">
        <v>1814</v>
      </c>
      <c r="B956" s="3" t="s">
        <v>1815</v>
      </c>
      <c r="C956" s="2">
        <v>6</v>
      </c>
      <c r="D956" s="2">
        <v>2019</v>
      </c>
      <c r="E956" s="4">
        <v>313</v>
      </c>
      <c r="F956" s="4">
        <v>0</v>
      </c>
      <c r="G956" s="4">
        <v>313</v>
      </c>
      <c r="H956" s="3" t="s">
        <v>20</v>
      </c>
      <c r="I956" s="3" t="s">
        <v>21</v>
      </c>
      <c r="J956" s="4">
        <v>93.899999999999991</v>
      </c>
    </row>
    <row r="957" spans="1:10" x14ac:dyDescent="0.3">
      <c r="A957" s="2" t="s">
        <v>1816</v>
      </c>
      <c r="B957" s="3" t="s">
        <v>1817</v>
      </c>
      <c r="C957" s="2">
        <v>6</v>
      </c>
      <c r="D957" s="2">
        <v>2019</v>
      </c>
      <c r="E957" s="4">
        <v>383</v>
      </c>
      <c r="F957" s="4">
        <v>0</v>
      </c>
      <c r="G957" s="4">
        <v>383</v>
      </c>
      <c r="H957" s="3" t="s">
        <v>63</v>
      </c>
      <c r="I957" s="3" t="s">
        <v>66</v>
      </c>
      <c r="J957" s="4">
        <v>122.56</v>
      </c>
    </row>
    <row r="958" spans="1:10" x14ac:dyDescent="0.3">
      <c r="A958" s="2" t="s">
        <v>1818</v>
      </c>
      <c r="B958" s="3" t="s">
        <v>1819</v>
      </c>
      <c r="C958" s="2">
        <v>6</v>
      </c>
      <c r="D958" s="2">
        <v>2019</v>
      </c>
      <c r="E958" s="4">
        <v>168</v>
      </c>
      <c r="F958" s="4">
        <v>0</v>
      </c>
      <c r="G958" s="4">
        <v>168</v>
      </c>
      <c r="H958" s="3" t="s">
        <v>11</v>
      </c>
      <c r="I958" s="3" t="s">
        <v>121</v>
      </c>
      <c r="J958" s="4">
        <v>75.600000000000009</v>
      </c>
    </row>
    <row r="959" spans="1:10" x14ac:dyDescent="0.3">
      <c r="A959" s="2" t="s">
        <v>1820</v>
      </c>
      <c r="B959" s="3" t="s">
        <v>1821</v>
      </c>
      <c r="C959" s="2">
        <v>6</v>
      </c>
      <c r="D959" s="2">
        <v>2019</v>
      </c>
      <c r="E959" s="4">
        <v>180</v>
      </c>
      <c r="F959" s="4">
        <v>0</v>
      </c>
      <c r="G959" s="4">
        <v>180</v>
      </c>
      <c r="H959" s="3" t="s">
        <v>60</v>
      </c>
      <c r="I959" s="3" t="s">
        <v>1434</v>
      </c>
      <c r="J959" s="4">
        <v>61.2</v>
      </c>
    </row>
    <row r="960" spans="1:10" x14ac:dyDescent="0.3">
      <c r="A960" s="2" t="s">
        <v>1822</v>
      </c>
      <c r="B960" s="3" t="s">
        <v>1823</v>
      </c>
      <c r="C960" s="2">
        <v>6</v>
      </c>
      <c r="D960" s="2">
        <v>2019</v>
      </c>
      <c r="E960" s="4">
        <v>383</v>
      </c>
      <c r="F960" s="4">
        <v>0</v>
      </c>
      <c r="G960" s="4">
        <v>383</v>
      </c>
      <c r="H960" s="3" t="s">
        <v>63</v>
      </c>
      <c r="I960" s="3" t="s">
        <v>66</v>
      </c>
      <c r="J960" s="4">
        <v>122.56</v>
      </c>
    </row>
    <row r="961" spans="1:10" x14ac:dyDescent="0.3">
      <c r="A961" s="2" t="s">
        <v>1824</v>
      </c>
      <c r="B961" s="3" t="s">
        <v>1825</v>
      </c>
      <c r="C961" s="2">
        <v>6</v>
      </c>
      <c r="D961" s="2">
        <v>2019</v>
      </c>
      <c r="E961" s="4">
        <v>168</v>
      </c>
      <c r="F961" s="4">
        <v>0</v>
      </c>
      <c r="G961" s="4">
        <v>168</v>
      </c>
      <c r="H961" s="3" t="s">
        <v>11</v>
      </c>
      <c r="I961" s="3" t="s">
        <v>12</v>
      </c>
      <c r="J961" s="4">
        <v>25.2</v>
      </c>
    </row>
    <row r="962" spans="1:10" x14ac:dyDescent="0.3">
      <c r="A962" s="2" t="s">
        <v>1826</v>
      </c>
      <c r="B962" s="3" t="s">
        <v>1827</v>
      </c>
      <c r="C962" s="2">
        <v>6</v>
      </c>
      <c r="D962" s="2">
        <v>2019</v>
      </c>
      <c r="E962" s="4">
        <v>172</v>
      </c>
      <c r="F962" s="4">
        <v>0</v>
      </c>
      <c r="G962" s="4">
        <v>172</v>
      </c>
      <c r="H962" s="3" t="s">
        <v>11</v>
      </c>
      <c r="I962" s="3" t="s">
        <v>71</v>
      </c>
      <c r="J962" s="4">
        <v>65.36</v>
      </c>
    </row>
    <row r="963" spans="1:10" x14ac:dyDescent="0.3">
      <c r="A963" s="2" t="s">
        <v>1828</v>
      </c>
      <c r="B963" s="3" t="s">
        <v>1829</v>
      </c>
      <c r="C963" s="2">
        <v>6</v>
      </c>
      <c r="D963" s="2">
        <v>2019</v>
      </c>
      <c r="E963" s="4">
        <v>205</v>
      </c>
      <c r="F963" s="4">
        <v>0</v>
      </c>
      <c r="G963" s="4">
        <v>205</v>
      </c>
      <c r="H963" s="3" t="s">
        <v>14</v>
      </c>
      <c r="I963" s="3" t="s">
        <v>87</v>
      </c>
      <c r="J963" s="4">
        <v>36.9</v>
      </c>
    </row>
    <row r="964" spans="1:10" x14ac:dyDescent="0.3">
      <c r="A964" s="2" t="s">
        <v>1830</v>
      </c>
      <c r="B964" s="3" t="s">
        <v>1831</v>
      </c>
      <c r="C964" s="2">
        <v>6</v>
      </c>
      <c r="D964" s="2">
        <v>2019</v>
      </c>
      <c r="E964" s="4">
        <v>220</v>
      </c>
      <c r="F964" s="4">
        <v>0</v>
      </c>
      <c r="G964" s="4">
        <v>220</v>
      </c>
      <c r="H964" s="3" t="s">
        <v>14</v>
      </c>
      <c r="I964" s="3" t="s">
        <v>15</v>
      </c>
      <c r="J964" s="4">
        <v>39.6</v>
      </c>
    </row>
    <row r="965" spans="1:10" x14ac:dyDescent="0.3">
      <c r="A965" s="2" t="s">
        <v>1832</v>
      </c>
      <c r="B965" s="3" t="s">
        <v>1833</v>
      </c>
      <c r="C965" s="2">
        <v>6</v>
      </c>
      <c r="D965" s="2">
        <v>2019</v>
      </c>
      <c r="E965" s="4">
        <v>267</v>
      </c>
      <c r="F965" s="4">
        <v>0</v>
      </c>
      <c r="G965" s="4">
        <v>267</v>
      </c>
      <c r="H965" s="3" t="s">
        <v>60</v>
      </c>
      <c r="I965" s="3" t="s">
        <v>164</v>
      </c>
      <c r="J965" s="4">
        <v>90.78</v>
      </c>
    </row>
    <row r="966" spans="1:10" x14ac:dyDescent="0.3">
      <c r="A966" s="2" t="s">
        <v>1834</v>
      </c>
      <c r="B966" s="3" t="s">
        <v>1835</v>
      </c>
      <c r="C966" s="2">
        <v>6</v>
      </c>
      <c r="D966" s="2">
        <v>2019</v>
      </c>
      <c r="E966" s="4">
        <v>579</v>
      </c>
      <c r="F966" s="4">
        <v>0</v>
      </c>
      <c r="G966" s="4">
        <v>579</v>
      </c>
      <c r="H966" s="3" t="s">
        <v>41</v>
      </c>
      <c r="I966" s="3" t="s">
        <v>197</v>
      </c>
      <c r="J966" s="4">
        <v>167.91</v>
      </c>
    </row>
    <row r="967" spans="1:10" x14ac:dyDescent="0.3">
      <c r="A967" s="2" t="s">
        <v>1836</v>
      </c>
      <c r="B967" s="3" t="s">
        <v>1837</v>
      </c>
      <c r="C967" s="2">
        <v>6</v>
      </c>
      <c r="D967" s="2">
        <v>2019</v>
      </c>
      <c r="E967" s="4">
        <v>539</v>
      </c>
      <c r="F967" s="4">
        <v>0</v>
      </c>
      <c r="G967" s="4">
        <v>539</v>
      </c>
      <c r="H967" s="3" t="s">
        <v>44</v>
      </c>
      <c r="I967" s="3" t="s">
        <v>1089</v>
      </c>
      <c r="J967" s="4">
        <v>156.31</v>
      </c>
    </row>
    <row r="968" spans="1:10" x14ac:dyDescent="0.3">
      <c r="A968" s="2" t="s">
        <v>1838</v>
      </c>
      <c r="B968" s="3" t="s">
        <v>1839</v>
      </c>
      <c r="C968" s="2">
        <v>6</v>
      </c>
      <c r="D968" s="2">
        <v>2019</v>
      </c>
      <c r="E968" s="4">
        <v>187</v>
      </c>
      <c r="F968" s="4">
        <v>0</v>
      </c>
      <c r="G968" s="4">
        <v>187</v>
      </c>
      <c r="H968" s="3" t="s">
        <v>60</v>
      </c>
      <c r="I968" s="3" t="s">
        <v>486</v>
      </c>
      <c r="J968" s="4">
        <v>59.84</v>
      </c>
    </row>
    <row r="969" spans="1:10" x14ac:dyDescent="0.3">
      <c r="A969" s="2" t="s">
        <v>1840</v>
      </c>
      <c r="B969" s="3" t="s">
        <v>1841</v>
      </c>
      <c r="C969" s="2">
        <v>6</v>
      </c>
      <c r="D969" s="2">
        <v>2019</v>
      </c>
      <c r="E969" s="4">
        <v>447</v>
      </c>
      <c r="F969" s="4">
        <v>0</v>
      </c>
      <c r="G969" s="4">
        <v>447</v>
      </c>
      <c r="H969" s="3" t="s">
        <v>63</v>
      </c>
      <c r="I969" s="3" t="s">
        <v>64</v>
      </c>
      <c r="J969" s="4">
        <v>156.44999999999999</v>
      </c>
    </row>
    <row r="970" spans="1:10" x14ac:dyDescent="0.3">
      <c r="A970" s="2" t="s">
        <v>1842</v>
      </c>
      <c r="B970" s="3" t="s">
        <v>1843</v>
      </c>
      <c r="C970" s="2">
        <v>6</v>
      </c>
      <c r="D970" s="2">
        <v>2019</v>
      </c>
      <c r="E970" s="4">
        <v>447</v>
      </c>
      <c r="F970" s="4">
        <v>0</v>
      </c>
      <c r="G970" s="4">
        <v>447</v>
      </c>
      <c r="H970" s="3" t="s">
        <v>63</v>
      </c>
      <c r="I970" s="3" t="s">
        <v>64</v>
      </c>
      <c r="J970" s="4">
        <v>156.44999999999999</v>
      </c>
    </row>
    <row r="971" spans="1:10" x14ac:dyDescent="0.3">
      <c r="A971" s="2" t="s">
        <v>1844</v>
      </c>
      <c r="B971" s="3" t="s">
        <v>1845</v>
      </c>
      <c r="C971" s="2">
        <v>6</v>
      </c>
      <c r="D971" s="2">
        <v>2019</v>
      </c>
      <c r="E971" s="4">
        <v>345</v>
      </c>
      <c r="F971" s="4">
        <v>0</v>
      </c>
      <c r="G971" s="4">
        <v>345</v>
      </c>
      <c r="H971" s="3" t="s">
        <v>63</v>
      </c>
      <c r="I971" s="3" t="s">
        <v>116</v>
      </c>
      <c r="J971" s="4">
        <v>106.95</v>
      </c>
    </row>
    <row r="972" spans="1:10" x14ac:dyDescent="0.3">
      <c r="A972" s="2" t="s">
        <v>1846</v>
      </c>
      <c r="B972" s="3" t="s">
        <v>1847</v>
      </c>
      <c r="C972" s="2">
        <v>6</v>
      </c>
      <c r="D972" s="2">
        <v>2019</v>
      </c>
      <c r="E972" s="4">
        <v>144</v>
      </c>
      <c r="F972" s="4">
        <v>0</v>
      </c>
      <c r="G972" s="4">
        <v>144</v>
      </c>
      <c r="H972" s="3" t="s">
        <v>11</v>
      </c>
      <c r="I972" s="3" t="s">
        <v>119</v>
      </c>
      <c r="J972" s="4">
        <v>66.240000000000009</v>
      </c>
    </row>
    <row r="973" spans="1:10" x14ac:dyDescent="0.3">
      <c r="A973" s="2" t="s">
        <v>1848</v>
      </c>
      <c r="B973" s="3" t="s">
        <v>1849</v>
      </c>
      <c r="C973" s="2">
        <v>6</v>
      </c>
      <c r="D973" s="2">
        <v>2019</v>
      </c>
      <c r="E973" s="4">
        <v>144</v>
      </c>
      <c r="F973" s="4">
        <v>0</v>
      </c>
      <c r="G973" s="4">
        <v>144</v>
      </c>
      <c r="H973" s="3" t="s">
        <v>11</v>
      </c>
      <c r="I973" s="3" t="s">
        <v>119</v>
      </c>
      <c r="J973" s="4">
        <v>66.240000000000009</v>
      </c>
    </row>
    <row r="974" spans="1:10" x14ac:dyDescent="0.3">
      <c r="A974" s="2" t="s">
        <v>1850</v>
      </c>
      <c r="B974" s="3" t="s">
        <v>1851</v>
      </c>
      <c r="C974" s="2">
        <v>6</v>
      </c>
      <c r="D974" s="2">
        <v>2019</v>
      </c>
      <c r="E974" s="4">
        <v>240</v>
      </c>
      <c r="F974" s="4">
        <v>0</v>
      </c>
      <c r="G974" s="4">
        <v>240</v>
      </c>
      <c r="H974" s="3" t="s">
        <v>14</v>
      </c>
      <c r="I974" s="3" t="s">
        <v>17</v>
      </c>
      <c r="J974" s="4">
        <v>43.199999999999996</v>
      </c>
    </row>
    <row r="975" spans="1:10" x14ac:dyDescent="0.3">
      <c r="A975" s="2" t="s">
        <v>1852</v>
      </c>
      <c r="B975" s="3" t="s">
        <v>1853</v>
      </c>
      <c r="C975" s="2">
        <v>6</v>
      </c>
      <c r="D975" s="2">
        <v>2019</v>
      </c>
      <c r="E975" s="4">
        <v>240</v>
      </c>
      <c r="F975" s="4">
        <v>0</v>
      </c>
      <c r="G975" s="4">
        <v>240</v>
      </c>
      <c r="H975" s="3" t="s">
        <v>14</v>
      </c>
      <c r="I975" s="3" t="s">
        <v>17</v>
      </c>
      <c r="J975" s="4">
        <v>43.199999999999996</v>
      </c>
    </row>
    <row r="976" spans="1:10" x14ac:dyDescent="0.3">
      <c r="A976" s="2" t="s">
        <v>1854</v>
      </c>
      <c r="B976" s="3" t="s">
        <v>1855</v>
      </c>
      <c r="C976" s="2">
        <v>6</v>
      </c>
      <c r="D976" s="2">
        <v>2019</v>
      </c>
      <c r="E976" s="4">
        <v>507</v>
      </c>
      <c r="F976" s="4">
        <v>0</v>
      </c>
      <c r="G976" s="4">
        <v>507</v>
      </c>
      <c r="H976" s="3" t="s">
        <v>44</v>
      </c>
      <c r="I976" s="3" t="s">
        <v>275</v>
      </c>
      <c r="J976" s="4">
        <v>136.89000000000001</v>
      </c>
    </row>
    <row r="977" spans="1:10" x14ac:dyDescent="0.3">
      <c r="A977" s="2" t="s">
        <v>1856</v>
      </c>
      <c r="B977" s="3" t="s">
        <v>1857</v>
      </c>
      <c r="C977" s="2">
        <v>6</v>
      </c>
      <c r="D977" s="2">
        <v>2019</v>
      </c>
      <c r="E977" s="4">
        <v>228</v>
      </c>
      <c r="F977" s="4">
        <v>0</v>
      </c>
      <c r="G977" s="4">
        <v>228</v>
      </c>
      <c r="H977" s="3" t="s">
        <v>60</v>
      </c>
      <c r="I977" s="3" t="s">
        <v>557</v>
      </c>
      <c r="J977" s="4">
        <v>79.8</v>
      </c>
    </row>
    <row r="978" spans="1:10" x14ac:dyDescent="0.3">
      <c r="A978" s="2" t="s">
        <v>1858</v>
      </c>
      <c r="B978" s="3" t="s">
        <v>1859</v>
      </c>
      <c r="C978" s="2">
        <v>6</v>
      </c>
      <c r="D978" s="2">
        <v>2019</v>
      </c>
      <c r="E978" s="4">
        <v>345</v>
      </c>
      <c r="F978" s="4">
        <v>0</v>
      </c>
      <c r="G978" s="4">
        <v>345</v>
      </c>
      <c r="H978" s="3" t="s">
        <v>63</v>
      </c>
      <c r="I978" s="3" t="s">
        <v>116</v>
      </c>
      <c r="J978" s="4">
        <v>106.95</v>
      </c>
    </row>
    <row r="979" spans="1:10" x14ac:dyDescent="0.3">
      <c r="A979" s="2" t="s">
        <v>1860</v>
      </c>
      <c r="B979" s="3" t="s">
        <v>1861</v>
      </c>
      <c r="C979" s="2">
        <v>6</v>
      </c>
      <c r="D979" s="2">
        <v>2019</v>
      </c>
      <c r="E979" s="4">
        <v>383</v>
      </c>
      <c r="F979" s="4">
        <v>0</v>
      </c>
      <c r="G979" s="4">
        <v>383</v>
      </c>
      <c r="H979" s="3" t="s">
        <v>63</v>
      </c>
      <c r="I979" s="3" t="s">
        <v>66</v>
      </c>
      <c r="J979" s="4">
        <v>122.56</v>
      </c>
    </row>
    <row r="980" spans="1:10" x14ac:dyDescent="0.3">
      <c r="A980" s="2" t="s">
        <v>1862</v>
      </c>
      <c r="B980" s="3" t="s">
        <v>1863</v>
      </c>
      <c r="C980" s="2">
        <v>6</v>
      </c>
      <c r="D980" s="2">
        <v>2019</v>
      </c>
      <c r="E980" s="4">
        <v>345</v>
      </c>
      <c r="F980" s="4">
        <v>0</v>
      </c>
      <c r="G980" s="4">
        <v>345</v>
      </c>
      <c r="H980" s="3" t="s">
        <v>63</v>
      </c>
      <c r="I980" s="3" t="s">
        <v>116</v>
      </c>
      <c r="J980" s="4">
        <v>106.95</v>
      </c>
    </row>
    <row r="981" spans="1:10" x14ac:dyDescent="0.3">
      <c r="A981" s="2" t="s">
        <v>1864</v>
      </c>
      <c r="B981" s="3" t="s">
        <v>1865</v>
      </c>
      <c r="C981" s="2">
        <v>6</v>
      </c>
      <c r="D981" s="2">
        <v>2019</v>
      </c>
      <c r="E981" s="4">
        <v>168</v>
      </c>
      <c r="F981" s="4">
        <v>0</v>
      </c>
      <c r="G981" s="4">
        <v>168</v>
      </c>
      <c r="H981" s="3" t="s">
        <v>11</v>
      </c>
      <c r="I981" s="3" t="s">
        <v>121</v>
      </c>
      <c r="J981" s="4">
        <v>75.600000000000009</v>
      </c>
    </row>
    <row r="982" spans="1:10" x14ac:dyDescent="0.3">
      <c r="A982" s="2" t="s">
        <v>1866</v>
      </c>
      <c r="B982" s="3" t="s">
        <v>1867</v>
      </c>
      <c r="C982" s="2">
        <v>6</v>
      </c>
      <c r="D982" s="2">
        <v>2019</v>
      </c>
      <c r="E982" s="4">
        <v>168</v>
      </c>
      <c r="F982" s="4">
        <v>0</v>
      </c>
      <c r="G982" s="4">
        <v>168</v>
      </c>
      <c r="H982" s="3" t="s">
        <v>11</v>
      </c>
      <c r="I982" s="3" t="s">
        <v>12</v>
      </c>
      <c r="J982" s="4">
        <v>25.2</v>
      </c>
    </row>
    <row r="983" spans="1:10" x14ac:dyDescent="0.3">
      <c r="A983" s="2" t="s">
        <v>1868</v>
      </c>
      <c r="B983" s="3" t="s">
        <v>1869</v>
      </c>
      <c r="C983" s="2">
        <v>6</v>
      </c>
      <c r="D983" s="2">
        <v>2019</v>
      </c>
      <c r="E983" s="4">
        <v>220</v>
      </c>
      <c r="F983" s="4">
        <v>0</v>
      </c>
      <c r="G983" s="4">
        <v>220</v>
      </c>
      <c r="H983" s="3" t="s">
        <v>14</v>
      </c>
      <c r="I983" s="3" t="s">
        <v>15</v>
      </c>
      <c r="J983" s="4">
        <v>39.6</v>
      </c>
    </row>
    <row r="984" spans="1:10" x14ac:dyDescent="0.3">
      <c r="A984" s="2" t="s">
        <v>1870</v>
      </c>
      <c r="B984" s="3" t="s">
        <v>1871</v>
      </c>
      <c r="C984" s="2">
        <v>6</v>
      </c>
      <c r="D984" s="2">
        <v>2019</v>
      </c>
      <c r="E984" s="4">
        <v>192</v>
      </c>
      <c r="F984" s="4">
        <v>0</v>
      </c>
      <c r="G984" s="4">
        <v>192</v>
      </c>
      <c r="H984" s="3" t="s">
        <v>14</v>
      </c>
      <c r="I984" s="3" t="s">
        <v>78</v>
      </c>
      <c r="J984" s="4">
        <v>34.56</v>
      </c>
    </row>
    <row r="985" spans="1:10" x14ac:dyDescent="0.3">
      <c r="A985" s="2" t="s">
        <v>1872</v>
      </c>
      <c r="B985" s="3" t="s">
        <v>1873</v>
      </c>
      <c r="C985" s="2">
        <v>6</v>
      </c>
      <c r="D985" s="2">
        <v>2019</v>
      </c>
      <c r="E985" s="4">
        <v>240</v>
      </c>
      <c r="F985" s="4">
        <v>0</v>
      </c>
      <c r="G985" s="4">
        <v>240</v>
      </c>
      <c r="H985" s="3" t="s">
        <v>14</v>
      </c>
      <c r="I985" s="3" t="s">
        <v>17</v>
      </c>
      <c r="J985" s="4">
        <v>43.199999999999996</v>
      </c>
    </row>
    <row r="986" spans="1:10" x14ac:dyDescent="0.3">
      <c r="A986" s="2" t="s">
        <v>1874</v>
      </c>
      <c r="B986" s="3" t="s">
        <v>1875</v>
      </c>
      <c r="C986" s="2">
        <v>6</v>
      </c>
      <c r="D986" s="2">
        <v>2019</v>
      </c>
      <c r="E986" s="4">
        <v>506</v>
      </c>
      <c r="F986" s="4">
        <v>0</v>
      </c>
      <c r="G986" s="4">
        <v>506</v>
      </c>
      <c r="H986" s="3" t="s">
        <v>44</v>
      </c>
      <c r="I986" s="3" t="s">
        <v>58</v>
      </c>
      <c r="J986" s="4">
        <v>146.73999999999998</v>
      </c>
    </row>
    <row r="987" spans="1:10" x14ac:dyDescent="0.3">
      <c r="A987" s="2" t="s">
        <v>1876</v>
      </c>
      <c r="B987" s="3" t="s">
        <v>1877</v>
      </c>
      <c r="C987" s="2">
        <v>6</v>
      </c>
      <c r="D987" s="2">
        <v>2019</v>
      </c>
      <c r="E987" s="4">
        <v>187</v>
      </c>
      <c r="F987" s="4">
        <v>0</v>
      </c>
      <c r="G987" s="4">
        <v>187</v>
      </c>
      <c r="H987" s="3" t="s">
        <v>60</v>
      </c>
      <c r="I987" s="3" t="s">
        <v>486</v>
      </c>
      <c r="J987" s="4">
        <v>59.84</v>
      </c>
    </row>
    <row r="988" spans="1:10" x14ac:dyDescent="0.3">
      <c r="A988" s="2" t="s">
        <v>1878</v>
      </c>
      <c r="B988" s="3" t="s">
        <v>1879</v>
      </c>
      <c r="C988" s="2">
        <v>6</v>
      </c>
      <c r="D988" s="2">
        <v>2019</v>
      </c>
      <c r="E988" s="4">
        <v>345</v>
      </c>
      <c r="F988" s="4">
        <v>0</v>
      </c>
      <c r="G988" s="4">
        <v>345</v>
      </c>
      <c r="H988" s="3" t="s">
        <v>63</v>
      </c>
      <c r="I988" s="3" t="s">
        <v>116</v>
      </c>
      <c r="J988" s="4">
        <v>106.95</v>
      </c>
    </row>
    <row r="989" spans="1:10" x14ac:dyDescent="0.3">
      <c r="A989" s="2" t="s">
        <v>1880</v>
      </c>
      <c r="B989" s="3" t="s">
        <v>1881</v>
      </c>
      <c r="C989" s="2">
        <v>6</v>
      </c>
      <c r="D989" s="2">
        <v>2019</v>
      </c>
      <c r="E989" s="4">
        <v>144</v>
      </c>
      <c r="F989" s="4">
        <v>0</v>
      </c>
      <c r="G989" s="4">
        <v>144</v>
      </c>
      <c r="H989" s="3" t="s">
        <v>11</v>
      </c>
      <c r="I989" s="3" t="s">
        <v>119</v>
      </c>
      <c r="J989" s="4">
        <v>66.240000000000009</v>
      </c>
    </row>
    <row r="990" spans="1:10" x14ac:dyDescent="0.3">
      <c r="A990" s="2" t="s">
        <v>1882</v>
      </c>
      <c r="B990" s="3" t="s">
        <v>1883</v>
      </c>
      <c r="C990" s="2">
        <v>6</v>
      </c>
      <c r="D990" s="2">
        <v>2019</v>
      </c>
      <c r="E990" s="4">
        <v>447</v>
      </c>
      <c r="F990" s="4">
        <v>0</v>
      </c>
      <c r="G990" s="4">
        <v>447</v>
      </c>
      <c r="H990" s="3" t="s">
        <v>63</v>
      </c>
      <c r="I990" s="3" t="s">
        <v>64</v>
      </c>
      <c r="J990" s="4">
        <v>156.44999999999999</v>
      </c>
    </row>
    <row r="991" spans="1:10" x14ac:dyDescent="0.3">
      <c r="A991" s="2" t="s">
        <v>1884</v>
      </c>
      <c r="B991" s="3" t="s">
        <v>1885</v>
      </c>
      <c r="C991" s="2">
        <v>6</v>
      </c>
      <c r="D991" s="2">
        <v>2019</v>
      </c>
      <c r="E991" s="4">
        <v>144</v>
      </c>
      <c r="F991" s="4">
        <v>0</v>
      </c>
      <c r="G991" s="4">
        <v>144</v>
      </c>
      <c r="H991" s="3" t="s">
        <v>11</v>
      </c>
      <c r="I991" s="3" t="s">
        <v>119</v>
      </c>
      <c r="J991" s="4">
        <v>66.240000000000009</v>
      </c>
    </row>
    <row r="992" spans="1:10" x14ac:dyDescent="0.3">
      <c r="A992" s="2" t="s">
        <v>1886</v>
      </c>
      <c r="B992" s="3" t="s">
        <v>1887</v>
      </c>
      <c r="C992" s="2">
        <v>6</v>
      </c>
      <c r="D992" s="2">
        <v>2019</v>
      </c>
      <c r="E992" s="4">
        <v>192</v>
      </c>
      <c r="F992" s="4">
        <v>0</v>
      </c>
      <c r="G992" s="4">
        <v>192</v>
      </c>
      <c r="H992" s="3" t="s">
        <v>14</v>
      </c>
      <c r="I992" s="3" t="s">
        <v>78</v>
      </c>
      <c r="J992" s="4">
        <v>34.56</v>
      </c>
    </row>
    <row r="993" spans="1:10" x14ac:dyDescent="0.3">
      <c r="A993" s="2" t="s">
        <v>1888</v>
      </c>
      <c r="B993" s="3" t="s">
        <v>1889</v>
      </c>
      <c r="C993" s="2">
        <v>6</v>
      </c>
      <c r="D993" s="2">
        <v>2019</v>
      </c>
      <c r="E993" s="4">
        <v>447</v>
      </c>
      <c r="F993" s="4">
        <v>0</v>
      </c>
      <c r="G993" s="4">
        <v>447</v>
      </c>
      <c r="H993" s="3" t="s">
        <v>63</v>
      </c>
      <c r="I993" s="3" t="s">
        <v>64</v>
      </c>
      <c r="J993" s="4">
        <v>156.44999999999999</v>
      </c>
    </row>
    <row r="994" spans="1:10" x14ac:dyDescent="0.3">
      <c r="A994" s="2" t="s">
        <v>1890</v>
      </c>
      <c r="B994" s="3" t="s">
        <v>1891</v>
      </c>
      <c r="C994" s="2">
        <v>6</v>
      </c>
      <c r="D994" s="2">
        <v>2019</v>
      </c>
      <c r="E994" s="4">
        <v>144</v>
      </c>
      <c r="F994" s="4">
        <v>0</v>
      </c>
      <c r="G994" s="4">
        <v>144</v>
      </c>
      <c r="H994" s="3" t="s">
        <v>11</v>
      </c>
      <c r="I994" s="3" t="s">
        <v>119</v>
      </c>
      <c r="J994" s="4">
        <v>66.240000000000009</v>
      </c>
    </row>
    <row r="995" spans="1:10" x14ac:dyDescent="0.3">
      <c r="A995" s="2" t="s">
        <v>1892</v>
      </c>
      <c r="B995" s="3" t="s">
        <v>1893</v>
      </c>
      <c r="C995" s="2">
        <v>6</v>
      </c>
      <c r="D995" s="2">
        <v>2019</v>
      </c>
      <c r="E995" s="4">
        <v>220</v>
      </c>
      <c r="F995" s="4">
        <v>0</v>
      </c>
      <c r="G995" s="4">
        <v>220</v>
      </c>
      <c r="H995" s="3" t="s">
        <v>14</v>
      </c>
      <c r="I995" s="3" t="s">
        <v>15</v>
      </c>
      <c r="J995" s="4">
        <v>39.6</v>
      </c>
    </row>
    <row r="996" spans="1:10" x14ac:dyDescent="0.3">
      <c r="A996" s="2" t="s">
        <v>1894</v>
      </c>
      <c r="B996" s="3" t="s">
        <v>1895</v>
      </c>
      <c r="C996" s="2">
        <v>6</v>
      </c>
      <c r="D996" s="2">
        <v>2019</v>
      </c>
      <c r="E996" s="4">
        <v>240</v>
      </c>
      <c r="F996" s="4">
        <v>0</v>
      </c>
      <c r="G996" s="4">
        <v>240</v>
      </c>
      <c r="H996" s="3" t="s">
        <v>14</v>
      </c>
      <c r="I996" s="3" t="s">
        <v>17</v>
      </c>
      <c r="J996" s="4">
        <v>43.199999999999996</v>
      </c>
    </row>
    <row r="997" spans="1:10" x14ac:dyDescent="0.3">
      <c r="A997" s="2" t="s">
        <v>1896</v>
      </c>
      <c r="B997" s="3" t="s">
        <v>1897</v>
      </c>
      <c r="C997" s="2">
        <v>6</v>
      </c>
      <c r="D997" s="2">
        <v>2019</v>
      </c>
      <c r="E997" s="4">
        <v>293</v>
      </c>
      <c r="F997" s="4">
        <v>0</v>
      </c>
      <c r="G997" s="4">
        <v>293</v>
      </c>
      <c r="H997" s="3" t="s">
        <v>60</v>
      </c>
      <c r="I997" s="3" t="s">
        <v>250</v>
      </c>
      <c r="J997" s="4">
        <v>90.83</v>
      </c>
    </row>
    <row r="998" spans="1:10" x14ac:dyDescent="0.3">
      <c r="A998" s="2" t="s">
        <v>1898</v>
      </c>
      <c r="B998" s="3" t="s">
        <v>1899</v>
      </c>
      <c r="C998" s="2">
        <v>6</v>
      </c>
      <c r="D998" s="2">
        <v>2019</v>
      </c>
      <c r="E998" s="4">
        <v>447</v>
      </c>
      <c r="F998" s="4">
        <v>0</v>
      </c>
      <c r="G998" s="4">
        <v>447</v>
      </c>
      <c r="H998" s="3" t="s">
        <v>63</v>
      </c>
      <c r="I998" s="3" t="s">
        <v>64</v>
      </c>
      <c r="J998" s="4">
        <v>156.44999999999999</v>
      </c>
    </row>
    <row r="999" spans="1:10" x14ac:dyDescent="0.3">
      <c r="A999" s="2" t="s">
        <v>1900</v>
      </c>
      <c r="B999" s="3" t="s">
        <v>1901</v>
      </c>
      <c r="C999" s="2">
        <v>6</v>
      </c>
      <c r="D999" s="2">
        <v>2019</v>
      </c>
      <c r="E999" s="4">
        <v>144</v>
      </c>
      <c r="F999" s="4">
        <v>0</v>
      </c>
      <c r="G999" s="4">
        <v>144</v>
      </c>
      <c r="H999" s="3" t="s">
        <v>11</v>
      </c>
      <c r="I999" s="3" t="s">
        <v>119</v>
      </c>
      <c r="J999" s="4">
        <v>66.240000000000009</v>
      </c>
    </row>
    <row r="1000" spans="1:10" x14ac:dyDescent="0.3">
      <c r="A1000" s="2" t="s">
        <v>1902</v>
      </c>
      <c r="B1000" s="3" t="s">
        <v>1903</v>
      </c>
      <c r="C1000" s="2">
        <v>6</v>
      </c>
      <c r="D1000" s="2">
        <v>2019</v>
      </c>
      <c r="E1000" s="4">
        <v>168</v>
      </c>
      <c r="F1000" s="4">
        <v>0</v>
      </c>
      <c r="G1000" s="4">
        <v>168</v>
      </c>
      <c r="H1000" s="3" t="s">
        <v>11</v>
      </c>
      <c r="I1000" s="3" t="s">
        <v>12</v>
      </c>
      <c r="J1000" s="4">
        <v>25.2</v>
      </c>
    </row>
    <row r="1001" spans="1:10" x14ac:dyDescent="0.3">
      <c r="A1001" s="2" t="s">
        <v>1904</v>
      </c>
      <c r="B1001" s="3" t="s">
        <v>1905</v>
      </c>
      <c r="C1001" s="2">
        <v>6</v>
      </c>
      <c r="D1001" s="2">
        <v>2019</v>
      </c>
      <c r="E1001" s="4">
        <v>240</v>
      </c>
      <c r="F1001" s="4">
        <v>0</v>
      </c>
      <c r="G1001" s="4">
        <v>240</v>
      </c>
      <c r="H1001" s="3" t="s">
        <v>14</v>
      </c>
      <c r="I1001" s="3" t="s">
        <v>17</v>
      </c>
      <c r="J1001" s="4">
        <v>43.199999999999996</v>
      </c>
    </row>
    <row r="1002" spans="1:10" x14ac:dyDescent="0.3">
      <c r="A1002" s="2" t="s">
        <v>1906</v>
      </c>
      <c r="B1002" s="3" t="s">
        <v>1907</v>
      </c>
      <c r="C1002" s="2">
        <v>6</v>
      </c>
      <c r="D1002" s="2">
        <v>2019</v>
      </c>
      <c r="E1002" s="4">
        <v>220</v>
      </c>
      <c r="F1002" s="4">
        <v>0</v>
      </c>
      <c r="G1002" s="4">
        <v>220</v>
      </c>
      <c r="H1002" s="3" t="s">
        <v>14</v>
      </c>
      <c r="I1002" s="3" t="s">
        <v>15</v>
      </c>
      <c r="J1002" s="4">
        <v>39.6</v>
      </c>
    </row>
    <row r="1003" spans="1:10" x14ac:dyDescent="0.3">
      <c r="A1003" s="2" t="s">
        <v>1908</v>
      </c>
      <c r="B1003" s="3" t="s">
        <v>1909</v>
      </c>
      <c r="C1003" s="2">
        <v>6</v>
      </c>
      <c r="D1003" s="2">
        <v>2019</v>
      </c>
      <c r="E1003" s="4">
        <v>240</v>
      </c>
      <c r="F1003" s="4">
        <v>0</v>
      </c>
      <c r="G1003" s="4">
        <v>240</v>
      </c>
      <c r="H1003" s="3" t="s">
        <v>14</v>
      </c>
      <c r="I1003" s="3" t="s">
        <v>17</v>
      </c>
      <c r="J1003" s="4">
        <v>43.199999999999996</v>
      </c>
    </row>
    <row r="1004" spans="1:10" x14ac:dyDescent="0.3">
      <c r="A1004" s="2" t="s">
        <v>1910</v>
      </c>
      <c r="B1004" s="3" t="s">
        <v>1911</v>
      </c>
      <c r="C1004" s="2">
        <v>6</v>
      </c>
      <c r="D1004" s="2">
        <v>2019</v>
      </c>
      <c r="E1004" s="4">
        <v>220</v>
      </c>
      <c r="F1004" s="4">
        <v>0</v>
      </c>
      <c r="G1004" s="4">
        <v>220</v>
      </c>
      <c r="H1004" s="3" t="s">
        <v>14</v>
      </c>
      <c r="I1004" s="3" t="s">
        <v>15</v>
      </c>
      <c r="J1004" s="4">
        <v>39.6</v>
      </c>
    </row>
    <row r="1005" spans="1:10" x14ac:dyDescent="0.3">
      <c r="A1005" s="2" t="s">
        <v>1912</v>
      </c>
      <c r="B1005" s="3" t="s">
        <v>1913</v>
      </c>
      <c r="C1005" s="2">
        <v>6</v>
      </c>
      <c r="D1005" s="2">
        <v>2019</v>
      </c>
      <c r="E1005" s="4">
        <v>447</v>
      </c>
      <c r="F1005" s="4">
        <v>0</v>
      </c>
      <c r="G1005" s="4">
        <v>447</v>
      </c>
      <c r="H1005" s="3" t="s">
        <v>63</v>
      </c>
      <c r="I1005" s="3" t="s">
        <v>64</v>
      </c>
      <c r="J1005" s="4">
        <v>156.44999999999999</v>
      </c>
    </row>
    <row r="1006" spans="1:10" x14ac:dyDescent="0.3">
      <c r="A1006" s="2" t="s">
        <v>1914</v>
      </c>
      <c r="B1006" s="3" t="s">
        <v>1915</v>
      </c>
      <c r="C1006" s="2">
        <v>6</v>
      </c>
      <c r="D1006" s="2">
        <v>2019</v>
      </c>
      <c r="E1006" s="4">
        <v>168</v>
      </c>
      <c r="F1006" s="4">
        <v>0</v>
      </c>
      <c r="G1006" s="4">
        <v>168</v>
      </c>
      <c r="H1006" s="3" t="s">
        <v>11</v>
      </c>
      <c r="I1006" s="3" t="s">
        <v>121</v>
      </c>
      <c r="J1006" s="4">
        <v>75.600000000000009</v>
      </c>
    </row>
    <row r="1007" spans="1:10" x14ac:dyDescent="0.3">
      <c r="A1007" s="2" t="s">
        <v>1916</v>
      </c>
      <c r="B1007" s="3" t="s">
        <v>1917</v>
      </c>
      <c r="C1007" s="2">
        <v>6</v>
      </c>
      <c r="D1007" s="2">
        <v>2019</v>
      </c>
      <c r="E1007" s="4">
        <v>205</v>
      </c>
      <c r="F1007" s="4">
        <v>0</v>
      </c>
      <c r="G1007" s="4">
        <v>205</v>
      </c>
      <c r="H1007" s="3" t="s">
        <v>14</v>
      </c>
      <c r="I1007" s="3" t="s">
        <v>87</v>
      </c>
      <c r="J1007" s="4">
        <v>36.9</v>
      </c>
    </row>
    <row r="1008" spans="1:10" x14ac:dyDescent="0.3">
      <c r="A1008" s="2" t="s">
        <v>1918</v>
      </c>
      <c r="B1008" s="3" t="s">
        <v>1919</v>
      </c>
      <c r="C1008" s="2">
        <v>6</v>
      </c>
      <c r="D1008" s="2">
        <v>2019</v>
      </c>
      <c r="E1008" s="4">
        <v>205</v>
      </c>
      <c r="F1008" s="4">
        <v>0</v>
      </c>
      <c r="G1008" s="4">
        <v>205</v>
      </c>
      <c r="H1008" s="3" t="s">
        <v>14</v>
      </c>
      <c r="I1008" s="3" t="s">
        <v>87</v>
      </c>
      <c r="J1008" s="4">
        <v>36.9</v>
      </c>
    </row>
    <row r="1009" spans="1:10" x14ac:dyDescent="0.3">
      <c r="A1009" s="2" t="s">
        <v>1920</v>
      </c>
      <c r="B1009" s="3" t="s">
        <v>1921</v>
      </c>
      <c r="C1009" s="2">
        <v>6</v>
      </c>
      <c r="D1009" s="2">
        <v>2019</v>
      </c>
      <c r="E1009" s="4">
        <v>447</v>
      </c>
      <c r="F1009" s="4">
        <v>0</v>
      </c>
      <c r="G1009" s="4">
        <v>447</v>
      </c>
      <c r="H1009" s="3" t="s">
        <v>63</v>
      </c>
      <c r="I1009" s="3" t="s">
        <v>64</v>
      </c>
      <c r="J1009" s="4">
        <v>156.44999999999999</v>
      </c>
    </row>
    <row r="1010" spans="1:10" x14ac:dyDescent="0.3">
      <c r="A1010" s="2" t="s">
        <v>1922</v>
      </c>
      <c r="B1010" s="3" t="s">
        <v>1923</v>
      </c>
      <c r="C1010" s="2">
        <v>6</v>
      </c>
      <c r="D1010" s="2">
        <v>2019</v>
      </c>
      <c r="E1010" s="4">
        <v>144</v>
      </c>
      <c r="F1010" s="4">
        <v>0</v>
      </c>
      <c r="G1010" s="4">
        <v>144</v>
      </c>
      <c r="H1010" s="3" t="s">
        <v>11</v>
      </c>
      <c r="I1010" s="3" t="s">
        <v>119</v>
      </c>
      <c r="J1010" s="4">
        <v>66.240000000000009</v>
      </c>
    </row>
    <row r="1011" spans="1:10" x14ac:dyDescent="0.3">
      <c r="A1011" s="2" t="s">
        <v>1924</v>
      </c>
      <c r="B1011" s="3" t="s">
        <v>1925</v>
      </c>
      <c r="C1011" s="2">
        <v>6</v>
      </c>
      <c r="D1011" s="2">
        <v>2019</v>
      </c>
      <c r="E1011" s="4">
        <v>240</v>
      </c>
      <c r="F1011" s="4">
        <v>0</v>
      </c>
      <c r="G1011" s="4">
        <v>240</v>
      </c>
      <c r="H1011" s="3" t="s">
        <v>14</v>
      </c>
      <c r="I1011" s="3" t="s">
        <v>17</v>
      </c>
      <c r="J1011" s="4">
        <v>43.199999999999996</v>
      </c>
    </row>
    <row r="1012" spans="1:10" x14ac:dyDescent="0.3">
      <c r="A1012" s="2" t="s">
        <v>1926</v>
      </c>
      <c r="B1012" s="3" t="s">
        <v>1927</v>
      </c>
      <c r="C1012" s="2">
        <v>6</v>
      </c>
      <c r="D1012" s="2">
        <v>2019</v>
      </c>
      <c r="E1012" s="4">
        <v>327</v>
      </c>
      <c r="F1012" s="4">
        <v>0</v>
      </c>
      <c r="G1012" s="4">
        <v>327</v>
      </c>
      <c r="H1012" s="3" t="s">
        <v>20</v>
      </c>
      <c r="I1012" s="3" t="s">
        <v>100</v>
      </c>
      <c r="J1012" s="4">
        <v>94.83</v>
      </c>
    </row>
    <row r="1013" spans="1:10" x14ac:dyDescent="0.3">
      <c r="A1013" s="2" t="s">
        <v>1928</v>
      </c>
      <c r="B1013" s="3" t="s">
        <v>1929</v>
      </c>
      <c r="C1013" s="2">
        <v>6</v>
      </c>
      <c r="D1013" s="2">
        <v>2019</v>
      </c>
      <c r="E1013" s="4">
        <v>255</v>
      </c>
      <c r="F1013" s="4">
        <v>0</v>
      </c>
      <c r="G1013" s="4">
        <v>255</v>
      </c>
      <c r="H1013" s="3" t="s">
        <v>20</v>
      </c>
      <c r="I1013" s="3" t="s">
        <v>102</v>
      </c>
      <c r="J1013" s="4">
        <v>66.3</v>
      </c>
    </row>
    <row r="1014" spans="1:10" x14ac:dyDescent="0.3">
      <c r="A1014" s="2" t="s">
        <v>1930</v>
      </c>
      <c r="B1014" s="3" t="s">
        <v>1931</v>
      </c>
      <c r="C1014" s="2">
        <v>6</v>
      </c>
      <c r="D1014" s="2">
        <v>2019</v>
      </c>
      <c r="E1014" s="4">
        <v>327</v>
      </c>
      <c r="F1014" s="4">
        <v>0</v>
      </c>
      <c r="G1014" s="4">
        <v>327</v>
      </c>
      <c r="H1014" s="3" t="s">
        <v>20</v>
      </c>
      <c r="I1014" s="3" t="s">
        <v>100</v>
      </c>
      <c r="J1014" s="4">
        <v>94.83</v>
      </c>
    </row>
    <row r="1015" spans="1:10" x14ac:dyDescent="0.3">
      <c r="A1015" s="2" t="s">
        <v>1932</v>
      </c>
      <c r="B1015" s="3" t="s">
        <v>1933</v>
      </c>
      <c r="C1015" s="2">
        <v>6</v>
      </c>
      <c r="D1015" s="2">
        <v>2019</v>
      </c>
      <c r="E1015" s="4">
        <v>592</v>
      </c>
      <c r="F1015" s="4">
        <v>0</v>
      </c>
      <c r="G1015" s="4">
        <v>592</v>
      </c>
      <c r="H1015" s="3" t="s">
        <v>44</v>
      </c>
      <c r="I1015" s="3" t="s">
        <v>55</v>
      </c>
      <c r="J1015" s="4">
        <v>165.76000000000002</v>
      </c>
    </row>
    <row r="1016" spans="1:10" x14ac:dyDescent="0.3">
      <c r="A1016" s="2" t="s">
        <v>1934</v>
      </c>
      <c r="B1016" s="3" t="s">
        <v>1935</v>
      </c>
      <c r="C1016" s="2">
        <v>6</v>
      </c>
      <c r="D1016" s="2">
        <v>2019</v>
      </c>
      <c r="E1016" s="4">
        <v>492</v>
      </c>
      <c r="F1016" s="4">
        <v>0</v>
      </c>
      <c r="G1016" s="4">
        <v>492</v>
      </c>
      <c r="H1016" s="3" t="s">
        <v>38</v>
      </c>
      <c r="I1016" s="3" t="s">
        <v>39</v>
      </c>
      <c r="J1016" s="4">
        <v>123</v>
      </c>
    </row>
    <row r="1017" spans="1:10" x14ac:dyDescent="0.3">
      <c r="A1017" s="2" t="s">
        <v>1936</v>
      </c>
      <c r="B1017" s="3" t="s">
        <v>1937</v>
      </c>
      <c r="C1017" s="2">
        <v>6</v>
      </c>
      <c r="D1017" s="2">
        <v>2019</v>
      </c>
      <c r="E1017" s="4">
        <v>636</v>
      </c>
      <c r="F1017" s="4">
        <v>0</v>
      </c>
      <c r="G1017" s="4">
        <v>636</v>
      </c>
      <c r="H1017" s="3" t="s">
        <v>41</v>
      </c>
      <c r="I1017" s="3" t="s">
        <v>194</v>
      </c>
      <c r="J1017" s="4">
        <v>216.24</v>
      </c>
    </row>
    <row r="1018" spans="1:10" x14ac:dyDescent="0.3">
      <c r="A1018" s="2" t="s">
        <v>1938</v>
      </c>
      <c r="B1018" s="3" t="s">
        <v>1939</v>
      </c>
      <c r="C1018" s="2">
        <v>6</v>
      </c>
      <c r="D1018" s="2">
        <v>2019</v>
      </c>
      <c r="E1018" s="4">
        <v>478</v>
      </c>
      <c r="F1018" s="4">
        <v>0</v>
      </c>
      <c r="G1018" s="4">
        <v>478</v>
      </c>
      <c r="H1018" s="3" t="s">
        <v>44</v>
      </c>
      <c r="I1018" s="3" t="s">
        <v>162</v>
      </c>
      <c r="J1018" s="4">
        <v>119.5</v>
      </c>
    </row>
    <row r="1019" spans="1:10" x14ac:dyDescent="0.3">
      <c r="A1019" s="2" t="s">
        <v>1940</v>
      </c>
      <c r="B1019" s="3" t="s">
        <v>1941</v>
      </c>
      <c r="C1019" s="2">
        <v>6</v>
      </c>
      <c r="D1019" s="2">
        <v>2019</v>
      </c>
      <c r="E1019" s="4">
        <v>283</v>
      </c>
      <c r="F1019" s="4">
        <v>0</v>
      </c>
      <c r="G1019" s="4">
        <v>283</v>
      </c>
      <c r="H1019" s="3" t="s">
        <v>60</v>
      </c>
      <c r="I1019" s="3" t="s">
        <v>745</v>
      </c>
      <c r="J1019" s="4">
        <v>82.07</v>
      </c>
    </row>
    <row r="1020" spans="1:10" x14ac:dyDescent="0.3">
      <c r="A1020" s="2" t="s">
        <v>1942</v>
      </c>
      <c r="B1020" s="3" t="s">
        <v>1943</v>
      </c>
      <c r="C1020" s="2">
        <v>6</v>
      </c>
      <c r="D1020" s="2">
        <v>2019</v>
      </c>
      <c r="E1020" s="4">
        <v>383</v>
      </c>
      <c r="F1020" s="4">
        <v>0</v>
      </c>
      <c r="G1020" s="4">
        <v>383</v>
      </c>
      <c r="H1020" s="3" t="s">
        <v>63</v>
      </c>
      <c r="I1020" s="3" t="s">
        <v>66</v>
      </c>
      <c r="J1020" s="4">
        <v>122.56</v>
      </c>
    </row>
    <row r="1021" spans="1:10" x14ac:dyDescent="0.3">
      <c r="A1021" s="2" t="s">
        <v>1944</v>
      </c>
      <c r="B1021" s="3" t="s">
        <v>1945</v>
      </c>
      <c r="C1021" s="2">
        <v>6</v>
      </c>
      <c r="D1021" s="2">
        <v>2019</v>
      </c>
      <c r="E1021" s="4">
        <v>144</v>
      </c>
      <c r="F1021" s="4">
        <v>0</v>
      </c>
      <c r="G1021" s="4">
        <v>144</v>
      </c>
      <c r="H1021" s="3" t="s">
        <v>11</v>
      </c>
      <c r="I1021" s="3" t="s">
        <v>119</v>
      </c>
      <c r="J1021" s="4">
        <v>66.240000000000009</v>
      </c>
    </row>
    <row r="1022" spans="1:10" x14ac:dyDescent="0.3">
      <c r="A1022" s="2" t="s">
        <v>1946</v>
      </c>
      <c r="B1022" s="3" t="s">
        <v>1947</v>
      </c>
      <c r="C1022" s="2">
        <v>6</v>
      </c>
      <c r="D1022" s="2">
        <v>2019</v>
      </c>
      <c r="E1022" s="4">
        <v>205</v>
      </c>
      <c r="F1022" s="4">
        <v>0</v>
      </c>
      <c r="G1022" s="4">
        <v>205</v>
      </c>
      <c r="H1022" s="3" t="s">
        <v>14</v>
      </c>
      <c r="I1022" s="3" t="s">
        <v>87</v>
      </c>
      <c r="J1022" s="4">
        <v>36.9</v>
      </c>
    </row>
    <row r="1023" spans="1:10" x14ac:dyDescent="0.3">
      <c r="A1023" s="2" t="s">
        <v>1948</v>
      </c>
      <c r="B1023" s="3" t="s">
        <v>1949</v>
      </c>
      <c r="C1023" s="2">
        <v>6</v>
      </c>
      <c r="D1023" s="2">
        <v>2019</v>
      </c>
      <c r="E1023" s="4">
        <v>220</v>
      </c>
      <c r="F1023" s="4">
        <v>0</v>
      </c>
      <c r="G1023" s="4">
        <v>220</v>
      </c>
      <c r="H1023" s="3" t="s">
        <v>14</v>
      </c>
      <c r="I1023" s="3" t="s">
        <v>15</v>
      </c>
      <c r="J1023" s="4">
        <v>39.6</v>
      </c>
    </row>
    <row r="1024" spans="1:10" x14ac:dyDescent="0.3">
      <c r="A1024" s="2" t="s">
        <v>1950</v>
      </c>
      <c r="B1024" s="3" t="s">
        <v>1951</v>
      </c>
      <c r="C1024" s="2">
        <v>6</v>
      </c>
      <c r="D1024" s="2">
        <v>2019</v>
      </c>
      <c r="E1024" s="4">
        <v>205</v>
      </c>
      <c r="F1024" s="4">
        <v>0</v>
      </c>
      <c r="G1024" s="4">
        <v>205</v>
      </c>
      <c r="H1024" s="3" t="s">
        <v>14</v>
      </c>
      <c r="I1024" s="3" t="s">
        <v>87</v>
      </c>
      <c r="J1024" s="4">
        <v>36.9</v>
      </c>
    </row>
    <row r="1025" spans="1:10" x14ac:dyDescent="0.3">
      <c r="A1025" s="2" t="s">
        <v>1952</v>
      </c>
      <c r="B1025" s="3" t="s">
        <v>1953</v>
      </c>
      <c r="C1025" s="2">
        <v>6</v>
      </c>
      <c r="D1025" s="2">
        <v>2019</v>
      </c>
      <c r="E1025" s="4">
        <v>258</v>
      </c>
      <c r="F1025" s="4">
        <v>0</v>
      </c>
      <c r="G1025" s="4">
        <v>258</v>
      </c>
      <c r="H1025" s="3" t="s">
        <v>20</v>
      </c>
      <c r="I1025" s="3" t="s">
        <v>105</v>
      </c>
      <c r="J1025" s="4">
        <v>72.240000000000009</v>
      </c>
    </row>
    <row r="1026" spans="1:10" x14ac:dyDescent="0.3">
      <c r="A1026" s="2" t="s">
        <v>1954</v>
      </c>
      <c r="B1026" s="3" t="s">
        <v>1955</v>
      </c>
      <c r="C1026" s="2">
        <v>6</v>
      </c>
      <c r="D1026" s="2">
        <v>2019</v>
      </c>
      <c r="E1026" s="4">
        <v>447</v>
      </c>
      <c r="F1026" s="4">
        <v>0</v>
      </c>
      <c r="G1026" s="4">
        <v>447</v>
      </c>
      <c r="H1026" s="3" t="s">
        <v>63</v>
      </c>
      <c r="I1026" s="3" t="s">
        <v>64</v>
      </c>
      <c r="J1026" s="4">
        <v>156.44999999999999</v>
      </c>
    </row>
    <row r="1027" spans="1:10" x14ac:dyDescent="0.3">
      <c r="A1027" s="2" t="s">
        <v>1956</v>
      </c>
      <c r="B1027" s="3" t="s">
        <v>1957</v>
      </c>
      <c r="C1027" s="2">
        <v>6</v>
      </c>
      <c r="D1027" s="2">
        <v>2019</v>
      </c>
      <c r="E1027" s="4">
        <v>168</v>
      </c>
      <c r="F1027" s="4">
        <v>0</v>
      </c>
      <c r="G1027" s="4">
        <v>168</v>
      </c>
      <c r="H1027" s="3" t="s">
        <v>11</v>
      </c>
      <c r="I1027" s="3" t="s">
        <v>12</v>
      </c>
      <c r="J1027" s="4">
        <v>25.2</v>
      </c>
    </row>
    <row r="1028" spans="1:10" x14ac:dyDescent="0.3">
      <c r="A1028" s="2" t="s">
        <v>1958</v>
      </c>
      <c r="B1028" s="3" t="s">
        <v>1959</v>
      </c>
      <c r="C1028" s="2">
        <v>6</v>
      </c>
      <c r="D1028" s="2">
        <v>2019</v>
      </c>
      <c r="E1028" s="4">
        <v>210</v>
      </c>
      <c r="F1028" s="4">
        <v>0</v>
      </c>
      <c r="G1028" s="4">
        <v>210</v>
      </c>
      <c r="H1028" s="3" t="s">
        <v>14</v>
      </c>
      <c r="I1028" s="3" t="s">
        <v>75</v>
      </c>
      <c r="J1028" s="4">
        <v>37.799999999999997</v>
      </c>
    </row>
    <row r="1029" spans="1:10" x14ac:dyDescent="0.3">
      <c r="A1029" s="2" t="s">
        <v>1960</v>
      </c>
      <c r="B1029" s="3" t="s">
        <v>1961</v>
      </c>
      <c r="C1029" s="2">
        <v>6</v>
      </c>
      <c r="D1029" s="2">
        <v>2019</v>
      </c>
      <c r="E1029" s="4">
        <v>327</v>
      </c>
      <c r="F1029" s="4">
        <v>0</v>
      </c>
      <c r="G1029" s="4">
        <v>327</v>
      </c>
      <c r="H1029" s="3" t="s">
        <v>20</v>
      </c>
      <c r="I1029" s="3" t="s">
        <v>100</v>
      </c>
      <c r="J1029" s="4">
        <v>94.83</v>
      </c>
    </row>
    <row r="1030" spans="1:10" x14ac:dyDescent="0.3">
      <c r="A1030" s="2" t="s">
        <v>1962</v>
      </c>
      <c r="B1030" s="3" t="s">
        <v>1963</v>
      </c>
      <c r="C1030" s="2">
        <v>6</v>
      </c>
      <c r="D1030" s="2">
        <v>2019</v>
      </c>
      <c r="E1030" s="4">
        <v>258</v>
      </c>
      <c r="F1030" s="4">
        <v>0</v>
      </c>
      <c r="G1030" s="4">
        <v>258</v>
      </c>
      <c r="H1030" s="3" t="s">
        <v>20</v>
      </c>
      <c r="I1030" s="3" t="s">
        <v>105</v>
      </c>
      <c r="J1030" s="4">
        <v>72.240000000000009</v>
      </c>
    </row>
    <row r="1031" spans="1:10" x14ac:dyDescent="0.3">
      <c r="A1031" s="2" t="s">
        <v>1964</v>
      </c>
      <c r="B1031" s="3" t="s">
        <v>1965</v>
      </c>
      <c r="C1031" s="2">
        <v>6</v>
      </c>
      <c r="D1031" s="2">
        <v>2019</v>
      </c>
      <c r="E1031" s="4">
        <v>258</v>
      </c>
      <c r="F1031" s="4">
        <v>0</v>
      </c>
      <c r="G1031" s="4">
        <v>258</v>
      </c>
      <c r="H1031" s="3" t="s">
        <v>20</v>
      </c>
      <c r="I1031" s="3" t="s">
        <v>105</v>
      </c>
      <c r="J1031" s="4">
        <v>72.240000000000009</v>
      </c>
    </row>
    <row r="1032" spans="1:10" x14ac:dyDescent="0.3">
      <c r="A1032" s="2" t="s">
        <v>1966</v>
      </c>
      <c r="B1032" s="3" t="s">
        <v>1967</v>
      </c>
      <c r="C1032" s="2">
        <v>6</v>
      </c>
      <c r="D1032" s="2">
        <v>2019</v>
      </c>
      <c r="E1032" s="4">
        <v>327</v>
      </c>
      <c r="F1032" s="4">
        <v>0</v>
      </c>
      <c r="G1032" s="4">
        <v>327</v>
      </c>
      <c r="H1032" s="3" t="s">
        <v>20</v>
      </c>
      <c r="I1032" s="3" t="s">
        <v>100</v>
      </c>
      <c r="J1032" s="4">
        <v>94.83</v>
      </c>
    </row>
    <row r="1033" spans="1:10" x14ac:dyDescent="0.3">
      <c r="A1033" s="2" t="s">
        <v>1968</v>
      </c>
      <c r="B1033" s="3" t="s">
        <v>1969</v>
      </c>
      <c r="C1033" s="2">
        <v>6</v>
      </c>
      <c r="D1033" s="2">
        <v>2019</v>
      </c>
      <c r="E1033" s="4">
        <v>258</v>
      </c>
      <c r="F1033" s="4">
        <v>0</v>
      </c>
      <c r="G1033" s="4">
        <v>258</v>
      </c>
      <c r="H1033" s="3" t="s">
        <v>20</v>
      </c>
      <c r="I1033" s="3" t="s">
        <v>105</v>
      </c>
      <c r="J1033" s="4">
        <v>72.240000000000009</v>
      </c>
    </row>
    <row r="1034" spans="1:10" x14ac:dyDescent="0.3">
      <c r="A1034" s="2" t="s">
        <v>1970</v>
      </c>
      <c r="B1034" s="3" t="s">
        <v>1971</v>
      </c>
      <c r="C1034" s="2">
        <v>6</v>
      </c>
      <c r="D1034" s="2">
        <v>2019</v>
      </c>
      <c r="E1034" s="4">
        <v>168</v>
      </c>
      <c r="F1034" s="4">
        <v>0</v>
      </c>
      <c r="G1034" s="4">
        <v>168</v>
      </c>
      <c r="H1034" s="3" t="s">
        <v>11</v>
      </c>
      <c r="I1034" s="3" t="s">
        <v>12</v>
      </c>
      <c r="J1034" s="4">
        <v>25.2</v>
      </c>
    </row>
    <row r="1035" spans="1:10" x14ac:dyDescent="0.3">
      <c r="A1035" s="2" t="s">
        <v>1972</v>
      </c>
      <c r="B1035" s="3" t="s">
        <v>1973</v>
      </c>
      <c r="C1035" s="2">
        <v>6</v>
      </c>
      <c r="D1035" s="2">
        <v>2019</v>
      </c>
      <c r="E1035" s="4">
        <v>192</v>
      </c>
      <c r="F1035" s="4">
        <v>0</v>
      </c>
      <c r="G1035" s="4">
        <v>192</v>
      </c>
      <c r="H1035" s="3" t="s">
        <v>14</v>
      </c>
      <c r="I1035" s="3" t="s">
        <v>78</v>
      </c>
      <c r="J1035" s="4">
        <v>34.56</v>
      </c>
    </row>
    <row r="1036" spans="1:10" x14ac:dyDescent="0.3">
      <c r="A1036" s="2" t="s">
        <v>1974</v>
      </c>
      <c r="B1036" s="3" t="s">
        <v>1975</v>
      </c>
      <c r="C1036" s="2">
        <v>6</v>
      </c>
      <c r="D1036" s="2">
        <v>2019</v>
      </c>
      <c r="E1036" s="4">
        <v>327</v>
      </c>
      <c r="F1036" s="4">
        <v>0</v>
      </c>
      <c r="G1036" s="4">
        <v>327</v>
      </c>
      <c r="H1036" s="3" t="s">
        <v>20</v>
      </c>
      <c r="I1036" s="3" t="s">
        <v>100</v>
      </c>
      <c r="J1036" s="4">
        <v>94.83</v>
      </c>
    </row>
    <row r="1037" spans="1:10" x14ac:dyDescent="0.3">
      <c r="A1037" s="2" t="s">
        <v>1976</v>
      </c>
      <c r="B1037" s="3" t="s">
        <v>1977</v>
      </c>
      <c r="C1037" s="2">
        <v>6</v>
      </c>
      <c r="D1037" s="2">
        <v>2019</v>
      </c>
      <c r="E1037" s="4">
        <v>258</v>
      </c>
      <c r="F1037" s="4">
        <v>0</v>
      </c>
      <c r="G1037" s="4">
        <v>258</v>
      </c>
      <c r="H1037" s="3" t="s">
        <v>20</v>
      </c>
      <c r="I1037" s="3" t="s">
        <v>105</v>
      </c>
      <c r="J1037" s="4">
        <v>72.240000000000009</v>
      </c>
    </row>
    <row r="1038" spans="1:10" x14ac:dyDescent="0.3">
      <c r="A1038" s="2" t="s">
        <v>1978</v>
      </c>
      <c r="B1038" s="3" t="s">
        <v>1979</v>
      </c>
      <c r="C1038" s="2">
        <v>6</v>
      </c>
      <c r="D1038" s="2">
        <v>2019</v>
      </c>
      <c r="E1038" s="4">
        <v>1086</v>
      </c>
      <c r="F1038" s="4">
        <v>0</v>
      </c>
      <c r="G1038" s="4">
        <v>1086</v>
      </c>
      <c r="H1038" s="3" t="s">
        <v>23</v>
      </c>
      <c r="I1038" s="3" t="s">
        <v>467</v>
      </c>
      <c r="J1038" s="4">
        <v>293.22000000000003</v>
      </c>
    </row>
    <row r="1039" spans="1:10" x14ac:dyDescent="0.3">
      <c r="A1039" s="2" t="s">
        <v>1980</v>
      </c>
      <c r="B1039" s="3" t="s">
        <v>1981</v>
      </c>
      <c r="C1039" s="2">
        <v>6</v>
      </c>
      <c r="D1039" s="2">
        <v>2019</v>
      </c>
      <c r="E1039" s="4">
        <v>172</v>
      </c>
      <c r="F1039" s="4">
        <v>0</v>
      </c>
      <c r="G1039" s="4">
        <v>172</v>
      </c>
      <c r="H1039" s="3" t="s">
        <v>11</v>
      </c>
      <c r="I1039" s="3" t="s">
        <v>71</v>
      </c>
      <c r="J1039" s="4">
        <v>65.36</v>
      </c>
    </row>
    <row r="1040" spans="1:10" x14ac:dyDescent="0.3">
      <c r="A1040" s="2" t="s">
        <v>1982</v>
      </c>
      <c r="B1040" s="3" t="s">
        <v>1983</v>
      </c>
      <c r="C1040" s="2">
        <v>6</v>
      </c>
      <c r="D1040" s="2">
        <v>2019</v>
      </c>
      <c r="E1040" s="4">
        <v>220</v>
      </c>
      <c r="F1040" s="4">
        <v>0</v>
      </c>
      <c r="G1040" s="4">
        <v>220</v>
      </c>
      <c r="H1040" s="3" t="s">
        <v>14</v>
      </c>
      <c r="I1040" s="3" t="s">
        <v>15</v>
      </c>
      <c r="J1040" s="4">
        <v>39.6</v>
      </c>
    </row>
    <row r="1041" spans="1:10" x14ac:dyDescent="0.3">
      <c r="A1041" s="2" t="s">
        <v>1984</v>
      </c>
      <c r="B1041" s="3" t="s">
        <v>1985</v>
      </c>
      <c r="C1041" s="2">
        <v>5</v>
      </c>
      <c r="D1041" s="2">
        <v>2019</v>
      </c>
      <c r="E1041" s="4">
        <v>313</v>
      </c>
      <c r="F1041" s="4">
        <v>0</v>
      </c>
      <c r="G1041" s="4">
        <v>313</v>
      </c>
      <c r="H1041" s="3" t="s">
        <v>20</v>
      </c>
      <c r="I1041" s="3" t="s">
        <v>21</v>
      </c>
      <c r="J1041" s="4">
        <v>93.899999999999991</v>
      </c>
    </row>
    <row r="1042" spans="1:10" x14ac:dyDescent="0.3">
      <c r="A1042" s="2" t="s">
        <v>1986</v>
      </c>
      <c r="B1042" s="3" t="s">
        <v>1987</v>
      </c>
      <c r="C1042" s="2">
        <v>5</v>
      </c>
      <c r="D1042" s="2">
        <v>2019</v>
      </c>
      <c r="E1042" s="4">
        <v>889</v>
      </c>
      <c r="F1042" s="4">
        <v>0</v>
      </c>
      <c r="G1042" s="4">
        <v>889</v>
      </c>
      <c r="H1042" s="3" t="s">
        <v>23</v>
      </c>
      <c r="I1042" s="3" t="s">
        <v>309</v>
      </c>
      <c r="J1042" s="4">
        <v>222.25</v>
      </c>
    </row>
    <row r="1043" spans="1:10" x14ac:dyDescent="0.3">
      <c r="A1043" s="2" t="s">
        <v>1988</v>
      </c>
      <c r="B1043" s="3" t="s">
        <v>1989</v>
      </c>
      <c r="C1043" s="2">
        <v>5</v>
      </c>
      <c r="D1043" s="2">
        <v>2019</v>
      </c>
      <c r="E1043" s="4">
        <v>474</v>
      </c>
      <c r="F1043" s="4">
        <v>0</v>
      </c>
      <c r="G1043" s="4">
        <v>474</v>
      </c>
      <c r="H1043" s="3" t="s">
        <v>23</v>
      </c>
      <c r="I1043" s="3" t="s">
        <v>499</v>
      </c>
      <c r="J1043" s="4">
        <v>175.38</v>
      </c>
    </row>
    <row r="1044" spans="1:10" x14ac:dyDescent="0.3">
      <c r="A1044" s="2" t="s">
        <v>1990</v>
      </c>
      <c r="B1044" s="3" t="s">
        <v>1991</v>
      </c>
      <c r="C1044" s="2">
        <v>5</v>
      </c>
      <c r="D1044" s="2">
        <v>2019</v>
      </c>
      <c r="E1044" s="4">
        <v>948</v>
      </c>
      <c r="F1044" s="4">
        <v>0</v>
      </c>
      <c r="G1044" s="4">
        <v>948</v>
      </c>
      <c r="H1044" s="3" t="s">
        <v>26</v>
      </c>
      <c r="I1044" s="3" t="s">
        <v>27</v>
      </c>
      <c r="J1044" s="4">
        <v>303.36</v>
      </c>
    </row>
    <row r="1045" spans="1:10" x14ac:dyDescent="0.3">
      <c r="A1045" s="2" t="s">
        <v>1992</v>
      </c>
      <c r="B1045" s="3" t="s">
        <v>1993</v>
      </c>
      <c r="C1045" s="2">
        <v>5</v>
      </c>
      <c r="D1045" s="2">
        <v>2019</v>
      </c>
      <c r="E1045" s="4">
        <v>1491</v>
      </c>
      <c r="F1045" s="4">
        <v>0</v>
      </c>
      <c r="G1045" s="4">
        <v>1491</v>
      </c>
      <c r="H1045" s="3" t="s">
        <v>26</v>
      </c>
      <c r="I1045" s="3" t="s">
        <v>31</v>
      </c>
      <c r="J1045" s="4">
        <v>506.94000000000005</v>
      </c>
    </row>
    <row r="1046" spans="1:10" x14ac:dyDescent="0.3">
      <c r="A1046" s="2" t="s">
        <v>1994</v>
      </c>
      <c r="B1046" s="3" t="s">
        <v>1995</v>
      </c>
      <c r="C1046" s="2">
        <v>5</v>
      </c>
      <c r="D1046" s="2">
        <v>2019</v>
      </c>
      <c r="E1046" s="4">
        <v>948</v>
      </c>
      <c r="F1046" s="4">
        <v>0</v>
      </c>
      <c r="G1046" s="4">
        <v>948</v>
      </c>
      <c r="H1046" s="3" t="s">
        <v>26</v>
      </c>
      <c r="I1046" s="3" t="s">
        <v>27</v>
      </c>
      <c r="J1046" s="4">
        <v>303.36</v>
      </c>
    </row>
    <row r="1047" spans="1:10" x14ac:dyDescent="0.3">
      <c r="A1047" s="2" t="s">
        <v>1996</v>
      </c>
      <c r="B1047" s="3" t="s">
        <v>1997</v>
      </c>
      <c r="C1047" s="2">
        <v>5</v>
      </c>
      <c r="D1047" s="2">
        <v>2019</v>
      </c>
      <c r="E1047" s="4">
        <v>948</v>
      </c>
      <c r="F1047" s="4">
        <v>0</v>
      </c>
      <c r="G1047" s="4">
        <v>948</v>
      </c>
      <c r="H1047" s="3" t="s">
        <v>26</v>
      </c>
      <c r="I1047" s="3" t="s">
        <v>27</v>
      </c>
      <c r="J1047" s="4">
        <v>303.36</v>
      </c>
    </row>
    <row r="1048" spans="1:10" x14ac:dyDescent="0.3">
      <c r="A1048" s="2" t="s">
        <v>1998</v>
      </c>
      <c r="B1048" s="3" t="s">
        <v>1999</v>
      </c>
      <c r="C1048" s="2">
        <v>5</v>
      </c>
      <c r="D1048" s="2">
        <v>2019</v>
      </c>
      <c r="E1048" s="4">
        <v>168</v>
      </c>
      <c r="F1048" s="4">
        <v>0</v>
      </c>
      <c r="G1048" s="4">
        <v>168</v>
      </c>
      <c r="H1048" s="3" t="s">
        <v>11</v>
      </c>
      <c r="I1048" s="3" t="s">
        <v>121</v>
      </c>
      <c r="J1048" s="4">
        <v>75.600000000000009</v>
      </c>
    </row>
    <row r="1049" spans="1:10" x14ac:dyDescent="0.3">
      <c r="A1049" s="2" t="s">
        <v>2000</v>
      </c>
      <c r="B1049" s="3" t="s">
        <v>2001</v>
      </c>
      <c r="C1049" s="2">
        <v>5</v>
      </c>
      <c r="D1049" s="2">
        <v>2019</v>
      </c>
      <c r="E1049" s="4">
        <v>205</v>
      </c>
      <c r="F1049" s="4">
        <v>0</v>
      </c>
      <c r="G1049" s="4">
        <v>205</v>
      </c>
      <c r="H1049" s="3" t="s">
        <v>14</v>
      </c>
      <c r="I1049" s="3" t="s">
        <v>87</v>
      </c>
      <c r="J1049" s="4">
        <v>36.9</v>
      </c>
    </row>
    <row r="1050" spans="1:10" x14ac:dyDescent="0.3">
      <c r="A1050" s="2" t="s">
        <v>2002</v>
      </c>
      <c r="B1050" s="3" t="s">
        <v>2003</v>
      </c>
      <c r="C1050" s="2">
        <v>5</v>
      </c>
      <c r="D1050" s="2">
        <v>2019</v>
      </c>
      <c r="E1050" s="4">
        <v>258</v>
      </c>
      <c r="F1050" s="4">
        <v>0</v>
      </c>
      <c r="G1050" s="4">
        <v>258</v>
      </c>
      <c r="H1050" s="3" t="s">
        <v>20</v>
      </c>
      <c r="I1050" s="3" t="s">
        <v>105</v>
      </c>
      <c r="J1050" s="4">
        <v>72.240000000000009</v>
      </c>
    </row>
    <row r="1051" spans="1:10" x14ac:dyDescent="0.3">
      <c r="A1051" s="2" t="s">
        <v>2004</v>
      </c>
      <c r="B1051" s="3" t="s">
        <v>2005</v>
      </c>
      <c r="C1051" s="2">
        <v>5</v>
      </c>
      <c r="D1051" s="2">
        <v>2019</v>
      </c>
      <c r="E1051" s="4">
        <v>951</v>
      </c>
      <c r="F1051" s="4">
        <v>0</v>
      </c>
      <c r="G1051" s="4">
        <v>951</v>
      </c>
      <c r="H1051" s="3" t="s">
        <v>2006</v>
      </c>
      <c r="I1051" s="3" t="s">
        <v>24</v>
      </c>
      <c r="J1051" s="4">
        <v>247.26000000000002</v>
      </c>
    </row>
    <row r="1052" spans="1:10" x14ac:dyDescent="0.3">
      <c r="A1052" s="2" t="s">
        <v>2007</v>
      </c>
      <c r="B1052" s="3" t="s">
        <v>2008</v>
      </c>
      <c r="C1052" s="2">
        <v>5</v>
      </c>
      <c r="D1052" s="2">
        <v>2019</v>
      </c>
      <c r="E1052" s="4">
        <v>526</v>
      </c>
      <c r="F1052" s="4">
        <v>0</v>
      </c>
      <c r="G1052" s="4">
        <v>526</v>
      </c>
      <c r="H1052" s="3" t="s">
        <v>23</v>
      </c>
      <c r="I1052" s="3" t="s">
        <v>183</v>
      </c>
      <c r="J1052" s="4">
        <v>210.4</v>
      </c>
    </row>
    <row r="1053" spans="1:10" x14ac:dyDescent="0.3">
      <c r="A1053" s="2" t="s">
        <v>2009</v>
      </c>
      <c r="B1053" s="3" t="s">
        <v>2010</v>
      </c>
      <c r="C1053" s="2">
        <v>5</v>
      </c>
      <c r="D1053" s="2">
        <v>2019</v>
      </c>
      <c r="E1053" s="4">
        <v>992</v>
      </c>
      <c r="F1053" s="4">
        <v>0</v>
      </c>
      <c r="G1053" s="4">
        <v>992</v>
      </c>
      <c r="H1053" s="3" t="s">
        <v>23</v>
      </c>
      <c r="I1053" s="3" t="s">
        <v>215</v>
      </c>
      <c r="J1053" s="4">
        <v>307.52</v>
      </c>
    </row>
    <row r="1054" spans="1:10" x14ac:dyDescent="0.3">
      <c r="A1054" s="2" t="s">
        <v>2011</v>
      </c>
      <c r="B1054" s="3" t="s">
        <v>2012</v>
      </c>
      <c r="C1054" s="2">
        <v>5</v>
      </c>
      <c r="D1054" s="2">
        <v>2019</v>
      </c>
      <c r="E1054" s="4">
        <v>948</v>
      </c>
      <c r="F1054" s="4">
        <v>0</v>
      </c>
      <c r="G1054" s="4">
        <v>948</v>
      </c>
      <c r="H1054" s="3" t="s">
        <v>26</v>
      </c>
      <c r="I1054" s="3" t="s">
        <v>27</v>
      </c>
      <c r="J1054" s="4">
        <v>303.36</v>
      </c>
    </row>
    <row r="1055" spans="1:10" x14ac:dyDescent="0.3">
      <c r="A1055" s="2" t="s">
        <v>2013</v>
      </c>
      <c r="B1055" s="3" t="s">
        <v>2014</v>
      </c>
      <c r="C1055" s="2">
        <v>5</v>
      </c>
      <c r="D1055" s="2">
        <v>2019</v>
      </c>
      <c r="E1055" s="4">
        <v>258</v>
      </c>
      <c r="F1055" s="4">
        <v>0</v>
      </c>
      <c r="G1055" s="4">
        <v>258</v>
      </c>
      <c r="H1055" s="3" t="s">
        <v>20</v>
      </c>
      <c r="I1055" s="3" t="s">
        <v>105</v>
      </c>
      <c r="J1055" s="4">
        <v>72.240000000000009</v>
      </c>
    </row>
    <row r="1056" spans="1:10" x14ac:dyDescent="0.3">
      <c r="A1056" s="2" t="s">
        <v>2015</v>
      </c>
      <c r="B1056" s="3" t="s">
        <v>2016</v>
      </c>
      <c r="C1056" s="2">
        <v>5</v>
      </c>
      <c r="D1056" s="2">
        <v>2019</v>
      </c>
      <c r="E1056" s="4">
        <v>1086</v>
      </c>
      <c r="F1056" s="4">
        <v>0</v>
      </c>
      <c r="G1056" s="4">
        <v>1086</v>
      </c>
      <c r="H1056" s="3" t="s">
        <v>23</v>
      </c>
      <c r="I1056" s="3" t="s">
        <v>467</v>
      </c>
      <c r="J1056" s="4">
        <v>293.22000000000003</v>
      </c>
    </row>
    <row r="1057" spans="1:10" x14ac:dyDescent="0.3">
      <c r="A1057" s="2" t="s">
        <v>2017</v>
      </c>
      <c r="B1057" s="3" t="s">
        <v>2018</v>
      </c>
      <c r="C1057" s="2">
        <v>5</v>
      </c>
      <c r="D1057" s="2">
        <v>2019</v>
      </c>
      <c r="E1057" s="4">
        <v>948</v>
      </c>
      <c r="F1057" s="4">
        <v>0</v>
      </c>
      <c r="G1057" s="4">
        <v>948</v>
      </c>
      <c r="H1057" s="3" t="s">
        <v>26</v>
      </c>
      <c r="I1057" s="3" t="s">
        <v>27</v>
      </c>
      <c r="J1057" s="4">
        <v>303.36</v>
      </c>
    </row>
    <row r="1058" spans="1:10" x14ac:dyDescent="0.3">
      <c r="A1058" s="2" t="s">
        <v>2019</v>
      </c>
      <c r="B1058" s="3" t="s">
        <v>2020</v>
      </c>
      <c r="C1058" s="2">
        <v>5</v>
      </c>
      <c r="D1058" s="2">
        <v>2019</v>
      </c>
      <c r="E1058" s="4">
        <v>1491</v>
      </c>
      <c r="F1058" s="4">
        <v>0</v>
      </c>
      <c r="G1058" s="4">
        <v>1491</v>
      </c>
      <c r="H1058" s="3" t="s">
        <v>26</v>
      </c>
      <c r="I1058" s="3" t="s">
        <v>31</v>
      </c>
      <c r="J1058" s="4">
        <v>506.94000000000005</v>
      </c>
    </row>
    <row r="1059" spans="1:10" x14ac:dyDescent="0.3">
      <c r="A1059" s="2" t="s">
        <v>2021</v>
      </c>
      <c r="B1059" s="3" t="s">
        <v>2022</v>
      </c>
      <c r="C1059" s="2">
        <v>5</v>
      </c>
      <c r="D1059" s="2">
        <v>2019</v>
      </c>
      <c r="E1059" s="4">
        <v>1101</v>
      </c>
      <c r="F1059" s="4">
        <v>0</v>
      </c>
      <c r="G1059" s="4">
        <v>1101</v>
      </c>
      <c r="H1059" s="3" t="s">
        <v>26</v>
      </c>
      <c r="I1059" s="3" t="s">
        <v>33</v>
      </c>
      <c r="J1059" s="4">
        <v>396.36</v>
      </c>
    </row>
    <row r="1060" spans="1:10" x14ac:dyDescent="0.3">
      <c r="A1060" s="2" t="s">
        <v>2023</v>
      </c>
      <c r="B1060" s="3" t="s">
        <v>2024</v>
      </c>
      <c r="C1060" s="2">
        <v>5</v>
      </c>
      <c r="D1060" s="2">
        <v>2019</v>
      </c>
      <c r="E1060" s="4">
        <v>510</v>
      </c>
      <c r="F1060" s="4">
        <v>0</v>
      </c>
      <c r="G1060" s="4">
        <v>510</v>
      </c>
      <c r="H1060" s="3" t="s">
        <v>41</v>
      </c>
      <c r="I1060" s="3" t="s">
        <v>42</v>
      </c>
      <c r="J1060" s="4">
        <v>163.20000000000002</v>
      </c>
    </row>
    <row r="1061" spans="1:10" x14ac:dyDescent="0.3">
      <c r="A1061" s="2" t="s">
        <v>2025</v>
      </c>
      <c r="B1061" s="3" t="s">
        <v>2026</v>
      </c>
      <c r="C1061" s="2">
        <v>5</v>
      </c>
      <c r="D1061" s="2">
        <v>2019</v>
      </c>
      <c r="E1061" s="4">
        <v>636</v>
      </c>
      <c r="F1061" s="4">
        <v>0</v>
      </c>
      <c r="G1061" s="4">
        <v>636</v>
      </c>
      <c r="H1061" s="3" t="s">
        <v>41</v>
      </c>
      <c r="I1061" s="3" t="s">
        <v>194</v>
      </c>
      <c r="J1061" s="4">
        <v>216.24</v>
      </c>
    </row>
    <row r="1062" spans="1:10" x14ac:dyDescent="0.3">
      <c r="A1062" s="2" t="s">
        <v>2027</v>
      </c>
      <c r="B1062" s="3" t="s">
        <v>2028</v>
      </c>
      <c r="C1062" s="2">
        <v>5</v>
      </c>
      <c r="D1062" s="2">
        <v>2019</v>
      </c>
      <c r="E1062" s="4">
        <v>486</v>
      </c>
      <c r="F1062" s="4">
        <v>0</v>
      </c>
      <c r="G1062" s="4">
        <v>486</v>
      </c>
      <c r="H1062" s="3" t="s">
        <v>41</v>
      </c>
      <c r="I1062" s="3" t="s">
        <v>2029</v>
      </c>
      <c r="J1062" s="4">
        <v>281.88</v>
      </c>
    </row>
    <row r="1063" spans="1:10" x14ac:dyDescent="0.3">
      <c r="A1063" s="2" t="s">
        <v>2030</v>
      </c>
      <c r="B1063" s="3" t="s">
        <v>2031</v>
      </c>
      <c r="C1063" s="2">
        <v>5</v>
      </c>
      <c r="D1063" s="2">
        <v>2019</v>
      </c>
      <c r="E1063" s="4">
        <v>579</v>
      </c>
      <c r="F1063" s="4">
        <v>0</v>
      </c>
      <c r="G1063" s="4">
        <v>579</v>
      </c>
      <c r="H1063" s="3" t="s">
        <v>41</v>
      </c>
      <c r="I1063" s="3" t="s">
        <v>197</v>
      </c>
      <c r="J1063" s="4">
        <v>167.91</v>
      </c>
    </row>
    <row r="1064" spans="1:10" x14ac:dyDescent="0.3">
      <c r="A1064" s="2" t="s">
        <v>2032</v>
      </c>
      <c r="B1064" s="3" t="s">
        <v>2033</v>
      </c>
      <c r="C1064" s="2">
        <v>5</v>
      </c>
      <c r="D1064" s="2">
        <v>2019</v>
      </c>
      <c r="E1064" s="4">
        <v>636</v>
      </c>
      <c r="F1064" s="4">
        <v>0</v>
      </c>
      <c r="G1064" s="4">
        <v>636</v>
      </c>
      <c r="H1064" s="3" t="s">
        <v>41</v>
      </c>
      <c r="I1064" s="3" t="s">
        <v>194</v>
      </c>
      <c r="J1064" s="4">
        <v>216.24</v>
      </c>
    </row>
    <row r="1065" spans="1:10" x14ac:dyDescent="0.3">
      <c r="A1065" s="2" t="s">
        <v>2034</v>
      </c>
      <c r="B1065" s="3" t="s">
        <v>2035</v>
      </c>
      <c r="C1065" s="2">
        <v>5</v>
      </c>
      <c r="D1065" s="2">
        <v>2019</v>
      </c>
      <c r="E1065" s="4">
        <v>992</v>
      </c>
      <c r="F1065" s="4">
        <v>0</v>
      </c>
      <c r="G1065" s="4">
        <v>992</v>
      </c>
      <c r="H1065" s="3" t="s">
        <v>23</v>
      </c>
      <c r="I1065" s="3" t="s">
        <v>405</v>
      </c>
      <c r="J1065" s="4">
        <v>277.76000000000005</v>
      </c>
    </row>
    <row r="1066" spans="1:10" x14ac:dyDescent="0.3">
      <c r="A1066" s="2" t="s">
        <v>2036</v>
      </c>
      <c r="B1066" s="3" t="s">
        <v>2037</v>
      </c>
      <c r="C1066" s="2">
        <v>5</v>
      </c>
      <c r="D1066" s="2">
        <v>2019</v>
      </c>
      <c r="E1066" s="4">
        <v>948</v>
      </c>
      <c r="F1066" s="4">
        <v>0</v>
      </c>
      <c r="G1066" s="4">
        <v>948</v>
      </c>
      <c r="H1066" s="3" t="s">
        <v>26</v>
      </c>
      <c r="I1066" s="3" t="s">
        <v>27</v>
      </c>
      <c r="J1066" s="4">
        <v>303.36</v>
      </c>
    </row>
    <row r="1067" spans="1:10" x14ac:dyDescent="0.3">
      <c r="A1067" s="2" t="s">
        <v>2038</v>
      </c>
      <c r="B1067" s="3" t="s">
        <v>2039</v>
      </c>
      <c r="C1067" s="2">
        <v>5</v>
      </c>
      <c r="D1067" s="2">
        <v>2019</v>
      </c>
      <c r="E1067" s="4">
        <v>510</v>
      </c>
      <c r="F1067" s="4">
        <v>0</v>
      </c>
      <c r="G1067" s="4">
        <v>510</v>
      </c>
      <c r="H1067" s="3" t="s">
        <v>41</v>
      </c>
      <c r="I1067" s="3" t="s">
        <v>42</v>
      </c>
      <c r="J1067" s="4">
        <v>163.20000000000002</v>
      </c>
    </row>
    <row r="1068" spans="1:10" x14ac:dyDescent="0.3">
      <c r="A1068" s="2" t="s">
        <v>2040</v>
      </c>
      <c r="B1068" s="3" t="s">
        <v>2041</v>
      </c>
      <c r="C1068" s="2">
        <v>5</v>
      </c>
      <c r="D1068" s="2">
        <v>2019</v>
      </c>
      <c r="E1068" s="4">
        <v>585</v>
      </c>
      <c r="F1068" s="4">
        <v>0</v>
      </c>
      <c r="G1068" s="4">
        <v>585</v>
      </c>
      <c r="H1068" s="3" t="s">
        <v>41</v>
      </c>
      <c r="I1068" s="3" t="s">
        <v>2042</v>
      </c>
      <c r="J1068" s="4">
        <v>351</v>
      </c>
    </row>
    <row r="1069" spans="1:10" x14ac:dyDescent="0.3">
      <c r="A1069" s="2" t="s">
        <v>2043</v>
      </c>
      <c r="B1069" s="3" t="s">
        <v>2044</v>
      </c>
      <c r="C1069" s="2">
        <v>5</v>
      </c>
      <c r="D1069" s="2">
        <v>2019</v>
      </c>
      <c r="E1069" s="4">
        <v>585</v>
      </c>
      <c r="F1069" s="4">
        <v>0</v>
      </c>
      <c r="G1069" s="4">
        <v>585</v>
      </c>
      <c r="H1069" s="3" t="s">
        <v>41</v>
      </c>
      <c r="I1069" s="3" t="s">
        <v>2042</v>
      </c>
      <c r="J1069" s="4">
        <v>351</v>
      </c>
    </row>
    <row r="1070" spans="1:10" x14ac:dyDescent="0.3">
      <c r="A1070" s="2" t="s">
        <v>2045</v>
      </c>
      <c r="B1070" s="3" t="s">
        <v>2046</v>
      </c>
      <c r="C1070" s="2">
        <v>5</v>
      </c>
      <c r="D1070" s="2">
        <v>2019</v>
      </c>
      <c r="E1070" s="4">
        <v>889</v>
      </c>
      <c r="F1070" s="4">
        <v>0</v>
      </c>
      <c r="G1070" s="4">
        <v>889</v>
      </c>
      <c r="H1070" s="3" t="s">
        <v>23</v>
      </c>
      <c r="I1070" s="3" t="s">
        <v>309</v>
      </c>
      <c r="J1070" s="4">
        <v>222.25</v>
      </c>
    </row>
    <row r="1071" spans="1:10" x14ac:dyDescent="0.3">
      <c r="A1071" s="2" t="s">
        <v>2047</v>
      </c>
      <c r="B1071" s="3" t="s">
        <v>2048</v>
      </c>
      <c r="C1071" s="2">
        <v>5</v>
      </c>
      <c r="D1071" s="2">
        <v>2019</v>
      </c>
      <c r="E1071" s="4">
        <v>948</v>
      </c>
      <c r="F1071" s="4">
        <v>0</v>
      </c>
      <c r="G1071" s="4">
        <v>948</v>
      </c>
      <c r="H1071" s="3" t="s">
        <v>26</v>
      </c>
      <c r="I1071" s="3" t="s">
        <v>27</v>
      </c>
      <c r="J1071" s="4">
        <v>303.36</v>
      </c>
    </row>
    <row r="1072" spans="1:10" x14ac:dyDescent="0.3">
      <c r="A1072" s="2" t="s">
        <v>2049</v>
      </c>
      <c r="B1072" s="3" t="s">
        <v>2050</v>
      </c>
      <c r="C1072" s="2">
        <v>5</v>
      </c>
      <c r="D1072" s="2">
        <v>2019</v>
      </c>
      <c r="E1072" s="4">
        <v>636</v>
      </c>
      <c r="F1072" s="4">
        <v>0</v>
      </c>
      <c r="G1072" s="4">
        <v>636</v>
      </c>
      <c r="H1072" s="3" t="s">
        <v>41</v>
      </c>
      <c r="I1072" s="3" t="s">
        <v>194</v>
      </c>
      <c r="J1072" s="4">
        <v>216.24</v>
      </c>
    </row>
    <row r="1073" spans="1:10" x14ac:dyDescent="0.3">
      <c r="A1073" s="2" t="s">
        <v>2051</v>
      </c>
      <c r="B1073" s="3" t="s">
        <v>2052</v>
      </c>
      <c r="C1073" s="2">
        <v>5</v>
      </c>
      <c r="D1073" s="2">
        <v>2019</v>
      </c>
      <c r="E1073" s="4">
        <v>559</v>
      </c>
      <c r="F1073" s="4">
        <v>0</v>
      </c>
      <c r="G1073" s="4">
        <v>559</v>
      </c>
      <c r="H1073" s="3" t="s">
        <v>41</v>
      </c>
      <c r="I1073" s="3" t="s">
        <v>2053</v>
      </c>
      <c r="J1073" s="4">
        <v>223.60000000000002</v>
      </c>
    </row>
    <row r="1074" spans="1:10" x14ac:dyDescent="0.3">
      <c r="A1074" s="2" t="s">
        <v>2054</v>
      </c>
      <c r="B1074" s="3" t="s">
        <v>2055</v>
      </c>
      <c r="C1074" s="2">
        <v>5</v>
      </c>
      <c r="D1074" s="2">
        <v>2019</v>
      </c>
      <c r="E1074" s="4">
        <v>255</v>
      </c>
      <c r="F1074" s="4">
        <v>0</v>
      </c>
      <c r="G1074" s="4">
        <v>255</v>
      </c>
      <c r="H1074" s="3" t="s">
        <v>41</v>
      </c>
      <c r="I1074" s="3" t="s">
        <v>230</v>
      </c>
      <c r="J1074" s="4">
        <v>114.75</v>
      </c>
    </row>
    <row r="1075" spans="1:10" x14ac:dyDescent="0.3">
      <c r="A1075" s="2" t="s">
        <v>2056</v>
      </c>
      <c r="B1075" s="3" t="s">
        <v>2057</v>
      </c>
      <c r="C1075" s="2">
        <v>5</v>
      </c>
      <c r="D1075" s="2">
        <v>2019</v>
      </c>
      <c r="E1075" s="4">
        <v>551</v>
      </c>
      <c r="F1075" s="4">
        <v>0</v>
      </c>
      <c r="G1075" s="4">
        <v>551</v>
      </c>
      <c r="H1075" s="3" t="s">
        <v>41</v>
      </c>
      <c r="I1075" s="3" t="s">
        <v>204</v>
      </c>
      <c r="J1075" s="4">
        <v>264.48</v>
      </c>
    </row>
    <row r="1076" spans="1:10" x14ac:dyDescent="0.3">
      <c r="A1076" s="2" t="s">
        <v>2058</v>
      </c>
      <c r="B1076" s="3" t="s">
        <v>2059</v>
      </c>
      <c r="C1076" s="2">
        <v>5</v>
      </c>
      <c r="D1076" s="2">
        <v>2019</v>
      </c>
      <c r="E1076" s="4">
        <v>636</v>
      </c>
      <c r="F1076" s="4">
        <v>0</v>
      </c>
      <c r="G1076" s="4">
        <v>636</v>
      </c>
      <c r="H1076" s="3" t="s">
        <v>41</v>
      </c>
      <c r="I1076" s="3" t="s">
        <v>194</v>
      </c>
      <c r="J1076" s="4">
        <v>216.24</v>
      </c>
    </row>
    <row r="1077" spans="1:10" x14ac:dyDescent="0.3">
      <c r="A1077" s="2" t="s">
        <v>2060</v>
      </c>
      <c r="B1077" s="3" t="s">
        <v>2061</v>
      </c>
      <c r="C1077" s="2">
        <v>5</v>
      </c>
      <c r="D1077" s="2">
        <v>2019</v>
      </c>
      <c r="E1077" s="4">
        <v>267</v>
      </c>
      <c r="F1077" s="4">
        <v>0</v>
      </c>
      <c r="G1077" s="4">
        <v>267</v>
      </c>
      <c r="H1077" s="3" t="s">
        <v>60</v>
      </c>
      <c r="I1077" s="3" t="s">
        <v>164</v>
      </c>
      <c r="J1077" s="4">
        <v>90.78</v>
      </c>
    </row>
    <row r="1078" spans="1:10" x14ac:dyDescent="0.3">
      <c r="A1078" s="2" t="s">
        <v>2062</v>
      </c>
      <c r="B1078" s="3" t="s">
        <v>2063</v>
      </c>
      <c r="C1078" s="2">
        <v>5</v>
      </c>
      <c r="D1078" s="2">
        <v>2019</v>
      </c>
      <c r="E1078" s="4">
        <v>345</v>
      </c>
      <c r="F1078" s="4">
        <v>0</v>
      </c>
      <c r="G1078" s="4">
        <v>345</v>
      </c>
      <c r="H1078" s="3" t="s">
        <v>63</v>
      </c>
      <c r="I1078" s="3" t="s">
        <v>116</v>
      </c>
      <c r="J1078" s="4">
        <v>106.95</v>
      </c>
    </row>
    <row r="1079" spans="1:10" x14ac:dyDescent="0.3">
      <c r="A1079" s="2" t="s">
        <v>2064</v>
      </c>
      <c r="B1079" s="3" t="s">
        <v>2065</v>
      </c>
      <c r="C1079" s="2">
        <v>5</v>
      </c>
      <c r="D1079" s="2">
        <v>2019</v>
      </c>
      <c r="E1079" s="4">
        <v>144</v>
      </c>
      <c r="F1079" s="4">
        <v>0</v>
      </c>
      <c r="G1079" s="4">
        <v>144</v>
      </c>
      <c r="H1079" s="3" t="s">
        <v>11</v>
      </c>
      <c r="I1079" s="3" t="s">
        <v>119</v>
      </c>
      <c r="J1079" s="4">
        <v>66.240000000000009</v>
      </c>
    </row>
    <row r="1080" spans="1:10" x14ac:dyDescent="0.3">
      <c r="A1080" s="2" t="s">
        <v>2066</v>
      </c>
      <c r="B1080" s="3" t="s">
        <v>2067</v>
      </c>
      <c r="C1080" s="2">
        <v>5</v>
      </c>
      <c r="D1080" s="2">
        <v>2019</v>
      </c>
      <c r="E1080" s="4">
        <v>144</v>
      </c>
      <c r="F1080" s="4">
        <v>0</v>
      </c>
      <c r="G1080" s="4">
        <v>144</v>
      </c>
      <c r="H1080" s="3" t="s">
        <v>11</v>
      </c>
      <c r="I1080" s="3" t="s">
        <v>119</v>
      </c>
      <c r="J1080" s="4">
        <v>66.240000000000009</v>
      </c>
    </row>
    <row r="1081" spans="1:10" x14ac:dyDescent="0.3">
      <c r="A1081" s="2" t="s">
        <v>2068</v>
      </c>
      <c r="B1081" s="3" t="s">
        <v>2069</v>
      </c>
      <c r="C1081" s="2">
        <v>5</v>
      </c>
      <c r="D1081" s="2">
        <v>2019</v>
      </c>
      <c r="E1081" s="4">
        <v>172</v>
      </c>
      <c r="F1081" s="4">
        <v>0</v>
      </c>
      <c r="G1081" s="4">
        <v>172</v>
      </c>
      <c r="H1081" s="3" t="s">
        <v>11</v>
      </c>
      <c r="I1081" s="3" t="s">
        <v>71</v>
      </c>
      <c r="J1081" s="4">
        <v>65.36</v>
      </c>
    </row>
    <row r="1082" spans="1:10" x14ac:dyDescent="0.3">
      <c r="A1082" s="2" t="s">
        <v>2070</v>
      </c>
      <c r="B1082" s="3" t="s">
        <v>2071</v>
      </c>
      <c r="C1082" s="2">
        <v>5</v>
      </c>
      <c r="D1082" s="2">
        <v>2019</v>
      </c>
      <c r="E1082" s="4">
        <v>192</v>
      </c>
      <c r="F1082" s="4">
        <v>0</v>
      </c>
      <c r="G1082" s="4">
        <v>192</v>
      </c>
      <c r="H1082" s="3" t="s">
        <v>14</v>
      </c>
      <c r="I1082" s="3" t="s">
        <v>78</v>
      </c>
      <c r="J1082" s="4">
        <v>34.56</v>
      </c>
    </row>
    <row r="1083" spans="1:10" x14ac:dyDescent="0.3">
      <c r="A1083" s="2" t="s">
        <v>2072</v>
      </c>
      <c r="B1083" s="3" t="s">
        <v>2073</v>
      </c>
      <c r="C1083" s="2">
        <v>5</v>
      </c>
      <c r="D1083" s="2">
        <v>2019</v>
      </c>
      <c r="E1083" s="4">
        <v>240</v>
      </c>
      <c r="F1083" s="4">
        <v>0</v>
      </c>
      <c r="G1083" s="4">
        <v>240</v>
      </c>
      <c r="H1083" s="3" t="s">
        <v>14</v>
      </c>
      <c r="I1083" s="3" t="s">
        <v>17</v>
      </c>
      <c r="J1083" s="4">
        <v>43.199999999999996</v>
      </c>
    </row>
    <row r="1084" spans="1:10" x14ac:dyDescent="0.3">
      <c r="A1084" s="2" t="s">
        <v>2074</v>
      </c>
      <c r="B1084" s="3" t="s">
        <v>2075</v>
      </c>
      <c r="C1084" s="2">
        <v>5</v>
      </c>
      <c r="D1084" s="2">
        <v>2019</v>
      </c>
      <c r="E1084" s="4">
        <v>205</v>
      </c>
      <c r="F1084" s="4">
        <v>0</v>
      </c>
      <c r="G1084" s="4">
        <v>205</v>
      </c>
      <c r="H1084" s="3" t="s">
        <v>14</v>
      </c>
      <c r="I1084" s="3" t="s">
        <v>87</v>
      </c>
      <c r="J1084" s="4">
        <v>36.9</v>
      </c>
    </row>
    <row r="1085" spans="1:10" x14ac:dyDescent="0.3">
      <c r="A1085" s="2" t="s">
        <v>2076</v>
      </c>
      <c r="B1085" s="3" t="s">
        <v>2077</v>
      </c>
      <c r="C1085" s="2">
        <v>5</v>
      </c>
      <c r="D1085" s="2">
        <v>2019</v>
      </c>
      <c r="E1085" s="4">
        <v>258</v>
      </c>
      <c r="F1085" s="4">
        <v>0</v>
      </c>
      <c r="G1085" s="4">
        <v>258</v>
      </c>
      <c r="H1085" s="3" t="s">
        <v>20</v>
      </c>
      <c r="I1085" s="3" t="s">
        <v>105</v>
      </c>
      <c r="J1085" s="4">
        <v>72.240000000000009</v>
      </c>
    </row>
    <row r="1086" spans="1:10" x14ac:dyDescent="0.3">
      <c r="A1086" s="2" t="s">
        <v>2078</v>
      </c>
      <c r="B1086" s="3" t="s">
        <v>2079</v>
      </c>
      <c r="C1086" s="2">
        <v>5</v>
      </c>
      <c r="D1086" s="2">
        <v>2019</v>
      </c>
      <c r="E1086" s="4">
        <v>327</v>
      </c>
      <c r="F1086" s="4">
        <v>0</v>
      </c>
      <c r="G1086" s="4">
        <v>327</v>
      </c>
      <c r="H1086" s="3" t="s">
        <v>20</v>
      </c>
      <c r="I1086" s="3" t="s">
        <v>100</v>
      </c>
      <c r="J1086" s="4">
        <v>94.83</v>
      </c>
    </row>
    <row r="1087" spans="1:10" x14ac:dyDescent="0.3">
      <c r="A1087" s="2" t="s">
        <v>2080</v>
      </c>
      <c r="B1087" s="3" t="s">
        <v>2081</v>
      </c>
      <c r="C1087" s="2">
        <v>5</v>
      </c>
      <c r="D1087" s="2">
        <v>2019</v>
      </c>
      <c r="E1087" s="4">
        <v>332</v>
      </c>
      <c r="F1087" s="4">
        <v>0</v>
      </c>
      <c r="G1087" s="4">
        <v>332</v>
      </c>
      <c r="H1087" s="3" t="s">
        <v>60</v>
      </c>
      <c r="I1087" s="3" t="s">
        <v>296</v>
      </c>
      <c r="J1087" s="4">
        <v>99.6</v>
      </c>
    </row>
    <row r="1088" spans="1:10" x14ac:dyDescent="0.3">
      <c r="A1088" s="2" t="s">
        <v>2082</v>
      </c>
      <c r="B1088" s="3" t="s">
        <v>2083</v>
      </c>
      <c r="C1088" s="2">
        <v>5</v>
      </c>
      <c r="D1088" s="2">
        <v>2019</v>
      </c>
      <c r="E1088" s="4">
        <v>345</v>
      </c>
      <c r="F1088" s="4">
        <v>0</v>
      </c>
      <c r="G1088" s="4">
        <v>345</v>
      </c>
      <c r="H1088" s="3" t="s">
        <v>63</v>
      </c>
      <c r="I1088" s="3" t="s">
        <v>116</v>
      </c>
      <c r="J1088" s="4">
        <v>106.95</v>
      </c>
    </row>
    <row r="1089" spans="1:10" x14ac:dyDescent="0.3">
      <c r="A1089" s="2" t="s">
        <v>2084</v>
      </c>
      <c r="B1089" s="3" t="s">
        <v>2085</v>
      </c>
      <c r="C1089" s="2">
        <v>5</v>
      </c>
      <c r="D1089" s="2">
        <v>2019</v>
      </c>
      <c r="E1089" s="4">
        <v>168</v>
      </c>
      <c r="F1089" s="4">
        <v>0</v>
      </c>
      <c r="G1089" s="4">
        <v>168</v>
      </c>
      <c r="H1089" s="3" t="s">
        <v>11</v>
      </c>
      <c r="I1089" s="3" t="s">
        <v>12</v>
      </c>
      <c r="J1089" s="4">
        <v>25.2</v>
      </c>
    </row>
    <row r="1090" spans="1:10" x14ac:dyDescent="0.3">
      <c r="A1090" s="2" t="s">
        <v>2086</v>
      </c>
      <c r="B1090" s="3" t="s">
        <v>2087</v>
      </c>
      <c r="C1090" s="2">
        <v>5</v>
      </c>
      <c r="D1090" s="2">
        <v>2019</v>
      </c>
      <c r="E1090" s="4">
        <v>538</v>
      </c>
      <c r="F1090" s="4">
        <v>0</v>
      </c>
      <c r="G1090" s="4">
        <v>538</v>
      </c>
      <c r="H1090" s="3" t="s">
        <v>44</v>
      </c>
      <c r="I1090" s="3" t="s">
        <v>47</v>
      </c>
      <c r="J1090" s="4">
        <v>145.26000000000002</v>
      </c>
    </row>
    <row r="1091" spans="1:10" x14ac:dyDescent="0.3">
      <c r="A1091" s="2" t="s">
        <v>2088</v>
      </c>
      <c r="B1091" s="3" t="s">
        <v>2089</v>
      </c>
      <c r="C1091" s="2">
        <v>9</v>
      </c>
      <c r="D1091" s="2">
        <v>2020</v>
      </c>
      <c r="E1091" s="4">
        <v>367</v>
      </c>
      <c r="F1091" s="4">
        <v>0</v>
      </c>
      <c r="G1091" s="4">
        <v>367</v>
      </c>
      <c r="H1091" s="3" t="s">
        <v>60</v>
      </c>
      <c r="I1091" s="3" t="s">
        <v>538</v>
      </c>
      <c r="J1091" s="4">
        <v>110.1</v>
      </c>
    </row>
    <row r="1092" spans="1:10" x14ac:dyDescent="0.3">
      <c r="A1092" s="2" t="s">
        <v>2090</v>
      </c>
      <c r="B1092" s="3" t="s">
        <v>2091</v>
      </c>
      <c r="C1092" s="2">
        <v>9</v>
      </c>
      <c r="D1092" s="2">
        <v>2020</v>
      </c>
      <c r="E1092" s="4">
        <v>345</v>
      </c>
      <c r="F1092" s="4">
        <v>0</v>
      </c>
      <c r="G1092" s="4">
        <v>345</v>
      </c>
      <c r="H1092" s="3" t="s">
        <v>63</v>
      </c>
      <c r="I1092" s="3" t="s">
        <v>116</v>
      </c>
      <c r="J1092" s="4">
        <v>106.95</v>
      </c>
    </row>
    <row r="1093" spans="1:10" x14ac:dyDescent="0.3">
      <c r="A1093" s="2" t="s">
        <v>2092</v>
      </c>
      <c r="B1093" s="3" t="s">
        <v>2093</v>
      </c>
      <c r="C1093" s="2">
        <v>9</v>
      </c>
      <c r="D1093" s="2">
        <v>2020</v>
      </c>
      <c r="E1093" s="4">
        <v>447</v>
      </c>
      <c r="F1093" s="4">
        <v>0</v>
      </c>
      <c r="G1093" s="4">
        <v>447</v>
      </c>
      <c r="H1093" s="3" t="s">
        <v>63</v>
      </c>
      <c r="I1093" s="3" t="s">
        <v>64</v>
      </c>
      <c r="J1093" s="4">
        <v>156.44999999999999</v>
      </c>
    </row>
    <row r="1094" spans="1:10" x14ac:dyDescent="0.3">
      <c r="A1094" s="2" t="s">
        <v>2094</v>
      </c>
      <c r="B1094" s="3" t="s">
        <v>2095</v>
      </c>
      <c r="C1094" s="2">
        <v>9</v>
      </c>
      <c r="D1094" s="2">
        <v>2020</v>
      </c>
      <c r="E1094" s="4">
        <v>345</v>
      </c>
      <c r="F1094" s="4">
        <v>0</v>
      </c>
      <c r="G1094" s="4">
        <v>345</v>
      </c>
      <c r="H1094" s="3" t="s">
        <v>63</v>
      </c>
      <c r="I1094" s="3" t="s">
        <v>116</v>
      </c>
      <c r="J1094" s="4">
        <v>106.95</v>
      </c>
    </row>
    <row r="1095" spans="1:10" x14ac:dyDescent="0.3">
      <c r="A1095" s="2" t="s">
        <v>2096</v>
      </c>
      <c r="B1095" s="3" t="s">
        <v>2097</v>
      </c>
      <c r="C1095" s="2">
        <v>9</v>
      </c>
      <c r="D1095" s="2">
        <v>2020</v>
      </c>
      <c r="E1095" s="4">
        <v>383</v>
      </c>
      <c r="F1095" s="4">
        <v>0</v>
      </c>
      <c r="G1095" s="4">
        <v>383</v>
      </c>
      <c r="H1095" s="3" t="s">
        <v>63</v>
      </c>
      <c r="I1095" s="3" t="s">
        <v>66</v>
      </c>
      <c r="J1095" s="4">
        <v>122.56</v>
      </c>
    </row>
    <row r="1096" spans="1:10" x14ac:dyDescent="0.3">
      <c r="A1096" s="2" t="s">
        <v>2098</v>
      </c>
      <c r="B1096" s="3" t="s">
        <v>2099</v>
      </c>
      <c r="C1096" s="2">
        <v>9</v>
      </c>
      <c r="D1096" s="2">
        <v>2020</v>
      </c>
      <c r="E1096" s="4">
        <v>144</v>
      </c>
      <c r="F1096" s="4">
        <v>0</v>
      </c>
      <c r="G1096" s="4">
        <v>144</v>
      </c>
      <c r="H1096" s="3" t="s">
        <v>11</v>
      </c>
      <c r="I1096" s="3" t="s">
        <v>119</v>
      </c>
      <c r="J1096" s="4">
        <v>66.240000000000009</v>
      </c>
    </row>
    <row r="1097" spans="1:10" x14ac:dyDescent="0.3">
      <c r="A1097" s="2" t="s">
        <v>2100</v>
      </c>
      <c r="B1097" s="3" t="s">
        <v>2101</v>
      </c>
      <c r="C1097" s="2">
        <v>9</v>
      </c>
      <c r="D1097" s="2">
        <v>2020</v>
      </c>
      <c r="E1097" s="4">
        <v>172</v>
      </c>
      <c r="F1097" s="4">
        <v>0</v>
      </c>
      <c r="G1097" s="4">
        <v>172</v>
      </c>
      <c r="H1097" s="3" t="s">
        <v>11</v>
      </c>
      <c r="I1097" s="3" t="s">
        <v>71</v>
      </c>
      <c r="J1097" s="4">
        <v>65.36</v>
      </c>
    </row>
    <row r="1098" spans="1:10" x14ac:dyDescent="0.3">
      <c r="A1098" s="2" t="s">
        <v>2102</v>
      </c>
      <c r="B1098" s="3" t="s">
        <v>2103</v>
      </c>
      <c r="C1098" s="2">
        <v>9</v>
      </c>
      <c r="D1098" s="2">
        <v>2020</v>
      </c>
      <c r="E1098" s="4">
        <v>205</v>
      </c>
      <c r="F1098" s="4">
        <v>0</v>
      </c>
      <c r="G1098" s="4">
        <v>205</v>
      </c>
      <c r="H1098" s="3" t="s">
        <v>14</v>
      </c>
      <c r="I1098" s="3" t="s">
        <v>87</v>
      </c>
      <c r="J1098" s="4">
        <v>36.9</v>
      </c>
    </row>
    <row r="1099" spans="1:10" x14ac:dyDescent="0.3">
      <c r="A1099" s="2" t="s">
        <v>2104</v>
      </c>
      <c r="B1099" s="3" t="s">
        <v>2105</v>
      </c>
      <c r="C1099" s="2">
        <v>9</v>
      </c>
      <c r="D1099" s="2">
        <v>2020</v>
      </c>
      <c r="E1099" s="4">
        <v>488</v>
      </c>
      <c r="F1099" s="4">
        <v>0</v>
      </c>
      <c r="G1099" s="4">
        <v>488</v>
      </c>
      <c r="H1099" s="3" t="s">
        <v>44</v>
      </c>
      <c r="I1099" s="3" t="s">
        <v>50</v>
      </c>
      <c r="J1099" s="4">
        <v>156.16</v>
      </c>
    </row>
    <row r="1100" spans="1:10" x14ac:dyDescent="0.3">
      <c r="A1100" s="2" t="s">
        <v>2106</v>
      </c>
      <c r="B1100" s="3" t="s">
        <v>2107</v>
      </c>
      <c r="C1100" s="2">
        <v>9</v>
      </c>
      <c r="D1100" s="2">
        <v>2020</v>
      </c>
      <c r="E1100" s="4">
        <v>332</v>
      </c>
      <c r="F1100" s="4">
        <v>0</v>
      </c>
      <c r="G1100" s="4">
        <v>332</v>
      </c>
      <c r="H1100" s="3" t="s">
        <v>60</v>
      </c>
      <c r="I1100" s="3" t="s">
        <v>296</v>
      </c>
      <c r="J1100" s="4">
        <v>99.6</v>
      </c>
    </row>
    <row r="1101" spans="1:10" x14ac:dyDescent="0.3">
      <c r="A1101" s="2" t="s">
        <v>2108</v>
      </c>
      <c r="B1101" s="3" t="s">
        <v>2109</v>
      </c>
      <c r="C1101" s="2">
        <v>9</v>
      </c>
      <c r="D1101" s="2">
        <v>2020</v>
      </c>
      <c r="E1101" s="4">
        <v>447</v>
      </c>
      <c r="F1101" s="4">
        <v>0</v>
      </c>
      <c r="G1101" s="4">
        <v>447</v>
      </c>
      <c r="H1101" s="3" t="s">
        <v>63</v>
      </c>
      <c r="I1101" s="3" t="s">
        <v>64</v>
      </c>
      <c r="J1101" s="4">
        <v>156.44999999999999</v>
      </c>
    </row>
    <row r="1102" spans="1:10" x14ac:dyDescent="0.3">
      <c r="A1102" s="2" t="s">
        <v>2110</v>
      </c>
      <c r="B1102" s="3" t="s">
        <v>2111</v>
      </c>
      <c r="C1102" s="2">
        <v>9</v>
      </c>
      <c r="D1102" s="2">
        <v>2020</v>
      </c>
      <c r="E1102" s="4">
        <v>345</v>
      </c>
      <c r="F1102" s="4">
        <v>0</v>
      </c>
      <c r="G1102" s="4">
        <v>345</v>
      </c>
      <c r="H1102" s="3" t="s">
        <v>63</v>
      </c>
      <c r="I1102" s="3" t="s">
        <v>116</v>
      </c>
      <c r="J1102" s="4">
        <v>106.95</v>
      </c>
    </row>
    <row r="1103" spans="1:10" x14ac:dyDescent="0.3">
      <c r="A1103" s="2" t="s">
        <v>2112</v>
      </c>
      <c r="B1103" s="3" t="s">
        <v>2113</v>
      </c>
      <c r="C1103" s="2">
        <v>9</v>
      </c>
      <c r="D1103" s="2">
        <v>2020</v>
      </c>
      <c r="E1103" s="4">
        <v>345</v>
      </c>
      <c r="F1103" s="4">
        <v>0</v>
      </c>
      <c r="G1103" s="4">
        <v>345</v>
      </c>
      <c r="H1103" s="3" t="s">
        <v>63</v>
      </c>
      <c r="I1103" s="3" t="s">
        <v>116</v>
      </c>
      <c r="J1103" s="4">
        <v>106.95</v>
      </c>
    </row>
    <row r="1104" spans="1:10" x14ac:dyDescent="0.3">
      <c r="A1104" s="2" t="s">
        <v>2114</v>
      </c>
      <c r="B1104" s="3" t="s">
        <v>2115</v>
      </c>
      <c r="C1104" s="2">
        <v>9</v>
      </c>
      <c r="D1104" s="2">
        <v>2020</v>
      </c>
      <c r="E1104" s="4">
        <v>345</v>
      </c>
      <c r="F1104" s="4">
        <v>0</v>
      </c>
      <c r="G1104" s="4">
        <v>345</v>
      </c>
      <c r="H1104" s="3" t="s">
        <v>63</v>
      </c>
      <c r="I1104" s="3" t="s">
        <v>116</v>
      </c>
      <c r="J1104" s="4">
        <v>106.95</v>
      </c>
    </row>
    <row r="1105" spans="1:10" x14ac:dyDescent="0.3">
      <c r="A1105" s="2" t="s">
        <v>2116</v>
      </c>
      <c r="B1105" s="3" t="s">
        <v>2117</v>
      </c>
      <c r="C1105" s="2">
        <v>9</v>
      </c>
      <c r="D1105" s="2">
        <v>2020</v>
      </c>
      <c r="E1105" s="4">
        <v>345</v>
      </c>
      <c r="F1105" s="4">
        <v>0</v>
      </c>
      <c r="G1105" s="4">
        <v>345</v>
      </c>
      <c r="H1105" s="3" t="s">
        <v>63</v>
      </c>
      <c r="I1105" s="3" t="s">
        <v>116</v>
      </c>
      <c r="J1105" s="4">
        <v>106.95</v>
      </c>
    </row>
    <row r="1106" spans="1:10" x14ac:dyDescent="0.3">
      <c r="A1106" s="2" t="s">
        <v>2118</v>
      </c>
      <c r="B1106" s="3" t="s">
        <v>2119</v>
      </c>
      <c r="C1106" s="2">
        <v>9</v>
      </c>
      <c r="D1106" s="2">
        <v>2020</v>
      </c>
      <c r="E1106" s="4">
        <v>345</v>
      </c>
      <c r="F1106" s="4">
        <v>0</v>
      </c>
      <c r="G1106" s="4">
        <v>345</v>
      </c>
      <c r="H1106" s="3" t="s">
        <v>63</v>
      </c>
      <c r="I1106" s="3" t="s">
        <v>116</v>
      </c>
      <c r="J1106" s="4">
        <v>106.95</v>
      </c>
    </row>
    <row r="1107" spans="1:10" x14ac:dyDescent="0.3">
      <c r="A1107" s="2" t="s">
        <v>2120</v>
      </c>
      <c r="B1107" s="3" t="s">
        <v>2121</v>
      </c>
      <c r="C1107" s="2">
        <v>9</v>
      </c>
      <c r="D1107" s="2">
        <v>2020</v>
      </c>
      <c r="E1107" s="4">
        <v>345</v>
      </c>
      <c r="F1107" s="4">
        <v>0</v>
      </c>
      <c r="G1107" s="4">
        <v>345</v>
      </c>
      <c r="H1107" s="3" t="s">
        <v>63</v>
      </c>
      <c r="I1107" s="3" t="s">
        <v>116</v>
      </c>
      <c r="J1107" s="4">
        <v>106.95</v>
      </c>
    </row>
    <row r="1108" spans="1:10" x14ac:dyDescent="0.3">
      <c r="A1108" s="2" t="s">
        <v>2122</v>
      </c>
      <c r="B1108" s="3" t="s">
        <v>2123</v>
      </c>
      <c r="C1108" s="2">
        <v>9</v>
      </c>
      <c r="D1108" s="2">
        <v>2020</v>
      </c>
      <c r="E1108" s="4">
        <v>144</v>
      </c>
      <c r="F1108" s="4">
        <v>0</v>
      </c>
      <c r="G1108" s="4">
        <v>144</v>
      </c>
      <c r="H1108" s="3" t="s">
        <v>11</v>
      </c>
      <c r="I1108" s="3" t="s">
        <v>119</v>
      </c>
      <c r="J1108" s="4">
        <v>66.240000000000009</v>
      </c>
    </row>
    <row r="1109" spans="1:10" x14ac:dyDescent="0.3">
      <c r="A1109" s="2" t="s">
        <v>2124</v>
      </c>
      <c r="B1109" s="3" t="s">
        <v>2125</v>
      </c>
      <c r="C1109" s="2">
        <v>9</v>
      </c>
      <c r="D1109" s="2">
        <v>2020</v>
      </c>
      <c r="E1109" s="4">
        <v>144</v>
      </c>
      <c r="F1109" s="4">
        <v>0</v>
      </c>
      <c r="G1109" s="4">
        <v>144</v>
      </c>
      <c r="H1109" s="3" t="s">
        <v>11</v>
      </c>
      <c r="I1109" s="3" t="s">
        <v>119</v>
      </c>
      <c r="J1109" s="4">
        <v>66.240000000000009</v>
      </c>
    </row>
    <row r="1110" spans="1:10" x14ac:dyDescent="0.3">
      <c r="A1110" s="2" t="s">
        <v>2126</v>
      </c>
      <c r="B1110" s="3" t="s">
        <v>2127</v>
      </c>
      <c r="C1110" s="2">
        <v>9</v>
      </c>
      <c r="D1110" s="2">
        <v>2020</v>
      </c>
      <c r="E1110" s="4">
        <v>192</v>
      </c>
      <c r="F1110" s="4">
        <v>0</v>
      </c>
      <c r="G1110" s="4">
        <v>192</v>
      </c>
      <c r="H1110" s="3" t="s">
        <v>14</v>
      </c>
      <c r="I1110" s="3" t="s">
        <v>78</v>
      </c>
      <c r="J1110" s="4">
        <v>34.56</v>
      </c>
    </row>
    <row r="1111" spans="1:10" x14ac:dyDescent="0.3">
      <c r="A1111" s="2" t="s">
        <v>2128</v>
      </c>
      <c r="B1111" s="3" t="s">
        <v>2129</v>
      </c>
      <c r="C1111" s="2">
        <v>9</v>
      </c>
      <c r="D1111" s="2">
        <v>2020</v>
      </c>
      <c r="E1111" s="4">
        <v>240</v>
      </c>
      <c r="F1111" s="4">
        <v>0</v>
      </c>
      <c r="G1111" s="4">
        <v>240</v>
      </c>
      <c r="H1111" s="3" t="s">
        <v>14</v>
      </c>
      <c r="I1111" s="3" t="s">
        <v>17</v>
      </c>
      <c r="J1111" s="4">
        <v>43.199999999999996</v>
      </c>
    </row>
    <row r="1112" spans="1:10" x14ac:dyDescent="0.3">
      <c r="A1112" s="2" t="s">
        <v>2130</v>
      </c>
      <c r="B1112" s="3" t="s">
        <v>2131</v>
      </c>
      <c r="C1112" s="2">
        <v>9</v>
      </c>
      <c r="D1112" s="2">
        <v>2020</v>
      </c>
      <c r="E1112" s="4">
        <v>440</v>
      </c>
      <c r="F1112" s="4">
        <v>0</v>
      </c>
      <c r="G1112" s="4">
        <v>440</v>
      </c>
      <c r="H1112" s="3" t="s">
        <v>44</v>
      </c>
      <c r="I1112" s="3" t="s">
        <v>52</v>
      </c>
      <c r="J1112" s="4">
        <v>136.4</v>
      </c>
    </row>
    <row r="1113" spans="1:10" x14ac:dyDescent="0.3">
      <c r="A1113" s="2" t="s">
        <v>2132</v>
      </c>
      <c r="B1113" s="3" t="s">
        <v>2133</v>
      </c>
      <c r="C1113" s="2">
        <v>9</v>
      </c>
      <c r="D1113" s="2">
        <v>2020</v>
      </c>
      <c r="E1113" s="4">
        <v>312</v>
      </c>
      <c r="F1113" s="4">
        <v>0</v>
      </c>
      <c r="G1113" s="4">
        <v>312</v>
      </c>
      <c r="H1113" s="3" t="s">
        <v>60</v>
      </c>
      <c r="I1113" s="3" t="s">
        <v>61</v>
      </c>
      <c r="J1113" s="4">
        <v>99.84</v>
      </c>
    </row>
    <row r="1114" spans="1:10" x14ac:dyDescent="0.3">
      <c r="A1114" s="2" t="s">
        <v>2134</v>
      </c>
      <c r="B1114" s="3" t="s">
        <v>2135</v>
      </c>
      <c r="C1114" s="2">
        <v>9</v>
      </c>
      <c r="D1114" s="2">
        <v>2020</v>
      </c>
      <c r="E1114" s="4">
        <v>447</v>
      </c>
      <c r="F1114" s="4">
        <v>0</v>
      </c>
      <c r="G1114" s="4">
        <v>447</v>
      </c>
      <c r="H1114" s="3" t="s">
        <v>63</v>
      </c>
      <c r="I1114" s="3" t="s">
        <v>64</v>
      </c>
      <c r="J1114" s="4">
        <v>156.44999999999999</v>
      </c>
    </row>
    <row r="1115" spans="1:10" x14ac:dyDescent="0.3">
      <c r="A1115" s="2" t="s">
        <v>2136</v>
      </c>
      <c r="B1115" s="3" t="s">
        <v>2137</v>
      </c>
      <c r="C1115" s="2">
        <v>9</v>
      </c>
      <c r="D1115" s="2">
        <v>2020</v>
      </c>
      <c r="E1115" s="4">
        <v>447</v>
      </c>
      <c r="F1115" s="4">
        <v>0</v>
      </c>
      <c r="G1115" s="4">
        <v>447</v>
      </c>
      <c r="H1115" s="3" t="s">
        <v>63</v>
      </c>
      <c r="I1115" s="3" t="s">
        <v>64</v>
      </c>
      <c r="J1115" s="4">
        <v>156.44999999999999</v>
      </c>
    </row>
    <row r="1116" spans="1:10" x14ac:dyDescent="0.3">
      <c r="A1116" s="2" t="s">
        <v>2138</v>
      </c>
      <c r="B1116" s="3" t="s">
        <v>2139</v>
      </c>
      <c r="C1116" s="2">
        <v>9</v>
      </c>
      <c r="D1116" s="2">
        <v>2020</v>
      </c>
      <c r="E1116" s="4">
        <v>383</v>
      </c>
      <c r="F1116" s="4">
        <v>0</v>
      </c>
      <c r="G1116" s="4">
        <v>383</v>
      </c>
      <c r="H1116" s="3" t="s">
        <v>63</v>
      </c>
      <c r="I1116" s="3" t="s">
        <v>66</v>
      </c>
      <c r="J1116" s="4">
        <v>122.56</v>
      </c>
    </row>
    <row r="1117" spans="1:10" x14ac:dyDescent="0.3">
      <c r="A1117" s="2" t="s">
        <v>2140</v>
      </c>
      <c r="B1117" s="3" t="s">
        <v>2141</v>
      </c>
      <c r="C1117" s="2">
        <v>9</v>
      </c>
      <c r="D1117" s="2">
        <v>2020</v>
      </c>
      <c r="E1117" s="4">
        <v>168</v>
      </c>
      <c r="F1117" s="4">
        <v>0</v>
      </c>
      <c r="G1117" s="4">
        <v>168</v>
      </c>
      <c r="H1117" s="3" t="s">
        <v>11</v>
      </c>
      <c r="I1117" s="3" t="s">
        <v>121</v>
      </c>
      <c r="J1117" s="4">
        <v>75.600000000000009</v>
      </c>
    </row>
    <row r="1118" spans="1:10" x14ac:dyDescent="0.3">
      <c r="A1118" s="2" t="s">
        <v>2142</v>
      </c>
      <c r="B1118" s="3" t="s">
        <v>2143</v>
      </c>
      <c r="C1118" s="2">
        <v>9</v>
      </c>
      <c r="D1118" s="2">
        <v>2020</v>
      </c>
      <c r="E1118" s="4">
        <v>144</v>
      </c>
      <c r="F1118" s="4">
        <v>0</v>
      </c>
      <c r="G1118" s="4">
        <v>144</v>
      </c>
      <c r="H1118" s="3" t="s">
        <v>11</v>
      </c>
      <c r="I1118" s="3" t="s">
        <v>119</v>
      </c>
      <c r="J1118" s="4">
        <v>66.240000000000009</v>
      </c>
    </row>
    <row r="1119" spans="1:10" x14ac:dyDescent="0.3">
      <c r="A1119" s="2" t="s">
        <v>2144</v>
      </c>
      <c r="B1119" s="3" t="s">
        <v>2145</v>
      </c>
      <c r="C1119" s="2">
        <v>9</v>
      </c>
      <c r="D1119" s="2">
        <v>2020</v>
      </c>
      <c r="E1119" s="4">
        <v>240</v>
      </c>
      <c r="F1119" s="4">
        <v>0</v>
      </c>
      <c r="G1119" s="4">
        <v>240</v>
      </c>
      <c r="H1119" s="3" t="s">
        <v>14</v>
      </c>
      <c r="I1119" s="3" t="s">
        <v>17</v>
      </c>
      <c r="J1119" s="4">
        <v>43.199999999999996</v>
      </c>
    </row>
    <row r="1120" spans="1:10" x14ac:dyDescent="0.3">
      <c r="A1120" s="2" t="s">
        <v>2146</v>
      </c>
      <c r="B1120" s="3" t="s">
        <v>2147</v>
      </c>
      <c r="C1120" s="2">
        <v>9</v>
      </c>
      <c r="D1120" s="2">
        <v>2020</v>
      </c>
      <c r="E1120" s="4">
        <v>192</v>
      </c>
      <c r="F1120" s="4">
        <v>0</v>
      </c>
      <c r="G1120" s="4">
        <v>192</v>
      </c>
      <c r="H1120" s="3" t="s">
        <v>14</v>
      </c>
      <c r="I1120" s="3" t="s">
        <v>78</v>
      </c>
      <c r="J1120" s="4">
        <v>34.56</v>
      </c>
    </row>
    <row r="1121" spans="1:10" x14ac:dyDescent="0.3">
      <c r="A1121" s="2" t="s">
        <v>2148</v>
      </c>
      <c r="B1121" s="3" t="s">
        <v>2149</v>
      </c>
      <c r="C1121" s="2">
        <v>9</v>
      </c>
      <c r="D1121" s="2">
        <v>2020</v>
      </c>
      <c r="E1121" s="4">
        <v>492</v>
      </c>
      <c r="F1121" s="4">
        <v>0</v>
      </c>
      <c r="G1121" s="4">
        <v>492</v>
      </c>
      <c r="H1121" s="3" t="s">
        <v>44</v>
      </c>
      <c r="I1121" s="3" t="s">
        <v>512</v>
      </c>
      <c r="J1121" s="4">
        <v>137.76000000000002</v>
      </c>
    </row>
    <row r="1122" spans="1:10" x14ac:dyDescent="0.3">
      <c r="A1122" s="2" t="s">
        <v>2150</v>
      </c>
      <c r="B1122" s="3" t="s">
        <v>2151</v>
      </c>
      <c r="C1122" s="2">
        <v>9</v>
      </c>
      <c r="D1122" s="2">
        <v>2020</v>
      </c>
      <c r="E1122" s="4">
        <v>168</v>
      </c>
      <c r="F1122" s="4">
        <v>0</v>
      </c>
      <c r="G1122" s="4">
        <v>168</v>
      </c>
      <c r="H1122" s="3" t="s">
        <v>60</v>
      </c>
      <c r="I1122" s="3" t="s">
        <v>535</v>
      </c>
      <c r="J1122" s="4">
        <v>60.48</v>
      </c>
    </row>
    <row r="1123" spans="1:10" x14ac:dyDescent="0.3">
      <c r="A1123" s="2" t="s">
        <v>2152</v>
      </c>
      <c r="B1123" s="3" t="s">
        <v>2153</v>
      </c>
      <c r="C1123" s="2">
        <v>9</v>
      </c>
      <c r="D1123" s="2">
        <v>2020</v>
      </c>
      <c r="E1123" s="4">
        <v>345</v>
      </c>
      <c r="F1123" s="4">
        <v>0</v>
      </c>
      <c r="G1123" s="4">
        <v>345</v>
      </c>
      <c r="H1123" s="3" t="s">
        <v>63</v>
      </c>
      <c r="I1123" s="3" t="s">
        <v>116</v>
      </c>
      <c r="J1123" s="4">
        <v>106.95</v>
      </c>
    </row>
    <row r="1124" spans="1:10" x14ac:dyDescent="0.3">
      <c r="A1124" s="2" t="s">
        <v>2154</v>
      </c>
      <c r="B1124" s="3" t="s">
        <v>2155</v>
      </c>
      <c r="C1124" s="2">
        <v>9</v>
      </c>
      <c r="D1124" s="2">
        <v>2020</v>
      </c>
      <c r="E1124" s="4">
        <v>345</v>
      </c>
      <c r="F1124" s="4">
        <v>0</v>
      </c>
      <c r="G1124" s="4">
        <v>345</v>
      </c>
      <c r="H1124" s="3" t="s">
        <v>63</v>
      </c>
      <c r="I1124" s="3" t="s">
        <v>116</v>
      </c>
      <c r="J1124" s="4">
        <v>106.95</v>
      </c>
    </row>
    <row r="1125" spans="1:10" x14ac:dyDescent="0.3">
      <c r="A1125" s="2" t="s">
        <v>2156</v>
      </c>
      <c r="B1125" s="3" t="s">
        <v>2157</v>
      </c>
      <c r="C1125" s="2">
        <v>9</v>
      </c>
      <c r="D1125" s="2">
        <v>2020</v>
      </c>
      <c r="E1125" s="4">
        <v>168</v>
      </c>
      <c r="F1125" s="4">
        <v>0</v>
      </c>
      <c r="G1125" s="4">
        <v>168</v>
      </c>
      <c r="H1125" s="3" t="s">
        <v>11</v>
      </c>
      <c r="I1125" s="3" t="s">
        <v>121</v>
      </c>
      <c r="J1125" s="4">
        <v>75.600000000000009</v>
      </c>
    </row>
    <row r="1126" spans="1:10" x14ac:dyDescent="0.3">
      <c r="A1126" s="2" t="s">
        <v>2158</v>
      </c>
      <c r="B1126" s="3" t="s">
        <v>2159</v>
      </c>
      <c r="C1126" s="2">
        <v>9</v>
      </c>
      <c r="D1126" s="2">
        <v>2020</v>
      </c>
      <c r="E1126" s="4">
        <v>240</v>
      </c>
      <c r="F1126" s="4">
        <v>0</v>
      </c>
      <c r="G1126" s="4">
        <v>240</v>
      </c>
      <c r="H1126" s="3" t="s">
        <v>14</v>
      </c>
      <c r="I1126" s="3" t="s">
        <v>17</v>
      </c>
      <c r="J1126" s="4">
        <v>43.199999999999996</v>
      </c>
    </row>
    <row r="1127" spans="1:10" x14ac:dyDescent="0.3">
      <c r="A1127" s="2" t="s">
        <v>2160</v>
      </c>
      <c r="B1127" s="3" t="s">
        <v>2161</v>
      </c>
      <c r="C1127" s="2">
        <v>9</v>
      </c>
      <c r="D1127" s="2">
        <v>2020</v>
      </c>
      <c r="E1127" s="4">
        <v>327</v>
      </c>
      <c r="F1127" s="4">
        <v>0</v>
      </c>
      <c r="G1127" s="4">
        <v>327</v>
      </c>
      <c r="H1127" s="3" t="s">
        <v>20</v>
      </c>
      <c r="I1127" s="3" t="s">
        <v>100</v>
      </c>
      <c r="J1127" s="4">
        <v>94.83</v>
      </c>
    </row>
    <row r="1128" spans="1:10" x14ac:dyDescent="0.3">
      <c r="A1128" s="2" t="s">
        <v>2162</v>
      </c>
      <c r="B1128" s="3" t="s">
        <v>2163</v>
      </c>
      <c r="C1128" s="2">
        <v>9</v>
      </c>
      <c r="D1128" s="2">
        <v>2020</v>
      </c>
      <c r="E1128" s="4">
        <v>889</v>
      </c>
      <c r="F1128" s="4">
        <v>0</v>
      </c>
      <c r="G1128" s="4">
        <v>889</v>
      </c>
      <c r="H1128" s="3" t="s">
        <v>23</v>
      </c>
      <c r="I1128" s="3" t="s">
        <v>309</v>
      </c>
      <c r="J1128" s="4">
        <v>222.25</v>
      </c>
    </row>
    <row r="1129" spans="1:10" x14ac:dyDescent="0.3">
      <c r="A1129" s="2" t="s">
        <v>2164</v>
      </c>
      <c r="B1129" s="3" t="s">
        <v>2165</v>
      </c>
      <c r="C1129" s="2">
        <v>9</v>
      </c>
      <c r="D1129" s="2">
        <v>2020</v>
      </c>
      <c r="E1129" s="4">
        <v>992</v>
      </c>
      <c r="F1129" s="4">
        <v>0</v>
      </c>
      <c r="G1129" s="4">
        <v>992</v>
      </c>
      <c r="H1129" s="3" t="s">
        <v>23</v>
      </c>
      <c r="I1129" s="3" t="s">
        <v>215</v>
      </c>
      <c r="J1129" s="4">
        <v>307.52</v>
      </c>
    </row>
    <row r="1130" spans="1:10" x14ac:dyDescent="0.3">
      <c r="A1130" s="2" t="s">
        <v>2166</v>
      </c>
      <c r="B1130" s="3" t="s">
        <v>2167</v>
      </c>
      <c r="C1130" s="2">
        <v>9</v>
      </c>
      <c r="D1130" s="2">
        <v>2020</v>
      </c>
      <c r="E1130" s="4">
        <v>1491</v>
      </c>
      <c r="F1130" s="4">
        <v>0</v>
      </c>
      <c r="G1130" s="4">
        <v>1491</v>
      </c>
      <c r="H1130" s="3" t="s">
        <v>26</v>
      </c>
      <c r="I1130" s="3" t="s">
        <v>31</v>
      </c>
      <c r="J1130" s="4">
        <v>506.94000000000005</v>
      </c>
    </row>
    <row r="1131" spans="1:10" x14ac:dyDescent="0.3">
      <c r="A1131" s="2" t="s">
        <v>2168</v>
      </c>
      <c r="B1131" s="3" t="s">
        <v>2169</v>
      </c>
      <c r="C1131" s="2">
        <v>9</v>
      </c>
      <c r="D1131" s="2">
        <v>2020</v>
      </c>
      <c r="E1131" s="4">
        <v>1576</v>
      </c>
      <c r="F1131" s="4">
        <v>0</v>
      </c>
      <c r="G1131" s="4">
        <v>1576</v>
      </c>
      <c r="H1131" s="3" t="s">
        <v>26</v>
      </c>
      <c r="I1131" s="3" t="s">
        <v>407</v>
      </c>
      <c r="J1131" s="4">
        <v>520.08000000000004</v>
      </c>
    </row>
    <row r="1132" spans="1:10" x14ac:dyDescent="0.3">
      <c r="A1132" s="2" t="s">
        <v>2170</v>
      </c>
      <c r="B1132" s="3" t="s">
        <v>2171</v>
      </c>
      <c r="C1132" s="2">
        <v>9</v>
      </c>
      <c r="D1132" s="2">
        <v>2020</v>
      </c>
      <c r="E1132" s="4">
        <v>1491</v>
      </c>
      <c r="F1132" s="4">
        <v>0</v>
      </c>
      <c r="G1132" s="4">
        <v>1491</v>
      </c>
      <c r="H1132" s="3" t="s">
        <v>26</v>
      </c>
      <c r="I1132" s="3" t="s">
        <v>31</v>
      </c>
      <c r="J1132" s="4">
        <v>506.94000000000005</v>
      </c>
    </row>
    <row r="1133" spans="1:10" x14ac:dyDescent="0.3">
      <c r="A1133" s="2" t="s">
        <v>2172</v>
      </c>
      <c r="B1133" s="3" t="s">
        <v>2173</v>
      </c>
      <c r="C1133" s="2">
        <v>9</v>
      </c>
      <c r="D1133" s="2">
        <v>2020</v>
      </c>
      <c r="E1133" s="4">
        <v>1491</v>
      </c>
      <c r="F1133" s="4">
        <v>0</v>
      </c>
      <c r="G1133" s="4">
        <v>1491</v>
      </c>
      <c r="H1133" s="3" t="s">
        <v>26</v>
      </c>
      <c r="I1133" s="3" t="s">
        <v>31</v>
      </c>
      <c r="J1133" s="4">
        <v>506.94000000000005</v>
      </c>
    </row>
    <row r="1134" spans="1:10" x14ac:dyDescent="0.3">
      <c r="A1134" s="2" t="s">
        <v>2174</v>
      </c>
      <c r="B1134" s="3" t="s">
        <v>2175</v>
      </c>
      <c r="C1134" s="2">
        <v>9</v>
      </c>
      <c r="D1134" s="2">
        <v>2020</v>
      </c>
      <c r="E1134" s="4">
        <v>579</v>
      </c>
      <c r="F1134" s="4">
        <v>0</v>
      </c>
      <c r="G1134" s="4">
        <v>579</v>
      </c>
      <c r="H1134" s="3" t="s">
        <v>41</v>
      </c>
      <c r="I1134" s="3" t="s">
        <v>197</v>
      </c>
      <c r="J1134" s="4">
        <v>167.91</v>
      </c>
    </row>
    <row r="1135" spans="1:10" x14ac:dyDescent="0.3">
      <c r="A1135" s="2" t="s">
        <v>2176</v>
      </c>
      <c r="B1135" s="3" t="s">
        <v>2177</v>
      </c>
      <c r="C1135" s="2">
        <v>9</v>
      </c>
      <c r="D1135" s="2">
        <v>2020</v>
      </c>
      <c r="E1135" s="4">
        <v>510</v>
      </c>
      <c r="F1135" s="4">
        <v>0</v>
      </c>
      <c r="G1135" s="4">
        <v>510</v>
      </c>
      <c r="H1135" s="3" t="s">
        <v>41</v>
      </c>
      <c r="I1135" s="3" t="s">
        <v>42</v>
      </c>
      <c r="J1135" s="4">
        <v>163.20000000000002</v>
      </c>
    </row>
    <row r="1136" spans="1:10" x14ac:dyDescent="0.3">
      <c r="A1136" s="2" t="s">
        <v>2178</v>
      </c>
      <c r="B1136" s="3" t="s">
        <v>2179</v>
      </c>
      <c r="C1136" s="2">
        <v>9</v>
      </c>
      <c r="D1136" s="2">
        <v>2020</v>
      </c>
      <c r="E1136" s="4">
        <v>539</v>
      </c>
      <c r="F1136" s="4">
        <v>0</v>
      </c>
      <c r="G1136" s="4">
        <v>539</v>
      </c>
      <c r="H1136" s="3" t="s">
        <v>44</v>
      </c>
      <c r="I1136" s="3" t="s">
        <v>1089</v>
      </c>
      <c r="J1136" s="4">
        <v>156.31</v>
      </c>
    </row>
    <row r="1137" spans="1:10" x14ac:dyDescent="0.3">
      <c r="A1137" s="2" t="s">
        <v>2180</v>
      </c>
      <c r="B1137" s="3" t="s">
        <v>2181</v>
      </c>
      <c r="C1137" s="2">
        <v>9</v>
      </c>
      <c r="D1137" s="2">
        <v>2020</v>
      </c>
      <c r="E1137" s="4">
        <v>367</v>
      </c>
      <c r="F1137" s="4">
        <v>0</v>
      </c>
      <c r="G1137" s="4">
        <v>367</v>
      </c>
      <c r="H1137" s="3" t="s">
        <v>60</v>
      </c>
      <c r="I1137" s="3" t="s">
        <v>538</v>
      </c>
      <c r="J1137" s="4">
        <v>110.1</v>
      </c>
    </row>
    <row r="1138" spans="1:10" x14ac:dyDescent="0.3">
      <c r="A1138" s="2" t="s">
        <v>2182</v>
      </c>
      <c r="B1138" s="3" t="s">
        <v>2183</v>
      </c>
      <c r="C1138" s="2">
        <v>9</v>
      </c>
      <c r="D1138" s="2">
        <v>2020</v>
      </c>
      <c r="E1138" s="4">
        <v>284</v>
      </c>
      <c r="F1138" s="4">
        <v>0</v>
      </c>
      <c r="G1138" s="4">
        <v>284</v>
      </c>
      <c r="H1138" s="3" t="s">
        <v>60</v>
      </c>
      <c r="I1138" s="3" t="s">
        <v>109</v>
      </c>
      <c r="J1138" s="4">
        <v>76.680000000000007</v>
      </c>
    </row>
    <row r="1139" spans="1:10" x14ac:dyDescent="0.3">
      <c r="A1139" s="2" t="s">
        <v>2184</v>
      </c>
      <c r="B1139" s="3" t="s">
        <v>2185</v>
      </c>
      <c r="C1139" s="2">
        <v>9</v>
      </c>
      <c r="D1139" s="2">
        <v>2020</v>
      </c>
      <c r="E1139" s="4">
        <v>383</v>
      </c>
      <c r="F1139" s="4">
        <v>0</v>
      </c>
      <c r="G1139" s="4">
        <v>383</v>
      </c>
      <c r="H1139" s="3" t="s">
        <v>63</v>
      </c>
      <c r="I1139" s="3" t="s">
        <v>66</v>
      </c>
      <c r="J1139" s="4">
        <v>122.56</v>
      </c>
    </row>
    <row r="1140" spans="1:10" x14ac:dyDescent="0.3">
      <c r="A1140" s="2" t="s">
        <v>2186</v>
      </c>
      <c r="B1140" s="3" t="s">
        <v>2187</v>
      </c>
      <c r="C1140" s="2">
        <v>9</v>
      </c>
      <c r="D1140" s="2">
        <v>2020</v>
      </c>
      <c r="E1140" s="4">
        <v>383</v>
      </c>
      <c r="F1140" s="4">
        <v>0</v>
      </c>
      <c r="G1140" s="4">
        <v>383</v>
      </c>
      <c r="H1140" s="3" t="s">
        <v>63</v>
      </c>
      <c r="I1140" s="3" t="s">
        <v>66</v>
      </c>
      <c r="J1140" s="4">
        <v>122.56</v>
      </c>
    </row>
    <row r="1141" spans="1:10" x14ac:dyDescent="0.3">
      <c r="A1141" s="2" t="s">
        <v>2188</v>
      </c>
      <c r="B1141" s="3" t="s">
        <v>2189</v>
      </c>
      <c r="C1141" s="2">
        <v>9</v>
      </c>
      <c r="D1141" s="2">
        <v>2020</v>
      </c>
      <c r="E1141" s="4">
        <v>447</v>
      </c>
      <c r="F1141" s="4">
        <v>0</v>
      </c>
      <c r="G1141" s="4">
        <v>447</v>
      </c>
      <c r="H1141" s="3" t="s">
        <v>63</v>
      </c>
      <c r="I1141" s="3" t="s">
        <v>64</v>
      </c>
      <c r="J1141" s="4">
        <v>156.44999999999999</v>
      </c>
    </row>
    <row r="1142" spans="1:10" x14ac:dyDescent="0.3">
      <c r="A1142" s="2" t="s">
        <v>2190</v>
      </c>
      <c r="B1142" s="3" t="s">
        <v>2191</v>
      </c>
      <c r="C1142" s="2">
        <v>9</v>
      </c>
      <c r="D1142" s="2">
        <v>2020</v>
      </c>
      <c r="E1142" s="4">
        <v>383</v>
      </c>
      <c r="F1142" s="4">
        <v>0</v>
      </c>
      <c r="G1142" s="4">
        <v>383</v>
      </c>
      <c r="H1142" s="3" t="s">
        <v>63</v>
      </c>
      <c r="I1142" s="3" t="s">
        <v>66</v>
      </c>
      <c r="J1142" s="4">
        <v>122.56</v>
      </c>
    </row>
    <row r="1143" spans="1:10" x14ac:dyDescent="0.3">
      <c r="A1143" s="2" t="s">
        <v>2192</v>
      </c>
      <c r="B1143" s="3" t="s">
        <v>2193</v>
      </c>
      <c r="C1143" s="2">
        <v>9</v>
      </c>
      <c r="D1143" s="2">
        <v>2020</v>
      </c>
      <c r="E1143" s="4">
        <v>168</v>
      </c>
      <c r="F1143" s="4">
        <v>0</v>
      </c>
      <c r="G1143" s="4">
        <v>168</v>
      </c>
      <c r="H1143" s="3" t="s">
        <v>11</v>
      </c>
      <c r="I1143" s="3" t="s">
        <v>12</v>
      </c>
      <c r="J1143" s="4">
        <v>25.2</v>
      </c>
    </row>
    <row r="1144" spans="1:10" x14ac:dyDescent="0.3">
      <c r="A1144" s="2" t="s">
        <v>2194</v>
      </c>
      <c r="B1144" s="3" t="s">
        <v>2195</v>
      </c>
      <c r="C1144" s="2">
        <v>9</v>
      </c>
      <c r="D1144" s="2">
        <v>2020</v>
      </c>
      <c r="E1144" s="4">
        <v>144</v>
      </c>
      <c r="F1144" s="4">
        <v>0</v>
      </c>
      <c r="G1144" s="4">
        <v>144</v>
      </c>
      <c r="H1144" s="3" t="s">
        <v>11</v>
      </c>
      <c r="I1144" s="3" t="s">
        <v>119</v>
      </c>
      <c r="J1144" s="4">
        <v>66.240000000000009</v>
      </c>
    </row>
    <row r="1145" spans="1:10" x14ac:dyDescent="0.3">
      <c r="A1145" s="2" t="s">
        <v>2196</v>
      </c>
      <c r="B1145" s="3" t="s">
        <v>2197</v>
      </c>
      <c r="C1145" s="2">
        <v>9</v>
      </c>
      <c r="D1145" s="2">
        <v>2020</v>
      </c>
      <c r="E1145" s="4">
        <v>240</v>
      </c>
      <c r="F1145" s="4">
        <v>0</v>
      </c>
      <c r="G1145" s="4">
        <v>240</v>
      </c>
      <c r="H1145" s="3" t="s">
        <v>14</v>
      </c>
      <c r="I1145" s="3" t="s">
        <v>17</v>
      </c>
      <c r="J1145" s="4">
        <v>43.199999999999996</v>
      </c>
    </row>
    <row r="1146" spans="1:10" x14ac:dyDescent="0.3">
      <c r="A1146" s="2" t="s">
        <v>2198</v>
      </c>
      <c r="B1146" s="3" t="s">
        <v>2199</v>
      </c>
      <c r="C1146" s="2">
        <v>9</v>
      </c>
      <c r="D1146" s="2">
        <v>2020</v>
      </c>
      <c r="E1146" s="4">
        <v>210</v>
      </c>
      <c r="F1146" s="4">
        <v>0</v>
      </c>
      <c r="G1146" s="4">
        <v>210</v>
      </c>
      <c r="H1146" s="3" t="s">
        <v>14</v>
      </c>
      <c r="I1146" s="3" t="s">
        <v>75</v>
      </c>
      <c r="J1146" s="4">
        <v>37.799999999999997</v>
      </c>
    </row>
    <row r="1147" spans="1:10" x14ac:dyDescent="0.3">
      <c r="A1147" s="2" t="s">
        <v>2200</v>
      </c>
      <c r="B1147" s="3" t="s">
        <v>2201</v>
      </c>
      <c r="C1147" s="2">
        <v>9</v>
      </c>
      <c r="D1147" s="2">
        <v>2020</v>
      </c>
      <c r="E1147" s="4">
        <v>205</v>
      </c>
      <c r="F1147" s="4">
        <v>0</v>
      </c>
      <c r="G1147" s="4">
        <v>205</v>
      </c>
      <c r="H1147" s="3" t="s">
        <v>14</v>
      </c>
      <c r="I1147" s="3" t="s">
        <v>87</v>
      </c>
      <c r="J1147" s="4">
        <v>36.9</v>
      </c>
    </row>
    <row r="1148" spans="1:10" x14ac:dyDescent="0.3">
      <c r="A1148" s="2" t="s">
        <v>2202</v>
      </c>
      <c r="B1148" s="3" t="s">
        <v>2203</v>
      </c>
      <c r="C1148" s="2">
        <v>9</v>
      </c>
      <c r="D1148" s="2">
        <v>2020</v>
      </c>
      <c r="E1148" s="4">
        <v>327</v>
      </c>
      <c r="F1148" s="4">
        <v>0</v>
      </c>
      <c r="G1148" s="4">
        <v>327</v>
      </c>
      <c r="H1148" s="3" t="s">
        <v>20</v>
      </c>
      <c r="I1148" s="3" t="s">
        <v>100</v>
      </c>
      <c r="J1148" s="4">
        <v>94.83</v>
      </c>
    </row>
    <row r="1149" spans="1:10" x14ac:dyDescent="0.3">
      <c r="A1149" s="2" t="s">
        <v>2204</v>
      </c>
      <c r="B1149" s="3" t="s">
        <v>2205</v>
      </c>
      <c r="C1149" s="2">
        <v>9</v>
      </c>
      <c r="D1149" s="2">
        <v>2020</v>
      </c>
      <c r="E1149" s="4">
        <v>313</v>
      </c>
      <c r="F1149" s="4">
        <v>0</v>
      </c>
      <c r="G1149" s="4">
        <v>313</v>
      </c>
      <c r="H1149" s="3" t="s">
        <v>20</v>
      </c>
      <c r="I1149" s="3" t="s">
        <v>21</v>
      </c>
      <c r="J1149" s="4">
        <v>93.899999999999991</v>
      </c>
    </row>
    <row r="1150" spans="1:10" x14ac:dyDescent="0.3">
      <c r="A1150" s="2" t="s">
        <v>2206</v>
      </c>
      <c r="B1150" s="3" t="s">
        <v>2207</v>
      </c>
      <c r="C1150" s="2">
        <v>9</v>
      </c>
      <c r="D1150" s="2">
        <v>2020</v>
      </c>
      <c r="E1150" s="4">
        <v>168</v>
      </c>
      <c r="F1150" s="4">
        <v>0</v>
      </c>
      <c r="G1150" s="4">
        <v>168</v>
      </c>
      <c r="H1150" s="3" t="s">
        <v>60</v>
      </c>
      <c r="I1150" s="3" t="s">
        <v>535</v>
      </c>
      <c r="J1150" s="4">
        <v>60.48</v>
      </c>
    </row>
    <row r="1151" spans="1:10" x14ac:dyDescent="0.3">
      <c r="A1151" s="2" t="s">
        <v>2208</v>
      </c>
      <c r="B1151" s="3" t="s">
        <v>2209</v>
      </c>
      <c r="C1151" s="2">
        <v>9</v>
      </c>
      <c r="D1151" s="2">
        <v>2020</v>
      </c>
      <c r="E1151" s="4">
        <v>345</v>
      </c>
      <c r="F1151" s="4">
        <v>0</v>
      </c>
      <c r="G1151" s="4">
        <v>345</v>
      </c>
      <c r="H1151" s="3" t="s">
        <v>63</v>
      </c>
      <c r="I1151" s="3" t="s">
        <v>116</v>
      </c>
      <c r="J1151" s="4">
        <v>106.95</v>
      </c>
    </row>
    <row r="1152" spans="1:10" x14ac:dyDescent="0.3">
      <c r="A1152" s="2" t="s">
        <v>2210</v>
      </c>
      <c r="B1152" s="3" t="s">
        <v>2211</v>
      </c>
      <c r="C1152" s="2">
        <v>9</v>
      </c>
      <c r="D1152" s="2">
        <v>2020</v>
      </c>
      <c r="E1152" s="4">
        <v>168</v>
      </c>
      <c r="F1152" s="4">
        <v>0</v>
      </c>
      <c r="G1152" s="4">
        <v>168</v>
      </c>
      <c r="H1152" s="3" t="s">
        <v>11</v>
      </c>
      <c r="I1152" s="3" t="s">
        <v>12</v>
      </c>
      <c r="J1152" s="4">
        <v>25.2</v>
      </c>
    </row>
    <row r="1153" spans="1:10" x14ac:dyDescent="0.3">
      <c r="A1153" s="2" t="s">
        <v>2212</v>
      </c>
      <c r="B1153" s="3" t="s">
        <v>2213</v>
      </c>
      <c r="C1153" s="2">
        <v>9</v>
      </c>
      <c r="D1153" s="2">
        <v>2020</v>
      </c>
      <c r="E1153" s="4">
        <v>168</v>
      </c>
      <c r="F1153" s="4">
        <v>0</v>
      </c>
      <c r="G1153" s="4">
        <v>168</v>
      </c>
      <c r="H1153" s="3" t="s">
        <v>11</v>
      </c>
      <c r="I1153" s="3" t="s">
        <v>12</v>
      </c>
      <c r="J1153" s="4">
        <v>25.2</v>
      </c>
    </row>
    <row r="1154" spans="1:10" x14ac:dyDescent="0.3">
      <c r="A1154" s="2" t="s">
        <v>2214</v>
      </c>
      <c r="B1154" s="3" t="s">
        <v>2215</v>
      </c>
      <c r="C1154" s="2">
        <v>9</v>
      </c>
      <c r="D1154" s="2">
        <v>2020</v>
      </c>
      <c r="E1154" s="4">
        <v>220</v>
      </c>
      <c r="F1154" s="4">
        <v>0</v>
      </c>
      <c r="G1154" s="4">
        <v>220</v>
      </c>
      <c r="H1154" s="3" t="s">
        <v>14</v>
      </c>
      <c r="I1154" s="3" t="s">
        <v>15</v>
      </c>
      <c r="J1154" s="4">
        <v>39.6</v>
      </c>
    </row>
    <row r="1155" spans="1:10" x14ac:dyDescent="0.3">
      <c r="A1155" s="2" t="s">
        <v>2216</v>
      </c>
      <c r="B1155" s="3" t="s">
        <v>2217</v>
      </c>
      <c r="C1155" s="2">
        <v>9</v>
      </c>
      <c r="D1155" s="2">
        <v>2020</v>
      </c>
      <c r="E1155" s="4">
        <v>192</v>
      </c>
      <c r="F1155" s="4">
        <v>0</v>
      </c>
      <c r="G1155" s="4">
        <v>192</v>
      </c>
      <c r="H1155" s="3" t="s">
        <v>14</v>
      </c>
      <c r="I1155" s="3" t="s">
        <v>78</v>
      </c>
      <c r="J1155" s="4">
        <v>34.56</v>
      </c>
    </row>
    <row r="1156" spans="1:10" x14ac:dyDescent="0.3">
      <c r="A1156" s="2" t="s">
        <v>2218</v>
      </c>
      <c r="B1156" s="3" t="s">
        <v>2219</v>
      </c>
      <c r="C1156" s="2">
        <v>9</v>
      </c>
      <c r="D1156" s="2">
        <v>2020</v>
      </c>
      <c r="E1156" s="4">
        <v>192</v>
      </c>
      <c r="F1156" s="4">
        <v>0</v>
      </c>
      <c r="G1156" s="4">
        <v>192</v>
      </c>
      <c r="H1156" s="3" t="s">
        <v>14</v>
      </c>
      <c r="I1156" s="3" t="s">
        <v>78</v>
      </c>
      <c r="J1156" s="4">
        <v>34.56</v>
      </c>
    </row>
    <row r="1157" spans="1:10" x14ac:dyDescent="0.3">
      <c r="A1157" s="2" t="s">
        <v>2220</v>
      </c>
      <c r="B1157" s="3" t="s">
        <v>2221</v>
      </c>
      <c r="C1157" s="2">
        <v>9</v>
      </c>
      <c r="D1157" s="2">
        <v>2020</v>
      </c>
      <c r="E1157" s="4">
        <v>255</v>
      </c>
      <c r="F1157" s="4">
        <v>0</v>
      </c>
      <c r="G1157" s="4">
        <v>255</v>
      </c>
      <c r="H1157" s="3" t="s">
        <v>20</v>
      </c>
      <c r="I1157" s="3" t="s">
        <v>102</v>
      </c>
      <c r="J1157" s="4">
        <v>66.3</v>
      </c>
    </row>
    <row r="1158" spans="1:10" x14ac:dyDescent="0.3">
      <c r="A1158" s="2" t="s">
        <v>2222</v>
      </c>
      <c r="B1158" s="3" t="s">
        <v>2223</v>
      </c>
      <c r="C1158" s="2">
        <v>9</v>
      </c>
      <c r="D1158" s="2">
        <v>2020</v>
      </c>
      <c r="E1158" s="4">
        <v>313</v>
      </c>
      <c r="F1158" s="4">
        <v>0</v>
      </c>
      <c r="G1158" s="4">
        <v>313</v>
      </c>
      <c r="H1158" s="3" t="s">
        <v>20</v>
      </c>
      <c r="I1158" s="3" t="s">
        <v>21</v>
      </c>
      <c r="J1158" s="4">
        <v>93.899999999999991</v>
      </c>
    </row>
    <row r="1159" spans="1:10" x14ac:dyDescent="0.3">
      <c r="A1159" s="2" t="s">
        <v>2224</v>
      </c>
      <c r="B1159" s="3" t="s">
        <v>2225</v>
      </c>
      <c r="C1159" s="2">
        <v>9</v>
      </c>
      <c r="D1159" s="2">
        <v>2020</v>
      </c>
      <c r="E1159" s="4">
        <v>255</v>
      </c>
      <c r="F1159" s="4">
        <v>0</v>
      </c>
      <c r="G1159" s="4">
        <v>255</v>
      </c>
      <c r="H1159" s="3" t="s">
        <v>20</v>
      </c>
      <c r="I1159" s="3" t="s">
        <v>102</v>
      </c>
      <c r="J1159" s="4">
        <v>66.3</v>
      </c>
    </row>
    <row r="1160" spans="1:10" x14ac:dyDescent="0.3">
      <c r="A1160" s="2" t="s">
        <v>2226</v>
      </c>
      <c r="B1160" s="3" t="s">
        <v>2227</v>
      </c>
      <c r="C1160" s="2">
        <v>9</v>
      </c>
      <c r="D1160" s="2">
        <v>2020</v>
      </c>
      <c r="E1160" s="4">
        <v>278</v>
      </c>
      <c r="F1160" s="4">
        <v>0</v>
      </c>
      <c r="G1160" s="4">
        <v>278</v>
      </c>
      <c r="H1160" s="3" t="s">
        <v>60</v>
      </c>
      <c r="I1160" s="3" t="s">
        <v>518</v>
      </c>
      <c r="J1160" s="4">
        <v>88.960000000000008</v>
      </c>
    </row>
    <row r="1161" spans="1:10" x14ac:dyDescent="0.3">
      <c r="A1161" s="2" t="s">
        <v>2228</v>
      </c>
      <c r="B1161" s="3" t="s">
        <v>2229</v>
      </c>
      <c r="C1161" s="2">
        <v>9</v>
      </c>
      <c r="D1161" s="2">
        <v>2020</v>
      </c>
      <c r="E1161" s="4">
        <v>345</v>
      </c>
      <c r="F1161" s="4">
        <v>0</v>
      </c>
      <c r="G1161" s="4">
        <v>345</v>
      </c>
      <c r="H1161" s="3" t="s">
        <v>63</v>
      </c>
      <c r="I1161" s="3" t="s">
        <v>116</v>
      </c>
      <c r="J1161" s="4">
        <v>106.95</v>
      </c>
    </row>
    <row r="1162" spans="1:10" x14ac:dyDescent="0.3">
      <c r="A1162" s="2" t="s">
        <v>2230</v>
      </c>
      <c r="B1162" s="3" t="s">
        <v>2231</v>
      </c>
      <c r="C1162" s="2">
        <v>9</v>
      </c>
      <c r="D1162" s="2">
        <v>2020</v>
      </c>
      <c r="E1162" s="4">
        <v>168</v>
      </c>
      <c r="F1162" s="4">
        <v>0</v>
      </c>
      <c r="G1162" s="4">
        <v>168</v>
      </c>
      <c r="H1162" s="3" t="s">
        <v>11</v>
      </c>
      <c r="I1162" s="3" t="s">
        <v>12</v>
      </c>
      <c r="J1162" s="4">
        <v>25.2</v>
      </c>
    </row>
    <row r="1163" spans="1:10" x14ac:dyDescent="0.3">
      <c r="A1163" s="2" t="s">
        <v>2232</v>
      </c>
      <c r="B1163" s="3" t="s">
        <v>2233</v>
      </c>
      <c r="C1163" s="2">
        <v>9</v>
      </c>
      <c r="D1163" s="2">
        <v>2020</v>
      </c>
      <c r="E1163" s="4">
        <v>240</v>
      </c>
      <c r="F1163" s="4">
        <v>0</v>
      </c>
      <c r="G1163" s="4">
        <v>240</v>
      </c>
      <c r="H1163" s="3" t="s">
        <v>14</v>
      </c>
      <c r="I1163" s="3" t="s">
        <v>17</v>
      </c>
      <c r="J1163" s="4">
        <v>43.199999999999996</v>
      </c>
    </row>
    <row r="1164" spans="1:10" x14ac:dyDescent="0.3">
      <c r="A1164" s="2" t="s">
        <v>2234</v>
      </c>
      <c r="B1164" s="3" t="s">
        <v>2235</v>
      </c>
      <c r="C1164" s="2">
        <v>9</v>
      </c>
      <c r="D1164" s="2">
        <v>2020</v>
      </c>
      <c r="E1164" s="4">
        <v>210</v>
      </c>
      <c r="F1164" s="4">
        <v>0</v>
      </c>
      <c r="G1164" s="4">
        <v>210</v>
      </c>
      <c r="H1164" s="3" t="s">
        <v>14</v>
      </c>
      <c r="I1164" s="3" t="s">
        <v>75</v>
      </c>
      <c r="J1164" s="4">
        <v>37.799999999999997</v>
      </c>
    </row>
    <row r="1165" spans="1:10" x14ac:dyDescent="0.3">
      <c r="A1165" s="2" t="s">
        <v>2236</v>
      </c>
      <c r="B1165" s="3" t="s">
        <v>2237</v>
      </c>
      <c r="C1165" s="2">
        <v>9</v>
      </c>
      <c r="D1165" s="2">
        <v>2020</v>
      </c>
      <c r="E1165" s="4">
        <v>240</v>
      </c>
      <c r="F1165" s="4">
        <v>0</v>
      </c>
      <c r="G1165" s="4">
        <v>240</v>
      </c>
      <c r="H1165" s="3" t="s">
        <v>14</v>
      </c>
      <c r="I1165" s="3" t="s">
        <v>17</v>
      </c>
      <c r="J1165" s="4">
        <v>43.199999999999996</v>
      </c>
    </row>
    <row r="1166" spans="1:10" x14ac:dyDescent="0.3">
      <c r="A1166" s="2" t="s">
        <v>2238</v>
      </c>
      <c r="B1166" s="3" t="s">
        <v>2239</v>
      </c>
      <c r="C1166" s="2">
        <v>9</v>
      </c>
      <c r="D1166" s="2">
        <v>2020</v>
      </c>
      <c r="E1166" s="4">
        <v>205</v>
      </c>
      <c r="F1166" s="4">
        <v>0</v>
      </c>
      <c r="G1166" s="4">
        <v>205</v>
      </c>
      <c r="H1166" s="3" t="s">
        <v>14</v>
      </c>
      <c r="I1166" s="3" t="s">
        <v>87</v>
      </c>
      <c r="J1166" s="4">
        <v>36.9</v>
      </c>
    </row>
    <row r="1167" spans="1:10" x14ac:dyDescent="0.3">
      <c r="A1167" s="2" t="s">
        <v>2240</v>
      </c>
      <c r="B1167" s="3" t="s">
        <v>2241</v>
      </c>
      <c r="C1167" s="2">
        <v>9</v>
      </c>
      <c r="D1167" s="2">
        <v>2020</v>
      </c>
      <c r="E1167" s="4">
        <v>255</v>
      </c>
      <c r="F1167" s="4">
        <v>0</v>
      </c>
      <c r="G1167" s="4">
        <v>255</v>
      </c>
      <c r="H1167" s="3" t="s">
        <v>20</v>
      </c>
      <c r="I1167" s="3" t="s">
        <v>102</v>
      </c>
      <c r="J1167" s="4">
        <v>66.3</v>
      </c>
    </row>
    <row r="1168" spans="1:10" x14ac:dyDescent="0.3">
      <c r="A1168" s="2" t="s">
        <v>2242</v>
      </c>
      <c r="B1168" s="3" t="s">
        <v>2243</v>
      </c>
      <c r="C1168" s="2">
        <v>9</v>
      </c>
      <c r="D1168" s="2">
        <v>2020</v>
      </c>
      <c r="E1168" s="4">
        <v>228</v>
      </c>
      <c r="F1168" s="4">
        <v>0</v>
      </c>
      <c r="G1168" s="4">
        <v>228</v>
      </c>
      <c r="H1168" s="3" t="s">
        <v>60</v>
      </c>
      <c r="I1168" s="3" t="s">
        <v>557</v>
      </c>
      <c r="J1168" s="4">
        <v>79.8</v>
      </c>
    </row>
    <row r="1169" spans="1:10" x14ac:dyDescent="0.3">
      <c r="A1169" s="2" t="s">
        <v>2244</v>
      </c>
      <c r="B1169" s="3" t="s">
        <v>2245</v>
      </c>
      <c r="C1169" s="2">
        <v>9</v>
      </c>
      <c r="D1169" s="2">
        <v>2020</v>
      </c>
      <c r="E1169" s="4">
        <v>345</v>
      </c>
      <c r="F1169" s="4">
        <v>0</v>
      </c>
      <c r="G1169" s="4">
        <v>345</v>
      </c>
      <c r="H1169" s="3" t="s">
        <v>63</v>
      </c>
      <c r="I1169" s="3" t="s">
        <v>116</v>
      </c>
      <c r="J1169" s="4">
        <v>106.95</v>
      </c>
    </row>
    <row r="1170" spans="1:10" x14ac:dyDescent="0.3">
      <c r="A1170" s="2" t="s">
        <v>2246</v>
      </c>
      <c r="B1170" s="3" t="s">
        <v>2247</v>
      </c>
      <c r="C1170" s="2">
        <v>9</v>
      </c>
      <c r="D1170" s="2">
        <v>2020</v>
      </c>
      <c r="E1170" s="4">
        <v>172</v>
      </c>
      <c r="F1170" s="4">
        <v>0</v>
      </c>
      <c r="G1170" s="4">
        <v>172</v>
      </c>
      <c r="H1170" s="3" t="s">
        <v>11</v>
      </c>
      <c r="I1170" s="3" t="s">
        <v>71</v>
      </c>
      <c r="J1170" s="4">
        <v>65.36</v>
      </c>
    </row>
    <row r="1171" spans="1:10" x14ac:dyDescent="0.3">
      <c r="A1171" s="2" t="s">
        <v>2248</v>
      </c>
      <c r="B1171" s="3" t="s">
        <v>2249</v>
      </c>
      <c r="C1171" s="2">
        <v>9</v>
      </c>
      <c r="D1171" s="2">
        <v>2020</v>
      </c>
      <c r="E1171" s="4">
        <v>168</v>
      </c>
      <c r="F1171" s="4">
        <v>0</v>
      </c>
      <c r="G1171" s="4">
        <v>168</v>
      </c>
      <c r="H1171" s="3" t="s">
        <v>11</v>
      </c>
      <c r="I1171" s="3" t="s">
        <v>12</v>
      </c>
      <c r="J1171" s="4">
        <v>25.2</v>
      </c>
    </row>
    <row r="1172" spans="1:10" x14ac:dyDescent="0.3">
      <c r="A1172" s="2" t="s">
        <v>2250</v>
      </c>
      <c r="B1172" s="3" t="s">
        <v>2251</v>
      </c>
      <c r="C1172" s="2">
        <v>9</v>
      </c>
      <c r="D1172" s="2">
        <v>2020</v>
      </c>
      <c r="E1172" s="4">
        <v>205</v>
      </c>
      <c r="F1172" s="4">
        <v>0</v>
      </c>
      <c r="G1172" s="4">
        <v>205</v>
      </c>
      <c r="H1172" s="3" t="s">
        <v>14</v>
      </c>
      <c r="I1172" s="3" t="s">
        <v>87</v>
      </c>
      <c r="J1172" s="4">
        <v>36.9</v>
      </c>
    </row>
    <row r="1173" spans="1:10" x14ac:dyDescent="0.3">
      <c r="A1173" s="2" t="s">
        <v>2252</v>
      </c>
      <c r="B1173" s="3" t="s">
        <v>2253</v>
      </c>
      <c r="C1173" s="2">
        <v>9</v>
      </c>
      <c r="D1173" s="2">
        <v>2020</v>
      </c>
      <c r="E1173" s="4">
        <v>192</v>
      </c>
      <c r="F1173" s="4">
        <v>0</v>
      </c>
      <c r="G1173" s="4">
        <v>192</v>
      </c>
      <c r="H1173" s="3" t="s">
        <v>14</v>
      </c>
      <c r="I1173" s="3" t="s">
        <v>78</v>
      </c>
      <c r="J1173" s="4">
        <v>34.56</v>
      </c>
    </row>
    <row r="1174" spans="1:10" x14ac:dyDescent="0.3">
      <c r="A1174" s="2" t="s">
        <v>2254</v>
      </c>
      <c r="B1174" s="3" t="s">
        <v>2255</v>
      </c>
      <c r="C1174" s="2">
        <v>9</v>
      </c>
      <c r="D1174" s="2">
        <v>2020</v>
      </c>
      <c r="E1174" s="4">
        <v>220</v>
      </c>
      <c r="F1174" s="4">
        <v>0</v>
      </c>
      <c r="G1174" s="4">
        <v>220</v>
      </c>
      <c r="H1174" s="3" t="s">
        <v>14</v>
      </c>
      <c r="I1174" s="3" t="s">
        <v>15</v>
      </c>
      <c r="J1174" s="4">
        <v>39.6</v>
      </c>
    </row>
    <row r="1175" spans="1:10" x14ac:dyDescent="0.3">
      <c r="A1175" s="2" t="s">
        <v>2256</v>
      </c>
      <c r="B1175" s="3" t="s">
        <v>2257</v>
      </c>
      <c r="C1175" s="2">
        <v>9</v>
      </c>
      <c r="D1175" s="2">
        <v>2020</v>
      </c>
      <c r="E1175" s="4">
        <v>205</v>
      </c>
      <c r="F1175" s="4">
        <v>0</v>
      </c>
      <c r="G1175" s="4">
        <v>205</v>
      </c>
      <c r="H1175" s="3" t="s">
        <v>14</v>
      </c>
      <c r="I1175" s="3" t="s">
        <v>87</v>
      </c>
      <c r="J1175" s="4">
        <v>36.9</v>
      </c>
    </row>
    <row r="1176" spans="1:10" x14ac:dyDescent="0.3">
      <c r="A1176" s="2" t="s">
        <v>2258</v>
      </c>
      <c r="B1176" s="3" t="s">
        <v>2259</v>
      </c>
      <c r="C1176" s="2">
        <v>9</v>
      </c>
      <c r="D1176" s="2">
        <v>2020</v>
      </c>
      <c r="E1176" s="4">
        <v>205</v>
      </c>
      <c r="F1176" s="4">
        <v>0</v>
      </c>
      <c r="G1176" s="4">
        <v>205</v>
      </c>
      <c r="H1176" s="3" t="s">
        <v>14</v>
      </c>
      <c r="I1176" s="3" t="s">
        <v>87</v>
      </c>
      <c r="J1176" s="4">
        <v>36.9</v>
      </c>
    </row>
    <row r="1177" spans="1:10" x14ac:dyDescent="0.3">
      <c r="A1177" s="2" t="s">
        <v>2260</v>
      </c>
      <c r="B1177" s="3" t="s">
        <v>2261</v>
      </c>
      <c r="C1177" s="2">
        <v>9</v>
      </c>
      <c r="D1177" s="2">
        <v>2020</v>
      </c>
      <c r="E1177" s="4">
        <v>345</v>
      </c>
      <c r="F1177" s="4">
        <v>0</v>
      </c>
      <c r="G1177" s="4">
        <v>345</v>
      </c>
      <c r="H1177" s="3" t="s">
        <v>63</v>
      </c>
      <c r="I1177" s="3" t="s">
        <v>116</v>
      </c>
      <c r="J1177" s="4">
        <v>106.95</v>
      </c>
    </row>
    <row r="1178" spans="1:10" x14ac:dyDescent="0.3">
      <c r="A1178" s="2" t="s">
        <v>2262</v>
      </c>
      <c r="B1178" s="3" t="s">
        <v>2263</v>
      </c>
      <c r="C1178" s="2">
        <v>9</v>
      </c>
      <c r="D1178" s="2">
        <v>2020</v>
      </c>
      <c r="E1178" s="4">
        <v>172</v>
      </c>
      <c r="F1178" s="4">
        <v>0</v>
      </c>
      <c r="G1178" s="4">
        <v>172</v>
      </c>
      <c r="H1178" s="3" t="s">
        <v>11</v>
      </c>
      <c r="I1178" s="3" t="s">
        <v>71</v>
      </c>
      <c r="J1178" s="4">
        <v>65.36</v>
      </c>
    </row>
    <row r="1179" spans="1:10" x14ac:dyDescent="0.3">
      <c r="A1179" s="2" t="s">
        <v>2264</v>
      </c>
      <c r="B1179" s="3" t="s">
        <v>2265</v>
      </c>
      <c r="C1179" s="2">
        <v>9</v>
      </c>
      <c r="D1179" s="2">
        <v>2020</v>
      </c>
      <c r="E1179" s="4">
        <v>192</v>
      </c>
      <c r="F1179" s="4">
        <v>0</v>
      </c>
      <c r="G1179" s="4">
        <v>192</v>
      </c>
      <c r="H1179" s="3" t="s">
        <v>14</v>
      </c>
      <c r="I1179" s="3" t="s">
        <v>78</v>
      </c>
      <c r="J1179" s="4">
        <v>34.56</v>
      </c>
    </row>
    <row r="1180" spans="1:10" x14ac:dyDescent="0.3">
      <c r="A1180" s="2" t="s">
        <v>2266</v>
      </c>
      <c r="B1180" s="3" t="s">
        <v>2267</v>
      </c>
      <c r="C1180" s="2">
        <v>9</v>
      </c>
      <c r="D1180" s="2">
        <v>2020</v>
      </c>
      <c r="E1180" s="4">
        <v>220</v>
      </c>
      <c r="F1180" s="4">
        <v>0</v>
      </c>
      <c r="G1180" s="4">
        <v>220</v>
      </c>
      <c r="H1180" s="3" t="s">
        <v>14</v>
      </c>
      <c r="I1180" s="3" t="s">
        <v>15</v>
      </c>
      <c r="J1180" s="4">
        <v>39.6</v>
      </c>
    </row>
    <row r="1181" spans="1:10" x14ac:dyDescent="0.3">
      <c r="A1181" s="2" t="s">
        <v>2268</v>
      </c>
      <c r="B1181" s="3" t="s">
        <v>2269</v>
      </c>
      <c r="C1181" s="2">
        <v>9</v>
      </c>
      <c r="D1181" s="2">
        <v>2020</v>
      </c>
      <c r="E1181" s="4">
        <v>255</v>
      </c>
      <c r="F1181" s="4">
        <v>0</v>
      </c>
      <c r="G1181" s="4">
        <v>255</v>
      </c>
      <c r="H1181" s="3" t="s">
        <v>20</v>
      </c>
      <c r="I1181" s="3" t="s">
        <v>102</v>
      </c>
      <c r="J1181" s="4">
        <v>66.3</v>
      </c>
    </row>
    <row r="1182" spans="1:10" x14ac:dyDescent="0.3">
      <c r="A1182" s="2" t="s">
        <v>2270</v>
      </c>
      <c r="B1182" s="3" t="s">
        <v>2271</v>
      </c>
      <c r="C1182" s="2">
        <v>9</v>
      </c>
      <c r="D1182" s="2">
        <v>2020</v>
      </c>
      <c r="E1182" s="4">
        <v>255</v>
      </c>
      <c r="F1182" s="4">
        <v>0</v>
      </c>
      <c r="G1182" s="4">
        <v>255</v>
      </c>
      <c r="H1182" s="3" t="s">
        <v>20</v>
      </c>
      <c r="I1182" s="3" t="s">
        <v>102</v>
      </c>
      <c r="J1182" s="4">
        <v>66.3</v>
      </c>
    </row>
    <row r="1183" spans="1:10" x14ac:dyDescent="0.3">
      <c r="A1183" s="2" t="s">
        <v>2272</v>
      </c>
      <c r="B1183" s="3" t="s">
        <v>2273</v>
      </c>
      <c r="C1183" s="2">
        <v>9</v>
      </c>
      <c r="D1183" s="2">
        <v>2020</v>
      </c>
      <c r="E1183" s="4">
        <v>327</v>
      </c>
      <c r="F1183" s="4">
        <v>0</v>
      </c>
      <c r="G1183" s="4">
        <v>327</v>
      </c>
      <c r="H1183" s="3" t="s">
        <v>20</v>
      </c>
      <c r="I1183" s="3" t="s">
        <v>100</v>
      </c>
      <c r="J1183" s="4">
        <v>94.83</v>
      </c>
    </row>
    <row r="1184" spans="1:10" x14ac:dyDescent="0.3">
      <c r="A1184" s="2" t="s">
        <v>2274</v>
      </c>
      <c r="B1184" s="3" t="s">
        <v>2275</v>
      </c>
      <c r="C1184" s="2">
        <v>9</v>
      </c>
      <c r="D1184" s="2">
        <v>2020</v>
      </c>
      <c r="E1184" s="4">
        <v>1086</v>
      </c>
      <c r="F1184" s="4">
        <v>0</v>
      </c>
      <c r="G1184" s="4">
        <v>1086</v>
      </c>
      <c r="H1184" s="3" t="s">
        <v>23</v>
      </c>
      <c r="I1184" s="3" t="s">
        <v>467</v>
      </c>
      <c r="J1184" s="4">
        <v>293.22000000000003</v>
      </c>
    </row>
    <row r="1185" spans="1:10" x14ac:dyDescent="0.3">
      <c r="A1185" s="2" t="s">
        <v>2276</v>
      </c>
      <c r="B1185" s="3" t="s">
        <v>2277</v>
      </c>
      <c r="C1185" s="2">
        <v>9</v>
      </c>
      <c r="D1185" s="2">
        <v>2020</v>
      </c>
      <c r="E1185" s="4">
        <v>990</v>
      </c>
      <c r="F1185" s="4">
        <v>0</v>
      </c>
      <c r="G1185" s="4">
        <v>990</v>
      </c>
      <c r="H1185" s="3" t="s">
        <v>23</v>
      </c>
      <c r="I1185" s="3" t="s">
        <v>212</v>
      </c>
      <c r="J1185" s="4">
        <v>316.8</v>
      </c>
    </row>
    <row r="1186" spans="1:10" x14ac:dyDescent="0.3">
      <c r="A1186" s="2" t="s">
        <v>2278</v>
      </c>
      <c r="B1186" s="3" t="s">
        <v>2279</v>
      </c>
      <c r="C1186" s="2">
        <v>9</v>
      </c>
      <c r="D1186" s="2">
        <v>2020</v>
      </c>
      <c r="E1186" s="4">
        <v>383</v>
      </c>
      <c r="F1186" s="4">
        <v>0</v>
      </c>
      <c r="G1186" s="4">
        <v>383</v>
      </c>
      <c r="H1186" s="3" t="s">
        <v>63</v>
      </c>
      <c r="I1186" s="3" t="s">
        <v>66</v>
      </c>
      <c r="J1186" s="4">
        <v>122.56</v>
      </c>
    </row>
    <row r="1187" spans="1:10" x14ac:dyDescent="0.3">
      <c r="A1187" s="2" t="s">
        <v>2280</v>
      </c>
      <c r="B1187" s="3" t="s">
        <v>2281</v>
      </c>
      <c r="C1187" s="2">
        <v>9</v>
      </c>
      <c r="D1187" s="2">
        <v>2020</v>
      </c>
      <c r="E1187" s="4">
        <v>168</v>
      </c>
      <c r="F1187" s="4">
        <v>0</v>
      </c>
      <c r="G1187" s="4">
        <v>168</v>
      </c>
      <c r="H1187" s="3" t="s">
        <v>11</v>
      </c>
      <c r="I1187" s="3" t="s">
        <v>12</v>
      </c>
      <c r="J1187" s="4">
        <v>25.2</v>
      </c>
    </row>
    <row r="1188" spans="1:10" x14ac:dyDescent="0.3">
      <c r="A1188" s="2" t="s">
        <v>2282</v>
      </c>
      <c r="B1188" s="3" t="s">
        <v>2283</v>
      </c>
      <c r="C1188" s="2">
        <v>9</v>
      </c>
      <c r="D1188" s="2">
        <v>2020</v>
      </c>
      <c r="E1188" s="4">
        <v>220</v>
      </c>
      <c r="F1188" s="4">
        <v>0</v>
      </c>
      <c r="G1188" s="4">
        <v>220</v>
      </c>
      <c r="H1188" s="3" t="s">
        <v>14</v>
      </c>
      <c r="I1188" s="3" t="s">
        <v>15</v>
      </c>
      <c r="J1188" s="4">
        <v>39.6</v>
      </c>
    </row>
    <row r="1189" spans="1:10" x14ac:dyDescent="0.3">
      <c r="A1189" s="2" t="s">
        <v>2284</v>
      </c>
      <c r="B1189" s="3" t="s">
        <v>2285</v>
      </c>
      <c r="C1189" s="2">
        <v>9</v>
      </c>
      <c r="D1189" s="2">
        <v>2020</v>
      </c>
      <c r="E1189" s="4">
        <v>192</v>
      </c>
      <c r="F1189" s="4">
        <v>0</v>
      </c>
      <c r="G1189" s="4">
        <v>192</v>
      </c>
      <c r="H1189" s="3" t="s">
        <v>14</v>
      </c>
      <c r="I1189" s="3" t="s">
        <v>78</v>
      </c>
      <c r="J1189" s="4">
        <v>34.56</v>
      </c>
    </row>
    <row r="1190" spans="1:10" x14ac:dyDescent="0.3">
      <c r="A1190" s="2" t="s">
        <v>2286</v>
      </c>
      <c r="B1190" s="3" t="s">
        <v>2287</v>
      </c>
      <c r="C1190" s="2">
        <v>9</v>
      </c>
      <c r="D1190" s="2">
        <v>2020</v>
      </c>
      <c r="E1190" s="4">
        <v>255</v>
      </c>
      <c r="F1190" s="4">
        <v>0</v>
      </c>
      <c r="G1190" s="4">
        <v>255</v>
      </c>
      <c r="H1190" s="3" t="s">
        <v>20</v>
      </c>
      <c r="I1190" s="3" t="s">
        <v>102</v>
      </c>
      <c r="J1190" s="4">
        <v>66.3</v>
      </c>
    </row>
    <row r="1191" spans="1:10" x14ac:dyDescent="0.3">
      <c r="A1191" s="2" t="s">
        <v>2288</v>
      </c>
      <c r="B1191" s="3" t="s">
        <v>2289</v>
      </c>
      <c r="C1191" s="2">
        <v>9</v>
      </c>
      <c r="D1191" s="2">
        <v>2020</v>
      </c>
      <c r="E1191" s="4">
        <v>327</v>
      </c>
      <c r="F1191" s="4">
        <v>0</v>
      </c>
      <c r="G1191" s="4">
        <v>327</v>
      </c>
      <c r="H1191" s="3" t="s">
        <v>20</v>
      </c>
      <c r="I1191" s="3" t="s">
        <v>100</v>
      </c>
      <c r="J1191" s="4">
        <v>94.83</v>
      </c>
    </row>
    <row r="1192" spans="1:10" x14ac:dyDescent="0.3">
      <c r="A1192" s="2" t="s">
        <v>2290</v>
      </c>
      <c r="B1192" s="3" t="s">
        <v>2291</v>
      </c>
      <c r="C1192" s="2">
        <v>9</v>
      </c>
      <c r="D1192" s="2">
        <v>2020</v>
      </c>
      <c r="E1192" s="4">
        <v>805</v>
      </c>
      <c r="F1192" s="4">
        <v>0</v>
      </c>
      <c r="G1192" s="4">
        <v>805</v>
      </c>
      <c r="H1192" s="3" t="s">
        <v>23</v>
      </c>
      <c r="I1192" s="3" t="s">
        <v>180</v>
      </c>
      <c r="J1192" s="4">
        <v>249.55</v>
      </c>
    </row>
    <row r="1193" spans="1:10" x14ac:dyDescent="0.3">
      <c r="A1193" s="2" t="s">
        <v>2292</v>
      </c>
      <c r="B1193" s="3" t="s">
        <v>2293</v>
      </c>
      <c r="C1193" s="2">
        <v>9</v>
      </c>
      <c r="D1193" s="2">
        <v>2020</v>
      </c>
      <c r="E1193" s="4">
        <v>992</v>
      </c>
      <c r="F1193" s="4">
        <v>0</v>
      </c>
      <c r="G1193" s="4">
        <v>992</v>
      </c>
      <c r="H1193" s="3" t="s">
        <v>23</v>
      </c>
      <c r="I1193" s="3" t="s">
        <v>405</v>
      </c>
      <c r="J1193" s="4">
        <v>277.76000000000005</v>
      </c>
    </row>
    <row r="1194" spans="1:10" x14ac:dyDescent="0.3">
      <c r="A1194" s="2" t="s">
        <v>2294</v>
      </c>
      <c r="B1194" s="3" t="s">
        <v>2295</v>
      </c>
      <c r="C1194" s="2">
        <v>9</v>
      </c>
      <c r="D1194" s="2">
        <v>2020</v>
      </c>
      <c r="E1194" s="4">
        <v>383</v>
      </c>
      <c r="F1194" s="4">
        <v>0</v>
      </c>
      <c r="G1194" s="4">
        <v>383</v>
      </c>
      <c r="H1194" s="3" t="s">
        <v>63</v>
      </c>
      <c r="I1194" s="3" t="s">
        <v>66</v>
      </c>
      <c r="J1194" s="4">
        <v>122.56</v>
      </c>
    </row>
    <row r="1195" spans="1:10" x14ac:dyDescent="0.3">
      <c r="A1195" s="2" t="s">
        <v>2296</v>
      </c>
      <c r="B1195" s="3" t="s">
        <v>2297</v>
      </c>
      <c r="C1195" s="2">
        <v>9</v>
      </c>
      <c r="D1195" s="2">
        <v>2020</v>
      </c>
      <c r="E1195" s="4">
        <v>144</v>
      </c>
      <c r="F1195" s="4">
        <v>0</v>
      </c>
      <c r="G1195" s="4">
        <v>144</v>
      </c>
      <c r="H1195" s="3" t="s">
        <v>11</v>
      </c>
      <c r="I1195" s="3" t="s">
        <v>119</v>
      </c>
      <c r="J1195" s="4">
        <v>66.240000000000009</v>
      </c>
    </row>
    <row r="1196" spans="1:10" x14ac:dyDescent="0.3">
      <c r="A1196" s="2" t="s">
        <v>2298</v>
      </c>
      <c r="B1196" s="3" t="s">
        <v>2299</v>
      </c>
      <c r="C1196" s="2">
        <v>9</v>
      </c>
      <c r="D1196" s="2">
        <v>2020</v>
      </c>
      <c r="E1196" s="4">
        <v>240</v>
      </c>
      <c r="F1196" s="4">
        <v>0</v>
      </c>
      <c r="G1196" s="4">
        <v>240</v>
      </c>
      <c r="H1196" s="3" t="s">
        <v>14</v>
      </c>
      <c r="I1196" s="3" t="s">
        <v>17</v>
      </c>
      <c r="J1196" s="4">
        <v>43.199999999999996</v>
      </c>
    </row>
    <row r="1197" spans="1:10" x14ac:dyDescent="0.3">
      <c r="A1197" s="2" t="s">
        <v>2300</v>
      </c>
      <c r="B1197" s="3" t="s">
        <v>2301</v>
      </c>
      <c r="C1197" s="2">
        <v>9</v>
      </c>
      <c r="D1197" s="2">
        <v>2020</v>
      </c>
      <c r="E1197" s="4">
        <v>313</v>
      </c>
      <c r="F1197" s="4">
        <v>0</v>
      </c>
      <c r="G1197" s="4">
        <v>313</v>
      </c>
      <c r="H1197" s="3" t="s">
        <v>20</v>
      </c>
      <c r="I1197" s="3" t="s">
        <v>21</v>
      </c>
      <c r="J1197" s="4">
        <v>93.899999999999991</v>
      </c>
    </row>
    <row r="1198" spans="1:10" x14ac:dyDescent="0.3">
      <c r="A1198" s="2" t="s">
        <v>2302</v>
      </c>
      <c r="B1198" s="3" t="s">
        <v>2303</v>
      </c>
      <c r="C1198" s="2">
        <v>9</v>
      </c>
      <c r="D1198" s="2">
        <v>2020</v>
      </c>
      <c r="E1198" s="4">
        <v>258</v>
      </c>
      <c r="F1198" s="4">
        <v>0</v>
      </c>
      <c r="G1198" s="4">
        <v>258</v>
      </c>
      <c r="H1198" s="3" t="s">
        <v>20</v>
      </c>
      <c r="I1198" s="3" t="s">
        <v>105</v>
      </c>
      <c r="J1198" s="4">
        <v>72.240000000000009</v>
      </c>
    </row>
    <row r="1199" spans="1:10" x14ac:dyDescent="0.3">
      <c r="A1199" s="2" t="s">
        <v>2304</v>
      </c>
      <c r="B1199" s="3" t="s">
        <v>2305</v>
      </c>
      <c r="C1199" s="2">
        <v>9</v>
      </c>
      <c r="D1199" s="2">
        <v>2020</v>
      </c>
      <c r="E1199" s="4">
        <v>1086</v>
      </c>
      <c r="F1199" s="4">
        <v>0</v>
      </c>
      <c r="G1199" s="4">
        <v>1086</v>
      </c>
      <c r="H1199" s="3" t="s">
        <v>23</v>
      </c>
      <c r="I1199" s="3" t="s">
        <v>467</v>
      </c>
      <c r="J1199" s="4">
        <v>293.22000000000003</v>
      </c>
    </row>
    <row r="1200" spans="1:10" x14ac:dyDescent="0.3">
      <c r="A1200" s="2" t="s">
        <v>2306</v>
      </c>
      <c r="B1200" s="3" t="s">
        <v>2307</v>
      </c>
      <c r="C1200" s="2">
        <v>9</v>
      </c>
      <c r="D1200" s="2">
        <v>2020</v>
      </c>
      <c r="E1200" s="4">
        <v>526</v>
      </c>
      <c r="F1200" s="4">
        <v>0</v>
      </c>
      <c r="G1200" s="4">
        <v>526</v>
      </c>
      <c r="H1200" s="3" t="s">
        <v>23</v>
      </c>
      <c r="I1200" s="3" t="s">
        <v>183</v>
      </c>
      <c r="J1200" s="4">
        <v>210.4</v>
      </c>
    </row>
    <row r="1201" spans="1:10" x14ac:dyDescent="0.3">
      <c r="A1201" s="2" t="s">
        <v>2308</v>
      </c>
      <c r="B1201" s="3" t="s">
        <v>2309</v>
      </c>
      <c r="C1201" s="2">
        <v>9</v>
      </c>
      <c r="D1201" s="2">
        <v>2020</v>
      </c>
      <c r="E1201" s="4">
        <v>1491</v>
      </c>
      <c r="F1201" s="4">
        <v>0</v>
      </c>
      <c r="G1201" s="4">
        <v>1491</v>
      </c>
      <c r="H1201" s="3" t="s">
        <v>26</v>
      </c>
      <c r="I1201" s="3" t="s">
        <v>31</v>
      </c>
      <c r="J1201" s="4">
        <v>506.94000000000005</v>
      </c>
    </row>
    <row r="1202" spans="1:10" x14ac:dyDescent="0.3">
      <c r="A1202" s="2" t="s">
        <v>2310</v>
      </c>
      <c r="B1202" s="3" t="s">
        <v>2311</v>
      </c>
      <c r="C1202" s="2">
        <v>9</v>
      </c>
      <c r="D1202" s="2">
        <v>2020</v>
      </c>
      <c r="E1202" s="4">
        <v>144</v>
      </c>
      <c r="F1202" s="4">
        <v>0</v>
      </c>
      <c r="G1202" s="4">
        <v>144</v>
      </c>
      <c r="H1202" s="3" t="s">
        <v>11</v>
      </c>
      <c r="I1202" s="3" t="s">
        <v>119</v>
      </c>
      <c r="J1202" s="4">
        <v>66.240000000000009</v>
      </c>
    </row>
    <row r="1203" spans="1:10" x14ac:dyDescent="0.3">
      <c r="A1203" s="2" t="s">
        <v>2312</v>
      </c>
      <c r="B1203" s="3" t="s">
        <v>2313</v>
      </c>
      <c r="C1203" s="2">
        <v>9</v>
      </c>
      <c r="D1203" s="2">
        <v>2020</v>
      </c>
      <c r="E1203" s="4">
        <v>210</v>
      </c>
      <c r="F1203" s="4">
        <v>0</v>
      </c>
      <c r="G1203" s="4">
        <v>210</v>
      </c>
      <c r="H1203" s="3" t="s">
        <v>14</v>
      </c>
      <c r="I1203" s="3" t="s">
        <v>75</v>
      </c>
      <c r="J1203" s="4">
        <v>37.799999999999997</v>
      </c>
    </row>
    <row r="1204" spans="1:10" x14ac:dyDescent="0.3">
      <c r="A1204" s="2" t="s">
        <v>2314</v>
      </c>
      <c r="B1204" s="3" t="s">
        <v>2315</v>
      </c>
      <c r="C1204" s="2">
        <v>9</v>
      </c>
      <c r="D1204" s="2">
        <v>2020</v>
      </c>
      <c r="E1204" s="4">
        <v>313</v>
      </c>
      <c r="F1204" s="4">
        <v>0</v>
      </c>
      <c r="G1204" s="4">
        <v>313</v>
      </c>
      <c r="H1204" s="3" t="s">
        <v>20</v>
      </c>
      <c r="I1204" s="3" t="s">
        <v>21</v>
      </c>
      <c r="J1204" s="4">
        <v>93.899999999999991</v>
      </c>
    </row>
    <row r="1205" spans="1:10" x14ac:dyDescent="0.3">
      <c r="A1205" s="2" t="s">
        <v>2316</v>
      </c>
      <c r="B1205" s="3" t="s">
        <v>2317</v>
      </c>
      <c r="C1205" s="2">
        <v>9</v>
      </c>
      <c r="D1205" s="2">
        <v>2020</v>
      </c>
      <c r="E1205" s="4">
        <v>255</v>
      </c>
      <c r="F1205" s="4">
        <v>0</v>
      </c>
      <c r="G1205" s="4">
        <v>255</v>
      </c>
      <c r="H1205" s="3" t="s">
        <v>20</v>
      </c>
      <c r="I1205" s="3" t="s">
        <v>102</v>
      </c>
      <c r="J1205" s="4">
        <v>66.3</v>
      </c>
    </row>
    <row r="1206" spans="1:10" x14ac:dyDescent="0.3">
      <c r="A1206" s="2" t="s">
        <v>2318</v>
      </c>
      <c r="B1206" s="3" t="s">
        <v>2319</v>
      </c>
      <c r="C1206" s="2">
        <v>9</v>
      </c>
      <c r="D1206" s="2">
        <v>2020</v>
      </c>
      <c r="E1206" s="4">
        <v>992</v>
      </c>
      <c r="F1206" s="4">
        <v>0</v>
      </c>
      <c r="G1206" s="4">
        <v>992</v>
      </c>
      <c r="H1206" s="3" t="s">
        <v>23</v>
      </c>
      <c r="I1206" s="3" t="s">
        <v>405</v>
      </c>
      <c r="J1206" s="4">
        <v>277.76000000000005</v>
      </c>
    </row>
    <row r="1207" spans="1:10" x14ac:dyDescent="0.3">
      <c r="A1207" s="2" t="s">
        <v>2320</v>
      </c>
      <c r="B1207" s="3" t="s">
        <v>2321</v>
      </c>
      <c r="C1207" s="2">
        <v>9</v>
      </c>
      <c r="D1207" s="2">
        <v>2020</v>
      </c>
      <c r="E1207" s="4">
        <v>172</v>
      </c>
      <c r="F1207" s="4">
        <v>0</v>
      </c>
      <c r="G1207" s="4">
        <v>172</v>
      </c>
      <c r="H1207" s="3" t="s">
        <v>11</v>
      </c>
      <c r="I1207" s="3" t="s">
        <v>71</v>
      </c>
      <c r="J1207" s="4">
        <v>65.36</v>
      </c>
    </row>
    <row r="1208" spans="1:10" x14ac:dyDescent="0.3">
      <c r="A1208" s="2" t="s">
        <v>2322</v>
      </c>
      <c r="B1208" s="3" t="s">
        <v>2323</v>
      </c>
      <c r="C1208" s="2">
        <v>9</v>
      </c>
      <c r="D1208" s="2">
        <v>2020</v>
      </c>
      <c r="E1208" s="4">
        <v>192</v>
      </c>
      <c r="F1208" s="4">
        <v>0</v>
      </c>
      <c r="G1208" s="4">
        <v>192</v>
      </c>
      <c r="H1208" s="3" t="s">
        <v>14</v>
      </c>
      <c r="I1208" s="3" t="s">
        <v>78</v>
      </c>
      <c r="J1208" s="4">
        <v>34.56</v>
      </c>
    </row>
    <row r="1209" spans="1:10" x14ac:dyDescent="0.3">
      <c r="A1209" s="2" t="s">
        <v>2324</v>
      </c>
      <c r="B1209" s="3" t="s">
        <v>2325</v>
      </c>
      <c r="C1209" s="2">
        <v>9</v>
      </c>
      <c r="D1209" s="2">
        <v>2020</v>
      </c>
      <c r="E1209" s="4">
        <v>258</v>
      </c>
      <c r="F1209" s="4">
        <v>0</v>
      </c>
      <c r="G1209" s="4">
        <v>258</v>
      </c>
      <c r="H1209" s="3" t="s">
        <v>20</v>
      </c>
      <c r="I1209" s="3" t="s">
        <v>105</v>
      </c>
      <c r="J1209" s="4">
        <v>72.240000000000009</v>
      </c>
    </row>
    <row r="1210" spans="1:10" x14ac:dyDescent="0.3">
      <c r="A1210" s="2" t="s">
        <v>2326</v>
      </c>
      <c r="B1210" s="3" t="s">
        <v>2327</v>
      </c>
      <c r="C1210" s="2">
        <v>9</v>
      </c>
      <c r="D1210" s="2">
        <v>2020</v>
      </c>
      <c r="E1210" s="4">
        <v>327</v>
      </c>
      <c r="F1210" s="4">
        <v>0</v>
      </c>
      <c r="G1210" s="4">
        <v>327</v>
      </c>
      <c r="H1210" s="3" t="s">
        <v>20</v>
      </c>
      <c r="I1210" s="3" t="s">
        <v>100</v>
      </c>
      <c r="J1210" s="4">
        <v>94.83</v>
      </c>
    </row>
    <row r="1211" spans="1:10" x14ac:dyDescent="0.3">
      <c r="A1211" s="2" t="s">
        <v>2328</v>
      </c>
      <c r="B1211" s="3" t="s">
        <v>2329</v>
      </c>
      <c r="C1211" s="2">
        <v>9</v>
      </c>
      <c r="D1211" s="2">
        <v>2020</v>
      </c>
      <c r="E1211" s="4">
        <v>327</v>
      </c>
      <c r="F1211" s="4">
        <v>0</v>
      </c>
      <c r="G1211" s="4">
        <v>327</v>
      </c>
      <c r="H1211" s="3" t="s">
        <v>20</v>
      </c>
      <c r="I1211" s="3" t="s">
        <v>100</v>
      </c>
      <c r="J1211" s="4">
        <v>94.83</v>
      </c>
    </row>
    <row r="1212" spans="1:10" x14ac:dyDescent="0.3">
      <c r="A1212" s="2" t="s">
        <v>2330</v>
      </c>
      <c r="B1212" s="3" t="s">
        <v>2331</v>
      </c>
      <c r="C1212" s="2">
        <v>9</v>
      </c>
      <c r="D1212" s="2">
        <v>2020</v>
      </c>
      <c r="E1212" s="4">
        <v>992</v>
      </c>
      <c r="F1212" s="4">
        <v>0</v>
      </c>
      <c r="G1212" s="4">
        <v>992</v>
      </c>
      <c r="H1212" s="3" t="s">
        <v>23</v>
      </c>
      <c r="I1212" s="3" t="s">
        <v>405</v>
      </c>
      <c r="J1212" s="4">
        <v>277.76000000000005</v>
      </c>
    </row>
    <row r="1213" spans="1:10" x14ac:dyDescent="0.3">
      <c r="A1213" s="2" t="s">
        <v>2332</v>
      </c>
      <c r="B1213" s="3" t="s">
        <v>2333</v>
      </c>
      <c r="C1213" s="2">
        <v>9</v>
      </c>
      <c r="D1213" s="2">
        <v>2020</v>
      </c>
      <c r="E1213" s="4">
        <v>951</v>
      </c>
      <c r="F1213" s="4">
        <v>0</v>
      </c>
      <c r="G1213" s="4">
        <v>951</v>
      </c>
      <c r="H1213" s="3" t="s">
        <v>23</v>
      </c>
      <c r="I1213" s="3" t="s">
        <v>24</v>
      </c>
      <c r="J1213" s="4">
        <v>247.26000000000002</v>
      </c>
    </row>
    <row r="1214" spans="1:10" x14ac:dyDescent="0.3">
      <c r="A1214" s="2" t="s">
        <v>2334</v>
      </c>
      <c r="B1214" s="3" t="s">
        <v>2335</v>
      </c>
      <c r="C1214" s="2">
        <v>9</v>
      </c>
      <c r="D1214" s="2">
        <v>2020</v>
      </c>
      <c r="E1214" s="4">
        <v>948</v>
      </c>
      <c r="F1214" s="4">
        <v>0</v>
      </c>
      <c r="G1214" s="4">
        <v>948</v>
      </c>
      <c r="H1214" s="3" t="s">
        <v>26</v>
      </c>
      <c r="I1214" s="3" t="s">
        <v>27</v>
      </c>
      <c r="J1214" s="4">
        <v>303.36</v>
      </c>
    </row>
    <row r="1215" spans="1:10" x14ac:dyDescent="0.3">
      <c r="A1215" s="2" t="s">
        <v>2336</v>
      </c>
      <c r="B1215" s="3" t="s">
        <v>2337</v>
      </c>
      <c r="C1215" s="2">
        <v>9</v>
      </c>
      <c r="D1215" s="2">
        <v>2020</v>
      </c>
      <c r="E1215" s="4">
        <v>144</v>
      </c>
      <c r="F1215" s="4">
        <v>0</v>
      </c>
      <c r="G1215" s="4">
        <v>144</v>
      </c>
      <c r="H1215" s="3" t="s">
        <v>11</v>
      </c>
      <c r="I1215" s="3" t="s">
        <v>119</v>
      </c>
      <c r="J1215" s="4">
        <v>66.240000000000009</v>
      </c>
    </row>
    <row r="1216" spans="1:10" x14ac:dyDescent="0.3">
      <c r="A1216" s="2" t="s">
        <v>2338</v>
      </c>
      <c r="B1216" s="3" t="s">
        <v>2339</v>
      </c>
      <c r="C1216" s="2">
        <v>9</v>
      </c>
      <c r="D1216" s="2">
        <v>2020</v>
      </c>
      <c r="E1216" s="4">
        <v>205</v>
      </c>
      <c r="F1216" s="4">
        <v>0</v>
      </c>
      <c r="G1216" s="4">
        <v>205</v>
      </c>
      <c r="H1216" s="3" t="s">
        <v>14</v>
      </c>
      <c r="I1216" s="3" t="s">
        <v>87</v>
      </c>
      <c r="J1216" s="4">
        <v>36.9</v>
      </c>
    </row>
    <row r="1217" spans="1:10" x14ac:dyDescent="0.3">
      <c r="A1217" s="2" t="s">
        <v>2340</v>
      </c>
      <c r="B1217" s="3" t="s">
        <v>2341</v>
      </c>
      <c r="C1217" s="2">
        <v>9</v>
      </c>
      <c r="D1217" s="2">
        <v>2020</v>
      </c>
      <c r="E1217" s="4">
        <v>258</v>
      </c>
      <c r="F1217" s="4">
        <v>0</v>
      </c>
      <c r="G1217" s="4">
        <v>258</v>
      </c>
      <c r="H1217" s="3" t="s">
        <v>20</v>
      </c>
      <c r="I1217" s="3" t="s">
        <v>105</v>
      </c>
      <c r="J1217" s="4">
        <v>72.240000000000009</v>
      </c>
    </row>
    <row r="1218" spans="1:10" x14ac:dyDescent="0.3">
      <c r="A1218" s="2" t="s">
        <v>2342</v>
      </c>
      <c r="B1218" s="3" t="s">
        <v>2343</v>
      </c>
      <c r="C1218" s="2">
        <v>9</v>
      </c>
      <c r="D1218" s="2">
        <v>2020</v>
      </c>
      <c r="E1218" s="4">
        <v>345</v>
      </c>
      <c r="F1218" s="4">
        <v>0</v>
      </c>
      <c r="G1218" s="4">
        <v>345</v>
      </c>
      <c r="H1218" s="3" t="s">
        <v>63</v>
      </c>
      <c r="I1218" s="3" t="s">
        <v>116</v>
      </c>
      <c r="J1218" s="4">
        <v>106.95</v>
      </c>
    </row>
    <row r="1219" spans="1:10" x14ac:dyDescent="0.3">
      <c r="A1219" s="2" t="s">
        <v>2344</v>
      </c>
      <c r="B1219" s="3" t="s">
        <v>2345</v>
      </c>
      <c r="C1219" s="2">
        <v>9</v>
      </c>
      <c r="D1219" s="2">
        <v>2020</v>
      </c>
      <c r="E1219" s="4">
        <v>168</v>
      </c>
      <c r="F1219" s="4">
        <v>0</v>
      </c>
      <c r="G1219" s="4">
        <v>168</v>
      </c>
      <c r="H1219" s="3" t="s">
        <v>11</v>
      </c>
      <c r="I1219" s="3" t="s">
        <v>121</v>
      </c>
      <c r="J1219" s="4">
        <v>75.600000000000009</v>
      </c>
    </row>
    <row r="1220" spans="1:10" x14ac:dyDescent="0.3">
      <c r="A1220" s="2" t="s">
        <v>2346</v>
      </c>
      <c r="B1220" s="3" t="s">
        <v>2347</v>
      </c>
      <c r="C1220" s="2">
        <v>9</v>
      </c>
      <c r="D1220" s="2">
        <v>2020</v>
      </c>
      <c r="E1220" s="4">
        <v>192</v>
      </c>
      <c r="F1220" s="4">
        <v>0</v>
      </c>
      <c r="G1220" s="4">
        <v>192</v>
      </c>
      <c r="H1220" s="3" t="s">
        <v>14</v>
      </c>
      <c r="I1220" s="3" t="s">
        <v>78</v>
      </c>
      <c r="J1220" s="4">
        <v>34.56</v>
      </c>
    </row>
    <row r="1221" spans="1:10" x14ac:dyDescent="0.3">
      <c r="A1221" s="2" t="s">
        <v>2348</v>
      </c>
      <c r="B1221" s="3" t="s">
        <v>2349</v>
      </c>
      <c r="C1221" s="2">
        <v>9</v>
      </c>
      <c r="D1221" s="2">
        <v>2020</v>
      </c>
      <c r="E1221" s="4">
        <v>220</v>
      </c>
      <c r="F1221" s="4">
        <v>0</v>
      </c>
      <c r="G1221" s="4">
        <v>220</v>
      </c>
      <c r="H1221" s="3" t="s">
        <v>14</v>
      </c>
      <c r="I1221" s="3" t="s">
        <v>15</v>
      </c>
      <c r="J1221" s="4">
        <v>39.6</v>
      </c>
    </row>
    <row r="1222" spans="1:10" x14ac:dyDescent="0.3">
      <c r="A1222" s="2" t="s">
        <v>2350</v>
      </c>
      <c r="B1222" s="3" t="s">
        <v>2351</v>
      </c>
      <c r="C1222" s="2">
        <v>9</v>
      </c>
      <c r="D1222" s="2">
        <v>2020</v>
      </c>
      <c r="E1222" s="4">
        <v>313</v>
      </c>
      <c r="F1222" s="4">
        <v>0</v>
      </c>
      <c r="G1222" s="4">
        <v>313</v>
      </c>
      <c r="H1222" s="3" t="s">
        <v>20</v>
      </c>
      <c r="I1222" s="3" t="s">
        <v>21</v>
      </c>
      <c r="J1222" s="4">
        <v>93.899999999999991</v>
      </c>
    </row>
    <row r="1223" spans="1:10" x14ac:dyDescent="0.3">
      <c r="A1223" s="2" t="s">
        <v>2352</v>
      </c>
      <c r="B1223" s="3" t="s">
        <v>2353</v>
      </c>
      <c r="C1223" s="2">
        <v>9</v>
      </c>
      <c r="D1223" s="2">
        <v>2020</v>
      </c>
      <c r="E1223" s="4">
        <v>327</v>
      </c>
      <c r="F1223" s="4">
        <v>0</v>
      </c>
      <c r="G1223" s="4">
        <v>327</v>
      </c>
      <c r="H1223" s="3" t="s">
        <v>20</v>
      </c>
      <c r="I1223" s="3" t="s">
        <v>100</v>
      </c>
      <c r="J1223" s="4">
        <v>94.83</v>
      </c>
    </row>
    <row r="1224" spans="1:10" x14ac:dyDescent="0.3">
      <c r="A1224" s="2" t="s">
        <v>2354</v>
      </c>
      <c r="B1224" s="3" t="s">
        <v>2355</v>
      </c>
      <c r="C1224" s="2">
        <v>9</v>
      </c>
      <c r="D1224" s="2">
        <v>2020</v>
      </c>
      <c r="E1224" s="4">
        <v>255</v>
      </c>
      <c r="F1224" s="4">
        <v>0</v>
      </c>
      <c r="G1224" s="4">
        <v>255</v>
      </c>
      <c r="H1224" s="3" t="s">
        <v>20</v>
      </c>
      <c r="I1224" s="3" t="s">
        <v>102</v>
      </c>
      <c r="J1224" s="4">
        <v>66.3</v>
      </c>
    </row>
    <row r="1225" spans="1:10" x14ac:dyDescent="0.3">
      <c r="A1225" s="2" t="s">
        <v>2356</v>
      </c>
      <c r="B1225" s="3" t="s">
        <v>2357</v>
      </c>
      <c r="C1225" s="2">
        <v>9</v>
      </c>
      <c r="D1225" s="2">
        <v>2020</v>
      </c>
      <c r="E1225" s="4">
        <v>990</v>
      </c>
      <c r="F1225" s="4">
        <v>0</v>
      </c>
      <c r="G1225" s="4">
        <v>990</v>
      </c>
      <c r="H1225" s="3" t="s">
        <v>23</v>
      </c>
      <c r="I1225" s="3" t="s">
        <v>212</v>
      </c>
      <c r="J1225" s="4">
        <v>316.8</v>
      </c>
    </row>
    <row r="1226" spans="1:10" x14ac:dyDescent="0.3">
      <c r="A1226" s="2" t="s">
        <v>2358</v>
      </c>
      <c r="B1226" s="3" t="s">
        <v>2359</v>
      </c>
      <c r="C1226" s="2">
        <v>9</v>
      </c>
      <c r="D1226" s="2">
        <v>2020</v>
      </c>
      <c r="E1226" s="4">
        <v>951</v>
      </c>
      <c r="F1226" s="4">
        <v>0</v>
      </c>
      <c r="G1226" s="4">
        <v>951</v>
      </c>
      <c r="H1226" s="3" t="s">
        <v>2006</v>
      </c>
      <c r="I1226" s="3" t="s">
        <v>24</v>
      </c>
      <c r="J1226" s="4">
        <v>247.26000000000002</v>
      </c>
    </row>
    <row r="1227" spans="1:10" x14ac:dyDescent="0.3">
      <c r="A1227" s="2" t="s">
        <v>2360</v>
      </c>
      <c r="B1227" s="3" t="s">
        <v>2361</v>
      </c>
      <c r="C1227" s="2">
        <v>9</v>
      </c>
      <c r="D1227" s="2">
        <v>2020</v>
      </c>
      <c r="E1227" s="4">
        <v>383</v>
      </c>
      <c r="F1227" s="4">
        <v>0</v>
      </c>
      <c r="G1227" s="4">
        <v>383</v>
      </c>
      <c r="H1227" s="3" t="s">
        <v>63</v>
      </c>
      <c r="I1227" s="3" t="s">
        <v>66</v>
      </c>
      <c r="J1227" s="4">
        <v>122.56</v>
      </c>
    </row>
    <row r="1228" spans="1:10" x14ac:dyDescent="0.3">
      <c r="A1228" s="2" t="s">
        <v>2362</v>
      </c>
      <c r="B1228" s="3" t="s">
        <v>2363</v>
      </c>
      <c r="C1228" s="2">
        <v>9</v>
      </c>
      <c r="D1228" s="2">
        <v>2020</v>
      </c>
      <c r="E1228" s="4">
        <v>168</v>
      </c>
      <c r="F1228" s="4">
        <v>0</v>
      </c>
      <c r="G1228" s="4">
        <v>168</v>
      </c>
      <c r="H1228" s="3" t="s">
        <v>11</v>
      </c>
      <c r="I1228" s="3" t="s">
        <v>12</v>
      </c>
      <c r="J1228" s="4">
        <v>25.2</v>
      </c>
    </row>
    <row r="1229" spans="1:10" x14ac:dyDescent="0.3">
      <c r="A1229" s="2" t="s">
        <v>2364</v>
      </c>
      <c r="B1229" s="3" t="s">
        <v>2365</v>
      </c>
      <c r="C1229" s="2">
        <v>9</v>
      </c>
      <c r="D1229" s="2">
        <v>2020</v>
      </c>
      <c r="E1229" s="4">
        <v>220</v>
      </c>
      <c r="F1229" s="4">
        <v>0</v>
      </c>
      <c r="G1229" s="4">
        <v>220</v>
      </c>
      <c r="H1229" s="3" t="s">
        <v>14</v>
      </c>
      <c r="I1229" s="3" t="s">
        <v>15</v>
      </c>
      <c r="J1229" s="4">
        <v>39.6</v>
      </c>
    </row>
    <row r="1230" spans="1:10" x14ac:dyDescent="0.3">
      <c r="A1230" s="2" t="s">
        <v>2366</v>
      </c>
      <c r="B1230" s="3" t="s">
        <v>2367</v>
      </c>
      <c r="C1230" s="2">
        <v>9</v>
      </c>
      <c r="D1230" s="2">
        <v>2020</v>
      </c>
      <c r="E1230" s="4">
        <v>538</v>
      </c>
      <c r="F1230" s="4">
        <v>0</v>
      </c>
      <c r="G1230" s="4">
        <v>538</v>
      </c>
      <c r="H1230" s="3" t="s">
        <v>44</v>
      </c>
      <c r="I1230" s="3" t="s">
        <v>597</v>
      </c>
      <c r="J1230" s="4">
        <v>129.12</v>
      </c>
    </row>
    <row r="1231" spans="1:10" x14ac:dyDescent="0.3">
      <c r="A1231" s="2" t="s">
        <v>2368</v>
      </c>
      <c r="B1231" s="3" t="s">
        <v>2369</v>
      </c>
      <c r="C1231" s="2">
        <v>9</v>
      </c>
      <c r="D1231" s="2">
        <v>2020</v>
      </c>
      <c r="E1231" s="4">
        <v>367</v>
      </c>
      <c r="F1231" s="4">
        <v>0</v>
      </c>
      <c r="G1231" s="4">
        <v>367</v>
      </c>
      <c r="H1231" s="3" t="s">
        <v>60</v>
      </c>
      <c r="I1231" s="3" t="s">
        <v>538</v>
      </c>
      <c r="J1231" s="4">
        <v>110.1</v>
      </c>
    </row>
    <row r="1232" spans="1:10" x14ac:dyDescent="0.3">
      <c r="A1232" s="2" t="s">
        <v>2370</v>
      </c>
      <c r="B1232" s="3" t="s">
        <v>2371</v>
      </c>
      <c r="C1232" s="2">
        <v>9</v>
      </c>
      <c r="D1232" s="2">
        <v>2020</v>
      </c>
      <c r="E1232" s="4">
        <v>345</v>
      </c>
      <c r="F1232" s="4">
        <v>0</v>
      </c>
      <c r="G1232" s="4">
        <v>345</v>
      </c>
      <c r="H1232" s="3" t="s">
        <v>63</v>
      </c>
      <c r="I1232" s="3" t="s">
        <v>116</v>
      </c>
      <c r="J1232" s="4">
        <v>106.95</v>
      </c>
    </row>
    <row r="1233" spans="1:10" x14ac:dyDescent="0.3">
      <c r="A1233" s="2" t="s">
        <v>2372</v>
      </c>
      <c r="B1233" s="3" t="s">
        <v>2373</v>
      </c>
      <c r="C1233" s="2">
        <v>9</v>
      </c>
      <c r="D1233" s="2">
        <v>2020</v>
      </c>
      <c r="E1233" s="4">
        <v>144</v>
      </c>
      <c r="F1233" s="4">
        <v>0</v>
      </c>
      <c r="G1233" s="4">
        <v>144</v>
      </c>
      <c r="H1233" s="3" t="s">
        <v>11</v>
      </c>
      <c r="I1233" s="3" t="s">
        <v>119</v>
      </c>
      <c r="J1233" s="4">
        <v>66.240000000000009</v>
      </c>
    </row>
    <row r="1234" spans="1:10" x14ac:dyDescent="0.3">
      <c r="A1234" s="2" t="s">
        <v>2374</v>
      </c>
      <c r="B1234" s="3" t="s">
        <v>2375</v>
      </c>
      <c r="C1234" s="2">
        <v>9</v>
      </c>
      <c r="D1234" s="2">
        <v>2020</v>
      </c>
      <c r="E1234" s="4">
        <v>144</v>
      </c>
      <c r="F1234" s="4">
        <v>0</v>
      </c>
      <c r="G1234" s="4">
        <v>144</v>
      </c>
      <c r="H1234" s="3" t="s">
        <v>11</v>
      </c>
      <c r="I1234" s="3" t="s">
        <v>119</v>
      </c>
      <c r="J1234" s="4">
        <v>66.240000000000009</v>
      </c>
    </row>
    <row r="1235" spans="1:10" x14ac:dyDescent="0.3">
      <c r="A1235" s="2" t="s">
        <v>2376</v>
      </c>
      <c r="B1235" s="3" t="s">
        <v>2377</v>
      </c>
      <c r="C1235" s="2">
        <v>9</v>
      </c>
      <c r="D1235" s="2">
        <v>2020</v>
      </c>
      <c r="E1235" s="4">
        <v>192</v>
      </c>
      <c r="F1235" s="4">
        <v>0</v>
      </c>
      <c r="G1235" s="4">
        <v>192</v>
      </c>
      <c r="H1235" s="3" t="s">
        <v>14</v>
      </c>
      <c r="I1235" s="3" t="s">
        <v>78</v>
      </c>
      <c r="J1235" s="4">
        <v>34.56</v>
      </c>
    </row>
    <row r="1236" spans="1:10" x14ac:dyDescent="0.3">
      <c r="A1236" s="2" t="s">
        <v>2378</v>
      </c>
      <c r="B1236" s="3" t="s">
        <v>2379</v>
      </c>
      <c r="C1236" s="2">
        <v>9</v>
      </c>
      <c r="D1236" s="2">
        <v>2020</v>
      </c>
      <c r="E1236" s="4">
        <v>220</v>
      </c>
      <c r="F1236" s="4">
        <v>0</v>
      </c>
      <c r="G1236" s="4">
        <v>220</v>
      </c>
      <c r="H1236" s="3" t="s">
        <v>14</v>
      </c>
      <c r="I1236" s="3" t="s">
        <v>15</v>
      </c>
      <c r="J1236" s="4">
        <v>39.6</v>
      </c>
    </row>
    <row r="1237" spans="1:10" x14ac:dyDescent="0.3">
      <c r="A1237" s="2" t="s">
        <v>2380</v>
      </c>
      <c r="B1237" s="3" t="s">
        <v>2381</v>
      </c>
      <c r="C1237" s="2">
        <v>9</v>
      </c>
      <c r="D1237" s="2">
        <v>2020</v>
      </c>
      <c r="E1237" s="4">
        <v>210</v>
      </c>
      <c r="F1237" s="4">
        <v>0</v>
      </c>
      <c r="G1237" s="4">
        <v>210</v>
      </c>
      <c r="H1237" s="3" t="s">
        <v>14</v>
      </c>
      <c r="I1237" s="3" t="s">
        <v>75</v>
      </c>
      <c r="J1237" s="4">
        <v>37.799999999999997</v>
      </c>
    </row>
    <row r="1238" spans="1:10" x14ac:dyDescent="0.3">
      <c r="A1238" s="2" t="s">
        <v>2382</v>
      </c>
      <c r="B1238" s="3" t="s">
        <v>2383</v>
      </c>
      <c r="C1238" s="2">
        <v>9</v>
      </c>
      <c r="D1238" s="2">
        <v>2020</v>
      </c>
      <c r="E1238" s="4">
        <v>313</v>
      </c>
      <c r="F1238" s="4">
        <v>0</v>
      </c>
      <c r="G1238" s="4">
        <v>313</v>
      </c>
      <c r="H1238" s="3" t="s">
        <v>20</v>
      </c>
      <c r="I1238" s="3" t="s">
        <v>21</v>
      </c>
      <c r="J1238" s="4">
        <v>93.899999999999991</v>
      </c>
    </row>
    <row r="1239" spans="1:10" x14ac:dyDescent="0.3">
      <c r="A1239" s="2" t="s">
        <v>2384</v>
      </c>
      <c r="B1239" s="3" t="s">
        <v>2385</v>
      </c>
      <c r="C1239" s="2">
        <v>9</v>
      </c>
      <c r="D1239" s="2">
        <v>2020</v>
      </c>
      <c r="E1239" s="4">
        <v>478</v>
      </c>
      <c r="F1239" s="4">
        <v>0</v>
      </c>
      <c r="G1239" s="4">
        <v>478</v>
      </c>
      <c r="H1239" s="3" t="s">
        <v>44</v>
      </c>
      <c r="I1239" s="3" t="s">
        <v>162</v>
      </c>
      <c r="J1239" s="4">
        <v>119.5</v>
      </c>
    </row>
    <row r="1240" spans="1:10" x14ac:dyDescent="0.3">
      <c r="A1240" s="2" t="s">
        <v>2386</v>
      </c>
      <c r="B1240" s="3" t="s">
        <v>2387</v>
      </c>
      <c r="C1240" s="2">
        <v>9</v>
      </c>
      <c r="D1240" s="2">
        <v>2020</v>
      </c>
      <c r="E1240" s="4">
        <v>284</v>
      </c>
      <c r="F1240" s="4">
        <v>0</v>
      </c>
      <c r="G1240" s="4">
        <v>284</v>
      </c>
      <c r="H1240" s="3" t="s">
        <v>60</v>
      </c>
      <c r="I1240" s="3" t="s">
        <v>109</v>
      </c>
      <c r="J1240" s="4">
        <v>76.680000000000007</v>
      </c>
    </row>
    <row r="1241" spans="1:10" x14ac:dyDescent="0.3">
      <c r="A1241" s="2" t="s">
        <v>2388</v>
      </c>
      <c r="B1241" s="3" t="s">
        <v>2389</v>
      </c>
      <c r="C1241" s="2">
        <v>9</v>
      </c>
      <c r="D1241" s="2">
        <v>2020</v>
      </c>
      <c r="E1241" s="4">
        <v>383</v>
      </c>
      <c r="F1241" s="4">
        <v>0</v>
      </c>
      <c r="G1241" s="4">
        <v>383</v>
      </c>
      <c r="H1241" s="3" t="s">
        <v>63</v>
      </c>
      <c r="I1241" s="3" t="s">
        <v>66</v>
      </c>
      <c r="J1241" s="4">
        <v>122.56</v>
      </c>
    </row>
    <row r="1242" spans="1:10" x14ac:dyDescent="0.3">
      <c r="A1242" s="2" t="s">
        <v>2390</v>
      </c>
      <c r="B1242" s="3" t="s">
        <v>2391</v>
      </c>
      <c r="C1242" s="2">
        <v>9</v>
      </c>
      <c r="D1242" s="2">
        <v>2020</v>
      </c>
      <c r="E1242" s="4">
        <v>144</v>
      </c>
      <c r="F1242" s="4">
        <v>0</v>
      </c>
      <c r="G1242" s="4">
        <v>144</v>
      </c>
      <c r="H1242" s="3" t="s">
        <v>11</v>
      </c>
      <c r="I1242" s="3" t="s">
        <v>119</v>
      </c>
      <c r="J1242" s="4">
        <v>66.240000000000009</v>
      </c>
    </row>
    <row r="1243" spans="1:10" x14ac:dyDescent="0.3">
      <c r="A1243" s="2" t="s">
        <v>2392</v>
      </c>
      <c r="B1243" s="3" t="s">
        <v>2393</v>
      </c>
      <c r="C1243" s="2">
        <v>9</v>
      </c>
      <c r="D1243" s="2">
        <v>2020</v>
      </c>
      <c r="E1243" s="4">
        <v>168</v>
      </c>
      <c r="F1243" s="4">
        <v>0</v>
      </c>
      <c r="G1243" s="4">
        <v>168</v>
      </c>
      <c r="H1243" s="3" t="s">
        <v>11</v>
      </c>
      <c r="I1243" s="3" t="s">
        <v>12</v>
      </c>
      <c r="J1243" s="4">
        <v>25.2</v>
      </c>
    </row>
    <row r="1244" spans="1:10" x14ac:dyDescent="0.3">
      <c r="A1244" s="2" t="s">
        <v>2394</v>
      </c>
      <c r="B1244" s="3" t="s">
        <v>2395</v>
      </c>
      <c r="C1244" s="2">
        <v>9</v>
      </c>
      <c r="D1244" s="2">
        <v>2020</v>
      </c>
      <c r="E1244" s="4">
        <v>192</v>
      </c>
      <c r="F1244" s="4">
        <v>0</v>
      </c>
      <c r="G1244" s="4">
        <v>192</v>
      </c>
      <c r="H1244" s="3" t="s">
        <v>14</v>
      </c>
      <c r="I1244" s="3" t="s">
        <v>78</v>
      </c>
      <c r="J1244" s="4">
        <v>34.56</v>
      </c>
    </row>
    <row r="1245" spans="1:10" x14ac:dyDescent="0.3">
      <c r="A1245" s="2" t="s">
        <v>2396</v>
      </c>
      <c r="B1245" s="3" t="s">
        <v>2397</v>
      </c>
      <c r="C1245" s="2">
        <v>9</v>
      </c>
      <c r="D1245" s="2">
        <v>2020</v>
      </c>
      <c r="E1245" s="4">
        <v>192</v>
      </c>
      <c r="F1245" s="4">
        <v>0</v>
      </c>
      <c r="G1245" s="4">
        <v>192</v>
      </c>
      <c r="H1245" s="3" t="s">
        <v>14</v>
      </c>
      <c r="I1245" s="3" t="s">
        <v>78</v>
      </c>
      <c r="J1245" s="4">
        <v>34.56</v>
      </c>
    </row>
    <row r="1246" spans="1:10" x14ac:dyDescent="0.3">
      <c r="A1246" s="2" t="s">
        <v>2398</v>
      </c>
      <c r="B1246" s="3" t="s">
        <v>2399</v>
      </c>
      <c r="C1246" s="2">
        <v>9</v>
      </c>
      <c r="D1246" s="2">
        <v>2020</v>
      </c>
      <c r="E1246" s="4">
        <v>210</v>
      </c>
      <c r="F1246" s="4">
        <v>0</v>
      </c>
      <c r="G1246" s="4">
        <v>210</v>
      </c>
      <c r="H1246" s="3" t="s">
        <v>14</v>
      </c>
      <c r="I1246" s="3" t="s">
        <v>75</v>
      </c>
      <c r="J1246" s="4">
        <v>37.799999999999997</v>
      </c>
    </row>
    <row r="1247" spans="1:10" x14ac:dyDescent="0.3">
      <c r="A1247" s="2" t="s">
        <v>2400</v>
      </c>
      <c r="B1247" s="3" t="s">
        <v>2401</v>
      </c>
      <c r="C1247" s="2">
        <v>9</v>
      </c>
      <c r="D1247" s="2">
        <v>2020</v>
      </c>
      <c r="E1247" s="4">
        <v>313</v>
      </c>
      <c r="F1247" s="4">
        <v>0</v>
      </c>
      <c r="G1247" s="4">
        <v>313</v>
      </c>
      <c r="H1247" s="3" t="s">
        <v>20</v>
      </c>
      <c r="I1247" s="3" t="s">
        <v>21</v>
      </c>
      <c r="J1247" s="4">
        <v>93.899999999999991</v>
      </c>
    </row>
    <row r="1248" spans="1:10" x14ac:dyDescent="0.3">
      <c r="A1248" s="2" t="s">
        <v>2402</v>
      </c>
      <c r="B1248" s="3" t="s">
        <v>2403</v>
      </c>
      <c r="C1248" s="2">
        <v>9</v>
      </c>
      <c r="D1248" s="2">
        <v>2020</v>
      </c>
      <c r="E1248" s="4">
        <v>327</v>
      </c>
      <c r="F1248" s="4">
        <v>0</v>
      </c>
      <c r="G1248" s="4">
        <v>327</v>
      </c>
      <c r="H1248" s="3" t="s">
        <v>20</v>
      </c>
      <c r="I1248" s="3" t="s">
        <v>100</v>
      </c>
      <c r="J1248" s="4">
        <v>94.83</v>
      </c>
    </row>
    <row r="1249" spans="1:10" x14ac:dyDescent="0.3">
      <c r="A1249" s="2" t="s">
        <v>2404</v>
      </c>
      <c r="B1249" s="3" t="s">
        <v>2405</v>
      </c>
      <c r="C1249" s="2">
        <v>9</v>
      </c>
      <c r="D1249" s="2">
        <v>2020</v>
      </c>
      <c r="E1249" s="4">
        <v>295</v>
      </c>
      <c r="F1249" s="4">
        <v>0</v>
      </c>
      <c r="G1249" s="4">
        <v>295</v>
      </c>
      <c r="H1249" s="3" t="s">
        <v>60</v>
      </c>
      <c r="I1249" s="3" t="s">
        <v>729</v>
      </c>
      <c r="J1249" s="4">
        <v>97.350000000000009</v>
      </c>
    </row>
    <row r="1250" spans="1:10" x14ac:dyDescent="0.3">
      <c r="A1250" s="2" t="s">
        <v>2406</v>
      </c>
      <c r="B1250" s="3" t="s">
        <v>2407</v>
      </c>
      <c r="C1250" s="2">
        <v>9</v>
      </c>
      <c r="D1250" s="2">
        <v>2020</v>
      </c>
      <c r="E1250" s="4">
        <v>383</v>
      </c>
      <c r="F1250" s="4">
        <v>0</v>
      </c>
      <c r="G1250" s="4">
        <v>383</v>
      </c>
      <c r="H1250" s="3" t="s">
        <v>63</v>
      </c>
      <c r="I1250" s="3" t="s">
        <v>66</v>
      </c>
      <c r="J1250" s="4">
        <v>122.56</v>
      </c>
    </row>
    <row r="1251" spans="1:10" x14ac:dyDescent="0.3">
      <c r="A1251" s="2" t="s">
        <v>2408</v>
      </c>
      <c r="B1251" s="3" t="s">
        <v>2409</v>
      </c>
      <c r="C1251" s="2">
        <v>9</v>
      </c>
      <c r="D1251" s="2">
        <v>2020</v>
      </c>
      <c r="E1251" s="4">
        <v>172</v>
      </c>
      <c r="F1251" s="4">
        <v>0</v>
      </c>
      <c r="G1251" s="4">
        <v>172</v>
      </c>
      <c r="H1251" s="3" t="s">
        <v>11</v>
      </c>
      <c r="I1251" s="3" t="s">
        <v>71</v>
      </c>
      <c r="J1251" s="4">
        <v>65.36</v>
      </c>
    </row>
    <row r="1252" spans="1:10" x14ac:dyDescent="0.3">
      <c r="A1252" s="2" t="s">
        <v>2410</v>
      </c>
      <c r="B1252" s="3" t="s">
        <v>2411</v>
      </c>
      <c r="C1252" s="2">
        <v>9</v>
      </c>
      <c r="D1252" s="2">
        <v>2020</v>
      </c>
      <c r="E1252" s="4">
        <v>172</v>
      </c>
      <c r="F1252" s="4">
        <v>0</v>
      </c>
      <c r="G1252" s="4">
        <v>172</v>
      </c>
      <c r="H1252" s="3" t="s">
        <v>11</v>
      </c>
      <c r="I1252" s="3" t="s">
        <v>71</v>
      </c>
      <c r="J1252" s="4">
        <v>65.36</v>
      </c>
    </row>
    <row r="1253" spans="1:10" x14ac:dyDescent="0.3">
      <c r="A1253" s="2" t="s">
        <v>2412</v>
      </c>
      <c r="B1253" s="3" t="s">
        <v>2413</v>
      </c>
      <c r="C1253" s="2">
        <v>9</v>
      </c>
      <c r="D1253" s="2">
        <v>2020</v>
      </c>
      <c r="E1253" s="4">
        <v>192</v>
      </c>
      <c r="F1253" s="4">
        <v>0</v>
      </c>
      <c r="G1253" s="4">
        <v>192</v>
      </c>
      <c r="H1253" s="3" t="s">
        <v>14</v>
      </c>
      <c r="I1253" s="3" t="s">
        <v>78</v>
      </c>
      <c r="J1253" s="4">
        <v>34.56</v>
      </c>
    </row>
    <row r="1254" spans="1:10" x14ac:dyDescent="0.3">
      <c r="A1254" s="2" t="s">
        <v>2414</v>
      </c>
      <c r="B1254" s="3" t="s">
        <v>2415</v>
      </c>
      <c r="C1254" s="2">
        <v>9</v>
      </c>
      <c r="D1254" s="2">
        <v>2020</v>
      </c>
      <c r="E1254" s="4">
        <v>220</v>
      </c>
      <c r="F1254" s="4">
        <v>0</v>
      </c>
      <c r="G1254" s="4">
        <v>220</v>
      </c>
      <c r="H1254" s="3" t="s">
        <v>14</v>
      </c>
      <c r="I1254" s="3" t="s">
        <v>15</v>
      </c>
      <c r="J1254" s="4">
        <v>39.6</v>
      </c>
    </row>
    <row r="1255" spans="1:10" x14ac:dyDescent="0.3">
      <c r="A1255" s="2" t="s">
        <v>2416</v>
      </c>
      <c r="B1255" s="3" t="s">
        <v>2417</v>
      </c>
      <c r="C1255" s="2">
        <v>9</v>
      </c>
      <c r="D1255" s="2">
        <v>2020</v>
      </c>
      <c r="E1255" s="4">
        <v>220</v>
      </c>
      <c r="F1255" s="4">
        <v>0</v>
      </c>
      <c r="G1255" s="4">
        <v>220</v>
      </c>
      <c r="H1255" s="3" t="s">
        <v>14</v>
      </c>
      <c r="I1255" s="3" t="s">
        <v>15</v>
      </c>
      <c r="J1255" s="4">
        <v>39.6</v>
      </c>
    </row>
    <row r="1256" spans="1:10" x14ac:dyDescent="0.3">
      <c r="A1256" s="2" t="s">
        <v>2418</v>
      </c>
      <c r="B1256" s="3" t="s">
        <v>2419</v>
      </c>
      <c r="C1256" s="2">
        <v>9</v>
      </c>
      <c r="D1256" s="2">
        <v>2020</v>
      </c>
      <c r="E1256" s="4">
        <v>313</v>
      </c>
      <c r="F1256" s="4">
        <v>0</v>
      </c>
      <c r="G1256" s="4">
        <v>313</v>
      </c>
      <c r="H1256" s="3" t="s">
        <v>20</v>
      </c>
      <c r="I1256" s="3" t="s">
        <v>21</v>
      </c>
      <c r="J1256" s="4">
        <v>93.899999999999991</v>
      </c>
    </row>
    <row r="1257" spans="1:10" x14ac:dyDescent="0.3">
      <c r="A1257" s="2" t="s">
        <v>2420</v>
      </c>
      <c r="B1257" s="3" t="s">
        <v>2421</v>
      </c>
      <c r="C1257" s="2">
        <v>9</v>
      </c>
      <c r="D1257" s="2">
        <v>2020</v>
      </c>
      <c r="E1257" s="4">
        <v>327</v>
      </c>
      <c r="F1257" s="4">
        <v>0</v>
      </c>
      <c r="G1257" s="4">
        <v>327</v>
      </c>
      <c r="H1257" s="3" t="s">
        <v>20</v>
      </c>
      <c r="I1257" s="3" t="s">
        <v>100</v>
      </c>
      <c r="J1257" s="4">
        <v>94.83</v>
      </c>
    </row>
    <row r="1258" spans="1:10" x14ac:dyDescent="0.3">
      <c r="A1258" s="2" t="s">
        <v>2422</v>
      </c>
      <c r="B1258" s="3" t="s">
        <v>2423</v>
      </c>
      <c r="C1258" s="2">
        <v>9</v>
      </c>
      <c r="D1258" s="2">
        <v>2020</v>
      </c>
      <c r="E1258" s="4">
        <v>327</v>
      </c>
      <c r="F1258" s="4">
        <v>0</v>
      </c>
      <c r="G1258" s="4">
        <v>327</v>
      </c>
      <c r="H1258" s="3" t="s">
        <v>20</v>
      </c>
      <c r="I1258" s="3" t="s">
        <v>100</v>
      </c>
      <c r="J1258" s="4">
        <v>94.83</v>
      </c>
    </row>
    <row r="1259" spans="1:10" x14ac:dyDescent="0.3">
      <c r="A1259" s="2" t="s">
        <v>2424</v>
      </c>
      <c r="B1259" s="3" t="s">
        <v>2425</v>
      </c>
      <c r="C1259" s="2">
        <v>9</v>
      </c>
      <c r="D1259" s="2">
        <v>2020</v>
      </c>
      <c r="E1259" s="4">
        <v>283</v>
      </c>
      <c r="F1259" s="4">
        <v>0</v>
      </c>
      <c r="G1259" s="4">
        <v>283</v>
      </c>
      <c r="H1259" s="3" t="s">
        <v>60</v>
      </c>
      <c r="I1259" s="3" t="s">
        <v>745</v>
      </c>
      <c r="J1259" s="4">
        <v>82.07</v>
      </c>
    </row>
    <row r="1260" spans="1:10" x14ac:dyDescent="0.3">
      <c r="A1260" s="2" t="s">
        <v>2426</v>
      </c>
      <c r="B1260" s="3" t="s">
        <v>2427</v>
      </c>
      <c r="C1260" s="2">
        <v>9</v>
      </c>
      <c r="D1260" s="2">
        <v>2020</v>
      </c>
      <c r="E1260" s="4">
        <v>383</v>
      </c>
      <c r="F1260" s="4">
        <v>0</v>
      </c>
      <c r="G1260" s="4">
        <v>383</v>
      </c>
      <c r="H1260" s="3" t="s">
        <v>63</v>
      </c>
      <c r="I1260" s="3" t="s">
        <v>66</v>
      </c>
      <c r="J1260" s="4">
        <v>122.56</v>
      </c>
    </row>
    <row r="1261" spans="1:10" x14ac:dyDescent="0.3">
      <c r="A1261" s="2" t="s">
        <v>2428</v>
      </c>
      <c r="B1261" s="3" t="s">
        <v>2429</v>
      </c>
      <c r="C1261" s="2">
        <v>9</v>
      </c>
      <c r="D1261" s="2">
        <v>2020</v>
      </c>
      <c r="E1261" s="4">
        <v>144</v>
      </c>
      <c r="F1261" s="4">
        <v>0</v>
      </c>
      <c r="G1261" s="4">
        <v>144</v>
      </c>
      <c r="H1261" s="3" t="s">
        <v>11</v>
      </c>
      <c r="I1261" s="3" t="s">
        <v>119</v>
      </c>
      <c r="J1261" s="4">
        <v>66.240000000000009</v>
      </c>
    </row>
    <row r="1262" spans="1:10" x14ac:dyDescent="0.3">
      <c r="A1262" s="2" t="s">
        <v>2430</v>
      </c>
      <c r="B1262" s="3" t="s">
        <v>2431</v>
      </c>
      <c r="C1262" s="2">
        <v>9</v>
      </c>
      <c r="D1262" s="2">
        <v>2020</v>
      </c>
      <c r="E1262" s="4">
        <v>240</v>
      </c>
      <c r="F1262" s="4">
        <v>0</v>
      </c>
      <c r="G1262" s="4">
        <v>240</v>
      </c>
      <c r="H1262" s="3" t="s">
        <v>14</v>
      </c>
      <c r="I1262" s="3" t="s">
        <v>17</v>
      </c>
      <c r="J1262" s="4">
        <v>43.199999999999996</v>
      </c>
    </row>
    <row r="1263" spans="1:10" x14ac:dyDescent="0.3">
      <c r="A1263" s="2" t="s">
        <v>2432</v>
      </c>
      <c r="B1263" s="3" t="s">
        <v>2433</v>
      </c>
      <c r="C1263" s="2">
        <v>9</v>
      </c>
      <c r="D1263" s="2">
        <v>2020</v>
      </c>
      <c r="E1263" s="4">
        <v>205</v>
      </c>
      <c r="F1263" s="4">
        <v>0</v>
      </c>
      <c r="G1263" s="4">
        <v>205</v>
      </c>
      <c r="H1263" s="3" t="s">
        <v>14</v>
      </c>
      <c r="I1263" s="3" t="s">
        <v>87</v>
      </c>
      <c r="J1263" s="4">
        <v>36.9</v>
      </c>
    </row>
    <row r="1264" spans="1:10" x14ac:dyDescent="0.3">
      <c r="A1264" s="2" t="s">
        <v>2434</v>
      </c>
      <c r="B1264" s="3" t="s">
        <v>2435</v>
      </c>
      <c r="C1264" s="2">
        <v>9</v>
      </c>
      <c r="D1264" s="2">
        <v>2020</v>
      </c>
      <c r="E1264" s="4">
        <v>210</v>
      </c>
      <c r="F1264" s="4">
        <v>0</v>
      </c>
      <c r="G1264" s="4">
        <v>210</v>
      </c>
      <c r="H1264" s="3" t="s">
        <v>14</v>
      </c>
      <c r="I1264" s="3" t="s">
        <v>75</v>
      </c>
      <c r="J1264" s="4">
        <v>37.799999999999997</v>
      </c>
    </row>
    <row r="1265" spans="1:10" x14ac:dyDescent="0.3">
      <c r="A1265" s="2" t="s">
        <v>2436</v>
      </c>
      <c r="B1265" s="3" t="s">
        <v>2437</v>
      </c>
      <c r="C1265" s="2">
        <v>9</v>
      </c>
      <c r="D1265" s="2">
        <v>2020</v>
      </c>
      <c r="E1265" s="4">
        <v>240</v>
      </c>
      <c r="F1265" s="4">
        <v>0</v>
      </c>
      <c r="G1265" s="4">
        <v>240</v>
      </c>
      <c r="H1265" s="3" t="s">
        <v>14</v>
      </c>
      <c r="I1265" s="3" t="s">
        <v>17</v>
      </c>
      <c r="J1265" s="4">
        <v>43.199999999999996</v>
      </c>
    </row>
    <row r="1266" spans="1:10" x14ac:dyDescent="0.3">
      <c r="A1266" s="2" t="s">
        <v>2438</v>
      </c>
      <c r="B1266" s="3" t="s">
        <v>2439</v>
      </c>
      <c r="C1266" s="2">
        <v>9</v>
      </c>
      <c r="D1266" s="2">
        <v>2020</v>
      </c>
      <c r="E1266" s="4">
        <v>205</v>
      </c>
      <c r="F1266" s="4">
        <v>0</v>
      </c>
      <c r="G1266" s="4">
        <v>205</v>
      </c>
      <c r="H1266" s="3" t="s">
        <v>14</v>
      </c>
      <c r="I1266" s="3" t="s">
        <v>87</v>
      </c>
      <c r="J1266" s="4">
        <v>36.9</v>
      </c>
    </row>
    <row r="1267" spans="1:10" x14ac:dyDescent="0.3">
      <c r="A1267" s="2" t="s">
        <v>2440</v>
      </c>
      <c r="B1267" s="3" t="s">
        <v>2441</v>
      </c>
      <c r="C1267" s="2">
        <v>9</v>
      </c>
      <c r="D1267" s="2">
        <v>2020</v>
      </c>
      <c r="E1267" s="4">
        <v>255</v>
      </c>
      <c r="F1267" s="4">
        <v>0</v>
      </c>
      <c r="G1267" s="4">
        <v>255</v>
      </c>
      <c r="H1267" s="3" t="s">
        <v>20</v>
      </c>
      <c r="I1267" s="3" t="s">
        <v>102</v>
      </c>
      <c r="J1267" s="4">
        <v>66.3</v>
      </c>
    </row>
    <row r="1268" spans="1:10" x14ac:dyDescent="0.3">
      <c r="A1268" s="2" t="s">
        <v>2442</v>
      </c>
      <c r="B1268" s="3" t="s">
        <v>2443</v>
      </c>
      <c r="C1268" s="2">
        <v>9</v>
      </c>
      <c r="D1268" s="2">
        <v>2020</v>
      </c>
      <c r="E1268" s="4">
        <v>327</v>
      </c>
      <c r="F1268" s="4">
        <v>0</v>
      </c>
      <c r="G1268" s="4">
        <v>327</v>
      </c>
      <c r="H1268" s="3" t="s">
        <v>20</v>
      </c>
      <c r="I1268" s="3" t="s">
        <v>100</v>
      </c>
      <c r="J1268" s="4">
        <v>94.83</v>
      </c>
    </row>
    <row r="1269" spans="1:10" x14ac:dyDescent="0.3">
      <c r="A1269" s="2" t="s">
        <v>2444</v>
      </c>
      <c r="B1269" s="3" t="s">
        <v>2445</v>
      </c>
      <c r="C1269" s="2">
        <v>9</v>
      </c>
      <c r="D1269" s="2">
        <v>2020</v>
      </c>
      <c r="E1269" s="4">
        <v>313</v>
      </c>
      <c r="F1269" s="4">
        <v>0</v>
      </c>
      <c r="G1269" s="4">
        <v>313</v>
      </c>
      <c r="H1269" s="3" t="s">
        <v>20</v>
      </c>
      <c r="I1269" s="3" t="s">
        <v>21</v>
      </c>
      <c r="J1269" s="4">
        <v>93.899999999999991</v>
      </c>
    </row>
    <row r="1270" spans="1:10" x14ac:dyDescent="0.3">
      <c r="A1270" s="2" t="s">
        <v>2446</v>
      </c>
      <c r="B1270" s="3" t="s">
        <v>2447</v>
      </c>
      <c r="C1270" s="2">
        <v>9</v>
      </c>
      <c r="D1270" s="2">
        <v>2020</v>
      </c>
      <c r="E1270" s="4">
        <v>992</v>
      </c>
      <c r="F1270" s="4">
        <v>0</v>
      </c>
      <c r="G1270" s="4">
        <v>992</v>
      </c>
      <c r="H1270" s="3" t="s">
        <v>23</v>
      </c>
      <c r="I1270" s="3" t="s">
        <v>215</v>
      </c>
      <c r="J1270" s="4">
        <v>307.52</v>
      </c>
    </row>
    <row r="1271" spans="1:10" x14ac:dyDescent="0.3">
      <c r="A1271" s="2" t="s">
        <v>2448</v>
      </c>
      <c r="B1271" s="3" t="s">
        <v>2449</v>
      </c>
      <c r="C1271" s="2">
        <v>9</v>
      </c>
      <c r="D1271" s="2">
        <v>2020</v>
      </c>
      <c r="E1271" s="4">
        <v>951</v>
      </c>
      <c r="F1271" s="4">
        <v>0</v>
      </c>
      <c r="G1271" s="4">
        <v>951</v>
      </c>
      <c r="H1271" s="3" t="s">
        <v>23</v>
      </c>
      <c r="I1271" s="3" t="s">
        <v>24</v>
      </c>
      <c r="J1271" s="4">
        <v>247.26000000000002</v>
      </c>
    </row>
    <row r="1272" spans="1:10" x14ac:dyDescent="0.3">
      <c r="A1272" s="2" t="s">
        <v>2450</v>
      </c>
      <c r="B1272" s="3" t="s">
        <v>2451</v>
      </c>
      <c r="C1272" s="2">
        <v>9</v>
      </c>
      <c r="D1272" s="2">
        <v>2020</v>
      </c>
      <c r="E1272" s="4">
        <v>345</v>
      </c>
      <c r="F1272" s="4">
        <v>0</v>
      </c>
      <c r="G1272" s="4">
        <v>345</v>
      </c>
      <c r="H1272" s="3" t="s">
        <v>63</v>
      </c>
      <c r="I1272" s="3" t="s">
        <v>116</v>
      </c>
      <c r="J1272" s="4">
        <v>106.95</v>
      </c>
    </row>
    <row r="1273" spans="1:10" x14ac:dyDescent="0.3">
      <c r="A1273" s="2" t="s">
        <v>2452</v>
      </c>
      <c r="B1273" s="3" t="s">
        <v>2453</v>
      </c>
      <c r="C1273" s="2">
        <v>9</v>
      </c>
      <c r="D1273" s="2">
        <v>2020</v>
      </c>
      <c r="E1273" s="4">
        <v>168</v>
      </c>
      <c r="F1273" s="4">
        <v>0</v>
      </c>
      <c r="G1273" s="4">
        <v>168</v>
      </c>
      <c r="H1273" s="3" t="s">
        <v>11</v>
      </c>
      <c r="I1273" s="3" t="s">
        <v>121</v>
      </c>
      <c r="J1273" s="4">
        <v>75.600000000000009</v>
      </c>
    </row>
    <row r="1274" spans="1:10" x14ac:dyDescent="0.3">
      <c r="A1274" s="2" t="s">
        <v>2454</v>
      </c>
      <c r="B1274" s="3" t="s">
        <v>2455</v>
      </c>
      <c r="C1274" s="2">
        <v>9</v>
      </c>
      <c r="D1274" s="2">
        <v>2020</v>
      </c>
      <c r="E1274" s="4">
        <v>210</v>
      </c>
      <c r="F1274" s="4">
        <v>0</v>
      </c>
      <c r="G1274" s="4">
        <v>210</v>
      </c>
      <c r="H1274" s="3" t="s">
        <v>14</v>
      </c>
      <c r="I1274" s="3" t="s">
        <v>75</v>
      </c>
      <c r="J1274" s="4">
        <v>37.799999999999997</v>
      </c>
    </row>
    <row r="1275" spans="1:10" x14ac:dyDescent="0.3">
      <c r="A1275" s="2" t="s">
        <v>2456</v>
      </c>
      <c r="B1275" s="3" t="s">
        <v>2457</v>
      </c>
      <c r="C1275" s="2">
        <v>9</v>
      </c>
      <c r="D1275" s="2">
        <v>2020</v>
      </c>
      <c r="E1275" s="4">
        <v>258</v>
      </c>
      <c r="F1275" s="4">
        <v>0</v>
      </c>
      <c r="G1275" s="4">
        <v>258</v>
      </c>
      <c r="H1275" s="3" t="s">
        <v>20</v>
      </c>
      <c r="I1275" s="3" t="s">
        <v>105</v>
      </c>
      <c r="J1275" s="4">
        <v>72.240000000000009</v>
      </c>
    </row>
    <row r="1276" spans="1:10" x14ac:dyDescent="0.3">
      <c r="A1276" s="2" t="s">
        <v>2458</v>
      </c>
      <c r="B1276" s="3" t="s">
        <v>2459</v>
      </c>
      <c r="C1276" s="2">
        <v>9</v>
      </c>
      <c r="D1276" s="2">
        <v>2020</v>
      </c>
      <c r="E1276" s="4">
        <v>313</v>
      </c>
      <c r="F1276" s="4">
        <v>0</v>
      </c>
      <c r="G1276" s="4">
        <v>313</v>
      </c>
      <c r="H1276" s="3" t="s">
        <v>20</v>
      </c>
      <c r="I1276" s="3" t="s">
        <v>21</v>
      </c>
      <c r="J1276" s="4">
        <v>93.899999999999991</v>
      </c>
    </row>
    <row r="1277" spans="1:10" x14ac:dyDescent="0.3">
      <c r="A1277" s="2" t="s">
        <v>2460</v>
      </c>
      <c r="B1277" s="3" t="s">
        <v>2461</v>
      </c>
      <c r="C1277" s="2">
        <v>9</v>
      </c>
      <c r="D1277" s="2">
        <v>2020</v>
      </c>
      <c r="E1277" s="4">
        <v>313</v>
      </c>
      <c r="F1277" s="4">
        <v>0</v>
      </c>
      <c r="G1277" s="4">
        <v>313</v>
      </c>
      <c r="H1277" s="3" t="s">
        <v>20</v>
      </c>
      <c r="I1277" s="3" t="s">
        <v>21</v>
      </c>
      <c r="J1277" s="4">
        <v>93.899999999999991</v>
      </c>
    </row>
    <row r="1278" spans="1:10" x14ac:dyDescent="0.3">
      <c r="A1278" s="2" t="s">
        <v>2462</v>
      </c>
      <c r="B1278" s="3" t="s">
        <v>2463</v>
      </c>
      <c r="C1278" s="2">
        <v>9</v>
      </c>
      <c r="D1278" s="2">
        <v>2020</v>
      </c>
      <c r="E1278" s="4">
        <v>992</v>
      </c>
      <c r="F1278" s="4">
        <v>0</v>
      </c>
      <c r="G1278" s="4">
        <v>992</v>
      </c>
      <c r="H1278" s="3" t="s">
        <v>2006</v>
      </c>
      <c r="I1278" s="3" t="s">
        <v>405</v>
      </c>
      <c r="J1278" s="4">
        <v>277.76000000000005</v>
      </c>
    </row>
    <row r="1279" spans="1:10" x14ac:dyDescent="0.3">
      <c r="A1279" s="2" t="s">
        <v>2464</v>
      </c>
      <c r="B1279" s="3" t="s">
        <v>2465</v>
      </c>
      <c r="C1279" s="2">
        <v>9</v>
      </c>
      <c r="D1279" s="2">
        <v>2020</v>
      </c>
      <c r="E1279" s="4">
        <v>992</v>
      </c>
      <c r="F1279" s="4">
        <v>0</v>
      </c>
      <c r="G1279" s="4">
        <v>992</v>
      </c>
      <c r="H1279" s="3" t="s">
        <v>23</v>
      </c>
      <c r="I1279" s="3" t="s">
        <v>405</v>
      </c>
      <c r="J1279" s="4">
        <v>277.76000000000005</v>
      </c>
    </row>
    <row r="1280" spans="1:10" x14ac:dyDescent="0.3">
      <c r="A1280" s="2" t="s">
        <v>2466</v>
      </c>
      <c r="B1280" s="3" t="s">
        <v>2467</v>
      </c>
      <c r="C1280" s="2">
        <v>9</v>
      </c>
      <c r="D1280" s="2">
        <v>2020</v>
      </c>
      <c r="E1280" s="4">
        <v>948</v>
      </c>
      <c r="F1280" s="4">
        <v>0</v>
      </c>
      <c r="G1280" s="4">
        <v>948</v>
      </c>
      <c r="H1280" s="3" t="s">
        <v>26</v>
      </c>
      <c r="I1280" s="3" t="s">
        <v>27</v>
      </c>
      <c r="J1280" s="4">
        <v>303.36</v>
      </c>
    </row>
    <row r="1281" spans="1:10" x14ac:dyDescent="0.3">
      <c r="A1281" s="2" t="s">
        <v>2468</v>
      </c>
      <c r="B1281" s="3" t="s">
        <v>2469</v>
      </c>
      <c r="C1281" s="2">
        <v>9</v>
      </c>
      <c r="D1281" s="2">
        <v>2020</v>
      </c>
      <c r="E1281" s="4">
        <v>293</v>
      </c>
      <c r="F1281" s="4">
        <v>0</v>
      </c>
      <c r="G1281" s="4">
        <v>293</v>
      </c>
      <c r="H1281" s="3" t="s">
        <v>60</v>
      </c>
      <c r="I1281" s="3" t="s">
        <v>250</v>
      </c>
      <c r="J1281" s="4">
        <v>90.83</v>
      </c>
    </row>
    <row r="1282" spans="1:10" x14ac:dyDescent="0.3">
      <c r="A1282" s="2" t="s">
        <v>2470</v>
      </c>
      <c r="B1282" s="3" t="s">
        <v>2471</v>
      </c>
      <c r="C1282" s="2">
        <v>9</v>
      </c>
      <c r="D1282" s="2">
        <v>2020</v>
      </c>
      <c r="E1282" s="4">
        <v>345</v>
      </c>
      <c r="F1282" s="4">
        <v>0</v>
      </c>
      <c r="G1282" s="4">
        <v>345</v>
      </c>
      <c r="H1282" s="3" t="s">
        <v>63</v>
      </c>
      <c r="I1282" s="3" t="s">
        <v>116</v>
      </c>
      <c r="J1282" s="4">
        <v>106.95</v>
      </c>
    </row>
    <row r="1283" spans="1:10" x14ac:dyDescent="0.3">
      <c r="A1283" s="2" t="s">
        <v>2472</v>
      </c>
      <c r="B1283" s="3" t="s">
        <v>2473</v>
      </c>
      <c r="C1283" s="2">
        <v>9</v>
      </c>
      <c r="D1283" s="2">
        <v>2020</v>
      </c>
      <c r="E1283" s="4">
        <v>168</v>
      </c>
      <c r="F1283" s="4">
        <v>0</v>
      </c>
      <c r="G1283" s="4">
        <v>168</v>
      </c>
      <c r="H1283" s="3" t="s">
        <v>11</v>
      </c>
      <c r="I1283" s="3" t="s">
        <v>121</v>
      </c>
      <c r="J1283" s="4">
        <v>75.600000000000009</v>
      </c>
    </row>
    <row r="1284" spans="1:10" x14ac:dyDescent="0.3">
      <c r="A1284" s="2" t="s">
        <v>2474</v>
      </c>
      <c r="B1284" s="3" t="s">
        <v>2475</v>
      </c>
      <c r="C1284" s="2">
        <v>9</v>
      </c>
      <c r="D1284" s="2">
        <v>2020</v>
      </c>
      <c r="E1284" s="4">
        <v>172</v>
      </c>
      <c r="F1284" s="4">
        <v>0</v>
      </c>
      <c r="G1284" s="4">
        <v>172</v>
      </c>
      <c r="H1284" s="3" t="s">
        <v>11</v>
      </c>
      <c r="I1284" s="3" t="s">
        <v>71</v>
      </c>
      <c r="J1284" s="4">
        <v>65.36</v>
      </c>
    </row>
    <row r="1285" spans="1:10" x14ac:dyDescent="0.3">
      <c r="A1285" s="2" t="s">
        <v>2476</v>
      </c>
      <c r="B1285" s="3" t="s">
        <v>2477</v>
      </c>
      <c r="C1285" s="2">
        <v>9</v>
      </c>
      <c r="D1285" s="2">
        <v>2020</v>
      </c>
      <c r="E1285" s="4">
        <v>240</v>
      </c>
      <c r="F1285" s="4">
        <v>0</v>
      </c>
      <c r="G1285" s="4">
        <v>240</v>
      </c>
      <c r="H1285" s="3" t="s">
        <v>14</v>
      </c>
      <c r="I1285" s="3" t="s">
        <v>17</v>
      </c>
      <c r="J1285" s="4">
        <v>43.199999999999996</v>
      </c>
    </row>
    <row r="1286" spans="1:10" x14ac:dyDescent="0.3">
      <c r="A1286" s="2" t="s">
        <v>2478</v>
      </c>
      <c r="B1286" s="3" t="s">
        <v>2479</v>
      </c>
      <c r="C1286" s="2">
        <v>9</v>
      </c>
      <c r="D1286" s="2">
        <v>2020</v>
      </c>
      <c r="E1286" s="4">
        <v>240</v>
      </c>
      <c r="F1286" s="4">
        <v>0</v>
      </c>
      <c r="G1286" s="4">
        <v>240</v>
      </c>
      <c r="H1286" s="3" t="s">
        <v>14</v>
      </c>
      <c r="I1286" s="3" t="s">
        <v>17</v>
      </c>
      <c r="J1286" s="4">
        <v>43.199999999999996</v>
      </c>
    </row>
    <row r="1287" spans="1:10" x14ac:dyDescent="0.3">
      <c r="A1287" s="2" t="s">
        <v>2480</v>
      </c>
      <c r="B1287" s="3" t="s">
        <v>2481</v>
      </c>
      <c r="C1287" s="2">
        <v>9</v>
      </c>
      <c r="D1287" s="2">
        <v>2020</v>
      </c>
      <c r="E1287" s="4">
        <v>220</v>
      </c>
      <c r="F1287" s="4">
        <v>0</v>
      </c>
      <c r="G1287" s="4">
        <v>220</v>
      </c>
      <c r="H1287" s="3" t="s">
        <v>14</v>
      </c>
      <c r="I1287" s="3" t="s">
        <v>15</v>
      </c>
      <c r="J1287" s="4">
        <v>39.6</v>
      </c>
    </row>
    <row r="1288" spans="1:10" x14ac:dyDescent="0.3">
      <c r="A1288" s="2" t="s">
        <v>2482</v>
      </c>
      <c r="B1288" s="3" t="s">
        <v>2483</v>
      </c>
      <c r="C1288" s="2">
        <v>9</v>
      </c>
      <c r="D1288" s="2">
        <v>2020</v>
      </c>
      <c r="E1288" s="4">
        <v>327</v>
      </c>
      <c r="F1288" s="4">
        <v>0</v>
      </c>
      <c r="G1288" s="4">
        <v>327</v>
      </c>
      <c r="H1288" s="3" t="s">
        <v>20</v>
      </c>
      <c r="I1288" s="3" t="s">
        <v>100</v>
      </c>
      <c r="J1288" s="4">
        <v>94.83</v>
      </c>
    </row>
    <row r="1289" spans="1:10" x14ac:dyDescent="0.3">
      <c r="A1289" s="2" t="s">
        <v>2484</v>
      </c>
      <c r="B1289" s="3" t="s">
        <v>2485</v>
      </c>
      <c r="C1289" s="2">
        <v>9</v>
      </c>
      <c r="D1289" s="2">
        <v>2020</v>
      </c>
      <c r="E1289" s="4">
        <v>327</v>
      </c>
      <c r="F1289" s="4">
        <v>0</v>
      </c>
      <c r="G1289" s="4">
        <v>327</v>
      </c>
      <c r="H1289" s="3" t="s">
        <v>20</v>
      </c>
      <c r="I1289" s="3" t="s">
        <v>100</v>
      </c>
      <c r="J1289" s="4">
        <v>94.83</v>
      </c>
    </row>
    <row r="1290" spans="1:10" x14ac:dyDescent="0.3">
      <c r="A1290" s="2" t="s">
        <v>2486</v>
      </c>
      <c r="B1290" s="3" t="s">
        <v>2487</v>
      </c>
      <c r="C1290" s="2">
        <v>9</v>
      </c>
      <c r="D1290" s="2">
        <v>2020</v>
      </c>
      <c r="E1290" s="4">
        <v>317</v>
      </c>
      <c r="F1290" s="4">
        <v>0</v>
      </c>
      <c r="G1290" s="4">
        <v>317</v>
      </c>
      <c r="H1290" s="3" t="s">
        <v>60</v>
      </c>
      <c r="I1290" s="3" t="s">
        <v>245</v>
      </c>
      <c r="J1290" s="4">
        <v>98.27</v>
      </c>
    </row>
    <row r="1291" spans="1:10" x14ac:dyDescent="0.3">
      <c r="A1291" s="2" t="s">
        <v>2488</v>
      </c>
      <c r="B1291" s="3" t="s">
        <v>2489</v>
      </c>
      <c r="C1291" s="2">
        <v>9</v>
      </c>
      <c r="D1291" s="2">
        <v>2020</v>
      </c>
      <c r="E1291" s="4">
        <v>383</v>
      </c>
      <c r="F1291" s="4">
        <v>0</v>
      </c>
      <c r="G1291" s="4">
        <v>383</v>
      </c>
      <c r="H1291" s="3" t="s">
        <v>63</v>
      </c>
      <c r="I1291" s="3" t="s">
        <v>66</v>
      </c>
      <c r="J1291" s="4">
        <v>122.56</v>
      </c>
    </row>
    <row r="1292" spans="1:10" x14ac:dyDescent="0.3">
      <c r="A1292" s="2" t="s">
        <v>2490</v>
      </c>
      <c r="B1292" s="3" t="s">
        <v>2491</v>
      </c>
      <c r="C1292" s="2">
        <v>9</v>
      </c>
      <c r="D1292" s="2">
        <v>2020</v>
      </c>
      <c r="E1292" s="4">
        <v>636</v>
      </c>
      <c r="F1292" s="4">
        <v>0</v>
      </c>
      <c r="G1292" s="4">
        <v>636</v>
      </c>
      <c r="H1292" s="3" t="s">
        <v>41</v>
      </c>
      <c r="I1292" s="3" t="s">
        <v>194</v>
      </c>
      <c r="J1292" s="4">
        <v>216.24</v>
      </c>
    </row>
    <row r="1293" spans="1:10" x14ac:dyDescent="0.3">
      <c r="A1293" s="2" t="s">
        <v>2492</v>
      </c>
      <c r="B1293" s="3" t="s">
        <v>2493</v>
      </c>
      <c r="C1293" s="2">
        <v>9</v>
      </c>
      <c r="D1293" s="2">
        <v>2020</v>
      </c>
      <c r="E1293" s="4">
        <v>440</v>
      </c>
      <c r="F1293" s="4">
        <v>0</v>
      </c>
      <c r="G1293" s="4">
        <v>440</v>
      </c>
      <c r="H1293" s="3" t="s">
        <v>44</v>
      </c>
      <c r="I1293" s="3" t="s">
        <v>52</v>
      </c>
      <c r="J1293" s="4">
        <v>136.4</v>
      </c>
    </row>
    <row r="1294" spans="1:10" x14ac:dyDescent="0.3">
      <c r="A1294" s="2" t="s">
        <v>2494</v>
      </c>
      <c r="B1294" s="3" t="s">
        <v>2495</v>
      </c>
      <c r="C1294" s="2">
        <v>9</v>
      </c>
      <c r="D1294" s="2">
        <v>2020</v>
      </c>
      <c r="E1294" s="4">
        <v>367</v>
      </c>
      <c r="F1294" s="4">
        <v>0</v>
      </c>
      <c r="G1294" s="4">
        <v>367</v>
      </c>
      <c r="H1294" s="3" t="s">
        <v>60</v>
      </c>
      <c r="I1294" s="3" t="s">
        <v>538</v>
      </c>
      <c r="J1294" s="4">
        <v>110.1</v>
      </c>
    </row>
    <row r="1295" spans="1:10" x14ac:dyDescent="0.3">
      <c r="A1295" s="2" t="s">
        <v>2496</v>
      </c>
      <c r="B1295" s="3" t="s">
        <v>2497</v>
      </c>
      <c r="C1295" s="2">
        <v>9</v>
      </c>
      <c r="D1295" s="2">
        <v>2020</v>
      </c>
      <c r="E1295" s="4">
        <v>383</v>
      </c>
      <c r="F1295" s="4">
        <v>0</v>
      </c>
      <c r="G1295" s="4">
        <v>383</v>
      </c>
      <c r="H1295" s="3" t="s">
        <v>63</v>
      </c>
      <c r="I1295" s="3" t="s">
        <v>66</v>
      </c>
      <c r="J1295" s="4">
        <v>122.56</v>
      </c>
    </row>
    <row r="1296" spans="1:10" x14ac:dyDescent="0.3">
      <c r="A1296" s="2" t="s">
        <v>2498</v>
      </c>
      <c r="B1296" s="3" t="s">
        <v>2499</v>
      </c>
      <c r="C1296" s="2">
        <v>9</v>
      </c>
      <c r="D1296" s="2">
        <v>2020</v>
      </c>
      <c r="E1296" s="4">
        <v>345</v>
      </c>
      <c r="F1296" s="4">
        <v>0</v>
      </c>
      <c r="G1296" s="4">
        <v>345</v>
      </c>
      <c r="H1296" s="3" t="s">
        <v>63</v>
      </c>
      <c r="I1296" s="3" t="s">
        <v>116</v>
      </c>
      <c r="J1296" s="4">
        <v>106.95</v>
      </c>
    </row>
    <row r="1297" spans="1:10" x14ac:dyDescent="0.3">
      <c r="A1297" s="2" t="s">
        <v>2500</v>
      </c>
      <c r="B1297" s="3" t="s">
        <v>2501</v>
      </c>
      <c r="C1297" s="2">
        <v>9</v>
      </c>
      <c r="D1297" s="2">
        <v>2020</v>
      </c>
      <c r="E1297" s="4">
        <v>383</v>
      </c>
      <c r="F1297" s="4">
        <v>0</v>
      </c>
      <c r="G1297" s="4">
        <v>383</v>
      </c>
      <c r="H1297" s="3" t="s">
        <v>63</v>
      </c>
      <c r="I1297" s="3" t="s">
        <v>66</v>
      </c>
      <c r="J1297" s="4">
        <v>122.56</v>
      </c>
    </row>
    <row r="1298" spans="1:10" x14ac:dyDescent="0.3">
      <c r="A1298" s="2" t="s">
        <v>2502</v>
      </c>
      <c r="B1298" s="3" t="s">
        <v>2503</v>
      </c>
      <c r="C1298" s="2">
        <v>9</v>
      </c>
      <c r="D1298" s="2">
        <v>2020</v>
      </c>
      <c r="E1298" s="4">
        <v>447</v>
      </c>
      <c r="F1298" s="4">
        <v>0</v>
      </c>
      <c r="G1298" s="4">
        <v>447</v>
      </c>
      <c r="H1298" s="3" t="s">
        <v>63</v>
      </c>
      <c r="I1298" s="3" t="s">
        <v>64</v>
      </c>
      <c r="J1298" s="4">
        <v>156.44999999999999</v>
      </c>
    </row>
    <row r="1299" spans="1:10" x14ac:dyDescent="0.3">
      <c r="A1299" s="2" t="s">
        <v>2504</v>
      </c>
      <c r="B1299" s="3" t="s">
        <v>2505</v>
      </c>
      <c r="C1299" s="2">
        <v>9</v>
      </c>
      <c r="D1299" s="2">
        <v>2020</v>
      </c>
      <c r="E1299" s="4">
        <v>144</v>
      </c>
      <c r="F1299" s="4">
        <v>0</v>
      </c>
      <c r="G1299" s="4">
        <v>144</v>
      </c>
      <c r="H1299" s="3" t="s">
        <v>11</v>
      </c>
      <c r="I1299" s="3" t="s">
        <v>119</v>
      </c>
      <c r="J1299" s="4">
        <v>66.240000000000009</v>
      </c>
    </row>
    <row r="1300" spans="1:10" x14ac:dyDescent="0.3">
      <c r="A1300" s="2" t="s">
        <v>2506</v>
      </c>
      <c r="B1300" s="3" t="s">
        <v>2507</v>
      </c>
      <c r="C1300" s="2">
        <v>9</v>
      </c>
      <c r="D1300" s="2">
        <v>2020</v>
      </c>
      <c r="E1300" s="4">
        <v>168</v>
      </c>
      <c r="F1300" s="4">
        <v>0</v>
      </c>
      <c r="G1300" s="4">
        <v>168</v>
      </c>
      <c r="H1300" s="3" t="s">
        <v>11</v>
      </c>
      <c r="I1300" s="3" t="s">
        <v>12</v>
      </c>
      <c r="J1300" s="4">
        <v>25.2</v>
      </c>
    </row>
    <row r="1301" spans="1:10" x14ac:dyDescent="0.3">
      <c r="A1301" s="2" t="s">
        <v>2508</v>
      </c>
      <c r="B1301" s="3" t="s">
        <v>2509</v>
      </c>
      <c r="C1301" s="2">
        <v>9</v>
      </c>
      <c r="D1301" s="2">
        <v>2020</v>
      </c>
      <c r="E1301" s="4">
        <v>636</v>
      </c>
      <c r="F1301" s="4">
        <v>0</v>
      </c>
      <c r="G1301" s="4">
        <v>636</v>
      </c>
      <c r="H1301" s="3" t="s">
        <v>41</v>
      </c>
      <c r="I1301" s="3" t="s">
        <v>194</v>
      </c>
      <c r="J1301" s="4">
        <v>216.24</v>
      </c>
    </row>
    <row r="1302" spans="1:10" x14ac:dyDescent="0.3">
      <c r="A1302" s="2" t="s">
        <v>2510</v>
      </c>
      <c r="B1302" s="3" t="s">
        <v>2511</v>
      </c>
      <c r="C1302" s="2">
        <v>9</v>
      </c>
      <c r="D1302" s="2">
        <v>2020</v>
      </c>
      <c r="E1302" s="4">
        <v>540</v>
      </c>
      <c r="F1302" s="4">
        <v>0</v>
      </c>
      <c r="G1302" s="4">
        <v>540</v>
      </c>
      <c r="H1302" s="3" t="s">
        <v>44</v>
      </c>
      <c r="I1302" s="3" t="s">
        <v>568</v>
      </c>
      <c r="J1302" s="4">
        <v>167.4</v>
      </c>
    </row>
    <row r="1303" spans="1:10" x14ac:dyDescent="0.3">
      <c r="A1303" s="2" t="s">
        <v>2512</v>
      </c>
      <c r="B1303" s="3" t="s">
        <v>2513</v>
      </c>
      <c r="C1303" s="2">
        <v>9</v>
      </c>
      <c r="D1303" s="2">
        <v>2020</v>
      </c>
      <c r="E1303" s="4">
        <v>267</v>
      </c>
      <c r="F1303" s="4">
        <v>0</v>
      </c>
      <c r="G1303" s="4">
        <v>267</v>
      </c>
      <c r="H1303" s="3" t="s">
        <v>60</v>
      </c>
      <c r="I1303" s="3" t="s">
        <v>164</v>
      </c>
      <c r="J1303" s="4">
        <v>90.78</v>
      </c>
    </row>
    <row r="1304" spans="1:10" x14ac:dyDescent="0.3">
      <c r="A1304" s="2" t="s">
        <v>2514</v>
      </c>
      <c r="B1304" s="3" t="s">
        <v>2515</v>
      </c>
      <c r="C1304" s="2">
        <v>9</v>
      </c>
      <c r="D1304" s="2">
        <v>2020</v>
      </c>
      <c r="E1304" s="4">
        <v>345</v>
      </c>
      <c r="F1304" s="4">
        <v>0</v>
      </c>
      <c r="G1304" s="4">
        <v>345</v>
      </c>
      <c r="H1304" s="3" t="s">
        <v>63</v>
      </c>
      <c r="I1304" s="3" t="s">
        <v>116</v>
      </c>
      <c r="J1304" s="4">
        <v>106.95</v>
      </c>
    </row>
    <row r="1305" spans="1:10" x14ac:dyDescent="0.3">
      <c r="A1305" s="2" t="s">
        <v>2516</v>
      </c>
      <c r="B1305" s="3" t="s">
        <v>2517</v>
      </c>
      <c r="C1305" s="2">
        <v>9</v>
      </c>
      <c r="D1305" s="2">
        <v>2020</v>
      </c>
      <c r="E1305" s="4">
        <v>345</v>
      </c>
      <c r="F1305" s="4">
        <v>0</v>
      </c>
      <c r="G1305" s="4">
        <v>345</v>
      </c>
      <c r="H1305" s="3" t="s">
        <v>63</v>
      </c>
      <c r="I1305" s="3" t="s">
        <v>116</v>
      </c>
      <c r="J1305" s="4">
        <v>106.95</v>
      </c>
    </row>
    <row r="1306" spans="1:10" x14ac:dyDescent="0.3">
      <c r="A1306" s="2" t="s">
        <v>2518</v>
      </c>
      <c r="B1306" s="3" t="s">
        <v>2519</v>
      </c>
      <c r="C1306" s="2">
        <v>9</v>
      </c>
      <c r="D1306" s="2">
        <v>2020</v>
      </c>
      <c r="E1306" s="4">
        <v>447</v>
      </c>
      <c r="F1306" s="4">
        <v>0</v>
      </c>
      <c r="G1306" s="4">
        <v>447</v>
      </c>
      <c r="H1306" s="3" t="s">
        <v>63</v>
      </c>
      <c r="I1306" s="3" t="s">
        <v>64</v>
      </c>
      <c r="J1306" s="4">
        <v>156.44999999999999</v>
      </c>
    </row>
    <row r="1307" spans="1:10" x14ac:dyDescent="0.3">
      <c r="A1307" s="2" t="s">
        <v>2520</v>
      </c>
      <c r="B1307" s="3" t="s">
        <v>2521</v>
      </c>
      <c r="C1307" s="2">
        <v>9</v>
      </c>
      <c r="D1307" s="2">
        <v>2020</v>
      </c>
      <c r="E1307" s="4">
        <v>345</v>
      </c>
      <c r="F1307" s="4">
        <v>0</v>
      </c>
      <c r="G1307" s="4">
        <v>345</v>
      </c>
      <c r="H1307" s="3" t="s">
        <v>63</v>
      </c>
      <c r="I1307" s="3" t="s">
        <v>116</v>
      </c>
      <c r="J1307" s="4">
        <v>106.95</v>
      </c>
    </row>
    <row r="1308" spans="1:10" x14ac:dyDescent="0.3">
      <c r="A1308" s="2" t="s">
        <v>2522</v>
      </c>
      <c r="B1308" s="3" t="s">
        <v>2523</v>
      </c>
      <c r="C1308" s="2">
        <v>9</v>
      </c>
      <c r="D1308" s="2">
        <v>2020</v>
      </c>
      <c r="E1308" s="4">
        <v>168</v>
      </c>
      <c r="F1308" s="4">
        <v>0</v>
      </c>
      <c r="G1308" s="4">
        <v>168</v>
      </c>
      <c r="H1308" s="3" t="s">
        <v>11</v>
      </c>
      <c r="I1308" s="3" t="s">
        <v>12</v>
      </c>
      <c r="J1308" s="4">
        <v>25.2</v>
      </c>
    </row>
    <row r="1309" spans="1:10" x14ac:dyDescent="0.3">
      <c r="A1309" s="2" t="s">
        <v>2524</v>
      </c>
      <c r="B1309" s="3" t="s">
        <v>2525</v>
      </c>
      <c r="C1309" s="2">
        <v>9</v>
      </c>
      <c r="D1309" s="2">
        <v>2020</v>
      </c>
      <c r="E1309" s="4">
        <v>144</v>
      </c>
      <c r="F1309" s="4">
        <v>0</v>
      </c>
      <c r="G1309" s="4">
        <v>144</v>
      </c>
      <c r="H1309" s="3" t="s">
        <v>11</v>
      </c>
      <c r="I1309" s="3" t="s">
        <v>119</v>
      </c>
      <c r="J1309" s="4">
        <v>66.240000000000009</v>
      </c>
    </row>
    <row r="1310" spans="1:10" x14ac:dyDescent="0.3">
      <c r="A1310" s="2" t="s">
        <v>2526</v>
      </c>
      <c r="B1310" s="3" t="s">
        <v>2527</v>
      </c>
      <c r="C1310" s="2">
        <v>9</v>
      </c>
      <c r="D1310" s="2">
        <v>2020</v>
      </c>
      <c r="E1310" s="4">
        <v>192</v>
      </c>
      <c r="F1310" s="4">
        <v>0</v>
      </c>
      <c r="G1310" s="4">
        <v>192</v>
      </c>
      <c r="H1310" s="3" t="s">
        <v>14</v>
      </c>
      <c r="I1310" s="3" t="s">
        <v>78</v>
      </c>
      <c r="J1310" s="4">
        <v>34.56</v>
      </c>
    </row>
    <row r="1311" spans="1:10" x14ac:dyDescent="0.3">
      <c r="A1311" s="2" t="s">
        <v>2528</v>
      </c>
      <c r="B1311" s="3" t="s">
        <v>2529</v>
      </c>
      <c r="C1311" s="2">
        <v>9</v>
      </c>
      <c r="D1311" s="2">
        <v>2020</v>
      </c>
      <c r="E1311" s="4">
        <v>539</v>
      </c>
      <c r="F1311" s="4">
        <v>0</v>
      </c>
      <c r="G1311" s="4">
        <v>539</v>
      </c>
      <c r="H1311" s="3" t="s">
        <v>44</v>
      </c>
      <c r="I1311" s="3" t="s">
        <v>1089</v>
      </c>
      <c r="J1311" s="4">
        <v>156.31</v>
      </c>
    </row>
    <row r="1312" spans="1:10" x14ac:dyDescent="0.3">
      <c r="A1312" s="2" t="s">
        <v>2530</v>
      </c>
      <c r="B1312" s="3" t="s">
        <v>2531</v>
      </c>
      <c r="C1312" s="2">
        <v>9</v>
      </c>
      <c r="D1312" s="2">
        <v>2020</v>
      </c>
      <c r="E1312" s="4">
        <v>332</v>
      </c>
      <c r="F1312" s="4">
        <v>0</v>
      </c>
      <c r="G1312" s="4">
        <v>332</v>
      </c>
      <c r="H1312" s="3" t="s">
        <v>60</v>
      </c>
      <c r="I1312" s="3" t="s">
        <v>296</v>
      </c>
      <c r="J1312" s="4">
        <v>99.6</v>
      </c>
    </row>
    <row r="1313" spans="1:10" x14ac:dyDescent="0.3">
      <c r="A1313" s="2" t="s">
        <v>2532</v>
      </c>
      <c r="B1313" s="3" t="s">
        <v>2533</v>
      </c>
      <c r="C1313" s="2">
        <v>9</v>
      </c>
      <c r="D1313" s="2">
        <v>2020</v>
      </c>
      <c r="E1313" s="4">
        <v>345</v>
      </c>
      <c r="F1313" s="4">
        <v>0</v>
      </c>
      <c r="G1313" s="4">
        <v>345</v>
      </c>
      <c r="H1313" s="3" t="s">
        <v>63</v>
      </c>
      <c r="I1313" s="3" t="s">
        <v>116</v>
      </c>
      <c r="J1313" s="4">
        <v>106.95</v>
      </c>
    </row>
    <row r="1314" spans="1:10" x14ac:dyDescent="0.3">
      <c r="A1314" s="2" t="s">
        <v>2534</v>
      </c>
      <c r="B1314" s="3" t="s">
        <v>2535</v>
      </c>
      <c r="C1314" s="2">
        <v>9</v>
      </c>
      <c r="D1314" s="2">
        <v>2020</v>
      </c>
      <c r="E1314" s="4">
        <v>447</v>
      </c>
      <c r="F1314" s="4">
        <v>0</v>
      </c>
      <c r="G1314" s="4">
        <v>447</v>
      </c>
      <c r="H1314" s="3" t="s">
        <v>63</v>
      </c>
      <c r="I1314" s="3" t="s">
        <v>64</v>
      </c>
      <c r="J1314" s="4">
        <v>156.44999999999999</v>
      </c>
    </row>
    <row r="1315" spans="1:10" x14ac:dyDescent="0.3">
      <c r="A1315" s="2" t="s">
        <v>2536</v>
      </c>
      <c r="B1315" s="3" t="s">
        <v>2537</v>
      </c>
      <c r="C1315" s="2">
        <v>9</v>
      </c>
      <c r="D1315" s="2">
        <v>2020</v>
      </c>
      <c r="E1315" s="4">
        <v>383</v>
      </c>
      <c r="F1315" s="4">
        <v>0</v>
      </c>
      <c r="G1315" s="4">
        <v>383</v>
      </c>
      <c r="H1315" s="3" t="s">
        <v>63</v>
      </c>
      <c r="I1315" s="3" t="s">
        <v>66</v>
      </c>
      <c r="J1315" s="4">
        <v>122.56</v>
      </c>
    </row>
    <row r="1316" spans="1:10" x14ac:dyDescent="0.3">
      <c r="A1316" s="2" t="s">
        <v>2538</v>
      </c>
      <c r="B1316" s="3" t="s">
        <v>2539</v>
      </c>
      <c r="C1316" s="2">
        <v>9</v>
      </c>
      <c r="D1316" s="2">
        <v>2020</v>
      </c>
      <c r="E1316" s="4">
        <v>345</v>
      </c>
      <c r="F1316" s="4">
        <v>0</v>
      </c>
      <c r="G1316" s="4">
        <v>345</v>
      </c>
      <c r="H1316" s="3" t="s">
        <v>63</v>
      </c>
      <c r="I1316" s="3" t="s">
        <v>116</v>
      </c>
      <c r="J1316" s="4">
        <v>106.95</v>
      </c>
    </row>
    <row r="1317" spans="1:10" x14ac:dyDescent="0.3">
      <c r="A1317" s="2" t="s">
        <v>2540</v>
      </c>
      <c r="B1317" s="3" t="s">
        <v>2541</v>
      </c>
      <c r="C1317" s="2">
        <v>9</v>
      </c>
      <c r="D1317" s="2">
        <v>2020</v>
      </c>
      <c r="E1317" s="4">
        <v>168</v>
      </c>
      <c r="F1317" s="4">
        <v>0</v>
      </c>
      <c r="G1317" s="4">
        <v>168</v>
      </c>
      <c r="H1317" s="3" t="s">
        <v>11</v>
      </c>
      <c r="I1317" s="3" t="s">
        <v>12</v>
      </c>
      <c r="J1317" s="4">
        <v>25.2</v>
      </c>
    </row>
    <row r="1318" spans="1:10" x14ac:dyDescent="0.3">
      <c r="A1318" s="2" t="s">
        <v>2542</v>
      </c>
      <c r="B1318" s="3" t="s">
        <v>2543</v>
      </c>
      <c r="C1318" s="2">
        <v>9</v>
      </c>
      <c r="D1318" s="2">
        <v>2020</v>
      </c>
      <c r="E1318" s="4">
        <v>168</v>
      </c>
      <c r="F1318" s="4">
        <v>0</v>
      </c>
      <c r="G1318" s="4">
        <v>168</v>
      </c>
      <c r="H1318" s="3" t="s">
        <v>11</v>
      </c>
      <c r="I1318" s="3" t="s">
        <v>121</v>
      </c>
      <c r="J1318" s="4">
        <v>75.600000000000009</v>
      </c>
    </row>
    <row r="1319" spans="1:10" x14ac:dyDescent="0.3">
      <c r="A1319" s="2" t="s">
        <v>2544</v>
      </c>
      <c r="B1319" s="3" t="s">
        <v>2545</v>
      </c>
      <c r="C1319" s="2">
        <v>9</v>
      </c>
      <c r="D1319" s="2">
        <v>2020</v>
      </c>
      <c r="E1319" s="4">
        <v>205</v>
      </c>
      <c r="F1319" s="4">
        <v>0</v>
      </c>
      <c r="G1319" s="4">
        <v>205</v>
      </c>
      <c r="H1319" s="3" t="s">
        <v>14</v>
      </c>
      <c r="I1319" s="3" t="s">
        <v>87</v>
      </c>
      <c r="J1319" s="4">
        <v>36.9</v>
      </c>
    </row>
    <row r="1320" spans="1:10" x14ac:dyDescent="0.3">
      <c r="A1320" s="2" t="s">
        <v>2546</v>
      </c>
      <c r="B1320" s="3" t="s">
        <v>2547</v>
      </c>
      <c r="C1320" s="2">
        <v>9</v>
      </c>
      <c r="D1320" s="2">
        <v>2020</v>
      </c>
      <c r="E1320" s="4">
        <v>192</v>
      </c>
      <c r="F1320" s="4">
        <v>0</v>
      </c>
      <c r="G1320" s="4">
        <v>192</v>
      </c>
      <c r="H1320" s="3" t="s">
        <v>14</v>
      </c>
      <c r="I1320" s="3" t="s">
        <v>78</v>
      </c>
      <c r="J1320" s="4">
        <v>34.56</v>
      </c>
    </row>
    <row r="1321" spans="1:10" x14ac:dyDescent="0.3">
      <c r="A1321" s="2" t="s">
        <v>2548</v>
      </c>
      <c r="B1321" s="3" t="s">
        <v>2549</v>
      </c>
      <c r="C1321" s="2">
        <v>9</v>
      </c>
      <c r="D1321" s="2">
        <v>2020</v>
      </c>
      <c r="E1321" s="4">
        <v>539</v>
      </c>
      <c r="F1321" s="4">
        <v>0</v>
      </c>
      <c r="G1321" s="4">
        <v>539</v>
      </c>
      <c r="H1321" s="3" t="s">
        <v>44</v>
      </c>
      <c r="I1321" s="3" t="s">
        <v>1089</v>
      </c>
      <c r="J1321" s="4">
        <v>156.31</v>
      </c>
    </row>
    <row r="1322" spans="1:10" x14ac:dyDescent="0.3">
      <c r="A1322" s="2" t="s">
        <v>2550</v>
      </c>
      <c r="B1322" s="3" t="s">
        <v>2551</v>
      </c>
      <c r="C1322" s="2">
        <v>9</v>
      </c>
      <c r="D1322" s="2">
        <v>2020</v>
      </c>
      <c r="E1322" s="4">
        <v>283</v>
      </c>
      <c r="F1322" s="4">
        <v>0</v>
      </c>
      <c r="G1322" s="4">
        <v>283</v>
      </c>
      <c r="H1322" s="3" t="s">
        <v>60</v>
      </c>
      <c r="I1322" s="3" t="s">
        <v>745</v>
      </c>
      <c r="J1322" s="4">
        <v>82.07</v>
      </c>
    </row>
    <row r="1323" spans="1:10" x14ac:dyDescent="0.3">
      <c r="A1323" s="2" t="s">
        <v>2552</v>
      </c>
      <c r="B1323" s="3" t="s">
        <v>2553</v>
      </c>
      <c r="C1323" s="2">
        <v>9</v>
      </c>
      <c r="D1323" s="2">
        <v>2020</v>
      </c>
      <c r="E1323" s="4">
        <v>345</v>
      </c>
      <c r="F1323" s="4">
        <v>0</v>
      </c>
      <c r="G1323" s="4">
        <v>345</v>
      </c>
      <c r="H1323" s="3" t="s">
        <v>63</v>
      </c>
      <c r="I1323" s="3" t="s">
        <v>116</v>
      </c>
      <c r="J1323" s="4">
        <v>106.95</v>
      </c>
    </row>
    <row r="1324" spans="1:10" x14ac:dyDescent="0.3">
      <c r="A1324" s="2" t="s">
        <v>2554</v>
      </c>
      <c r="B1324" s="3" t="s">
        <v>2555</v>
      </c>
      <c r="C1324" s="2">
        <v>9</v>
      </c>
      <c r="D1324" s="2">
        <v>2020</v>
      </c>
      <c r="E1324" s="4">
        <v>447</v>
      </c>
      <c r="F1324" s="4">
        <v>0</v>
      </c>
      <c r="G1324" s="4">
        <v>447</v>
      </c>
      <c r="H1324" s="3" t="s">
        <v>63</v>
      </c>
      <c r="I1324" s="3" t="s">
        <v>64</v>
      </c>
      <c r="J1324" s="4">
        <v>156.44999999999999</v>
      </c>
    </row>
    <row r="1325" spans="1:10" x14ac:dyDescent="0.3">
      <c r="A1325" s="2" t="s">
        <v>2556</v>
      </c>
      <c r="B1325" s="3" t="s">
        <v>2557</v>
      </c>
      <c r="C1325" s="2">
        <v>9</v>
      </c>
      <c r="D1325" s="2">
        <v>2020</v>
      </c>
      <c r="E1325" s="4">
        <v>345</v>
      </c>
      <c r="F1325" s="4">
        <v>0</v>
      </c>
      <c r="G1325" s="4">
        <v>345</v>
      </c>
      <c r="H1325" s="3" t="s">
        <v>63</v>
      </c>
      <c r="I1325" s="3" t="s">
        <v>116</v>
      </c>
      <c r="J1325" s="4">
        <v>106.95</v>
      </c>
    </row>
    <row r="1326" spans="1:10" x14ac:dyDescent="0.3">
      <c r="A1326" s="2" t="s">
        <v>2558</v>
      </c>
      <c r="B1326" s="3" t="s">
        <v>2559</v>
      </c>
      <c r="C1326" s="2">
        <v>9</v>
      </c>
      <c r="D1326" s="2">
        <v>2020</v>
      </c>
      <c r="E1326" s="4">
        <v>172</v>
      </c>
      <c r="F1326" s="4">
        <v>0</v>
      </c>
      <c r="G1326" s="4">
        <v>172</v>
      </c>
      <c r="H1326" s="3" t="s">
        <v>11</v>
      </c>
      <c r="I1326" s="3" t="s">
        <v>71</v>
      </c>
      <c r="J1326" s="4">
        <v>65.36</v>
      </c>
    </row>
    <row r="1327" spans="1:10" x14ac:dyDescent="0.3">
      <c r="A1327" s="2" t="s">
        <v>2560</v>
      </c>
      <c r="B1327" s="3" t="s">
        <v>2561</v>
      </c>
      <c r="C1327" s="2">
        <v>9</v>
      </c>
      <c r="D1327" s="2">
        <v>2020</v>
      </c>
      <c r="E1327" s="4">
        <v>172</v>
      </c>
      <c r="F1327" s="4">
        <v>0</v>
      </c>
      <c r="G1327" s="4">
        <v>172</v>
      </c>
      <c r="H1327" s="3" t="s">
        <v>11</v>
      </c>
      <c r="I1327" s="3" t="s">
        <v>71</v>
      </c>
      <c r="J1327" s="4">
        <v>65.36</v>
      </c>
    </row>
    <row r="1328" spans="1:10" x14ac:dyDescent="0.3">
      <c r="A1328" s="2" t="s">
        <v>2562</v>
      </c>
      <c r="B1328" s="3" t="s">
        <v>2563</v>
      </c>
      <c r="C1328" s="2">
        <v>9</v>
      </c>
      <c r="D1328" s="2">
        <v>2020</v>
      </c>
      <c r="E1328" s="4">
        <v>240</v>
      </c>
      <c r="F1328" s="4">
        <v>0</v>
      </c>
      <c r="G1328" s="4">
        <v>240</v>
      </c>
      <c r="H1328" s="3" t="s">
        <v>14</v>
      </c>
      <c r="I1328" s="3" t="s">
        <v>17</v>
      </c>
      <c r="J1328" s="4">
        <v>43.199999999999996</v>
      </c>
    </row>
    <row r="1329" spans="1:10" x14ac:dyDescent="0.3">
      <c r="A1329" s="2" t="s">
        <v>2564</v>
      </c>
      <c r="B1329" s="3" t="s">
        <v>2565</v>
      </c>
      <c r="C1329" s="2">
        <v>9</v>
      </c>
      <c r="D1329" s="2">
        <v>2020</v>
      </c>
      <c r="E1329" s="4">
        <v>192</v>
      </c>
      <c r="F1329" s="4">
        <v>0</v>
      </c>
      <c r="G1329" s="4">
        <v>192</v>
      </c>
      <c r="H1329" s="3" t="s">
        <v>14</v>
      </c>
      <c r="I1329" s="3" t="s">
        <v>78</v>
      </c>
      <c r="J1329" s="4">
        <v>34.56</v>
      </c>
    </row>
    <row r="1330" spans="1:10" x14ac:dyDescent="0.3">
      <c r="A1330" s="2" t="s">
        <v>2566</v>
      </c>
      <c r="B1330" s="3" t="s">
        <v>2567</v>
      </c>
      <c r="C1330" s="2">
        <v>9</v>
      </c>
      <c r="D1330" s="2">
        <v>2020</v>
      </c>
      <c r="E1330" s="4">
        <v>192</v>
      </c>
      <c r="F1330" s="4">
        <v>0</v>
      </c>
      <c r="G1330" s="4">
        <v>192</v>
      </c>
      <c r="H1330" s="3" t="s">
        <v>14</v>
      </c>
      <c r="I1330" s="3" t="s">
        <v>78</v>
      </c>
      <c r="J1330" s="4">
        <v>34.56</v>
      </c>
    </row>
    <row r="1331" spans="1:10" x14ac:dyDescent="0.3">
      <c r="A1331" s="2" t="s">
        <v>2568</v>
      </c>
      <c r="B1331" s="3" t="s">
        <v>2569</v>
      </c>
      <c r="C1331" s="2">
        <v>9</v>
      </c>
      <c r="D1331" s="2">
        <v>2020</v>
      </c>
      <c r="E1331" s="4">
        <v>538</v>
      </c>
      <c r="F1331" s="4">
        <v>0</v>
      </c>
      <c r="G1331" s="4">
        <v>538</v>
      </c>
      <c r="H1331" s="3" t="s">
        <v>44</v>
      </c>
      <c r="I1331" s="3" t="s">
        <v>597</v>
      </c>
      <c r="J1331" s="4">
        <v>129.12</v>
      </c>
    </row>
    <row r="1332" spans="1:10" x14ac:dyDescent="0.3">
      <c r="A1332" s="2" t="s">
        <v>2570</v>
      </c>
      <c r="B1332" s="3" t="s">
        <v>2571</v>
      </c>
      <c r="C1332" s="2">
        <v>9</v>
      </c>
      <c r="D1332" s="2">
        <v>2020</v>
      </c>
      <c r="E1332" s="4">
        <v>267</v>
      </c>
      <c r="F1332" s="4">
        <v>0</v>
      </c>
      <c r="G1332" s="4">
        <v>267</v>
      </c>
      <c r="H1332" s="3" t="s">
        <v>60</v>
      </c>
      <c r="I1332" s="3" t="s">
        <v>164</v>
      </c>
      <c r="J1332" s="4">
        <v>90.78</v>
      </c>
    </row>
    <row r="1333" spans="1:10" x14ac:dyDescent="0.3">
      <c r="A1333" s="2" t="s">
        <v>2572</v>
      </c>
      <c r="B1333" s="3" t="s">
        <v>2573</v>
      </c>
      <c r="C1333" s="2">
        <v>9</v>
      </c>
      <c r="D1333" s="2">
        <v>2020</v>
      </c>
      <c r="E1333" s="4">
        <v>383</v>
      </c>
      <c r="F1333" s="4">
        <v>0</v>
      </c>
      <c r="G1333" s="4">
        <v>383</v>
      </c>
      <c r="H1333" s="3" t="s">
        <v>63</v>
      </c>
      <c r="I1333" s="3" t="s">
        <v>66</v>
      </c>
      <c r="J1333" s="4">
        <v>122.56</v>
      </c>
    </row>
    <row r="1334" spans="1:10" x14ac:dyDescent="0.3">
      <c r="A1334" s="2" t="s">
        <v>2574</v>
      </c>
      <c r="B1334" s="3" t="s">
        <v>2575</v>
      </c>
      <c r="C1334" s="2">
        <v>9</v>
      </c>
      <c r="D1334" s="2">
        <v>2020</v>
      </c>
      <c r="E1334" s="4">
        <v>447</v>
      </c>
      <c r="F1334" s="4">
        <v>0</v>
      </c>
      <c r="G1334" s="4">
        <v>447</v>
      </c>
      <c r="H1334" s="3" t="s">
        <v>63</v>
      </c>
      <c r="I1334" s="3" t="s">
        <v>64</v>
      </c>
      <c r="J1334" s="4">
        <v>156.44999999999999</v>
      </c>
    </row>
    <row r="1335" spans="1:10" x14ac:dyDescent="0.3">
      <c r="A1335" s="2" t="s">
        <v>2576</v>
      </c>
      <c r="B1335" s="3" t="s">
        <v>2577</v>
      </c>
      <c r="C1335" s="2">
        <v>9</v>
      </c>
      <c r="D1335" s="2">
        <v>2020</v>
      </c>
      <c r="E1335" s="4">
        <v>168</v>
      </c>
      <c r="F1335" s="4">
        <v>0</v>
      </c>
      <c r="G1335" s="4">
        <v>168</v>
      </c>
      <c r="H1335" s="3" t="s">
        <v>11</v>
      </c>
      <c r="I1335" s="3" t="s">
        <v>121</v>
      </c>
      <c r="J1335" s="4">
        <v>75.600000000000009</v>
      </c>
    </row>
    <row r="1336" spans="1:10" x14ac:dyDescent="0.3">
      <c r="A1336" s="2" t="s">
        <v>2578</v>
      </c>
      <c r="B1336" s="3" t="s">
        <v>2579</v>
      </c>
      <c r="C1336" s="2">
        <v>9</v>
      </c>
      <c r="D1336" s="2">
        <v>2020</v>
      </c>
      <c r="E1336" s="4">
        <v>168</v>
      </c>
      <c r="F1336" s="4">
        <v>0</v>
      </c>
      <c r="G1336" s="4">
        <v>168</v>
      </c>
      <c r="H1336" s="3" t="s">
        <v>11</v>
      </c>
      <c r="I1336" s="3" t="s">
        <v>12</v>
      </c>
      <c r="J1336" s="4">
        <v>25.2</v>
      </c>
    </row>
    <row r="1337" spans="1:10" x14ac:dyDescent="0.3">
      <c r="A1337" s="2" t="s">
        <v>2580</v>
      </c>
      <c r="B1337" s="3" t="s">
        <v>2581</v>
      </c>
      <c r="C1337" s="2">
        <v>9</v>
      </c>
      <c r="D1337" s="2">
        <v>2020</v>
      </c>
      <c r="E1337" s="4">
        <v>210</v>
      </c>
      <c r="F1337" s="4">
        <v>0</v>
      </c>
      <c r="G1337" s="4">
        <v>210</v>
      </c>
      <c r="H1337" s="3" t="s">
        <v>14</v>
      </c>
      <c r="I1337" s="3" t="s">
        <v>75</v>
      </c>
      <c r="J1337" s="4">
        <v>37.799999999999997</v>
      </c>
    </row>
    <row r="1338" spans="1:10" x14ac:dyDescent="0.3">
      <c r="A1338" s="2" t="s">
        <v>2582</v>
      </c>
      <c r="B1338" s="3" t="s">
        <v>2583</v>
      </c>
      <c r="C1338" s="2">
        <v>9</v>
      </c>
      <c r="D1338" s="2">
        <v>2020</v>
      </c>
      <c r="E1338" s="4">
        <v>210</v>
      </c>
      <c r="F1338" s="4">
        <v>0</v>
      </c>
      <c r="G1338" s="4">
        <v>210</v>
      </c>
      <c r="H1338" s="3" t="s">
        <v>14</v>
      </c>
      <c r="I1338" s="3" t="s">
        <v>75</v>
      </c>
      <c r="J1338" s="4">
        <v>37.799999999999997</v>
      </c>
    </row>
    <row r="1339" spans="1:10" x14ac:dyDescent="0.3">
      <c r="A1339" s="2" t="s">
        <v>2584</v>
      </c>
      <c r="B1339" s="3" t="s">
        <v>2585</v>
      </c>
      <c r="C1339" s="2">
        <v>9</v>
      </c>
      <c r="D1339" s="2">
        <v>2020</v>
      </c>
      <c r="E1339" s="4">
        <v>220</v>
      </c>
      <c r="F1339" s="4">
        <v>0</v>
      </c>
      <c r="G1339" s="4">
        <v>220</v>
      </c>
      <c r="H1339" s="3" t="s">
        <v>14</v>
      </c>
      <c r="I1339" s="3" t="s">
        <v>15</v>
      </c>
      <c r="J1339" s="4">
        <v>39.6</v>
      </c>
    </row>
    <row r="1340" spans="1:10" x14ac:dyDescent="0.3">
      <c r="A1340" s="2" t="s">
        <v>2586</v>
      </c>
      <c r="B1340" s="3" t="s">
        <v>2587</v>
      </c>
      <c r="C1340" s="2">
        <v>9</v>
      </c>
      <c r="D1340" s="2">
        <v>2020</v>
      </c>
      <c r="E1340" s="4">
        <v>255</v>
      </c>
      <c r="F1340" s="4">
        <v>0</v>
      </c>
      <c r="G1340" s="4">
        <v>255</v>
      </c>
      <c r="H1340" s="3" t="s">
        <v>20</v>
      </c>
      <c r="I1340" s="3" t="s">
        <v>102</v>
      </c>
      <c r="J1340" s="4">
        <v>66.3</v>
      </c>
    </row>
    <row r="1341" spans="1:10" x14ac:dyDescent="0.3">
      <c r="A1341" s="2" t="s">
        <v>2588</v>
      </c>
      <c r="B1341" s="3" t="s">
        <v>2589</v>
      </c>
      <c r="C1341" s="2">
        <v>9</v>
      </c>
      <c r="D1341" s="2">
        <v>2020</v>
      </c>
      <c r="E1341" s="4">
        <v>478</v>
      </c>
      <c r="F1341" s="4">
        <v>0</v>
      </c>
      <c r="G1341" s="4">
        <v>478</v>
      </c>
      <c r="H1341" s="3" t="s">
        <v>44</v>
      </c>
      <c r="I1341" s="3" t="s">
        <v>162</v>
      </c>
      <c r="J1341" s="4">
        <v>119.5</v>
      </c>
    </row>
    <row r="1342" spans="1:10" x14ac:dyDescent="0.3">
      <c r="A1342" s="2" t="s">
        <v>2590</v>
      </c>
      <c r="B1342" s="3" t="s">
        <v>2591</v>
      </c>
      <c r="C1342" s="2">
        <v>9</v>
      </c>
      <c r="D1342" s="2">
        <v>2020</v>
      </c>
      <c r="E1342" s="4">
        <v>317</v>
      </c>
      <c r="F1342" s="4">
        <v>0</v>
      </c>
      <c r="G1342" s="4">
        <v>317</v>
      </c>
      <c r="H1342" s="3" t="s">
        <v>60</v>
      </c>
      <c r="I1342" s="3" t="s">
        <v>245</v>
      </c>
      <c r="J1342" s="4">
        <v>98.27</v>
      </c>
    </row>
    <row r="1343" spans="1:10" x14ac:dyDescent="0.3">
      <c r="A1343" s="2" t="s">
        <v>2592</v>
      </c>
      <c r="B1343" s="3" t="s">
        <v>2593</v>
      </c>
      <c r="C1343" s="2">
        <v>9</v>
      </c>
      <c r="D1343" s="2">
        <v>2020</v>
      </c>
      <c r="E1343" s="4">
        <v>383</v>
      </c>
      <c r="F1343" s="4">
        <v>0</v>
      </c>
      <c r="G1343" s="4">
        <v>383</v>
      </c>
      <c r="H1343" s="3" t="s">
        <v>63</v>
      </c>
      <c r="I1343" s="3" t="s">
        <v>66</v>
      </c>
      <c r="J1343" s="4">
        <v>122.56</v>
      </c>
    </row>
    <row r="1344" spans="1:10" x14ac:dyDescent="0.3">
      <c r="A1344" s="2" t="s">
        <v>2594</v>
      </c>
      <c r="B1344" s="3" t="s">
        <v>2595</v>
      </c>
      <c r="C1344" s="2">
        <v>9</v>
      </c>
      <c r="D1344" s="2">
        <v>2020</v>
      </c>
      <c r="E1344" s="4">
        <v>168</v>
      </c>
      <c r="F1344" s="4">
        <v>0</v>
      </c>
      <c r="G1344" s="4">
        <v>168</v>
      </c>
      <c r="H1344" s="3" t="s">
        <v>11</v>
      </c>
      <c r="I1344" s="3" t="s">
        <v>12</v>
      </c>
      <c r="J1344" s="4">
        <v>25.2</v>
      </c>
    </row>
    <row r="1345" spans="1:10" x14ac:dyDescent="0.3">
      <c r="A1345" s="2" t="s">
        <v>2596</v>
      </c>
      <c r="B1345" s="3" t="s">
        <v>2597</v>
      </c>
      <c r="C1345" s="2">
        <v>9</v>
      </c>
      <c r="D1345" s="2">
        <v>2020</v>
      </c>
      <c r="E1345" s="4">
        <v>168</v>
      </c>
      <c r="F1345" s="4">
        <v>0</v>
      </c>
      <c r="G1345" s="4">
        <v>168</v>
      </c>
      <c r="H1345" s="3" t="s">
        <v>11</v>
      </c>
      <c r="I1345" s="3" t="s">
        <v>12</v>
      </c>
      <c r="J1345" s="4">
        <v>25.2</v>
      </c>
    </row>
    <row r="1346" spans="1:10" x14ac:dyDescent="0.3">
      <c r="A1346" s="2" t="s">
        <v>2598</v>
      </c>
      <c r="B1346" s="3" t="s">
        <v>2599</v>
      </c>
      <c r="C1346" s="2">
        <v>9</v>
      </c>
      <c r="D1346" s="2">
        <v>2020</v>
      </c>
      <c r="E1346" s="4">
        <v>205</v>
      </c>
      <c r="F1346" s="4">
        <v>0</v>
      </c>
      <c r="G1346" s="4">
        <v>205</v>
      </c>
      <c r="H1346" s="3" t="s">
        <v>14</v>
      </c>
      <c r="I1346" s="3" t="s">
        <v>87</v>
      </c>
      <c r="J1346" s="4">
        <v>36.9</v>
      </c>
    </row>
    <row r="1347" spans="1:10" x14ac:dyDescent="0.3">
      <c r="A1347" s="2" t="s">
        <v>2600</v>
      </c>
      <c r="B1347" s="3" t="s">
        <v>2601</v>
      </c>
      <c r="C1347" s="2">
        <v>9</v>
      </c>
      <c r="D1347" s="2">
        <v>2020</v>
      </c>
      <c r="E1347" s="4">
        <v>220</v>
      </c>
      <c r="F1347" s="4">
        <v>0</v>
      </c>
      <c r="G1347" s="4">
        <v>220</v>
      </c>
      <c r="H1347" s="3" t="s">
        <v>14</v>
      </c>
      <c r="I1347" s="3" t="s">
        <v>15</v>
      </c>
      <c r="J1347" s="4">
        <v>39.6</v>
      </c>
    </row>
    <row r="1348" spans="1:10" x14ac:dyDescent="0.3">
      <c r="A1348" s="2" t="s">
        <v>2602</v>
      </c>
      <c r="B1348" s="3" t="s">
        <v>2603</v>
      </c>
      <c r="C1348" s="2">
        <v>9</v>
      </c>
      <c r="D1348" s="2">
        <v>2020</v>
      </c>
      <c r="E1348" s="4">
        <v>210</v>
      </c>
      <c r="F1348" s="4">
        <v>0</v>
      </c>
      <c r="G1348" s="4">
        <v>210</v>
      </c>
      <c r="H1348" s="3" t="s">
        <v>14</v>
      </c>
      <c r="I1348" s="3" t="s">
        <v>75</v>
      </c>
      <c r="J1348" s="4">
        <v>37.799999999999997</v>
      </c>
    </row>
    <row r="1349" spans="1:10" x14ac:dyDescent="0.3">
      <c r="A1349" s="2" t="s">
        <v>2604</v>
      </c>
      <c r="B1349" s="3" t="s">
        <v>2605</v>
      </c>
      <c r="C1349" s="2">
        <v>9</v>
      </c>
      <c r="D1349" s="2">
        <v>2020</v>
      </c>
      <c r="E1349" s="4">
        <v>258</v>
      </c>
      <c r="F1349" s="4">
        <v>0</v>
      </c>
      <c r="G1349" s="4">
        <v>258</v>
      </c>
      <c r="H1349" s="3" t="s">
        <v>20</v>
      </c>
      <c r="I1349" s="3" t="s">
        <v>105</v>
      </c>
      <c r="J1349" s="4">
        <v>72.240000000000009</v>
      </c>
    </row>
    <row r="1350" spans="1:10" x14ac:dyDescent="0.3">
      <c r="A1350" s="2" t="s">
        <v>2606</v>
      </c>
      <c r="B1350" s="3" t="s">
        <v>2607</v>
      </c>
      <c r="C1350" s="2">
        <v>9</v>
      </c>
      <c r="D1350" s="2">
        <v>2020</v>
      </c>
      <c r="E1350" s="4">
        <v>313</v>
      </c>
      <c r="F1350" s="4">
        <v>0</v>
      </c>
      <c r="G1350" s="4">
        <v>313</v>
      </c>
      <c r="H1350" s="3" t="s">
        <v>20</v>
      </c>
      <c r="I1350" s="3" t="s">
        <v>21</v>
      </c>
      <c r="J1350" s="4">
        <v>93.899999999999991</v>
      </c>
    </row>
    <row r="1351" spans="1:10" x14ac:dyDescent="0.3">
      <c r="A1351" s="2" t="s">
        <v>2608</v>
      </c>
      <c r="B1351" s="3" t="s">
        <v>2609</v>
      </c>
      <c r="C1351" s="2">
        <v>9</v>
      </c>
      <c r="D1351" s="2">
        <v>2020</v>
      </c>
      <c r="E1351" s="4">
        <v>295</v>
      </c>
      <c r="F1351" s="4">
        <v>0</v>
      </c>
      <c r="G1351" s="4">
        <v>295</v>
      </c>
      <c r="H1351" s="3" t="s">
        <v>60</v>
      </c>
      <c r="I1351" s="3" t="s">
        <v>729</v>
      </c>
      <c r="J1351" s="4">
        <v>97.350000000000009</v>
      </c>
    </row>
    <row r="1352" spans="1:10" x14ac:dyDescent="0.3">
      <c r="A1352" s="2" t="s">
        <v>2610</v>
      </c>
      <c r="B1352" s="3" t="s">
        <v>2611</v>
      </c>
      <c r="C1352" s="2">
        <v>9</v>
      </c>
      <c r="D1352" s="2">
        <v>2020</v>
      </c>
      <c r="E1352" s="4">
        <v>345</v>
      </c>
      <c r="F1352" s="4">
        <v>0</v>
      </c>
      <c r="G1352" s="4">
        <v>345</v>
      </c>
      <c r="H1352" s="3" t="s">
        <v>63</v>
      </c>
      <c r="I1352" s="3" t="s">
        <v>116</v>
      </c>
      <c r="J1352" s="4">
        <v>106.95</v>
      </c>
    </row>
    <row r="1353" spans="1:10" x14ac:dyDescent="0.3">
      <c r="A1353" s="2" t="s">
        <v>2612</v>
      </c>
      <c r="B1353" s="3" t="s">
        <v>2613</v>
      </c>
      <c r="C1353" s="2">
        <v>9</v>
      </c>
      <c r="D1353" s="2">
        <v>2020</v>
      </c>
      <c r="E1353" s="4">
        <v>172</v>
      </c>
      <c r="F1353" s="4">
        <v>0</v>
      </c>
      <c r="G1353" s="4">
        <v>172</v>
      </c>
      <c r="H1353" s="3" t="s">
        <v>11</v>
      </c>
      <c r="I1353" s="3" t="s">
        <v>71</v>
      </c>
      <c r="J1353" s="4">
        <v>65.36</v>
      </c>
    </row>
    <row r="1354" spans="1:10" x14ac:dyDescent="0.3">
      <c r="A1354" s="2" t="s">
        <v>2614</v>
      </c>
      <c r="B1354" s="3" t="s">
        <v>2615</v>
      </c>
      <c r="C1354" s="2">
        <v>9</v>
      </c>
      <c r="D1354" s="2">
        <v>2020</v>
      </c>
      <c r="E1354" s="4">
        <v>168</v>
      </c>
      <c r="F1354" s="4">
        <v>0</v>
      </c>
      <c r="G1354" s="4">
        <v>168</v>
      </c>
      <c r="H1354" s="3" t="s">
        <v>11</v>
      </c>
      <c r="I1354" s="3" t="s">
        <v>121</v>
      </c>
      <c r="J1354" s="4">
        <v>75.600000000000009</v>
      </c>
    </row>
    <row r="1355" spans="1:10" x14ac:dyDescent="0.3">
      <c r="A1355" s="2" t="s">
        <v>2616</v>
      </c>
      <c r="B1355" s="3" t="s">
        <v>2617</v>
      </c>
      <c r="C1355" s="2">
        <v>9</v>
      </c>
      <c r="D1355" s="2">
        <v>2020</v>
      </c>
      <c r="E1355" s="4">
        <v>205</v>
      </c>
      <c r="F1355" s="4">
        <v>0</v>
      </c>
      <c r="G1355" s="4">
        <v>205</v>
      </c>
      <c r="H1355" s="3" t="s">
        <v>14</v>
      </c>
      <c r="I1355" s="3" t="s">
        <v>87</v>
      </c>
      <c r="J1355" s="4">
        <v>36.9</v>
      </c>
    </row>
    <row r="1356" spans="1:10" x14ac:dyDescent="0.3">
      <c r="A1356" s="2" t="s">
        <v>2618</v>
      </c>
      <c r="B1356" s="3" t="s">
        <v>2619</v>
      </c>
      <c r="C1356" s="2">
        <v>9</v>
      </c>
      <c r="D1356" s="2">
        <v>2020</v>
      </c>
      <c r="E1356" s="4">
        <v>210</v>
      </c>
      <c r="F1356" s="4">
        <v>0</v>
      </c>
      <c r="G1356" s="4">
        <v>210</v>
      </c>
      <c r="H1356" s="3" t="s">
        <v>14</v>
      </c>
      <c r="I1356" s="3" t="s">
        <v>75</v>
      </c>
      <c r="J1356" s="4">
        <v>37.799999999999997</v>
      </c>
    </row>
    <row r="1357" spans="1:10" x14ac:dyDescent="0.3">
      <c r="A1357" s="2" t="s">
        <v>2620</v>
      </c>
      <c r="B1357" s="3" t="s">
        <v>2621</v>
      </c>
      <c r="C1357" s="2">
        <v>9</v>
      </c>
      <c r="D1357" s="2">
        <v>2020</v>
      </c>
      <c r="E1357" s="4">
        <v>205</v>
      </c>
      <c r="F1357" s="4">
        <v>0</v>
      </c>
      <c r="G1357" s="4">
        <v>205</v>
      </c>
      <c r="H1357" s="3" t="s">
        <v>14</v>
      </c>
      <c r="I1357" s="3" t="s">
        <v>87</v>
      </c>
      <c r="J1357" s="4">
        <v>36.9</v>
      </c>
    </row>
    <row r="1358" spans="1:10" x14ac:dyDescent="0.3">
      <c r="A1358" s="2" t="s">
        <v>2622</v>
      </c>
      <c r="B1358" s="3" t="s">
        <v>2623</v>
      </c>
      <c r="C1358" s="2">
        <v>9</v>
      </c>
      <c r="D1358" s="2">
        <v>2020</v>
      </c>
      <c r="E1358" s="4">
        <v>258</v>
      </c>
      <c r="F1358" s="4">
        <v>0</v>
      </c>
      <c r="G1358" s="4">
        <v>258</v>
      </c>
      <c r="H1358" s="3" t="s">
        <v>20</v>
      </c>
      <c r="I1358" s="3" t="s">
        <v>105</v>
      </c>
      <c r="J1358" s="4">
        <v>72.240000000000009</v>
      </c>
    </row>
    <row r="1359" spans="1:10" x14ac:dyDescent="0.3">
      <c r="A1359" s="2" t="s">
        <v>2624</v>
      </c>
      <c r="B1359" s="3" t="s">
        <v>2625</v>
      </c>
      <c r="C1359" s="2">
        <v>9</v>
      </c>
      <c r="D1359" s="2">
        <v>2020</v>
      </c>
      <c r="E1359" s="4">
        <v>327</v>
      </c>
      <c r="F1359" s="4">
        <v>0</v>
      </c>
      <c r="G1359" s="4">
        <v>327</v>
      </c>
      <c r="H1359" s="3" t="s">
        <v>20</v>
      </c>
      <c r="I1359" s="3" t="s">
        <v>100</v>
      </c>
      <c r="J1359" s="4">
        <v>94.83</v>
      </c>
    </row>
    <row r="1360" spans="1:10" x14ac:dyDescent="0.3">
      <c r="A1360" s="2" t="s">
        <v>2626</v>
      </c>
      <c r="B1360" s="3" t="s">
        <v>2627</v>
      </c>
      <c r="C1360" s="2">
        <v>9</v>
      </c>
      <c r="D1360" s="2">
        <v>2020</v>
      </c>
      <c r="E1360" s="4">
        <v>258</v>
      </c>
      <c r="F1360" s="4">
        <v>0</v>
      </c>
      <c r="G1360" s="4">
        <v>258</v>
      </c>
      <c r="H1360" s="3" t="s">
        <v>20</v>
      </c>
      <c r="I1360" s="3" t="s">
        <v>105</v>
      </c>
      <c r="J1360" s="4">
        <v>72.240000000000009</v>
      </c>
    </row>
    <row r="1361" spans="1:10" x14ac:dyDescent="0.3">
      <c r="A1361" s="2" t="s">
        <v>2628</v>
      </c>
      <c r="B1361" s="3" t="s">
        <v>2629</v>
      </c>
      <c r="C1361" s="2">
        <v>9</v>
      </c>
      <c r="D1361" s="2">
        <v>2020</v>
      </c>
      <c r="E1361" s="4">
        <v>168</v>
      </c>
      <c r="F1361" s="4">
        <v>0</v>
      </c>
      <c r="G1361" s="4">
        <v>168</v>
      </c>
      <c r="H1361" s="3" t="s">
        <v>60</v>
      </c>
      <c r="I1361" s="3" t="s">
        <v>535</v>
      </c>
      <c r="J1361" s="4">
        <v>60.48</v>
      </c>
    </row>
    <row r="1362" spans="1:10" x14ac:dyDescent="0.3">
      <c r="A1362" s="2" t="s">
        <v>2630</v>
      </c>
      <c r="B1362" s="3" t="s">
        <v>2631</v>
      </c>
      <c r="C1362" s="2">
        <v>9</v>
      </c>
      <c r="D1362" s="2">
        <v>2020</v>
      </c>
      <c r="E1362" s="4">
        <v>383</v>
      </c>
      <c r="F1362" s="4">
        <v>0</v>
      </c>
      <c r="G1362" s="4">
        <v>383</v>
      </c>
      <c r="H1362" s="3" t="s">
        <v>63</v>
      </c>
      <c r="I1362" s="3" t="s">
        <v>66</v>
      </c>
      <c r="J1362" s="4">
        <v>122.56</v>
      </c>
    </row>
    <row r="1363" spans="1:10" x14ac:dyDescent="0.3">
      <c r="A1363" s="2" t="s">
        <v>2632</v>
      </c>
      <c r="B1363" s="3" t="s">
        <v>2633</v>
      </c>
      <c r="C1363" s="2">
        <v>9</v>
      </c>
      <c r="D1363" s="2">
        <v>2020</v>
      </c>
      <c r="E1363" s="4">
        <v>172</v>
      </c>
      <c r="F1363" s="4">
        <v>0</v>
      </c>
      <c r="G1363" s="4">
        <v>172</v>
      </c>
      <c r="H1363" s="3" t="s">
        <v>11</v>
      </c>
      <c r="I1363" s="3" t="s">
        <v>71</v>
      </c>
      <c r="J1363" s="4">
        <v>65.36</v>
      </c>
    </row>
    <row r="1364" spans="1:10" x14ac:dyDescent="0.3">
      <c r="A1364" s="2" t="s">
        <v>2634</v>
      </c>
      <c r="B1364" s="3" t="s">
        <v>2635</v>
      </c>
      <c r="C1364" s="2">
        <v>9</v>
      </c>
      <c r="D1364" s="2">
        <v>2020</v>
      </c>
      <c r="E1364" s="4">
        <v>220</v>
      </c>
      <c r="F1364" s="4">
        <v>0</v>
      </c>
      <c r="G1364" s="4">
        <v>220</v>
      </c>
      <c r="H1364" s="3" t="s">
        <v>14</v>
      </c>
      <c r="I1364" s="3" t="s">
        <v>15</v>
      </c>
      <c r="J1364" s="4">
        <v>39.6</v>
      </c>
    </row>
    <row r="1365" spans="1:10" x14ac:dyDescent="0.3">
      <c r="A1365" s="2" t="s">
        <v>2636</v>
      </c>
      <c r="B1365" s="3" t="s">
        <v>2637</v>
      </c>
      <c r="C1365" s="2">
        <v>9</v>
      </c>
      <c r="D1365" s="2">
        <v>2020</v>
      </c>
      <c r="E1365" s="4">
        <v>255</v>
      </c>
      <c r="F1365" s="4">
        <v>0</v>
      </c>
      <c r="G1365" s="4">
        <v>255</v>
      </c>
      <c r="H1365" s="3" t="s">
        <v>20</v>
      </c>
      <c r="I1365" s="3" t="s">
        <v>102</v>
      </c>
      <c r="J1365" s="4">
        <v>66.3</v>
      </c>
    </row>
    <row r="1366" spans="1:10" x14ac:dyDescent="0.3">
      <c r="A1366" s="2" t="s">
        <v>2638</v>
      </c>
      <c r="B1366" s="3" t="s">
        <v>2639</v>
      </c>
      <c r="C1366" s="2">
        <v>9</v>
      </c>
      <c r="D1366" s="2">
        <v>2020</v>
      </c>
      <c r="E1366" s="4">
        <v>948</v>
      </c>
      <c r="F1366" s="4">
        <v>0</v>
      </c>
      <c r="G1366" s="4">
        <v>948</v>
      </c>
      <c r="H1366" s="3" t="s">
        <v>26</v>
      </c>
      <c r="I1366" s="3" t="s">
        <v>27</v>
      </c>
      <c r="J1366" s="4">
        <v>303.36</v>
      </c>
    </row>
    <row r="1367" spans="1:10" x14ac:dyDescent="0.3">
      <c r="A1367" s="2" t="s">
        <v>2640</v>
      </c>
      <c r="B1367" s="3" t="s">
        <v>2641</v>
      </c>
      <c r="C1367" s="2">
        <v>9</v>
      </c>
      <c r="D1367" s="2">
        <v>2020</v>
      </c>
      <c r="E1367" s="4">
        <v>510</v>
      </c>
      <c r="F1367" s="4">
        <v>0</v>
      </c>
      <c r="G1367" s="4">
        <v>510</v>
      </c>
      <c r="H1367" s="3" t="s">
        <v>41</v>
      </c>
      <c r="I1367" s="3" t="s">
        <v>42</v>
      </c>
      <c r="J1367" s="4">
        <v>163.20000000000002</v>
      </c>
    </row>
    <row r="1368" spans="1:10" x14ac:dyDescent="0.3">
      <c r="A1368" s="2" t="s">
        <v>2642</v>
      </c>
      <c r="B1368" s="3" t="s">
        <v>2643</v>
      </c>
      <c r="C1368" s="2">
        <v>9</v>
      </c>
      <c r="D1368" s="2">
        <v>2020</v>
      </c>
      <c r="E1368" s="4">
        <v>486</v>
      </c>
      <c r="F1368" s="4">
        <v>0</v>
      </c>
      <c r="G1368" s="4">
        <v>486</v>
      </c>
      <c r="H1368" s="3" t="s">
        <v>41</v>
      </c>
      <c r="I1368" s="3" t="s">
        <v>2029</v>
      </c>
      <c r="J1368" s="4">
        <v>281.88</v>
      </c>
    </row>
    <row r="1369" spans="1:10" x14ac:dyDescent="0.3">
      <c r="A1369" s="2" t="s">
        <v>2644</v>
      </c>
      <c r="B1369" s="3" t="s">
        <v>2645</v>
      </c>
      <c r="C1369" s="2">
        <v>9</v>
      </c>
      <c r="D1369" s="2">
        <v>2020</v>
      </c>
      <c r="E1369" s="4">
        <v>502</v>
      </c>
      <c r="F1369" s="4">
        <v>0</v>
      </c>
      <c r="G1369" s="4">
        <v>502</v>
      </c>
      <c r="H1369" s="3" t="s">
        <v>41</v>
      </c>
      <c r="I1369" s="3" t="s">
        <v>207</v>
      </c>
      <c r="J1369" s="4">
        <v>291.15999999999997</v>
      </c>
    </row>
    <row r="1370" spans="1:10" x14ac:dyDescent="0.3">
      <c r="A1370" s="2" t="s">
        <v>2646</v>
      </c>
      <c r="B1370" s="3" t="s">
        <v>2647</v>
      </c>
      <c r="C1370" s="2">
        <v>9</v>
      </c>
      <c r="D1370" s="2">
        <v>2020</v>
      </c>
      <c r="E1370" s="4">
        <v>596</v>
      </c>
      <c r="F1370" s="4">
        <v>0</v>
      </c>
      <c r="G1370" s="4">
        <v>596</v>
      </c>
      <c r="H1370" s="3" t="s">
        <v>41</v>
      </c>
      <c r="I1370" s="3" t="s">
        <v>2648</v>
      </c>
      <c r="J1370" s="4">
        <v>250.32</v>
      </c>
    </row>
    <row r="1371" spans="1:10" x14ac:dyDescent="0.3">
      <c r="A1371" s="2" t="s">
        <v>2649</v>
      </c>
      <c r="B1371" s="3" t="s">
        <v>2650</v>
      </c>
      <c r="C1371" s="2">
        <v>9</v>
      </c>
      <c r="D1371" s="2">
        <v>2020</v>
      </c>
      <c r="E1371" s="4">
        <v>559</v>
      </c>
      <c r="F1371" s="4">
        <v>0</v>
      </c>
      <c r="G1371" s="4">
        <v>559</v>
      </c>
      <c r="H1371" s="3" t="s">
        <v>41</v>
      </c>
      <c r="I1371" s="3" t="s">
        <v>2053</v>
      </c>
      <c r="J1371" s="4">
        <v>223.60000000000002</v>
      </c>
    </row>
    <row r="1372" spans="1:10" x14ac:dyDescent="0.3">
      <c r="A1372" s="2" t="s">
        <v>2651</v>
      </c>
      <c r="B1372" s="3" t="s">
        <v>2652</v>
      </c>
      <c r="C1372" s="2">
        <v>9</v>
      </c>
      <c r="D1372" s="2">
        <v>2020</v>
      </c>
      <c r="E1372" s="4">
        <v>636</v>
      </c>
      <c r="F1372" s="4">
        <v>0</v>
      </c>
      <c r="G1372" s="4">
        <v>636</v>
      </c>
      <c r="H1372" s="3" t="s">
        <v>41</v>
      </c>
      <c r="I1372" s="3" t="s">
        <v>194</v>
      </c>
      <c r="J1372" s="4">
        <v>216.24</v>
      </c>
    </row>
    <row r="1373" spans="1:10" x14ac:dyDescent="0.3">
      <c r="A1373" s="2" t="s">
        <v>2653</v>
      </c>
      <c r="B1373" s="3" t="s">
        <v>2654</v>
      </c>
      <c r="C1373" s="2">
        <v>9</v>
      </c>
      <c r="D1373" s="2">
        <v>2020</v>
      </c>
      <c r="E1373" s="4">
        <v>538</v>
      </c>
      <c r="F1373" s="4">
        <v>0</v>
      </c>
      <c r="G1373" s="4">
        <v>538</v>
      </c>
      <c r="H1373" s="3" t="s">
        <v>44</v>
      </c>
      <c r="I1373" s="3" t="s">
        <v>47</v>
      </c>
      <c r="J1373" s="4">
        <v>145.26000000000002</v>
      </c>
    </row>
    <row r="1374" spans="1:10" x14ac:dyDescent="0.3">
      <c r="A1374" s="2" t="s">
        <v>2655</v>
      </c>
      <c r="B1374" s="3" t="s">
        <v>2656</v>
      </c>
      <c r="C1374" s="2">
        <v>9</v>
      </c>
      <c r="D1374" s="2">
        <v>2020</v>
      </c>
      <c r="E1374" s="4">
        <v>261</v>
      </c>
      <c r="F1374" s="4">
        <v>0</v>
      </c>
      <c r="G1374" s="4">
        <v>261</v>
      </c>
      <c r="H1374" s="3" t="s">
        <v>60</v>
      </c>
      <c r="I1374" s="3" t="s">
        <v>515</v>
      </c>
      <c r="J1374" s="4">
        <v>78.3</v>
      </c>
    </row>
    <row r="1375" spans="1:10" x14ac:dyDescent="0.3">
      <c r="A1375" s="2" t="s">
        <v>2657</v>
      </c>
      <c r="B1375" s="3" t="s">
        <v>2658</v>
      </c>
      <c r="C1375" s="2">
        <v>9</v>
      </c>
      <c r="D1375" s="2">
        <v>2020</v>
      </c>
      <c r="E1375" s="4">
        <v>345</v>
      </c>
      <c r="F1375" s="4">
        <v>0</v>
      </c>
      <c r="G1375" s="4">
        <v>345</v>
      </c>
      <c r="H1375" s="3" t="s">
        <v>63</v>
      </c>
      <c r="I1375" s="3" t="s">
        <v>116</v>
      </c>
      <c r="J1375" s="4">
        <v>106.95</v>
      </c>
    </row>
    <row r="1376" spans="1:10" x14ac:dyDescent="0.3">
      <c r="A1376" s="2" t="s">
        <v>2659</v>
      </c>
      <c r="B1376" s="3" t="s">
        <v>2660</v>
      </c>
      <c r="C1376" s="2">
        <v>9</v>
      </c>
      <c r="D1376" s="2">
        <v>2020</v>
      </c>
      <c r="E1376" s="4">
        <v>172</v>
      </c>
      <c r="F1376" s="4">
        <v>0</v>
      </c>
      <c r="G1376" s="4">
        <v>172</v>
      </c>
      <c r="H1376" s="3" t="s">
        <v>11</v>
      </c>
      <c r="I1376" s="3" t="s">
        <v>71</v>
      </c>
      <c r="J1376" s="4">
        <v>65.36</v>
      </c>
    </row>
    <row r="1377" spans="1:10" x14ac:dyDescent="0.3">
      <c r="A1377" s="2" t="s">
        <v>2661</v>
      </c>
      <c r="B1377" s="3" t="s">
        <v>2662</v>
      </c>
      <c r="C1377" s="2">
        <v>9</v>
      </c>
      <c r="D1377" s="2">
        <v>2020</v>
      </c>
      <c r="E1377" s="4">
        <v>210</v>
      </c>
      <c r="F1377" s="4">
        <v>0</v>
      </c>
      <c r="G1377" s="4">
        <v>210</v>
      </c>
      <c r="H1377" s="3" t="s">
        <v>14</v>
      </c>
      <c r="I1377" s="3" t="s">
        <v>75</v>
      </c>
      <c r="J1377" s="4">
        <v>37.799999999999997</v>
      </c>
    </row>
    <row r="1378" spans="1:10" x14ac:dyDescent="0.3">
      <c r="A1378" s="2" t="s">
        <v>2663</v>
      </c>
      <c r="B1378" s="3" t="s">
        <v>2664</v>
      </c>
      <c r="C1378" s="2">
        <v>9</v>
      </c>
      <c r="D1378" s="2">
        <v>2020</v>
      </c>
      <c r="E1378" s="4">
        <v>220</v>
      </c>
      <c r="F1378" s="4">
        <v>0</v>
      </c>
      <c r="G1378" s="4">
        <v>220</v>
      </c>
      <c r="H1378" s="3" t="s">
        <v>14</v>
      </c>
      <c r="I1378" s="3" t="s">
        <v>15</v>
      </c>
      <c r="J1378" s="4">
        <v>39.6</v>
      </c>
    </row>
    <row r="1379" spans="1:10" x14ac:dyDescent="0.3">
      <c r="A1379" s="2" t="s">
        <v>2665</v>
      </c>
      <c r="B1379" s="3" t="s">
        <v>2666</v>
      </c>
      <c r="C1379" s="2">
        <v>9</v>
      </c>
      <c r="D1379" s="2">
        <v>2020</v>
      </c>
      <c r="E1379" s="4">
        <v>192</v>
      </c>
      <c r="F1379" s="4">
        <v>0</v>
      </c>
      <c r="G1379" s="4">
        <v>192</v>
      </c>
      <c r="H1379" s="3" t="s">
        <v>14</v>
      </c>
      <c r="I1379" s="3" t="s">
        <v>78</v>
      </c>
      <c r="J1379" s="4">
        <v>34.56</v>
      </c>
    </row>
    <row r="1380" spans="1:10" x14ac:dyDescent="0.3">
      <c r="A1380" s="2" t="s">
        <v>2667</v>
      </c>
      <c r="B1380" s="3" t="s">
        <v>2668</v>
      </c>
      <c r="C1380" s="2">
        <v>9</v>
      </c>
      <c r="D1380" s="2">
        <v>2020</v>
      </c>
      <c r="E1380" s="4">
        <v>258</v>
      </c>
      <c r="F1380" s="4">
        <v>0</v>
      </c>
      <c r="G1380" s="4">
        <v>258</v>
      </c>
      <c r="H1380" s="3" t="s">
        <v>20</v>
      </c>
      <c r="I1380" s="3" t="s">
        <v>105</v>
      </c>
      <c r="J1380" s="4">
        <v>72.240000000000009</v>
      </c>
    </row>
    <row r="1381" spans="1:10" x14ac:dyDescent="0.3">
      <c r="A1381" s="2" t="s">
        <v>2669</v>
      </c>
      <c r="B1381" s="3" t="s">
        <v>2670</v>
      </c>
      <c r="C1381" s="2">
        <v>9</v>
      </c>
      <c r="D1381" s="2">
        <v>2020</v>
      </c>
      <c r="E1381" s="4">
        <v>255</v>
      </c>
      <c r="F1381" s="4">
        <v>0</v>
      </c>
      <c r="G1381" s="4">
        <v>255</v>
      </c>
      <c r="H1381" s="3" t="s">
        <v>20</v>
      </c>
      <c r="I1381" s="3" t="s">
        <v>102</v>
      </c>
      <c r="J1381" s="4">
        <v>66.3</v>
      </c>
    </row>
    <row r="1382" spans="1:10" x14ac:dyDescent="0.3">
      <c r="A1382" s="2" t="s">
        <v>2671</v>
      </c>
      <c r="B1382" s="3" t="s">
        <v>2672</v>
      </c>
      <c r="C1382" s="2">
        <v>9</v>
      </c>
      <c r="D1382" s="2">
        <v>2020</v>
      </c>
      <c r="E1382" s="4">
        <v>258</v>
      </c>
      <c r="F1382" s="4">
        <v>0</v>
      </c>
      <c r="G1382" s="4">
        <v>258</v>
      </c>
      <c r="H1382" s="3" t="s">
        <v>20</v>
      </c>
      <c r="I1382" s="3" t="s">
        <v>105</v>
      </c>
      <c r="J1382" s="4">
        <v>72.240000000000009</v>
      </c>
    </row>
    <row r="1383" spans="1:10" x14ac:dyDescent="0.3">
      <c r="A1383" s="2" t="s">
        <v>2673</v>
      </c>
      <c r="B1383" s="3" t="s">
        <v>2674</v>
      </c>
      <c r="C1383" s="2">
        <v>9</v>
      </c>
      <c r="D1383" s="2">
        <v>2020</v>
      </c>
      <c r="E1383" s="4">
        <v>172</v>
      </c>
      <c r="F1383" s="4">
        <v>0</v>
      </c>
      <c r="G1383" s="4">
        <v>172</v>
      </c>
      <c r="H1383" s="3" t="s">
        <v>11</v>
      </c>
      <c r="I1383" s="3" t="s">
        <v>71</v>
      </c>
      <c r="J1383" s="4">
        <v>65.36</v>
      </c>
    </row>
    <row r="1384" spans="1:10" x14ac:dyDescent="0.3">
      <c r="A1384" s="2" t="s">
        <v>2675</v>
      </c>
      <c r="B1384" s="3" t="s">
        <v>2676</v>
      </c>
      <c r="C1384" s="2">
        <v>9</v>
      </c>
      <c r="D1384" s="2">
        <v>2020</v>
      </c>
      <c r="E1384" s="4">
        <v>220</v>
      </c>
      <c r="F1384" s="4">
        <v>0</v>
      </c>
      <c r="G1384" s="4">
        <v>220</v>
      </c>
      <c r="H1384" s="3" t="s">
        <v>14</v>
      </c>
      <c r="I1384" s="3" t="s">
        <v>15</v>
      </c>
      <c r="J1384" s="4">
        <v>39.6</v>
      </c>
    </row>
    <row r="1385" spans="1:10" x14ac:dyDescent="0.3">
      <c r="A1385" s="2" t="s">
        <v>2677</v>
      </c>
      <c r="B1385" s="3" t="s">
        <v>2678</v>
      </c>
      <c r="C1385" s="2">
        <v>9</v>
      </c>
      <c r="D1385" s="2">
        <v>2020</v>
      </c>
      <c r="E1385" s="4">
        <v>313</v>
      </c>
      <c r="F1385" s="4">
        <v>0</v>
      </c>
      <c r="G1385" s="4">
        <v>313</v>
      </c>
      <c r="H1385" s="3" t="s">
        <v>20</v>
      </c>
      <c r="I1385" s="3" t="s">
        <v>21</v>
      </c>
      <c r="J1385" s="4">
        <v>93.899999999999991</v>
      </c>
    </row>
    <row r="1386" spans="1:10" x14ac:dyDescent="0.3">
      <c r="A1386" s="2" t="s">
        <v>2679</v>
      </c>
      <c r="B1386" s="3" t="s">
        <v>2680</v>
      </c>
      <c r="C1386" s="2">
        <v>9</v>
      </c>
      <c r="D1386" s="2">
        <v>2020</v>
      </c>
      <c r="E1386" s="4">
        <v>990</v>
      </c>
      <c r="F1386" s="4">
        <v>0</v>
      </c>
      <c r="G1386" s="4">
        <v>990</v>
      </c>
      <c r="H1386" s="3" t="s">
        <v>23</v>
      </c>
      <c r="I1386" s="3" t="s">
        <v>212</v>
      </c>
      <c r="J1386" s="4">
        <v>316.8</v>
      </c>
    </row>
    <row r="1387" spans="1:10" x14ac:dyDescent="0.3">
      <c r="A1387" s="2" t="s">
        <v>2681</v>
      </c>
      <c r="B1387" s="3" t="s">
        <v>2682</v>
      </c>
      <c r="C1387" s="2">
        <v>9</v>
      </c>
      <c r="D1387" s="2">
        <v>2020</v>
      </c>
      <c r="E1387" s="4">
        <v>889</v>
      </c>
      <c r="F1387" s="4">
        <v>0</v>
      </c>
      <c r="G1387" s="4">
        <v>889</v>
      </c>
      <c r="H1387" s="3" t="s">
        <v>23</v>
      </c>
      <c r="I1387" s="3" t="s">
        <v>309</v>
      </c>
      <c r="J1387" s="4">
        <v>222.25</v>
      </c>
    </row>
    <row r="1388" spans="1:10" x14ac:dyDescent="0.3">
      <c r="A1388" s="2" t="s">
        <v>2683</v>
      </c>
      <c r="B1388" s="3" t="s">
        <v>2684</v>
      </c>
      <c r="C1388" s="2">
        <v>9</v>
      </c>
      <c r="D1388" s="2">
        <v>2020</v>
      </c>
      <c r="E1388" s="4">
        <v>447</v>
      </c>
      <c r="F1388" s="4">
        <v>0</v>
      </c>
      <c r="G1388" s="4">
        <v>447</v>
      </c>
      <c r="H1388" s="3" t="s">
        <v>63</v>
      </c>
      <c r="I1388" s="3" t="s">
        <v>64</v>
      </c>
      <c r="J1388" s="4">
        <v>156.44999999999999</v>
      </c>
    </row>
    <row r="1389" spans="1:10" x14ac:dyDescent="0.3">
      <c r="A1389" s="2" t="s">
        <v>2685</v>
      </c>
      <c r="B1389" s="3" t="s">
        <v>2686</v>
      </c>
      <c r="C1389" s="2">
        <v>9</v>
      </c>
      <c r="D1389" s="2">
        <v>2020</v>
      </c>
      <c r="E1389" s="4">
        <v>168</v>
      </c>
      <c r="F1389" s="4">
        <v>0</v>
      </c>
      <c r="G1389" s="4">
        <v>168</v>
      </c>
      <c r="H1389" s="3" t="s">
        <v>11</v>
      </c>
      <c r="I1389" s="3" t="s">
        <v>12</v>
      </c>
      <c r="J1389" s="4">
        <v>25.2</v>
      </c>
    </row>
    <row r="1390" spans="1:10" x14ac:dyDescent="0.3">
      <c r="A1390" s="2" t="s">
        <v>2687</v>
      </c>
      <c r="B1390" s="3" t="s">
        <v>2688</v>
      </c>
      <c r="C1390" s="2">
        <v>9</v>
      </c>
      <c r="D1390" s="2">
        <v>2020</v>
      </c>
      <c r="E1390" s="4">
        <v>210</v>
      </c>
      <c r="F1390" s="4">
        <v>0</v>
      </c>
      <c r="G1390" s="4">
        <v>210</v>
      </c>
      <c r="H1390" s="3" t="s">
        <v>14</v>
      </c>
      <c r="I1390" s="3" t="s">
        <v>75</v>
      </c>
      <c r="J1390" s="4">
        <v>37.799999999999997</v>
      </c>
    </row>
    <row r="1391" spans="1:10" x14ac:dyDescent="0.3">
      <c r="A1391" s="2" t="s">
        <v>2689</v>
      </c>
      <c r="B1391" s="3" t="s">
        <v>2690</v>
      </c>
      <c r="C1391" s="2">
        <v>9</v>
      </c>
      <c r="D1391" s="2">
        <v>2020</v>
      </c>
      <c r="E1391" s="4">
        <v>240</v>
      </c>
      <c r="F1391" s="4">
        <v>0</v>
      </c>
      <c r="G1391" s="4">
        <v>240</v>
      </c>
      <c r="H1391" s="3" t="s">
        <v>14</v>
      </c>
      <c r="I1391" s="3" t="s">
        <v>17</v>
      </c>
      <c r="J1391" s="4">
        <v>43.199999999999996</v>
      </c>
    </row>
    <row r="1392" spans="1:10" x14ac:dyDescent="0.3">
      <c r="A1392" s="2" t="s">
        <v>2691</v>
      </c>
      <c r="B1392" s="3" t="s">
        <v>2692</v>
      </c>
      <c r="C1392" s="2">
        <v>9</v>
      </c>
      <c r="D1392" s="2">
        <v>2020</v>
      </c>
      <c r="E1392" s="4">
        <v>313</v>
      </c>
      <c r="F1392" s="4">
        <v>0</v>
      </c>
      <c r="G1392" s="4">
        <v>313</v>
      </c>
      <c r="H1392" s="3" t="s">
        <v>20</v>
      </c>
      <c r="I1392" s="3" t="s">
        <v>21</v>
      </c>
      <c r="J1392" s="4">
        <v>93.899999999999991</v>
      </c>
    </row>
    <row r="1393" spans="1:10" x14ac:dyDescent="0.3">
      <c r="A1393" s="2" t="s">
        <v>2693</v>
      </c>
      <c r="B1393" s="3" t="s">
        <v>2694</v>
      </c>
      <c r="C1393" s="2">
        <v>9</v>
      </c>
      <c r="D1393" s="2">
        <v>2020</v>
      </c>
      <c r="E1393" s="4">
        <v>258</v>
      </c>
      <c r="F1393" s="4">
        <v>0</v>
      </c>
      <c r="G1393" s="4">
        <v>258</v>
      </c>
      <c r="H1393" s="3" t="s">
        <v>20</v>
      </c>
      <c r="I1393" s="3" t="s">
        <v>105</v>
      </c>
      <c r="J1393" s="4">
        <v>72.240000000000009</v>
      </c>
    </row>
    <row r="1394" spans="1:10" x14ac:dyDescent="0.3">
      <c r="A1394" s="2" t="s">
        <v>2695</v>
      </c>
      <c r="B1394" s="3" t="s">
        <v>2696</v>
      </c>
      <c r="C1394" s="2">
        <v>9</v>
      </c>
      <c r="D1394" s="2">
        <v>2020</v>
      </c>
      <c r="E1394" s="4">
        <v>327</v>
      </c>
      <c r="F1394" s="4">
        <v>0</v>
      </c>
      <c r="G1394" s="4">
        <v>327</v>
      </c>
      <c r="H1394" s="3" t="s">
        <v>20</v>
      </c>
      <c r="I1394" s="3" t="s">
        <v>100</v>
      </c>
      <c r="J1394" s="4">
        <v>94.83</v>
      </c>
    </row>
    <row r="1395" spans="1:10" x14ac:dyDescent="0.3">
      <c r="A1395" s="2" t="s">
        <v>2697</v>
      </c>
      <c r="B1395" s="3" t="s">
        <v>2698</v>
      </c>
      <c r="C1395" s="2">
        <v>9</v>
      </c>
      <c r="D1395" s="2">
        <v>2020</v>
      </c>
      <c r="E1395" s="4">
        <v>492</v>
      </c>
      <c r="F1395" s="4">
        <v>0</v>
      </c>
      <c r="G1395" s="4">
        <v>492</v>
      </c>
      <c r="H1395" s="3" t="s">
        <v>44</v>
      </c>
      <c r="I1395" s="3" t="s">
        <v>512</v>
      </c>
      <c r="J1395" s="4">
        <v>137.76000000000002</v>
      </c>
    </row>
    <row r="1396" spans="1:10" x14ac:dyDescent="0.3">
      <c r="A1396" s="2" t="s">
        <v>2699</v>
      </c>
      <c r="B1396" s="3" t="s">
        <v>2700</v>
      </c>
      <c r="C1396" s="2">
        <v>9</v>
      </c>
      <c r="D1396" s="2">
        <v>2020</v>
      </c>
      <c r="E1396" s="4">
        <v>283</v>
      </c>
      <c r="F1396" s="4">
        <v>0</v>
      </c>
      <c r="G1396" s="4">
        <v>283</v>
      </c>
      <c r="H1396" s="3" t="s">
        <v>60</v>
      </c>
      <c r="I1396" s="3" t="s">
        <v>745</v>
      </c>
      <c r="J1396" s="4">
        <v>82.07</v>
      </c>
    </row>
    <row r="1397" spans="1:10" x14ac:dyDescent="0.3">
      <c r="A1397" s="2" t="s">
        <v>2701</v>
      </c>
      <c r="B1397" s="3" t="s">
        <v>2702</v>
      </c>
      <c r="C1397" s="2">
        <v>9</v>
      </c>
      <c r="D1397" s="2">
        <v>2020</v>
      </c>
      <c r="E1397" s="4">
        <v>345</v>
      </c>
      <c r="F1397" s="4">
        <v>0</v>
      </c>
      <c r="G1397" s="4">
        <v>345</v>
      </c>
      <c r="H1397" s="3" t="s">
        <v>63</v>
      </c>
      <c r="I1397" s="3" t="s">
        <v>116</v>
      </c>
      <c r="J1397" s="4">
        <v>106.95</v>
      </c>
    </row>
    <row r="1398" spans="1:10" x14ac:dyDescent="0.3">
      <c r="A1398" s="2" t="s">
        <v>2703</v>
      </c>
      <c r="B1398" s="3" t="s">
        <v>2704</v>
      </c>
      <c r="C1398" s="2">
        <v>9</v>
      </c>
      <c r="D1398" s="2">
        <v>2020</v>
      </c>
      <c r="E1398" s="4">
        <v>168</v>
      </c>
      <c r="F1398" s="4">
        <v>0</v>
      </c>
      <c r="G1398" s="4">
        <v>168</v>
      </c>
      <c r="H1398" s="3" t="s">
        <v>11</v>
      </c>
      <c r="I1398" s="3" t="s">
        <v>121</v>
      </c>
      <c r="J1398" s="4">
        <v>75.600000000000009</v>
      </c>
    </row>
    <row r="1399" spans="1:10" x14ac:dyDescent="0.3">
      <c r="A1399" s="2" t="s">
        <v>2705</v>
      </c>
      <c r="B1399" s="3" t="s">
        <v>2706</v>
      </c>
      <c r="C1399" s="2">
        <v>9</v>
      </c>
      <c r="D1399" s="2">
        <v>2020</v>
      </c>
      <c r="E1399" s="4">
        <v>172</v>
      </c>
      <c r="F1399" s="4">
        <v>0</v>
      </c>
      <c r="G1399" s="4">
        <v>172</v>
      </c>
      <c r="H1399" s="3" t="s">
        <v>11</v>
      </c>
      <c r="I1399" s="3" t="s">
        <v>71</v>
      </c>
      <c r="J1399" s="4">
        <v>65.36</v>
      </c>
    </row>
    <row r="1400" spans="1:10" x14ac:dyDescent="0.3">
      <c r="A1400" s="2" t="s">
        <v>2707</v>
      </c>
      <c r="B1400" s="3" t="s">
        <v>2708</v>
      </c>
      <c r="C1400" s="2">
        <v>9</v>
      </c>
      <c r="D1400" s="2">
        <v>2020</v>
      </c>
      <c r="E1400" s="4">
        <v>205</v>
      </c>
      <c r="F1400" s="4">
        <v>0</v>
      </c>
      <c r="G1400" s="4">
        <v>205</v>
      </c>
      <c r="H1400" s="3" t="s">
        <v>14</v>
      </c>
      <c r="I1400" s="3" t="s">
        <v>87</v>
      </c>
      <c r="J1400" s="4">
        <v>36.9</v>
      </c>
    </row>
    <row r="1401" spans="1:10" x14ac:dyDescent="0.3">
      <c r="A1401" s="2" t="s">
        <v>2709</v>
      </c>
      <c r="B1401" s="3" t="s">
        <v>2710</v>
      </c>
      <c r="C1401" s="2">
        <v>9</v>
      </c>
      <c r="D1401" s="2">
        <v>2020</v>
      </c>
      <c r="E1401" s="4">
        <v>210</v>
      </c>
      <c r="F1401" s="4">
        <v>0</v>
      </c>
      <c r="G1401" s="4">
        <v>210</v>
      </c>
      <c r="H1401" s="3" t="s">
        <v>14</v>
      </c>
      <c r="I1401" s="3" t="s">
        <v>75</v>
      </c>
      <c r="J1401" s="4">
        <v>37.799999999999997</v>
      </c>
    </row>
    <row r="1402" spans="1:10" x14ac:dyDescent="0.3">
      <c r="A1402" s="2" t="s">
        <v>2711</v>
      </c>
      <c r="B1402" s="3" t="s">
        <v>2712</v>
      </c>
      <c r="C1402" s="2">
        <v>9</v>
      </c>
      <c r="D1402" s="2">
        <v>2020</v>
      </c>
      <c r="E1402" s="4">
        <v>240</v>
      </c>
      <c r="F1402" s="4">
        <v>0</v>
      </c>
      <c r="G1402" s="4">
        <v>240</v>
      </c>
      <c r="H1402" s="3" t="s">
        <v>14</v>
      </c>
      <c r="I1402" s="3" t="s">
        <v>17</v>
      </c>
      <c r="J1402" s="4">
        <v>43.199999999999996</v>
      </c>
    </row>
    <row r="1403" spans="1:10" x14ac:dyDescent="0.3">
      <c r="A1403" s="2" t="s">
        <v>2713</v>
      </c>
      <c r="B1403" s="3" t="s">
        <v>2714</v>
      </c>
      <c r="C1403" s="2">
        <v>9</v>
      </c>
      <c r="D1403" s="2">
        <v>2020</v>
      </c>
      <c r="E1403" s="4">
        <v>255</v>
      </c>
      <c r="F1403" s="4">
        <v>0</v>
      </c>
      <c r="G1403" s="4">
        <v>255</v>
      </c>
      <c r="H1403" s="3" t="s">
        <v>20</v>
      </c>
      <c r="I1403" s="3" t="s">
        <v>102</v>
      </c>
      <c r="J1403" s="4">
        <v>66.3</v>
      </c>
    </row>
    <row r="1404" spans="1:10" x14ac:dyDescent="0.3">
      <c r="A1404" s="2" t="s">
        <v>2715</v>
      </c>
      <c r="B1404" s="3" t="s">
        <v>2716</v>
      </c>
      <c r="C1404" s="2">
        <v>9</v>
      </c>
      <c r="D1404" s="2">
        <v>2020</v>
      </c>
      <c r="E1404" s="4">
        <v>592</v>
      </c>
      <c r="F1404" s="4">
        <v>0</v>
      </c>
      <c r="G1404" s="4">
        <v>592</v>
      </c>
      <c r="H1404" s="3" t="s">
        <v>44</v>
      </c>
      <c r="I1404" s="3" t="s">
        <v>55</v>
      </c>
      <c r="J1404" s="4">
        <v>165.76000000000002</v>
      </c>
    </row>
    <row r="1405" spans="1:10" x14ac:dyDescent="0.3">
      <c r="A1405" s="2" t="s">
        <v>2717</v>
      </c>
      <c r="B1405" s="3" t="s">
        <v>2718</v>
      </c>
      <c r="C1405" s="2">
        <v>9</v>
      </c>
      <c r="D1405" s="2">
        <v>2020</v>
      </c>
      <c r="E1405" s="4">
        <v>367</v>
      </c>
      <c r="F1405" s="4">
        <v>0</v>
      </c>
      <c r="G1405" s="4">
        <v>367</v>
      </c>
      <c r="H1405" s="3" t="s">
        <v>60</v>
      </c>
      <c r="I1405" s="3" t="s">
        <v>538</v>
      </c>
      <c r="J1405" s="4">
        <v>110.1</v>
      </c>
    </row>
    <row r="1406" spans="1:10" x14ac:dyDescent="0.3">
      <c r="A1406" s="2" t="s">
        <v>2719</v>
      </c>
      <c r="B1406" s="3" t="s">
        <v>2720</v>
      </c>
      <c r="C1406" s="2">
        <v>9</v>
      </c>
      <c r="D1406" s="2">
        <v>2020</v>
      </c>
      <c r="E1406" s="4">
        <v>447</v>
      </c>
      <c r="F1406" s="4">
        <v>0</v>
      </c>
      <c r="G1406" s="4">
        <v>447</v>
      </c>
      <c r="H1406" s="3" t="s">
        <v>63</v>
      </c>
      <c r="I1406" s="3" t="s">
        <v>64</v>
      </c>
      <c r="J1406" s="4">
        <v>156.44999999999999</v>
      </c>
    </row>
    <row r="1407" spans="1:10" x14ac:dyDescent="0.3">
      <c r="A1407" s="2" t="s">
        <v>2721</v>
      </c>
      <c r="B1407" s="3" t="s">
        <v>2722</v>
      </c>
      <c r="C1407" s="2">
        <v>9</v>
      </c>
      <c r="D1407" s="2">
        <v>2020</v>
      </c>
      <c r="E1407" s="4">
        <v>168</v>
      </c>
      <c r="F1407" s="4">
        <v>0</v>
      </c>
      <c r="G1407" s="4">
        <v>168</v>
      </c>
      <c r="H1407" s="3" t="s">
        <v>11</v>
      </c>
      <c r="I1407" s="3" t="s">
        <v>12</v>
      </c>
      <c r="J1407" s="4">
        <v>25.2</v>
      </c>
    </row>
    <row r="1408" spans="1:10" x14ac:dyDescent="0.3">
      <c r="A1408" s="2" t="s">
        <v>2723</v>
      </c>
      <c r="B1408" s="3" t="s">
        <v>2724</v>
      </c>
      <c r="C1408" s="2">
        <v>9</v>
      </c>
      <c r="D1408" s="2">
        <v>2020</v>
      </c>
      <c r="E1408" s="4">
        <v>168</v>
      </c>
      <c r="F1408" s="4">
        <v>0</v>
      </c>
      <c r="G1408" s="4">
        <v>168</v>
      </c>
      <c r="H1408" s="3" t="s">
        <v>11</v>
      </c>
      <c r="I1408" s="3" t="s">
        <v>12</v>
      </c>
      <c r="J1408" s="4">
        <v>25.2</v>
      </c>
    </row>
    <row r="1409" spans="1:10" x14ac:dyDescent="0.3">
      <c r="A1409" s="2" t="s">
        <v>2725</v>
      </c>
      <c r="B1409" s="3" t="s">
        <v>2726</v>
      </c>
      <c r="C1409" s="2">
        <v>9</v>
      </c>
      <c r="D1409" s="2">
        <v>2020</v>
      </c>
      <c r="E1409" s="4">
        <v>210</v>
      </c>
      <c r="F1409" s="4">
        <v>0</v>
      </c>
      <c r="G1409" s="4">
        <v>210</v>
      </c>
      <c r="H1409" s="3" t="s">
        <v>14</v>
      </c>
      <c r="I1409" s="3" t="s">
        <v>75</v>
      </c>
      <c r="J1409" s="4">
        <v>37.799999999999997</v>
      </c>
    </row>
    <row r="1410" spans="1:10" x14ac:dyDescent="0.3">
      <c r="A1410" s="2" t="s">
        <v>2727</v>
      </c>
      <c r="B1410" s="3" t="s">
        <v>2728</v>
      </c>
      <c r="C1410" s="2">
        <v>9</v>
      </c>
      <c r="D1410" s="2">
        <v>2020</v>
      </c>
      <c r="E1410" s="4">
        <v>220</v>
      </c>
      <c r="F1410" s="4">
        <v>0</v>
      </c>
      <c r="G1410" s="4">
        <v>220</v>
      </c>
      <c r="H1410" s="3" t="s">
        <v>14</v>
      </c>
      <c r="I1410" s="3" t="s">
        <v>15</v>
      </c>
      <c r="J1410" s="4">
        <v>39.6</v>
      </c>
    </row>
    <row r="1411" spans="1:10" x14ac:dyDescent="0.3">
      <c r="A1411" s="2" t="s">
        <v>2729</v>
      </c>
      <c r="B1411" s="3" t="s">
        <v>2730</v>
      </c>
      <c r="C1411" s="2">
        <v>9</v>
      </c>
      <c r="D1411" s="2">
        <v>2020</v>
      </c>
      <c r="E1411" s="4">
        <v>240</v>
      </c>
      <c r="F1411" s="4">
        <v>0</v>
      </c>
      <c r="G1411" s="4">
        <v>240</v>
      </c>
      <c r="H1411" s="3" t="s">
        <v>14</v>
      </c>
      <c r="I1411" s="3" t="s">
        <v>17</v>
      </c>
      <c r="J1411" s="4">
        <v>43.199999999999996</v>
      </c>
    </row>
    <row r="1412" spans="1:10" x14ac:dyDescent="0.3">
      <c r="A1412" s="2" t="s">
        <v>2731</v>
      </c>
      <c r="B1412" s="3" t="s">
        <v>2732</v>
      </c>
      <c r="C1412" s="2">
        <v>9</v>
      </c>
      <c r="D1412" s="2">
        <v>2020</v>
      </c>
      <c r="E1412" s="4">
        <v>255</v>
      </c>
      <c r="F1412" s="4">
        <v>0</v>
      </c>
      <c r="G1412" s="4">
        <v>255</v>
      </c>
      <c r="H1412" s="3" t="s">
        <v>20</v>
      </c>
      <c r="I1412" s="3" t="s">
        <v>102</v>
      </c>
      <c r="J1412" s="4">
        <v>66.3</v>
      </c>
    </row>
    <row r="1413" spans="1:10" x14ac:dyDescent="0.3">
      <c r="A1413" s="2" t="s">
        <v>2733</v>
      </c>
      <c r="B1413" s="3" t="s">
        <v>2734</v>
      </c>
      <c r="C1413" s="2">
        <v>9</v>
      </c>
      <c r="D1413" s="2">
        <v>2020</v>
      </c>
      <c r="E1413" s="4">
        <v>258</v>
      </c>
      <c r="F1413" s="4">
        <v>0</v>
      </c>
      <c r="G1413" s="4">
        <v>258</v>
      </c>
      <c r="H1413" s="3" t="s">
        <v>20</v>
      </c>
      <c r="I1413" s="3" t="s">
        <v>105</v>
      </c>
      <c r="J1413" s="4">
        <v>72.240000000000009</v>
      </c>
    </row>
    <row r="1414" spans="1:10" x14ac:dyDescent="0.3">
      <c r="A1414" s="2" t="s">
        <v>2735</v>
      </c>
      <c r="B1414" s="3" t="s">
        <v>2736</v>
      </c>
      <c r="C1414" s="2">
        <v>9</v>
      </c>
      <c r="D1414" s="2">
        <v>2020</v>
      </c>
      <c r="E1414" s="4">
        <v>345</v>
      </c>
      <c r="F1414" s="4">
        <v>0</v>
      </c>
      <c r="G1414" s="4">
        <v>345</v>
      </c>
      <c r="H1414" s="3" t="s">
        <v>63</v>
      </c>
      <c r="I1414" s="3" t="s">
        <v>116</v>
      </c>
      <c r="J1414" s="4">
        <v>106.95</v>
      </c>
    </row>
    <row r="1415" spans="1:10" x14ac:dyDescent="0.3">
      <c r="A1415" s="2" t="s">
        <v>2737</v>
      </c>
      <c r="B1415" s="3" t="s">
        <v>2738</v>
      </c>
      <c r="C1415" s="2">
        <v>9</v>
      </c>
      <c r="D1415" s="2">
        <v>2020</v>
      </c>
      <c r="E1415" s="4">
        <v>168</v>
      </c>
      <c r="F1415" s="4">
        <v>0</v>
      </c>
      <c r="G1415" s="4">
        <v>168</v>
      </c>
      <c r="H1415" s="3" t="s">
        <v>11</v>
      </c>
      <c r="I1415" s="3" t="s">
        <v>12</v>
      </c>
      <c r="J1415" s="4">
        <v>25.2</v>
      </c>
    </row>
    <row r="1416" spans="1:10" x14ac:dyDescent="0.3">
      <c r="A1416" s="2" t="s">
        <v>2739</v>
      </c>
      <c r="B1416" s="3" t="s">
        <v>2740</v>
      </c>
      <c r="C1416" s="2">
        <v>9</v>
      </c>
      <c r="D1416" s="2">
        <v>2020</v>
      </c>
      <c r="E1416" s="4">
        <v>240</v>
      </c>
      <c r="F1416" s="4">
        <v>0</v>
      </c>
      <c r="G1416" s="4">
        <v>240</v>
      </c>
      <c r="H1416" s="3" t="s">
        <v>14</v>
      </c>
      <c r="I1416" s="3" t="s">
        <v>17</v>
      </c>
      <c r="J1416" s="4">
        <v>43.199999999999996</v>
      </c>
    </row>
    <row r="1417" spans="1:10" x14ac:dyDescent="0.3">
      <c r="A1417" s="2" t="s">
        <v>2741</v>
      </c>
      <c r="B1417" s="3" t="s">
        <v>2742</v>
      </c>
      <c r="C1417" s="2">
        <v>9</v>
      </c>
      <c r="D1417" s="2">
        <v>2020</v>
      </c>
      <c r="E1417" s="4">
        <v>240</v>
      </c>
      <c r="F1417" s="4">
        <v>0</v>
      </c>
      <c r="G1417" s="4">
        <v>240</v>
      </c>
      <c r="H1417" s="3" t="s">
        <v>14</v>
      </c>
      <c r="I1417" s="3" t="s">
        <v>17</v>
      </c>
      <c r="J1417" s="4">
        <v>43.199999999999996</v>
      </c>
    </row>
    <row r="1418" spans="1:10" x14ac:dyDescent="0.3">
      <c r="A1418" s="2" t="s">
        <v>2743</v>
      </c>
      <c r="B1418" s="3" t="s">
        <v>2744</v>
      </c>
      <c r="C1418" s="2">
        <v>9</v>
      </c>
      <c r="D1418" s="2">
        <v>2020</v>
      </c>
      <c r="E1418" s="4">
        <v>240</v>
      </c>
      <c r="F1418" s="4">
        <v>0</v>
      </c>
      <c r="G1418" s="4">
        <v>240</v>
      </c>
      <c r="H1418" s="3" t="s">
        <v>14</v>
      </c>
      <c r="I1418" s="3" t="s">
        <v>17</v>
      </c>
      <c r="J1418" s="4">
        <v>43.199999999999996</v>
      </c>
    </row>
    <row r="1419" spans="1:10" x14ac:dyDescent="0.3">
      <c r="A1419" s="2" t="s">
        <v>2745</v>
      </c>
      <c r="B1419" s="3" t="s">
        <v>2746</v>
      </c>
      <c r="C1419" s="2">
        <v>9</v>
      </c>
      <c r="D1419" s="2">
        <v>2020</v>
      </c>
      <c r="E1419" s="4">
        <v>313</v>
      </c>
      <c r="F1419" s="4">
        <v>0</v>
      </c>
      <c r="G1419" s="4">
        <v>313</v>
      </c>
      <c r="H1419" s="3" t="s">
        <v>20</v>
      </c>
      <c r="I1419" s="3" t="s">
        <v>21</v>
      </c>
      <c r="J1419" s="4">
        <v>93.899999999999991</v>
      </c>
    </row>
    <row r="1420" spans="1:10" x14ac:dyDescent="0.3">
      <c r="A1420" s="2" t="s">
        <v>2747</v>
      </c>
      <c r="B1420" s="3" t="s">
        <v>2748</v>
      </c>
      <c r="C1420" s="2">
        <v>9</v>
      </c>
      <c r="D1420" s="2">
        <v>2020</v>
      </c>
      <c r="E1420" s="4">
        <v>313</v>
      </c>
      <c r="F1420" s="4">
        <v>0</v>
      </c>
      <c r="G1420" s="4">
        <v>313</v>
      </c>
      <c r="H1420" s="3" t="s">
        <v>20</v>
      </c>
      <c r="I1420" s="3" t="s">
        <v>21</v>
      </c>
      <c r="J1420" s="4">
        <v>93.899999999999991</v>
      </c>
    </row>
    <row r="1421" spans="1:10" x14ac:dyDescent="0.3">
      <c r="A1421" s="2" t="s">
        <v>2749</v>
      </c>
      <c r="B1421" s="3" t="s">
        <v>2750</v>
      </c>
      <c r="C1421" s="2">
        <v>9</v>
      </c>
      <c r="D1421" s="2">
        <v>2020</v>
      </c>
      <c r="E1421" s="4">
        <v>258</v>
      </c>
      <c r="F1421" s="4">
        <v>0</v>
      </c>
      <c r="G1421" s="4">
        <v>258</v>
      </c>
      <c r="H1421" s="3" t="s">
        <v>20</v>
      </c>
      <c r="I1421" s="3" t="s">
        <v>105</v>
      </c>
      <c r="J1421" s="4">
        <v>72.240000000000009</v>
      </c>
    </row>
    <row r="1422" spans="1:10" x14ac:dyDescent="0.3">
      <c r="A1422" s="2" t="s">
        <v>2751</v>
      </c>
      <c r="B1422" s="3" t="s">
        <v>2752</v>
      </c>
      <c r="C1422" s="2">
        <v>9</v>
      </c>
      <c r="D1422" s="2">
        <v>2020</v>
      </c>
      <c r="E1422" s="4">
        <v>1086</v>
      </c>
      <c r="F1422" s="4">
        <v>0</v>
      </c>
      <c r="G1422" s="4">
        <v>1086</v>
      </c>
      <c r="H1422" s="3" t="s">
        <v>23</v>
      </c>
      <c r="I1422" s="3" t="s">
        <v>467</v>
      </c>
      <c r="J1422" s="4">
        <v>293.22000000000003</v>
      </c>
    </row>
    <row r="1423" spans="1:10" x14ac:dyDescent="0.3">
      <c r="A1423" s="2" t="s">
        <v>2753</v>
      </c>
      <c r="B1423" s="3" t="s">
        <v>2754</v>
      </c>
      <c r="C1423" s="2">
        <v>9</v>
      </c>
      <c r="D1423" s="2">
        <v>2020</v>
      </c>
      <c r="E1423" s="4">
        <v>345</v>
      </c>
      <c r="F1423" s="4">
        <v>0</v>
      </c>
      <c r="G1423" s="4">
        <v>345</v>
      </c>
      <c r="H1423" s="3" t="s">
        <v>63</v>
      </c>
      <c r="I1423" s="3" t="s">
        <v>116</v>
      </c>
      <c r="J1423" s="4">
        <v>106.95</v>
      </c>
    </row>
    <row r="1424" spans="1:10" x14ac:dyDescent="0.3">
      <c r="A1424" s="2" t="s">
        <v>2755</v>
      </c>
      <c r="B1424" s="3" t="s">
        <v>2756</v>
      </c>
      <c r="C1424" s="2">
        <v>9</v>
      </c>
      <c r="D1424" s="2">
        <v>2020</v>
      </c>
      <c r="E1424" s="4">
        <v>168</v>
      </c>
      <c r="F1424" s="4">
        <v>0</v>
      </c>
      <c r="G1424" s="4">
        <v>168</v>
      </c>
      <c r="H1424" s="3" t="s">
        <v>11</v>
      </c>
      <c r="I1424" s="3" t="s">
        <v>12</v>
      </c>
      <c r="J1424" s="4">
        <v>25.2</v>
      </c>
    </row>
    <row r="1425" spans="1:10" x14ac:dyDescent="0.3">
      <c r="A1425" s="2" t="s">
        <v>2757</v>
      </c>
      <c r="B1425" s="3" t="s">
        <v>2758</v>
      </c>
      <c r="C1425" s="2">
        <v>9</v>
      </c>
      <c r="D1425" s="2">
        <v>2020</v>
      </c>
      <c r="E1425" s="4">
        <v>240</v>
      </c>
      <c r="F1425" s="4">
        <v>0</v>
      </c>
      <c r="G1425" s="4">
        <v>240</v>
      </c>
      <c r="H1425" s="3" t="s">
        <v>14</v>
      </c>
      <c r="I1425" s="3" t="s">
        <v>17</v>
      </c>
      <c r="J1425" s="4">
        <v>43.199999999999996</v>
      </c>
    </row>
    <row r="1426" spans="1:10" x14ac:dyDescent="0.3">
      <c r="A1426" s="2" t="s">
        <v>2759</v>
      </c>
      <c r="B1426" s="3" t="s">
        <v>2760</v>
      </c>
      <c r="C1426" s="2">
        <v>9</v>
      </c>
      <c r="D1426" s="2">
        <v>2020</v>
      </c>
      <c r="E1426" s="4">
        <v>205</v>
      </c>
      <c r="F1426" s="4">
        <v>0</v>
      </c>
      <c r="G1426" s="4">
        <v>205</v>
      </c>
      <c r="H1426" s="3" t="s">
        <v>14</v>
      </c>
      <c r="I1426" s="3" t="s">
        <v>87</v>
      </c>
      <c r="J1426" s="4">
        <v>36.9</v>
      </c>
    </row>
    <row r="1427" spans="1:10" x14ac:dyDescent="0.3">
      <c r="A1427" s="2" t="s">
        <v>2761</v>
      </c>
      <c r="B1427" s="3" t="s">
        <v>2762</v>
      </c>
      <c r="C1427" s="2">
        <v>9</v>
      </c>
      <c r="D1427" s="2">
        <v>2020</v>
      </c>
      <c r="E1427" s="4">
        <v>192</v>
      </c>
      <c r="F1427" s="4">
        <v>0</v>
      </c>
      <c r="G1427" s="4">
        <v>192</v>
      </c>
      <c r="H1427" s="3" t="s">
        <v>14</v>
      </c>
      <c r="I1427" s="3" t="s">
        <v>78</v>
      </c>
      <c r="J1427" s="4">
        <v>34.56</v>
      </c>
    </row>
    <row r="1428" spans="1:10" x14ac:dyDescent="0.3">
      <c r="A1428" s="2" t="s">
        <v>2763</v>
      </c>
      <c r="B1428" s="3" t="s">
        <v>2764</v>
      </c>
      <c r="C1428" s="2">
        <v>9</v>
      </c>
      <c r="D1428" s="2">
        <v>2020</v>
      </c>
      <c r="E1428" s="4">
        <v>327</v>
      </c>
      <c r="F1428" s="4">
        <v>0</v>
      </c>
      <c r="G1428" s="4">
        <v>327</v>
      </c>
      <c r="H1428" s="3" t="s">
        <v>20</v>
      </c>
      <c r="I1428" s="3" t="s">
        <v>100</v>
      </c>
      <c r="J1428" s="4">
        <v>94.83</v>
      </c>
    </row>
    <row r="1429" spans="1:10" x14ac:dyDescent="0.3">
      <c r="A1429" s="2" t="s">
        <v>2765</v>
      </c>
      <c r="B1429" s="3" t="s">
        <v>2766</v>
      </c>
      <c r="C1429" s="2">
        <v>9</v>
      </c>
      <c r="D1429" s="2">
        <v>2020</v>
      </c>
      <c r="E1429" s="4">
        <v>447</v>
      </c>
      <c r="F1429" s="4">
        <v>0</v>
      </c>
      <c r="G1429" s="4">
        <v>447</v>
      </c>
      <c r="H1429" s="3" t="s">
        <v>63</v>
      </c>
      <c r="I1429" s="3" t="s">
        <v>64</v>
      </c>
      <c r="J1429" s="4">
        <v>156.44999999999999</v>
      </c>
    </row>
    <row r="1430" spans="1:10" x14ac:dyDescent="0.3">
      <c r="A1430" s="2" t="s">
        <v>2767</v>
      </c>
      <c r="B1430" s="3" t="s">
        <v>2768</v>
      </c>
      <c r="C1430" s="2">
        <v>9</v>
      </c>
      <c r="D1430" s="2">
        <v>2020</v>
      </c>
      <c r="E1430" s="4">
        <v>180</v>
      </c>
      <c r="F1430" s="4">
        <v>0</v>
      </c>
      <c r="G1430" s="4">
        <v>180</v>
      </c>
      <c r="H1430" s="3" t="s">
        <v>60</v>
      </c>
      <c r="I1430" s="3" t="s">
        <v>1434</v>
      </c>
      <c r="J1430" s="4">
        <v>61.2</v>
      </c>
    </row>
    <row r="1431" spans="1:10" x14ac:dyDescent="0.3">
      <c r="A1431" s="2" t="s">
        <v>2769</v>
      </c>
      <c r="B1431" s="3" t="s">
        <v>2770</v>
      </c>
      <c r="C1431" s="2">
        <v>9</v>
      </c>
      <c r="D1431" s="2">
        <v>2020</v>
      </c>
      <c r="E1431" s="4">
        <v>345</v>
      </c>
      <c r="F1431" s="4">
        <v>0</v>
      </c>
      <c r="G1431" s="4">
        <v>345</v>
      </c>
      <c r="H1431" s="3" t="s">
        <v>63</v>
      </c>
      <c r="I1431" s="3" t="s">
        <v>116</v>
      </c>
      <c r="J1431" s="4">
        <v>106.95</v>
      </c>
    </row>
    <row r="1432" spans="1:10" x14ac:dyDescent="0.3">
      <c r="A1432" s="2" t="s">
        <v>2771</v>
      </c>
      <c r="B1432" s="3" t="s">
        <v>2772</v>
      </c>
      <c r="C1432" s="2">
        <v>9</v>
      </c>
      <c r="D1432" s="2">
        <v>2020</v>
      </c>
      <c r="E1432" s="4">
        <v>168</v>
      </c>
      <c r="F1432" s="4">
        <v>0</v>
      </c>
      <c r="G1432" s="4">
        <v>168</v>
      </c>
      <c r="H1432" s="3" t="s">
        <v>11</v>
      </c>
      <c r="I1432" s="3" t="s">
        <v>121</v>
      </c>
      <c r="J1432" s="4">
        <v>75.600000000000009</v>
      </c>
    </row>
    <row r="1433" spans="1:10" x14ac:dyDescent="0.3">
      <c r="A1433" s="2" t="s">
        <v>2773</v>
      </c>
      <c r="B1433" s="3" t="s">
        <v>2774</v>
      </c>
      <c r="C1433" s="2">
        <v>9</v>
      </c>
      <c r="D1433" s="2">
        <v>2020</v>
      </c>
      <c r="E1433" s="4">
        <v>144</v>
      </c>
      <c r="F1433" s="4">
        <v>0</v>
      </c>
      <c r="G1433" s="4">
        <v>144</v>
      </c>
      <c r="H1433" s="3" t="s">
        <v>11</v>
      </c>
      <c r="I1433" s="3" t="s">
        <v>119</v>
      </c>
      <c r="J1433" s="4">
        <v>66.240000000000009</v>
      </c>
    </row>
    <row r="1434" spans="1:10" x14ac:dyDescent="0.3">
      <c r="A1434" s="2" t="s">
        <v>2775</v>
      </c>
      <c r="B1434" s="3" t="s">
        <v>2776</v>
      </c>
      <c r="C1434" s="2">
        <v>9</v>
      </c>
      <c r="D1434" s="2">
        <v>2020</v>
      </c>
      <c r="E1434" s="4">
        <v>144</v>
      </c>
      <c r="F1434" s="4">
        <v>0</v>
      </c>
      <c r="G1434" s="4">
        <v>144</v>
      </c>
      <c r="H1434" s="3" t="s">
        <v>11</v>
      </c>
      <c r="I1434" s="3" t="s">
        <v>119</v>
      </c>
      <c r="J1434" s="4">
        <v>66.240000000000009</v>
      </c>
    </row>
    <row r="1435" spans="1:10" x14ac:dyDescent="0.3">
      <c r="A1435" s="2" t="s">
        <v>2777</v>
      </c>
      <c r="B1435" s="3" t="s">
        <v>2778</v>
      </c>
      <c r="C1435" s="2">
        <v>9</v>
      </c>
      <c r="D1435" s="2">
        <v>2020</v>
      </c>
      <c r="E1435" s="4">
        <v>205</v>
      </c>
      <c r="F1435" s="4">
        <v>0</v>
      </c>
      <c r="G1435" s="4">
        <v>205</v>
      </c>
      <c r="H1435" s="3" t="s">
        <v>14</v>
      </c>
      <c r="I1435" s="3" t="s">
        <v>87</v>
      </c>
      <c r="J1435" s="4">
        <v>36.9</v>
      </c>
    </row>
    <row r="1436" spans="1:10" x14ac:dyDescent="0.3">
      <c r="A1436" s="2" t="s">
        <v>2779</v>
      </c>
      <c r="B1436" s="3" t="s">
        <v>2780</v>
      </c>
      <c r="C1436" s="2">
        <v>9</v>
      </c>
      <c r="D1436" s="2">
        <v>2020</v>
      </c>
      <c r="E1436" s="4">
        <v>192</v>
      </c>
      <c r="F1436" s="4">
        <v>0</v>
      </c>
      <c r="G1436" s="4">
        <v>192</v>
      </c>
      <c r="H1436" s="3" t="s">
        <v>14</v>
      </c>
      <c r="I1436" s="3" t="s">
        <v>78</v>
      </c>
      <c r="J1436" s="4">
        <v>34.56</v>
      </c>
    </row>
    <row r="1437" spans="1:10" x14ac:dyDescent="0.3">
      <c r="A1437" s="2" t="s">
        <v>2781</v>
      </c>
      <c r="B1437" s="3" t="s">
        <v>2782</v>
      </c>
      <c r="C1437" s="2">
        <v>8</v>
      </c>
      <c r="D1437" s="2">
        <v>2020</v>
      </c>
      <c r="E1437" s="4">
        <v>205</v>
      </c>
      <c r="F1437" s="4">
        <v>0</v>
      </c>
      <c r="G1437" s="4">
        <v>205</v>
      </c>
      <c r="H1437" s="3" t="s">
        <v>14</v>
      </c>
      <c r="I1437" s="3" t="s">
        <v>87</v>
      </c>
      <c r="J1437" s="4">
        <v>36.9</v>
      </c>
    </row>
    <row r="1438" spans="1:10" x14ac:dyDescent="0.3">
      <c r="A1438" s="2" t="s">
        <v>2783</v>
      </c>
      <c r="B1438" s="3" t="s">
        <v>2784</v>
      </c>
      <c r="C1438" s="2">
        <v>8</v>
      </c>
      <c r="D1438" s="2">
        <v>2020</v>
      </c>
      <c r="E1438" s="4">
        <v>205</v>
      </c>
      <c r="F1438" s="4">
        <v>0</v>
      </c>
      <c r="G1438" s="4">
        <v>205</v>
      </c>
      <c r="H1438" s="3" t="s">
        <v>14</v>
      </c>
      <c r="I1438" s="3" t="s">
        <v>87</v>
      </c>
      <c r="J1438" s="4">
        <v>36.9</v>
      </c>
    </row>
    <row r="1439" spans="1:10" x14ac:dyDescent="0.3">
      <c r="A1439" s="2" t="s">
        <v>2785</v>
      </c>
      <c r="B1439" s="3" t="s">
        <v>2786</v>
      </c>
      <c r="C1439" s="2">
        <v>8</v>
      </c>
      <c r="D1439" s="2">
        <v>2020</v>
      </c>
      <c r="E1439" s="4">
        <v>478</v>
      </c>
      <c r="F1439" s="4">
        <v>0</v>
      </c>
      <c r="G1439" s="4">
        <v>478</v>
      </c>
      <c r="H1439" s="3" t="s">
        <v>44</v>
      </c>
      <c r="I1439" s="3" t="s">
        <v>162</v>
      </c>
      <c r="J1439" s="4">
        <v>119.5</v>
      </c>
    </row>
    <row r="1440" spans="1:10" x14ac:dyDescent="0.3">
      <c r="A1440" s="2" t="s">
        <v>2787</v>
      </c>
      <c r="B1440" s="3" t="s">
        <v>2788</v>
      </c>
      <c r="C1440" s="2">
        <v>8</v>
      </c>
      <c r="D1440" s="2">
        <v>2020</v>
      </c>
      <c r="E1440" s="4">
        <v>228</v>
      </c>
      <c r="F1440" s="4">
        <v>0</v>
      </c>
      <c r="G1440" s="4">
        <v>228</v>
      </c>
      <c r="H1440" s="3" t="s">
        <v>60</v>
      </c>
      <c r="I1440" s="3" t="s">
        <v>557</v>
      </c>
      <c r="J1440" s="4">
        <v>79.8</v>
      </c>
    </row>
    <row r="1441" spans="1:10" x14ac:dyDescent="0.3">
      <c r="A1441" s="2" t="s">
        <v>2789</v>
      </c>
      <c r="B1441" s="3" t="s">
        <v>2790</v>
      </c>
      <c r="C1441" s="2">
        <v>8</v>
      </c>
      <c r="D1441" s="2">
        <v>2020</v>
      </c>
      <c r="E1441" s="4">
        <v>447</v>
      </c>
      <c r="F1441" s="4">
        <v>0</v>
      </c>
      <c r="G1441" s="4">
        <v>447</v>
      </c>
      <c r="H1441" s="3" t="s">
        <v>63</v>
      </c>
      <c r="I1441" s="3" t="s">
        <v>64</v>
      </c>
      <c r="J1441" s="4">
        <v>156.44999999999999</v>
      </c>
    </row>
    <row r="1442" spans="1:10" x14ac:dyDescent="0.3">
      <c r="A1442" s="2" t="s">
        <v>2791</v>
      </c>
      <c r="B1442" s="3" t="s">
        <v>2792</v>
      </c>
      <c r="C1442" s="2">
        <v>8</v>
      </c>
      <c r="D1442" s="2">
        <v>2020</v>
      </c>
      <c r="E1442" s="4">
        <v>172</v>
      </c>
      <c r="F1442" s="4">
        <v>0</v>
      </c>
      <c r="G1442" s="4">
        <v>172</v>
      </c>
      <c r="H1442" s="3" t="s">
        <v>11</v>
      </c>
      <c r="I1442" s="3" t="s">
        <v>71</v>
      </c>
      <c r="J1442" s="4">
        <v>65.36</v>
      </c>
    </row>
    <row r="1443" spans="1:10" x14ac:dyDescent="0.3">
      <c r="A1443" s="2" t="s">
        <v>2793</v>
      </c>
      <c r="B1443" s="3" t="s">
        <v>2794</v>
      </c>
      <c r="C1443" s="2">
        <v>8</v>
      </c>
      <c r="D1443" s="2">
        <v>2020</v>
      </c>
      <c r="E1443" s="4">
        <v>168</v>
      </c>
      <c r="F1443" s="4">
        <v>0</v>
      </c>
      <c r="G1443" s="4">
        <v>168</v>
      </c>
      <c r="H1443" s="3" t="s">
        <v>11</v>
      </c>
      <c r="I1443" s="3" t="s">
        <v>12</v>
      </c>
      <c r="J1443" s="4">
        <v>25.2</v>
      </c>
    </row>
    <row r="1444" spans="1:10" x14ac:dyDescent="0.3">
      <c r="A1444" s="2" t="s">
        <v>2795</v>
      </c>
      <c r="B1444" s="3" t="s">
        <v>2796</v>
      </c>
      <c r="C1444" s="2">
        <v>8</v>
      </c>
      <c r="D1444" s="2">
        <v>2020</v>
      </c>
      <c r="E1444" s="4">
        <v>210</v>
      </c>
      <c r="F1444" s="4">
        <v>0</v>
      </c>
      <c r="G1444" s="4">
        <v>210</v>
      </c>
      <c r="H1444" s="3" t="s">
        <v>14</v>
      </c>
      <c r="I1444" s="3" t="s">
        <v>75</v>
      </c>
      <c r="J1444" s="4">
        <v>37.799999999999997</v>
      </c>
    </row>
    <row r="1445" spans="1:10" x14ac:dyDescent="0.3">
      <c r="A1445" s="2" t="s">
        <v>2797</v>
      </c>
      <c r="B1445" s="3" t="s">
        <v>2798</v>
      </c>
      <c r="C1445" s="2">
        <v>8</v>
      </c>
      <c r="D1445" s="2">
        <v>2020</v>
      </c>
      <c r="E1445" s="4">
        <v>205</v>
      </c>
      <c r="F1445" s="4">
        <v>0</v>
      </c>
      <c r="G1445" s="4">
        <v>205</v>
      </c>
      <c r="H1445" s="3" t="s">
        <v>14</v>
      </c>
      <c r="I1445" s="3" t="s">
        <v>87</v>
      </c>
      <c r="J1445" s="4">
        <v>36.9</v>
      </c>
    </row>
    <row r="1446" spans="1:10" x14ac:dyDescent="0.3">
      <c r="A1446" s="2" t="s">
        <v>2799</v>
      </c>
      <c r="B1446" s="3" t="s">
        <v>2800</v>
      </c>
      <c r="C1446" s="2">
        <v>8</v>
      </c>
      <c r="D1446" s="2">
        <v>2020</v>
      </c>
      <c r="E1446" s="4">
        <v>192</v>
      </c>
      <c r="F1446" s="4">
        <v>0</v>
      </c>
      <c r="G1446" s="4">
        <v>192</v>
      </c>
      <c r="H1446" s="3" t="s">
        <v>14</v>
      </c>
      <c r="I1446" s="3" t="s">
        <v>78</v>
      </c>
      <c r="J1446" s="4">
        <v>34.56</v>
      </c>
    </row>
    <row r="1447" spans="1:10" x14ac:dyDescent="0.3">
      <c r="A1447" s="2" t="s">
        <v>2801</v>
      </c>
      <c r="B1447" s="3" t="s">
        <v>2802</v>
      </c>
      <c r="C1447" s="2">
        <v>8</v>
      </c>
      <c r="D1447" s="2">
        <v>2020</v>
      </c>
      <c r="E1447" s="4">
        <v>313</v>
      </c>
      <c r="F1447" s="4">
        <v>0</v>
      </c>
      <c r="G1447" s="4">
        <v>313</v>
      </c>
      <c r="H1447" s="3" t="s">
        <v>20</v>
      </c>
      <c r="I1447" s="3" t="s">
        <v>21</v>
      </c>
      <c r="J1447" s="4">
        <v>93.899999999999991</v>
      </c>
    </row>
    <row r="1448" spans="1:10" x14ac:dyDescent="0.3">
      <c r="A1448" s="2" t="s">
        <v>2803</v>
      </c>
      <c r="B1448" s="3" t="s">
        <v>2804</v>
      </c>
      <c r="C1448" s="2">
        <v>8</v>
      </c>
      <c r="D1448" s="2">
        <v>2020</v>
      </c>
      <c r="E1448" s="4">
        <v>538</v>
      </c>
      <c r="F1448" s="4">
        <v>0</v>
      </c>
      <c r="G1448" s="4">
        <v>538</v>
      </c>
      <c r="H1448" s="3" t="s">
        <v>44</v>
      </c>
      <c r="I1448" s="3" t="s">
        <v>47</v>
      </c>
      <c r="J1448" s="4">
        <v>145.26000000000002</v>
      </c>
    </row>
    <row r="1449" spans="1:10" x14ac:dyDescent="0.3">
      <c r="A1449" s="2" t="s">
        <v>2805</v>
      </c>
      <c r="B1449" s="3" t="s">
        <v>2806</v>
      </c>
      <c r="C1449" s="2">
        <v>8</v>
      </c>
      <c r="D1449" s="2">
        <v>2020</v>
      </c>
      <c r="E1449" s="4">
        <v>367</v>
      </c>
      <c r="F1449" s="4">
        <v>0</v>
      </c>
      <c r="G1449" s="4">
        <v>367</v>
      </c>
      <c r="H1449" s="3" t="s">
        <v>60</v>
      </c>
      <c r="I1449" s="3" t="s">
        <v>538</v>
      </c>
      <c r="J1449" s="4">
        <v>110.1</v>
      </c>
    </row>
    <row r="1450" spans="1:10" x14ac:dyDescent="0.3">
      <c r="A1450" s="2" t="s">
        <v>2807</v>
      </c>
      <c r="B1450" s="3" t="s">
        <v>2808</v>
      </c>
      <c r="C1450" s="2">
        <v>8</v>
      </c>
      <c r="D1450" s="2">
        <v>2020</v>
      </c>
      <c r="E1450" s="4">
        <v>383</v>
      </c>
      <c r="F1450" s="4">
        <v>0</v>
      </c>
      <c r="G1450" s="4">
        <v>383</v>
      </c>
      <c r="H1450" s="3" t="s">
        <v>63</v>
      </c>
      <c r="I1450" s="3" t="s">
        <v>66</v>
      </c>
      <c r="J1450" s="4">
        <v>122.56</v>
      </c>
    </row>
    <row r="1451" spans="1:10" x14ac:dyDescent="0.3">
      <c r="A1451" s="2" t="s">
        <v>2809</v>
      </c>
      <c r="B1451" s="3" t="s">
        <v>2810</v>
      </c>
      <c r="C1451" s="2">
        <v>8</v>
      </c>
      <c r="D1451" s="2">
        <v>2020</v>
      </c>
      <c r="E1451" s="4">
        <v>594</v>
      </c>
      <c r="F1451" s="4">
        <v>0</v>
      </c>
      <c r="G1451" s="4">
        <v>594</v>
      </c>
      <c r="H1451" s="3" t="s">
        <v>38</v>
      </c>
      <c r="I1451" s="3" t="s">
        <v>1530</v>
      </c>
      <c r="J1451" s="4">
        <v>148.5</v>
      </c>
    </row>
    <row r="1452" spans="1:10" x14ac:dyDescent="0.3">
      <c r="A1452" s="2" t="s">
        <v>2811</v>
      </c>
      <c r="B1452" s="3" t="s">
        <v>2812</v>
      </c>
      <c r="C1452" s="2">
        <v>8</v>
      </c>
      <c r="D1452" s="2">
        <v>2020</v>
      </c>
      <c r="E1452" s="4">
        <v>510</v>
      </c>
      <c r="F1452" s="4">
        <v>0</v>
      </c>
      <c r="G1452" s="4">
        <v>510</v>
      </c>
      <c r="H1452" s="3" t="s">
        <v>41</v>
      </c>
      <c r="I1452" s="3" t="s">
        <v>42</v>
      </c>
      <c r="J1452" s="4">
        <v>163.20000000000002</v>
      </c>
    </row>
    <row r="1453" spans="1:10" x14ac:dyDescent="0.3">
      <c r="A1453" s="2" t="s">
        <v>2813</v>
      </c>
      <c r="B1453" s="3" t="s">
        <v>2814</v>
      </c>
      <c r="C1453" s="2">
        <v>8</v>
      </c>
      <c r="D1453" s="2">
        <v>2020</v>
      </c>
      <c r="E1453" s="4">
        <v>538</v>
      </c>
      <c r="F1453" s="4">
        <v>0</v>
      </c>
      <c r="G1453" s="4">
        <v>538</v>
      </c>
      <c r="H1453" s="3" t="s">
        <v>44</v>
      </c>
      <c r="I1453" s="3" t="s">
        <v>597</v>
      </c>
      <c r="J1453" s="4">
        <v>129.12</v>
      </c>
    </row>
    <row r="1454" spans="1:10" x14ac:dyDescent="0.3">
      <c r="A1454" s="2" t="s">
        <v>2815</v>
      </c>
      <c r="B1454" s="3" t="s">
        <v>2816</v>
      </c>
      <c r="C1454" s="2">
        <v>8</v>
      </c>
      <c r="D1454" s="2">
        <v>2020</v>
      </c>
      <c r="E1454" s="4">
        <v>367</v>
      </c>
      <c r="F1454" s="4">
        <v>0</v>
      </c>
      <c r="G1454" s="4">
        <v>367</v>
      </c>
      <c r="H1454" s="3" t="s">
        <v>60</v>
      </c>
      <c r="I1454" s="3" t="s">
        <v>538</v>
      </c>
      <c r="J1454" s="4">
        <v>110.1</v>
      </c>
    </row>
    <row r="1455" spans="1:10" x14ac:dyDescent="0.3">
      <c r="A1455" s="2" t="s">
        <v>2817</v>
      </c>
      <c r="B1455" s="3" t="s">
        <v>2818</v>
      </c>
      <c r="C1455" s="2">
        <v>8</v>
      </c>
      <c r="D1455" s="2">
        <v>2020</v>
      </c>
      <c r="E1455" s="4">
        <v>383</v>
      </c>
      <c r="F1455" s="4">
        <v>0</v>
      </c>
      <c r="G1455" s="4">
        <v>383</v>
      </c>
      <c r="H1455" s="3" t="s">
        <v>63</v>
      </c>
      <c r="I1455" s="3" t="s">
        <v>66</v>
      </c>
      <c r="J1455" s="4">
        <v>122.56</v>
      </c>
    </row>
    <row r="1456" spans="1:10" x14ac:dyDescent="0.3">
      <c r="A1456" s="2" t="s">
        <v>2819</v>
      </c>
      <c r="B1456" s="3" t="s">
        <v>2820</v>
      </c>
      <c r="C1456" s="2">
        <v>8</v>
      </c>
      <c r="D1456" s="2">
        <v>2020</v>
      </c>
      <c r="E1456" s="4">
        <v>383</v>
      </c>
      <c r="F1456" s="4">
        <v>0</v>
      </c>
      <c r="G1456" s="4">
        <v>383</v>
      </c>
      <c r="H1456" s="3" t="s">
        <v>63</v>
      </c>
      <c r="I1456" s="3" t="s">
        <v>66</v>
      </c>
      <c r="J1456" s="4">
        <v>122.56</v>
      </c>
    </row>
    <row r="1457" spans="1:10" x14ac:dyDescent="0.3">
      <c r="A1457" s="2" t="s">
        <v>2821</v>
      </c>
      <c r="B1457" s="3" t="s">
        <v>2822</v>
      </c>
      <c r="C1457" s="2">
        <v>8</v>
      </c>
      <c r="D1457" s="2">
        <v>2020</v>
      </c>
      <c r="E1457" s="4">
        <v>447</v>
      </c>
      <c r="F1457" s="4">
        <v>0</v>
      </c>
      <c r="G1457" s="4">
        <v>447</v>
      </c>
      <c r="H1457" s="3" t="s">
        <v>63</v>
      </c>
      <c r="I1457" s="3" t="s">
        <v>64</v>
      </c>
      <c r="J1457" s="4">
        <v>156.44999999999999</v>
      </c>
    </row>
    <row r="1458" spans="1:10" x14ac:dyDescent="0.3">
      <c r="A1458" s="2" t="s">
        <v>2823</v>
      </c>
      <c r="B1458" s="3" t="s">
        <v>2824</v>
      </c>
      <c r="C1458" s="2">
        <v>8</v>
      </c>
      <c r="D1458" s="2">
        <v>2020</v>
      </c>
      <c r="E1458" s="4">
        <v>447</v>
      </c>
      <c r="F1458" s="4">
        <v>0</v>
      </c>
      <c r="G1458" s="4">
        <v>447</v>
      </c>
      <c r="H1458" s="3" t="s">
        <v>63</v>
      </c>
      <c r="I1458" s="3" t="s">
        <v>64</v>
      </c>
      <c r="J1458" s="4">
        <v>156.44999999999999</v>
      </c>
    </row>
    <row r="1459" spans="1:10" x14ac:dyDescent="0.3">
      <c r="A1459" s="2" t="s">
        <v>2825</v>
      </c>
      <c r="B1459" s="3" t="s">
        <v>2826</v>
      </c>
      <c r="C1459" s="2">
        <v>8</v>
      </c>
      <c r="D1459" s="2">
        <v>2020</v>
      </c>
      <c r="E1459" s="4">
        <v>172</v>
      </c>
      <c r="F1459" s="4">
        <v>0</v>
      </c>
      <c r="G1459" s="4">
        <v>172</v>
      </c>
      <c r="H1459" s="3" t="s">
        <v>11</v>
      </c>
      <c r="I1459" s="3" t="s">
        <v>71</v>
      </c>
      <c r="J1459" s="4">
        <v>65.36</v>
      </c>
    </row>
    <row r="1460" spans="1:10" x14ac:dyDescent="0.3">
      <c r="A1460" s="2" t="s">
        <v>2827</v>
      </c>
      <c r="B1460" s="3" t="s">
        <v>2828</v>
      </c>
      <c r="C1460" s="2">
        <v>8</v>
      </c>
      <c r="D1460" s="2">
        <v>2020</v>
      </c>
      <c r="E1460" s="4">
        <v>168</v>
      </c>
      <c r="F1460" s="4">
        <v>0</v>
      </c>
      <c r="G1460" s="4">
        <v>168</v>
      </c>
      <c r="H1460" s="3" t="s">
        <v>11</v>
      </c>
      <c r="I1460" s="3" t="s">
        <v>121</v>
      </c>
      <c r="J1460" s="4">
        <v>75.600000000000009</v>
      </c>
    </row>
    <row r="1461" spans="1:10" x14ac:dyDescent="0.3">
      <c r="A1461" s="2" t="s">
        <v>2829</v>
      </c>
      <c r="B1461" s="3" t="s">
        <v>2830</v>
      </c>
      <c r="C1461" s="2">
        <v>8</v>
      </c>
      <c r="D1461" s="2">
        <v>2020</v>
      </c>
      <c r="E1461" s="4">
        <v>210</v>
      </c>
      <c r="F1461" s="4">
        <v>0</v>
      </c>
      <c r="G1461" s="4">
        <v>210</v>
      </c>
      <c r="H1461" s="3" t="s">
        <v>14</v>
      </c>
      <c r="I1461" s="3" t="s">
        <v>75</v>
      </c>
      <c r="J1461" s="4">
        <v>37.799999999999997</v>
      </c>
    </row>
    <row r="1462" spans="1:10" x14ac:dyDescent="0.3">
      <c r="A1462" s="2" t="s">
        <v>2831</v>
      </c>
      <c r="B1462" s="3" t="s">
        <v>2832</v>
      </c>
      <c r="C1462" s="2">
        <v>8</v>
      </c>
      <c r="D1462" s="2">
        <v>2020</v>
      </c>
      <c r="E1462" s="4">
        <v>592</v>
      </c>
      <c r="F1462" s="4">
        <v>0</v>
      </c>
      <c r="G1462" s="4">
        <v>592</v>
      </c>
      <c r="H1462" s="3" t="s">
        <v>44</v>
      </c>
      <c r="I1462" s="3" t="s">
        <v>55</v>
      </c>
      <c r="J1462" s="4">
        <v>165.76000000000002</v>
      </c>
    </row>
    <row r="1463" spans="1:10" x14ac:dyDescent="0.3">
      <c r="A1463" s="2" t="s">
        <v>2833</v>
      </c>
      <c r="B1463" s="3" t="s">
        <v>2834</v>
      </c>
      <c r="C1463" s="2">
        <v>8</v>
      </c>
      <c r="D1463" s="2">
        <v>2020</v>
      </c>
      <c r="E1463" s="4">
        <v>293</v>
      </c>
      <c r="F1463" s="4">
        <v>0</v>
      </c>
      <c r="G1463" s="4">
        <v>293</v>
      </c>
      <c r="H1463" s="3" t="s">
        <v>60</v>
      </c>
      <c r="I1463" s="3" t="s">
        <v>250</v>
      </c>
      <c r="J1463" s="4">
        <v>90.83</v>
      </c>
    </row>
    <row r="1464" spans="1:10" x14ac:dyDescent="0.3">
      <c r="A1464" s="2" t="s">
        <v>2835</v>
      </c>
      <c r="B1464" s="3" t="s">
        <v>2836</v>
      </c>
      <c r="C1464" s="2">
        <v>8</v>
      </c>
      <c r="D1464" s="2">
        <v>2020</v>
      </c>
      <c r="E1464" s="4">
        <v>447</v>
      </c>
      <c r="F1464" s="4">
        <v>0</v>
      </c>
      <c r="G1464" s="4">
        <v>447</v>
      </c>
      <c r="H1464" s="3" t="s">
        <v>63</v>
      </c>
      <c r="I1464" s="3" t="s">
        <v>64</v>
      </c>
      <c r="J1464" s="4">
        <v>156.44999999999999</v>
      </c>
    </row>
    <row r="1465" spans="1:10" x14ac:dyDescent="0.3">
      <c r="A1465" s="2" t="s">
        <v>2837</v>
      </c>
      <c r="B1465" s="3" t="s">
        <v>2838</v>
      </c>
      <c r="C1465" s="2">
        <v>8</v>
      </c>
      <c r="D1465" s="2">
        <v>2020</v>
      </c>
      <c r="E1465" s="4">
        <v>345</v>
      </c>
      <c r="F1465" s="4">
        <v>0</v>
      </c>
      <c r="G1465" s="4">
        <v>345</v>
      </c>
      <c r="H1465" s="3" t="s">
        <v>63</v>
      </c>
      <c r="I1465" s="3" t="s">
        <v>116</v>
      </c>
      <c r="J1465" s="4">
        <v>106.95</v>
      </c>
    </row>
    <row r="1466" spans="1:10" x14ac:dyDescent="0.3">
      <c r="A1466" s="2" t="s">
        <v>2839</v>
      </c>
      <c r="B1466" s="3" t="s">
        <v>2840</v>
      </c>
      <c r="C1466" s="2">
        <v>8</v>
      </c>
      <c r="D1466" s="2">
        <v>2020</v>
      </c>
      <c r="E1466" s="4">
        <v>345</v>
      </c>
      <c r="F1466" s="4">
        <v>0</v>
      </c>
      <c r="G1466" s="4">
        <v>345</v>
      </c>
      <c r="H1466" s="3" t="s">
        <v>63</v>
      </c>
      <c r="I1466" s="3" t="s">
        <v>116</v>
      </c>
      <c r="J1466" s="4">
        <v>106.95</v>
      </c>
    </row>
    <row r="1467" spans="1:10" x14ac:dyDescent="0.3">
      <c r="A1467" s="2" t="s">
        <v>2841</v>
      </c>
      <c r="B1467" s="3" t="s">
        <v>2842</v>
      </c>
      <c r="C1467" s="2">
        <v>8</v>
      </c>
      <c r="D1467" s="2">
        <v>2020</v>
      </c>
      <c r="E1467" s="4">
        <v>447</v>
      </c>
      <c r="F1467" s="4">
        <v>0</v>
      </c>
      <c r="G1467" s="4">
        <v>447</v>
      </c>
      <c r="H1467" s="3" t="s">
        <v>63</v>
      </c>
      <c r="I1467" s="3" t="s">
        <v>64</v>
      </c>
      <c r="J1467" s="4">
        <v>156.44999999999999</v>
      </c>
    </row>
    <row r="1468" spans="1:10" x14ac:dyDescent="0.3">
      <c r="A1468" s="2" t="s">
        <v>2843</v>
      </c>
      <c r="B1468" s="3" t="s">
        <v>2844</v>
      </c>
      <c r="C1468" s="2">
        <v>8</v>
      </c>
      <c r="D1468" s="2">
        <v>2020</v>
      </c>
      <c r="E1468" s="4">
        <v>144</v>
      </c>
      <c r="F1468" s="4">
        <v>0</v>
      </c>
      <c r="G1468" s="4">
        <v>144</v>
      </c>
      <c r="H1468" s="3" t="s">
        <v>11</v>
      </c>
      <c r="I1468" s="3" t="s">
        <v>119</v>
      </c>
      <c r="J1468" s="4">
        <v>66.240000000000009</v>
      </c>
    </row>
    <row r="1469" spans="1:10" x14ac:dyDescent="0.3">
      <c r="A1469" s="2" t="s">
        <v>2845</v>
      </c>
      <c r="B1469" s="3" t="s">
        <v>2846</v>
      </c>
      <c r="C1469" s="2">
        <v>8</v>
      </c>
      <c r="D1469" s="2">
        <v>2020</v>
      </c>
      <c r="E1469" s="4">
        <v>168</v>
      </c>
      <c r="F1469" s="4">
        <v>0</v>
      </c>
      <c r="G1469" s="4">
        <v>168</v>
      </c>
      <c r="H1469" s="3" t="s">
        <v>11</v>
      </c>
      <c r="I1469" s="3" t="s">
        <v>121</v>
      </c>
      <c r="J1469" s="4">
        <v>75.600000000000009</v>
      </c>
    </row>
    <row r="1470" spans="1:10" x14ac:dyDescent="0.3">
      <c r="A1470" s="2" t="s">
        <v>2847</v>
      </c>
      <c r="B1470" s="3" t="s">
        <v>2848</v>
      </c>
      <c r="C1470" s="2">
        <v>8</v>
      </c>
      <c r="D1470" s="2">
        <v>2020</v>
      </c>
      <c r="E1470" s="4">
        <v>240</v>
      </c>
      <c r="F1470" s="4">
        <v>0</v>
      </c>
      <c r="G1470" s="4">
        <v>240</v>
      </c>
      <c r="H1470" s="3" t="s">
        <v>14</v>
      </c>
      <c r="I1470" s="3" t="s">
        <v>17</v>
      </c>
      <c r="J1470" s="4">
        <v>43.199999999999996</v>
      </c>
    </row>
    <row r="1471" spans="1:10" x14ac:dyDescent="0.3">
      <c r="A1471" s="2" t="s">
        <v>2849</v>
      </c>
      <c r="B1471" s="3" t="s">
        <v>2850</v>
      </c>
      <c r="C1471" s="2">
        <v>8</v>
      </c>
      <c r="D1471" s="2">
        <v>2020</v>
      </c>
      <c r="E1471" s="4">
        <v>210</v>
      </c>
      <c r="F1471" s="4">
        <v>0</v>
      </c>
      <c r="G1471" s="4">
        <v>210</v>
      </c>
      <c r="H1471" s="3" t="s">
        <v>14</v>
      </c>
      <c r="I1471" s="3" t="s">
        <v>75</v>
      </c>
      <c r="J1471" s="4">
        <v>37.799999999999997</v>
      </c>
    </row>
    <row r="1472" spans="1:10" x14ac:dyDescent="0.3">
      <c r="A1472" s="2" t="s">
        <v>2851</v>
      </c>
      <c r="B1472" s="3" t="s">
        <v>2852</v>
      </c>
      <c r="C1472" s="2">
        <v>8</v>
      </c>
      <c r="D1472" s="2">
        <v>2020</v>
      </c>
      <c r="E1472" s="4">
        <v>478</v>
      </c>
      <c r="F1472" s="4">
        <v>0</v>
      </c>
      <c r="G1472" s="4">
        <v>478</v>
      </c>
      <c r="H1472" s="3" t="s">
        <v>44</v>
      </c>
      <c r="I1472" s="3" t="s">
        <v>162</v>
      </c>
      <c r="J1472" s="4">
        <v>119.5</v>
      </c>
    </row>
    <row r="1473" spans="1:10" x14ac:dyDescent="0.3">
      <c r="A1473" s="2" t="s">
        <v>2853</v>
      </c>
      <c r="B1473" s="3" t="s">
        <v>2854</v>
      </c>
      <c r="C1473" s="2">
        <v>8</v>
      </c>
      <c r="D1473" s="2">
        <v>2020</v>
      </c>
      <c r="E1473" s="4">
        <v>332</v>
      </c>
      <c r="F1473" s="4">
        <v>0</v>
      </c>
      <c r="G1473" s="4">
        <v>332</v>
      </c>
      <c r="H1473" s="3" t="s">
        <v>60</v>
      </c>
      <c r="I1473" s="3" t="s">
        <v>296</v>
      </c>
      <c r="J1473" s="4">
        <v>99.6</v>
      </c>
    </row>
    <row r="1474" spans="1:10" x14ac:dyDescent="0.3">
      <c r="A1474" s="2" t="s">
        <v>2855</v>
      </c>
      <c r="B1474" s="3" t="s">
        <v>2856</v>
      </c>
      <c r="C1474" s="2">
        <v>8</v>
      </c>
      <c r="D1474" s="2">
        <v>2020</v>
      </c>
      <c r="E1474" s="4">
        <v>383</v>
      </c>
      <c r="F1474" s="4">
        <v>0</v>
      </c>
      <c r="G1474" s="4">
        <v>383</v>
      </c>
      <c r="H1474" s="3" t="s">
        <v>63</v>
      </c>
      <c r="I1474" s="3" t="s">
        <v>66</v>
      </c>
      <c r="J1474" s="4">
        <v>122.56</v>
      </c>
    </row>
    <row r="1475" spans="1:10" x14ac:dyDescent="0.3">
      <c r="A1475" s="2" t="s">
        <v>2857</v>
      </c>
      <c r="B1475" s="3" t="s">
        <v>2858</v>
      </c>
      <c r="C1475" s="2">
        <v>8</v>
      </c>
      <c r="D1475" s="2">
        <v>2020</v>
      </c>
      <c r="E1475" s="4">
        <v>345</v>
      </c>
      <c r="F1475" s="4">
        <v>0</v>
      </c>
      <c r="G1475" s="4">
        <v>345</v>
      </c>
      <c r="H1475" s="3" t="s">
        <v>63</v>
      </c>
      <c r="I1475" s="3" t="s">
        <v>116</v>
      </c>
      <c r="J1475" s="4">
        <v>106.95</v>
      </c>
    </row>
    <row r="1476" spans="1:10" x14ac:dyDescent="0.3">
      <c r="A1476" s="2" t="s">
        <v>2859</v>
      </c>
      <c r="B1476" s="3" t="s">
        <v>2860</v>
      </c>
      <c r="C1476" s="2">
        <v>8</v>
      </c>
      <c r="D1476" s="2">
        <v>2020</v>
      </c>
      <c r="E1476" s="4">
        <v>447</v>
      </c>
      <c r="F1476" s="4">
        <v>0</v>
      </c>
      <c r="G1476" s="4">
        <v>447</v>
      </c>
      <c r="H1476" s="3" t="s">
        <v>63</v>
      </c>
      <c r="I1476" s="3" t="s">
        <v>64</v>
      </c>
      <c r="J1476" s="4">
        <v>156.44999999999999</v>
      </c>
    </row>
    <row r="1477" spans="1:10" x14ac:dyDescent="0.3">
      <c r="A1477" s="2" t="s">
        <v>2861</v>
      </c>
      <c r="B1477" s="3" t="s">
        <v>2862</v>
      </c>
      <c r="C1477" s="2">
        <v>8</v>
      </c>
      <c r="D1477" s="2">
        <v>2020</v>
      </c>
      <c r="E1477" s="4">
        <v>168</v>
      </c>
      <c r="F1477" s="4">
        <v>0</v>
      </c>
      <c r="G1477" s="4">
        <v>168</v>
      </c>
      <c r="H1477" s="3" t="s">
        <v>11</v>
      </c>
      <c r="I1477" s="3" t="s">
        <v>12</v>
      </c>
      <c r="J1477" s="4">
        <v>25.2</v>
      </c>
    </row>
    <row r="1478" spans="1:10" x14ac:dyDescent="0.3">
      <c r="A1478" s="2" t="s">
        <v>2863</v>
      </c>
      <c r="B1478" s="3" t="s">
        <v>2864</v>
      </c>
      <c r="C1478" s="2">
        <v>8</v>
      </c>
      <c r="D1478" s="2">
        <v>2020</v>
      </c>
      <c r="E1478" s="4">
        <v>168</v>
      </c>
      <c r="F1478" s="4">
        <v>0</v>
      </c>
      <c r="G1478" s="4">
        <v>168</v>
      </c>
      <c r="H1478" s="3" t="s">
        <v>11</v>
      </c>
      <c r="I1478" s="3" t="s">
        <v>121</v>
      </c>
      <c r="J1478" s="4">
        <v>75.600000000000009</v>
      </c>
    </row>
    <row r="1479" spans="1:10" x14ac:dyDescent="0.3">
      <c r="A1479" s="2" t="s">
        <v>2865</v>
      </c>
      <c r="B1479" s="3" t="s">
        <v>2866</v>
      </c>
      <c r="C1479" s="2">
        <v>8</v>
      </c>
      <c r="D1479" s="2">
        <v>2020</v>
      </c>
      <c r="E1479" s="4">
        <v>205</v>
      </c>
      <c r="F1479" s="4">
        <v>0</v>
      </c>
      <c r="G1479" s="4">
        <v>205</v>
      </c>
      <c r="H1479" s="3" t="s">
        <v>14</v>
      </c>
      <c r="I1479" s="3" t="s">
        <v>87</v>
      </c>
      <c r="J1479" s="4">
        <v>36.9</v>
      </c>
    </row>
    <row r="1480" spans="1:10" x14ac:dyDescent="0.3">
      <c r="A1480" s="2" t="s">
        <v>2867</v>
      </c>
      <c r="B1480" s="3" t="s">
        <v>2868</v>
      </c>
      <c r="C1480" s="2">
        <v>8</v>
      </c>
      <c r="D1480" s="2">
        <v>2020</v>
      </c>
      <c r="E1480" s="4">
        <v>210</v>
      </c>
      <c r="F1480" s="4">
        <v>0</v>
      </c>
      <c r="G1480" s="4">
        <v>210</v>
      </c>
      <c r="H1480" s="3" t="s">
        <v>14</v>
      </c>
      <c r="I1480" s="3" t="s">
        <v>75</v>
      </c>
      <c r="J1480" s="4">
        <v>37.799999999999997</v>
      </c>
    </row>
    <row r="1481" spans="1:10" x14ac:dyDescent="0.3">
      <c r="A1481" s="2" t="s">
        <v>2869</v>
      </c>
      <c r="B1481" s="3" t="s">
        <v>2870</v>
      </c>
      <c r="C1481" s="2">
        <v>8</v>
      </c>
      <c r="D1481" s="2">
        <v>2020</v>
      </c>
      <c r="E1481" s="4">
        <v>205</v>
      </c>
      <c r="F1481" s="4">
        <v>0</v>
      </c>
      <c r="G1481" s="4">
        <v>205</v>
      </c>
      <c r="H1481" s="3" t="s">
        <v>14</v>
      </c>
      <c r="I1481" s="3" t="s">
        <v>87</v>
      </c>
      <c r="J1481" s="4">
        <v>36.9</v>
      </c>
    </row>
    <row r="1482" spans="1:10" x14ac:dyDescent="0.3">
      <c r="A1482" s="2" t="s">
        <v>2871</v>
      </c>
      <c r="B1482" s="3" t="s">
        <v>2872</v>
      </c>
      <c r="C1482" s="2">
        <v>8</v>
      </c>
      <c r="D1482" s="2">
        <v>2020</v>
      </c>
      <c r="E1482" s="4">
        <v>592</v>
      </c>
      <c r="F1482" s="4">
        <v>0</v>
      </c>
      <c r="G1482" s="4">
        <v>592</v>
      </c>
      <c r="H1482" s="3" t="s">
        <v>44</v>
      </c>
      <c r="I1482" s="3" t="s">
        <v>55</v>
      </c>
      <c r="J1482" s="4">
        <v>165.76000000000002</v>
      </c>
    </row>
    <row r="1483" spans="1:10" x14ac:dyDescent="0.3">
      <c r="A1483" s="2" t="s">
        <v>2873</v>
      </c>
      <c r="B1483" s="3" t="s">
        <v>2874</v>
      </c>
      <c r="C1483" s="2">
        <v>8</v>
      </c>
      <c r="D1483" s="2">
        <v>2020</v>
      </c>
      <c r="E1483" s="4">
        <v>336</v>
      </c>
      <c r="F1483" s="4">
        <v>0</v>
      </c>
      <c r="G1483" s="4">
        <v>336</v>
      </c>
      <c r="H1483" s="3" t="s">
        <v>60</v>
      </c>
      <c r="I1483" s="3" t="s">
        <v>247</v>
      </c>
      <c r="J1483" s="4">
        <v>120.96</v>
      </c>
    </row>
    <row r="1484" spans="1:10" x14ac:dyDescent="0.3">
      <c r="A1484" s="2" t="s">
        <v>2875</v>
      </c>
      <c r="B1484" s="3" t="s">
        <v>2876</v>
      </c>
      <c r="C1484" s="2">
        <v>8</v>
      </c>
      <c r="D1484" s="2">
        <v>2020</v>
      </c>
      <c r="E1484" s="4">
        <v>383</v>
      </c>
      <c r="F1484" s="4">
        <v>0</v>
      </c>
      <c r="G1484" s="4">
        <v>383</v>
      </c>
      <c r="H1484" s="3" t="s">
        <v>63</v>
      </c>
      <c r="I1484" s="3" t="s">
        <v>66</v>
      </c>
      <c r="J1484" s="4">
        <v>122.56</v>
      </c>
    </row>
    <row r="1485" spans="1:10" x14ac:dyDescent="0.3">
      <c r="A1485" s="2" t="s">
        <v>2877</v>
      </c>
      <c r="B1485" s="3" t="s">
        <v>2878</v>
      </c>
      <c r="C1485" s="2">
        <v>8</v>
      </c>
      <c r="D1485" s="2">
        <v>2020</v>
      </c>
      <c r="E1485" s="4">
        <v>383</v>
      </c>
      <c r="F1485" s="4">
        <v>0</v>
      </c>
      <c r="G1485" s="4">
        <v>383</v>
      </c>
      <c r="H1485" s="3" t="s">
        <v>63</v>
      </c>
      <c r="I1485" s="3" t="s">
        <v>66</v>
      </c>
      <c r="J1485" s="4">
        <v>122.56</v>
      </c>
    </row>
    <row r="1486" spans="1:10" x14ac:dyDescent="0.3">
      <c r="A1486" s="2" t="s">
        <v>2879</v>
      </c>
      <c r="B1486" s="3" t="s">
        <v>2880</v>
      </c>
      <c r="C1486" s="2">
        <v>8</v>
      </c>
      <c r="D1486" s="2">
        <v>2020</v>
      </c>
      <c r="E1486" s="4">
        <v>172</v>
      </c>
      <c r="F1486" s="4">
        <v>0</v>
      </c>
      <c r="G1486" s="4">
        <v>172</v>
      </c>
      <c r="H1486" s="3" t="s">
        <v>11</v>
      </c>
      <c r="I1486" s="3" t="s">
        <v>71</v>
      </c>
      <c r="J1486" s="4">
        <v>65.36</v>
      </c>
    </row>
    <row r="1487" spans="1:10" x14ac:dyDescent="0.3">
      <c r="A1487" s="2" t="s">
        <v>2881</v>
      </c>
      <c r="B1487" s="3" t="s">
        <v>2882</v>
      </c>
      <c r="C1487" s="2">
        <v>8</v>
      </c>
      <c r="D1487" s="2">
        <v>2020</v>
      </c>
      <c r="E1487" s="4">
        <v>168</v>
      </c>
      <c r="F1487" s="4">
        <v>0</v>
      </c>
      <c r="G1487" s="4">
        <v>168</v>
      </c>
      <c r="H1487" s="3" t="s">
        <v>11</v>
      </c>
      <c r="I1487" s="3" t="s">
        <v>121</v>
      </c>
      <c r="J1487" s="4">
        <v>75.600000000000009</v>
      </c>
    </row>
    <row r="1488" spans="1:10" x14ac:dyDescent="0.3">
      <c r="A1488" s="2" t="s">
        <v>2883</v>
      </c>
      <c r="B1488" s="3" t="s">
        <v>2884</v>
      </c>
      <c r="C1488" s="2">
        <v>8</v>
      </c>
      <c r="D1488" s="2">
        <v>2020</v>
      </c>
      <c r="E1488" s="4">
        <v>210</v>
      </c>
      <c r="F1488" s="4">
        <v>0</v>
      </c>
      <c r="G1488" s="4">
        <v>210</v>
      </c>
      <c r="H1488" s="3" t="s">
        <v>14</v>
      </c>
      <c r="I1488" s="3" t="s">
        <v>75</v>
      </c>
      <c r="J1488" s="4">
        <v>37.799999999999997</v>
      </c>
    </row>
    <row r="1489" spans="1:10" x14ac:dyDescent="0.3">
      <c r="A1489" s="2" t="s">
        <v>2885</v>
      </c>
      <c r="B1489" s="3" t="s">
        <v>2886</v>
      </c>
      <c r="C1489" s="2">
        <v>8</v>
      </c>
      <c r="D1489" s="2">
        <v>2020</v>
      </c>
      <c r="E1489" s="4">
        <v>220</v>
      </c>
      <c r="F1489" s="4">
        <v>0</v>
      </c>
      <c r="G1489" s="4">
        <v>220</v>
      </c>
      <c r="H1489" s="3" t="s">
        <v>14</v>
      </c>
      <c r="I1489" s="3" t="s">
        <v>15</v>
      </c>
      <c r="J1489" s="4">
        <v>39.6</v>
      </c>
    </row>
    <row r="1490" spans="1:10" x14ac:dyDescent="0.3">
      <c r="A1490" s="2" t="s">
        <v>2887</v>
      </c>
      <c r="B1490" s="3" t="s">
        <v>2888</v>
      </c>
      <c r="C1490" s="2">
        <v>8</v>
      </c>
      <c r="D1490" s="2">
        <v>2020</v>
      </c>
      <c r="E1490" s="4">
        <v>192</v>
      </c>
      <c r="F1490" s="4">
        <v>0</v>
      </c>
      <c r="G1490" s="4">
        <v>192</v>
      </c>
      <c r="H1490" s="3" t="s">
        <v>14</v>
      </c>
      <c r="I1490" s="3" t="s">
        <v>78</v>
      </c>
      <c r="J1490" s="4">
        <v>34.56</v>
      </c>
    </row>
    <row r="1491" spans="1:10" x14ac:dyDescent="0.3">
      <c r="A1491" s="2" t="s">
        <v>2889</v>
      </c>
      <c r="B1491" s="3" t="s">
        <v>2890</v>
      </c>
      <c r="C1491" s="2">
        <v>8</v>
      </c>
      <c r="D1491" s="2">
        <v>2020</v>
      </c>
      <c r="E1491" s="4">
        <v>506</v>
      </c>
      <c r="F1491" s="4">
        <v>0</v>
      </c>
      <c r="G1491" s="4">
        <v>506</v>
      </c>
      <c r="H1491" s="3" t="s">
        <v>44</v>
      </c>
      <c r="I1491" s="3" t="s">
        <v>58</v>
      </c>
      <c r="J1491" s="4">
        <v>146.73999999999998</v>
      </c>
    </row>
    <row r="1492" spans="1:10" x14ac:dyDescent="0.3">
      <c r="A1492" s="2" t="s">
        <v>2891</v>
      </c>
      <c r="B1492" s="3" t="s">
        <v>2892</v>
      </c>
      <c r="C1492" s="2">
        <v>8</v>
      </c>
      <c r="D1492" s="2">
        <v>2020</v>
      </c>
      <c r="E1492" s="4">
        <v>180</v>
      </c>
      <c r="F1492" s="4">
        <v>0</v>
      </c>
      <c r="G1492" s="4">
        <v>180</v>
      </c>
      <c r="H1492" s="3" t="s">
        <v>60</v>
      </c>
      <c r="I1492" s="3" t="s">
        <v>1434</v>
      </c>
      <c r="J1492" s="4">
        <v>61.2</v>
      </c>
    </row>
    <row r="1493" spans="1:10" x14ac:dyDescent="0.3">
      <c r="A1493" s="2" t="s">
        <v>2893</v>
      </c>
      <c r="B1493" s="3" t="s">
        <v>2894</v>
      </c>
      <c r="C1493" s="2">
        <v>8</v>
      </c>
      <c r="D1493" s="2">
        <v>2020</v>
      </c>
      <c r="E1493" s="4">
        <v>345</v>
      </c>
      <c r="F1493" s="4">
        <v>0</v>
      </c>
      <c r="G1493" s="4">
        <v>345</v>
      </c>
      <c r="H1493" s="3" t="s">
        <v>63</v>
      </c>
      <c r="I1493" s="3" t="s">
        <v>116</v>
      </c>
      <c r="J1493" s="4">
        <v>106.95</v>
      </c>
    </row>
    <row r="1494" spans="1:10" x14ac:dyDescent="0.3">
      <c r="A1494" s="2" t="s">
        <v>2895</v>
      </c>
      <c r="B1494" s="3" t="s">
        <v>2896</v>
      </c>
      <c r="C1494" s="2">
        <v>8</v>
      </c>
      <c r="D1494" s="2">
        <v>2020</v>
      </c>
      <c r="E1494" s="4">
        <v>447</v>
      </c>
      <c r="F1494" s="4">
        <v>0</v>
      </c>
      <c r="G1494" s="4">
        <v>447</v>
      </c>
      <c r="H1494" s="3" t="s">
        <v>63</v>
      </c>
      <c r="I1494" s="3" t="s">
        <v>64</v>
      </c>
      <c r="J1494" s="4">
        <v>156.44999999999999</v>
      </c>
    </row>
    <row r="1495" spans="1:10" x14ac:dyDescent="0.3">
      <c r="A1495" s="2" t="s">
        <v>2897</v>
      </c>
      <c r="B1495" s="3" t="s">
        <v>2898</v>
      </c>
      <c r="C1495" s="2">
        <v>8</v>
      </c>
      <c r="D1495" s="2">
        <v>2020</v>
      </c>
      <c r="E1495" s="4">
        <v>345</v>
      </c>
      <c r="F1495" s="4">
        <v>0</v>
      </c>
      <c r="G1495" s="4">
        <v>345</v>
      </c>
      <c r="H1495" s="3" t="s">
        <v>63</v>
      </c>
      <c r="I1495" s="3" t="s">
        <v>116</v>
      </c>
      <c r="J1495" s="4">
        <v>106.95</v>
      </c>
    </row>
    <row r="1496" spans="1:10" x14ac:dyDescent="0.3">
      <c r="A1496" s="2" t="s">
        <v>2899</v>
      </c>
      <c r="B1496" s="3" t="s">
        <v>2900</v>
      </c>
      <c r="C1496" s="2">
        <v>8</v>
      </c>
      <c r="D1496" s="2">
        <v>2020</v>
      </c>
      <c r="E1496" s="4">
        <v>172</v>
      </c>
      <c r="F1496" s="4">
        <v>0</v>
      </c>
      <c r="G1496" s="4">
        <v>172</v>
      </c>
      <c r="H1496" s="3" t="s">
        <v>11</v>
      </c>
      <c r="I1496" s="3" t="s">
        <v>71</v>
      </c>
      <c r="J1496" s="4">
        <v>65.36</v>
      </c>
    </row>
    <row r="1497" spans="1:10" x14ac:dyDescent="0.3">
      <c r="A1497" s="2" t="s">
        <v>2901</v>
      </c>
      <c r="B1497" s="3" t="s">
        <v>2902</v>
      </c>
      <c r="C1497" s="2">
        <v>8</v>
      </c>
      <c r="D1497" s="2">
        <v>2020</v>
      </c>
      <c r="E1497" s="4">
        <v>172</v>
      </c>
      <c r="F1497" s="4">
        <v>0</v>
      </c>
      <c r="G1497" s="4">
        <v>172</v>
      </c>
      <c r="H1497" s="3" t="s">
        <v>11</v>
      </c>
      <c r="I1497" s="3" t="s">
        <v>71</v>
      </c>
      <c r="J1497" s="4">
        <v>65.36</v>
      </c>
    </row>
    <row r="1498" spans="1:10" x14ac:dyDescent="0.3">
      <c r="A1498" s="2" t="s">
        <v>2903</v>
      </c>
      <c r="B1498" s="3" t="s">
        <v>2904</v>
      </c>
      <c r="C1498" s="2">
        <v>8</v>
      </c>
      <c r="D1498" s="2">
        <v>2020</v>
      </c>
      <c r="E1498" s="4">
        <v>210</v>
      </c>
      <c r="F1498" s="4">
        <v>0</v>
      </c>
      <c r="G1498" s="4">
        <v>210</v>
      </c>
      <c r="H1498" s="3" t="s">
        <v>14</v>
      </c>
      <c r="I1498" s="3" t="s">
        <v>75</v>
      </c>
      <c r="J1498" s="4">
        <v>37.799999999999997</v>
      </c>
    </row>
    <row r="1499" spans="1:10" x14ac:dyDescent="0.3">
      <c r="A1499" s="2" t="s">
        <v>2905</v>
      </c>
      <c r="B1499" s="3" t="s">
        <v>2906</v>
      </c>
      <c r="C1499" s="2">
        <v>8</v>
      </c>
      <c r="D1499" s="2">
        <v>2020</v>
      </c>
      <c r="E1499" s="4">
        <v>205</v>
      </c>
      <c r="F1499" s="4">
        <v>0</v>
      </c>
      <c r="G1499" s="4">
        <v>205</v>
      </c>
      <c r="H1499" s="3" t="s">
        <v>14</v>
      </c>
      <c r="I1499" s="3" t="s">
        <v>87</v>
      </c>
      <c r="J1499" s="4">
        <v>36.9</v>
      </c>
    </row>
    <row r="1500" spans="1:10" x14ac:dyDescent="0.3">
      <c r="A1500" s="2" t="s">
        <v>2907</v>
      </c>
      <c r="B1500" s="3" t="s">
        <v>2908</v>
      </c>
      <c r="C1500" s="2">
        <v>8</v>
      </c>
      <c r="D1500" s="2">
        <v>2020</v>
      </c>
      <c r="E1500" s="4">
        <v>506</v>
      </c>
      <c r="F1500" s="4">
        <v>0</v>
      </c>
      <c r="G1500" s="4">
        <v>506</v>
      </c>
      <c r="H1500" s="3" t="s">
        <v>44</v>
      </c>
      <c r="I1500" s="3" t="s">
        <v>58</v>
      </c>
      <c r="J1500" s="4">
        <v>146.73999999999998</v>
      </c>
    </row>
    <row r="1501" spans="1:10" x14ac:dyDescent="0.3">
      <c r="A1501" s="2" t="s">
        <v>2909</v>
      </c>
      <c r="B1501" s="3" t="s">
        <v>2910</v>
      </c>
      <c r="C1501" s="2">
        <v>8</v>
      </c>
      <c r="D1501" s="2">
        <v>2020</v>
      </c>
      <c r="E1501" s="4">
        <v>367</v>
      </c>
      <c r="F1501" s="4">
        <v>0</v>
      </c>
      <c r="G1501" s="4">
        <v>367</v>
      </c>
      <c r="H1501" s="3" t="s">
        <v>60</v>
      </c>
      <c r="I1501" s="3" t="s">
        <v>538</v>
      </c>
      <c r="J1501" s="4">
        <v>110.1</v>
      </c>
    </row>
    <row r="1502" spans="1:10" x14ac:dyDescent="0.3">
      <c r="A1502" s="2" t="s">
        <v>2911</v>
      </c>
      <c r="B1502" s="3" t="s">
        <v>2912</v>
      </c>
      <c r="C1502" s="2">
        <v>8</v>
      </c>
      <c r="D1502" s="2">
        <v>2020</v>
      </c>
      <c r="E1502" s="4">
        <v>345</v>
      </c>
      <c r="F1502" s="4">
        <v>0</v>
      </c>
      <c r="G1502" s="4">
        <v>345</v>
      </c>
      <c r="H1502" s="3" t="s">
        <v>63</v>
      </c>
      <c r="I1502" s="3" t="s">
        <v>116</v>
      </c>
      <c r="J1502" s="4">
        <v>106.95</v>
      </c>
    </row>
    <row r="1503" spans="1:10" x14ac:dyDescent="0.3">
      <c r="A1503" s="2" t="s">
        <v>2913</v>
      </c>
      <c r="B1503" s="3" t="s">
        <v>2914</v>
      </c>
      <c r="C1503" s="2">
        <v>8</v>
      </c>
      <c r="D1503" s="2">
        <v>2020</v>
      </c>
      <c r="E1503" s="4">
        <v>383</v>
      </c>
      <c r="F1503" s="4">
        <v>0</v>
      </c>
      <c r="G1503" s="4">
        <v>383</v>
      </c>
      <c r="H1503" s="3" t="s">
        <v>63</v>
      </c>
      <c r="I1503" s="3" t="s">
        <v>66</v>
      </c>
      <c r="J1503" s="4">
        <v>122.56</v>
      </c>
    </row>
    <row r="1504" spans="1:10" x14ac:dyDescent="0.3">
      <c r="A1504" s="2" t="s">
        <v>2915</v>
      </c>
      <c r="B1504" s="3" t="s">
        <v>2916</v>
      </c>
      <c r="C1504" s="2">
        <v>8</v>
      </c>
      <c r="D1504" s="2">
        <v>2020</v>
      </c>
      <c r="E1504" s="4">
        <v>383</v>
      </c>
      <c r="F1504" s="4">
        <v>0</v>
      </c>
      <c r="G1504" s="4">
        <v>383</v>
      </c>
      <c r="H1504" s="3" t="s">
        <v>63</v>
      </c>
      <c r="I1504" s="3" t="s">
        <v>66</v>
      </c>
      <c r="J1504" s="4">
        <v>122.56</v>
      </c>
    </row>
    <row r="1505" spans="1:10" x14ac:dyDescent="0.3">
      <c r="A1505" s="2" t="s">
        <v>2917</v>
      </c>
      <c r="B1505" s="3" t="s">
        <v>2918</v>
      </c>
      <c r="C1505" s="2">
        <v>8</v>
      </c>
      <c r="D1505" s="2">
        <v>2020</v>
      </c>
      <c r="E1505" s="4">
        <v>144</v>
      </c>
      <c r="F1505" s="4">
        <v>0</v>
      </c>
      <c r="G1505" s="4">
        <v>144</v>
      </c>
      <c r="H1505" s="3" t="s">
        <v>11</v>
      </c>
      <c r="I1505" s="3" t="s">
        <v>119</v>
      </c>
      <c r="J1505" s="4">
        <v>66.240000000000009</v>
      </c>
    </row>
    <row r="1506" spans="1:10" x14ac:dyDescent="0.3">
      <c r="A1506" s="2" t="s">
        <v>2919</v>
      </c>
      <c r="B1506" s="3" t="s">
        <v>2920</v>
      </c>
      <c r="C1506" s="2">
        <v>8</v>
      </c>
      <c r="D1506" s="2">
        <v>2020</v>
      </c>
      <c r="E1506" s="4">
        <v>144</v>
      </c>
      <c r="F1506" s="4">
        <v>0</v>
      </c>
      <c r="G1506" s="4">
        <v>144</v>
      </c>
      <c r="H1506" s="3" t="s">
        <v>11</v>
      </c>
      <c r="I1506" s="3" t="s">
        <v>119</v>
      </c>
      <c r="J1506" s="4">
        <v>66.240000000000009</v>
      </c>
    </row>
    <row r="1507" spans="1:10" x14ac:dyDescent="0.3">
      <c r="A1507" s="2" t="s">
        <v>2921</v>
      </c>
      <c r="B1507" s="3" t="s">
        <v>2922</v>
      </c>
      <c r="C1507" s="2">
        <v>8</v>
      </c>
      <c r="D1507" s="2">
        <v>2020</v>
      </c>
      <c r="E1507" s="4">
        <v>240</v>
      </c>
      <c r="F1507" s="4">
        <v>0</v>
      </c>
      <c r="G1507" s="4">
        <v>240</v>
      </c>
      <c r="H1507" s="3" t="s">
        <v>14</v>
      </c>
      <c r="I1507" s="3" t="s">
        <v>17</v>
      </c>
      <c r="J1507" s="4">
        <v>43.199999999999996</v>
      </c>
    </row>
    <row r="1508" spans="1:10" x14ac:dyDescent="0.3">
      <c r="A1508" s="2" t="s">
        <v>2923</v>
      </c>
      <c r="B1508" s="3" t="s">
        <v>2924</v>
      </c>
      <c r="C1508" s="2">
        <v>8</v>
      </c>
      <c r="D1508" s="2">
        <v>2020</v>
      </c>
      <c r="E1508" s="4">
        <v>240</v>
      </c>
      <c r="F1508" s="4">
        <v>0</v>
      </c>
      <c r="G1508" s="4">
        <v>240</v>
      </c>
      <c r="H1508" s="3" t="s">
        <v>14</v>
      </c>
      <c r="I1508" s="3" t="s">
        <v>17</v>
      </c>
      <c r="J1508" s="4">
        <v>43.199999999999996</v>
      </c>
    </row>
    <row r="1509" spans="1:10" x14ac:dyDescent="0.3">
      <c r="A1509" s="2" t="s">
        <v>2925</v>
      </c>
      <c r="B1509" s="3" t="s">
        <v>2926</v>
      </c>
      <c r="C1509" s="2">
        <v>8</v>
      </c>
      <c r="D1509" s="2">
        <v>2020</v>
      </c>
      <c r="E1509" s="4">
        <v>538</v>
      </c>
      <c r="F1509" s="4">
        <v>0</v>
      </c>
      <c r="G1509" s="4">
        <v>538</v>
      </c>
      <c r="H1509" s="3" t="s">
        <v>44</v>
      </c>
      <c r="I1509" s="3" t="s">
        <v>597</v>
      </c>
      <c r="J1509" s="4">
        <v>129.12</v>
      </c>
    </row>
    <row r="1510" spans="1:10" x14ac:dyDescent="0.3">
      <c r="A1510" s="2" t="s">
        <v>2927</v>
      </c>
      <c r="B1510" s="3" t="s">
        <v>2928</v>
      </c>
      <c r="C1510" s="2">
        <v>8</v>
      </c>
      <c r="D1510" s="2">
        <v>2020</v>
      </c>
      <c r="E1510" s="4">
        <v>332</v>
      </c>
      <c r="F1510" s="4">
        <v>0</v>
      </c>
      <c r="G1510" s="4">
        <v>332</v>
      </c>
      <c r="H1510" s="3" t="s">
        <v>60</v>
      </c>
      <c r="I1510" s="3" t="s">
        <v>296</v>
      </c>
      <c r="J1510" s="4">
        <v>99.6</v>
      </c>
    </row>
    <row r="1511" spans="1:10" x14ac:dyDescent="0.3">
      <c r="A1511" s="2" t="s">
        <v>2929</v>
      </c>
      <c r="B1511" s="3" t="s">
        <v>2930</v>
      </c>
      <c r="C1511" s="2">
        <v>8</v>
      </c>
      <c r="D1511" s="2">
        <v>2020</v>
      </c>
      <c r="E1511" s="4">
        <v>383</v>
      </c>
      <c r="F1511" s="4">
        <v>0</v>
      </c>
      <c r="G1511" s="4">
        <v>383</v>
      </c>
      <c r="H1511" s="3" t="s">
        <v>63</v>
      </c>
      <c r="I1511" s="3" t="s">
        <v>66</v>
      </c>
      <c r="J1511" s="4">
        <v>122.56</v>
      </c>
    </row>
    <row r="1512" spans="1:10" x14ac:dyDescent="0.3">
      <c r="A1512" s="2" t="s">
        <v>2931</v>
      </c>
      <c r="B1512" s="3" t="s">
        <v>2932</v>
      </c>
      <c r="C1512" s="2">
        <v>8</v>
      </c>
      <c r="D1512" s="2">
        <v>2020</v>
      </c>
      <c r="E1512" s="4">
        <v>488</v>
      </c>
      <c r="F1512" s="4">
        <v>0</v>
      </c>
      <c r="G1512" s="4">
        <v>488</v>
      </c>
      <c r="H1512" s="3" t="s">
        <v>44</v>
      </c>
      <c r="I1512" s="3" t="s">
        <v>50</v>
      </c>
      <c r="J1512" s="4">
        <v>156.16</v>
      </c>
    </row>
    <row r="1513" spans="1:10" x14ac:dyDescent="0.3">
      <c r="A1513" s="2" t="s">
        <v>2933</v>
      </c>
      <c r="B1513" s="3" t="s">
        <v>2934</v>
      </c>
      <c r="C1513" s="2">
        <v>8</v>
      </c>
      <c r="D1513" s="2">
        <v>2020</v>
      </c>
      <c r="E1513" s="4">
        <v>261</v>
      </c>
      <c r="F1513" s="4">
        <v>0</v>
      </c>
      <c r="G1513" s="4">
        <v>261</v>
      </c>
      <c r="H1513" s="3" t="s">
        <v>60</v>
      </c>
      <c r="I1513" s="3" t="s">
        <v>515</v>
      </c>
      <c r="J1513" s="4">
        <v>78.3</v>
      </c>
    </row>
    <row r="1514" spans="1:10" x14ac:dyDescent="0.3">
      <c r="A1514" s="2" t="s">
        <v>2935</v>
      </c>
      <c r="B1514" s="3" t="s">
        <v>2936</v>
      </c>
      <c r="C1514" s="2">
        <v>8</v>
      </c>
      <c r="D1514" s="2">
        <v>2020</v>
      </c>
      <c r="E1514" s="4">
        <v>447</v>
      </c>
      <c r="F1514" s="4">
        <v>0</v>
      </c>
      <c r="G1514" s="4">
        <v>447</v>
      </c>
      <c r="H1514" s="3" t="s">
        <v>63</v>
      </c>
      <c r="I1514" s="3" t="s">
        <v>64</v>
      </c>
      <c r="J1514" s="4">
        <v>156.44999999999999</v>
      </c>
    </row>
    <row r="1515" spans="1:10" x14ac:dyDescent="0.3">
      <c r="A1515" s="2" t="s">
        <v>2937</v>
      </c>
      <c r="B1515" s="3" t="s">
        <v>2938</v>
      </c>
      <c r="C1515" s="2">
        <v>8</v>
      </c>
      <c r="D1515" s="2">
        <v>2020</v>
      </c>
      <c r="E1515" s="4">
        <v>168</v>
      </c>
      <c r="F1515" s="4">
        <v>0</v>
      </c>
      <c r="G1515" s="4">
        <v>168</v>
      </c>
      <c r="H1515" s="3" t="s">
        <v>11</v>
      </c>
      <c r="I1515" s="3" t="s">
        <v>12</v>
      </c>
      <c r="J1515" s="4">
        <v>25.2</v>
      </c>
    </row>
    <row r="1516" spans="1:10" x14ac:dyDescent="0.3">
      <c r="A1516" s="2" t="s">
        <v>2939</v>
      </c>
      <c r="B1516" s="3" t="s">
        <v>2940</v>
      </c>
      <c r="C1516" s="2">
        <v>8</v>
      </c>
      <c r="D1516" s="2">
        <v>2020</v>
      </c>
      <c r="E1516" s="4">
        <v>168</v>
      </c>
      <c r="F1516" s="4">
        <v>0</v>
      </c>
      <c r="G1516" s="4">
        <v>168</v>
      </c>
      <c r="H1516" s="3" t="s">
        <v>11</v>
      </c>
      <c r="I1516" s="3" t="s">
        <v>121</v>
      </c>
      <c r="J1516" s="4">
        <v>75.600000000000009</v>
      </c>
    </row>
    <row r="1517" spans="1:10" x14ac:dyDescent="0.3">
      <c r="A1517" s="2" t="s">
        <v>2941</v>
      </c>
      <c r="B1517" s="3" t="s">
        <v>2942</v>
      </c>
      <c r="C1517" s="2">
        <v>8</v>
      </c>
      <c r="D1517" s="2">
        <v>2020</v>
      </c>
      <c r="E1517" s="4">
        <v>210</v>
      </c>
      <c r="F1517" s="4">
        <v>0</v>
      </c>
      <c r="G1517" s="4">
        <v>210</v>
      </c>
      <c r="H1517" s="3" t="s">
        <v>14</v>
      </c>
      <c r="I1517" s="3" t="s">
        <v>75</v>
      </c>
      <c r="J1517" s="4">
        <v>37.799999999999997</v>
      </c>
    </row>
    <row r="1518" spans="1:10" x14ac:dyDescent="0.3">
      <c r="A1518" s="2" t="s">
        <v>2943</v>
      </c>
      <c r="B1518" s="3" t="s">
        <v>2944</v>
      </c>
      <c r="C1518" s="2">
        <v>8</v>
      </c>
      <c r="D1518" s="2">
        <v>2020</v>
      </c>
      <c r="E1518" s="4">
        <v>240</v>
      </c>
      <c r="F1518" s="4">
        <v>0</v>
      </c>
      <c r="G1518" s="4">
        <v>240</v>
      </c>
      <c r="H1518" s="3" t="s">
        <v>14</v>
      </c>
      <c r="I1518" s="3" t="s">
        <v>17</v>
      </c>
      <c r="J1518" s="4">
        <v>43.199999999999996</v>
      </c>
    </row>
    <row r="1519" spans="1:10" x14ac:dyDescent="0.3">
      <c r="A1519" s="2" t="s">
        <v>2945</v>
      </c>
      <c r="B1519" s="3" t="s">
        <v>2946</v>
      </c>
      <c r="C1519" s="2">
        <v>8</v>
      </c>
      <c r="D1519" s="2">
        <v>2020</v>
      </c>
      <c r="E1519" s="4">
        <v>220</v>
      </c>
      <c r="F1519" s="4">
        <v>0</v>
      </c>
      <c r="G1519" s="4">
        <v>220</v>
      </c>
      <c r="H1519" s="3" t="s">
        <v>14</v>
      </c>
      <c r="I1519" s="3" t="s">
        <v>15</v>
      </c>
      <c r="J1519" s="4">
        <v>39.6</v>
      </c>
    </row>
    <row r="1520" spans="1:10" x14ac:dyDescent="0.3">
      <c r="A1520" s="2" t="s">
        <v>2947</v>
      </c>
      <c r="B1520" s="3" t="s">
        <v>2948</v>
      </c>
      <c r="C1520" s="2">
        <v>8</v>
      </c>
      <c r="D1520" s="2">
        <v>2020</v>
      </c>
      <c r="E1520" s="4">
        <v>327</v>
      </c>
      <c r="F1520" s="4">
        <v>0</v>
      </c>
      <c r="G1520" s="4">
        <v>327</v>
      </c>
      <c r="H1520" s="3" t="s">
        <v>20</v>
      </c>
      <c r="I1520" s="3" t="s">
        <v>100</v>
      </c>
      <c r="J1520" s="4">
        <v>94.83</v>
      </c>
    </row>
    <row r="1521" spans="1:10" x14ac:dyDescent="0.3">
      <c r="A1521" s="2" t="s">
        <v>2949</v>
      </c>
      <c r="B1521" s="3" t="s">
        <v>2950</v>
      </c>
      <c r="C1521" s="2">
        <v>8</v>
      </c>
      <c r="D1521" s="2">
        <v>2020</v>
      </c>
      <c r="E1521" s="4">
        <v>592</v>
      </c>
      <c r="F1521" s="4">
        <v>0</v>
      </c>
      <c r="G1521" s="4">
        <v>592</v>
      </c>
      <c r="H1521" s="3" t="s">
        <v>44</v>
      </c>
      <c r="I1521" s="3" t="s">
        <v>55</v>
      </c>
      <c r="J1521" s="4">
        <v>165.76000000000002</v>
      </c>
    </row>
    <row r="1522" spans="1:10" x14ac:dyDescent="0.3">
      <c r="A1522" s="2" t="s">
        <v>2951</v>
      </c>
      <c r="B1522" s="3" t="s">
        <v>2952</v>
      </c>
      <c r="C1522" s="2">
        <v>8</v>
      </c>
      <c r="D1522" s="2">
        <v>2020</v>
      </c>
      <c r="E1522" s="4">
        <v>295</v>
      </c>
      <c r="F1522" s="4">
        <v>0</v>
      </c>
      <c r="G1522" s="4">
        <v>295</v>
      </c>
      <c r="H1522" s="3" t="s">
        <v>60</v>
      </c>
      <c r="I1522" s="3" t="s">
        <v>729</v>
      </c>
      <c r="J1522" s="4">
        <v>97.350000000000009</v>
      </c>
    </row>
    <row r="1523" spans="1:10" x14ac:dyDescent="0.3">
      <c r="A1523" s="2" t="s">
        <v>2953</v>
      </c>
      <c r="B1523" s="3" t="s">
        <v>2954</v>
      </c>
      <c r="C1523" s="2">
        <v>8</v>
      </c>
      <c r="D1523" s="2">
        <v>2020</v>
      </c>
      <c r="E1523" s="4">
        <v>447</v>
      </c>
      <c r="F1523" s="4">
        <v>0</v>
      </c>
      <c r="G1523" s="4">
        <v>447</v>
      </c>
      <c r="H1523" s="3" t="s">
        <v>63</v>
      </c>
      <c r="I1523" s="3" t="s">
        <v>64</v>
      </c>
      <c r="J1523" s="4">
        <v>156.44999999999999</v>
      </c>
    </row>
    <row r="1524" spans="1:10" x14ac:dyDescent="0.3">
      <c r="A1524" s="2" t="s">
        <v>2955</v>
      </c>
      <c r="B1524" s="3" t="s">
        <v>2956</v>
      </c>
      <c r="C1524" s="2">
        <v>8</v>
      </c>
      <c r="D1524" s="2">
        <v>2020</v>
      </c>
      <c r="E1524" s="4">
        <v>144</v>
      </c>
      <c r="F1524" s="4">
        <v>0</v>
      </c>
      <c r="G1524" s="4">
        <v>144</v>
      </c>
      <c r="H1524" s="3" t="s">
        <v>11</v>
      </c>
      <c r="I1524" s="3" t="s">
        <v>119</v>
      </c>
      <c r="J1524" s="4">
        <v>66.240000000000009</v>
      </c>
    </row>
    <row r="1525" spans="1:10" x14ac:dyDescent="0.3">
      <c r="A1525" s="2" t="s">
        <v>2957</v>
      </c>
      <c r="B1525" s="3" t="s">
        <v>2958</v>
      </c>
      <c r="C1525" s="2">
        <v>8</v>
      </c>
      <c r="D1525" s="2">
        <v>2020</v>
      </c>
      <c r="E1525" s="4">
        <v>172</v>
      </c>
      <c r="F1525" s="4">
        <v>0</v>
      </c>
      <c r="G1525" s="4">
        <v>172</v>
      </c>
      <c r="H1525" s="3" t="s">
        <v>11</v>
      </c>
      <c r="I1525" s="3" t="s">
        <v>71</v>
      </c>
      <c r="J1525" s="4">
        <v>65.36</v>
      </c>
    </row>
    <row r="1526" spans="1:10" x14ac:dyDescent="0.3">
      <c r="A1526" s="2" t="s">
        <v>2959</v>
      </c>
      <c r="B1526" s="3" t="s">
        <v>2960</v>
      </c>
      <c r="C1526" s="2">
        <v>8</v>
      </c>
      <c r="D1526" s="2">
        <v>2020</v>
      </c>
      <c r="E1526" s="4">
        <v>240</v>
      </c>
      <c r="F1526" s="4">
        <v>0</v>
      </c>
      <c r="G1526" s="4">
        <v>240</v>
      </c>
      <c r="H1526" s="3" t="s">
        <v>14</v>
      </c>
      <c r="I1526" s="3" t="s">
        <v>17</v>
      </c>
      <c r="J1526" s="4">
        <v>43.199999999999996</v>
      </c>
    </row>
    <row r="1527" spans="1:10" x14ac:dyDescent="0.3">
      <c r="A1527" s="2" t="s">
        <v>2961</v>
      </c>
      <c r="B1527" s="3" t="s">
        <v>2962</v>
      </c>
      <c r="C1527" s="2">
        <v>8</v>
      </c>
      <c r="D1527" s="2">
        <v>2020</v>
      </c>
      <c r="E1527" s="4">
        <v>205</v>
      </c>
      <c r="F1527" s="4">
        <v>0</v>
      </c>
      <c r="G1527" s="4">
        <v>205</v>
      </c>
      <c r="H1527" s="3" t="s">
        <v>14</v>
      </c>
      <c r="I1527" s="3" t="s">
        <v>87</v>
      </c>
      <c r="J1527" s="4">
        <v>36.9</v>
      </c>
    </row>
    <row r="1528" spans="1:10" x14ac:dyDescent="0.3">
      <c r="A1528" s="2" t="s">
        <v>2963</v>
      </c>
      <c r="B1528" s="3" t="s">
        <v>2964</v>
      </c>
      <c r="C1528" s="2">
        <v>8</v>
      </c>
      <c r="D1528" s="2">
        <v>2020</v>
      </c>
      <c r="E1528" s="4">
        <v>220</v>
      </c>
      <c r="F1528" s="4">
        <v>0</v>
      </c>
      <c r="G1528" s="4">
        <v>220</v>
      </c>
      <c r="H1528" s="3" t="s">
        <v>14</v>
      </c>
      <c r="I1528" s="3" t="s">
        <v>15</v>
      </c>
      <c r="J1528" s="4">
        <v>39.6</v>
      </c>
    </row>
    <row r="1529" spans="1:10" x14ac:dyDescent="0.3">
      <c r="A1529" s="2" t="s">
        <v>2965</v>
      </c>
      <c r="B1529" s="3" t="s">
        <v>2966</v>
      </c>
      <c r="C1529" s="2">
        <v>8</v>
      </c>
      <c r="D1529" s="2">
        <v>2020</v>
      </c>
      <c r="E1529" s="4">
        <v>258</v>
      </c>
      <c r="F1529" s="4">
        <v>0</v>
      </c>
      <c r="G1529" s="4">
        <v>258</v>
      </c>
      <c r="H1529" s="3" t="s">
        <v>20</v>
      </c>
      <c r="I1529" s="3" t="s">
        <v>105</v>
      </c>
      <c r="J1529" s="4">
        <v>72.240000000000009</v>
      </c>
    </row>
    <row r="1530" spans="1:10" x14ac:dyDescent="0.3">
      <c r="A1530" s="2" t="s">
        <v>2967</v>
      </c>
      <c r="B1530" s="3" t="s">
        <v>2968</v>
      </c>
      <c r="C1530" s="2">
        <v>8</v>
      </c>
      <c r="D1530" s="2">
        <v>2020</v>
      </c>
      <c r="E1530" s="4">
        <v>255</v>
      </c>
      <c r="F1530" s="4">
        <v>0</v>
      </c>
      <c r="G1530" s="4">
        <v>255</v>
      </c>
      <c r="H1530" s="3" t="s">
        <v>20</v>
      </c>
      <c r="I1530" s="3" t="s">
        <v>102</v>
      </c>
      <c r="J1530" s="4">
        <v>66.3</v>
      </c>
    </row>
    <row r="1531" spans="1:10" x14ac:dyDescent="0.3">
      <c r="A1531" s="2" t="s">
        <v>2969</v>
      </c>
      <c r="B1531" s="3" t="s">
        <v>2970</v>
      </c>
      <c r="C1531" s="2">
        <v>8</v>
      </c>
      <c r="D1531" s="2">
        <v>2020</v>
      </c>
      <c r="E1531" s="4">
        <v>284</v>
      </c>
      <c r="F1531" s="4">
        <v>0</v>
      </c>
      <c r="G1531" s="4">
        <v>284</v>
      </c>
      <c r="H1531" s="3" t="s">
        <v>60</v>
      </c>
      <c r="I1531" s="3" t="s">
        <v>109</v>
      </c>
      <c r="J1531" s="4">
        <v>76.680000000000007</v>
      </c>
    </row>
    <row r="1532" spans="1:10" x14ac:dyDescent="0.3">
      <c r="A1532" s="2" t="s">
        <v>2971</v>
      </c>
      <c r="B1532" s="3" t="s">
        <v>2972</v>
      </c>
      <c r="C1532" s="2">
        <v>8</v>
      </c>
      <c r="D1532" s="2">
        <v>2020</v>
      </c>
      <c r="E1532" s="4">
        <v>447</v>
      </c>
      <c r="F1532" s="4">
        <v>0</v>
      </c>
      <c r="G1532" s="4">
        <v>447</v>
      </c>
      <c r="H1532" s="3" t="s">
        <v>63</v>
      </c>
      <c r="I1532" s="3" t="s">
        <v>64</v>
      </c>
      <c r="J1532" s="4">
        <v>156.44999999999999</v>
      </c>
    </row>
    <row r="1533" spans="1:10" x14ac:dyDescent="0.3">
      <c r="A1533" s="2" t="s">
        <v>2973</v>
      </c>
      <c r="B1533" s="3" t="s">
        <v>2974</v>
      </c>
      <c r="C1533" s="2">
        <v>8</v>
      </c>
      <c r="D1533" s="2">
        <v>2020</v>
      </c>
      <c r="E1533" s="4">
        <v>168</v>
      </c>
      <c r="F1533" s="4">
        <v>0</v>
      </c>
      <c r="G1533" s="4">
        <v>168</v>
      </c>
      <c r="H1533" s="3" t="s">
        <v>11</v>
      </c>
      <c r="I1533" s="3" t="s">
        <v>121</v>
      </c>
      <c r="J1533" s="4">
        <v>75.600000000000009</v>
      </c>
    </row>
    <row r="1534" spans="1:10" x14ac:dyDescent="0.3">
      <c r="A1534" s="2" t="s">
        <v>2975</v>
      </c>
      <c r="B1534" s="3" t="s">
        <v>2976</v>
      </c>
      <c r="C1534" s="2">
        <v>8</v>
      </c>
      <c r="D1534" s="2">
        <v>2020</v>
      </c>
      <c r="E1534" s="4">
        <v>168</v>
      </c>
      <c r="F1534" s="4">
        <v>0</v>
      </c>
      <c r="G1534" s="4">
        <v>168</v>
      </c>
      <c r="H1534" s="3" t="s">
        <v>11</v>
      </c>
      <c r="I1534" s="3" t="s">
        <v>121</v>
      </c>
      <c r="J1534" s="4">
        <v>75.600000000000009</v>
      </c>
    </row>
    <row r="1535" spans="1:10" x14ac:dyDescent="0.3">
      <c r="A1535" s="2" t="s">
        <v>2977</v>
      </c>
      <c r="B1535" s="3" t="s">
        <v>2978</v>
      </c>
      <c r="C1535" s="2">
        <v>8</v>
      </c>
      <c r="D1535" s="2">
        <v>2020</v>
      </c>
      <c r="E1535" s="4">
        <v>192</v>
      </c>
      <c r="F1535" s="4">
        <v>0</v>
      </c>
      <c r="G1535" s="4">
        <v>192</v>
      </c>
      <c r="H1535" s="3" t="s">
        <v>14</v>
      </c>
      <c r="I1535" s="3" t="s">
        <v>78</v>
      </c>
      <c r="J1535" s="4">
        <v>34.56</v>
      </c>
    </row>
    <row r="1536" spans="1:10" x14ac:dyDescent="0.3">
      <c r="A1536" s="2" t="s">
        <v>2979</v>
      </c>
      <c r="B1536" s="3" t="s">
        <v>2980</v>
      </c>
      <c r="C1536" s="2">
        <v>8</v>
      </c>
      <c r="D1536" s="2">
        <v>2020</v>
      </c>
      <c r="E1536" s="4">
        <v>210</v>
      </c>
      <c r="F1536" s="4">
        <v>0</v>
      </c>
      <c r="G1536" s="4">
        <v>210</v>
      </c>
      <c r="H1536" s="3" t="s">
        <v>14</v>
      </c>
      <c r="I1536" s="3" t="s">
        <v>75</v>
      </c>
      <c r="J1536" s="4">
        <v>37.799999999999997</v>
      </c>
    </row>
    <row r="1537" spans="1:10" x14ac:dyDescent="0.3">
      <c r="A1537" s="2" t="s">
        <v>2981</v>
      </c>
      <c r="B1537" s="3" t="s">
        <v>2982</v>
      </c>
      <c r="C1537" s="2">
        <v>8</v>
      </c>
      <c r="D1537" s="2">
        <v>2020</v>
      </c>
      <c r="E1537" s="4">
        <v>240</v>
      </c>
      <c r="F1537" s="4">
        <v>0</v>
      </c>
      <c r="G1537" s="4">
        <v>240</v>
      </c>
      <c r="H1537" s="3" t="s">
        <v>14</v>
      </c>
      <c r="I1537" s="3" t="s">
        <v>17</v>
      </c>
      <c r="J1537" s="4">
        <v>43.199999999999996</v>
      </c>
    </row>
    <row r="1538" spans="1:10" x14ac:dyDescent="0.3">
      <c r="A1538" s="2" t="s">
        <v>2983</v>
      </c>
      <c r="B1538" s="3" t="s">
        <v>2984</v>
      </c>
      <c r="C1538" s="2">
        <v>8</v>
      </c>
      <c r="D1538" s="2">
        <v>2020</v>
      </c>
      <c r="E1538" s="4">
        <v>327</v>
      </c>
      <c r="F1538" s="4">
        <v>0</v>
      </c>
      <c r="G1538" s="4">
        <v>327</v>
      </c>
      <c r="H1538" s="3" t="s">
        <v>20</v>
      </c>
      <c r="I1538" s="3" t="s">
        <v>100</v>
      </c>
      <c r="J1538" s="4">
        <v>94.83</v>
      </c>
    </row>
    <row r="1539" spans="1:10" x14ac:dyDescent="0.3">
      <c r="A1539" s="2" t="s">
        <v>2985</v>
      </c>
      <c r="B1539" s="3" t="s">
        <v>2986</v>
      </c>
      <c r="C1539" s="2">
        <v>8</v>
      </c>
      <c r="D1539" s="2">
        <v>2020</v>
      </c>
      <c r="E1539" s="4">
        <v>313</v>
      </c>
      <c r="F1539" s="4">
        <v>0</v>
      </c>
      <c r="G1539" s="4">
        <v>313</v>
      </c>
      <c r="H1539" s="3" t="s">
        <v>20</v>
      </c>
      <c r="I1539" s="3" t="s">
        <v>21</v>
      </c>
      <c r="J1539" s="4">
        <v>93.899999999999991</v>
      </c>
    </row>
    <row r="1540" spans="1:10" x14ac:dyDescent="0.3">
      <c r="A1540" s="2" t="s">
        <v>2987</v>
      </c>
      <c r="B1540" s="3" t="s">
        <v>2988</v>
      </c>
      <c r="C1540" s="2">
        <v>8</v>
      </c>
      <c r="D1540" s="2">
        <v>2020</v>
      </c>
      <c r="E1540" s="4">
        <v>313</v>
      </c>
      <c r="F1540" s="4">
        <v>0</v>
      </c>
      <c r="G1540" s="4">
        <v>313</v>
      </c>
      <c r="H1540" s="3" t="s">
        <v>20</v>
      </c>
      <c r="I1540" s="3" t="s">
        <v>21</v>
      </c>
      <c r="J1540" s="4">
        <v>93.899999999999991</v>
      </c>
    </row>
    <row r="1541" spans="1:10" x14ac:dyDescent="0.3">
      <c r="A1541" s="2" t="s">
        <v>2989</v>
      </c>
      <c r="B1541" s="3" t="s">
        <v>2990</v>
      </c>
      <c r="C1541" s="2">
        <v>8</v>
      </c>
      <c r="D1541" s="2">
        <v>2020</v>
      </c>
      <c r="E1541" s="4">
        <v>278</v>
      </c>
      <c r="F1541" s="4">
        <v>0</v>
      </c>
      <c r="G1541" s="4">
        <v>278</v>
      </c>
      <c r="H1541" s="3" t="s">
        <v>60</v>
      </c>
      <c r="I1541" s="3" t="s">
        <v>518</v>
      </c>
      <c r="J1541" s="4">
        <v>88.960000000000008</v>
      </c>
    </row>
    <row r="1542" spans="1:10" x14ac:dyDescent="0.3">
      <c r="A1542" s="2" t="s">
        <v>2991</v>
      </c>
      <c r="B1542" s="3" t="s">
        <v>2992</v>
      </c>
      <c r="C1542" s="2">
        <v>8</v>
      </c>
      <c r="D1542" s="2">
        <v>2020</v>
      </c>
      <c r="E1542" s="4">
        <v>383</v>
      </c>
      <c r="F1542" s="4">
        <v>0</v>
      </c>
      <c r="G1542" s="4">
        <v>383</v>
      </c>
      <c r="H1542" s="3" t="s">
        <v>63</v>
      </c>
      <c r="I1542" s="3" t="s">
        <v>66</v>
      </c>
      <c r="J1542" s="4">
        <v>122.56</v>
      </c>
    </row>
    <row r="1543" spans="1:10" x14ac:dyDescent="0.3">
      <c r="A1543" s="2" t="s">
        <v>2993</v>
      </c>
      <c r="B1543" s="3" t="s">
        <v>2994</v>
      </c>
      <c r="C1543" s="2">
        <v>8</v>
      </c>
      <c r="D1543" s="2">
        <v>2020</v>
      </c>
      <c r="E1543" s="4">
        <v>168</v>
      </c>
      <c r="F1543" s="4">
        <v>0</v>
      </c>
      <c r="G1543" s="4">
        <v>168</v>
      </c>
      <c r="H1543" s="3" t="s">
        <v>11</v>
      </c>
      <c r="I1543" s="3" t="s">
        <v>12</v>
      </c>
      <c r="J1543" s="4">
        <v>25.2</v>
      </c>
    </row>
    <row r="1544" spans="1:10" x14ac:dyDescent="0.3">
      <c r="A1544" s="2" t="s">
        <v>2995</v>
      </c>
      <c r="B1544" s="3" t="s">
        <v>2996</v>
      </c>
      <c r="C1544" s="2">
        <v>8</v>
      </c>
      <c r="D1544" s="2">
        <v>2020</v>
      </c>
      <c r="E1544" s="4">
        <v>192</v>
      </c>
      <c r="F1544" s="4">
        <v>0</v>
      </c>
      <c r="G1544" s="4">
        <v>192</v>
      </c>
      <c r="H1544" s="3" t="s">
        <v>14</v>
      </c>
      <c r="I1544" s="3" t="s">
        <v>78</v>
      </c>
      <c r="J1544" s="4">
        <v>34.56</v>
      </c>
    </row>
    <row r="1545" spans="1:10" x14ac:dyDescent="0.3">
      <c r="A1545" s="2" t="s">
        <v>2997</v>
      </c>
      <c r="B1545" s="3" t="s">
        <v>2998</v>
      </c>
      <c r="C1545" s="2">
        <v>8</v>
      </c>
      <c r="D1545" s="2">
        <v>2020</v>
      </c>
      <c r="E1545" s="4">
        <v>240</v>
      </c>
      <c r="F1545" s="4">
        <v>0</v>
      </c>
      <c r="G1545" s="4">
        <v>240</v>
      </c>
      <c r="H1545" s="3" t="s">
        <v>14</v>
      </c>
      <c r="I1545" s="3" t="s">
        <v>17</v>
      </c>
      <c r="J1545" s="4">
        <v>43.199999999999996</v>
      </c>
    </row>
    <row r="1546" spans="1:10" x14ac:dyDescent="0.3">
      <c r="A1546" s="2" t="s">
        <v>2999</v>
      </c>
      <c r="B1546" s="3" t="s">
        <v>3000</v>
      </c>
      <c r="C1546" s="2">
        <v>8</v>
      </c>
      <c r="D1546" s="2">
        <v>2020</v>
      </c>
      <c r="E1546" s="4">
        <v>220</v>
      </c>
      <c r="F1546" s="4">
        <v>0</v>
      </c>
      <c r="G1546" s="4">
        <v>220</v>
      </c>
      <c r="H1546" s="3" t="s">
        <v>14</v>
      </c>
      <c r="I1546" s="3" t="s">
        <v>15</v>
      </c>
      <c r="J1546" s="4">
        <v>39.6</v>
      </c>
    </row>
    <row r="1547" spans="1:10" x14ac:dyDescent="0.3">
      <c r="A1547" s="2" t="s">
        <v>3001</v>
      </c>
      <c r="B1547" s="3" t="s">
        <v>3002</v>
      </c>
      <c r="C1547" s="2">
        <v>8</v>
      </c>
      <c r="D1547" s="2">
        <v>2020</v>
      </c>
      <c r="E1547" s="4">
        <v>255</v>
      </c>
      <c r="F1547" s="4">
        <v>0</v>
      </c>
      <c r="G1547" s="4">
        <v>255</v>
      </c>
      <c r="H1547" s="3" t="s">
        <v>20</v>
      </c>
      <c r="I1547" s="3" t="s">
        <v>102</v>
      </c>
      <c r="J1547" s="4">
        <v>66.3</v>
      </c>
    </row>
    <row r="1548" spans="1:10" x14ac:dyDescent="0.3">
      <c r="A1548" s="2" t="s">
        <v>3003</v>
      </c>
      <c r="B1548" s="3" t="s">
        <v>3004</v>
      </c>
      <c r="C1548" s="2">
        <v>8</v>
      </c>
      <c r="D1548" s="2">
        <v>2020</v>
      </c>
      <c r="E1548" s="4">
        <v>327</v>
      </c>
      <c r="F1548" s="4">
        <v>0</v>
      </c>
      <c r="G1548" s="4">
        <v>327</v>
      </c>
      <c r="H1548" s="3" t="s">
        <v>20</v>
      </c>
      <c r="I1548" s="3" t="s">
        <v>100</v>
      </c>
      <c r="J1548" s="4">
        <v>94.83</v>
      </c>
    </row>
    <row r="1549" spans="1:10" x14ac:dyDescent="0.3">
      <c r="A1549" s="2" t="s">
        <v>3005</v>
      </c>
      <c r="B1549" s="3" t="s">
        <v>3006</v>
      </c>
      <c r="C1549" s="2">
        <v>8</v>
      </c>
      <c r="D1549" s="2">
        <v>2020</v>
      </c>
      <c r="E1549" s="4">
        <v>258</v>
      </c>
      <c r="F1549" s="4">
        <v>0</v>
      </c>
      <c r="G1549" s="4">
        <v>258</v>
      </c>
      <c r="H1549" s="3" t="s">
        <v>20</v>
      </c>
      <c r="I1549" s="3" t="s">
        <v>105</v>
      </c>
      <c r="J1549" s="4">
        <v>72.240000000000009</v>
      </c>
    </row>
    <row r="1550" spans="1:10" x14ac:dyDescent="0.3">
      <c r="A1550" s="2" t="s">
        <v>3007</v>
      </c>
      <c r="B1550" s="3" t="s">
        <v>3008</v>
      </c>
      <c r="C1550" s="2">
        <v>8</v>
      </c>
      <c r="D1550" s="2">
        <v>2020</v>
      </c>
      <c r="E1550" s="4">
        <v>474</v>
      </c>
      <c r="F1550" s="4">
        <v>0</v>
      </c>
      <c r="G1550" s="4">
        <v>474</v>
      </c>
      <c r="H1550" s="3" t="s">
        <v>23</v>
      </c>
      <c r="I1550" s="3" t="s">
        <v>499</v>
      </c>
      <c r="J1550" s="4">
        <v>175.38</v>
      </c>
    </row>
    <row r="1551" spans="1:10" x14ac:dyDescent="0.3">
      <c r="A1551" s="2" t="s">
        <v>3009</v>
      </c>
      <c r="B1551" s="3" t="s">
        <v>3010</v>
      </c>
      <c r="C1551" s="2">
        <v>8</v>
      </c>
      <c r="D1551" s="2">
        <v>2020</v>
      </c>
      <c r="E1551" s="4">
        <v>345</v>
      </c>
      <c r="F1551" s="4">
        <v>0</v>
      </c>
      <c r="G1551" s="4">
        <v>345</v>
      </c>
      <c r="H1551" s="3" t="s">
        <v>63</v>
      </c>
      <c r="I1551" s="3" t="s">
        <v>116</v>
      </c>
      <c r="J1551" s="4">
        <v>106.95</v>
      </c>
    </row>
    <row r="1552" spans="1:10" x14ac:dyDescent="0.3">
      <c r="A1552" s="2" t="s">
        <v>3011</v>
      </c>
      <c r="B1552" s="3" t="s">
        <v>3012</v>
      </c>
      <c r="C1552" s="2">
        <v>8</v>
      </c>
      <c r="D1552" s="2">
        <v>2020</v>
      </c>
      <c r="E1552" s="4">
        <v>168</v>
      </c>
      <c r="F1552" s="4">
        <v>0</v>
      </c>
      <c r="G1552" s="4">
        <v>168</v>
      </c>
      <c r="H1552" s="3" t="s">
        <v>11</v>
      </c>
      <c r="I1552" s="3" t="s">
        <v>12</v>
      </c>
      <c r="J1552" s="4">
        <v>25.2</v>
      </c>
    </row>
    <row r="1553" spans="1:10" x14ac:dyDescent="0.3">
      <c r="A1553" s="2" t="s">
        <v>3013</v>
      </c>
      <c r="B1553" s="3" t="s">
        <v>3014</v>
      </c>
      <c r="C1553" s="2">
        <v>8</v>
      </c>
      <c r="D1553" s="2">
        <v>2020</v>
      </c>
      <c r="E1553" s="4">
        <v>220</v>
      </c>
      <c r="F1553" s="4">
        <v>0</v>
      </c>
      <c r="G1553" s="4">
        <v>220</v>
      </c>
      <c r="H1553" s="3" t="s">
        <v>14</v>
      </c>
      <c r="I1553" s="3" t="s">
        <v>15</v>
      </c>
      <c r="J1553" s="4">
        <v>39.6</v>
      </c>
    </row>
    <row r="1554" spans="1:10" x14ac:dyDescent="0.3">
      <c r="A1554" s="2" t="s">
        <v>3015</v>
      </c>
      <c r="B1554" s="3" t="s">
        <v>3016</v>
      </c>
      <c r="C1554" s="2">
        <v>8</v>
      </c>
      <c r="D1554" s="2">
        <v>2020</v>
      </c>
      <c r="E1554" s="4">
        <v>210</v>
      </c>
      <c r="F1554" s="4">
        <v>0</v>
      </c>
      <c r="G1554" s="4">
        <v>210</v>
      </c>
      <c r="H1554" s="3" t="s">
        <v>14</v>
      </c>
      <c r="I1554" s="3" t="s">
        <v>75</v>
      </c>
      <c r="J1554" s="4">
        <v>37.799999999999997</v>
      </c>
    </row>
    <row r="1555" spans="1:10" x14ac:dyDescent="0.3">
      <c r="A1555" s="2" t="s">
        <v>3017</v>
      </c>
      <c r="B1555" s="3" t="s">
        <v>3018</v>
      </c>
      <c r="C1555" s="2">
        <v>8</v>
      </c>
      <c r="D1555" s="2">
        <v>2020</v>
      </c>
      <c r="E1555" s="4">
        <v>192</v>
      </c>
      <c r="F1555" s="4">
        <v>0</v>
      </c>
      <c r="G1555" s="4">
        <v>192</v>
      </c>
      <c r="H1555" s="3" t="s">
        <v>14</v>
      </c>
      <c r="I1555" s="3" t="s">
        <v>78</v>
      </c>
      <c r="J1555" s="4">
        <v>34.56</v>
      </c>
    </row>
    <row r="1556" spans="1:10" x14ac:dyDescent="0.3">
      <c r="A1556" s="2" t="s">
        <v>3019</v>
      </c>
      <c r="B1556" s="3" t="s">
        <v>3020</v>
      </c>
      <c r="C1556" s="2">
        <v>8</v>
      </c>
      <c r="D1556" s="2">
        <v>2020</v>
      </c>
      <c r="E1556" s="4">
        <v>313</v>
      </c>
      <c r="F1556" s="4">
        <v>0</v>
      </c>
      <c r="G1556" s="4">
        <v>313</v>
      </c>
      <c r="H1556" s="3" t="s">
        <v>20</v>
      </c>
      <c r="I1556" s="3" t="s">
        <v>21</v>
      </c>
      <c r="J1556" s="4">
        <v>93.899999999999991</v>
      </c>
    </row>
    <row r="1557" spans="1:10" x14ac:dyDescent="0.3">
      <c r="A1557" s="2" t="s">
        <v>3021</v>
      </c>
      <c r="B1557" s="3" t="s">
        <v>3022</v>
      </c>
      <c r="C1557" s="2">
        <v>8</v>
      </c>
      <c r="D1557" s="2">
        <v>2020</v>
      </c>
      <c r="E1557" s="4">
        <v>327</v>
      </c>
      <c r="F1557" s="4">
        <v>0</v>
      </c>
      <c r="G1557" s="4">
        <v>327</v>
      </c>
      <c r="H1557" s="3" t="s">
        <v>20</v>
      </c>
      <c r="I1557" s="3" t="s">
        <v>100</v>
      </c>
      <c r="J1557" s="4">
        <v>94.83</v>
      </c>
    </row>
    <row r="1558" spans="1:10" x14ac:dyDescent="0.3">
      <c r="A1558" s="2" t="s">
        <v>3023</v>
      </c>
      <c r="B1558" s="3" t="s">
        <v>3024</v>
      </c>
      <c r="C1558" s="2">
        <v>8</v>
      </c>
      <c r="D1558" s="2">
        <v>2020</v>
      </c>
      <c r="E1558" s="4">
        <v>313</v>
      </c>
      <c r="F1558" s="4">
        <v>0</v>
      </c>
      <c r="G1558" s="4">
        <v>313</v>
      </c>
      <c r="H1558" s="3" t="s">
        <v>20</v>
      </c>
      <c r="I1558" s="3" t="s">
        <v>21</v>
      </c>
      <c r="J1558" s="4">
        <v>93.899999999999991</v>
      </c>
    </row>
    <row r="1559" spans="1:10" x14ac:dyDescent="0.3">
      <c r="A1559" s="2" t="s">
        <v>3025</v>
      </c>
      <c r="B1559" s="3" t="s">
        <v>3026</v>
      </c>
      <c r="C1559" s="2">
        <v>8</v>
      </c>
      <c r="D1559" s="2">
        <v>2020</v>
      </c>
      <c r="E1559" s="4">
        <v>1086</v>
      </c>
      <c r="F1559" s="4">
        <v>0</v>
      </c>
      <c r="G1559" s="4">
        <v>1086</v>
      </c>
      <c r="H1559" s="3" t="s">
        <v>23</v>
      </c>
      <c r="I1559" s="3" t="s">
        <v>467</v>
      </c>
      <c r="J1559" s="4">
        <v>293.22000000000003</v>
      </c>
    </row>
    <row r="1560" spans="1:10" x14ac:dyDescent="0.3">
      <c r="A1560" s="2" t="s">
        <v>3027</v>
      </c>
      <c r="B1560" s="3" t="s">
        <v>3028</v>
      </c>
      <c r="C1560" s="2">
        <v>8</v>
      </c>
      <c r="D1560" s="2">
        <v>2020</v>
      </c>
      <c r="E1560" s="4">
        <v>992</v>
      </c>
      <c r="F1560" s="4">
        <v>0</v>
      </c>
      <c r="G1560" s="4">
        <v>992</v>
      </c>
      <c r="H1560" s="3" t="s">
        <v>23</v>
      </c>
      <c r="I1560" s="3" t="s">
        <v>215</v>
      </c>
      <c r="J1560" s="4">
        <v>307.52</v>
      </c>
    </row>
    <row r="1561" spans="1:10" x14ac:dyDescent="0.3">
      <c r="A1561" s="2" t="s">
        <v>3029</v>
      </c>
      <c r="B1561" s="3" t="s">
        <v>3030</v>
      </c>
      <c r="C1561" s="2">
        <v>8</v>
      </c>
      <c r="D1561" s="2">
        <v>2020</v>
      </c>
      <c r="E1561" s="4">
        <v>447</v>
      </c>
      <c r="F1561" s="4">
        <v>0</v>
      </c>
      <c r="G1561" s="4">
        <v>447</v>
      </c>
      <c r="H1561" s="3" t="s">
        <v>63</v>
      </c>
      <c r="I1561" s="3" t="s">
        <v>64</v>
      </c>
      <c r="J1561" s="4">
        <v>156.44999999999999</v>
      </c>
    </row>
    <row r="1562" spans="1:10" x14ac:dyDescent="0.3">
      <c r="A1562" s="2" t="s">
        <v>3031</v>
      </c>
      <c r="B1562" s="3" t="s">
        <v>3032</v>
      </c>
      <c r="C1562" s="2">
        <v>8</v>
      </c>
      <c r="D1562" s="2">
        <v>2020</v>
      </c>
      <c r="E1562" s="4">
        <v>144</v>
      </c>
      <c r="F1562" s="4">
        <v>0</v>
      </c>
      <c r="G1562" s="4">
        <v>144</v>
      </c>
      <c r="H1562" s="3" t="s">
        <v>11</v>
      </c>
      <c r="I1562" s="3" t="s">
        <v>119</v>
      </c>
      <c r="J1562" s="4">
        <v>66.240000000000009</v>
      </c>
    </row>
    <row r="1563" spans="1:10" x14ac:dyDescent="0.3">
      <c r="A1563" s="2" t="s">
        <v>3033</v>
      </c>
      <c r="B1563" s="3" t="s">
        <v>3034</v>
      </c>
      <c r="C1563" s="2">
        <v>8</v>
      </c>
      <c r="D1563" s="2">
        <v>2020</v>
      </c>
      <c r="E1563" s="4">
        <v>240</v>
      </c>
      <c r="F1563" s="4">
        <v>0</v>
      </c>
      <c r="G1563" s="4">
        <v>240</v>
      </c>
      <c r="H1563" s="3" t="s">
        <v>14</v>
      </c>
      <c r="I1563" s="3" t="s">
        <v>17</v>
      </c>
      <c r="J1563" s="4">
        <v>43.199999999999996</v>
      </c>
    </row>
    <row r="1564" spans="1:10" x14ac:dyDescent="0.3">
      <c r="A1564" s="2" t="s">
        <v>3035</v>
      </c>
      <c r="B1564" s="3" t="s">
        <v>3036</v>
      </c>
      <c r="C1564" s="2">
        <v>8</v>
      </c>
      <c r="D1564" s="2">
        <v>2020</v>
      </c>
      <c r="E1564" s="4">
        <v>192</v>
      </c>
      <c r="F1564" s="4">
        <v>0</v>
      </c>
      <c r="G1564" s="4">
        <v>192</v>
      </c>
      <c r="H1564" s="3" t="s">
        <v>14</v>
      </c>
      <c r="I1564" s="3" t="s">
        <v>78</v>
      </c>
      <c r="J1564" s="4">
        <v>34.56</v>
      </c>
    </row>
    <row r="1565" spans="1:10" x14ac:dyDescent="0.3">
      <c r="A1565" s="2" t="s">
        <v>3037</v>
      </c>
      <c r="B1565" s="3" t="s">
        <v>3038</v>
      </c>
      <c r="C1565" s="2">
        <v>8</v>
      </c>
      <c r="D1565" s="2">
        <v>2020</v>
      </c>
      <c r="E1565" s="4">
        <v>258</v>
      </c>
      <c r="F1565" s="4">
        <v>0</v>
      </c>
      <c r="G1565" s="4">
        <v>258</v>
      </c>
      <c r="H1565" s="3" t="s">
        <v>20</v>
      </c>
      <c r="I1565" s="3" t="s">
        <v>105</v>
      </c>
      <c r="J1565" s="4">
        <v>72.240000000000009</v>
      </c>
    </row>
    <row r="1566" spans="1:10" x14ac:dyDescent="0.3">
      <c r="A1566" s="2" t="s">
        <v>3039</v>
      </c>
      <c r="B1566" s="3" t="s">
        <v>3040</v>
      </c>
      <c r="C1566" s="2">
        <v>8</v>
      </c>
      <c r="D1566" s="2">
        <v>2020</v>
      </c>
      <c r="E1566" s="4">
        <v>327</v>
      </c>
      <c r="F1566" s="4">
        <v>0</v>
      </c>
      <c r="G1566" s="4">
        <v>327</v>
      </c>
      <c r="H1566" s="3" t="s">
        <v>20</v>
      </c>
      <c r="I1566" s="3" t="s">
        <v>100</v>
      </c>
      <c r="J1566" s="4">
        <v>94.83</v>
      </c>
    </row>
    <row r="1567" spans="1:10" x14ac:dyDescent="0.3">
      <c r="A1567" s="2" t="s">
        <v>3041</v>
      </c>
      <c r="B1567" s="3" t="s">
        <v>3042</v>
      </c>
      <c r="C1567" s="2">
        <v>8</v>
      </c>
      <c r="D1567" s="2">
        <v>2020</v>
      </c>
      <c r="E1567" s="4">
        <v>313</v>
      </c>
      <c r="F1567" s="4">
        <v>0</v>
      </c>
      <c r="G1567" s="4">
        <v>313</v>
      </c>
      <c r="H1567" s="3" t="s">
        <v>20</v>
      </c>
      <c r="I1567" s="3" t="s">
        <v>21</v>
      </c>
      <c r="J1567" s="4">
        <v>93.899999999999991</v>
      </c>
    </row>
    <row r="1568" spans="1:10" x14ac:dyDescent="0.3">
      <c r="A1568" s="2" t="s">
        <v>3043</v>
      </c>
      <c r="B1568" s="3" t="s">
        <v>3044</v>
      </c>
      <c r="C1568" s="2">
        <v>8</v>
      </c>
      <c r="D1568" s="2">
        <v>2020</v>
      </c>
      <c r="E1568" s="4">
        <v>889</v>
      </c>
      <c r="F1568" s="4">
        <v>0</v>
      </c>
      <c r="G1568" s="4">
        <v>889</v>
      </c>
      <c r="H1568" s="3" t="s">
        <v>23</v>
      </c>
      <c r="I1568" s="3" t="s">
        <v>309</v>
      </c>
      <c r="J1568" s="4">
        <v>222.25</v>
      </c>
    </row>
    <row r="1569" spans="1:10" x14ac:dyDescent="0.3">
      <c r="A1569" s="2" t="s">
        <v>3045</v>
      </c>
      <c r="B1569" s="3" t="s">
        <v>3046</v>
      </c>
      <c r="C1569" s="2">
        <v>8</v>
      </c>
      <c r="D1569" s="2">
        <v>2020</v>
      </c>
      <c r="E1569" s="4">
        <v>383</v>
      </c>
      <c r="F1569" s="4">
        <v>0</v>
      </c>
      <c r="G1569" s="4">
        <v>383</v>
      </c>
      <c r="H1569" s="3" t="s">
        <v>63</v>
      </c>
      <c r="I1569" s="3" t="s">
        <v>66</v>
      </c>
      <c r="J1569" s="4">
        <v>122.56</v>
      </c>
    </row>
    <row r="1570" spans="1:10" x14ac:dyDescent="0.3">
      <c r="A1570" s="2" t="s">
        <v>3047</v>
      </c>
      <c r="B1570" s="3" t="s">
        <v>3048</v>
      </c>
      <c r="C1570" s="2">
        <v>8</v>
      </c>
      <c r="D1570" s="2">
        <v>2020</v>
      </c>
      <c r="E1570" s="4">
        <v>168</v>
      </c>
      <c r="F1570" s="4">
        <v>0</v>
      </c>
      <c r="G1570" s="4">
        <v>168</v>
      </c>
      <c r="H1570" s="3" t="s">
        <v>11</v>
      </c>
      <c r="I1570" s="3" t="s">
        <v>12</v>
      </c>
      <c r="J1570" s="4">
        <v>25.2</v>
      </c>
    </row>
    <row r="1571" spans="1:10" x14ac:dyDescent="0.3">
      <c r="A1571" s="2" t="s">
        <v>3049</v>
      </c>
      <c r="B1571" s="3" t="s">
        <v>3050</v>
      </c>
      <c r="C1571" s="2">
        <v>8</v>
      </c>
      <c r="D1571" s="2">
        <v>2020</v>
      </c>
      <c r="E1571" s="4">
        <v>240</v>
      </c>
      <c r="F1571" s="4">
        <v>0</v>
      </c>
      <c r="G1571" s="4">
        <v>240</v>
      </c>
      <c r="H1571" s="3" t="s">
        <v>14</v>
      </c>
      <c r="I1571" s="3" t="s">
        <v>17</v>
      </c>
      <c r="J1571" s="4">
        <v>43.199999999999996</v>
      </c>
    </row>
    <row r="1572" spans="1:10" x14ac:dyDescent="0.3">
      <c r="A1572" s="2" t="s">
        <v>3051</v>
      </c>
      <c r="B1572" s="3" t="s">
        <v>3052</v>
      </c>
      <c r="C1572" s="2">
        <v>8</v>
      </c>
      <c r="D1572" s="2">
        <v>2020</v>
      </c>
      <c r="E1572" s="4">
        <v>220</v>
      </c>
      <c r="F1572" s="4">
        <v>0</v>
      </c>
      <c r="G1572" s="4">
        <v>220</v>
      </c>
      <c r="H1572" s="3" t="s">
        <v>14</v>
      </c>
      <c r="I1572" s="3" t="s">
        <v>15</v>
      </c>
      <c r="J1572" s="4">
        <v>39.6</v>
      </c>
    </row>
    <row r="1573" spans="1:10" x14ac:dyDescent="0.3">
      <c r="A1573" s="2" t="s">
        <v>3053</v>
      </c>
      <c r="B1573" s="3" t="s">
        <v>3054</v>
      </c>
      <c r="C1573" s="2">
        <v>8</v>
      </c>
      <c r="D1573" s="2">
        <v>2020</v>
      </c>
      <c r="E1573" s="4">
        <v>220</v>
      </c>
      <c r="F1573" s="4">
        <v>0</v>
      </c>
      <c r="G1573" s="4">
        <v>220</v>
      </c>
      <c r="H1573" s="3" t="s">
        <v>14</v>
      </c>
      <c r="I1573" s="3" t="s">
        <v>15</v>
      </c>
      <c r="J1573" s="4">
        <v>39.6</v>
      </c>
    </row>
    <row r="1574" spans="1:10" x14ac:dyDescent="0.3">
      <c r="A1574" s="2" t="s">
        <v>3055</v>
      </c>
      <c r="B1574" s="3" t="s">
        <v>3056</v>
      </c>
      <c r="C1574" s="2">
        <v>8</v>
      </c>
      <c r="D1574" s="2">
        <v>2020</v>
      </c>
      <c r="E1574" s="4">
        <v>258</v>
      </c>
      <c r="F1574" s="4">
        <v>0</v>
      </c>
      <c r="G1574" s="4">
        <v>258</v>
      </c>
      <c r="H1574" s="3" t="s">
        <v>20</v>
      </c>
      <c r="I1574" s="3" t="s">
        <v>105</v>
      </c>
      <c r="J1574" s="4">
        <v>72.240000000000009</v>
      </c>
    </row>
    <row r="1575" spans="1:10" x14ac:dyDescent="0.3">
      <c r="A1575" s="2" t="s">
        <v>3057</v>
      </c>
      <c r="B1575" s="3" t="s">
        <v>3058</v>
      </c>
      <c r="C1575" s="2">
        <v>8</v>
      </c>
      <c r="D1575" s="2">
        <v>2020</v>
      </c>
      <c r="E1575" s="4">
        <v>255</v>
      </c>
      <c r="F1575" s="4">
        <v>0</v>
      </c>
      <c r="G1575" s="4">
        <v>255</v>
      </c>
      <c r="H1575" s="3" t="s">
        <v>20</v>
      </c>
      <c r="I1575" s="3" t="s">
        <v>102</v>
      </c>
      <c r="J1575" s="4">
        <v>66.3</v>
      </c>
    </row>
    <row r="1576" spans="1:10" x14ac:dyDescent="0.3">
      <c r="A1576" s="2" t="s">
        <v>3059</v>
      </c>
      <c r="B1576" s="3" t="s">
        <v>3060</v>
      </c>
      <c r="C1576" s="2">
        <v>8</v>
      </c>
      <c r="D1576" s="2">
        <v>2020</v>
      </c>
      <c r="E1576" s="4">
        <v>313</v>
      </c>
      <c r="F1576" s="4">
        <v>0</v>
      </c>
      <c r="G1576" s="4">
        <v>313</v>
      </c>
      <c r="H1576" s="3" t="s">
        <v>20</v>
      </c>
      <c r="I1576" s="3" t="s">
        <v>21</v>
      </c>
      <c r="J1576" s="4">
        <v>93.899999999999991</v>
      </c>
    </row>
    <row r="1577" spans="1:10" x14ac:dyDescent="0.3">
      <c r="A1577" s="2" t="s">
        <v>3061</v>
      </c>
      <c r="B1577" s="3" t="s">
        <v>3062</v>
      </c>
      <c r="C1577" s="2">
        <v>8</v>
      </c>
      <c r="D1577" s="2">
        <v>2020</v>
      </c>
      <c r="E1577" s="4">
        <v>889</v>
      </c>
      <c r="F1577" s="4">
        <v>0</v>
      </c>
      <c r="G1577" s="4">
        <v>889</v>
      </c>
      <c r="H1577" s="3" t="s">
        <v>23</v>
      </c>
      <c r="I1577" s="3" t="s">
        <v>309</v>
      </c>
      <c r="J1577" s="4">
        <v>222.25</v>
      </c>
    </row>
    <row r="1578" spans="1:10" x14ac:dyDescent="0.3">
      <c r="A1578" s="2" t="s">
        <v>3063</v>
      </c>
      <c r="B1578" s="3" t="s">
        <v>3064</v>
      </c>
      <c r="C1578" s="2">
        <v>8</v>
      </c>
      <c r="D1578" s="2">
        <v>2020</v>
      </c>
      <c r="E1578" s="4">
        <v>383</v>
      </c>
      <c r="F1578" s="4">
        <v>0</v>
      </c>
      <c r="G1578" s="4">
        <v>383</v>
      </c>
      <c r="H1578" s="3" t="s">
        <v>63</v>
      </c>
      <c r="I1578" s="3" t="s">
        <v>66</v>
      </c>
      <c r="J1578" s="4">
        <v>122.56</v>
      </c>
    </row>
    <row r="1579" spans="1:10" x14ac:dyDescent="0.3">
      <c r="A1579" s="2" t="s">
        <v>3065</v>
      </c>
      <c r="B1579" s="3" t="s">
        <v>3066</v>
      </c>
      <c r="C1579" s="2">
        <v>8</v>
      </c>
      <c r="D1579" s="2">
        <v>2020</v>
      </c>
      <c r="E1579" s="4">
        <v>168</v>
      </c>
      <c r="F1579" s="4">
        <v>0</v>
      </c>
      <c r="G1579" s="4">
        <v>168</v>
      </c>
      <c r="H1579" s="3" t="s">
        <v>11</v>
      </c>
      <c r="I1579" s="3" t="s">
        <v>12</v>
      </c>
      <c r="J1579" s="4">
        <v>25.2</v>
      </c>
    </row>
    <row r="1580" spans="1:10" x14ac:dyDescent="0.3">
      <c r="A1580" s="2" t="s">
        <v>3067</v>
      </c>
      <c r="B1580" s="3" t="s">
        <v>3068</v>
      </c>
      <c r="C1580" s="2">
        <v>8</v>
      </c>
      <c r="D1580" s="2">
        <v>2020</v>
      </c>
      <c r="E1580" s="4">
        <v>210</v>
      </c>
      <c r="F1580" s="4">
        <v>0</v>
      </c>
      <c r="G1580" s="4">
        <v>210</v>
      </c>
      <c r="H1580" s="3" t="s">
        <v>14</v>
      </c>
      <c r="I1580" s="3" t="s">
        <v>75</v>
      </c>
      <c r="J1580" s="4">
        <v>37.799999999999997</v>
      </c>
    </row>
    <row r="1581" spans="1:10" x14ac:dyDescent="0.3">
      <c r="A1581" s="2" t="s">
        <v>3069</v>
      </c>
      <c r="B1581" s="3" t="s">
        <v>3070</v>
      </c>
      <c r="C1581" s="2">
        <v>8</v>
      </c>
      <c r="D1581" s="2">
        <v>2020</v>
      </c>
      <c r="E1581" s="4">
        <v>220</v>
      </c>
      <c r="F1581" s="4">
        <v>0</v>
      </c>
      <c r="G1581" s="4">
        <v>220</v>
      </c>
      <c r="H1581" s="3" t="s">
        <v>14</v>
      </c>
      <c r="I1581" s="3" t="s">
        <v>15</v>
      </c>
      <c r="J1581" s="4">
        <v>39.6</v>
      </c>
    </row>
    <row r="1582" spans="1:10" x14ac:dyDescent="0.3">
      <c r="A1582" s="2" t="s">
        <v>3071</v>
      </c>
      <c r="B1582" s="3" t="s">
        <v>3072</v>
      </c>
      <c r="C1582" s="2">
        <v>8</v>
      </c>
      <c r="D1582" s="2">
        <v>2020</v>
      </c>
      <c r="E1582" s="4">
        <v>220</v>
      </c>
      <c r="F1582" s="4">
        <v>0</v>
      </c>
      <c r="G1582" s="4">
        <v>220</v>
      </c>
      <c r="H1582" s="3" t="s">
        <v>14</v>
      </c>
      <c r="I1582" s="3" t="s">
        <v>15</v>
      </c>
      <c r="J1582" s="4">
        <v>39.6</v>
      </c>
    </row>
    <row r="1583" spans="1:10" x14ac:dyDescent="0.3">
      <c r="A1583" s="2" t="s">
        <v>3073</v>
      </c>
      <c r="B1583" s="3" t="s">
        <v>3074</v>
      </c>
      <c r="C1583" s="2">
        <v>8</v>
      </c>
      <c r="D1583" s="2">
        <v>2020</v>
      </c>
      <c r="E1583" s="4">
        <v>255</v>
      </c>
      <c r="F1583" s="4">
        <v>0</v>
      </c>
      <c r="G1583" s="4">
        <v>255</v>
      </c>
      <c r="H1583" s="3" t="s">
        <v>20</v>
      </c>
      <c r="I1583" s="3" t="s">
        <v>102</v>
      </c>
      <c r="J1583" s="4">
        <v>66.3</v>
      </c>
    </row>
    <row r="1584" spans="1:10" x14ac:dyDescent="0.3">
      <c r="A1584" s="2" t="s">
        <v>3075</v>
      </c>
      <c r="B1584" s="3" t="s">
        <v>3076</v>
      </c>
      <c r="C1584" s="2">
        <v>8</v>
      </c>
      <c r="D1584" s="2">
        <v>2020</v>
      </c>
      <c r="E1584" s="4">
        <v>327</v>
      </c>
      <c r="F1584" s="4">
        <v>0</v>
      </c>
      <c r="G1584" s="4">
        <v>327</v>
      </c>
      <c r="H1584" s="3" t="s">
        <v>20</v>
      </c>
      <c r="I1584" s="3" t="s">
        <v>100</v>
      </c>
      <c r="J1584" s="4">
        <v>94.83</v>
      </c>
    </row>
    <row r="1585" spans="1:10" x14ac:dyDescent="0.3">
      <c r="A1585" s="2" t="s">
        <v>3077</v>
      </c>
      <c r="B1585" s="3" t="s">
        <v>3078</v>
      </c>
      <c r="C1585" s="2">
        <v>8</v>
      </c>
      <c r="D1585" s="2">
        <v>2020</v>
      </c>
      <c r="E1585" s="4">
        <v>327</v>
      </c>
      <c r="F1585" s="4">
        <v>0</v>
      </c>
      <c r="G1585" s="4">
        <v>327</v>
      </c>
      <c r="H1585" s="3" t="s">
        <v>20</v>
      </c>
      <c r="I1585" s="3" t="s">
        <v>100</v>
      </c>
      <c r="J1585" s="4">
        <v>94.83</v>
      </c>
    </row>
    <row r="1586" spans="1:10" x14ac:dyDescent="0.3">
      <c r="A1586" s="2" t="s">
        <v>3079</v>
      </c>
      <c r="B1586" s="3" t="s">
        <v>3080</v>
      </c>
      <c r="C1586" s="2">
        <v>8</v>
      </c>
      <c r="D1586" s="2">
        <v>2020</v>
      </c>
      <c r="E1586" s="4">
        <v>506</v>
      </c>
      <c r="F1586" s="4">
        <v>0</v>
      </c>
      <c r="G1586" s="4">
        <v>506</v>
      </c>
      <c r="H1586" s="3" t="s">
        <v>44</v>
      </c>
      <c r="I1586" s="3" t="s">
        <v>58</v>
      </c>
      <c r="J1586" s="4">
        <v>146.73999999999998</v>
      </c>
    </row>
    <row r="1587" spans="1:10" x14ac:dyDescent="0.3">
      <c r="A1587" s="2" t="s">
        <v>3081</v>
      </c>
      <c r="B1587" s="3" t="s">
        <v>3082</v>
      </c>
      <c r="C1587" s="2">
        <v>8</v>
      </c>
      <c r="D1587" s="2">
        <v>2020</v>
      </c>
      <c r="E1587" s="4">
        <v>180</v>
      </c>
      <c r="F1587" s="4">
        <v>0</v>
      </c>
      <c r="G1587" s="4">
        <v>180</v>
      </c>
      <c r="H1587" s="3" t="s">
        <v>60</v>
      </c>
      <c r="I1587" s="3" t="s">
        <v>1434</v>
      </c>
      <c r="J1587" s="4">
        <v>61.2</v>
      </c>
    </row>
    <row r="1588" spans="1:10" x14ac:dyDescent="0.3">
      <c r="A1588" s="2" t="s">
        <v>3083</v>
      </c>
      <c r="B1588" s="3" t="s">
        <v>3084</v>
      </c>
      <c r="C1588" s="2">
        <v>8</v>
      </c>
      <c r="D1588" s="2">
        <v>2020</v>
      </c>
      <c r="E1588" s="4">
        <v>345</v>
      </c>
      <c r="F1588" s="4">
        <v>0</v>
      </c>
      <c r="G1588" s="4">
        <v>345</v>
      </c>
      <c r="H1588" s="3" t="s">
        <v>63</v>
      </c>
      <c r="I1588" s="3" t="s">
        <v>116</v>
      </c>
      <c r="J1588" s="4">
        <v>106.95</v>
      </c>
    </row>
    <row r="1589" spans="1:10" x14ac:dyDescent="0.3">
      <c r="A1589" s="2" t="s">
        <v>3085</v>
      </c>
      <c r="B1589" s="3" t="s">
        <v>3086</v>
      </c>
      <c r="C1589" s="2">
        <v>8</v>
      </c>
      <c r="D1589" s="2">
        <v>2020</v>
      </c>
      <c r="E1589" s="4">
        <v>345</v>
      </c>
      <c r="F1589" s="4">
        <v>0</v>
      </c>
      <c r="G1589" s="4">
        <v>345</v>
      </c>
      <c r="H1589" s="3" t="s">
        <v>63</v>
      </c>
      <c r="I1589" s="3" t="s">
        <v>116</v>
      </c>
      <c r="J1589" s="4">
        <v>106.95</v>
      </c>
    </row>
    <row r="1590" spans="1:10" x14ac:dyDescent="0.3">
      <c r="A1590" s="2" t="s">
        <v>3087</v>
      </c>
      <c r="B1590" s="3" t="s">
        <v>3088</v>
      </c>
      <c r="C1590" s="2">
        <v>8</v>
      </c>
      <c r="D1590" s="2">
        <v>2020</v>
      </c>
      <c r="E1590" s="4">
        <v>383</v>
      </c>
      <c r="F1590" s="4">
        <v>0</v>
      </c>
      <c r="G1590" s="4">
        <v>383</v>
      </c>
      <c r="H1590" s="3" t="s">
        <v>63</v>
      </c>
      <c r="I1590" s="3" t="s">
        <v>66</v>
      </c>
      <c r="J1590" s="4">
        <v>122.56</v>
      </c>
    </row>
    <row r="1591" spans="1:10" x14ac:dyDescent="0.3">
      <c r="A1591" s="2" t="s">
        <v>3089</v>
      </c>
      <c r="B1591" s="3" t="s">
        <v>3090</v>
      </c>
      <c r="C1591" s="2">
        <v>8</v>
      </c>
      <c r="D1591" s="2">
        <v>2020</v>
      </c>
      <c r="E1591" s="4">
        <v>383</v>
      </c>
      <c r="F1591" s="4">
        <v>0</v>
      </c>
      <c r="G1591" s="4">
        <v>383</v>
      </c>
      <c r="H1591" s="3" t="s">
        <v>63</v>
      </c>
      <c r="I1591" s="3" t="s">
        <v>66</v>
      </c>
      <c r="J1591" s="4">
        <v>122.56</v>
      </c>
    </row>
    <row r="1592" spans="1:10" x14ac:dyDescent="0.3">
      <c r="A1592" s="2" t="s">
        <v>3091</v>
      </c>
      <c r="B1592" s="3" t="s">
        <v>3092</v>
      </c>
      <c r="C1592" s="2">
        <v>8</v>
      </c>
      <c r="D1592" s="2">
        <v>2020</v>
      </c>
      <c r="E1592" s="4">
        <v>172</v>
      </c>
      <c r="F1592" s="4">
        <v>0</v>
      </c>
      <c r="G1592" s="4">
        <v>172</v>
      </c>
      <c r="H1592" s="3" t="s">
        <v>11</v>
      </c>
      <c r="I1592" s="3" t="s">
        <v>71</v>
      </c>
      <c r="J1592" s="4">
        <v>65.36</v>
      </c>
    </row>
    <row r="1593" spans="1:10" x14ac:dyDescent="0.3">
      <c r="A1593" s="2" t="s">
        <v>3093</v>
      </c>
      <c r="B1593" s="3" t="s">
        <v>3094</v>
      </c>
      <c r="C1593" s="2">
        <v>8</v>
      </c>
      <c r="D1593" s="2">
        <v>2020</v>
      </c>
      <c r="E1593" s="4">
        <v>172</v>
      </c>
      <c r="F1593" s="4">
        <v>0</v>
      </c>
      <c r="G1593" s="4">
        <v>172</v>
      </c>
      <c r="H1593" s="3" t="s">
        <v>11</v>
      </c>
      <c r="I1593" s="3" t="s">
        <v>71</v>
      </c>
      <c r="J1593" s="4">
        <v>65.36</v>
      </c>
    </row>
    <row r="1594" spans="1:10" x14ac:dyDescent="0.3">
      <c r="A1594" s="2" t="s">
        <v>3095</v>
      </c>
      <c r="B1594" s="3" t="s">
        <v>3096</v>
      </c>
      <c r="C1594" s="2">
        <v>8</v>
      </c>
      <c r="D1594" s="2">
        <v>2020</v>
      </c>
      <c r="E1594" s="4">
        <v>240</v>
      </c>
      <c r="F1594" s="4">
        <v>0</v>
      </c>
      <c r="G1594" s="4">
        <v>240</v>
      </c>
      <c r="H1594" s="3" t="s">
        <v>14</v>
      </c>
      <c r="I1594" s="3" t="s">
        <v>17</v>
      </c>
      <c r="J1594" s="4">
        <v>43.199999999999996</v>
      </c>
    </row>
    <row r="1595" spans="1:10" x14ac:dyDescent="0.3">
      <c r="A1595" s="2" t="s">
        <v>3097</v>
      </c>
      <c r="B1595" s="3" t="s">
        <v>3098</v>
      </c>
      <c r="C1595" s="2">
        <v>8</v>
      </c>
      <c r="D1595" s="2">
        <v>2020</v>
      </c>
      <c r="E1595" s="4">
        <v>440</v>
      </c>
      <c r="F1595" s="4">
        <v>0</v>
      </c>
      <c r="G1595" s="4">
        <v>440</v>
      </c>
      <c r="H1595" s="3" t="s">
        <v>44</v>
      </c>
      <c r="I1595" s="3" t="s">
        <v>52</v>
      </c>
      <c r="J1595" s="4">
        <v>136.4</v>
      </c>
    </row>
    <row r="1596" spans="1:10" x14ac:dyDescent="0.3">
      <c r="A1596" s="2" t="s">
        <v>3099</v>
      </c>
      <c r="B1596" s="3" t="s">
        <v>3100</v>
      </c>
      <c r="C1596" s="2">
        <v>8</v>
      </c>
      <c r="D1596" s="2">
        <v>2020</v>
      </c>
      <c r="E1596" s="4">
        <v>336</v>
      </c>
      <c r="F1596" s="4">
        <v>0</v>
      </c>
      <c r="G1596" s="4">
        <v>336</v>
      </c>
      <c r="H1596" s="3" t="s">
        <v>60</v>
      </c>
      <c r="I1596" s="3" t="s">
        <v>247</v>
      </c>
      <c r="J1596" s="4">
        <v>120.96</v>
      </c>
    </row>
    <row r="1597" spans="1:10" x14ac:dyDescent="0.3">
      <c r="A1597" s="2" t="s">
        <v>3101</v>
      </c>
      <c r="B1597" s="3" t="s">
        <v>3102</v>
      </c>
      <c r="C1597" s="2">
        <v>8</v>
      </c>
      <c r="D1597" s="2">
        <v>2020</v>
      </c>
      <c r="E1597" s="4">
        <v>345</v>
      </c>
      <c r="F1597" s="4">
        <v>0</v>
      </c>
      <c r="G1597" s="4">
        <v>345</v>
      </c>
      <c r="H1597" s="3" t="s">
        <v>63</v>
      </c>
      <c r="I1597" s="3" t="s">
        <v>116</v>
      </c>
      <c r="J1597" s="4">
        <v>106.95</v>
      </c>
    </row>
    <row r="1598" spans="1:10" x14ac:dyDescent="0.3">
      <c r="A1598" s="2" t="s">
        <v>3103</v>
      </c>
      <c r="B1598" s="3" t="s">
        <v>3104</v>
      </c>
      <c r="C1598" s="2">
        <v>8</v>
      </c>
      <c r="D1598" s="2">
        <v>2020</v>
      </c>
      <c r="E1598" s="4">
        <v>539</v>
      </c>
      <c r="F1598" s="4">
        <v>0</v>
      </c>
      <c r="G1598" s="4">
        <v>539</v>
      </c>
      <c r="H1598" s="3" t="s">
        <v>44</v>
      </c>
      <c r="I1598" s="3" t="s">
        <v>1089</v>
      </c>
      <c r="J1598" s="4">
        <v>156.31</v>
      </c>
    </row>
    <row r="1599" spans="1:10" x14ac:dyDescent="0.3">
      <c r="A1599" s="2" t="s">
        <v>3105</v>
      </c>
      <c r="B1599" s="3" t="s">
        <v>3106</v>
      </c>
      <c r="C1599" s="2">
        <v>8</v>
      </c>
      <c r="D1599" s="2">
        <v>2020</v>
      </c>
      <c r="E1599" s="4">
        <v>180</v>
      </c>
      <c r="F1599" s="4">
        <v>0</v>
      </c>
      <c r="G1599" s="4">
        <v>180</v>
      </c>
      <c r="H1599" s="3" t="s">
        <v>60</v>
      </c>
      <c r="I1599" s="3" t="s">
        <v>1434</v>
      </c>
      <c r="J1599" s="4">
        <v>61.2</v>
      </c>
    </row>
    <row r="1600" spans="1:10" x14ac:dyDescent="0.3">
      <c r="A1600" s="2" t="s">
        <v>3107</v>
      </c>
      <c r="B1600" s="3" t="s">
        <v>3108</v>
      </c>
      <c r="C1600" s="2">
        <v>8</v>
      </c>
      <c r="D1600" s="2">
        <v>2020</v>
      </c>
      <c r="E1600" s="4">
        <v>447</v>
      </c>
      <c r="F1600" s="4">
        <v>0</v>
      </c>
      <c r="G1600" s="4">
        <v>447</v>
      </c>
      <c r="H1600" s="3" t="s">
        <v>63</v>
      </c>
      <c r="I1600" s="3" t="s">
        <v>64</v>
      </c>
      <c r="J1600" s="4">
        <v>156.44999999999999</v>
      </c>
    </row>
    <row r="1601" spans="1:10" x14ac:dyDescent="0.3">
      <c r="A1601" s="2" t="s">
        <v>3109</v>
      </c>
      <c r="B1601" s="3" t="s">
        <v>3110</v>
      </c>
      <c r="C1601" s="2">
        <v>8</v>
      </c>
      <c r="D1601" s="2">
        <v>2020</v>
      </c>
      <c r="E1601" s="4">
        <v>345</v>
      </c>
      <c r="F1601" s="4">
        <v>0</v>
      </c>
      <c r="G1601" s="4">
        <v>345</v>
      </c>
      <c r="H1601" s="3" t="s">
        <v>63</v>
      </c>
      <c r="I1601" s="3" t="s">
        <v>116</v>
      </c>
      <c r="J1601" s="4">
        <v>106.95</v>
      </c>
    </row>
    <row r="1602" spans="1:10" x14ac:dyDescent="0.3">
      <c r="A1602" s="2" t="s">
        <v>3111</v>
      </c>
      <c r="B1602" s="3" t="s">
        <v>3112</v>
      </c>
      <c r="C1602" s="2">
        <v>8</v>
      </c>
      <c r="D1602" s="2">
        <v>2020</v>
      </c>
      <c r="E1602" s="4">
        <v>383</v>
      </c>
      <c r="F1602" s="4">
        <v>0</v>
      </c>
      <c r="G1602" s="4">
        <v>383</v>
      </c>
      <c r="H1602" s="3" t="s">
        <v>63</v>
      </c>
      <c r="I1602" s="3" t="s">
        <v>66</v>
      </c>
      <c r="J1602" s="4">
        <v>122.56</v>
      </c>
    </row>
    <row r="1603" spans="1:10" x14ac:dyDescent="0.3">
      <c r="A1603" s="2" t="s">
        <v>3113</v>
      </c>
      <c r="B1603" s="3" t="s">
        <v>3114</v>
      </c>
      <c r="C1603" s="2">
        <v>8</v>
      </c>
      <c r="D1603" s="2">
        <v>2020</v>
      </c>
      <c r="E1603" s="4">
        <v>168</v>
      </c>
      <c r="F1603" s="4">
        <v>0</v>
      </c>
      <c r="G1603" s="4">
        <v>168</v>
      </c>
      <c r="H1603" s="3" t="s">
        <v>11</v>
      </c>
      <c r="I1603" s="3" t="s">
        <v>12</v>
      </c>
      <c r="J1603" s="4">
        <v>25.2</v>
      </c>
    </row>
    <row r="1604" spans="1:10" x14ac:dyDescent="0.3">
      <c r="A1604" s="2" t="s">
        <v>3115</v>
      </c>
      <c r="B1604" s="3" t="s">
        <v>3116</v>
      </c>
      <c r="C1604" s="2">
        <v>8</v>
      </c>
      <c r="D1604" s="2">
        <v>2020</v>
      </c>
      <c r="E1604" s="4">
        <v>205</v>
      </c>
      <c r="F1604" s="4">
        <v>0</v>
      </c>
      <c r="G1604" s="4">
        <v>205</v>
      </c>
      <c r="H1604" s="3" t="s">
        <v>14</v>
      </c>
      <c r="I1604" s="3" t="s">
        <v>87</v>
      </c>
      <c r="J1604" s="4">
        <v>36.9</v>
      </c>
    </row>
    <row r="1605" spans="1:10" x14ac:dyDescent="0.3">
      <c r="A1605" s="2" t="s">
        <v>3117</v>
      </c>
      <c r="B1605" s="3" t="s">
        <v>3118</v>
      </c>
      <c r="C1605" s="2">
        <v>8</v>
      </c>
      <c r="D1605" s="2">
        <v>2020</v>
      </c>
      <c r="E1605" s="4">
        <v>192</v>
      </c>
      <c r="F1605" s="4">
        <v>0</v>
      </c>
      <c r="G1605" s="4">
        <v>192</v>
      </c>
      <c r="H1605" s="3" t="s">
        <v>14</v>
      </c>
      <c r="I1605" s="3" t="s">
        <v>78</v>
      </c>
      <c r="J1605" s="4">
        <v>34.56</v>
      </c>
    </row>
    <row r="1606" spans="1:10" x14ac:dyDescent="0.3">
      <c r="A1606" s="2" t="s">
        <v>3119</v>
      </c>
      <c r="B1606" s="3" t="s">
        <v>3120</v>
      </c>
      <c r="C1606" s="2">
        <v>8</v>
      </c>
      <c r="D1606" s="2">
        <v>2020</v>
      </c>
      <c r="E1606" s="4">
        <v>240</v>
      </c>
      <c r="F1606" s="4">
        <v>0</v>
      </c>
      <c r="G1606" s="4">
        <v>240</v>
      </c>
      <c r="H1606" s="3" t="s">
        <v>14</v>
      </c>
      <c r="I1606" s="3" t="s">
        <v>17</v>
      </c>
      <c r="J1606" s="4">
        <v>43.199999999999996</v>
      </c>
    </row>
    <row r="1607" spans="1:10" x14ac:dyDescent="0.3">
      <c r="A1607" s="2" t="s">
        <v>3121</v>
      </c>
      <c r="B1607" s="3" t="s">
        <v>3122</v>
      </c>
      <c r="C1607" s="2">
        <v>8</v>
      </c>
      <c r="D1607" s="2">
        <v>2020</v>
      </c>
      <c r="E1607" s="4">
        <v>313</v>
      </c>
      <c r="F1607" s="4">
        <v>0</v>
      </c>
      <c r="G1607" s="4">
        <v>313</v>
      </c>
      <c r="H1607" s="3" t="s">
        <v>20</v>
      </c>
      <c r="I1607" s="3" t="s">
        <v>21</v>
      </c>
      <c r="J1607" s="4">
        <v>93.899999999999991</v>
      </c>
    </row>
    <row r="1608" spans="1:10" x14ac:dyDescent="0.3">
      <c r="A1608" s="2" t="s">
        <v>3123</v>
      </c>
      <c r="B1608" s="3" t="s">
        <v>3124</v>
      </c>
      <c r="C1608" s="2">
        <v>8</v>
      </c>
      <c r="D1608" s="2">
        <v>2020</v>
      </c>
      <c r="E1608" s="4">
        <v>327</v>
      </c>
      <c r="F1608" s="4">
        <v>0</v>
      </c>
      <c r="G1608" s="4">
        <v>327</v>
      </c>
      <c r="H1608" s="3" t="s">
        <v>20</v>
      </c>
      <c r="I1608" s="3" t="s">
        <v>100</v>
      </c>
      <c r="J1608" s="4">
        <v>94.83</v>
      </c>
    </row>
    <row r="1609" spans="1:10" x14ac:dyDescent="0.3">
      <c r="A1609" s="2" t="s">
        <v>3125</v>
      </c>
      <c r="B1609" s="3" t="s">
        <v>3126</v>
      </c>
      <c r="C1609" s="2">
        <v>8</v>
      </c>
      <c r="D1609" s="2">
        <v>2020</v>
      </c>
      <c r="E1609" s="4">
        <v>313</v>
      </c>
      <c r="F1609" s="4">
        <v>0</v>
      </c>
      <c r="G1609" s="4">
        <v>313</v>
      </c>
      <c r="H1609" s="3" t="s">
        <v>20</v>
      </c>
      <c r="I1609" s="3" t="s">
        <v>21</v>
      </c>
      <c r="J1609" s="4">
        <v>93.899999999999991</v>
      </c>
    </row>
    <row r="1610" spans="1:10" x14ac:dyDescent="0.3">
      <c r="A1610" s="2" t="s">
        <v>3127</v>
      </c>
      <c r="B1610" s="3" t="s">
        <v>3128</v>
      </c>
      <c r="C1610" s="2">
        <v>8</v>
      </c>
      <c r="D1610" s="2">
        <v>2020</v>
      </c>
      <c r="E1610" s="4">
        <v>1086</v>
      </c>
      <c r="F1610" s="4">
        <v>0</v>
      </c>
      <c r="G1610" s="4">
        <v>1086</v>
      </c>
      <c r="H1610" s="3" t="s">
        <v>23</v>
      </c>
      <c r="I1610" s="3" t="s">
        <v>467</v>
      </c>
      <c r="J1610" s="4">
        <v>293.22000000000003</v>
      </c>
    </row>
    <row r="1611" spans="1:10" x14ac:dyDescent="0.3">
      <c r="A1611" s="2" t="s">
        <v>3129</v>
      </c>
      <c r="B1611" s="3" t="s">
        <v>3130</v>
      </c>
      <c r="C1611" s="2">
        <v>8</v>
      </c>
      <c r="D1611" s="2">
        <v>2020</v>
      </c>
      <c r="E1611" s="4">
        <v>1086</v>
      </c>
      <c r="F1611" s="4">
        <v>0</v>
      </c>
      <c r="G1611" s="4">
        <v>1086</v>
      </c>
      <c r="H1611" s="3" t="s">
        <v>23</v>
      </c>
      <c r="I1611" s="3" t="s">
        <v>467</v>
      </c>
      <c r="J1611" s="4">
        <v>293.22000000000003</v>
      </c>
    </row>
    <row r="1612" spans="1:10" x14ac:dyDescent="0.3">
      <c r="A1612" s="2" t="s">
        <v>3131</v>
      </c>
      <c r="B1612" s="3" t="s">
        <v>3132</v>
      </c>
      <c r="C1612" s="2">
        <v>8</v>
      </c>
      <c r="D1612" s="2">
        <v>2020</v>
      </c>
      <c r="E1612" s="4">
        <v>383</v>
      </c>
      <c r="F1612" s="4">
        <v>0</v>
      </c>
      <c r="G1612" s="4">
        <v>383</v>
      </c>
      <c r="H1612" s="3" t="s">
        <v>63</v>
      </c>
      <c r="I1612" s="3" t="s">
        <v>66</v>
      </c>
      <c r="J1612" s="4">
        <v>122.56</v>
      </c>
    </row>
    <row r="1613" spans="1:10" x14ac:dyDescent="0.3">
      <c r="A1613" s="2" t="s">
        <v>3133</v>
      </c>
      <c r="B1613" s="3" t="s">
        <v>3134</v>
      </c>
      <c r="C1613" s="2">
        <v>8</v>
      </c>
      <c r="D1613" s="2">
        <v>2020</v>
      </c>
      <c r="E1613" s="4">
        <v>168</v>
      </c>
      <c r="F1613" s="4">
        <v>0</v>
      </c>
      <c r="G1613" s="4">
        <v>168</v>
      </c>
      <c r="H1613" s="3" t="s">
        <v>11</v>
      </c>
      <c r="I1613" s="3" t="s">
        <v>12</v>
      </c>
      <c r="J1613" s="4">
        <v>25.2</v>
      </c>
    </row>
    <row r="1614" spans="1:10" x14ac:dyDescent="0.3">
      <c r="A1614" s="2" t="s">
        <v>3135</v>
      </c>
      <c r="B1614" s="3" t="s">
        <v>3136</v>
      </c>
      <c r="C1614" s="2">
        <v>8</v>
      </c>
      <c r="D1614" s="2">
        <v>2020</v>
      </c>
      <c r="E1614" s="4">
        <v>240</v>
      </c>
      <c r="F1614" s="4">
        <v>0</v>
      </c>
      <c r="G1614" s="4">
        <v>240</v>
      </c>
      <c r="H1614" s="3" t="s">
        <v>14</v>
      </c>
      <c r="I1614" s="3" t="s">
        <v>17</v>
      </c>
      <c r="J1614" s="4">
        <v>43.199999999999996</v>
      </c>
    </row>
    <row r="1615" spans="1:10" x14ac:dyDescent="0.3">
      <c r="A1615" s="2" t="s">
        <v>3137</v>
      </c>
      <c r="B1615" s="3" t="s">
        <v>3138</v>
      </c>
      <c r="C1615" s="2">
        <v>8</v>
      </c>
      <c r="D1615" s="2">
        <v>2020</v>
      </c>
      <c r="E1615" s="4">
        <v>205</v>
      </c>
      <c r="F1615" s="4">
        <v>0</v>
      </c>
      <c r="G1615" s="4">
        <v>205</v>
      </c>
      <c r="H1615" s="3" t="s">
        <v>14</v>
      </c>
      <c r="I1615" s="3" t="s">
        <v>87</v>
      </c>
      <c r="J1615" s="4">
        <v>36.9</v>
      </c>
    </row>
    <row r="1616" spans="1:10" x14ac:dyDescent="0.3">
      <c r="A1616" s="2" t="s">
        <v>3139</v>
      </c>
      <c r="B1616" s="3" t="s">
        <v>3140</v>
      </c>
      <c r="C1616" s="2">
        <v>8</v>
      </c>
      <c r="D1616" s="2">
        <v>2020</v>
      </c>
      <c r="E1616" s="4">
        <v>327</v>
      </c>
      <c r="F1616" s="4">
        <v>0</v>
      </c>
      <c r="G1616" s="4">
        <v>327</v>
      </c>
      <c r="H1616" s="3" t="s">
        <v>20</v>
      </c>
      <c r="I1616" s="3" t="s">
        <v>100</v>
      </c>
      <c r="J1616" s="4">
        <v>94.83</v>
      </c>
    </row>
    <row r="1617" spans="1:10" x14ac:dyDescent="0.3">
      <c r="A1617" s="2" t="s">
        <v>3141</v>
      </c>
      <c r="B1617" s="3" t="s">
        <v>3142</v>
      </c>
      <c r="C1617" s="2">
        <v>8</v>
      </c>
      <c r="D1617" s="2">
        <v>2020</v>
      </c>
      <c r="E1617" s="4">
        <v>313</v>
      </c>
      <c r="F1617" s="4">
        <v>0</v>
      </c>
      <c r="G1617" s="4">
        <v>313</v>
      </c>
      <c r="H1617" s="3" t="s">
        <v>20</v>
      </c>
      <c r="I1617" s="3" t="s">
        <v>21</v>
      </c>
      <c r="J1617" s="4">
        <v>93.899999999999991</v>
      </c>
    </row>
    <row r="1618" spans="1:10" x14ac:dyDescent="0.3">
      <c r="A1618" s="2" t="s">
        <v>3143</v>
      </c>
      <c r="B1618" s="3" t="s">
        <v>3144</v>
      </c>
      <c r="C1618" s="2">
        <v>8</v>
      </c>
      <c r="D1618" s="2">
        <v>2020</v>
      </c>
      <c r="E1618" s="4">
        <v>313</v>
      </c>
      <c r="F1618" s="4">
        <v>0</v>
      </c>
      <c r="G1618" s="4">
        <v>313</v>
      </c>
      <c r="H1618" s="3" t="s">
        <v>20</v>
      </c>
      <c r="I1618" s="3" t="s">
        <v>21</v>
      </c>
      <c r="J1618" s="4">
        <v>93.899999999999991</v>
      </c>
    </row>
    <row r="1619" spans="1:10" x14ac:dyDescent="0.3">
      <c r="A1619" s="2" t="s">
        <v>3145</v>
      </c>
      <c r="B1619" s="3" t="s">
        <v>3146</v>
      </c>
      <c r="C1619" s="2">
        <v>8</v>
      </c>
      <c r="D1619" s="2">
        <v>2020</v>
      </c>
      <c r="E1619" s="4">
        <v>889</v>
      </c>
      <c r="F1619" s="4">
        <v>0</v>
      </c>
      <c r="G1619" s="4">
        <v>889</v>
      </c>
      <c r="H1619" s="3" t="s">
        <v>23</v>
      </c>
      <c r="I1619" s="3" t="s">
        <v>309</v>
      </c>
      <c r="J1619" s="4">
        <v>222.25</v>
      </c>
    </row>
    <row r="1620" spans="1:10" x14ac:dyDescent="0.3">
      <c r="A1620" s="2" t="s">
        <v>3147</v>
      </c>
      <c r="B1620" s="3" t="s">
        <v>3148</v>
      </c>
      <c r="C1620" s="2">
        <v>8</v>
      </c>
      <c r="D1620" s="2">
        <v>2020</v>
      </c>
      <c r="E1620" s="4">
        <v>992</v>
      </c>
      <c r="F1620" s="4">
        <v>0</v>
      </c>
      <c r="G1620" s="4">
        <v>992</v>
      </c>
      <c r="H1620" s="3" t="s">
        <v>23</v>
      </c>
      <c r="I1620" s="3" t="s">
        <v>405</v>
      </c>
      <c r="J1620" s="4">
        <v>277.76000000000005</v>
      </c>
    </row>
    <row r="1621" spans="1:10" x14ac:dyDescent="0.3">
      <c r="A1621" s="2" t="s">
        <v>3149</v>
      </c>
      <c r="B1621" s="3" t="s">
        <v>3150</v>
      </c>
      <c r="C1621" s="2">
        <v>8</v>
      </c>
      <c r="D1621" s="2">
        <v>2020</v>
      </c>
      <c r="E1621" s="4">
        <v>1101</v>
      </c>
      <c r="F1621" s="4">
        <v>0</v>
      </c>
      <c r="G1621" s="4">
        <v>1101</v>
      </c>
      <c r="H1621" s="3" t="s">
        <v>26</v>
      </c>
      <c r="I1621" s="3" t="s">
        <v>33</v>
      </c>
      <c r="J1621" s="4">
        <v>396.36</v>
      </c>
    </row>
    <row r="1622" spans="1:10" x14ac:dyDescent="0.3">
      <c r="A1622" s="2" t="s">
        <v>3151</v>
      </c>
      <c r="B1622" s="3" t="s">
        <v>3152</v>
      </c>
      <c r="C1622" s="2">
        <v>8</v>
      </c>
      <c r="D1622" s="2">
        <v>2020</v>
      </c>
      <c r="E1622" s="4">
        <v>383</v>
      </c>
      <c r="F1622" s="4">
        <v>0</v>
      </c>
      <c r="G1622" s="4">
        <v>383</v>
      </c>
      <c r="H1622" s="3" t="s">
        <v>63</v>
      </c>
      <c r="I1622" s="3" t="s">
        <v>66</v>
      </c>
      <c r="J1622" s="4">
        <v>122.56</v>
      </c>
    </row>
    <row r="1623" spans="1:10" x14ac:dyDescent="0.3">
      <c r="A1623" s="2" t="s">
        <v>3153</v>
      </c>
      <c r="B1623" s="3" t="s">
        <v>3154</v>
      </c>
      <c r="C1623" s="2">
        <v>8</v>
      </c>
      <c r="D1623" s="2">
        <v>2020</v>
      </c>
      <c r="E1623" s="4">
        <v>144</v>
      </c>
      <c r="F1623" s="4">
        <v>0</v>
      </c>
      <c r="G1623" s="4">
        <v>144</v>
      </c>
      <c r="H1623" s="3" t="s">
        <v>11</v>
      </c>
      <c r="I1623" s="3" t="s">
        <v>119</v>
      </c>
      <c r="J1623" s="4">
        <v>66.240000000000009</v>
      </c>
    </row>
    <row r="1624" spans="1:10" x14ac:dyDescent="0.3">
      <c r="A1624" s="2" t="s">
        <v>3155</v>
      </c>
      <c r="B1624" s="3" t="s">
        <v>3156</v>
      </c>
      <c r="C1624" s="2">
        <v>8</v>
      </c>
      <c r="D1624" s="2">
        <v>2020</v>
      </c>
      <c r="E1624" s="4">
        <v>192</v>
      </c>
      <c r="F1624" s="4">
        <v>0</v>
      </c>
      <c r="G1624" s="4">
        <v>192</v>
      </c>
      <c r="H1624" s="3" t="s">
        <v>14</v>
      </c>
      <c r="I1624" s="3" t="s">
        <v>78</v>
      </c>
      <c r="J1624" s="4">
        <v>34.56</v>
      </c>
    </row>
    <row r="1625" spans="1:10" x14ac:dyDescent="0.3">
      <c r="A1625" s="2" t="s">
        <v>3157</v>
      </c>
      <c r="B1625" s="3" t="s">
        <v>3158</v>
      </c>
      <c r="C1625" s="2">
        <v>8</v>
      </c>
      <c r="D1625" s="2">
        <v>2020</v>
      </c>
      <c r="E1625" s="4">
        <v>313</v>
      </c>
      <c r="F1625" s="4">
        <v>0</v>
      </c>
      <c r="G1625" s="4">
        <v>313</v>
      </c>
      <c r="H1625" s="3" t="s">
        <v>20</v>
      </c>
      <c r="I1625" s="3" t="s">
        <v>21</v>
      </c>
      <c r="J1625" s="4">
        <v>93.899999999999991</v>
      </c>
    </row>
    <row r="1626" spans="1:10" x14ac:dyDescent="0.3">
      <c r="A1626" s="2" t="s">
        <v>3159</v>
      </c>
      <c r="B1626" s="3" t="s">
        <v>3160</v>
      </c>
      <c r="C1626" s="2">
        <v>8</v>
      </c>
      <c r="D1626" s="2">
        <v>2020</v>
      </c>
      <c r="E1626" s="4">
        <v>255</v>
      </c>
      <c r="F1626" s="4">
        <v>0</v>
      </c>
      <c r="G1626" s="4">
        <v>255</v>
      </c>
      <c r="H1626" s="3" t="s">
        <v>20</v>
      </c>
      <c r="I1626" s="3" t="s">
        <v>102</v>
      </c>
      <c r="J1626" s="4">
        <v>66.3</v>
      </c>
    </row>
    <row r="1627" spans="1:10" x14ac:dyDescent="0.3">
      <c r="A1627" s="2" t="s">
        <v>3161</v>
      </c>
      <c r="B1627" s="3" t="s">
        <v>3162</v>
      </c>
      <c r="C1627" s="2">
        <v>8</v>
      </c>
      <c r="D1627" s="2">
        <v>2020</v>
      </c>
      <c r="E1627" s="4">
        <v>327</v>
      </c>
      <c r="F1627" s="4">
        <v>0</v>
      </c>
      <c r="G1627" s="4">
        <v>327</v>
      </c>
      <c r="H1627" s="3" t="s">
        <v>20</v>
      </c>
      <c r="I1627" s="3" t="s">
        <v>100</v>
      </c>
      <c r="J1627" s="4">
        <v>94.83</v>
      </c>
    </row>
    <row r="1628" spans="1:10" x14ac:dyDescent="0.3">
      <c r="A1628" s="2" t="s">
        <v>3163</v>
      </c>
      <c r="B1628" s="3" t="s">
        <v>3164</v>
      </c>
      <c r="C1628" s="2">
        <v>8</v>
      </c>
      <c r="D1628" s="2">
        <v>2020</v>
      </c>
      <c r="E1628" s="4">
        <v>474</v>
      </c>
      <c r="F1628" s="4">
        <v>0</v>
      </c>
      <c r="G1628" s="4">
        <v>474</v>
      </c>
      <c r="H1628" s="3" t="s">
        <v>23</v>
      </c>
      <c r="I1628" s="3" t="s">
        <v>499</v>
      </c>
      <c r="J1628" s="4">
        <v>175.38</v>
      </c>
    </row>
    <row r="1629" spans="1:10" x14ac:dyDescent="0.3">
      <c r="A1629" s="2" t="s">
        <v>3165</v>
      </c>
      <c r="B1629" s="3" t="s">
        <v>3166</v>
      </c>
      <c r="C1629" s="2">
        <v>8</v>
      </c>
      <c r="D1629" s="2">
        <v>2020</v>
      </c>
      <c r="E1629" s="4">
        <v>889</v>
      </c>
      <c r="F1629" s="4">
        <v>0</v>
      </c>
      <c r="G1629" s="4">
        <v>889</v>
      </c>
      <c r="H1629" s="3" t="s">
        <v>23</v>
      </c>
      <c r="I1629" s="3" t="s">
        <v>309</v>
      </c>
      <c r="J1629" s="4">
        <v>222.25</v>
      </c>
    </row>
    <row r="1630" spans="1:10" x14ac:dyDescent="0.3">
      <c r="A1630" s="2" t="s">
        <v>3167</v>
      </c>
      <c r="B1630" s="3" t="s">
        <v>3168</v>
      </c>
      <c r="C1630" s="2">
        <v>8</v>
      </c>
      <c r="D1630" s="2">
        <v>2020</v>
      </c>
      <c r="E1630" s="4">
        <v>1101</v>
      </c>
      <c r="F1630" s="4">
        <v>0</v>
      </c>
      <c r="G1630" s="4">
        <v>1101</v>
      </c>
      <c r="H1630" s="3" t="s">
        <v>26</v>
      </c>
      <c r="I1630" s="3" t="s">
        <v>33</v>
      </c>
      <c r="J1630" s="4">
        <v>396.36</v>
      </c>
    </row>
    <row r="1631" spans="1:10" x14ac:dyDescent="0.3">
      <c r="A1631" s="2" t="s">
        <v>3169</v>
      </c>
      <c r="B1631" s="3" t="s">
        <v>3170</v>
      </c>
      <c r="C1631" s="2">
        <v>8</v>
      </c>
      <c r="D1631" s="2">
        <v>2020</v>
      </c>
      <c r="E1631" s="4">
        <v>1491</v>
      </c>
      <c r="F1631" s="4">
        <v>0</v>
      </c>
      <c r="G1631" s="4">
        <v>1491</v>
      </c>
      <c r="H1631" s="3" t="s">
        <v>26</v>
      </c>
      <c r="I1631" s="3" t="s">
        <v>31</v>
      </c>
      <c r="J1631" s="4">
        <v>506.94000000000005</v>
      </c>
    </row>
    <row r="1632" spans="1:10" x14ac:dyDescent="0.3">
      <c r="A1632" s="2" t="s">
        <v>3171</v>
      </c>
      <c r="B1632" s="3" t="s">
        <v>3172</v>
      </c>
      <c r="C1632" s="2">
        <v>8</v>
      </c>
      <c r="D1632" s="2">
        <v>2020</v>
      </c>
      <c r="E1632" s="4">
        <v>144</v>
      </c>
      <c r="F1632" s="4">
        <v>0</v>
      </c>
      <c r="G1632" s="4">
        <v>144</v>
      </c>
      <c r="H1632" s="3" t="s">
        <v>11</v>
      </c>
      <c r="I1632" s="3" t="s">
        <v>119</v>
      </c>
      <c r="J1632" s="4">
        <v>66.240000000000009</v>
      </c>
    </row>
    <row r="1633" spans="1:10" x14ac:dyDescent="0.3">
      <c r="A1633" s="2" t="s">
        <v>3173</v>
      </c>
      <c r="B1633" s="3" t="s">
        <v>3174</v>
      </c>
      <c r="C1633" s="2">
        <v>8</v>
      </c>
      <c r="D1633" s="2">
        <v>2020</v>
      </c>
      <c r="E1633" s="4">
        <v>240</v>
      </c>
      <c r="F1633" s="4">
        <v>0</v>
      </c>
      <c r="G1633" s="4">
        <v>240</v>
      </c>
      <c r="H1633" s="3" t="s">
        <v>14</v>
      </c>
      <c r="I1633" s="3" t="s">
        <v>17</v>
      </c>
      <c r="J1633" s="4">
        <v>43.199999999999996</v>
      </c>
    </row>
    <row r="1634" spans="1:10" x14ac:dyDescent="0.3">
      <c r="A1634" s="2" t="s">
        <v>3175</v>
      </c>
      <c r="B1634" s="3" t="s">
        <v>3176</v>
      </c>
      <c r="C1634" s="2">
        <v>8</v>
      </c>
      <c r="D1634" s="2">
        <v>2020</v>
      </c>
      <c r="E1634" s="4">
        <v>327</v>
      </c>
      <c r="F1634" s="4">
        <v>0</v>
      </c>
      <c r="G1634" s="4">
        <v>327</v>
      </c>
      <c r="H1634" s="3" t="s">
        <v>20</v>
      </c>
      <c r="I1634" s="3" t="s">
        <v>100</v>
      </c>
      <c r="J1634" s="4">
        <v>94.83</v>
      </c>
    </row>
    <row r="1635" spans="1:10" x14ac:dyDescent="0.3">
      <c r="A1635" s="2" t="s">
        <v>3177</v>
      </c>
      <c r="B1635" s="3" t="s">
        <v>3178</v>
      </c>
      <c r="C1635" s="2">
        <v>8</v>
      </c>
      <c r="D1635" s="2">
        <v>2020</v>
      </c>
      <c r="E1635" s="4">
        <v>255</v>
      </c>
      <c r="F1635" s="4">
        <v>0</v>
      </c>
      <c r="G1635" s="4">
        <v>255</v>
      </c>
      <c r="H1635" s="3" t="s">
        <v>20</v>
      </c>
      <c r="I1635" s="3" t="s">
        <v>102</v>
      </c>
      <c r="J1635" s="4">
        <v>66.3</v>
      </c>
    </row>
    <row r="1636" spans="1:10" x14ac:dyDescent="0.3">
      <c r="A1636" s="2" t="s">
        <v>3179</v>
      </c>
      <c r="B1636" s="3" t="s">
        <v>3180</v>
      </c>
      <c r="C1636" s="2">
        <v>8</v>
      </c>
      <c r="D1636" s="2">
        <v>2020</v>
      </c>
      <c r="E1636" s="4">
        <v>258</v>
      </c>
      <c r="F1636" s="4">
        <v>0</v>
      </c>
      <c r="G1636" s="4">
        <v>258</v>
      </c>
      <c r="H1636" s="3" t="s">
        <v>20</v>
      </c>
      <c r="I1636" s="3" t="s">
        <v>105</v>
      </c>
      <c r="J1636" s="4">
        <v>72.240000000000009</v>
      </c>
    </row>
    <row r="1637" spans="1:10" x14ac:dyDescent="0.3">
      <c r="A1637" s="2" t="s">
        <v>3181</v>
      </c>
      <c r="B1637" s="3" t="s">
        <v>3182</v>
      </c>
      <c r="C1637" s="2">
        <v>8</v>
      </c>
      <c r="D1637" s="2">
        <v>2020</v>
      </c>
      <c r="E1637" s="4">
        <v>992</v>
      </c>
      <c r="F1637" s="4">
        <v>0</v>
      </c>
      <c r="G1637" s="4">
        <v>992</v>
      </c>
      <c r="H1637" s="3" t="s">
        <v>23</v>
      </c>
      <c r="I1637" s="3" t="s">
        <v>405</v>
      </c>
      <c r="J1637" s="4">
        <v>277.76000000000005</v>
      </c>
    </row>
    <row r="1638" spans="1:10" x14ac:dyDescent="0.3">
      <c r="A1638" s="2" t="s">
        <v>3183</v>
      </c>
      <c r="B1638" s="3" t="s">
        <v>3184</v>
      </c>
      <c r="C1638" s="2">
        <v>8</v>
      </c>
      <c r="D1638" s="2">
        <v>2020</v>
      </c>
      <c r="E1638" s="4">
        <v>1086</v>
      </c>
      <c r="F1638" s="4">
        <v>0</v>
      </c>
      <c r="G1638" s="4">
        <v>1086</v>
      </c>
      <c r="H1638" s="3" t="s">
        <v>23</v>
      </c>
      <c r="I1638" s="3" t="s">
        <v>467</v>
      </c>
      <c r="J1638" s="4">
        <v>293.22000000000003</v>
      </c>
    </row>
    <row r="1639" spans="1:10" x14ac:dyDescent="0.3">
      <c r="A1639" s="2" t="s">
        <v>3185</v>
      </c>
      <c r="B1639" s="3" t="s">
        <v>3186</v>
      </c>
      <c r="C1639" s="2">
        <v>8</v>
      </c>
      <c r="D1639" s="2">
        <v>2020</v>
      </c>
      <c r="E1639" s="4">
        <v>1101</v>
      </c>
      <c r="F1639" s="4">
        <v>0</v>
      </c>
      <c r="G1639" s="4">
        <v>1101</v>
      </c>
      <c r="H1639" s="3" t="s">
        <v>26</v>
      </c>
      <c r="I1639" s="3" t="s">
        <v>33</v>
      </c>
      <c r="J1639" s="4">
        <v>396.36</v>
      </c>
    </row>
    <row r="1640" spans="1:10" x14ac:dyDescent="0.3">
      <c r="A1640" s="2" t="s">
        <v>3187</v>
      </c>
      <c r="B1640" s="3" t="s">
        <v>3188</v>
      </c>
      <c r="C1640" s="2">
        <v>8</v>
      </c>
      <c r="D1640" s="2">
        <v>2020</v>
      </c>
      <c r="E1640" s="4">
        <v>948</v>
      </c>
      <c r="F1640" s="4">
        <v>0</v>
      </c>
      <c r="G1640" s="4">
        <v>948</v>
      </c>
      <c r="H1640" s="3" t="s">
        <v>26</v>
      </c>
      <c r="I1640" s="3" t="s">
        <v>27</v>
      </c>
      <c r="J1640" s="4">
        <v>303.36</v>
      </c>
    </row>
    <row r="1641" spans="1:10" x14ac:dyDescent="0.3">
      <c r="A1641" s="2" t="s">
        <v>3189</v>
      </c>
      <c r="B1641" s="3" t="s">
        <v>3190</v>
      </c>
      <c r="C1641" s="2">
        <v>8</v>
      </c>
      <c r="D1641" s="2">
        <v>2020</v>
      </c>
      <c r="E1641" s="4">
        <v>1491</v>
      </c>
      <c r="F1641" s="4">
        <v>0</v>
      </c>
      <c r="G1641" s="4">
        <v>1491</v>
      </c>
      <c r="H1641" s="3" t="s">
        <v>26</v>
      </c>
      <c r="I1641" s="3" t="s">
        <v>31</v>
      </c>
      <c r="J1641" s="4">
        <v>506.94000000000005</v>
      </c>
    </row>
    <row r="1642" spans="1:10" x14ac:dyDescent="0.3">
      <c r="A1642" s="2" t="s">
        <v>3191</v>
      </c>
      <c r="B1642" s="3" t="s">
        <v>3192</v>
      </c>
      <c r="C1642" s="2">
        <v>8</v>
      </c>
      <c r="D1642" s="2">
        <v>2020</v>
      </c>
      <c r="E1642" s="4">
        <v>168</v>
      </c>
      <c r="F1642" s="4">
        <v>0</v>
      </c>
      <c r="G1642" s="4">
        <v>168</v>
      </c>
      <c r="H1642" s="3" t="s">
        <v>11</v>
      </c>
      <c r="I1642" s="3" t="s">
        <v>121</v>
      </c>
      <c r="J1642" s="4">
        <v>75.600000000000009</v>
      </c>
    </row>
    <row r="1643" spans="1:10" x14ac:dyDescent="0.3">
      <c r="A1643" s="2" t="s">
        <v>3193</v>
      </c>
      <c r="B1643" s="3" t="s">
        <v>3194</v>
      </c>
      <c r="C1643" s="2">
        <v>8</v>
      </c>
      <c r="D1643" s="2">
        <v>2020</v>
      </c>
      <c r="E1643" s="4">
        <v>210</v>
      </c>
      <c r="F1643" s="4">
        <v>0</v>
      </c>
      <c r="G1643" s="4">
        <v>210</v>
      </c>
      <c r="H1643" s="3" t="s">
        <v>14</v>
      </c>
      <c r="I1643" s="3" t="s">
        <v>75</v>
      </c>
      <c r="J1643" s="4">
        <v>37.799999999999997</v>
      </c>
    </row>
    <row r="1644" spans="1:10" x14ac:dyDescent="0.3">
      <c r="A1644" s="2" t="s">
        <v>3195</v>
      </c>
      <c r="B1644" s="3" t="s">
        <v>3196</v>
      </c>
      <c r="C1644" s="2">
        <v>8</v>
      </c>
      <c r="D1644" s="2">
        <v>2020</v>
      </c>
      <c r="E1644" s="4">
        <v>258</v>
      </c>
      <c r="F1644" s="4">
        <v>0</v>
      </c>
      <c r="G1644" s="4">
        <v>258</v>
      </c>
      <c r="H1644" s="3" t="s">
        <v>20</v>
      </c>
      <c r="I1644" s="3" t="s">
        <v>105</v>
      </c>
      <c r="J1644" s="4">
        <v>72.240000000000009</v>
      </c>
    </row>
    <row r="1645" spans="1:10" x14ac:dyDescent="0.3">
      <c r="A1645" s="2" t="s">
        <v>3197</v>
      </c>
      <c r="B1645" s="3" t="s">
        <v>3198</v>
      </c>
      <c r="C1645" s="2">
        <v>8</v>
      </c>
      <c r="D1645" s="2">
        <v>2020</v>
      </c>
      <c r="E1645" s="4">
        <v>313</v>
      </c>
      <c r="F1645" s="4">
        <v>0</v>
      </c>
      <c r="G1645" s="4">
        <v>313</v>
      </c>
      <c r="H1645" s="3" t="s">
        <v>20</v>
      </c>
      <c r="I1645" s="3" t="s">
        <v>21</v>
      </c>
      <c r="J1645" s="4">
        <v>93.899999999999991</v>
      </c>
    </row>
    <row r="1646" spans="1:10" x14ac:dyDescent="0.3">
      <c r="A1646" s="2" t="s">
        <v>3199</v>
      </c>
      <c r="B1646" s="3" t="s">
        <v>3200</v>
      </c>
      <c r="C1646" s="2">
        <v>8</v>
      </c>
      <c r="D1646" s="2">
        <v>2020</v>
      </c>
      <c r="E1646" s="4">
        <v>889</v>
      </c>
      <c r="F1646" s="4">
        <v>0</v>
      </c>
      <c r="G1646" s="4">
        <v>889</v>
      </c>
      <c r="H1646" s="3" t="s">
        <v>23</v>
      </c>
      <c r="I1646" s="3" t="s">
        <v>309</v>
      </c>
      <c r="J1646" s="4"/>
    </row>
    <row r="1647" spans="1:10" x14ac:dyDescent="0.3">
      <c r="A1647" s="2" t="s">
        <v>3201</v>
      </c>
      <c r="B1647" s="3" t="s">
        <v>3202</v>
      </c>
      <c r="C1647" s="2">
        <v>8</v>
      </c>
      <c r="D1647" s="2">
        <v>2020</v>
      </c>
      <c r="E1647" s="4">
        <v>889</v>
      </c>
      <c r="F1647" s="4">
        <v>0</v>
      </c>
      <c r="G1647" s="4">
        <v>889</v>
      </c>
      <c r="H1647" s="3" t="s">
        <v>23</v>
      </c>
      <c r="I1647" s="3" t="s">
        <v>309</v>
      </c>
      <c r="J1647" s="4">
        <v>222.25</v>
      </c>
    </row>
    <row r="1648" spans="1:10" x14ac:dyDescent="0.3">
      <c r="A1648" s="2" t="s">
        <v>3203</v>
      </c>
      <c r="B1648" s="3" t="s">
        <v>3204</v>
      </c>
      <c r="C1648" s="2">
        <v>8</v>
      </c>
      <c r="D1648" s="2">
        <v>2020</v>
      </c>
      <c r="E1648" s="4">
        <v>1101</v>
      </c>
      <c r="F1648" s="4">
        <v>0</v>
      </c>
      <c r="G1648" s="4">
        <v>1101</v>
      </c>
      <c r="H1648" s="3" t="s">
        <v>26</v>
      </c>
      <c r="I1648" s="3" t="s">
        <v>33</v>
      </c>
      <c r="J1648" s="4">
        <v>396.36</v>
      </c>
    </row>
    <row r="1649" spans="1:10" x14ac:dyDescent="0.3">
      <c r="A1649" s="2" t="s">
        <v>3205</v>
      </c>
      <c r="B1649" s="3" t="s">
        <v>3206</v>
      </c>
      <c r="C1649" s="2">
        <v>8</v>
      </c>
      <c r="D1649" s="2">
        <v>2020</v>
      </c>
      <c r="E1649" s="4">
        <v>1491</v>
      </c>
      <c r="F1649" s="4">
        <v>0</v>
      </c>
      <c r="G1649" s="4">
        <v>1491</v>
      </c>
      <c r="H1649" s="3" t="s">
        <v>26</v>
      </c>
      <c r="I1649" s="3" t="s">
        <v>31</v>
      </c>
      <c r="J1649" s="4">
        <v>506.94000000000005</v>
      </c>
    </row>
    <row r="1650" spans="1:10" x14ac:dyDescent="0.3">
      <c r="A1650" s="2" t="s">
        <v>3207</v>
      </c>
      <c r="B1650" s="3" t="s">
        <v>3208</v>
      </c>
      <c r="C1650" s="2">
        <v>8</v>
      </c>
      <c r="D1650" s="2">
        <v>2020</v>
      </c>
      <c r="E1650" s="4">
        <v>1101</v>
      </c>
      <c r="F1650" s="4">
        <v>0</v>
      </c>
      <c r="G1650" s="4">
        <v>1101</v>
      </c>
      <c r="H1650" s="3" t="s">
        <v>26</v>
      </c>
      <c r="I1650" s="3" t="s">
        <v>33</v>
      </c>
      <c r="J1650" s="4">
        <v>396.36</v>
      </c>
    </row>
    <row r="1651" spans="1:10" x14ac:dyDescent="0.3">
      <c r="A1651" s="2" t="s">
        <v>3209</v>
      </c>
      <c r="B1651" s="3" t="s">
        <v>3210</v>
      </c>
      <c r="C1651" s="2">
        <v>8</v>
      </c>
      <c r="D1651" s="2">
        <v>2020</v>
      </c>
      <c r="E1651" s="4">
        <v>172</v>
      </c>
      <c r="F1651" s="4">
        <v>0</v>
      </c>
      <c r="G1651" s="4">
        <v>172</v>
      </c>
      <c r="H1651" s="3" t="s">
        <v>11</v>
      </c>
      <c r="I1651" s="3" t="s">
        <v>71</v>
      </c>
      <c r="J1651" s="4">
        <v>65.36</v>
      </c>
    </row>
    <row r="1652" spans="1:10" x14ac:dyDescent="0.3">
      <c r="A1652" s="2" t="s">
        <v>3211</v>
      </c>
      <c r="B1652" s="3" t="s">
        <v>3212</v>
      </c>
      <c r="C1652" s="2">
        <v>8</v>
      </c>
      <c r="D1652" s="2">
        <v>2020</v>
      </c>
      <c r="E1652" s="4">
        <v>240</v>
      </c>
      <c r="F1652" s="4">
        <v>0</v>
      </c>
      <c r="G1652" s="4">
        <v>240</v>
      </c>
      <c r="H1652" s="3" t="s">
        <v>14</v>
      </c>
      <c r="I1652" s="3" t="s">
        <v>17</v>
      </c>
      <c r="J1652" s="4">
        <v>43.199999999999996</v>
      </c>
    </row>
    <row r="1653" spans="1:10" x14ac:dyDescent="0.3">
      <c r="A1653" s="2" t="s">
        <v>3213</v>
      </c>
      <c r="B1653" s="3" t="s">
        <v>3214</v>
      </c>
      <c r="C1653" s="2">
        <v>8</v>
      </c>
      <c r="D1653" s="2">
        <v>2020</v>
      </c>
      <c r="E1653" s="4">
        <v>255</v>
      </c>
      <c r="F1653" s="4">
        <v>0</v>
      </c>
      <c r="G1653" s="4">
        <v>255</v>
      </c>
      <c r="H1653" s="3" t="s">
        <v>20</v>
      </c>
      <c r="I1653" s="3" t="s">
        <v>102</v>
      </c>
      <c r="J1653" s="4">
        <v>66.3</v>
      </c>
    </row>
    <row r="1654" spans="1:10" x14ac:dyDescent="0.3">
      <c r="A1654" s="2" t="s">
        <v>3215</v>
      </c>
      <c r="B1654" s="3" t="s">
        <v>3216</v>
      </c>
      <c r="C1654" s="2">
        <v>8</v>
      </c>
      <c r="D1654" s="2">
        <v>2020</v>
      </c>
      <c r="E1654" s="4">
        <v>474</v>
      </c>
      <c r="F1654" s="4">
        <v>0</v>
      </c>
      <c r="G1654" s="4">
        <v>474</v>
      </c>
      <c r="H1654" s="3" t="s">
        <v>23</v>
      </c>
      <c r="I1654" s="3" t="s">
        <v>499</v>
      </c>
      <c r="J1654" s="4">
        <v>175.38</v>
      </c>
    </row>
    <row r="1655" spans="1:10" x14ac:dyDescent="0.3">
      <c r="A1655" s="2" t="s">
        <v>3217</v>
      </c>
      <c r="B1655" s="3" t="s">
        <v>3218</v>
      </c>
      <c r="C1655" s="2">
        <v>8</v>
      </c>
      <c r="D1655" s="2">
        <v>2020</v>
      </c>
      <c r="E1655" s="4">
        <v>1086</v>
      </c>
      <c r="F1655" s="4">
        <v>0</v>
      </c>
      <c r="G1655" s="4">
        <v>1086</v>
      </c>
      <c r="H1655" s="3" t="s">
        <v>23</v>
      </c>
      <c r="I1655" s="3" t="s">
        <v>467</v>
      </c>
      <c r="J1655" s="4">
        <v>293.22000000000003</v>
      </c>
    </row>
    <row r="1656" spans="1:10" x14ac:dyDescent="0.3">
      <c r="A1656" s="2" t="s">
        <v>3219</v>
      </c>
      <c r="B1656" s="3" t="s">
        <v>3220</v>
      </c>
      <c r="C1656" s="2">
        <v>8</v>
      </c>
      <c r="D1656" s="2">
        <v>2020</v>
      </c>
      <c r="E1656" s="4">
        <v>1576</v>
      </c>
      <c r="F1656" s="4">
        <v>0</v>
      </c>
      <c r="G1656" s="4">
        <v>1576</v>
      </c>
      <c r="H1656" s="3" t="s">
        <v>26</v>
      </c>
      <c r="I1656" s="3" t="s">
        <v>407</v>
      </c>
      <c r="J1656" s="4">
        <v>520.08000000000004</v>
      </c>
    </row>
    <row r="1657" spans="1:10" x14ac:dyDescent="0.3">
      <c r="A1657" s="2" t="s">
        <v>3221</v>
      </c>
      <c r="B1657" s="3" t="s">
        <v>3222</v>
      </c>
      <c r="C1657" s="2">
        <v>8</v>
      </c>
      <c r="D1657" s="2">
        <v>2020</v>
      </c>
      <c r="E1657" s="4">
        <v>1576</v>
      </c>
      <c r="F1657" s="4">
        <v>0</v>
      </c>
      <c r="G1657" s="4">
        <v>1576</v>
      </c>
      <c r="H1657" s="3" t="s">
        <v>26</v>
      </c>
      <c r="I1657" s="3" t="s">
        <v>407</v>
      </c>
      <c r="J1657" s="4">
        <v>520.08000000000004</v>
      </c>
    </row>
    <row r="1658" spans="1:10" x14ac:dyDescent="0.3">
      <c r="A1658" s="2" t="s">
        <v>3223</v>
      </c>
      <c r="B1658" s="3" t="s">
        <v>3224</v>
      </c>
      <c r="C1658" s="2">
        <v>8</v>
      </c>
      <c r="D1658" s="2">
        <v>2020</v>
      </c>
      <c r="E1658" s="4">
        <v>948</v>
      </c>
      <c r="F1658" s="4">
        <v>0</v>
      </c>
      <c r="G1658" s="4">
        <v>948</v>
      </c>
      <c r="H1658" s="3" t="s">
        <v>26</v>
      </c>
      <c r="I1658" s="3" t="s">
        <v>27</v>
      </c>
      <c r="J1658" s="4">
        <v>303.36</v>
      </c>
    </row>
    <row r="1659" spans="1:10" x14ac:dyDescent="0.3">
      <c r="A1659" s="2" t="s">
        <v>3225</v>
      </c>
      <c r="B1659" s="3" t="s">
        <v>3226</v>
      </c>
      <c r="C1659" s="2">
        <v>8</v>
      </c>
      <c r="D1659" s="2">
        <v>2020</v>
      </c>
      <c r="E1659" s="4">
        <v>1491</v>
      </c>
      <c r="F1659" s="4">
        <v>0</v>
      </c>
      <c r="G1659" s="4">
        <v>1491</v>
      </c>
      <c r="H1659" s="3" t="s">
        <v>26</v>
      </c>
      <c r="I1659" s="3" t="s">
        <v>31</v>
      </c>
      <c r="J1659" s="4">
        <v>506.94000000000005</v>
      </c>
    </row>
    <row r="1660" spans="1:10" x14ac:dyDescent="0.3">
      <c r="A1660" s="2" t="s">
        <v>3227</v>
      </c>
      <c r="B1660" s="3" t="s">
        <v>3228</v>
      </c>
      <c r="C1660" s="2">
        <v>8</v>
      </c>
      <c r="D1660" s="2">
        <v>2020</v>
      </c>
      <c r="E1660" s="4">
        <v>636</v>
      </c>
      <c r="F1660" s="4">
        <v>0</v>
      </c>
      <c r="G1660" s="4">
        <v>636</v>
      </c>
      <c r="H1660" s="3" t="s">
        <v>41</v>
      </c>
      <c r="I1660" s="3" t="s">
        <v>194</v>
      </c>
      <c r="J1660" s="4">
        <v>216.24</v>
      </c>
    </row>
    <row r="1661" spans="1:10" x14ac:dyDescent="0.3">
      <c r="A1661" s="2" t="s">
        <v>3229</v>
      </c>
      <c r="B1661" s="3" t="s">
        <v>3230</v>
      </c>
      <c r="C1661" s="2">
        <v>8</v>
      </c>
      <c r="D1661" s="2">
        <v>2020</v>
      </c>
      <c r="E1661" s="4">
        <v>210</v>
      </c>
      <c r="F1661" s="4">
        <v>0</v>
      </c>
      <c r="G1661" s="4">
        <v>210</v>
      </c>
      <c r="H1661" s="3" t="s">
        <v>14</v>
      </c>
      <c r="I1661" s="3" t="s">
        <v>75</v>
      </c>
      <c r="J1661" s="4">
        <v>37.799999999999997</v>
      </c>
    </row>
    <row r="1662" spans="1:10" x14ac:dyDescent="0.3">
      <c r="A1662" s="2" t="s">
        <v>3231</v>
      </c>
      <c r="B1662" s="3" t="s">
        <v>3232</v>
      </c>
      <c r="C1662" s="2">
        <v>8</v>
      </c>
      <c r="D1662" s="2">
        <v>2020</v>
      </c>
      <c r="E1662" s="4">
        <v>255</v>
      </c>
      <c r="F1662" s="4">
        <v>0</v>
      </c>
      <c r="G1662" s="4">
        <v>255</v>
      </c>
      <c r="H1662" s="3" t="s">
        <v>20</v>
      </c>
      <c r="I1662" s="3" t="s">
        <v>102</v>
      </c>
      <c r="J1662" s="4">
        <v>66.3</v>
      </c>
    </row>
    <row r="1663" spans="1:10" x14ac:dyDescent="0.3">
      <c r="A1663" s="2" t="s">
        <v>3233</v>
      </c>
      <c r="B1663" s="3" t="s">
        <v>3234</v>
      </c>
      <c r="C1663" s="2">
        <v>8</v>
      </c>
      <c r="D1663" s="2">
        <v>2020</v>
      </c>
      <c r="E1663" s="4">
        <v>992</v>
      </c>
      <c r="F1663" s="4">
        <v>0</v>
      </c>
      <c r="G1663" s="4">
        <v>992</v>
      </c>
      <c r="H1663" s="3" t="s">
        <v>23</v>
      </c>
      <c r="I1663" s="3" t="s">
        <v>405</v>
      </c>
      <c r="J1663" s="4">
        <v>277.76000000000005</v>
      </c>
    </row>
    <row r="1664" spans="1:10" x14ac:dyDescent="0.3">
      <c r="A1664" s="2" t="s">
        <v>3235</v>
      </c>
      <c r="B1664" s="3" t="s">
        <v>3236</v>
      </c>
      <c r="C1664" s="2">
        <v>8</v>
      </c>
      <c r="D1664" s="2">
        <v>2020</v>
      </c>
      <c r="E1664" s="4">
        <v>526</v>
      </c>
      <c r="F1664" s="4">
        <v>0</v>
      </c>
      <c r="G1664" s="4">
        <v>526</v>
      </c>
      <c r="H1664" s="3" t="s">
        <v>23</v>
      </c>
      <c r="I1664" s="3" t="s">
        <v>183</v>
      </c>
      <c r="J1664" s="4">
        <v>210.4</v>
      </c>
    </row>
    <row r="1665" spans="1:10" x14ac:dyDescent="0.3">
      <c r="A1665" s="2" t="s">
        <v>3237</v>
      </c>
      <c r="B1665" s="3" t="s">
        <v>3238</v>
      </c>
      <c r="C1665" s="2">
        <v>8</v>
      </c>
      <c r="D1665" s="2">
        <v>2020</v>
      </c>
      <c r="E1665" s="4">
        <v>1101</v>
      </c>
      <c r="F1665" s="4">
        <v>0</v>
      </c>
      <c r="G1665" s="4">
        <v>1101</v>
      </c>
      <c r="H1665" s="3" t="s">
        <v>26</v>
      </c>
      <c r="I1665" s="3" t="s">
        <v>33</v>
      </c>
      <c r="J1665" s="4">
        <v>396.36</v>
      </c>
    </row>
    <row r="1666" spans="1:10" x14ac:dyDescent="0.3">
      <c r="A1666" s="2" t="s">
        <v>3239</v>
      </c>
      <c r="B1666" s="3" t="s">
        <v>3240</v>
      </c>
      <c r="C1666" s="2">
        <v>8</v>
      </c>
      <c r="D1666" s="2">
        <v>2020</v>
      </c>
      <c r="E1666" s="4">
        <v>1491</v>
      </c>
      <c r="F1666" s="4">
        <v>0</v>
      </c>
      <c r="G1666" s="4">
        <v>1491</v>
      </c>
      <c r="H1666" s="3" t="s">
        <v>26</v>
      </c>
      <c r="I1666" s="3" t="s">
        <v>31</v>
      </c>
      <c r="J1666" s="4">
        <v>506.94000000000005</v>
      </c>
    </row>
    <row r="1667" spans="1:10" x14ac:dyDescent="0.3">
      <c r="A1667" s="2" t="s">
        <v>3241</v>
      </c>
      <c r="B1667" s="3" t="s">
        <v>3242</v>
      </c>
      <c r="C1667" s="2">
        <v>8</v>
      </c>
      <c r="D1667" s="2">
        <v>2020</v>
      </c>
      <c r="E1667" s="4">
        <v>1576</v>
      </c>
      <c r="F1667" s="4">
        <v>0</v>
      </c>
      <c r="G1667" s="4">
        <v>1576</v>
      </c>
      <c r="H1667" s="3" t="s">
        <v>26</v>
      </c>
      <c r="I1667" s="3" t="s">
        <v>407</v>
      </c>
      <c r="J1667" s="4">
        <v>520.08000000000004</v>
      </c>
    </row>
    <row r="1668" spans="1:10" x14ac:dyDescent="0.3">
      <c r="A1668" s="2" t="s">
        <v>3243</v>
      </c>
      <c r="B1668" s="3" t="s">
        <v>3244</v>
      </c>
      <c r="C1668" s="2">
        <v>8</v>
      </c>
      <c r="D1668" s="2">
        <v>2020</v>
      </c>
      <c r="E1668" s="4">
        <v>510</v>
      </c>
      <c r="F1668" s="4">
        <v>0</v>
      </c>
      <c r="G1668" s="4">
        <v>510</v>
      </c>
      <c r="H1668" s="3" t="s">
        <v>41</v>
      </c>
      <c r="I1668" s="3" t="s">
        <v>42</v>
      </c>
      <c r="J1668" s="4">
        <v>163.20000000000002</v>
      </c>
    </row>
    <row r="1669" spans="1:10" x14ac:dyDescent="0.3">
      <c r="A1669" s="2" t="s">
        <v>3245</v>
      </c>
      <c r="B1669" s="3" t="s">
        <v>3246</v>
      </c>
      <c r="C1669" s="2">
        <v>8</v>
      </c>
      <c r="D1669" s="2">
        <v>2020</v>
      </c>
      <c r="E1669" s="4">
        <v>210</v>
      </c>
      <c r="F1669" s="4">
        <v>0</v>
      </c>
      <c r="G1669" s="4">
        <v>210</v>
      </c>
      <c r="H1669" s="3" t="s">
        <v>14</v>
      </c>
      <c r="I1669" s="3" t="s">
        <v>75</v>
      </c>
      <c r="J1669" s="4">
        <v>37.799999999999997</v>
      </c>
    </row>
    <row r="1670" spans="1:10" x14ac:dyDescent="0.3">
      <c r="A1670" s="2" t="s">
        <v>3247</v>
      </c>
      <c r="B1670" s="3" t="s">
        <v>3248</v>
      </c>
      <c r="C1670" s="2">
        <v>8</v>
      </c>
      <c r="D1670" s="2">
        <v>2020</v>
      </c>
      <c r="E1670" s="4">
        <v>255</v>
      </c>
      <c r="F1670" s="4">
        <v>0</v>
      </c>
      <c r="G1670" s="4">
        <v>255</v>
      </c>
      <c r="H1670" s="3" t="s">
        <v>20</v>
      </c>
      <c r="I1670" s="3" t="s">
        <v>102</v>
      </c>
      <c r="J1670" s="4">
        <v>66.3</v>
      </c>
    </row>
    <row r="1671" spans="1:10" x14ac:dyDescent="0.3">
      <c r="A1671" s="2" t="s">
        <v>3249</v>
      </c>
      <c r="B1671" s="3" t="s">
        <v>3250</v>
      </c>
      <c r="C1671" s="2">
        <v>8</v>
      </c>
      <c r="D1671" s="2">
        <v>2020</v>
      </c>
      <c r="E1671" s="4">
        <v>990</v>
      </c>
      <c r="F1671" s="4">
        <v>0</v>
      </c>
      <c r="G1671" s="4">
        <v>990</v>
      </c>
      <c r="H1671" s="3" t="s">
        <v>23</v>
      </c>
      <c r="I1671" s="3" t="s">
        <v>212</v>
      </c>
      <c r="J1671" s="4">
        <v>316.8</v>
      </c>
    </row>
    <row r="1672" spans="1:10" x14ac:dyDescent="0.3">
      <c r="A1672" s="2" t="s">
        <v>3251</v>
      </c>
      <c r="B1672" s="3" t="s">
        <v>3252</v>
      </c>
      <c r="C1672" s="2">
        <v>8</v>
      </c>
      <c r="D1672" s="2">
        <v>2020</v>
      </c>
      <c r="E1672" s="4">
        <v>1491</v>
      </c>
      <c r="F1672" s="4">
        <v>0</v>
      </c>
      <c r="G1672" s="4">
        <v>1491</v>
      </c>
      <c r="H1672" s="3" t="s">
        <v>26</v>
      </c>
      <c r="I1672" s="3" t="s">
        <v>31</v>
      </c>
      <c r="J1672" s="4">
        <v>506.94000000000005</v>
      </c>
    </row>
    <row r="1673" spans="1:10" x14ac:dyDescent="0.3">
      <c r="A1673" s="2" t="s">
        <v>3253</v>
      </c>
      <c r="B1673" s="3" t="s">
        <v>3254</v>
      </c>
      <c r="C1673" s="2">
        <v>8</v>
      </c>
      <c r="D1673" s="2">
        <v>2020</v>
      </c>
      <c r="E1673" s="4">
        <v>1101</v>
      </c>
      <c r="F1673" s="4">
        <v>0</v>
      </c>
      <c r="G1673" s="4">
        <v>1101</v>
      </c>
      <c r="H1673" s="3" t="s">
        <v>26</v>
      </c>
      <c r="I1673" s="3" t="s">
        <v>33</v>
      </c>
      <c r="J1673" s="4">
        <v>396.36</v>
      </c>
    </row>
    <row r="1674" spans="1:10" x14ac:dyDescent="0.3">
      <c r="A1674" s="2" t="s">
        <v>3255</v>
      </c>
      <c r="B1674" s="3" t="s">
        <v>3256</v>
      </c>
      <c r="C1674" s="2">
        <v>8</v>
      </c>
      <c r="D1674" s="2">
        <v>2020</v>
      </c>
      <c r="E1674" s="4">
        <v>1576</v>
      </c>
      <c r="F1674" s="4">
        <v>0</v>
      </c>
      <c r="G1674" s="4">
        <v>1576</v>
      </c>
      <c r="H1674" s="3" t="s">
        <v>26</v>
      </c>
      <c r="I1674" s="3" t="s">
        <v>407</v>
      </c>
      <c r="J1674" s="4">
        <v>520.08000000000004</v>
      </c>
    </row>
    <row r="1675" spans="1:10" x14ac:dyDescent="0.3">
      <c r="A1675" s="2" t="s">
        <v>3257</v>
      </c>
      <c r="B1675" s="3" t="s">
        <v>3258</v>
      </c>
      <c r="C1675" s="2">
        <v>8</v>
      </c>
      <c r="D1675" s="2">
        <v>2020</v>
      </c>
      <c r="E1675" s="4">
        <v>1101</v>
      </c>
      <c r="F1675" s="4">
        <v>0</v>
      </c>
      <c r="G1675" s="4">
        <v>1101</v>
      </c>
      <c r="H1675" s="3" t="s">
        <v>26</v>
      </c>
      <c r="I1675" s="3" t="s">
        <v>33</v>
      </c>
      <c r="J1675" s="4">
        <v>396.36</v>
      </c>
    </row>
    <row r="1676" spans="1:10" x14ac:dyDescent="0.3">
      <c r="A1676" s="2" t="s">
        <v>3259</v>
      </c>
      <c r="B1676" s="3" t="s">
        <v>3260</v>
      </c>
      <c r="C1676" s="2">
        <v>8</v>
      </c>
      <c r="D1676" s="2">
        <v>2020</v>
      </c>
      <c r="E1676" s="4">
        <v>510</v>
      </c>
      <c r="F1676" s="4">
        <v>0</v>
      </c>
      <c r="G1676" s="4">
        <v>510</v>
      </c>
      <c r="H1676" s="3" t="s">
        <v>41</v>
      </c>
      <c r="I1676" s="3" t="s">
        <v>42</v>
      </c>
      <c r="J1676" s="4">
        <v>163.20000000000002</v>
      </c>
    </row>
    <row r="1677" spans="1:10" x14ac:dyDescent="0.3">
      <c r="A1677" s="2" t="s">
        <v>3261</v>
      </c>
      <c r="B1677" s="3" t="s">
        <v>3262</v>
      </c>
      <c r="C1677" s="2">
        <v>8</v>
      </c>
      <c r="D1677" s="2">
        <v>2020</v>
      </c>
      <c r="E1677" s="4">
        <v>579</v>
      </c>
      <c r="F1677" s="4">
        <v>0</v>
      </c>
      <c r="G1677" s="4">
        <v>579</v>
      </c>
      <c r="H1677" s="3" t="s">
        <v>41</v>
      </c>
      <c r="I1677" s="3" t="s">
        <v>197</v>
      </c>
      <c r="J1677" s="4">
        <v>167.91</v>
      </c>
    </row>
    <row r="1678" spans="1:10" x14ac:dyDescent="0.3">
      <c r="A1678" s="2" t="s">
        <v>3263</v>
      </c>
      <c r="B1678" s="3" t="s">
        <v>3264</v>
      </c>
      <c r="C1678" s="2">
        <v>8</v>
      </c>
      <c r="D1678" s="2">
        <v>2020</v>
      </c>
      <c r="E1678" s="4">
        <v>636</v>
      </c>
      <c r="F1678" s="4">
        <v>0</v>
      </c>
      <c r="G1678" s="4">
        <v>636</v>
      </c>
      <c r="H1678" s="3" t="s">
        <v>41</v>
      </c>
      <c r="I1678" s="3" t="s">
        <v>194</v>
      </c>
      <c r="J1678" s="4">
        <v>216.24</v>
      </c>
    </row>
    <row r="1679" spans="1:10" x14ac:dyDescent="0.3">
      <c r="A1679" s="2" t="s">
        <v>3265</v>
      </c>
      <c r="B1679" s="3" t="s">
        <v>3266</v>
      </c>
      <c r="C1679" s="2">
        <v>8</v>
      </c>
      <c r="D1679" s="2">
        <v>2020</v>
      </c>
      <c r="E1679" s="4">
        <v>228</v>
      </c>
      <c r="F1679" s="4">
        <v>0</v>
      </c>
      <c r="G1679" s="4">
        <v>228</v>
      </c>
      <c r="H1679" s="3" t="s">
        <v>60</v>
      </c>
      <c r="I1679" s="3" t="s">
        <v>557</v>
      </c>
      <c r="J1679" s="4">
        <v>79.8</v>
      </c>
    </row>
    <row r="1680" spans="1:10" x14ac:dyDescent="0.3">
      <c r="A1680" s="2" t="s">
        <v>3267</v>
      </c>
      <c r="B1680" s="3" t="s">
        <v>3268</v>
      </c>
      <c r="C1680" s="2">
        <v>8</v>
      </c>
      <c r="D1680" s="2">
        <v>2020</v>
      </c>
      <c r="E1680" s="4">
        <v>383</v>
      </c>
      <c r="F1680" s="4">
        <v>0</v>
      </c>
      <c r="G1680" s="4">
        <v>383</v>
      </c>
      <c r="H1680" s="3" t="s">
        <v>63</v>
      </c>
      <c r="I1680" s="3" t="s">
        <v>66</v>
      </c>
      <c r="J1680" s="4">
        <v>122.56</v>
      </c>
    </row>
    <row r="1681" spans="1:10" x14ac:dyDescent="0.3">
      <c r="A1681" s="2" t="s">
        <v>3269</v>
      </c>
      <c r="B1681" s="3" t="s">
        <v>3270</v>
      </c>
      <c r="C1681" s="2">
        <v>8</v>
      </c>
      <c r="D1681" s="2">
        <v>2020</v>
      </c>
      <c r="E1681" s="4">
        <v>168</v>
      </c>
      <c r="F1681" s="4">
        <v>0</v>
      </c>
      <c r="G1681" s="4">
        <v>168</v>
      </c>
      <c r="H1681" s="3" t="s">
        <v>11</v>
      </c>
      <c r="I1681" s="3" t="s">
        <v>121</v>
      </c>
      <c r="J1681" s="4">
        <v>75.600000000000009</v>
      </c>
    </row>
    <row r="1682" spans="1:10" x14ac:dyDescent="0.3">
      <c r="A1682" s="2" t="s">
        <v>3271</v>
      </c>
      <c r="B1682" s="3" t="s">
        <v>3272</v>
      </c>
      <c r="C1682" s="2">
        <v>8</v>
      </c>
      <c r="D1682" s="2">
        <v>2020</v>
      </c>
      <c r="E1682" s="4">
        <v>168</v>
      </c>
      <c r="F1682" s="4">
        <v>0</v>
      </c>
      <c r="G1682" s="4">
        <v>168</v>
      </c>
      <c r="H1682" s="3" t="s">
        <v>11</v>
      </c>
      <c r="I1682" s="3" t="s">
        <v>121</v>
      </c>
      <c r="J1682" s="4">
        <v>75.600000000000009</v>
      </c>
    </row>
    <row r="1683" spans="1:10" x14ac:dyDescent="0.3">
      <c r="A1683" s="2" t="s">
        <v>3273</v>
      </c>
      <c r="B1683" s="3" t="s">
        <v>3274</v>
      </c>
      <c r="C1683" s="2">
        <v>8</v>
      </c>
      <c r="D1683" s="2">
        <v>2020</v>
      </c>
      <c r="E1683" s="4">
        <v>192</v>
      </c>
      <c r="F1683" s="4">
        <v>0</v>
      </c>
      <c r="G1683" s="4">
        <v>192</v>
      </c>
      <c r="H1683" s="3" t="s">
        <v>14</v>
      </c>
      <c r="I1683" s="3" t="s">
        <v>78</v>
      </c>
      <c r="J1683" s="4">
        <v>34.56</v>
      </c>
    </row>
    <row r="1684" spans="1:10" x14ac:dyDescent="0.3">
      <c r="A1684" s="2" t="s">
        <v>3275</v>
      </c>
      <c r="B1684" s="3" t="s">
        <v>3276</v>
      </c>
      <c r="C1684" s="2">
        <v>8</v>
      </c>
      <c r="D1684" s="2">
        <v>2020</v>
      </c>
      <c r="E1684" s="4">
        <v>192</v>
      </c>
      <c r="F1684" s="4">
        <v>0</v>
      </c>
      <c r="G1684" s="4">
        <v>192</v>
      </c>
      <c r="H1684" s="3" t="s">
        <v>14</v>
      </c>
      <c r="I1684" s="3" t="s">
        <v>78</v>
      </c>
      <c r="J1684" s="4">
        <v>34.56</v>
      </c>
    </row>
    <row r="1685" spans="1:10" x14ac:dyDescent="0.3">
      <c r="A1685" s="2" t="s">
        <v>3277</v>
      </c>
      <c r="B1685" s="3" t="s">
        <v>3278</v>
      </c>
      <c r="C1685" s="2">
        <v>8</v>
      </c>
      <c r="D1685" s="2">
        <v>2020</v>
      </c>
      <c r="E1685" s="4">
        <v>258</v>
      </c>
      <c r="F1685" s="4">
        <v>0</v>
      </c>
      <c r="G1685" s="4">
        <v>258</v>
      </c>
      <c r="H1685" s="3" t="s">
        <v>20</v>
      </c>
      <c r="I1685" s="3" t="s">
        <v>105</v>
      </c>
      <c r="J1685" s="4">
        <v>72.240000000000009</v>
      </c>
    </row>
    <row r="1686" spans="1:10" x14ac:dyDescent="0.3">
      <c r="A1686" s="2" t="s">
        <v>3279</v>
      </c>
      <c r="B1686" s="3" t="s">
        <v>3280</v>
      </c>
      <c r="C1686" s="2">
        <v>8</v>
      </c>
      <c r="D1686" s="2">
        <v>2020</v>
      </c>
      <c r="E1686" s="4">
        <v>293</v>
      </c>
      <c r="F1686" s="4">
        <v>0</v>
      </c>
      <c r="G1686" s="4">
        <v>293</v>
      </c>
      <c r="H1686" s="3" t="s">
        <v>60</v>
      </c>
      <c r="I1686" s="3" t="s">
        <v>250</v>
      </c>
      <c r="J1686" s="4">
        <v>90.83</v>
      </c>
    </row>
    <row r="1687" spans="1:10" x14ac:dyDescent="0.3">
      <c r="A1687" s="2" t="s">
        <v>3281</v>
      </c>
      <c r="B1687" s="3" t="s">
        <v>3282</v>
      </c>
      <c r="C1687" s="2">
        <v>8</v>
      </c>
      <c r="D1687" s="2">
        <v>2020</v>
      </c>
      <c r="E1687" s="4">
        <v>383</v>
      </c>
      <c r="F1687" s="4">
        <v>0</v>
      </c>
      <c r="G1687" s="4">
        <v>383</v>
      </c>
      <c r="H1687" s="3" t="s">
        <v>63</v>
      </c>
      <c r="I1687" s="3" t="s">
        <v>66</v>
      </c>
      <c r="J1687" s="4">
        <v>122.56</v>
      </c>
    </row>
    <row r="1688" spans="1:10" x14ac:dyDescent="0.3">
      <c r="A1688" s="2" t="s">
        <v>3283</v>
      </c>
      <c r="B1688" s="3" t="s">
        <v>3284</v>
      </c>
      <c r="C1688" s="2">
        <v>8</v>
      </c>
      <c r="D1688" s="2">
        <v>2020</v>
      </c>
      <c r="E1688" s="4">
        <v>168</v>
      </c>
      <c r="F1688" s="4">
        <v>0</v>
      </c>
      <c r="G1688" s="4">
        <v>168</v>
      </c>
      <c r="H1688" s="3" t="s">
        <v>11</v>
      </c>
      <c r="I1688" s="3" t="s">
        <v>121</v>
      </c>
      <c r="J1688" s="4">
        <v>75.600000000000009</v>
      </c>
    </row>
    <row r="1689" spans="1:10" x14ac:dyDescent="0.3">
      <c r="A1689" s="2" t="s">
        <v>3285</v>
      </c>
      <c r="B1689" s="3" t="s">
        <v>3286</v>
      </c>
      <c r="C1689" s="2">
        <v>8</v>
      </c>
      <c r="D1689" s="2">
        <v>2020</v>
      </c>
      <c r="E1689" s="4">
        <v>168</v>
      </c>
      <c r="F1689" s="4">
        <v>0</v>
      </c>
      <c r="G1689" s="4">
        <v>168</v>
      </c>
      <c r="H1689" s="3" t="s">
        <v>11</v>
      </c>
      <c r="I1689" s="3" t="s">
        <v>121</v>
      </c>
      <c r="J1689" s="4">
        <v>75.600000000000009</v>
      </c>
    </row>
    <row r="1690" spans="1:10" x14ac:dyDescent="0.3">
      <c r="A1690" s="2" t="s">
        <v>3287</v>
      </c>
      <c r="B1690" s="3" t="s">
        <v>3288</v>
      </c>
      <c r="C1690" s="2">
        <v>8</v>
      </c>
      <c r="D1690" s="2">
        <v>2020</v>
      </c>
      <c r="E1690" s="4">
        <v>220</v>
      </c>
      <c r="F1690" s="4">
        <v>0</v>
      </c>
      <c r="G1690" s="4">
        <v>220</v>
      </c>
      <c r="H1690" s="3" t="s">
        <v>14</v>
      </c>
      <c r="I1690" s="3" t="s">
        <v>15</v>
      </c>
      <c r="J1690" s="4">
        <v>39.6</v>
      </c>
    </row>
    <row r="1691" spans="1:10" x14ac:dyDescent="0.3">
      <c r="A1691" s="2" t="s">
        <v>3289</v>
      </c>
      <c r="B1691" s="3" t="s">
        <v>3290</v>
      </c>
      <c r="C1691" s="2">
        <v>8</v>
      </c>
      <c r="D1691" s="2">
        <v>2020</v>
      </c>
      <c r="E1691" s="4">
        <v>220</v>
      </c>
      <c r="F1691" s="4">
        <v>0</v>
      </c>
      <c r="G1691" s="4">
        <v>220</v>
      </c>
      <c r="H1691" s="3" t="s">
        <v>14</v>
      </c>
      <c r="I1691" s="3" t="s">
        <v>15</v>
      </c>
      <c r="J1691" s="4">
        <v>39.6</v>
      </c>
    </row>
    <row r="1692" spans="1:10" x14ac:dyDescent="0.3">
      <c r="A1692" s="2" t="s">
        <v>3291</v>
      </c>
      <c r="B1692" s="3" t="s">
        <v>3292</v>
      </c>
      <c r="C1692" s="2">
        <v>8</v>
      </c>
      <c r="D1692" s="2">
        <v>2020</v>
      </c>
      <c r="E1692" s="4">
        <v>327</v>
      </c>
      <c r="F1692" s="4">
        <v>0</v>
      </c>
      <c r="G1692" s="4">
        <v>327</v>
      </c>
      <c r="H1692" s="3" t="s">
        <v>20</v>
      </c>
      <c r="I1692" s="3" t="s">
        <v>100</v>
      </c>
      <c r="J1692" s="4">
        <v>94.83</v>
      </c>
    </row>
    <row r="1693" spans="1:10" x14ac:dyDescent="0.3">
      <c r="A1693" s="2" t="s">
        <v>3293</v>
      </c>
      <c r="B1693" s="3" t="s">
        <v>3294</v>
      </c>
      <c r="C1693" s="2">
        <v>8</v>
      </c>
      <c r="D1693" s="2">
        <v>2020</v>
      </c>
      <c r="E1693" s="4">
        <v>258</v>
      </c>
      <c r="F1693" s="4">
        <v>0</v>
      </c>
      <c r="G1693" s="4">
        <v>258</v>
      </c>
      <c r="H1693" s="3" t="s">
        <v>20</v>
      </c>
      <c r="I1693" s="3" t="s">
        <v>105</v>
      </c>
      <c r="J1693" s="4">
        <v>72.240000000000009</v>
      </c>
    </row>
    <row r="1694" spans="1:10" x14ac:dyDescent="0.3">
      <c r="A1694" s="2" t="s">
        <v>3295</v>
      </c>
      <c r="B1694" s="3" t="s">
        <v>3296</v>
      </c>
      <c r="C1694" s="2">
        <v>8</v>
      </c>
      <c r="D1694" s="2">
        <v>2020</v>
      </c>
      <c r="E1694" s="4">
        <v>345</v>
      </c>
      <c r="F1694" s="4">
        <v>0</v>
      </c>
      <c r="G1694" s="4">
        <v>345</v>
      </c>
      <c r="H1694" s="3" t="s">
        <v>63</v>
      </c>
      <c r="I1694" s="3" t="s">
        <v>116</v>
      </c>
      <c r="J1694" s="4">
        <v>106.95</v>
      </c>
    </row>
    <row r="1695" spans="1:10" x14ac:dyDescent="0.3">
      <c r="A1695" s="2" t="s">
        <v>3297</v>
      </c>
      <c r="B1695" s="3" t="s">
        <v>3298</v>
      </c>
      <c r="C1695" s="2">
        <v>8</v>
      </c>
      <c r="D1695" s="2">
        <v>2020</v>
      </c>
      <c r="E1695" s="4">
        <v>172</v>
      </c>
      <c r="F1695" s="4">
        <v>0</v>
      </c>
      <c r="G1695" s="4">
        <v>172</v>
      </c>
      <c r="H1695" s="3" t="s">
        <v>11</v>
      </c>
      <c r="I1695" s="3" t="s">
        <v>71</v>
      </c>
      <c r="J1695" s="4">
        <v>65.36</v>
      </c>
    </row>
    <row r="1696" spans="1:10" x14ac:dyDescent="0.3">
      <c r="A1696" s="2" t="s">
        <v>3299</v>
      </c>
      <c r="B1696" s="3" t="s">
        <v>3300</v>
      </c>
      <c r="C1696" s="2">
        <v>8</v>
      </c>
      <c r="D1696" s="2">
        <v>2020</v>
      </c>
      <c r="E1696" s="4">
        <v>240</v>
      </c>
      <c r="F1696" s="4">
        <v>0</v>
      </c>
      <c r="G1696" s="4">
        <v>240</v>
      </c>
      <c r="H1696" s="3" t="s">
        <v>14</v>
      </c>
      <c r="I1696" s="3" t="s">
        <v>17</v>
      </c>
      <c r="J1696" s="4">
        <v>43.199999999999996</v>
      </c>
    </row>
    <row r="1697" spans="1:10" x14ac:dyDescent="0.3">
      <c r="A1697" s="2" t="s">
        <v>3301</v>
      </c>
      <c r="B1697" s="3" t="s">
        <v>3302</v>
      </c>
      <c r="C1697" s="2">
        <v>8</v>
      </c>
      <c r="D1697" s="2">
        <v>2020</v>
      </c>
      <c r="E1697" s="4">
        <v>205</v>
      </c>
      <c r="F1697" s="4">
        <v>0</v>
      </c>
      <c r="G1697" s="4">
        <v>205</v>
      </c>
      <c r="H1697" s="3" t="s">
        <v>14</v>
      </c>
      <c r="I1697" s="3" t="s">
        <v>87</v>
      </c>
      <c r="J1697" s="4">
        <v>36.9</v>
      </c>
    </row>
    <row r="1698" spans="1:10" x14ac:dyDescent="0.3">
      <c r="A1698" s="2" t="s">
        <v>3303</v>
      </c>
      <c r="B1698" s="3" t="s">
        <v>3304</v>
      </c>
      <c r="C1698" s="2">
        <v>8</v>
      </c>
      <c r="D1698" s="2">
        <v>2020</v>
      </c>
      <c r="E1698" s="4">
        <v>192</v>
      </c>
      <c r="F1698" s="4">
        <v>0</v>
      </c>
      <c r="G1698" s="4">
        <v>192</v>
      </c>
      <c r="H1698" s="3" t="s">
        <v>14</v>
      </c>
      <c r="I1698" s="3" t="s">
        <v>78</v>
      </c>
      <c r="J1698" s="4">
        <v>34.56</v>
      </c>
    </row>
    <row r="1699" spans="1:10" x14ac:dyDescent="0.3">
      <c r="A1699" s="2" t="s">
        <v>3305</v>
      </c>
      <c r="B1699" s="3" t="s">
        <v>3306</v>
      </c>
      <c r="C1699" s="2">
        <v>8</v>
      </c>
      <c r="D1699" s="2">
        <v>2020</v>
      </c>
      <c r="E1699" s="4">
        <v>255</v>
      </c>
      <c r="F1699" s="4">
        <v>0</v>
      </c>
      <c r="G1699" s="4">
        <v>255</v>
      </c>
      <c r="H1699" s="3" t="s">
        <v>20</v>
      </c>
      <c r="I1699" s="3" t="s">
        <v>102</v>
      </c>
      <c r="J1699" s="4">
        <v>66.3</v>
      </c>
    </row>
    <row r="1700" spans="1:10" x14ac:dyDescent="0.3">
      <c r="A1700" s="2" t="s">
        <v>3307</v>
      </c>
      <c r="B1700" s="3" t="s">
        <v>3308</v>
      </c>
      <c r="C1700" s="2">
        <v>8</v>
      </c>
      <c r="D1700" s="2">
        <v>2020</v>
      </c>
      <c r="E1700" s="4">
        <v>383</v>
      </c>
      <c r="F1700" s="4">
        <v>0</v>
      </c>
      <c r="G1700" s="4">
        <v>383</v>
      </c>
      <c r="H1700" s="3" t="s">
        <v>63</v>
      </c>
      <c r="I1700" s="3" t="s">
        <v>66</v>
      </c>
      <c r="J1700" s="4">
        <v>122.56</v>
      </c>
    </row>
    <row r="1701" spans="1:10" x14ac:dyDescent="0.3">
      <c r="A1701" s="2" t="s">
        <v>3309</v>
      </c>
      <c r="B1701" s="3" t="s">
        <v>3310</v>
      </c>
      <c r="C1701" s="2">
        <v>8</v>
      </c>
      <c r="D1701" s="2">
        <v>2020</v>
      </c>
      <c r="E1701" s="4">
        <v>168</v>
      </c>
      <c r="F1701" s="4">
        <v>0</v>
      </c>
      <c r="G1701" s="4">
        <v>168</v>
      </c>
      <c r="H1701" s="3" t="s">
        <v>11</v>
      </c>
      <c r="I1701" s="3" t="s">
        <v>12</v>
      </c>
      <c r="J1701" s="4">
        <v>25.2</v>
      </c>
    </row>
    <row r="1702" spans="1:10" x14ac:dyDescent="0.3">
      <c r="A1702" s="2" t="s">
        <v>3311</v>
      </c>
      <c r="B1702" s="3" t="s">
        <v>3312</v>
      </c>
      <c r="C1702" s="2">
        <v>8</v>
      </c>
      <c r="D1702" s="2">
        <v>2020</v>
      </c>
      <c r="E1702" s="4">
        <v>240</v>
      </c>
      <c r="F1702" s="4">
        <v>0</v>
      </c>
      <c r="G1702" s="4">
        <v>240</v>
      </c>
      <c r="H1702" s="3" t="s">
        <v>14</v>
      </c>
      <c r="I1702" s="3" t="s">
        <v>17</v>
      </c>
      <c r="J1702" s="4">
        <v>43.199999999999996</v>
      </c>
    </row>
    <row r="1703" spans="1:10" x14ac:dyDescent="0.3">
      <c r="A1703" s="2" t="s">
        <v>3313</v>
      </c>
      <c r="B1703" s="3" t="s">
        <v>3314</v>
      </c>
      <c r="C1703" s="2">
        <v>8</v>
      </c>
      <c r="D1703" s="2">
        <v>2020</v>
      </c>
      <c r="E1703" s="4">
        <v>210</v>
      </c>
      <c r="F1703" s="4">
        <v>0</v>
      </c>
      <c r="G1703" s="4">
        <v>210</v>
      </c>
      <c r="H1703" s="3" t="s">
        <v>14</v>
      </c>
      <c r="I1703" s="3" t="s">
        <v>75</v>
      </c>
      <c r="J1703" s="4">
        <v>37.799999999999997</v>
      </c>
    </row>
    <row r="1704" spans="1:10" x14ac:dyDescent="0.3">
      <c r="A1704" s="2" t="s">
        <v>3315</v>
      </c>
      <c r="B1704" s="3" t="s">
        <v>3316</v>
      </c>
      <c r="C1704" s="2">
        <v>8</v>
      </c>
      <c r="D1704" s="2">
        <v>2020</v>
      </c>
      <c r="E1704" s="4">
        <v>313</v>
      </c>
      <c r="F1704" s="4">
        <v>0</v>
      </c>
      <c r="G1704" s="4">
        <v>313</v>
      </c>
      <c r="H1704" s="3" t="s">
        <v>20</v>
      </c>
      <c r="I1704" s="3" t="s">
        <v>21</v>
      </c>
      <c r="J1704" s="4">
        <v>93.899999999999991</v>
      </c>
    </row>
    <row r="1705" spans="1:10" x14ac:dyDescent="0.3">
      <c r="A1705" s="2" t="s">
        <v>3317</v>
      </c>
      <c r="B1705" s="3" t="s">
        <v>3318</v>
      </c>
      <c r="C1705" s="2">
        <v>8</v>
      </c>
      <c r="D1705" s="2">
        <v>2020</v>
      </c>
      <c r="E1705" s="4">
        <v>313</v>
      </c>
      <c r="F1705" s="4">
        <v>0</v>
      </c>
      <c r="G1705" s="4">
        <v>313</v>
      </c>
      <c r="H1705" s="3" t="s">
        <v>20</v>
      </c>
      <c r="I1705" s="3" t="s">
        <v>21</v>
      </c>
      <c r="J1705" s="4">
        <v>93.899999999999991</v>
      </c>
    </row>
    <row r="1706" spans="1:10" x14ac:dyDescent="0.3">
      <c r="A1706" s="2" t="s">
        <v>3319</v>
      </c>
      <c r="B1706" s="3" t="s">
        <v>3320</v>
      </c>
      <c r="C1706" s="2">
        <v>8</v>
      </c>
      <c r="D1706" s="2">
        <v>2020</v>
      </c>
      <c r="E1706" s="4">
        <v>474</v>
      </c>
      <c r="F1706" s="4">
        <v>0</v>
      </c>
      <c r="G1706" s="4">
        <v>474</v>
      </c>
      <c r="H1706" s="3" t="s">
        <v>23</v>
      </c>
      <c r="I1706" s="3" t="s">
        <v>499</v>
      </c>
      <c r="J1706" s="4">
        <v>175.38</v>
      </c>
    </row>
    <row r="1707" spans="1:10" x14ac:dyDescent="0.3">
      <c r="A1707" s="2" t="s">
        <v>3321</v>
      </c>
      <c r="B1707" s="3" t="s">
        <v>3322</v>
      </c>
      <c r="C1707" s="2">
        <v>8</v>
      </c>
      <c r="D1707" s="2">
        <v>2020</v>
      </c>
      <c r="E1707" s="4">
        <v>447</v>
      </c>
      <c r="F1707" s="4">
        <v>0</v>
      </c>
      <c r="G1707" s="4">
        <v>447</v>
      </c>
      <c r="H1707" s="3" t="s">
        <v>63</v>
      </c>
      <c r="I1707" s="3" t="s">
        <v>64</v>
      </c>
      <c r="J1707" s="4">
        <v>156.44999999999999</v>
      </c>
    </row>
    <row r="1708" spans="1:10" x14ac:dyDescent="0.3">
      <c r="A1708" s="2" t="s">
        <v>3323</v>
      </c>
      <c r="B1708" s="3" t="s">
        <v>3324</v>
      </c>
      <c r="C1708" s="2">
        <v>8</v>
      </c>
      <c r="D1708" s="2">
        <v>2020</v>
      </c>
      <c r="E1708" s="4">
        <v>172</v>
      </c>
      <c r="F1708" s="4">
        <v>0</v>
      </c>
      <c r="G1708" s="4">
        <v>172</v>
      </c>
      <c r="H1708" s="3" t="s">
        <v>11</v>
      </c>
      <c r="I1708" s="3" t="s">
        <v>71</v>
      </c>
      <c r="J1708" s="4">
        <v>65.36</v>
      </c>
    </row>
    <row r="1709" spans="1:10" x14ac:dyDescent="0.3">
      <c r="A1709" s="2" t="s">
        <v>3325</v>
      </c>
      <c r="B1709" s="3" t="s">
        <v>3326</v>
      </c>
      <c r="C1709" s="2">
        <v>8</v>
      </c>
      <c r="D1709" s="2">
        <v>2020</v>
      </c>
      <c r="E1709" s="4">
        <v>506</v>
      </c>
      <c r="F1709" s="4">
        <v>0</v>
      </c>
      <c r="G1709" s="4">
        <v>506</v>
      </c>
      <c r="H1709" s="3" t="s">
        <v>44</v>
      </c>
      <c r="I1709" s="3" t="s">
        <v>58</v>
      </c>
      <c r="J1709" s="4">
        <v>146.73999999999998</v>
      </c>
    </row>
    <row r="1710" spans="1:10" x14ac:dyDescent="0.3">
      <c r="A1710" s="2" t="s">
        <v>3327</v>
      </c>
      <c r="B1710" s="3" t="s">
        <v>3328</v>
      </c>
      <c r="C1710" s="2">
        <v>8</v>
      </c>
      <c r="D1710" s="2">
        <v>2020</v>
      </c>
      <c r="E1710" s="4">
        <v>332</v>
      </c>
      <c r="F1710" s="4">
        <v>0</v>
      </c>
      <c r="G1710" s="4">
        <v>332</v>
      </c>
      <c r="H1710" s="3" t="s">
        <v>60</v>
      </c>
      <c r="I1710" s="3" t="s">
        <v>296</v>
      </c>
      <c r="J1710" s="4">
        <v>99.6</v>
      </c>
    </row>
    <row r="1711" spans="1:10" x14ac:dyDescent="0.3">
      <c r="A1711" s="2" t="s">
        <v>3329</v>
      </c>
      <c r="B1711" s="3" t="s">
        <v>3330</v>
      </c>
      <c r="C1711" s="2">
        <v>8</v>
      </c>
      <c r="D1711" s="2">
        <v>2020</v>
      </c>
      <c r="E1711" s="4">
        <v>383</v>
      </c>
      <c r="F1711" s="4">
        <v>0</v>
      </c>
      <c r="G1711" s="4">
        <v>383</v>
      </c>
      <c r="H1711" s="3" t="s">
        <v>63</v>
      </c>
      <c r="I1711" s="3" t="s">
        <v>66</v>
      </c>
      <c r="J1711" s="4">
        <v>122.56</v>
      </c>
    </row>
    <row r="1712" spans="1:10" x14ac:dyDescent="0.3">
      <c r="A1712" s="2" t="s">
        <v>3331</v>
      </c>
      <c r="B1712" s="3" t="s">
        <v>3332</v>
      </c>
      <c r="C1712" s="2">
        <v>8</v>
      </c>
      <c r="D1712" s="2">
        <v>2020</v>
      </c>
      <c r="E1712" s="4">
        <v>447</v>
      </c>
      <c r="F1712" s="4">
        <v>0</v>
      </c>
      <c r="G1712" s="4">
        <v>447</v>
      </c>
      <c r="H1712" s="3" t="s">
        <v>63</v>
      </c>
      <c r="I1712" s="3" t="s">
        <v>64</v>
      </c>
      <c r="J1712" s="4">
        <v>156.44999999999999</v>
      </c>
    </row>
    <row r="1713" spans="1:10" x14ac:dyDescent="0.3">
      <c r="A1713" s="2" t="s">
        <v>3333</v>
      </c>
      <c r="B1713" s="3" t="s">
        <v>3334</v>
      </c>
      <c r="C1713" s="2">
        <v>8</v>
      </c>
      <c r="D1713" s="2">
        <v>2020</v>
      </c>
      <c r="E1713" s="4">
        <v>383</v>
      </c>
      <c r="F1713" s="4">
        <v>0</v>
      </c>
      <c r="G1713" s="4">
        <v>383</v>
      </c>
      <c r="H1713" s="3" t="s">
        <v>63</v>
      </c>
      <c r="I1713" s="3" t="s">
        <v>66</v>
      </c>
      <c r="J1713" s="4">
        <v>122.56</v>
      </c>
    </row>
    <row r="1714" spans="1:10" x14ac:dyDescent="0.3">
      <c r="A1714" s="2" t="s">
        <v>3335</v>
      </c>
      <c r="B1714" s="3" t="s">
        <v>3336</v>
      </c>
      <c r="C1714" s="2">
        <v>8</v>
      </c>
      <c r="D1714" s="2">
        <v>2020</v>
      </c>
      <c r="E1714" s="4">
        <v>168</v>
      </c>
      <c r="F1714" s="4">
        <v>0</v>
      </c>
      <c r="G1714" s="4">
        <v>168</v>
      </c>
      <c r="H1714" s="3" t="s">
        <v>11</v>
      </c>
      <c r="I1714" s="3" t="s">
        <v>12</v>
      </c>
      <c r="J1714" s="4">
        <v>25.2</v>
      </c>
    </row>
    <row r="1715" spans="1:10" x14ac:dyDescent="0.3">
      <c r="A1715" s="2" t="s">
        <v>3337</v>
      </c>
      <c r="B1715" s="3" t="s">
        <v>3338</v>
      </c>
      <c r="C1715" s="2">
        <v>8</v>
      </c>
      <c r="D1715" s="2">
        <v>2020</v>
      </c>
      <c r="E1715" s="4">
        <v>144</v>
      </c>
      <c r="F1715" s="4">
        <v>0</v>
      </c>
      <c r="G1715" s="4">
        <v>144</v>
      </c>
      <c r="H1715" s="3" t="s">
        <v>11</v>
      </c>
      <c r="I1715" s="3" t="s">
        <v>119</v>
      </c>
      <c r="J1715" s="4">
        <v>66.240000000000009</v>
      </c>
    </row>
    <row r="1716" spans="1:10" x14ac:dyDescent="0.3">
      <c r="A1716" s="2" t="s">
        <v>3339</v>
      </c>
      <c r="B1716" s="3" t="s">
        <v>3340</v>
      </c>
      <c r="C1716" s="2">
        <v>8</v>
      </c>
      <c r="D1716" s="2">
        <v>2020</v>
      </c>
      <c r="E1716" s="4">
        <v>220</v>
      </c>
      <c r="F1716" s="4">
        <v>0</v>
      </c>
      <c r="G1716" s="4">
        <v>220</v>
      </c>
      <c r="H1716" s="3" t="s">
        <v>14</v>
      </c>
      <c r="I1716" s="3" t="s">
        <v>15</v>
      </c>
      <c r="J1716" s="4">
        <v>39.6</v>
      </c>
    </row>
    <row r="1717" spans="1:10" x14ac:dyDescent="0.3">
      <c r="A1717" s="2" t="s">
        <v>3341</v>
      </c>
      <c r="B1717" s="3" t="s">
        <v>3342</v>
      </c>
      <c r="C1717" s="2">
        <v>8</v>
      </c>
      <c r="D1717" s="2">
        <v>2020</v>
      </c>
      <c r="E1717" s="4">
        <v>240</v>
      </c>
      <c r="F1717" s="4">
        <v>0</v>
      </c>
      <c r="G1717" s="4">
        <v>240</v>
      </c>
      <c r="H1717" s="3" t="s">
        <v>14</v>
      </c>
      <c r="I1717" s="3" t="s">
        <v>17</v>
      </c>
      <c r="J1717" s="4">
        <v>43.199999999999996</v>
      </c>
    </row>
    <row r="1718" spans="1:10" x14ac:dyDescent="0.3">
      <c r="A1718" s="2" t="s">
        <v>3343</v>
      </c>
      <c r="B1718" s="3" t="s">
        <v>3344</v>
      </c>
      <c r="C1718" s="2">
        <v>8</v>
      </c>
      <c r="D1718" s="2">
        <v>2020</v>
      </c>
      <c r="E1718" s="4">
        <v>478</v>
      </c>
      <c r="F1718" s="4">
        <v>0</v>
      </c>
      <c r="G1718" s="4">
        <v>478</v>
      </c>
      <c r="H1718" s="3" t="s">
        <v>44</v>
      </c>
      <c r="I1718" s="3" t="s">
        <v>162</v>
      </c>
      <c r="J1718" s="4">
        <v>119.5</v>
      </c>
    </row>
    <row r="1719" spans="1:10" x14ac:dyDescent="0.3">
      <c r="A1719" s="2" t="s">
        <v>3345</v>
      </c>
      <c r="B1719" s="3" t="s">
        <v>3346</v>
      </c>
      <c r="C1719" s="2">
        <v>8</v>
      </c>
      <c r="D1719" s="2">
        <v>2020</v>
      </c>
      <c r="E1719" s="4">
        <v>278</v>
      </c>
      <c r="F1719" s="4">
        <v>0</v>
      </c>
      <c r="G1719" s="4">
        <v>278</v>
      </c>
      <c r="H1719" s="3" t="s">
        <v>60</v>
      </c>
      <c r="I1719" s="3" t="s">
        <v>518</v>
      </c>
      <c r="J1719" s="4">
        <v>88.960000000000008</v>
      </c>
    </row>
    <row r="1720" spans="1:10" x14ac:dyDescent="0.3">
      <c r="A1720" s="2" t="s">
        <v>3347</v>
      </c>
      <c r="B1720" s="3" t="s">
        <v>3348</v>
      </c>
      <c r="C1720" s="2">
        <v>8</v>
      </c>
      <c r="D1720" s="2">
        <v>2020</v>
      </c>
      <c r="E1720" s="4">
        <v>345</v>
      </c>
      <c r="F1720" s="4">
        <v>0</v>
      </c>
      <c r="G1720" s="4">
        <v>345</v>
      </c>
      <c r="H1720" s="3" t="s">
        <v>63</v>
      </c>
      <c r="I1720" s="3" t="s">
        <v>116</v>
      </c>
      <c r="J1720" s="4">
        <v>106.95</v>
      </c>
    </row>
    <row r="1721" spans="1:10" x14ac:dyDescent="0.3">
      <c r="A1721" s="2" t="s">
        <v>3349</v>
      </c>
      <c r="B1721" s="3" t="s">
        <v>3350</v>
      </c>
      <c r="C1721" s="2">
        <v>8</v>
      </c>
      <c r="D1721" s="2">
        <v>2020</v>
      </c>
      <c r="E1721" s="4">
        <v>383</v>
      </c>
      <c r="F1721" s="4">
        <v>0</v>
      </c>
      <c r="G1721" s="4">
        <v>383</v>
      </c>
      <c r="H1721" s="3" t="s">
        <v>63</v>
      </c>
      <c r="I1721" s="3" t="s">
        <v>66</v>
      </c>
      <c r="J1721" s="4">
        <v>122.56</v>
      </c>
    </row>
    <row r="1722" spans="1:10" x14ac:dyDescent="0.3">
      <c r="A1722" s="2" t="s">
        <v>3351</v>
      </c>
      <c r="B1722" s="3" t="s">
        <v>3352</v>
      </c>
      <c r="C1722" s="2">
        <v>8</v>
      </c>
      <c r="D1722" s="2">
        <v>2020</v>
      </c>
      <c r="E1722" s="4">
        <v>383</v>
      </c>
      <c r="F1722" s="4">
        <v>0</v>
      </c>
      <c r="G1722" s="4">
        <v>383</v>
      </c>
      <c r="H1722" s="3" t="s">
        <v>63</v>
      </c>
      <c r="I1722" s="3" t="s">
        <v>66</v>
      </c>
      <c r="J1722" s="4">
        <v>122.56</v>
      </c>
    </row>
    <row r="1723" spans="1:10" x14ac:dyDescent="0.3">
      <c r="A1723" s="2" t="s">
        <v>3353</v>
      </c>
      <c r="B1723" s="3" t="s">
        <v>3354</v>
      </c>
      <c r="C1723" s="2">
        <v>8</v>
      </c>
      <c r="D1723" s="2">
        <v>2020</v>
      </c>
      <c r="E1723" s="4">
        <v>168</v>
      </c>
      <c r="F1723" s="4">
        <v>0</v>
      </c>
      <c r="G1723" s="4">
        <v>168</v>
      </c>
      <c r="H1723" s="3" t="s">
        <v>11</v>
      </c>
      <c r="I1723" s="3" t="s">
        <v>121</v>
      </c>
      <c r="J1723" s="4">
        <v>75.600000000000009</v>
      </c>
    </row>
    <row r="1724" spans="1:10" x14ac:dyDescent="0.3">
      <c r="A1724" s="2" t="s">
        <v>3355</v>
      </c>
      <c r="B1724" s="3" t="s">
        <v>3356</v>
      </c>
      <c r="C1724" s="2">
        <v>8</v>
      </c>
      <c r="D1724" s="2">
        <v>2020</v>
      </c>
      <c r="E1724" s="4">
        <v>172</v>
      </c>
      <c r="F1724" s="4">
        <v>0</v>
      </c>
      <c r="G1724" s="4">
        <v>172</v>
      </c>
      <c r="H1724" s="3" t="s">
        <v>11</v>
      </c>
      <c r="I1724" s="3" t="s">
        <v>71</v>
      </c>
      <c r="J1724" s="4">
        <v>65.36</v>
      </c>
    </row>
    <row r="1725" spans="1:10" x14ac:dyDescent="0.3">
      <c r="A1725" s="2" t="s">
        <v>3357</v>
      </c>
      <c r="B1725" s="3" t="s">
        <v>3358</v>
      </c>
      <c r="C1725" s="2">
        <v>8</v>
      </c>
      <c r="D1725" s="2">
        <v>2020</v>
      </c>
      <c r="E1725" s="4">
        <v>220</v>
      </c>
      <c r="F1725" s="4">
        <v>0</v>
      </c>
      <c r="G1725" s="4">
        <v>220</v>
      </c>
      <c r="H1725" s="3" t="s">
        <v>14</v>
      </c>
      <c r="I1725" s="3" t="s">
        <v>15</v>
      </c>
      <c r="J1725" s="4">
        <v>39.6</v>
      </c>
    </row>
    <row r="1726" spans="1:10" x14ac:dyDescent="0.3">
      <c r="A1726" s="2" t="s">
        <v>3359</v>
      </c>
      <c r="B1726" s="3" t="s">
        <v>3360</v>
      </c>
      <c r="C1726" s="2">
        <v>8</v>
      </c>
      <c r="D1726" s="2">
        <v>2020</v>
      </c>
      <c r="E1726" s="4">
        <v>210</v>
      </c>
      <c r="F1726" s="4">
        <v>0</v>
      </c>
      <c r="G1726" s="4">
        <v>210</v>
      </c>
      <c r="H1726" s="3" t="s">
        <v>14</v>
      </c>
      <c r="I1726" s="3" t="s">
        <v>75</v>
      </c>
      <c r="J1726" s="4">
        <v>37.799999999999997</v>
      </c>
    </row>
    <row r="1727" spans="1:10" x14ac:dyDescent="0.3">
      <c r="A1727" s="2" t="s">
        <v>3361</v>
      </c>
      <c r="B1727" s="3" t="s">
        <v>3362</v>
      </c>
      <c r="C1727" s="2">
        <v>8</v>
      </c>
      <c r="D1727" s="2">
        <v>2020</v>
      </c>
      <c r="E1727" s="4">
        <v>205</v>
      </c>
      <c r="F1727" s="4">
        <v>0</v>
      </c>
      <c r="G1727" s="4">
        <v>205</v>
      </c>
      <c r="H1727" s="3" t="s">
        <v>14</v>
      </c>
      <c r="I1727" s="3" t="s">
        <v>87</v>
      </c>
      <c r="J1727" s="4">
        <v>36.9</v>
      </c>
    </row>
    <row r="1728" spans="1:10" x14ac:dyDescent="0.3">
      <c r="A1728" s="2" t="s">
        <v>3363</v>
      </c>
      <c r="B1728" s="3" t="s">
        <v>3364</v>
      </c>
      <c r="C1728" s="2">
        <v>8</v>
      </c>
      <c r="D1728" s="2">
        <v>2020</v>
      </c>
      <c r="E1728" s="4">
        <v>440</v>
      </c>
      <c r="F1728" s="4">
        <v>0</v>
      </c>
      <c r="G1728" s="4">
        <v>440</v>
      </c>
      <c r="H1728" s="3" t="s">
        <v>44</v>
      </c>
      <c r="I1728" s="3" t="s">
        <v>52</v>
      </c>
      <c r="J1728" s="4">
        <v>136.4</v>
      </c>
    </row>
    <row r="1729" spans="1:10" x14ac:dyDescent="0.3">
      <c r="A1729" s="2" t="s">
        <v>3365</v>
      </c>
      <c r="B1729" s="3" t="s">
        <v>3366</v>
      </c>
      <c r="C1729" s="2">
        <v>8</v>
      </c>
      <c r="D1729" s="2">
        <v>2020</v>
      </c>
      <c r="E1729" s="4">
        <v>267</v>
      </c>
      <c r="F1729" s="4">
        <v>0</v>
      </c>
      <c r="G1729" s="4">
        <v>267</v>
      </c>
      <c r="H1729" s="3" t="s">
        <v>60</v>
      </c>
      <c r="I1729" s="3" t="s">
        <v>164</v>
      </c>
      <c r="J1729" s="4">
        <v>90.78</v>
      </c>
    </row>
    <row r="1730" spans="1:10" x14ac:dyDescent="0.3">
      <c r="A1730" s="2" t="s">
        <v>3367</v>
      </c>
      <c r="B1730" s="3" t="s">
        <v>3368</v>
      </c>
      <c r="C1730" s="2">
        <v>8</v>
      </c>
      <c r="D1730" s="2">
        <v>2020</v>
      </c>
      <c r="E1730" s="4">
        <v>345</v>
      </c>
      <c r="F1730" s="4">
        <v>0</v>
      </c>
      <c r="G1730" s="4">
        <v>345</v>
      </c>
      <c r="H1730" s="3" t="s">
        <v>63</v>
      </c>
      <c r="I1730" s="3" t="s">
        <v>116</v>
      </c>
      <c r="J1730" s="4">
        <v>106.95</v>
      </c>
    </row>
    <row r="1731" spans="1:10" x14ac:dyDescent="0.3">
      <c r="A1731" s="2" t="s">
        <v>3369</v>
      </c>
      <c r="B1731" s="3" t="s">
        <v>3370</v>
      </c>
      <c r="C1731" s="2">
        <v>8</v>
      </c>
      <c r="D1731" s="2">
        <v>2020</v>
      </c>
      <c r="E1731" s="4">
        <v>383</v>
      </c>
      <c r="F1731" s="4">
        <v>0</v>
      </c>
      <c r="G1731" s="4">
        <v>383</v>
      </c>
      <c r="H1731" s="3" t="s">
        <v>63</v>
      </c>
      <c r="I1731" s="3" t="s">
        <v>66</v>
      </c>
      <c r="J1731" s="4">
        <v>122.56</v>
      </c>
    </row>
    <row r="1732" spans="1:10" x14ac:dyDescent="0.3">
      <c r="A1732" s="2" t="s">
        <v>3371</v>
      </c>
      <c r="B1732" s="3" t="s">
        <v>3372</v>
      </c>
      <c r="C1732" s="2">
        <v>8</v>
      </c>
      <c r="D1732" s="2">
        <v>2020</v>
      </c>
      <c r="E1732" s="4">
        <v>168</v>
      </c>
      <c r="F1732" s="4">
        <v>0</v>
      </c>
      <c r="G1732" s="4">
        <v>168</v>
      </c>
      <c r="H1732" s="3" t="s">
        <v>11</v>
      </c>
      <c r="I1732" s="3" t="s">
        <v>121</v>
      </c>
      <c r="J1732" s="4">
        <v>75.600000000000009</v>
      </c>
    </row>
    <row r="1733" spans="1:10" x14ac:dyDescent="0.3">
      <c r="A1733" s="2" t="s">
        <v>3373</v>
      </c>
      <c r="B1733" s="3" t="s">
        <v>3374</v>
      </c>
      <c r="C1733" s="2">
        <v>8</v>
      </c>
      <c r="D1733" s="2">
        <v>2020</v>
      </c>
      <c r="E1733" s="4">
        <v>168</v>
      </c>
      <c r="F1733" s="4">
        <v>0</v>
      </c>
      <c r="G1733" s="4">
        <v>168</v>
      </c>
      <c r="H1733" s="3" t="s">
        <v>11</v>
      </c>
      <c r="I1733" s="3" t="s">
        <v>12</v>
      </c>
      <c r="J1733" s="4">
        <v>25.2</v>
      </c>
    </row>
    <row r="1734" spans="1:10" x14ac:dyDescent="0.3">
      <c r="A1734" s="2" t="s">
        <v>3375</v>
      </c>
      <c r="B1734" s="3" t="s">
        <v>3376</v>
      </c>
      <c r="C1734" s="2">
        <v>8</v>
      </c>
      <c r="D1734" s="2">
        <v>2020</v>
      </c>
      <c r="E1734" s="4">
        <v>240</v>
      </c>
      <c r="F1734" s="4">
        <v>0</v>
      </c>
      <c r="G1734" s="4">
        <v>240</v>
      </c>
      <c r="H1734" s="3" t="s">
        <v>14</v>
      </c>
      <c r="I1734" s="3" t="s">
        <v>17</v>
      </c>
      <c r="J1734" s="4">
        <v>43.199999999999996</v>
      </c>
    </row>
    <row r="1735" spans="1:10" x14ac:dyDescent="0.3">
      <c r="A1735" s="2" t="s">
        <v>3377</v>
      </c>
      <c r="B1735" s="3" t="s">
        <v>3378</v>
      </c>
      <c r="C1735" s="2">
        <v>8</v>
      </c>
      <c r="D1735" s="2">
        <v>2020</v>
      </c>
      <c r="E1735" s="4">
        <v>240</v>
      </c>
      <c r="F1735" s="4">
        <v>0</v>
      </c>
      <c r="G1735" s="4">
        <v>240</v>
      </c>
      <c r="H1735" s="3" t="s">
        <v>14</v>
      </c>
      <c r="I1735" s="3" t="s">
        <v>17</v>
      </c>
      <c r="J1735" s="4">
        <v>43.199999999999996</v>
      </c>
    </row>
    <row r="1736" spans="1:10" x14ac:dyDescent="0.3">
      <c r="A1736" s="2" t="s">
        <v>3379</v>
      </c>
      <c r="B1736" s="3" t="s">
        <v>3380</v>
      </c>
      <c r="C1736" s="2">
        <v>8</v>
      </c>
      <c r="D1736" s="2">
        <v>2020</v>
      </c>
      <c r="E1736" s="4">
        <v>210</v>
      </c>
      <c r="F1736" s="4">
        <v>0</v>
      </c>
      <c r="G1736" s="4">
        <v>210</v>
      </c>
      <c r="H1736" s="3" t="s">
        <v>14</v>
      </c>
      <c r="I1736" s="3" t="s">
        <v>75</v>
      </c>
      <c r="J1736" s="4">
        <v>37.799999999999997</v>
      </c>
    </row>
    <row r="1737" spans="1:10" x14ac:dyDescent="0.3">
      <c r="A1737" s="2" t="s">
        <v>3381</v>
      </c>
      <c r="B1737" s="3" t="s">
        <v>3382</v>
      </c>
      <c r="C1737" s="2">
        <v>8</v>
      </c>
      <c r="D1737" s="2">
        <v>2020</v>
      </c>
      <c r="E1737" s="4">
        <v>313</v>
      </c>
      <c r="F1737" s="4">
        <v>0</v>
      </c>
      <c r="G1737" s="4">
        <v>313</v>
      </c>
      <c r="H1737" s="3" t="s">
        <v>20</v>
      </c>
      <c r="I1737" s="3" t="s">
        <v>21</v>
      </c>
      <c r="J1737" s="4">
        <v>93.899999999999991</v>
      </c>
    </row>
    <row r="1738" spans="1:10" x14ac:dyDescent="0.3">
      <c r="A1738" s="2" t="s">
        <v>3383</v>
      </c>
      <c r="B1738" s="3" t="s">
        <v>3384</v>
      </c>
      <c r="C1738" s="2">
        <v>8</v>
      </c>
      <c r="D1738" s="2">
        <v>2020</v>
      </c>
      <c r="E1738" s="4">
        <v>440</v>
      </c>
      <c r="F1738" s="4">
        <v>0</v>
      </c>
      <c r="G1738" s="4">
        <v>440</v>
      </c>
      <c r="H1738" s="3" t="s">
        <v>44</v>
      </c>
      <c r="I1738" s="3" t="s">
        <v>52</v>
      </c>
      <c r="J1738" s="4">
        <v>136.4</v>
      </c>
    </row>
    <row r="1739" spans="1:10" x14ac:dyDescent="0.3">
      <c r="A1739" s="2" t="s">
        <v>3385</v>
      </c>
      <c r="B1739" s="3" t="s">
        <v>3386</v>
      </c>
      <c r="C1739" s="2">
        <v>8</v>
      </c>
      <c r="D1739" s="2">
        <v>2020</v>
      </c>
      <c r="E1739" s="4">
        <v>187</v>
      </c>
      <c r="F1739" s="4">
        <v>0</v>
      </c>
      <c r="G1739" s="4">
        <v>187</v>
      </c>
      <c r="H1739" s="3" t="s">
        <v>60</v>
      </c>
      <c r="I1739" s="3" t="s">
        <v>486</v>
      </c>
      <c r="J1739" s="4">
        <v>59.84</v>
      </c>
    </row>
    <row r="1740" spans="1:10" x14ac:dyDescent="0.3">
      <c r="A1740" s="2" t="s">
        <v>3387</v>
      </c>
      <c r="B1740" s="3" t="s">
        <v>3388</v>
      </c>
      <c r="C1740" s="2">
        <v>8</v>
      </c>
      <c r="D1740" s="2">
        <v>2020</v>
      </c>
      <c r="E1740" s="4">
        <v>345</v>
      </c>
      <c r="F1740" s="4">
        <v>0</v>
      </c>
      <c r="G1740" s="4">
        <v>345</v>
      </c>
      <c r="H1740" s="3" t="s">
        <v>63</v>
      </c>
      <c r="I1740" s="3" t="s">
        <v>116</v>
      </c>
      <c r="J1740" s="4">
        <v>106.95</v>
      </c>
    </row>
    <row r="1741" spans="1:10" x14ac:dyDescent="0.3">
      <c r="A1741" s="2" t="s">
        <v>3389</v>
      </c>
      <c r="B1741" s="3" t="s">
        <v>3390</v>
      </c>
      <c r="C1741" s="2">
        <v>8</v>
      </c>
      <c r="D1741" s="2">
        <v>2020</v>
      </c>
      <c r="E1741" s="4">
        <v>168</v>
      </c>
      <c r="F1741" s="4">
        <v>0</v>
      </c>
      <c r="G1741" s="4">
        <v>168</v>
      </c>
      <c r="H1741" s="3" t="s">
        <v>11</v>
      </c>
      <c r="I1741" s="3" t="s">
        <v>12</v>
      </c>
      <c r="J1741" s="4">
        <v>25.2</v>
      </c>
    </row>
    <row r="1742" spans="1:10" x14ac:dyDescent="0.3">
      <c r="A1742" s="2" t="s">
        <v>3391</v>
      </c>
      <c r="B1742" s="3" t="s">
        <v>3392</v>
      </c>
      <c r="C1742" s="2">
        <v>8</v>
      </c>
      <c r="D1742" s="2">
        <v>2020</v>
      </c>
      <c r="E1742" s="4">
        <v>144</v>
      </c>
      <c r="F1742" s="4">
        <v>0</v>
      </c>
      <c r="G1742" s="4">
        <v>144</v>
      </c>
      <c r="H1742" s="3" t="s">
        <v>11</v>
      </c>
      <c r="I1742" s="3" t="s">
        <v>119</v>
      </c>
      <c r="J1742" s="4">
        <v>66.240000000000009</v>
      </c>
    </row>
    <row r="1743" spans="1:10" x14ac:dyDescent="0.3">
      <c r="A1743" s="2" t="s">
        <v>3393</v>
      </c>
      <c r="B1743" s="3" t="s">
        <v>3394</v>
      </c>
      <c r="C1743" s="2">
        <v>8</v>
      </c>
      <c r="D1743" s="2">
        <v>2020</v>
      </c>
      <c r="E1743" s="4">
        <v>240</v>
      </c>
      <c r="F1743" s="4">
        <v>0</v>
      </c>
      <c r="G1743" s="4">
        <v>240</v>
      </c>
      <c r="H1743" s="3" t="s">
        <v>14</v>
      </c>
      <c r="I1743" s="3" t="s">
        <v>17</v>
      </c>
      <c r="J1743" s="4">
        <v>43.199999999999996</v>
      </c>
    </row>
    <row r="1744" spans="1:10" x14ac:dyDescent="0.3">
      <c r="A1744" s="2" t="s">
        <v>3395</v>
      </c>
      <c r="B1744" s="3" t="s">
        <v>3396</v>
      </c>
      <c r="C1744" s="2">
        <v>7</v>
      </c>
      <c r="D1744" s="2">
        <v>2020</v>
      </c>
      <c r="E1744" s="4">
        <v>205</v>
      </c>
      <c r="F1744" s="4">
        <v>0</v>
      </c>
      <c r="G1744" s="4">
        <v>205</v>
      </c>
      <c r="H1744" s="3" t="s">
        <v>14</v>
      </c>
      <c r="I1744" s="3" t="s">
        <v>87</v>
      </c>
      <c r="J1744" s="4">
        <v>36.9</v>
      </c>
    </row>
    <row r="1745" spans="1:10" x14ac:dyDescent="0.3">
      <c r="A1745" s="2" t="s">
        <v>3397</v>
      </c>
      <c r="B1745" s="3" t="s">
        <v>3398</v>
      </c>
      <c r="C1745" s="2">
        <v>7</v>
      </c>
      <c r="D1745" s="2">
        <v>2020</v>
      </c>
      <c r="E1745" s="4">
        <v>210</v>
      </c>
      <c r="F1745" s="4">
        <v>0</v>
      </c>
      <c r="G1745" s="4">
        <v>210</v>
      </c>
      <c r="H1745" s="3" t="s">
        <v>14</v>
      </c>
      <c r="I1745" s="3" t="s">
        <v>75</v>
      </c>
      <c r="J1745" s="4">
        <v>37.799999999999997</v>
      </c>
    </row>
    <row r="1746" spans="1:10" x14ac:dyDescent="0.3">
      <c r="A1746" s="2" t="s">
        <v>3399</v>
      </c>
      <c r="B1746" s="3" t="s">
        <v>3400</v>
      </c>
      <c r="C1746" s="2">
        <v>7</v>
      </c>
      <c r="D1746" s="2">
        <v>2020</v>
      </c>
      <c r="E1746" s="4">
        <v>327</v>
      </c>
      <c r="F1746" s="4">
        <v>0</v>
      </c>
      <c r="G1746" s="4">
        <v>327</v>
      </c>
      <c r="H1746" s="3" t="s">
        <v>20</v>
      </c>
      <c r="I1746" s="3" t="s">
        <v>100</v>
      </c>
      <c r="J1746" s="4">
        <v>94.83</v>
      </c>
    </row>
    <row r="1747" spans="1:10" x14ac:dyDescent="0.3">
      <c r="A1747" s="2" t="s">
        <v>3401</v>
      </c>
      <c r="B1747" s="3" t="s">
        <v>3402</v>
      </c>
      <c r="C1747" s="2">
        <v>7</v>
      </c>
      <c r="D1747" s="2">
        <v>2020</v>
      </c>
      <c r="E1747" s="4">
        <v>367</v>
      </c>
      <c r="F1747" s="4">
        <v>0</v>
      </c>
      <c r="G1747" s="4">
        <v>367</v>
      </c>
      <c r="H1747" s="3" t="s">
        <v>60</v>
      </c>
      <c r="I1747" s="3" t="s">
        <v>538</v>
      </c>
      <c r="J1747" s="4">
        <v>110.1</v>
      </c>
    </row>
    <row r="1748" spans="1:10" x14ac:dyDescent="0.3">
      <c r="A1748" s="2" t="s">
        <v>3403</v>
      </c>
      <c r="B1748" s="3" t="s">
        <v>3404</v>
      </c>
      <c r="C1748" s="2">
        <v>7</v>
      </c>
      <c r="D1748" s="2">
        <v>2020</v>
      </c>
      <c r="E1748" s="4">
        <v>383</v>
      </c>
      <c r="F1748" s="4">
        <v>0</v>
      </c>
      <c r="G1748" s="4">
        <v>383</v>
      </c>
      <c r="H1748" s="3" t="s">
        <v>63</v>
      </c>
      <c r="I1748" s="3" t="s">
        <v>66</v>
      </c>
      <c r="J1748" s="4">
        <v>122.56</v>
      </c>
    </row>
    <row r="1749" spans="1:10" x14ac:dyDescent="0.3">
      <c r="A1749" s="2" t="s">
        <v>3405</v>
      </c>
      <c r="B1749" s="3" t="s">
        <v>3406</v>
      </c>
      <c r="C1749" s="2">
        <v>7</v>
      </c>
      <c r="D1749" s="2">
        <v>2020</v>
      </c>
      <c r="E1749" s="4">
        <v>144</v>
      </c>
      <c r="F1749" s="4">
        <v>0</v>
      </c>
      <c r="G1749" s="4">
        <v>144</v>
      </c>
      <c r="H1749" s="3" t="s">
        <v>11</v>
      </c>
      <c r="I1749" s="3" t="s">
        <v>119</v>
      </c>
      <c r="J1749" s="4">
        <v>66.240000000000009</v>
      </c>
    </row>
    <row r="1750" spans="1:10" x14ac:dyDescent="0.3">
      <c r="A1750" s="2" t="s">
        <v>3407</v>
      </c>
      <c r="B1750" s="3" t="s">
        <v>3408</v>
      </c>
      <c r="C1750" s="2">
        <v>7</v>
      </c>
      <c r="D1750" s="2">
        <v>2020</v>
      </c>
      <c r="E1750" s="4">
        <v>240</v>
      </c>
      <c r="F1750" s="4">
        <v>0</v>
      </c>
      <c r="G1750" s="4">
        <v>240</v>
      </c>
      <c r="H1750" s="3" t="s">
        <v>14</v>
      </c>
      <c r="I1750" s="3" t="s">
        <v>17</v>
      </c>
      <c r="J1750" s="4">
        <v>43.199999999999996</v>
      </c>
    </row>
    <row r="1751" spans="1:10" x14ac:dyDescent="0.3">
      <c r="A1751" s="2" t="s">
        <v>3409</v>
      </c>
      <c r="B1751" s="3" t="s">
        <v>3410</v>
      </c>
      <c r="C1751" s="2">
        <v>7</v>
      </c>
      <c r="D1751" s="2">
        <v>2020</v>
      </c>
      <c r="E1751" s="4">
        <v>240</v>
      </c>
      <c r="F1751" s="4">
        <v>0</v>
      </c>
      <c r="G1751" s="4">
        <v>240</v>
      </c>
      <c r="H1751" s="3" t="s">
        <v>14</v>
      </c>
      <c r="I1751" s="3" t="s">
        <v>17</v>
      </c>
      <c r="J1751" s="4">
        <v>43.199999999999996</v>
      </c>
    </row>
    <row r="1752" spans="1:10" x14ac:dyDescent="0.3">
      <c r="A1752" s="2" t="s">
        <v>3411</v>
      </c>
      <c r="B1752" s="3" t="s">
        <v>3412</v>
      </c>
      <c r="C1752" s="2">
        <v>7</v>
      </c>
      <c r="D1752" s="2">
        <v>2020</v>
      </c>
      <c r="E1752" s="4">
        <v>592</v>
      </c>
      <c r="F1752" s="4">
        <v>0</v>
      </c>
      <c r="G1752" s="4">
        <v>592</v>
      </c>
      <c r="H1752" s="3" t="s">
        <v>44</v>
      </c>
      <c r="I1752" s="3" t="s">
        <v>55</v>
      </c>
      <c r="J1752" s="4">
        <v>165.76000000000002</v>
      </c>
    </row>
    <row r="1753" spans="1:10" x14ac:dyDescent="0.3">
      <c r="A1753" s="2" t="s">
        <v>3413</v>
      </c>
      <c r="B1753" s="3" t="s">
        <v>3414</v>
      </c>
      <c r="C1753" s="2">
        <v>7</v>
      </c>
      <c r="D1753" s="2">
        <v>2020</v>
      </c>
      <c r="E1753" s="4">
        <v>317</v>
      </c>
      <c r="F1753" s="4">
        <v>0</v>
      </c>
      <c r="G1753" s="4">
        <v>317</v>
      </c>
      <c r="H1753" s="3" t="s">
        <v>60</v>
      </c>
      <c r="I1753" s="3" t="s">
        <v>245</v>
      </c>
      <c r="J1753" s="4">
        <v>98.27</v>
      </c>
    </row>
    <row r="1754" spans="1:10" x14ac:dyDescent="0.3">
      <c r="A1754" s="2" t="s">
        <v>3415</v>
      </c>
      <c r="B1754" s="3" t="s">
        <v>3416</v>
      </c>
      <c r="C1754" s="2">
        <v>7</v>
      </c>
      <c r="D1754" s="2">
        <v>2020</v>
      </c>
      <c r="E1754" s="4">
        <v>345</v>
      </c>
      <c r="F1754" s="4">
        <v>0</v>
      </c>
      <c r="G1754" s="4">
        <v>345</v>
      </c>
      <c r="H1754" s="3" t="s">
        <v>63</v>
      </c>
      <c r="I1754" s="3" t="s">
        <v>116</v>
      </c>
      <c r="J1754" s="4">
        <v>106.95</v>
      </c>
    </row>
    <row r="1755" spans="1:10" x14ac:dyDescent="0.3">
      <c r="A1755" s="2" t="s">
        <v>3417</v>
      </c>
      <c r="B1755" s="3" t="s">
        <v>3418</v>
      </c>
      <c r="C1755" s="2">
        <v>7</v>
      </c>
      <c r="D1755" s="2">
        <v>2020</v>
      </c>
      <c r="E1755" s="4">
        <v>345</v>
      </c>
      <c r="F1755" s="4">
        <v>0</v>
      </c>
      <c r="G1755" s="4">
        <v>345</v>
      </c>
      <c r="H1755" s="3" t="s">
        <v>63</v>
      </c>
      <c r="I1755" s="3" t="s">
        <v>116</v>
      </c>
      <c r="J1755" s="4">
        <v>106.95</v>
      </c>
    </row>
    <row r="1756" spans="1:10" x14ac:dyDescent="0.3">
      <c r="A1756" s="2" t="s">
        <v>3419</v>
      </c>
      <c r="B1756" s="3" t="s">
        <v>3420</v>
      </c>
      <c r="C1756" s="2">
        <v>7</v>
      </c>
      <c r="D1756" s="2">
        <v>2020</v>
      </c>
      <c r="E1756" s="4">
        <v>383</v>
      </c>
      <c r="F1756" s="4">
        <v>0</v>
      </c>
      <c r="G1756" s="4">
        <v>383</v>
      </c>
      <c r="H1756" s="3" t="s">
        <v>63</v>
      </c>
      <c r="I1756" s="3" t="s">
        <v>66</v>
      </c>
      <c r="J1756" s="4">
        <v>122.56</v>
      </c>
    </row>
    <row r="1757" spans="1:10" x14ac:dyDescent="0.3">
      <c r="A1757" s="2" t="s">
        <v>3421</v>
      </c>
      <c r="B1757" s="3" t="s">
        <v>3422</v>
      </c>
      <c r="C1757" s="2">
        <v>7</v>
      </c>
      <c r="D1757" s="2">
        <v>2020</v>
      </c>
      <c r="E1757" s="4">
        <v>383</v>
      </c>
      <c r="F1757" s="4">
        <v>0</v>
      </c>
      <c r="G1757" s="4">
        <v>383</v>
      </c>
      <c r="H1757" s="3" t="s">
        <v>63</v>
      </c>
      <c r="I1757" s="3" t="s">
        <v>66</v>
      </c>
      <c r="J1757" s="4">
        <v>122.56</v>
      </c>
    </row>
    <row r="1758" spans="1:10" x14ac:dyDescent="0.3">
      <c r="A1758" s="2" t="s">
        <v>3423</v>
      </c>
      <c r="B1758" s="3" t="s">
        <v>3424</v>
      </c>
      <c r="C1758" s="2">
        <v>7</v>
      </c>
      <c r="D1758" s="2">
        <v>2020</v>
      </c>
      <c r="E1758" s="4">
        <v>172</v>
      </c>
      <c r="F1758" s="4">
        <v>0</v>
      </c>
      <c r="G1758" s="4">
        <v>172</v>
      </c>
      <c r="H1758" s="3" t="s">
        <v>11</v>
      </c>
      <c r="I1758" s="3" t="s">
        <v>71</v>
      </c>
      <c r="J1758" s="4">
        <v>65.36</v>
      </c>
    </row>
    <row r="1759" spans="1:10" x14ac:dyDescent="0.3">
      <c r="A1759" s="2" t="s">
        <v>3425</v>
      </c>
      <c r="B1759" s="3" t="s">
        <v>3426</v>
      </c>
      <c r="C1759" s="2">
        <v>7</v>
      </c>
      <c r="D1759" s="2">
        <v>2020</v>
      </c>
      <c r="E1759" s="4">
        <v>172</v>
      </c>
      <c r="F1759" s="4">
        <v>0</v>
      </c>
      <c r="G1759" s="4">
        <v>172</v>
      </c>
      <c r="H1759" s="3" t="s">
        <v>11</v>
      </c>
      <c r="I1759" s="3" t="s">
        <v>71</v>
      </c>
      <c r="J1759" s="4">
        <v>65.36</v>
      </c>
    </row>
    <row r="1760" spans="1:10" x14ac:dyDescent="0.3">
      <c r="A1760" s="2" t="s">
        <v>3427</v>
      </c>
      <c r="B1760" s="3" t="s">
        <v>3428</v>
      </c>
      <c r="C1760" s="2">
        <v>7</v>
      </c>
      <c r="D1760" s="2">
        <v>2020</v>
      </c>
      <c r="E1760" s="4">
        <v>192</v>
      </c>
      <c r="F1760" s="4">
        <v>0</v>
      </c>
      <c r="G1760" s="4">
        <v>192</v>
      </c>
      <c r="H1760" s="3" t="s">
        <v>14</v>
      </c>
      <c r="I1760" s="3" t="s">
        <v>78</v>
      </c>
      <c r="J1760" s="4">
        <v>34.56</v>
      </c>
    </row>
    <row r="1761" spans="1:10" x14ac:dyDescent="0.3">
      <c r="A1761" s="2" t="s">
        <v>3429</v>
      </c>
      <c r="B1761" s="3" t="s">
        <v>3430</v>
      </c>
      <c r="C1761" s="2">
        <v>7</v>
      </c>
      <c r="D1761" s="2">
        <v>2020</v>
      </c>
      <c r="E1761" s="4">
        <v>492</v>
      </c>
      <c r="F1761" s="4">
        <v>0</v>
      </c>
      <c r="G1761" s="4">
        <v>492</v>
      </c>
      <c r="H1761" s="3" t="s">
        <v>44</v>
      </c>
      <c r="I1761" s="3" t="s">
        <v>512</v>
      </c>
      <c r="J1761" s="4">
        <v>137.76000000000002</v>
      </c>
    </row>
    <row r="1762" spans="1:10" x14ac:dyDescent="0.3">
      <c r="A1762" s="2" t="s">
        <v>3431</v>
      </c>
      <c r="B1762" s="3" t="s">
        <v>3432</v>
      </c>
      <c r="C1762" s="2">
        <v>7</v>
      </c>
      <c r="D1762" s="2">
        <v>2020</v>
      </c>
      <c r="E1762" s="4">
        <v>312</v>
      </c>
      <c r="F1762" s="4">
        <v>0</v>
      </c>
      <c r="G1762" s="4">
        <v>312</v>
      </c>
      <c r="H1762" s="3" t="s">
        <v>60</v>
      </c>
      <c r="I1762" s="3" t="s">
        <v>61</v>
      </c>
      <c r="J1762" s="4">
        <v>99.84</v>
      </c>
    </row>
    <row r="1763" spans="1:10" x14ac:dyDescent="0.3">
      <c r="A1763" s="2" t="s">
        <v>3433</v>
      </c>
      <c r="B1763" s="3" t="s">
        <v>3434</v>
      </c>
      <c r="C1763" s="2">
        <v>7</v>
      </c>
      <c r="D1763" s="2">
        <v>2020</v>
      </c>
      <c r="E1763" s="4">
        <v>345</v>
      </c>
      <c r="F1763" s="4">
        <v>0</v>
      </c>
      <c r="G1763" s="4">
        <v>345</v>
      </c>
      <c r="H1763" s="3" t="s">
        <v>63</v>
      </c>
      <c r="I1763" s="3" t="s">
        <v>116</v>
      </c>
      <c r="J1763" s="4">
        <v>106.95</v>
      </c>
    </row>
    <row r="1764" spans="1:10" x14ac:dyDescent="0.3">
      <c r="A1764" s="2" t="s">
        <v>3435</v>
      </c>
      <c r="B1764" s="3" t="s">
        <v>3436</v>
      </c>
      <c r="C1764" s="2">
        <v>7</v>
      </c>
      <c r="D1764" s="2">
        <v>2020</v>
      </c>
      <c r="E1764" s="4">
        <v>447</v>
      </c>
      <c r="F1764" s="4">
        <v>0</v>
      </c>
      <c r="G1764" s="4">
        <v>447</v>
      </c>
      <c r="H1764" s="3" t="s">
        <v>63</v>
      </c>
      <c r="I1764" s="3" t="s">
        <v>64</v>
      </c>
      <c r="J1764" s="4">
        <v>156.44999999999999</v>
      </c>
    </row>
    <row r="1765" spans="1:10" x14ac:dyDescent="0.3">
      <c r="A1765" s="2" t="s">
        <v>3437</v>
      </c>
      <c r="B1765" s="3" t="s">
        <v>3438</v>
      </c>
      <c r="C1765" s="2">
        <v>7</v>
      </c>
      <c r="D1765" s="2">
        <v>2020</v>
      </c>
      <c r="E1765" s="4">
        <v>383</v>
      </c>
      <c r="F1765" s="4">
        <v>0</v>
      </c>
      <c r="G1765" s="4">
        <v>383</v>
      </c>
      <c r="H1765" s="3" t="s">
        <v>63</v>
      </c>
      <c r="I1765" s="3" t="s">
        <v>66</v>
      </c>
      <c r="J1765" s="4">
        <v>122.56</v>
      </c>
    </row>
    <row r="1766" spans="1:10" x14ac:dyDescent="0.3">
      <c r="A1766" s="2" t="s">
        <v>3439</v>
      </c>
      <c r="B1766" s="3" t="s">
        <v>3440</v>
      </c>
      <c r="C1766" s="2">
        <v>7</v>
      </c>
      <c r="D1766" s="2">
        <v>2020</v>
      </c>
      <c r="E1766" s="4">
        <v>523</v>
      </c>
      <c r="F1766" s="4">
        <v>0</v>
      </c>
      <c r="G1766" s="4">
        <v>523</v>
      </c>
      <c r="H1766" s="3" t="s">
        <v>44</v>
      </c>
      <c r="I1766" s="3" t="s">
        <v>45</v>
      </c>
      <c r="J1766" s="4">
        <v>156.9</v>
      </c>
    </row>
    <row r="1767" spans="1:10" x14ac:dyDescent="0.3">
      <c r="A1767" s="2" t="s">
        <v>3441</v>
      </c>
      <c r="B1767" s="3" t="s">
        <v>3442</v>
      </c>
      <c r="C1767" s="2">
        <v>7</v>
      </c>
      <c r="D1767" s="2">
        <v>2020</v>
      </c>
      <c r="E1767" s="4">
        <v>284</v>
      </c>
      <c r="F1767" s="4">
        <v>0</v>
      </c>
      <c r="G1767" s="4">
        <v>284</v>
      </c>
      <c r="H1767" s="3" t="s">
        <v>60</v>
      </c>
      <c r="I1767" s="3" t="s">
        <v>109</v>
      </c>
      <c r="J1767" s="4">
        <v>76.680000000000007</v>
      </c>
    </row>
    <row r="1768" spans="1:10" x14ac:dyDescent="0.3">
      <c r="A1768" s="2" t="s">
        <v>3443</v>
      </c>
      <c r="B1768" s="3" t="s">
        <v>3444</v>
      </c>
      <c r="C1768" s="2">
        <v>7</v>
      </c>
      <c r="D1768" s="2">
        <v>2020</v>
      </c>
      <c r="E1768" s="4">
        <v>345</v>
      </c>
      <c r="F1768" s="4">
        <v>0</v>
      </c>
      <c r="G1768" s="4">
        <v>345</v>
      </c>
      <c r="H1768" s="3" t="s">
        <v>63</v>
      </c>
      <c r="I1768" s="3" t="s">
        <v>116</v>
      </c>
      <c r="J1768" s="4">
        <v>106.95</v>
      </c>
    </row>
    <row r="1769" spans="1:10" x14ac:dyDescent="0.3">
      <c r="A1769" s="2" t="s">
        <v>3445</v>
      </c>
      <c r="B1769" s="3" t="s">
        <v>3446</v>
      </c>
      <c r="C1769" s="2">
        <v>7</v>
      </c>
      <c r="D1769" s="2">
        <v>2020</v>
      </c>
      <c r="E1769" s="4">
        <v>383</v>
      </c>
      <c r="F1769" s="4">
        <v>0</v>
      </c>
      <c r="G1769" s="4">
        <v>383</v>
      </c>
      <c r="H1769" s="3" t="s">
        <v>63</v>
      </c>
      <c r="I1769" s="3" t="s">
        <v>66</v>
      </c>
      <c r="J1769" s="4">
        <v>122.56</v>
      </c>
    </row>
    <row r="1770" spans="1:10" x14ac:dyDescent="0.3">
      <c r="A1770" s="2" t="s">
        <v>3447</v>
      </c>
      <c r="B1770" s="3" t="s">
        <v>3448</v>
      </c>
      <c r="C1770" s="2">
        <v>7</v>
      </c>
      <c r="D1770" s="2">
        <v>2020</v>
      </c>
      <c r="E1770" s="4">
        <v>383</v>
      </c>
      <c r="F1770" s="4">
        <v>0</v>
      </c>
      <c r="G1770" s="4">
        <v>383</v>
      </c>
      <c r="H1770" s="3" t="s">
        <v>63</v>
      </c>
      <c r="I1770" s="3" t="s">
        <v>66</v>
      </c>
      <c r="J1770" s="4">
        <v>122.56</v>
      </c>
    </row>
    <row r="1771" spans="1:10" x14ac:dyDescent="0.3">
      <c r="A1771" s="2" t="s">
        <v>3449</v>
      </c>
      <c r="B1771" s="3" t="s">
        <v>3450</v>
      </c>
      <c r="C1771" s="2">
        <v>7</v>
      </c>
      <c r="D1771" s="2">
        <v>2020</v>
      </c>
      <c r="E1771" s="4">
        <v>492</v>
      </c>
      <c r="F1771" s="4">
        <v>0</v>
      </c>
      <c r="G1771" s="4">
        <v>492</v>
      </c>
      <c r="H1771" s="3" t="s">
        <v>44</v>
      </c>
      <c r="I1771" s="3" t="s">
        <v>512</v>
      </c>
      <c r="J1771" s="4">
        <v>137.76000000000002</v>
      </c>
    </row>
    <row r="1772" spans="1:10" x14ac:dyDescent="0.3">
      <c r="A1772" s="2" t="s">
        <v>3451</v>
      </c>
      <c r="B1772" s="3" t="s">
        <v>3452</v>
      </c>
      <c r="C1772" s="2">
        <v>7</v>
      </c>
      <c r="D1772" s="2">
        <v>2020</v>
      </c>
      <c r="E1772" s="4">
        <v>180</v>
      </c>
      <c r="F1772" s="4">
        <v>0</v>
      </c>
      <c r="G1772" s="4">
        <v>180</v>
      </c>
      <c r="H1772" s="3" t="s">
        <v>60</v>
      </c>
      <c r="I1772" s="3" t="s">
        <v>1434</v>
      </c>
      <c r="J1772" s="4">
        <v>61.2</v>
      </c>
    </row>
    <row r="1773" spans="1:10" x14ac:dyDescent="0.3">
      <c r="A1773" s="2" t="s">
        <v>3453</v>
      </c>
      <c r="B1773" s="3" t="s">
        <v>3454</v>
      </c>
      <c r="C1773" s="2">
        <v>7</v>
      </c>
      <c r="D1773" s="2">
        <v>2020</v>
      </c>
      <c r="E1773" s="4">
        <v>447</v>
      </c>
      <c r="F1773" s="4">
        <v>0</v>
      </c>
      <c r="G1773" s="4">
        <v>447</v>
      </c>
      <c r="H1773" s="3" t="s">
        <v>63</v>
      </c>
      <c r="I1773" s="3" t="s">
        <v>64</v>
      </c>
      <c r="J1773" s="4">
        <v>156.44999999999999</v>
      </c>
    </row>
    <row r="1774" spans="1:10" x14ac:dyDescent="0.3">
      <c r="A1774" s="2" t="s">
        <v>3455</v>
      </c>
      <c r="B1774" s="3" t="s">
        <v>3456</v>
      </c>
      <c r="C1774" s="2">
        <v>7</v>
      </c>
      <c r="D1774" s="2">
        <v>2020</v>
      </c>
      <c r="E1774" s="4">
        <v>144</v>
      </c>
      <c r="F1774" s="4">
        <v>0</v>
      </c>
      <c r="G1774" s="4">
        <v>144</v>
      </c>
      <c r="H1774" s="3" t="s">
        <v>11</v>
      </c>
      <c r="I1774" s="3" t="s">
        <v>119</v>
      </c>
      <c r="J1774" s="4">
        <v>66.240000000000009</v>
      </c>
    </row>
    <row r="1775" spans="1:10" x14ac:dyDescent="0.3">
      <c r="A1775" s="2" t="s">
        <v>3457</v>
      </c>
      <c r="B1775" s="3" t="s">
        <v>3458</v>
      </c>
      <c r="C1775" s="2">
        <v>7</v>
      </c>
      <c r="D1775" s="2">
        <v>2020</v>
      </c>
      <c r="E1775" s="4">
        <v>172</v>
      </c>
      <c r="F1775" s="4">
        <v>0</v>
      </c>
      <c r="G1775" s="4">
        <v>172</v>
      </c>
      <c r="H1775" s="3" t="s">
        <v>11</v>
      </c>
      <c r="I1775" s="3" t="s">
        <v>71</v>
      </c>
      <c r="J1775" s="4">
        <v>65.36</v>
      </c>
    </row>
    <row r="1776" spans="1:10" x14ac:dyDescent="0.3">
      <c r="A1776" s="2" t="s">
        <v>3459</v>
      </c>
      <c r="B1776" s="3" t="s">
        <v>3460</v>
      </c>
      <c r="C1776" s="2">
        <v>7</v>
      </c>
      <c r="D1776" s="2">
        <v>2020</v>
      </c>
      <c r="E1776" s="4">
        <v>538</v>
      </c>
      <c r="F1776" s="4">
        <v>0</v>
      </c>
      <c r="G1776" s="4">
        <v>538</v>
      </c>
      <c r="H1776" s="3" t="s">
        <v>44</v>
      </c>
      <c r="I1776" s="3" t="s">
        <v>47</v>
      </c>
      <c r="J1776" s="4">
        <v>145.26000000000002</v>
      </c>
    </row>
    <row r="1777" spans="1:10" x14ac:dyDescent="0.3">
      <c r="A1777" s="2" t="s">
        <v>3461</v>
      </c>
      <c r="B1777" s="3" t="s">
        <v>3462</v>
      </c>
      <c r="C1777" s="2">
        <v>7</v>
      </c>
      <c r="D1777" s="2">
        <v>2020</v>
      </c>
      <c r="E1777" s="4">
        <v>295</v>
      </c>
      <c r="F1777" s="4">
        <v>0</v>
      </c>
      <c r="G1777" s="4">
        <v>295</v>
      </c>
      <c r="H1777" s="3" t="s">
        <v>60</v>
      </c>
      <c r="I1777" s="3" t="s">
        <v>729</v>
      </c>
      <c r="J1777" s="4">
        <v>97.350000000000009</v>
      </c>
    </row>
    <row r="1778" spans="1:10" x14ac:dyDescent="0.3">
      <c r="A1778" s="2" t="s">
        <v>3463</v>
      </c>
      <c r="B1778" s="3" t="s">
        <v>3464</v>
      </c>
      <c r="C1778" s="2">
        <v>7</v>
      </c>
      <c r="D1778" s="2">
        <v>2020</v>
      </c>
      <c r="E1778" s="4">
        <v>447</v>
      </c>
      <c r="F1778" s="4">
        <v>0</v>
      </c>
      <c r="G1778" s="4">
        <v>447</v>
      </c>
      <c r="H1778" s="3" t="s">
        <v>63</v>
      </c>
      <c r="I1778" s="3" t="s">
        <v>64</v>
      </c>
      <c r="J1778" s="4">
        <v>156.44999999999999</v>
      </c>
    </row>
    <row r="1779" spans="1:10" x14ac:dyDescent="0.3">
      <c r="A1779" s="2" t="s">
        <v>3465</v>
      </c>
      <c r="B1779" s="3" t="s">
        <v>3466</v>
      </c>
      <c r="C1779" s="2">
        <v>7</v>
      </c>
      <c r="D1779" s="2">
        <v>2020</v>
      </c>
      <c r="E1779" s="4">
        <v>168</v>
      </c>
      <c r="F1779" s="4">
        <v>0</v>
      </c>
      <c r="G1779" s="4">
        <v>168</v>
      </c>
      <c r="H1779" s="3" t="s">
        <v>11</v>
      </c>
      <c r="I1779" s="3" t="s">
        <v>121</v>
      </c>
      <c r="J1779" s="4">
        <v>75.600000000000009</v>
      </c>
    </row>
    <row r="1780" spans="1:10" x14ac:dyDescent="0.3">
      <c r="A1780" s="2" t="s">
        <v>3467</v>
      </c>
      <c r="B1780" s="3" t="s">
        <v>3468</v>
      </c>
      <c r="C1780" s="2">
        <v>7</v>
      </c>
      <c r="D1780" s="2">
        <v>2020</v>
      </c>
      <c r="E1780" s="4">
        <v>144</v>
      </c>
      <c r="F1780" s="4">
        <v>0</v>
      </c>
      <c r="G1780" s="4">
        <v>144</v>
      </c>
      <c r="H1780" s="3" t="s">
        <v>11</v>
      </c>
      <c r="I1780" s="3" t="s">
        <v>119</v>
      </c>
      <c r="J1780" s="4">
        <v>66.240000000000009</v>
      </c>
    </row>
    <row r="1781" spans="1:10" x14ac:dyDescent="0.3">
      <c r="A1781" s="2" t="s">
        <v>3469</v>
      </c>
      <c r="B1781" s="3" t="s">
        <v>3470</v>
      </c>
      <c r="C1781" s="2">
        <v>7</v>
      </c>
      <c r="D1781" s="2">
        <v>2020</v>
      </c>
      <c r="E1781" s="4">
        <v>172</v>
      </c>
      <c r="F1781" s="4">
        <v>0</v>
      </c>
      <c r="G1781" s="4">
        <v>172</v>
      </c>
      <c r="H1781" s="3" t="s">
        <v>11</v>
      </c>
      <c r="I1781" s="3" t="s">
        <v>71</v>
      </c>
      <c r="J1781" s="4">
        <v>65.36</v>
      </c>
    </row>
    <row r="1782" spans="1:10" x14ac:dyDescent="0.3">
      <c r="A1782" s="2" t="s">
        <v>3471</v>
      </c>
      <c r="B1782" s="3" t="s">
        <v>3472</v>
      </c>
      <c r="C1782" s="2">
        <v>7</v>
      </c>
      <c r="D1782" s="2">
        <v>2020</v>
      </c>
      <c r="E1782" s="4">
        <v>168</v>
      </c>
      <c r="F1782" s="4">
        <v>0</v>
      </c>
      <c r="G1782" s="4">
        <v>168</v>
      </c>
      <c r="H1782" s="3" t="s">
        <v>11</v>
      </c>
      <c r="I1782" s="3" t="s">
        <v>12</v>
      </c>
      <c r="J1782" s="4">
        <v>25.2</v>
      </c>
    </row>
    <row r="1783" spans="1:10" x14ac:dyDescent="0.3">
      <c r="A1783" s="2" t="s">
        <v>3473</v>
      </c>
      <c r="B1783" s="3" t="s">
        <v>3474</v>
      </c>
      <c r="C1783" s="2">
        <v>7</v>
      </c>
      <c r="D1783" s="2">
        <v>2020</v>
      </c>
      <c r="E1783" s="4">
        <v>210</v>
      </c>
      <c r="F1783" s="4">
        <v>0</v>
      </c>
      <c r="G1783" s="4">
        <v>210</v>
      </c>
      <c r="H1783" s="3" t="s">
        <v>14</v>
      </c>
      <c r="I1783" s="3" t="s">
        <v>75</v>
      </c>
      <c r="J1783" s="4">
        <v>37.799999999999997</v>
      </c>
    </row>
    <row r="1784" spans="1:10" x14ac:dyDescent="0.3">
      <c r="A1784" s="2" t="s">
        <v>3475</v>
      </c>
      <c r="B1784" s="3" t="s">
        <v>3476</v>
      </c>
      <c r="C1784" s="2">
        <v>7</v>
      </c>
      <c r="D1784" s="2">
        <v>2020</v>
      </c>
      <c r="E1784" s="4">
        <v>267</v>
      </c>
      <c r="F1784" s="4">
        <v>0</v>
      </c>
      <c r="G1784" s="4">
        <v>267</v>
      </c>
      <c r="H1784" s="3" t="s">
        <v>60</v>
      </c>
      <c r="I1784" s="3" t="s">
        <v>164</v>
      </c>
      <c r="J1784" s="4">
        <v>90.78</v>
      </c>
    </row>
    <row r="1785" spans="1:10" x14ac:dyDescent="0.3">
      <c r="A1785" s="2" t="s">
        <v>3477</v>
      </c>
      <c r="B1785" s="3" t="s">
        <v>3478</v>
      </c>
      <c r="C1785" s="2">
        <v>7</v>
      </c>
      <c r="D1785" s="2">
        <v>2020</v>
      </c>
      <c r="E1785" s="4">
        <v>383</v>
      </c>
      <c r="F1785" s="4">
        <v>0</v>
      </c>
      <c r="G1785" s="4">
        <v>383</v>
      </c>
      <c r="H1785" s="3" t="s">
        <v>63</v>
      </c>
      <c r="I1785" s="3" t="s">
        <v>66</v>
      </c>
      <c r="J1785" s="4">
        <v>122.56</v>
      </c>
    </row>
    <row r="1786" spans="1:10" x14ac:dyDescent="0.3">
      <c r="A1786" s="2" t="s">
        <v>3479</v>
      </c>
      <c r="B1786" s="3" t="s">
        <v>3480</v>
      </c>
      <c r="C1786" s="2">
        <v>7</v>
      </c>
      <c r="D1786" s="2">
        <v>2020</v>
      </c>
      <c r="E1786" s="4">
        <v>144</v>
      </c>
      <c r="F1786" s="4">
        <v>0</v>
      </c>
      <c r="G1786" s="4">
        <v>144</v>
      </c>
      <c r="H1786" s="3" t="s">
        <v>11</v>
      </c>
      <c r="I1786" s="3" t="s">
        <v>119</v>
      </c>
      <c r="J1786" s="4">
        <v>66.240000000000009</v>
      </c>
    </row>
    <row r="1787" spans="1:10" x14ac:dyDescent="0.3">
      <c r="A1787" s="2" t="s">
        <v>3481</v>
      </c>
      <c r="B1787" s="3" t="s">
        <v>3482</v>
      </c>
      <c r="C1787" s="2">
        <v>7</v>
      </c>
      <c r="D1787" s="2">
        <v>2020</v>
      </c>
      <c r="E1787" s="4">
        <v>240</v>
      </c>
      <c r="F1787" s="4">
        <v>0</v>
      </c>
      <c r="G1787" s="4">
        <v>240</v>
      </c>
      <c r="H1787" s="3" t="s">
        <v>14</v>
      </c>
      <c r="I1787" s="3" t="s">
        <v>17</v>
      </c>
      <c r="J1787" s="4">
        <v>43.199999999999996</v>
      </c>
    </row>
    <row r="1788" spans="1:10" x14ac:dyDescent="0.3">
      <c r="A1788" s="2" t="s">
        <v>3483</v>
      </c>
      <c r="B1788" s="3" t="s">
        <v>3484</v>
      </c>
      <c r="C1788" s="2">
        <v>7</v>
      </c>
      <c r="D1788" s="2">
        <v>2020</v>
      </c>
      <c r="E1788" s="4">
        <v>240</v>
      </c>
      <c r="F1788" s="4">
        <v>0</v>
      </c>
      <c r="G1788" s="4">
        <v>240</v>
      </c>
      <c r="H1788" s="3" t="s">
        <v>14</v>
      </c>
      <c r="I1788" s="3" t="s">
        <v>17</v>
      </c>
      <c r="J1788" s="4">
        <v>43.199999999999996</v>
      </c>
    </row>
    <row r="1789" spans="1:10" x14ac:dyDescent="0.3">
      <c r="A1789" s="2" t="s">
        <v>3485</v>
      </c>
      <c r="B1789" s="3" t="s">
        <v>3486</v>
      </c>
      <c r="C1789" s="2">
        <v>7</v>
      </c>
      <c r="D1789" s="2">
        <v>2020</v>
      </c>
      <c r="E1789" s="4">
        <v>240</v>
      </c>
      <c r="F1789" s="4">
        <v>0</v>
      </c>
      <c r="G1789" s="4">
        <v>240</v>
      </c>
      <c r="H1789" s="3" t="s">
        <v>14</v>
      </c>
      <c r="I1789" s="3" t="s">
        <v>17</v>
      </c>
      <c r="J1789" s="4">
        <v>43.199999999999996</v>
      </c>
    </row>
    <row r="1790" spans="1:10" x14ac:dyDescent="0.3">
      <c r="A1790" s="2" t="s">
        <v>3487</v>
      </c>
      <c r="B1790" s="3" t="s">
        <v>3488</v>
      </c>
      <c r="C1790" s="2">
        <v>7</v>
      </c>
      <c r="D1790" s="2">
        <v>2020</v>
      </c>
      <c r="E1790" s="4">
        <v>205</v>
      </c>
      <c r="F1790" s="4">
        <v>0</v>
      </c>
      <c r="G1790" s="4">
        <v>205</v>
      </c>
      <c r="H1790" s="3" t="s">
        <v>14</v>
      </c>
      <c r="I1790" s="3" t="s">
        <v>87</v>
      </c>
      <c r="J1790" s="4">
        <v>36.9</v>
      </c>
    </row>
    <row r="1791" spans="1:10" x14ac:dyDescent="0.3">
      <c r="A1791" s="2" t="s">
        <v>3489</v>
      </c>
      <c r="B1791" s="3" t="s">
        <v>3490</v>
      </c>
      <c r="C1791" s="2">
        <v>7</v>
      </c>
      <c r="D1791" s="2">
        <v>2020</v>
      </c>
      <c r="E1791" s="4">
        <v>192</v>
      </c>
      <c r="F1791" s="4">
        <v>0</v>
      </c>
      <c r="G1791" s="4">
        <v>192</v>
      </c>
      <c r="H1791" s="3" t="s">
        <v>14</v>
      </c>
      <c r="I1791" s="3" t="s">
        <v>78</v>
      </c>
      <c r="J1791" s="4">
        <v>34.56</v>
      </c>
    </row>
    <row r="1792" spans="1:10" x14ac:dyDescent="0.3">
      <c r="A1792" s="2" t="s">
        <v>3491</v>
      </c>
      <c r="B1792" s="3" t="s">
        <v>3492</v>
      </c>
      <c r="C1792" s="2">
        <v>7</v>
      </c>
      <c r="D1792" s="2">
        <v>2020</v>
      </c>
      <c r="E1792" s="4">
        <v>192</v>
      </c>
      <c r="F1792" s="4">
        <v>0</v>
      </c>
      <c r="G1792" s="4">
        <v>192</v>
      </c>
      <c r="H1792" s="3" t="s">
        <v>14</v>
      </c>
      <c r="I1792" s="3" t="s">
        <v>78</v>
      </c>
      <c r="J1792" s="4">
        <v>34.56</v>
      </c>
    </row>
    <row r="1793" spans="1:10" x14ac:dyDescent="0.3">
      <c r="A1793" s="2" t="s">
        <v>3493</v>
      </c>
      <c r="B1793" s="3" t="s">
        <v>3494</v>
      </c>
      <c r="C1793" s="2">
        <v>7</v>
      </c>
      <c r="D1793" s="2">
        <v>2020</v>
      </c>
      <c r="E1793" s="4">
        <v>255</v>
      </c>
      <c r="F1793" s="4">
        <v>0</v>
      </c>
      <c r="G1793" s="4">
        <v>255</v>
      </c>
      <c r="H1793" s="3" t="s">
        <v>20</v>
      </c>
      <c r="I1793" s="3" t="s">
        <v>102</v>
      </c>
      <c r="J1793" s="4">
        <v>66.3</v>
      </c>
    </row>
    <row r="1794" spans="1:10" x14ac:dyDescent="0.3">
      <c r="A1794" s="2" t="s">
        <v>3495</v>
      </c>
      <c r="B1794" s="3" t="s">
        <v>3496</v>
      </c>
      <c r="C1794" s="2">
        <v>7</v>
      </c>
      <c r="D1794" s="2">
        <v>2020</v>
      </c>
      <c r="E1794" s="4">
        <v>258</v>
      </c>
      <c r="F1794" s="4">
        <v>0</v>
      </c>
      <c r="G1794" s="4">
        <v>258</v>
      </c>
      <c r="H1794" s="3" t="s">
        <v>20</v>
      </c>
      <c r="I1794" s="3" t="s">
        <v>105</v>
      </c>
      <c r="J1794" s="4">
        <v>72.240000000000009</v>
      </c>
    </row>
    <row r="1795" spans="1:10" x14ac:dyDescent="0.3">
      <c r="A1795" s="2" t="s">
        <v>3497</v>
      </c>
      <c r="B1795" s="3" t="s">
        <v>3498</v>
      </c>
      <c r="C1795" s="2">
        <v>7</v>
      </c>
      <c r="D1795" s="2">
        <v>2020</v>
      </c>
      <c r="E1795" s="4">
        <v>447</v>
      </c>
      <c r="F1795" s="4">
        <v>0</v>
      </c>
      <c r="G1795" s="4">
        <v>447</v>
      </c>
      <c r="H1795" s="3" t="s">
        <v>63</v>
      </c>
      <c r="I1795" s="3" t="s">
        <v>64</v>
      </c>
      <c r="J1795" s="4">
        <v>156.44999999999999</v>
      </c>
    </row>
    <row r="1796" spans="1:10" x14ac:dyDescent="0.3">
      <c r="A1796" s="2" t="s">
        <v>3499</v>
      </c>
      <c r="B1796" s="3" t="s">
        <v>3500</v>
      </c>
      <c r="C1796" s="2">
        <v>7</v>
      </c>
      <c r="D1796" s="2">
        <v>2020</v>
      </c>
      <c r="E1796" s="4">
        <v>172</v>
      </c>
      <c r="F1796" s="4">
        <v>0</v>
      </c>
      <c r="G1796" s="4">
        <v>172</v>
      </c>
      <c r="H1796" s="3" t="s">
        <v>11</v>
      </c>
      <c r="I1796" s="3" t="s">
        <v>71</v>
      </c>
      <c r="J1796" s="4">
        <v>65.36</v>
      </c>
    </row>
    <row r="1797" spans="1:10" x14ac:dyDescent="0.3">
      <c r="A1797" s="2" t="s">
        <v>3501</v>
      </c>
      <c r="B1797" s="3" t="s">
        <v>3502</v>
      </c>
      <c r="C1797" s="2">
        <v>7</v>
      </c>
      <c r="D1797" s="2">
        <v>2020</v>
      </c>
      <c r="E1797" s="4">
        <v>192</v>
      </c>
      <c r="F1797" s="4">
        <v>0</v>
      </c>
      <c r="G1797" s="4">
        <v>192</v>
      </c>
      <c r="H1797" s="3" t="s">
        <v>14</v>
      </c>
      <c r="I1797" s="3" t="s">
        <v>78</v>
      </c>
      <c r="J1797" s="4">
        <v>34.56</v>
      </c>
    </row>
    <row r="1798" spans="1:10" x14ac:dyDescent="0.3">
      <c r="A1798" s="2" t="s">
        <v>3503</v>
      </c>
      <c r="B1798" s="3" t="s">
        <v>3504</v>
      </c>
      <c r="C1798" s="2">
        <v>7</v>
      </c>
      <c r="D1798" s="2">
        <v>2020</v>
      </c>
      <c r="E1798" s="4">
        <v>210</v>
      </c>
      <c r="F1798" s="4">
        <v>0</v>
      </c>
      <c r="G1798" s="4">
        <v>210</v>
      </c>
      <c r="H1798" s="3" t="s">
        <v>14</v>
      </c>
      <c r="I1798" s="3" t="s">
        <v>75</v>
      </c>
      <c r="J1798" s="4">
        <v>37.799999999999997</v>
      </c>
    </row>
    <row r="1799" spans="1:10" x14ac:dyDescent="0.3">
      <c r="A1799" s="2" t="s">
        <v>3505</v>
      </c>
      <c r="B1799" s="3" t="s">
        <v>3506</v>
      </c>
      <c r="C1799" s="2">
        <v>7</v>
      </c>
      <c r="D1799" s="2">
        <v>2020</v>
      </c>
      <c r="E1799" s="4">
        <v>258</v>
      </c>
      <c r="F1799" s="4">
        <v>0</v>
      </c>
      <c r="G1799" s="4">
        <v>258</v>
      </c>
      <c r="H1799" s="3" t="s">
        <v>20</v>
      </c>
      <c r="I1799" s="3" t="s">
        <v>105</v>
      </c>
      <c r="J1799" s="4">
        <v>72.240000000000009</v>
      </c>
    </row>
    <row r="1800" spans="1:10" x14ac:dyDescent="0.3">
      <c r="A1800" s="2" t="s">
        <v>3507</v>
      </c>
      <c r="B1800" s="3" t="s">
        <v>3508</v>
      </c>
      <c r="C1800" s="2">
        <v>7</v>
      </c>
      <c r="D1800" s="2">
        <v>2020</v>
      </c>
      <c r="E1800" s="4">
        <v>327</v>
      </c>
      <c r="F1800" s="4">
        <v>0</v>
      </c>
      <c r="G1800" s="4">
        <v>327</v>
      </c>
      <c r="H1800" s="3" t="s">
        <v>20</v>
      </c>
      <c r="I1800" s="3" t="s">
        <v>100</v>
      </c>
      <c r="J1800" s="4">
        <v>94.83</v>
      </c>
    </row>
    <row r="1801" spans="1:10" x14ac:dyDescent="0.3">
      <c r="A1801" s="2" t="s">
        <v>3509</v>
      </c>
      <c r="B1801" s="3" t="s">
        <v>3510</v>
      </c>
      <c r="C1801" s="2">
        <v>7</v>
      </c>
      <c r="D1801" s="2">
        <v>2020</v>
      </c>
      <c r="E1801" s="4">
        <v>313</v>
      </c>
      <c r="F1801" s="4">
        <v>0</v>
      </c>
      <c r="G1801" s="4">
        <v>313</v>
      </c>
      <c r="H1801" s="3" t="s">
        <v>20</v>
      </c>
      <c r="I1801" s="3" t="s">
        <v>21</v>
      </c>
      <c r="J1801" s="4">
        <v>93.899999999999991</v>
      </c>
    </row>
    <row r="1802" spans="1:10" x14ac:dyDescent="0.3">
      <c r="A1802" s="2" t="s">
        <v>3511</v>
      </c>
      <c r="B1802" s="3" t="s">
        <v>3512</v>
      </c>
      <c r="C1802" s="2">
        <v>7</v>
      </c>
      <c r="D1802" s="2">
        <v>2020</v>
      </c>
      <c r="E1802" s="4">
        <v>992</v>
      </c>
      <c r="F1802" s="4">
        <v>0</v>
      </c>
      <c r="G1802" s="4">
        <v>992</v>
      </c>
      <c r="H1802" s="3" t="s">
        <v>23</v>
      </c>
      <c r="I1802" s="3" t="s">
        <v>405</v>
      </c>
      <c r="J1802" s="4">
        <v>277.76000000000005</v>
      </c>
    </row>
    <row r="1803" spans="1:10" x14ac:dyDescent="0.3">
      <c r="A1803" s="2" t="s">
        <v>3513</v>
      </c>
      <c r="B1803" s="3" t="s">
        <v>3514</v>
      </c>
      <c r="C1803" s="2">
        <v>7</v>
      </c>
      <c r="D1803" s="2">
        <v>2020</v>
      </c>
      <c r="E1803" s="4">
        <v>992</v>
      </c>
      <c r="F1803" s="4">
        <v>0</v>
      </c>
      <c r="G1803" s="4">
        <v>992</v>
      </c>
      <c r="H1803" s="3" t="s">
        <v>23</v>
      </c>
      <c r="I1803" s="3" t="s">
        <v>405</v>
      </c>
      <c r="J1803" s="4">
        <v>277.76000000000005</v>
      </c>
    </row>
    <row r="1804" spans="1:10" x14ac:dyDescent="0.3">
      <c r="A1804" s="2" t="s">
        <v>3515</v>
      </c>
      <c r="B1804" s="3" t="s">
        <v>3516</v>
      </c>
      <c r="C1804" s="2">
        <v>7</v>
      </c>
      <c r="D1804" s="2">
        <v>2020</v>
      </c>
      <c r="E1804" s="4">
        <v>1491</v>
      </c>
      <c r="F1804" s="4">
        <v>0</v>
      </c>
      <c r="G1804" s="4">
        <v>1491</v>
      </c>
      <c r="H1804" s="3" t="s">
        <v>26</v>
      </c>
      <c r="I1804" s="3" t="s">
        <v>31</v>
      </c>
      <c r="J1804" s="4">
        <v>506.94000000000005</v>
      </c>
    </row>
    <row r="1805" spans="1:10" x14ac:dyDescent="0.3">
      <c r="A1805" s="2" t="s">
        <v>3517</v>
      </c>
      <c r="B1805" s="3" t="s">
        <v>3518</v>
      </c>
      <c r="C1805" s="2">
        <v>7</v>
      </c>
      <c r="D1805" s="2">
        <v>2020</v>
      </c>
      <c r="E1805" s="4">
        <v>447</v>
      </c>
      <c r="F1805" s="4">
        <v>0</v>
      </c>
      <c r="G1805" s="4">
        <v>447</v>
      </c>
      <c r="H1805" s="3" t="s">
        <v>63</v>
      </c>
      <c r="I1805" s="3" t="s">
        <v>64</v>
      </c>
      <c r="J1805" s="4">
        <v>156.44999999999999</v>
      </c>
    </row>
    <row r="1806" spans="1:10" x14ac:dyDescent="0.3">
      <c r="A1806" s="2" t="s">
        <v>3519</v>
      </c>
      <c r="B1806" s="3" t="s">
        <v>3520</v>
      </c>
      <c r="C1806" s="2">
        <v>7</v>
      </c>
      <c r="D1806" s="2">
        <v>2020</v>
      </c>
      <c r="E1806" s="4">
        <v>172</v>
      </c>
      <c r="F1806" s="4">
        <v>0</v>
      </c>
      <c r="G1806" s="4">
        <v>172</v>
      </c>
      <c r="H1806" s="3" t="s">
        <v>11</v>
      </c>
      <c r="I1806" s="3" t="s">
        <v>71</v>
      </c>
      <c r="J1806" s="4">
        <v>65.36</v>
      </c>
    </row>
    <row r="1807" spans="1:10" x14ac:dyDescent="0.3">
      <c r="A1807" s="2" t="s">
        <v>3521</v>
      </c>
      <c r="B1807" s="3" t="s">
        <v>3522</v>
      </c>
      <c r="C1807" s="2">
        <v>7</v>
      </c>
      <c r="D1807" s="2">
        <v>2020</v>
      </c>
      <c r="E1807" s="4">
        <v>205</v>
      </c>
      <c r="F1807" s="4">
        <v>0</v>
      </c>
      <c r="G1807" s="4">
        <v>205</v>
      </c>
      <c r="H1807" s="3" t="s">
        <v>14</v>
      </c>
      <c r="I1807" s="3" t="s">
        <v>87</v>
      </c>
      <c r="J1807" s="4">
        <v>36.9</v>
      </c>
    </row>
    <row r="1808" spans="1:10" x14ac:dyDescent="0.3">
      <c r="A1808" s="2" t="s">
        <v>3523</v>
      </c>
      <c r="B1808" s="3" t="s">
        <v>3524</v>
      </c>
      <c r="C1808" s="2">
        <v>7</v>
      </c>
      <c r="D1808" s="2">
        <v>2020</v>
      </c>
      <c r="E1808" s="4">
        <v>327</v>
      </c>
      <c r="F1808" s="4">
        <v>0</v>
      </c>
      <c r="G1808" s="4">
        <v>327</v>
      </c>
      <c r="H1808" s="3" t="s">
        <v>20</v>
      </c>
      <c r="I1808" s="3" t="s">
        <v>100</v>
      </c>
      <c r="J1808" s="4">
        <v>94.83</v>
      </c>
    </row>
    <row r="1809" spans="1:10" x14ac:dyDescent="0.3">
      <c r="A1809" s="2" t="s">
        <v>3525</v>
      </c>
      <c r="B1809" s="3" t="s">
        <v>3526</v>
      </c>
      <c r="C1809" s="2">
        <v>7</v>
      </c>
      <c r="D1809" s="2">
        <v>2020</v>
      </c>
      <c r="E1809" s="4">
        <v>258</v>
      </c>
      <c r="F1809" s="4">
        <v>0</v>
      </c>
      <c r="G1809" s="4">
        <v>258</v>
      </c>
      <c r="H1809" s="3" t="s">
        <v>20</v>
      </c>
      <c r="I1809" s="3" t="s">
        <v>105</v>
      </c>
      <c r="J1809" s="4">
        <v>72.240000000000009</v>
      </c>
    </row>
    <row r="1810" spans="1:10" x14ac:dyDescent="0.3">
      <c r="A1810" s="2" t="s">
        <v>3527</v>
      </c>
      <c r="B1810" s="3" t="s">
        <v>3528</v>
      </c>
      <c r="C1810" s="2">
        <v>7</v>
      </c>
      <c r="D1810" s="2">
        <v>2020</v>
      </c>
      <c r="E1810" s="4">
        <v>447</v>
      </c>
      <c r="F1810" s="4">
        <v>0</v>
      </c>
      <c r="G1810" s="4">
        <v>447</v>
      </c>
      <c r="H1810" s="3" t="s">
        <v>63</v>
      </c>
      <c r="I1810" s="3" t="s">
        <v>64</v>
      </c>
      <c r="J1810" s="4">
        <v>156.44999999999999</v>
      </c>
    </row>
    <row r="1811" spans="1:10" x14ac:dyDescent="0.3">
      <c r="A1811" s="2" t="s">
        <v>3529</v>
      </c>
      <c r="B1811" s="3" t="s">
        <v>3530</v>
      </c>
      <c r="C1811" s="2">
        <v>7</v>
      </c>
      <c r="D1811" s="2">
        <v>2020</v>
      </c>
      <c r="E1811" s="4">
        <v>172</v>
      </c>
      <c r="F1811" s="4">
        <v>0</v>
      </c>
      <c r="G1811" s="4">
        <v>172</v>
      </c>
      <c r="H1811" s="3" t="s">
        <v>11</v>
      </c>
      <c r="I1811" s="3" t="s">
        <v>71</v>
      </c>
      <c r="J1811" s="4">
        <v>65.36</v>
      </c>
    </row>
    <row r="1812" spans="1:10" x14ac:dyDescent="0.3">
      <c r="A1812" s="2" t="s">
        <v>3531</v>
      </c>
      <c r="B1812" s="3" t="s">
        <v>3532</v>
      </c>
      <c r="C1812" s="2">
        <v>7</v>
      </c>
      <c r="D1812" s="2">
        <v>2020</v>
      </c>
      <c r="E1812" s="4">
        <v>192</v>
      </c>
      <c r="F1812" s="4">
        <v>0</v>
      </c>
      <c r="G1812" s="4">
        <v>192</v>
      </c>
      <c r="H1812" s="3" t="s">
        <v>14</v>
      </c>
      <c r="I1812" s="3" t="s">
        <v>78</v>
      </c>
      <c r="J1812" s="4">
        <v>34.56</v>
      </c>
    </row>
    <row r="1813" spans="1:10" x14ac:dyDescent="0.3">
      <c r="A1813" s="2" t="s">
        <v>3533</v>
      </c>
      <c r="B1813" s="3" t="s">
        <v>3534</v>
      </c>
      <c r="C1813" s="2">
        <v>7</v>
      </c>
      <c r="D1813" s="2">
        <v>2020</v>
      </c>
      <c r="E1813" s="4">
        <v>313</v>
      </c>
      <c r="F1813" s="4">
        <v>0</v>
      </c>
      <c r="G1813" s="4">
        <v>313</v>
      </c>
      <c r="H1813" s="3" t="s">
        <v>20</v>
      </c>
      <c r="I1813" s="3" t="s">
        <v>21</v>
      </c>
      <c r="J1813" s="4">
        <v>93.899999999999991</v>
      </c>
    </row>
    <row r="1814" spans="1:10" x14ac:dyDescent="0.3">
      <c r="A1814" s="2" t="s">
        <v>3535</v>
      </c>
      <c r="B1814" s="3" t="s">
        <v>3536</v>
      </c>
      <c r="C1814" s="2">
        <v>7</v>
      </c>
      <c r="D1814" s="2">
        <v>2020</v>
      </c>
      <c r="E1814" s="4">
        <v>258</v>
      </c>
      <c r="F1814" s="4">
        <v>0</v>
      </c>
      <c r="G1814" s="4">
        <v>258</v>
      </c>
      <c r="H1814" s="3" t="s">
        <v>20</v>
      </c>
      <c r="I1814" s="3" t="s">
        <v>105</v>
      </c>
      <c r="J1814" s="4">
        <v>72.240000000000009</v>
      </c>
    </row>
    <row r="1815" spans="1:10" x14ac:dyDescent="0.3">
      <c r="A1815" s="2" t="s">
        <v>3537</v>
      </c>
      <c r="B1815" s="3" t="s">
        <v>3538</v>
      </c>
      <c r="C1815" s="2">
        <v>7</v>
      </c>
      <c r="D1815" s="2">
        <v>2020</v>
      </c>
      <c r="E1815" s="4">
        <v>258</v>
      </c>
      <c r="F1815" s="4">
        <v>0</v>
      </c>
      <c r="G1815" s="4">
        <v>258</v>
      </c>
      <c r="H1815" s="3" t="s">
        <v>20</v>
      </c>
      <c r="I1815" s="3" t="s">
        <v>105</v>
      </c>
      <c r="J1815" s="4">
        <v>72.240000000000009</v>
      </c>
    </row>
    <row r="1816" spans="1:10" x14ac:dyDescent="0.3">
      <c r="A1816" s="2" t="s">
        <v>3539</v>
      </c>
      <c r="B1816" s="3" t="s">
        <v>3540</v>
      </c>
      <c r="C1816" s="2">
        <v>7</v>
      </c>
      <c r="D1816" s="2">
        <v>2020</v>
      </c>
      <c r="E1816" s="4">
        <v>805</v>
      </c>
      <c r="F1816" s="4">
        <v>0</v>
      </c>
      <c r="G1816" s="4">
        <v>805</v>
      </c>
      <c r="H1816" s="3" t="s">
        <v>23</v>
      </c>
      <c r="I1816" s="3" t="s">
        <v>180</v>
      </c>
      <c r="J1816" s="4">
        <v>249.55</v>
      </c>
    </row>
    <row r="1817" spans="1:10" x14ac:dyDescent="0.3">
      <c r="A1817" s="2" t="s">
        <v>3541</v>
      </c>
      <c r="B1817" s="3" t="s">
        <v>3542</v>
      </c>
      <c r="C1817" s="2">
        <v>7</v>
      </c>
      <c r="D1817" s="2">
        <v>2020</v>
      </c>
      <c r="E1817" s="4">
        <v>990</v>
      </c>
      <c r="F1817" s="4">
        <v>0</v>
      </c>
      <c r="G1817" s="4">
        <v>990</v>
      </c>
      <c r="H1817" s="3" t="s">
        <v>23</v>
      </c>
      <c r="I1817" s="3" t="s">
        <v>212</v>
      </c>
      <c r="J1817" s="4">
        <v>316.8</v>
      </c>
    </row>
    <row r="1818" spans="1:10" x14ac:dyDescent="0.3">
      <c r="A1818" s="2" t="s">
        <v>3543</v>
      </c>
      <c r="B1818" s="3" t="s">
        <v>3544</v>
      </c>
      <c r="C1818" s="2">
        <v>7</v>
      </c>
      <c r="D1818" s="2">
        <v>2020</v>
      </c>
      <c r="E1818" s="4">
        <v>1101</v>
      </c>
      <c r="F1818" s="4">
        <v>0</v>
      </c>
      <c r="G1818" s="4">
        <v>1101</v>
      </c>
      <c r="H1818" s="3" t="s">
        <v>26</v>
      </c>
      <c r="I1818" s="3" t="s">
        <v>33</v>
      </c>
      <c r="J1818" s="4">
        <v>396.36</v>
      </c>
    </row>
    <row r="1819" spans="1:10" x14ac:dyDescent="0.3">
      <c r="A1819" s="2" t="s">
        <v>3545</v>
      </c>
      <c r="B1819" s="3" t="s">
        <v>3546</v>
      </c>
      <c r="C1819" s="2">
        <v>7</v>
      </c>
      <c r="D1819" s="2">
        <v>2020</v>
      </c>
      <c r="E1819" s="4">
        <v>383</v>
      </c>
      <c r="F1819" s="4">
        <v>0</v>
      </c>
      <c r="G1819" s="4">
        <v>383</v>
      </c>
      <c r="H1819" s="3" t="s">
        <v>63</v>
      </c>
      <c r="I1819" s="3" t="s">
        <v>66</v>
      </c>
      <c r="J1819" s="4">
        <v>122.56</v>
      </c>
    </row>
    <row r="1820" spans="1:10" x14ac:dyDescent="0.3">
      <c r="A1820" s="2" t="s">
        <v>3547</v>
      </c>
      <c r="B1820" s="3" t="s">
        <v>3548</v>
      </c>
      <c r="C1820" s="2">
        <v>7</v>
      </c>
      <c r="D1820" s="2">
        <v>2020</v>
      </c>
      <c r="E1820" s="4">
        <v>172</v>
      </c>
      <c r="F1820" s="4">
        <v>0</v>
      </c>
      <c r="G1820" s="4">
        <v>172</v>
      </c>
      <c r="H1820" s="3" t="s">
        <v>11</v>
      </c>
      <c r="I1820" s="3" t="s">
        <v>71</v>
      </c>
      <c r="J1820" s="4">
        <v>65.36</v>
      </c>
    </row>
    <row r="1821" spans="1:10" x14ac:dyDescent="0.3">
      <c r="A1821" s="2" t="s">
        <v>3549</v>
      </c>
      <c r="B1821" s="3" t="s">
        <v>3550</v>
      </c>
      <c r="C1821" s="2">
        <v>7</v>
      </c>
      <c r="D1821" s="2">
        <v>2020</v>
      </c>
      <c r="E1821" s="4">
        <v>240</v>
      </c>
      <c r="F1821" s="4">
        <v>0</v>
      </c>
      <c r="G1821" s="4">
        <v>240</v>
      </c>
      <c r="H1821" s="3" t="s">
        <v>14</v>
      </c>
      <c r="I1821" s="3" t="s">
        <v>17</v>
      </c>
      <c r="J1821" s="4">
        <v>43.199999999999996</v>
      </c>
    </row>
    <row r="1822" spans="1:10" x14ac:dyDescent="0.3">
      <c r="A1822" s="2" t="s">
        <v>3551</v>
      </c>
      <c r="B1822" s="3" t="s">
        <v>3552</v>
      </c>
      <c r="C1822" s="2">
        <v>7</v>
      </c>
      <c r="D1822" s="2">
        <v>2020</v>
      </c>
      <c r="E1822" s="4">
        <v>313</v>
      </c>
      <c r="F1822" s="4">
        <v>0</v>
      </c>
      <c r="G1822" s="4">
        <v>313</v>
      </c>
      <c r="H1822" s="3" t="s">
        <v>20</v>
      </c>
      <c r="I1822" s="3" t="s">
        <v>21</v>
      </c>
      <c r="J1822" s="4">
        <v>93.899999999999991</v>
      </c>
    </row>
    <row r="1823" spans="1:10" x14ac:dyDescent="0.3">
      <c r="A1823" s="2" t="s">
        <v>3553</v>
      </c>
      <c r="B1823" s="3" t="s">
        <v>3554</v>
      </c>
      <c r="C1823" s="2">
        <v>7</v>
      </c>
      <c r="D1823" s="2">
        <v>2020</v>
      </c>
      <c r="E1823" s="4">
        <v>255</v>
      </c>
      <c r="F1823" s="4">
        <v>0</v>
      </c>
      <c r="G1823" s="4">
        <v>255</v>
      </c>
      <c r="H1823" s="3" t="s">
        <v>20</v>
      </c>
      <c r="I1823" s="3" t="s">
        <v>102</v>
      </c>
      <c r="J1823" s="4">
        <v>66.3</v>
      </c>
    </row>
    <row r="1824" spans="1:10" x14ac:dyDescent="0.3">
      <c r="A1824" s="2" t="s">
        <v>3555</v>
      </c>
      <c r="B1824" s="3" t="s">
        <v>3556</v>
      </c>
      <c r="C1824" s="2">
        <v>7</v>
      </c>
      <c r="D1824" s="2">
        <v>2020</v>
      </c>
      <c r="E1824" s="4">
        <v>327</v>
      </c>
      <c r="F1824" s="4">
        <v>0</v>
      </c>
      <c r="G1824" s="4">
        <v>327</v>
      </c>
      <c r="H1824" s="3" t="s">
        <v>20</v>
      </c>
      <c r="I1824" s="3" t="s">
        <v>100</v>
      </c>
      <c r="J1824" s="4">
        <v>94.83</v>
      </c>
    </row>
    <row r="1825" spans="1:10" x14ac:dyDescent="0.3">
      <c r="A1825" s="2" t="s">
        <v>3557</v>
      </c>
      <c r="B1825" s="3" t="s">
        <v>3558</v>
      </c>
      <c r="C1825" s="2">
        <v>7</v>
      </c>
      <c r="D1825" s="2">
        <v>2020</v>
      </c>
      <c r="E1825" s="4">
        <v>992</v>
      </c>
      <c r="F1825" s="4">
        <v>0</v>
      </c>
      <c r="G1825" s="4">
        <v>992</v>
      </c>
      <c r="H1825" s="3" t="s">
        <v>23</v>
      </c>
      <c r="I1825" s="3" t="s">
        <v>405</v>
      </c>
      <c r="J1825" s="4">
        <v>277.76000000000005</v>
      </c>
    </row>
    <row r="1826" spans="1:10" x14ac:dyDescent="0.3">
      <c r="A1826" s="2" t="s">
        <v>3559</v>
      </c>
      <c r="B1826" s="3" t="s">
        <v>3560</v>
      </c>
      <c r="C1826" s="2">
        <v>7</v>
      </c>
      <c r="D1826" s="2">
        <v>2020</v>
      </c>
      <c r="E1826" s="4">
        <v>951</v>
      </c>
      <c r="F1826" s="4">
        <v>0</v>
      </c>
      <c r="G1826" s="4">
        <v>951</v>
      </c>
      <c r="H1826" s="3" t="s">
        <v>23</v>
      </c>
      <c r="I1826" s="3" t="s">
        <v>24</v>
      </c>
      <c r="J1826" s="4">
        <v>247.26000000000002</v>
      </c>
    </row>
    <row r="1827" spans="1:10" x14ac:dyDescent="0.3">
      <c r="A1827" s="2" t="s">
        <v>3561</v>
      </c>
      <c r="B1827" s="3" t="s">
        <v>3562</v>
      </c>
      <c r="C1827" s="2">
        <v>7</v>
      </c>
      <c r="D1827" s="2">
        <v>2020</v>
      </c>
      <c r="E1827" s="4">
        <v>1101</v>
      </c>
      <c r="F1827" s="4">
        <v>0</v>
      </c>
      <c r="G1827" s="4">
        <v>1101</v>
      </c>
      <c r="H1827" s="3" t="s">
        <v>26</v>
      </c>
      <c r="I1827" s="3" t="s">
        <v>33</v>
      </c>
      <c r="J1827" s="4">
        <v>396.36</v>
      </c>
    </row>
    <row r="1828" spans="1:10" x14ac:dyDescent="0.3">
      <c r="A1828" s="2" t="s">
        <v>3563</v>
      </c>
      <c r="B1828" s="3" t="s">
        <v>3564</v>
      </c>
      <c r="C1828" s="2">
        <v>7</v>
      </c>
      <c r="D1828" s="2">
        <v>2020</v>
      </c>
      <c r="E1828" s="4">
        <v>948</v>
      </c>
      <c r="F1828" s="4">
        <v>0</v>
      </c>
      <c r="G1828" s="4">
        <v>948</v>
      </c>
      <c r="H1828" s="3" t="s">
        <v>26</v>
      </c>
      <c r="I1828" s="3" t="s">
        <v>27</v>
      </c>
      <c r="J1828" s="4">
        <v>303.36</v>
      </c>
    </row>
    <row r="1829" spans="1:10" x14ac:dyDescent="0.3">
      <c r="A1829" s="2" t="s">
        <v>3565</v>
      </c>
      <c r="B1829" s="3" t="s">
        <v>3566</v>
      </c>
      <c r="C1829" s="2">
        <v>7</v>
      </c>
      <c r="D1829" s="2">
        <v>2020</v>
      </c>
      <c r="E1829" s="4">
        <v>172</v>
      </c>
      <c r="F1829" s="4">
        <v>0</v>
      </c>
      <c r="G1829" s="4">
        <v>172</v>
      </c>
      <c r="H1829" s="3" t="s">
        <v>11</v>
      </c>
      <c r="I1829" s="3" t="s">
        <v>71</v>
      </c>
      <c r="J1829" s="4">
        <v>65.36</v>
      </c>
    </row>
    <row r="1830" spans="1:10" x14ac:dyDescent="0.3">
      <c r="A1830" s="2" t="s">
        <v>3567</v>
      </c>
      <c r="B1830" s="3" t="s">
        <v>3568</v>
      </c>
      <c r="C1830" s="2">
        <v>7</v>
      </c>
      <c r="D1830" s="2">
        <v>2020</v>
      </c>
      <c r="E1830" s="4">
        <v>240</v>
      </c>
      <c r="F1830" s="4">
        <v>0</v>
      </c>
      <c r="G1830" s="4">
        <v>240</v>
      </c>
      <c r="H1830" s="3" t="s">
        <v>14</v>
      </c>
      <c r="I1830" s="3" t="s">
        <v>17</v>
      </c>
      <c r="J1830" s="4">
        <v>43.199999999999996</v>
      </c>
    </row>
    <row r="1831" spans="1:10" x14ac:dyDescent="0.3">
      <c r="A1831" s="2" t="s">
        <v>3569</v>
      </c>
      <c r="B1831" s="3" t="s">
        <v>3570</v>
      </c>
      <c r="C1831" s="2">
        <v>7</v>
      </c>
      <c r="D1831" s="2">
        <v>2020</v>
      </c>
      <c r="E1831" s="4">
        <v>313</v>
      </c>
      <c r="F1831" s="4">
        <v>0</v>
      </c>
      <c r="G1831" s="4">
        <v>313</v>
      </c>
      <c r="H1831" s="3" t="s">
        <v>20</v>
      </c>
      <c r="I1831" s="3" t="s">
        <v>21</v>
      </c>
      <c r="J1831" s="4">
        <v>93.899999999999991</v>
      </c>
    </row>
    <row r="1832" spans="1:10" x14ac:dyDescent="0.3">
      <c r="A1832" s="2" t="s">
        <v>3571</v>
      </c>
      <c r="B1832" s="3" t="s">
        <v>3572</v>
      </c>
      <c r="C1832" s="2">
        <v>7</v>
      </c>
      <c r="D1832" s="2">
        <v>2020</v>
      </c>
      <c r="E1832" s="4">
        <v>258</v>
      </c>
      <c r="F1832" s="4">
        <v>0</v>
      </c>
      <c r="G1832" s="4">
        <v>258</v>
      </c>
      <c r="H1832" s="3" t="s">
        <v>20</v>
      </c>
      <c r="I1832" s="3" t="s">
        <v>105</v>
      </c>
      <c r="J1832" s="4">
        <v>72.240000000000009</v>
      </c>
    </row>
    <row r="1833" spans="1:10" x14ac:dyDescent="0.3">
      <c r="A1833" s="2" t="s">
        <v>3573</v>
      </c>
      <c r="B1833" s="3" t="s">
        <v>3574</v>
      </c>
      <c r="C1833" s="2">
        <v>7</v>
      </c>
      <c r="D1833" s="2">
        <v>2020</v>
      </c>
      <c r="E1833" s="4">
        <v>313</v>
      </c>
      <c r="F1833" s="4">
        <v>0</v>
      </c>
      <c r="G1833" s="4">
        <v>313</v>
      </c>
      <c r="H1833" s="3" t="s">
        <v>20</v>
      </c>
      <c r="I1833" s="3" t="s">
        <v>21</v>
      </c>
      <c r="J1833" s="4">
        <v>93.899999999999991</v>
      </c>
    </row>
    <row r="1834" spans="1:10" x14ac:dyDescent="0.3">
      <c r="A1834" s="2" t="s">
        <v>3575</v>
      </c>
      <c r="B1834" s="3" t="s">
        <v>3576</v>
      </c>
      <c r="C1834" s="2">
        <v>7</v>
      </c>
      <c r="D1834" s="2">
        <v>2020</v>
      </c>
      <c r="E1834" s="4">
        <v>526</v>
      </c>
      <c r="F1834" s="4">
        <v>0</v>
      </c>
      <c r="G1834" s="4">
        <v>526</v>
      </c>
      <c r="H1834" s="3" t="s">
        <v>23</v>
      </c>
      <c r="I1834" s="3" t="s">
        <v>183</v>
      </c>
      <c r="J1834" s="4">
        <v>210.4</v>
      </c>
    </row>
    <row r="1835" spans="1:10" x14ac:dyDescent="0.3">
      <c r="A1835" s="2" t="s">
        <v>3577</v>
      </c>
      <c r="B1835" s="3" t="s">
        <v>3578</v>
      </c>
      <c r="C1835" s="2">
        <v>7</v>
      </c>
      <c r="D1835" s="2">
        <v>2020</v>
      </c>
      <c r="E1835" s="4">
        <v>951</v>
      </c>
      <c r="F1835" s="4">
        <v>0</v>
      </c>
      <c r="G1835" s="4">
        <v>951</v>
      </c>
      <c r="H1835" s="3" t="s">
        <v>23</v>
      </c>
      <c r="I1835" s="3" t="s">
        <v>24</v>
      </c>
      <c r="J1835" s="4">
        <v>247.26000000000002</v>
      </c>
    </row>
    <row r="1836" spans="1:10" x14ac:dyDescent="0.3">
      <c r="A1836" s="2" t="s">
        <v>3579</v>
      </c>
      <c r="B1836" s="3" t="s">
        <v>3580</v>
      </c>
      <c r="C1836" s="2">
        <v>7</v>
      </c>
      <c r="D1836" s="2">
        <v>2020</v>
      </c>
      <c r="E1836" s="4">
        <v>1491</v>
      </c>
      <c r="F1836" s="4">
        <v>0</v>
      </c>
      <c r="G1836" s="4">
        <v>1491</v>
      </c>
      <c r="H1836" s="3" t="s">
        <v>26</v>
      </c>
      <c r="I1836" s="3" t="s">
        <v>31</v>
      </c>
      <c r="J1836" s="4">
        <v>506.94000000000005</v>
      </c>
    </row>
    <row r="1837" spans="1:10" x14ac:dyDescent="0.3">
      <c r="A1837" s="2" t="s">
        <v>3581</v>
      </c>
      <c r="B1837" s="3" t="s">
        <v>3582</v>
      </c>
      <c r="C1837" s="2">
        <v>7</v>
      </c>
      <c r="D1837" s="2">
        <v>2020</v>
      </c>
      <c r="E1837" s="4">
        <v>1491</v>
      </c>
      <c r="F1837" s="4">
        <v>0</v>
      </c>
      <c r="G1837" s="4">
        <v>1491</v>
      </c>
      <c r="H1837" s="3" t="s">
        <v>26</v>
      </c>
      <c r="I1837" s="3" t="s">
        <v>31</v>
      </c>
      <c r="J1837" s="4">
        <v>506.94000000000005</v>
      </c>
    </row>
    <row r="1838" spans="1:10" x14ac:dyDescent="0.3">
      <c r="A1838" s="2" t="s">
        <v>3583</v>
      </c>
      <c r="B1838" s="3" t="s">
        <v>3584</v>
      </c>
      <c r="C1838" s="2">
        <v>7</v>
      </c>
      <c r="D1838" s="2">
        <v>2020</v>
      </c>
      <c r="E1838" s="4">
        <v>948</v>
      </c>
      <c r="F1838" s="4">
        <v>0</v>
      </c>
      <c r="G1838" s="4">
        <v>948</v>
      </c>
      <c r="H1838" s="3" t="s">
        <v>26</v>
      </c>
      <c r="I1838" s="3" t="s">
        <v>27</v>
      </c>
      <c r="J1838" s="4">
        <v>303.36</v>
      </c>
    </row>
    <row r="1839" spans="1:10" x14ac:dyDescent="0.3">
      <c r="A1839" s="2" t="s">
        <v>3585</v>
      </c>
      <c r="B1839" s="3" t="s">
        <v>3586</v>
      </c>
      <c r="C1839" s="2">
        <v>7</v>
      </c>
      <c r="D1839" s="2">
        <v>2020</v>
      </c>
      <c r="E1839" s="4">
        <v>168</v>
      </c>
      <c r="F1839" s="4">
        <v>0</v>
      </c>
      <c r="G1839" s="4">
        <v>168</v>
      </c>
      <c r="H1839" s="3" t="s">
        <v>11</v>
      </c>
      <c r="I1839" s="3" t="s">
        <v>12</v>
      </c>
      <c r="J1839" s="4">
        <v>25.2</v>
      </c>
    </row>
    <row r="1840" spans="1:10" x14ac:dyDescent="0.3">
      <c r="A1840" s="2" t="s">
        <v>3587</v>
      </c>
      <c r="B1840" s="3" t="s">
        <v>3588</v>
      </c>
      <c r="C1840" s="2">
        <v>7</v>
      </c>
      <c r="D1840" s="2">
        <v>2020</v>
      </c>
      <c r="E1840" s="4">
        <v>240</v>
      </c>
      <c r="F1840" s="4">
        <v>0</v>
      </c>
      <c r="G1840" s="4">
        <v>240</v>
      </c>
      <c r="H1840" s="3" t="s">
        <v>14</v>
      </c>
      <c r="I1840" s="3" t="s">
        <v>17</v>
      </c>
      <c r="J1840" s="4">
        <v>43.199999999999996</v>
      </c>
    </row>
    <row r="1841" spans="1:10" x14ac:dyDescent="0.3">
      <c r="A1841" s="2" t="s">
        <v>3589</v>
      </c>
      <c r="B1841" s="3" t="s">
        <v>3590</v>
      </c>
      <c r="C1841" s="2">
        <v>7</v>
      </c>
      <c r="D1841" s="2">
        <v>2020</v>
      </c>
      <c r="E1841" s="4">
        <v>255</v>
      </c>
      <c r="F1841" s="4">
        <v>0</v>
      </c>
      <c r="G1841" s="4">
        <v>255</v>
      </c>
      <c r="H1841" s="3" t="s">
        <v>20</v>
      </c>
      <c r="I1841" s="3" t="s">
        <v>102</v>
      </c>
      <c r="J1841" s="4">
        <v>66.3</v>
      </c>
    </row>
    <row r="1842" spans="1:10" x14ac:dyDescent="0.3">
      <c r="A1842" s="2" t="s">
        <v>3591</v>
      </c>
      <c r="B1842" s="3" t="s">
        <v>3592</v>
      </c>
      <c r="C1842" s="2">
        <v>7</v>
      </c>
      <c r="D1842" s="2">
        <v>2020</v>
      </c>
      <c r="E1842" s="4">
        <v>255</v>
      </c>
      <c r="F1842" s="4">
        <v>0</v>
      </c>
      <c r="G1842" s="4">
        <v>255</v>
      </c>
      <c r="H1842" s="3" t="s">
        <v>20</v>
      </c>
      <c r="I1842" s="3" t="s">
        <v>102</v>
      </c>
      <c r="J1842" s="4">
        <v>66.3</v>
      </c>
    </row>
    <row r="1843" spans="1:10" x14ac:dyDescent="0.3">
      <c r="A1843" s="2" t="s">
        <v>3593</v>
      </c>
      <c r="B1843" s="3" t="s">
        <v>3594</v>
      </c>
      <c r="C1843" s="2">
        <v>7</v>
      </c>
      <c r="D1843" s="2">
        <v>2020</v>
      </c>
      <c r="E1843" s="4">
        <v>1086</v>
      </c>
      <c r="F1843" s="4">
        <v>0</v>
      </c>
      <c r="G1843" s="4">
        <v>1086</v>
      </c>
      <c r="H1843" s="3" t="s">
        <v>23</v>
      </c>
      <c r="I1843" s="3" t="s">
        <v>467</v>
      </c>
      <c r="J1843" s="4">
        <v>293.22000000000003</v>
      </c>
    </row>
    <row r="1844" spans="1:10" x14ac:dyDescent="0.3">
      <c r="A1844" s="2" t="s">
        <v>3595</v>
      </c>
      <c r="B1844" s="3" t="s">
        <v>3596</v>
      </c>
      <c r="C1844" s="2">
        <v>7</v>
      </c>
      <c r="D1844" s="2">
        <v>2020</v>
      </c>
      <c r="E1844" s="4">
        <v>992</v>
      </c>
      <c r="F1844" s="4">
        <v>0</v>
      </c>
      <c r="G1844" s="4">
        <v>992</v>
      </c>
      <c r="H1844" s="3" t="s">
        <v>23</v>
      </c>
      <c r="I1844" s="3" t="s">
        <v>215</v>
      </c>
      <c r="J1844" s="4">
        <v>307.52</v>
      </c>
    </row>
    <row r="1845" spans="1:10" x14ac:dyDescent="0.3">
      <c r="A1845" s="2" t="s">
        <v>3597</v>
      </c>
      <c r="B1845" s="3" t="s">
        <v>3598</v>
      </c>
      <c r="C1845" s="2">
        <v>7</v>
      </c>
      <c r="D1845" s="2">
        <v>2020</v>
      </c>
      <c r="E1845" s="4">
        <v>948</v>
      </c>
      <c r="F1845" s="4">
        <v>0</v>
      </c>
      <c r="G1845" s="4">
        <v>948</v>
      </c>
      <c r="H1845" s="3" t="s">
        <v>26</v>
      </c>
      <c r="I1845" s="3" t="s">
        <v>27</v>
      </c>
      <c r="J1845" s="4">
        <v>303.36</v>
      </c>
    </row>
    <row r="1846" spans="1:10" x14ac:dyDescent="0.3">
      <c r="A1846" s="2" t="s">
        <v>3599</v>
      </c>
      <c r="B1846" s="3" t="s">
        <v>3600</v>
      </c>
      <c r="C1846" s="2">
        <v>7</v>
      </c>
      <c r="D1846" s="2">
        <v>2020</v>
      </c>
      <c r="E1846" s="4">
        <v>948</v>
      </c>
      <c r="F1846" s="4">
        <v>0</v>
      </c>
      <c r="G1846" s="4">
        <v>948</v>
      </c>
      <c r="H1846" s="3" t="s">
        <v>26</v>
      </c>
      <c r="I1846" s="3" t="s">
        <v>27</v>
      </c>
      <c r="J1846" s="4">
        <v>303.36</v>
      </c>
    </row>
    <row r="1847" spans="1:10" x14ac:dyDescent="0.3">
      <c r="A1847" s="2" t="s">
        <v>3601</v>
      </c>
      <c r="B1847" s="3" t="s">
        <v>3602</v>
      </c>
      <c r="C1847" s="2">
        <v>7</v>
      </c>
      <c r="D1847" s="2">
        <v>2020</v>
      </c>
      <c r="E1847" s="4">
        <v>1576</v>
      </c>
      <c r="F1847" s="4">
        <v>0</v>
      </c>
      <c r="G1847" s="4">
        <v>1576</v>
      </c>
      <c r="H1847" s="3" t="s">
        <v>26</v>
      </c>
      <c r="I1847" s="3" t="s">
        <v>407</v>
      </c>
      <c r="J1847" s="4">
        <v>520.08000000000004</v>
      </c>
    </row>
    <row r="1848" spans="1:10" x14ac:dyDescent="0.3">
      <c r="A1848" s="2" t="s">
        <v>3603</v>
      </c>
      <c r="B1848" s="3" t="s">
        <v>3604</v>
      </c>
      <c r="C1848" s="2">
        <v>7</v>
      </c>
      <c r="D1848" s="2">
        <v>2020</v>
      </c>
      <c r="E1848" s="4">
        <v>1101</v>
      </c>
      <c r="F1848" s="4">
        <v>0</v>
      </c>
      <c r="G1848" s="4">
        <v>1101</v>
      </c>
      <c r="H1848" s="3" t="s">
        <v>26</v>
      </c>
      <c r="I1848" s="3" t="s">
        <v>33</v>
      </c>
      <c r="J1848" s="4">
        <v>396.36</v>
      </c>
    </row>
    <row r="1849" spans="1:10" x14ac:dyDescent="0.3">
      <c r="A1849" s="2" t="s">
        <v>3605</v>
      </c>
      <c r="B1849" s="3" t="s">
        <v>3606</v>
      </c>
      <c r="C1849" s="2">
        <v>7</v>
      </c>
      <c r="D1849" s="2">
        <v>2020</v>
      </c>
      <c r="E1849" s="4">
        <v>144</v>
      </c>
      <c r="F1849" s="4">
        <v>0</v>
      </c>
      <c r="G1849" s="4">
        <v>144</v>
      </c>
      <c r="H1849" s="3" t="s">
        <v>11</v>
      </c>
      <c r="I1849" s="3" t="s">
        <v>119</v>
      </c>
      <c r="J1849" s="4">
        <v>66.240000000000009</v>
      </c>
    </row>
    <row r="1850" spans="1:10" x14ac:dyDescent="0.3">
      <c r="A1850" s="2" t="s">
        <v>3607</v>
      </c>
      <c r="B1850" s="3" t="s">
        <v>3608</v>
      </c>
      <c r="C1850" s="2">
        <v>7</v>
      </c>
      <c r="D1850" s="2">
        <v>2020</v>
      </c>
      <c r="E1850" s="4">
        <v>220</v>
      </c>
      <c r="F1850" s="4">
        <v>0</v>
      </c>
      <c r="G1850" s="4">
        <v>220</v>
      </c>
      <c r="H1850" s="3" t="s">
        <v>14</v>
      </c>
      <c r="I1850" s="3" t="s">
        <v>15</v>
      </c>
      <c r="J1850" s="4">
        <v>39.6</v>
      </c>
    </row>
    <row r="1851" spans="1:10" x14ac:dyDescent="0.3">
      <c r="A1851" s="2" t="s">
        <v>3609</v>
      </c>
      <c r="B1851" s="3" t="s">
        <v>3610</v>
      </c>
      <c r="C1851" s="2">
        <v>7</v>
      </c>
      <c r="D1851" s="2">
        <v>2020</v>
      </c>
      <c r="E1851" s="4">
        <v>255</v>
      </c>
      <c r="F1851" s="4">
        <v>0</v>
      </c>
      <c r="G1851" s="4">
        <v>255</v>
      </c>
      <c r="H1851" s="3" t="s">
        <v>20</v>
      </c>
      <c r="I1851" s="3" t="s">
        <v>102</v>
      </c>
      <c r="J1851" s="4">
        <v>66.3</v>
      </c>
    </row>
    <row r="1852" spans="1:10" x14ac:dyDescent="0.3">
      <c r="A1852" s="2" t="s">
        <v>3611</v>
      </c>
      <c r="B1852" s="3" t="s">
        <v>3612</v>
      </c>
      <c r="C1852" s="2">
        <v>7</v>
      </c>
      <c r="D1852" s="2">
        <v>2020</v>
      </c>
      <c r="E1852" s="4">
        <v>992</v>
      </c>
      <c r="F1852" s="4">
        <v>0</v>
      </c>
      <c r="G1852" s="4">
        <v>992</v>
      </c>
      <c r="H1852" s="3" t="s">
        <v>23</v>
      </c>
      <c r="I1852" s="3" t="s">
        <v>215</v>
      </c>
      <c r="J1852" s="4">
        <v>307.52</v>
      </c>
    </row>
    <row r="1853" spans="1:10" x14ac:dyDescent="0.3">
      <c r="A1853" s="2" t="s">
        <v>3613</v>
      </c>
      <c r="B1853" s="3" t="s">
        <v>3614</v>
      </c>
      <c r="C1853" s="2">
        <v>7</v>
      </c>
      <c r="D1853" s="2">
        <v>2020</v>
      </c>
      <c r="E1853" s="4">
        <v>992</v>
      </c>
      <c r="F1853" s="4">
        <v>0</v>
      </c>
      <c r="G1853" s="4">
        <v>992</v>
      </c>
      <c r="H1853" s="3" t="s">
        <v>23</v>
      </c>
      <c r="I1853" s="3" t="s">
        <v>405</v>
      </c>
      <c r="J1853" s="4">
        <v>277.76000000000005</v>
      </c>
    </row>
    <row r="1854" spans="1:10" x14ac:dyDescent="0.3">
      <c r="A1854" s="2" t="s">
        <v>3615</v>
      </c>
      <c r="B1854" s="3" t="s">
        <v>3616</v>
      </c>
      <c r="C1854" s="2">
        <v>7</v>
      </c>
      <c r="D1854" s="2">
        <v>2020</v>
      </c>
      <c r="E1854" s="4">
        <v>948</v>
      </c>
      <c r="F1854" s="4">
        <v>0</v>
      </c>
      <c r="G1854" s="4">
        <v>948</v>
      </c>
      <c r="H1854" s="3" t="s">
        <v>26</v>
      </c>
      <c r="I1854" s="3" t="s">
        <v>27</v>
      </c>
      <c r="J1854" s="4">
        <v>303.36</v>
      </c>
    </row>
    <row r="1855" spans="1:10" x14ac:dyDescent="0.3">
      <c r="A1855" s="2" t="s">
        <v>3617</v>
      </c>
      <c r="B1855" s="3" t="s">
        <v>3618</v>
      </c>
      <c r="C1855" s="2">
        <v>7</v>
      </c>
      <c r="D1855" s="2">
        <v>2020</v>
      </c>
      <c r="E1855" s="4">
        <v>1101</v>
      </c>
      <c r="F1855" s="4">
        <v>0</v>
      </c>
      <c r="G1855" s="4">
        <v>1101</v>
      </c>
      <c r="H1855" s="3" t="s">
        <v>26</v>
      </c>
      <c r="I1855" s="3" t="s">
        <v>33</v>
      </c>
      <c r="J1855" s="4">
        <v>396.36</v>
      </c>
    </row>
    <row r="1856" spans="1:10" x14ac:dyDescent="0.3">
      <c r="A1856" s="2" t="s">
        <v>3619</v>
      </c>
      <c r="B1856" s="3" t="s">
        <v>3620</v>
      </c>
      <c r="C1856" s="2">
        <v>7</v>
      </c>
      <c r="D1856" s="2">
        <v>2020</v>
      </c>
      <c r="E1856" s="4">
        <v>1576</v>
      </c>
      <c r="F1856" s="4">
        <v>0</v>
      </c>
      <c r="G1856" s="4">
        <v>1576</v>
      </c>
      <c r="H1856" s="3" t="s">
        <v>26</v>
      </c>
      <c r="I1856" s="3" t="s">
        <v>407</v>
      </c>
      <c r="J1856" s="4">
        <v>520.08000000000004</v>
      </c>
    </row>
    <row r="1857" spans="1:10" x14ac:dyDescent="0.3">
      <c r="A1857" s="2" t="s">
        <v>3621</v>
      </c>
      <c r="B1857" s="3" t="s">
        <v>3622</v>
      </c>
      <c r="C1857" s="2">
        <v>7</v>
      </c>
      <c r="D1857" s="2">
        <v>2020</v>
      </c>
      <c r="E1857" s="4">
        <v>210</v>
      </c>
      <c r="F1857" s="4">
        <v>0</v>
      </c>
      <c r="G1857" s="4">
        <v>210</v>
      </c>
      <c r="H1857" s="3" t="s">
        <v>14</v>
      </c>
      <c r="I1857" s="3" t="s">
        <v>75</v>
      </c>
      <c r="J1857" s="4">
        <v>37.799999999999997</v>
      </c>
    </row>
    <row r="1858" spans="1:10" x14ac:dyDescent="0.3">
      <c r="A1858" s="2" t="s">
        <v>3623</v>
      </c>
      <c r="B1858" s="3" t="s">
        <v>3624</v>
      </c>
      <c r="C1858" s="2">
        <v>7</v>
      </c>
      <c r="D1858" s="2">
        <v>2020</v>
      </c>
      <c r="E1858" s="4">
        <v>258</v>
      </c>
      <c r="F1858" s="4">
        <v>0</v>
      </c>
      <c r="G1858" s="4">
        <v>258</v>
      </c>
      <c r="H1858" s="3" t="s">
        <v>20</v>
      </c>
      <c r="I1858" s="3" t="s">
        <v>105</v>
      </c>
      <c r="J1858" s="4">
        <v>72.240000000000009</v>
      </c>
    </row>
    <row r="1859" spans="1:10" x14ac:dyDescent="0.3">
      <c r="A1859" s="2" t="s">
        <v>3625</v>
      </c>
      <c r="B1859" s="3" t="s">
        <v>3626</v>
      </c>
      <c r="C1859" s="2">
        <v>7</v>
      </c>
      <c r="D1859" s="2">
        <v>2020</v>
      </c>
      <c r="E1859" s="4">
        <v>889</v>
      </c>
      <c r="F1859" s="4">
        <v>0</v>
      </c>
      <c r="G1859" s="4">
        <v>889</v>
      </c>
      <c r="H1859" s="3" t="s">
        <v>23</v>
      </c>
      <c r="I1859" s="3" t="s">
        <v>309</v>
      </c>
      <c r="J1859" s="4">
        <v>222.25</v>
      </c>
    </row>
    <row r="1860" spans="1:10" x14ac:dyDescent="0.3">
      <c r="A1860" s="2" t="s">
        <v>3627</v>
      </c>
      <c r="B1860" s="3" t="s">
        <v>3628</v>
      </c>
      <c r="C1860" s="2">
        <v>7</v>
      </c>
      <c r="D1860" s="2">
        <v>2020</v>
      </c>
      <c r="E1860" s="4">
        <v>805</v>
      </c>
      <c r="F1860" s="4">
        <v>0</v>
      </c>
      <c r="G1860" s="4">
        <v>805</v>
      </c>
      <c r="H1860" s="3" t="s">
        <v>23</v>
      </c>
      <c r="I1860" s="3" t="s">
        <v>180</v>
      </c>
      <c r="J1860" s="4">
        <v>249.55</v>
      </c>
    </row>
    <row r="1861" spans="1:10" x14ac:dyDescent="0.3">
      <c r="A1861" s="2" t="s">
        <v>3629</v>
      </c>
      <c r="B1861" s="3" t="s">
        <v>3630</v>
      </c>
      <c r="C1861" s="2">
        <v>7</v>
      </c>
      <c r="D1861" s="2">
        <v>2020</v>
      </c>
      <c r="E1861" s="4">
        <v>1491</v>
      </c>
      <c r="F1861" s="4">
        <v>0</v>
      </c>
      <c r="G1861" s="4">
        <v>1491</v>
      </c>
      <c r="H1861" s="3" t="s">
        <v>26</v>
      </c>
      <c r="I1861" s="3" t="s">
        <v>31</v>
      </c>
      <c r="J1861" s="4">
        <v>506.94000000000005</v>
      </c>
    </row>
    <row r="1862" spans="1:10" x14ac:dyDescent="0.3">
      <c r="A1862" s="2" t="s">
        <v>3631</v>
      </c>
      <c r="B1862" s="3" t="s">
        <v>3632</v>
      </c>
      <c r="C1862" s="2">
        <v>7</v>
      </c>
      <c r="D1862" s="2">
        <v>2020</v>
      </c>
      <c r="E1862" s="4">
        <v>948</v>
      </c>
      <c r="F1862" s="4">
        <v>0</v>
      </c>
      <c r="G1862" s="4">
        <v>948</v>
      </c>
      <c r="H1862" s="3" t="s">
        <v>26</v>
      </c>
      <c r="I1862" s="3" t="s">
        <v>27</v>
      </c>
      <c r="J1862" s="4">
        <v>303.36</v>
      </c>
    </row>
    <row r="1863" spans="1:10" x14ac:dyDescent="0.3">
      <c r="A1863" s="2" t="s">
        <v>3633</v>
      </c>
      <c r="B1863" s="3" t="s">
        <v>3634</v>
      </c>
      <c r="C1863" s="2">
        <v>7</v>
      </c>
      <c r="D1863" s="2">
        <v>2020</v>
      </c>
      <c r="E1863" s="4">
        <v>1101</v>
      </c>
      <c r="F1863" s="4">
        <v>0</v>
      </c>
      <c r="G1863" s="4">
        <v>1101</v>
      </c>
      <c r="H1863" s="3" t="s">
        <v>26</v>
      </c>
      <c r="I1863" s="3" t="s">
        <v>33</v>
      </c>
      <c r="J1863" s="4">
        <v>396.36</v>
      </c>
    </row>
    <row r="1864" spans="1:10" x14ac:dyDescent="0.3">
      <c r="A1864" s="2" t="s">
        <v>3635</v>
      </c>
      <c r="B1864" s="3" t="s">
        <v>3636</v>
      </c>
      <c r="C1864" s="2">
        <v>7</v>
      </c>
      <c r="D1864" s="2">
        <v>2020</v>
      </c>
      <c r="E1864" s="4">
        <v>1101</v>
      </c>
      <c r="F1864" s="4">
        <v>0</v>
      </c>
      <c r="G1864" s="4">
        <v>1101</v>
      </c>
      <c r="H1864" s="3" t="s">
        <v>26</v>
      </c>
      <c r="I1864" s="3" t="s">
        <v>33</v>
      </c>
      <c r="J1864" s="4">
        <v>396.36</v>
      </c>
    </row>
    <row r="1865" spans="1:10" x14ac:dyDescent="0.3">
      <c r="A1865" s="2" t="s">
        <v>3637</v>
      </c>
      <c r="B1865" s="3" t="s">
        <v>3638</v>
      </c>
      <c r="C1865" s="2">
        <v>7</v>
      </c>
      <c r="D1865" s="2">
        <v>2020</v>
      </c>
      <c r="E1865" s="4">
        <v>510</v>
      </c>
      <c r="F1865" s="4">
        <v>0</v>
      </c>
      <c r="G1865" s="4">
        <v>510</v>
      </c>
      <c r="H1865" s="3" t="s">
        <v>41</v>
      </c>
      <c r="I1865" s="3" t="s">
        <v>42</v>
      </c>
      <c r="J1865" s="4">
        <v>163.20000000000002</v>
      </c>
    </row>
    <row r="1866" spans="1:10" x14ac:dyDescent="0.3">
      <c r="A1866" s="2" t="s">
        <v>3639</v>
      </c>
      <c r="B1866" s="3" t="s">
        <v>3640</v>
      </c>
      <c r="C1866" s="2">
        <v>7</v>
      </c>
      <c r="D1866" s="2">
        <v>2020</v>
      </c>
      <c r="E1866" s="4">
        <v>579</v>
      </c>
      <c r="F1866" s="4">
        <v>0</v>
      </c>
      <c r="G1866" s="4">
        <v>579</v>
      </c>
      <c r="H1866" s="3" t="s">
        <v>41</v>
      </c>
      <c r="I1866" s="3" t="s">
        <v>197</v>
      </c>
      <c r="J1866" s="4">
        <v>167.91</v>
      </c>
    </row>
    <row r="1867" spans="1:10" x14ac:dyDescent="0.3">
      <c r="A1867" s="2" t="s">
        <v>3641</v>
      </c>
      <c r="B1867" s="3" t="s">
        <v>3642</v>
      </c>
      <c r="C1867" s="2">
        <v>7</v>
      </c>
      <c r="D1867" s="2">
        <v>2020</v>
      </c>
      <c r="E1867" s="4">
        <v>192</v>
      </c>
      <c r="F1867" s="4">
        <v>0</v>
      </c>
      <c r="G1867" s="4">
        <v>192</v>
      </c>
      <c r="H1867" s="3" t="s">
        <v>14</v>
      </c>
      <c r="I1867" s="3" t="s">
        <v>78</v>
      </c>
      <c r="J1867" s="4">
        <v>34.56</v>
      </c>
    </row>
    <row r="1868" spans="1:10" x14ac:dyDescent="0.3">
      <c r="A1868" s="2" t="s">
        <v>3643</v>
      </c>
      <c r="B1868" s="3" t="s">
        <v>3644</v>
      </c>
      <c r="C1868" s="2">
        <v>7</v>
      </c>
      <c r="D1868" s="2">
        <v>2020</v>
      </c>
      <c r="E1868" s="4">
        <v>327</v>
      </c>
      <c r="F1868" s="4">
        <v>0</v>
      </c>
      <c r="G1868" s="4">
        <v>327</v>
      </c>
      <c r="H1868" s="3" t="s">
        <v>20</v>
      </c>
      <c r="I1868" s="3" t="s">
        <v>100</v>
      </c>
      <c r="J1868" s="4">
        <v>94.83</v>
      </c>
    </row>
    <row r="1869" spans="1:10" x14ac:dyDescent="0.3">
      <c r="A1869" s="2" t="s">
        <v>3645</v>
      </c>
      <c r="B1869" s="3" t="s">
        <v>3646</v>
      </c>
      <c r="C1869" s="2">
        <v>7</v>
      </c>
      <c r="D1869" s="2">
        <v>2020</v>
      </c>
      <c r="E1869" s="4">
        <v>1086</v>
      </c>
      <c r="F1869" s="4">
        <v>0</v>
      </c>
      <c r="G1869" s="4">
        <v>1086</v>
      </c>
      <c r="H1869" s="3" t="s">
        <v>23</v>
      </c>
      <c r="I1869" s="3" t="s">
        <v>467</v>
      </c>
      <c r="J1869" s="4">
        <v>293.22000000000003</v>
      </c>
    </row>
    <row r="1870" spans="1:10" x14ac:dyDescent="0.3">
      <c r="A1870" s="2" t="s">
        <v>3647</v>
      </c>
      <c r="B1870" s="3" t="s">
        <v>3648</v>
      </c>
      <c r="C1870" s="2">
        <v>7</v>
      </c>
      <c r="D1870" s="2">
        <v>2020</v>
      </c>
      <c r="E1870" s="4">
        <v>1576</v>
      </c>
      <c r="F1870" s="4">
        <v>0</v>
      </c>
      <c r="G1870" s="4">
        <v>1576</v>
      </c>
      <c r="H1870" s="3" t="s">
        <v>26</v>
      </c>
      <c r="I1870" s="3" t="s">
        <v>407</v>
      </c>
      <c r="J1870" s="4">
        <v>520.08000000000004</v>
      </c>
    </row>
    <row r="1871" spans="1:10" x14ac:dyDescent="0.3">
      <c r="A1871" s="2" t="s">
        <v>3649</v>
      </c>
      <c r="B1871" s="3" t="s">
        <v>3650</v>
      </c>
      <c r="C1871" s="2">
        <v>7</v>
      </c>
      <c r="D1871" s="2">
        <v>2020</v>
      </c>
      <c r="E1871" s="4">
        <v>948</v>
      </c>
      <c r="F1871" s="4">
        <v>0</v>
      </c>
      <c r="G1871" s="4">
        <v>948</v>
      </c>
      <c r="H1871" s="3" t="s">
        <v>26</v>
      </c>
      <c r="I1871" s="3" t="s">
        <v>27</v>
      </c>
      <c r="J1871" s="4">
        <v>303.36</v>
      </c>
    </row>
    <row r="1872" spans="1:10" x14ac:dyDescent="0.3">
      <c r="A1872" s="2" t="s">
        <v>3651</v>
      </c>
      <c r="B1872" s="3" t="s">
        <v>3652</v>
      </c>
      <c r="C1872" s="2">
        <v>7</v>
      </c>
      <c r="D1872" s="2">
        <v>2020</v>
      </c>
      <c r="E1872" s="4">
        <v>948</v>
      </c>
      <c r="F1872" s="4">
        <v>0</v>
      </c>
      <c r="G1872" s="4">
        <v>948</v>
      </c>
      <c r="H1872" s="3" t="s">
        <v>26</v>
      </c>
      <c r="I1872" s="3" t="s">
        <v>27</v>
      </c>
      <c r="J1872" s="4">
        <v>303.36</v>
      </c>
    </row>
    <row r="1873" spans="1:10" x14ac:dyDescent="0.3">
      <c r="A1873" s="2" t="s">
        <v>3653</v>
      </c>
      <c r="B1873" s="3" t="s">
        <v>3654</v>
      </c>
      <c r="C1873" s="2">
        <v>7</v>
      </c>
      <c r="D1873" s="2">
        <v>2020</v>
      </c>
      <c r="E1873" s="4">
        <v>1101</v>
      </c>
      <c r="F1873" s="4">
        <v>0</v>
      </c>
      <c r="G1873" s="4">
        <v>1101</v>
      </c>
      <c r="H1873" s="3" t="s">
        <v>26</v>
      </c>
      <c r="I1873" s="3" t="s">
        <v>33</v>
      </c>
      <c r="J1873" s="4">
        <v>396.36</v>
      </c>
    </row>
    <row r="1874" spans="1:10" x14ac:dyDescent="0.3">
      <c r="A1874" s="2" t="s">
        <v>3655</v>
      </c>
      <c r="B1874" s="3" t="s">
        <v>3656</v>
      </c>
      <c r="C1874" s="2">
        <v>7</v>
      </c>
      <c r="D1874" s="2">
        <v>2020</v>
      </c>
      <c r="E1874" s="4">
        <v>579</v>
      </c>
      <c r="F1874" s="4">
        <v>0</v>
      </c>
      <c r="G1874" s="4">
        <v>579</v>
      </c>
      <c r="H1874" s="3" t="s">
        <v>41</v>
      </c>
      <c r="I1874" s="3" t="s">
        <v>197</v>
      </c>
      <c r="J1874" s="4">
        <v>167.91</v>
      </c>
    </row>
    <row r="1875" spans="1:10" x14ac:dyDescent="0.3">
      <c r="A1875" s="2" t="s">
        <v>3657</v>
      </c>
      <c r="B1875" s="3" t="s">
        <v>3658</v>
      </c>
      <c r="C1875" s="2">
        <v>7</v>
      </c>
      <c r="D1875" s="2">
        <v>2020</v>
      </c>
      <c r="E1875" s="4">
        <v>510</v>
      </c>
      <c r="F1875" s="4">
        <v>0</v>
      </c>
      <c r="G1875" s="4">
        <v>510</v>
      </c>
      <c r="H1875" s="3" t="s">
        <v>41</v>
      </c>
      <c r="I1875" s="3" t="s">
        <v>42</v>
      </c>
      <c r="J1875" s="4">
        <v>163.20000000000002</v>
      </c>
    </row>
    <row r="1876" spans="1:10" x14ac:dyDescent="0.3">
      <c r="A1876" s="2" t="s">
        <v>3659</v>
      </c>
      <c r="B1876" s="3" t="s">
        <v>3660</v>
      </c>
      <c r="C1876" s="2">
        <v>7</v>
      </c>
      <c r="D1876" s="2">
        <v>2020</v>
      </c>
      <c r="E1876" s="4">
        <v>596</v>
      </c>
      <c r="F1876" s="4">
        <v>0</v>
      </c>
      <c r="G1876" s="4">
        <v>596</v>
      </c>
      <c r="H1876" s="3" t="s">
        <v>41</v>
      </c>
      <c r="I1876" s="3" t="s">
        <v>2648</v>
      </c>
      <c r="J1876" s="4">
        <v>250.32</v>
      </c>
    </row>
    <row r="1877" spans="1:10" x14ac:dyDescent="0.3">
      <c r="A1877" s="2" t="s">
        <v>3661</v>
      </c>
      <c r="B1877" s="3" t="s">
        <v>3662</v>
      </c>
      <c r="C1877" s="2">
        <v>7</v>
      </c>
      <c r="D1877" s="2">
        <v>2020</v>
      </c>
      <c r="E1877" s="4">
        <v>327</v>
      </c>
      <c r="F1877" s="4">
        <v>0</v>
      </c>
      <c r="G1877" s="4">
        <v>327</v>
      </c>
      <c r="H1877" s="3" t="s">
        <v>20</v>
      </c>
      <c r="I1877" s="3" t="s">
        <v>100</v>
      </c>
      <c r="J1877" s="4">
        <v>94.83</v>
      </c>
    </row>
    <row r="1878" spans="1:10" x14ac:dyDescent="0.3">
      <c r="A1878" s="2" t="s">
        <v>3663</v>
      </c>
      <c r="B1878" s="3" t="s">
        <v>3664</v>
      </c>
      <c r="C1878" s="2">
        <v>7</v>
      </c>
      <c r="D1878" s="2">
        <v>2020</v>
      </c>
      <c r="E1878" s="4">
        <v>951</v>
      </c>
      <c r="F1878" s="4">
        <v>0</v>
      </c>
      <c r="G1878" s="4">
        <v>951</v>
      </c>
      <c r="H1878" s="3" t="s">
        <v>23</v>
      </c>
      <c r="I1878" s="3" t="s">
        <v>24</v>
      </c>
      <c r="J1878" s="4">
        <v>247.26000000000002</v>
      </c>
    </row>
    <row r="1879" spans="1:10" x14ac:dyDescent="0.3">
      <c r="A1879" s="2" t="s">
        <v>3665</v>
      </c>
      <c r="B1879" s="3" t="s">
        <v>3666</v>
      </c>
      <c r="C1879" s="2">
        <v>7</v>
      </c>
      <c r="D1879" s="2">
        <v>2020</v>
      </c>
      <c r="E1879" s="4">
        <v>948</v>
      </c>
      <c r="F1879" s="4">
        <v>0</v>
      </c>
      <c r="G1879" s="4">
        <v>948</v>
      </c>
      <c r="H1879" s="3" t="s">
        <v>26</v>
      </c>
      <c r="I1879" s="3" t="s">
        <v>27</v>
      </c>
      <c r="J1879" s="4">
        <v>303.36</v>
      </c>
    </row>
    <row r="1880" spans="1:10" x14ac:dyDescent="0.3">
      <c r="A1880" s="2" t="s">
        <v>3667</v>
      </c>
      <c r="B1880" s="3" t="s">
        <v>3668</v>
      </c>
      <c r="C1880" s="2">
        <v>7</v>
      </c>
      <c r="D1880" s="2">
        <v>2020</v>
      </c>
      <c r="E1880" s="4">
        <v>1576</v>
      </c>
      <c r="F1880" s="4">
        <v>0</v>
      </c>
      <c r="G1880" s="4">
        <v>1576</v>
      </c>
      <c r="H1880" s="3" t="s">
        <v>26</v>
      </c>
      <c r="I1880" s="3" t="s">
        <v>407</v>
      </c>
      <c r="J1880" s="4">
        <v>520.08000000000004</v>
      </c>
    </row>
    <row r="1881" spans="1:10" x14ac:dyDescent="0.3">
      <c r="A1881" s="2" t="s">
        <v>3669</v>
      </c>
      <c r="B1881" s="3" t="s">
        <v>3670</v>
      </c>
      <c r="C1881" s="2">
        <v>7</v>
      </c>
      <c r="D1881" s="2">
        <v>2020</v>
      </c>
      <c r="E1881" s="4">
        <v>948</v>
      </c>
      <c r="F1881" s="4">
        <v>0</v>
      </c>
      <c r="G1881" s="4">
        <v>948</v>
      </c>
      <c r="H1881" s="3" t="s">
        <v>26</v>
      </c>
      <c r="I1881" s="3" t="s">
        <v>27</v>
      </c>
      <c r="J1881" s="4">
        <v>303.36</v>
      </c>
    </row>
    <row r="1882" spans="1:10" x14ac:dyDescent="0.3">
      <c r="A1882" s="2" t="s">
        <v>3671</v>
      </c>
      <c r="B1882" s="3" t="s">
        <v>3672</v>
      </c>
      <c r="C1882" s="2">
        <v>7</v>
      </c>
      <c r="D1882" s="2">
        <v>2020</v>
      </c>
      <c r="E1882" s="4">
        <v>1491</v>
      </c>
      <c r="F1882" s="4">
        <v>0</v>
      </c>
      <c r="G1882" s="4">
        <v>1491</v>
      </c>
      <c r="H1882" s="3" t="s">
        <v>26</v>
      </c>
      <c r="I1882" s="3" t="s">
        <v>31</v>
      </c>
      <c r="J1882" s="4">
        <v>506.94000000000005</v>
      </c>
    </row>
    <row r="1883" spans="1:10" x14ac:dyDescent="0.3">
      <c r="A1883" s="2" t="s">
        <v>3673</v>
      </c>
      <c r="B1883" s="3" t="s">
        <v>3674</v>
      </c>
      <c r="C1883" s="2">
        <v>7</v>
      </c>
      <c r="D1883" s="2">
        <v>2020</v>
      </c>
      <c r="E1883" s="4">
        <v>579</v>
      </c>
      <c r="F1883" s="4">
        <v>0</v>
      </c>
      <c r="G1883" s="4">
        <v>579</v>
      </c>
      <c r="H1883" s="3" t="s">
        <v>41</v>
      </c>
      <c r="I1883" s="3" t="s">
        <v>197</v>
      </c>
      <c r="J1883" s="4">
        <v>167.91</v>
      </c>
    </row>
    <row r="1884" spans="1:10" x14ac:dyDescent="0.3">
      <c r="A1884" s="2" t="s">
        <v>3675</v>
      </c>
      <c r="B1884" s="3" t="s">
        <v>3676</v>
      </c>
      <c r="C1884" s="2">
        <v>7</v>
      </c>
      <c r="D1884" s="2">
        <v>2020</v>
      </c>
      <c r="E1884" s="4">
        <v>579</v>
      </c>
      <c r="F1884" s="4">
        <v>0</v>
      </c>
      <c r="G1884" s="4">
        <v>579</v>
      </c>
      <c r="H1884" s="3" t="s">
        <v>41</v>
      </c>
      <c r="I1884" s="3" t="s">
        <v>197</v>
      </c>
      <c r="J1884" s="4">
        <v>167.91</v>
      </c>
    </row>
    <row r="1885" spans="1:10" x14ac:dyDescent="0.3">
      <c r="A1885" s="2" t="s">
        <v>3677</v>
      </c>
      <c r="B1885" s="3" t="s">
        <v>3678</v>
      </c>
      <c r="C1885" s="2">
        <v>7</v>
      </c>
      <c r="D1885" s="2">
        <v>2020</v>
      </c>
      <c r="E1885" s="4">
        <v>559</v>
      </c>
      <c r="F1885" s="4">
        <v>0</v>
      </c>
      <c r="G1885" s="4">
        <v>559</v>
      </c>
      <c r="H1885" s="3" t="s">
        <v>41</v>
      </c>
      <c r="I1885" s="3" t="s">
        <v>2053</v>
      </c>
      <c r="J1885" s="4">
        <v>223.60000000000002</v>
      </c>
    </row>
    <row r="1886" spans="1:10" x14ac:dyDescent="0.3">
      <c r="A1886" s="2" t="s">
        <v>3679</v>
      </c>
      <c r="B1886" s="3" t="s">
        <v>3680</v>
      </c>
      <c r="C1886" s="2">
        <v>7</v>
      </c>
      <c r="D1886" s="2">
        <v>2020</v>
      </c>
      <c r="E1886" s="4">
        <v>258</v>
      </c>
      <c r="F1886" s="4">
        <v>0</v>
      </c>
      <c r="G1886" s="4">
        <v>258</v>
      </c>
      <c r="H1886" s="3" t="s">
        <v>20</v>
      </c>
      <c r="I1886" s="3" t="s">
        <v>105</v>
      </c>
      <c r="J1886" s="4">
        <v>72.240000000000009</v>
      </c>
    </row>
    <row r="1887" spans="1:10" x14ac:dyDescent="0.3">
      <c r="A1887" s="2" t="s">
        <v>3681</v>
      </c>
      <c r="B1887" s="3" t="s">
        <v>3682</v>
      </c>
      <c r="C1887" s="2">
        <v>7</v>
      </c>
      <c r="D1887" s="2">
        <v>2020</v>
      </c>
      <c r="E1887" s="4">
        <v>1086</v>
      </c>
      <c r="F1887" s="4">
        <v>0</v>
      </c>
      <c r="G1887" s="4">
        <v>1086</v>
      </c>
      <c r="H1887" s="3" t="s">
        <v>23</v>
      </c>
      <c r="I1887" s="3" t="s">
        <v>467</v>
      </c>
      <c r="J1887" s="4">
        <v>293.22000000000003</v>
      </c>
    </row>
    <row r="1888" spans="1:10" x14ac:dyDescent="0.3">
      <c r="A1888" s="2" t="s">
        <v>3683</v>
      </c>
      <c r="B1888" s="3" t="s">
        <v>3684</v>
      </c>
      <c r="C1888" s="2">
        <v>7</v>
      </c>
      <c r="D1888" s="2">
        <v>2020</v>
      </c>
      <c r="E1888" s="4">
        <v>1101</v>
      </c>
      <c r="F1888" s="4">
        <v>0</v>
      </c>
      <c r="G1888" s="4">
        <v>1101</v>
      </c>
      <c r="H1888" s="3" t="s">
        <v>26</v>
      </c>
      <c r="I1888" s="3" t="s">
        <v>33</v>
      </c>
      <c r="J1888" s="4">
        <v>396.36</v>
      </c>
    </row>
    <row r="1889" spans="1:10" x14ac:dyDescent="0.3">
      <c r="A1889" s="2" t="s">
        <v>3685</v>
      </c>
      <c r="B1889" s="3" t="s">
        <v>3686</v>
      </c>
      <c r="C1889" s="2">
        <v>7</v>
      </c>
      <c r="D1889" s="2">
        <v>2020</v>
      </c>
      <c r="E1889" s="4">
        <v>1101</v>
      </c>
      <c r="F1889" s="4">
        <v>0</v>
      </c>
      <c r="G1889" s="4">
        <v>1101</v>
      </c>
      <c r="H1889" s="3" t="s">
        <v>26</v>
      </c>
      <c r="I1889" s="3" t="s">
        <v>33</v>
      </c>
      <c r="J1889" s="4">
        <v>396.36</v>
      </c>
    </row>
    <row r="1890" spans="1:10" x14ac:dyDescent="0.3">
      <c r="A1890" s="2" t="s">
        <v>3687</v>
      </c>
      <c r="B1890" s="3" t="s">
        <v>3688</v>
      </c>
      <c r="C1890" s="2">
        <v>7</v>
      </c>
      <c r="D1890" s="2">
        <v>2020</v>
      </c>
      <c r="E1890" s="4">
        <v>1101</v>
      </c>
      <c r="F1890" s="4">
        <v>0</v>
      </c>
      <c r="G1890" s="4">
        <v>1101</v>
      </c>
      <c r="H1890" s="3" t="s">
        <v>26</v>
      </c>
      <c r="I1890" s="3" t="s">
        <v>33</v>
      </c>
      <c r="J1890" s="4">
        <v>396.36</v>
      </c>
    </row>
    <row r="1891" spans="1:10" x14ac:dyDescent="0.3">
      <c r="A1891" s="2" t="s">
        <v>3689</v>
      </c>
      <c r="B1891" s="3" t="s">
        <v>3690</v>
      </c>
      <c r="C1891" s="2">
        <v>7</v>
      </c>
      <c r="D1891" s="2">
        <v>2020</v>
      </c>
      <c r="E1891" s="4">
        <v>636</v>
      </c>
      <c r="F1891" s="4">
        <v>0</v>
      </c>
      <c r="G1891" s="4">
        <v>636</v>
      </c>
      <c r="H1891" s="3" t="s">
        <v>41</v>
      </c>
      <c r="I1891" s="3" t="s">
        <v>194</v>
      </c>
      <c r="J1891" s="4">
        <v>216.24</v>
      </c>
    </row>
    <row r="1892" spans="1:10" x14ac:dyDescent="0.3">
      <c r="A1892" s="2" t="s">
        <v>3691</v>
      </c>
      <c r="B1892" s="3" t="s">
        <v>3692</v>
      </c>
      <c r="C1892" s="2">
        <v>7</v>
      </c>
      <c r="D1892" s="2">
        <v>2020</v>
      </c>
      <c r="E1892" s="4">
        <v>510</v>
      </c>
      <c r="F1892" s="4">
        <v>0</v>
      </c>
      <c r="G1892" s="4">
        <v>510</v>
      </c>
      <c r="H1892" s="3" t="s">
        <v>41</v>
      </c>
      <c r="I1892" s="3" t="s">
        <v>42</v>
      </c>
      <c r="J1892" s="4">
        <v>163.20000000000002</v>
      </c>
    </row>
    <row r="1893" spans="1:10" x14ac:dyDescent="0.3">
      <c r="A1893" s="2" t="s">
        <v>3693</v>
      </c>
      <c r="B1893" s="3" t="s">
        <v>3694</v>
      </c>
      <c r="C1893" s="2">
        <v>7</v>
      </c>
      <c r="D1893" s="2">
        <v>2020</v>
      </c>
      <c r="E1893" s="4">
        <v>502</v>
      </c>
      <c r="F1893" s="4">
        <v>0</v>
      </c>
      <c r="G1893" s="4">
        <v>502</v>
      </c>
      <c r="H1893" s="3" t="s">
        <v>41</v>
      </c>
      <c r="I1893" s="3" t="s">
        <v>207</v>
      </c>
      <c r="J1893" s="4">
        <v>291.15999999999997</v>
      </c>
    </row>
    <row r="1894" spans="1:10" x14ac:dyDescent="0.3">
      <c r="A1894" s="2" t="s">
        <v>3695</v>
      </c>
      <c r="B1894" s="3" t="s">
        <v>3696</v>
      </c>
      <c r="C1894" s="2">
        <v>7</v>
      </c>
      <c r="D1894" s="2">
        <v>2020</v>
      </c>
      <c r="E1894" s="4">
        <v>255</v>
      </c>
      <c r="F1894" s="4">
        <v>0</v>
      </c>
      <c r="G1894" s="4">
        <v>255</v>
      </c>
      <c r="H1894" s="3" t="s">
        <v>41</v>
      </c>
      <c r="I1894" s="3" t="s">
        <v>230</v>
      </c>
      <c r="J1894" s="4">
        <v>114.75</v>
      </c>
    </row>
    <row r="1895" spans="1:10" x14ac:dyDescent="0.3">
      <c r="A1895" s="2" t="s">
        <v>3697</v>
      </c>
      <c r="B1895" s="3" t="s">
        <v>3698</v>
      </c>
      <c r="C1895" s="2">
        <v>7</v>
      </c>
      <c r="D1895" s="2">
        <v>2020</v>
      </c>
      <c r="E1895" s="4">
        <v>551</v>
      </c>
      <c r="F1895" s="4">
        <v>0</v>
      </c>
      <c r="G1895" s="4">
        <v>551</v>
      </c>
      <c r="H1895" s="3" t="s">
        <v>41</v>
      </c>
      <c r="I1895" s="3" t="s">
        <v>204</v>
      </c>
      <c r="J1895" s="4">
        <v>264.48</v>
      </c>
    </row>
    <row r="1896" spans="1:10" x14ac:dyDescent="0.3">
      <c r="A1896" s="2" t="s">
        <v>3699</v>
      </c>
      <c r="B1896" s="3" t="s">
        <v>3700</v>
      </c>
      <c r="C1896" s="2">
        <v>7</v>
      </c>
      <c r="D1896" s="2">
        <v>2020</v>
      </c>
      <c r="E1896" s="4">
        <v>258</v>
      </c>
      <c r="F1896" s="4">
        <v>0</v>
      </c>
      <c r="G1896" s="4">
        <v>258</v>
      </c>
      <c r="H1896" s="3" t="s">
        <v>20</v>
      </c>
      <c r="I1896" s="3" t="s">
        <v>105</v>
      </c>
      <c r="J1896" s="4">
        <v>72.240000000000009</v>
      </c>
    </row>
    <row r="1897" spans="1:10" x14ac:dyDescent="0.3">
      <c r="A1897" s="2" t="s">
        <v>3701</v>
      </c>
      <c r="B1897" s="3" t="s">
        <v>3702</v>
      </c>
      <c r="C1897" s="2">
        <v>7</v>
      </c>
      <c r="D1897" s="2">
        <v>2020</v>
      </c>
      <c r="E1897" s="4">
        <v>992</v>
      </c>
      <c r="F1897" s="4">
        <v>0</v>
      </c>
      <c r="G1897" s="4">
        <v>992</v>
      </c>
      <c r="H1897" s="3" t="s">
        <v>23</v>
      </c>
      <c r="I1897" s="3" t="s">
        <v>215</v>
      </c>
      <c r="J1897" s="4">
        <v>307.52</v>
      </c>
    </row>
    <row r="1898" spans="1:10" x14ac:dyDescent="0.3">
      <c r="A1898" s="2" t="s">
        <v>3703</v>
      </c>
      <c r="B1898" s="3" t="s">
        <v>3704</v>
      </c>
      <c r="C1898" s="2">
        <v>7</v>
      </c>
      <c r="D1898" s="2">
        <v>2020</v>
      </c>
      <c r="E1898" s="4">
        <v>1101</v>
      </c>
      <c r="F1898" s="4">
        <v>0</v>
      </c>
      <c r="G1898" s="4">
        <v>1101</v>
      </c>
      <c r="H1898" s="3" t="s">
        <v>26</v>
      </c>
      <c r="I1898" s="3" t="s">
        <v>33</v>
      </c>
      <c r="J1898" s="4">
        <v>396.36</v>
      </c>
    </row>
    <row r="1899" spans="1:10" x14ac:dyDescent="0.3">
      <c r="A1899" s="2" t="s">
        <v>3705</v>
      </c>
      <c r="B1899" s="3" t="s">
        <v>3706</v>
      </c>
      <c r="C1899" s="2">
        <v>7</v>
      </c>
      <c r="D1899" s="2">
        <v>2020</v>
      </c>
      <c r="E1899" s="4">
        <v>1101</v>
      </c>
      <c r="F1899" s="4">
        <v>0</v>
      </c>
      <c r="G1899" s="4">
        <v>1101</v>
      </c>
      <c r="H1899" s="3" t="s">
        <v>26</v>
      </c>
      <c r="I1899" s="3" t="s">
        <v>33</v>
      </c>
      <c r="J1899" s="4">
        <v>396.36</v>
      </c>
    </row>
    <row r="1900" spans="1:10" x14ac:dyDescent="0.3">
      <c r="A1900" s="2" t="s">
        <v>3707</v>
      </c>
      <c r="B1900" s="3" t="s">
        <v>3708</v>
      </c>
      <c r="C1900" s="2">
        <v>7</v>
      </c>
      <c r="D1900" s="2">
        <v>2020</v>
      </c>
      <c r="E1900" s="4">
        <v>510</v>
      </c>
      <c r="F1900" s="4">
        <v>0</v>
      </c>
      <c r="G1900" s="4">
        <v>510</v>
      </c>
      <c r="H1900" s="3" t="s">
        <v>41</v>
      </c>
      <c r="I1900" s="3" t="s">
        <v>42</v>
      </c>
      <c r="J1900" s="4">
        <v>163.20000000000002</v>
      </c>
    </row>
    <row r="1901" spans="1:10" x14ac:dyDescent="0.3">
      <c r="A1901" s="2" t="s">
        <v>3709</v>
      </c>
      <c r="B1901" s="3" t="s">
        <v>3710</v>
      </c>
      <c r="C1901" s="2">
        <v>7</v>
      </c>
      <c r="D1901" s="2">
        <v>2020</v>
      </c>
      <c r="E1901" s="4">
        <v>636</v>
      </c>
      <c r="F1901" s="4">
        <v>0</v>
      </c>
      <c r="G1901" s="4">
        <v>636</v>
      </c>
      <c r="H1901" s="3" t="s">
        <v>41</v>
      </c>
      <c r="I1901" s="3" t="s">
        <v>194</v>
      </c>
      <c r="J1901" s="4">
        <v>216.24</v>
      </c>
    </row>
    <row r="1902" spans="1:10" x14ac:dyDescent="0.3">
      <c r="A1902" s="2" t="s">
        <v>3711</v>
      </c>
      <c r="B1902" s="3" t="s">
        <v>3712</v>
      </c>
      <c r="C1902" s="2">
        <v>7</v>
      </c>
      <c r="D1902" s="2">
        <v>2020</v>
      </c>
      <c r="E1902" s="4">
        <v>559</v>
      </c>
      <c r="F1902" s="4">
        <v>0</v>
      </c>
      <c r="G1902" s="4">
        <v>559</v>
      </c>
      <c r="H1902" s="3" t="s">
        <v>41</v>
      </c>
      <c r="I1902" s="3" t="s">
        <v>2053</v>
      </c>
      <c r="J1902" s="4">
        <v>223.60000000000002</v>
      </c>
    </row>
    <row r="1903" spans="1:10" x14ac:dyDescent="0.3">
      <c r="A1903" s="2" t="s">
        <v>3713</v>
      </c>
      <c r="B1903" s="3" t="s">
        <v>3714</v>
      </c>
      <c r="C1903" s="2">
        <v>7</v>
      </c>
      <c r="D1903" s="2">
        <v>2020</v>
      </c>
      <c r="E1903" s="4">
        <v>502</v>
      </c>
      <c r="F1903" s="4">
        <v>0</v>
      </c>
      <c r="G1903" s="4">
        <v>502</v>
      </c>
      <c r="H1903" s="3" t="s">
        <v>41</v>
      </c>
      <c r="I1903" s="3" t="s">
        <v>207</v>
      </c>
      <c r="J1903" s="4">
        <v>291.15999999999997</v>
      </c>
    </row>
    <row r="1904" spans="1:10" x14ac:dyDescent="0.3">
      <c r="A1904" s="2" t="s">
        <v>3715</v>
      </c>
      <c r="B1904" s="3" t="s">
        <v>3716</v>
      </c>
      <c r="C1904" s="2">
        <v>7</v>
      </c>
      <c r="D1904" s="2">
        <v>2020</v>
      </c>
      <c r="E1904" s="4">
        <v>502</v>
      </c>
      <c r="F1904" s="4">
        <v>0</v>
      </c>
      <c r="G1904" s="4">
        <v>502</v>
      </c>
      <c r="H1904" s="3" t="s">
        <v>41</v>
      </c>
      <c r="I1904" s="3" t="s">
        <v>207</v>
      </c>
      <c r="J1904" s="4">
        <v>291.15999999999997</v>
      </c>
    </row>
    <row r="1905" spans="1:10" x14ac:dyDescent="0.3">
      <c r="A1905" s="2" t="s">
        <v>3717</v>
      </c>
      <c r="B1905" s="3" t="s">
        <v>3718</v>
      </c>
      <c r="C1905" s="2">
        <v>7</v>
      </c>
      <c r="D1905" s="2">
        <v>2020</v>
      </c>
      <c r="E1905" s="4">
        <v>144</v>
      </c>
      <c r="F1905" s="4">
        <v>0</v>
      </c>
      <c r="G1905" s="4">
        <v>144</v>
      </c>
      <c r="H1905" s="3" t="s">
        <v>11</v>
      </c>
      <c r="I1905" s="3" t="s">
        <v>119</v>
      </c>
      <c r="J1905" s="4">
        <v>66.240000000000009</v>
      </c>
    </row>
    <row r="1906" spans="1:10" x14ac:dyDescent="0.3">
      <c r="A1906" s="2" t="s">
        <v>3719</v>
      </c>
      <c r="B1906" s="3" t="s">
        <v>3720</v>
      </c>
      <c r="C1906" s="2">
        <v>7</v>
      </c>
      <c r="D1906" s="2">
        <v>2020</v>
      </c>
      <c r="E1906" s="4">
        <v>210</v>
      </c>
      <c r="F1906" s="4">
        <v>0</v>
      </c>
      <c r="G1906" s="4">
        <v>210</v>
      </c>
      <c r="H1906" s="3" t="s">
        <v>14</v>
      </c>
      <c r="I1906" s="3" t="s">
        <v>75</v>
      </c>
      <c r="J1906" s="4">
        <v>37.799999999999997</v>
      </c>
    </row>
    <row r="1907" spans="1:10" x14ac:dyDescent="0.3">
      <c r="A1907" s="2" t="s">
        <v>3721</v>
      </c>
      <c r="B1907" s="3" t="s">
        <v>3722</v>
      </c>
      <c r="C1907" s="2">
        <v>7</v>
      </c>
      <c r="D1907" s="2">
        <v>2020</v>
      </c>
      <c r="E1907" s="4">
        <v>327</v>
      </c>
      <c r="F1907" s="4">
        <v>0</v>
      </c>
      <c r="G1907" s="4">
        <v>327</v>
      </c>
      <c r="H1907" s="3" t="s">
        <v>20</v>
      </c>
      <c r="I1907" s="3" t="s">
        <v>100</v>
      </c>
      <c r="J1907" s="4">
        <v>94.83</v>
      </c>
    </row>
    <row r="1908" spans="1:10" x14ac:dyDescent="0.3">
      <c r="A1908" s="2" t="s">
        <v>3723</v>
      </c>
      <c r="B1908" s="3" t="s">
        <v>3724</v>
      </c>
      <c r="C1908" s="2">
        <v>7</v>
      </c>
      <c r="D1908" s="2">
        <v>2020</v>
      </c>
      <c r="E1908" s="4">
        <v>258</v>
      </c>
      <c r="F1908" s="4">
        <v>0</v>
      </c>
      <c r="G1908" s="4">
        <v>258</v>
      </c>
      <c r="H1908" s="3" t="s">
        <v>20</v>
      </c>
      <c r="I1908" s="3" t="s">
        <v>105</v>
      </c>
      <c r="J1908" s="4">
        <v>72.240000000000009</v>
      </c>
    </row>
    <row r="1909" spans="1:10" x14ac:dyDescent="0.3">
      <c r="A1909" s="2" t="s">
        <v>3725</v>
      </c>
      <c r="B1909" s="3" t="s">
        <v>3726</v>
      </c>
      <c r="C1909" s="2">
        <v>7</v>
      </c>
      <c r="D1909" s="2">
        <v>2020</v>
      </c>
      <c r="E1909" s="4">
        <v>255</v>
      </c>
      <c r="F1909" s="4">
        <v>0</v>
      </c>
      <c r="G1909" s="4">
        <v>255</v>
      </c>
      <c r="H1909" s="3" t="s">
        <v>20</v>
      </c>
      <c r="I1909" s="3" t="s">
        <v>102</v>
      </c>
      <c r="J1909" s="4">
        <v>66.3</v>
      </c>
    </row>
    <row r="1910" spans="1:10" x14ac:dyDescent="0.3">
      <c r="A1910" s="2" t="s">
        <v>3727</v>
      </c>
      <c r="B1910" s="3" t="s">
        <v>3728</v>
      </c>
      <c r="C1910" s="2">
        <v>7</v>
      </c>
      <c r="D1910" s="2">
        <v>2020</v>
      </c>
      <c r="E1910" s="4">
        <v>992</v>
      </c>
      <c r="F1910" s="4">
        <v>0</v>
      </c>
      <c r="G1910" s="4">
        <v>992</v>
      </c>
      <c r="H1910" s="3" t="s">
        <v>23</v>
      </c>
      <c r="I1910" s="3" t="s">
        <v>405</v>
      </c>
      <c r="J1910" s="4">
        <v>277.76000000000005</v>
      </c>
    </row>
    <row r="1911" spans="1:10" x14ac:dyDescent="0.3">
      <c r="A1911" s="2" t="s">
        <v>3729</v>
      </c>
      <c r="B1911" s="3" t="s">
        <v>3730</v>
      </c>
      <c r="C1911" s="2">
        <v>7</v>
      </c>
      <c r="D1911" s="2">
        <v>2020</v>
      </c>
      <c r="E1911" s="4">
        <v>526</v>
      </c>
      <c r="F1911" s="4">
        <v>0</v>
      </c>
      <c r="G1911" s="4">
        <v>526</v>
      </c>
      <c r="H1911" s="3" t="s">
        <v>23</v>
      </c>
      <c r="I1911" s="3" t="s">
        <v>183</v>
      </c>
      <c r="J1911" s="4">
        <v>210.4</v>
      </c>
    </row>
    <row r="1912" spans="1:10" x14ac:dyDescent="0.3">
      <c r="A1912" s="2" t="s">
        <v>3731</v>
      </c>
      <c r="B1912" s="3" t="s">
        <v>3732</v>
      </c>
      <c r="C1912" s="2">
        <v>7</v>
      </c>
      <c r="D1912" s="2">
        <v>2020</v>
      </c>
      <c r="E1912" s="4">
        <v>1101</v>
      </c>
      <c r="F1912" s="4">
        <v>0</v>
      </c>
      <c r="G1912" s="4">
        <v>1101</v>
      </c>
      <c r="H1912" s="3" t="s">
        <v>26</v>
      </c>
      <c r="I1912" s="3" t="s">
        <v>33</v>
      </c>
      <c r="J1912" s="4">
        <v>396.36</v>
      </c>
    </row>
    <row r="1913" spans="1:10" x14ac:dyDescent="0.3">
      <c r="A1913" s="2" t="s">
        <v>3733</v>
      </c>
      <c r="B1913" s="3" t="s">
        <v>3734</v>
      </c>
      <c r="C1913" s="2">
        <v>7</v>
      </c>
      <c r="D1913" s="2">
        <v>2020</v>
      </c>
      <c r="E1913" s="4">
        <v>948</v>
      </c>
      <c r="F1913" s="4">
        <v>0</v>
      </c>
      <c r="G1913" s="4">
        <v>948</v>
      </c>
      <c r="H1913" s="3" t="s">
        <v>26</v>
      </c>
      <c r="I1913" s="3" t="s">
        <v>27</v>
      </c>
      <c r="J1913" s="4">
        <v>303.36</v>
      </c>
    </row>
    <row r="1914" spans="1:10" x14ac:dyDescent="0.3">
      <c r="A1914" s="2" t="s">
        <v>3735</v>
      </c>
      <c r="B1914" s="3" t="s">
        <v>3736</v>
      </c>
      <c r="C1914" s="2">
        <v>7</v>
      </c>
      <c r="D1914" s="2">
        <v>2020</v>
      </c>
      <c r="E1914" s="4">
        <v>168</v>
      </c>
      <c r="F1914" s="4">
        <v>0</v>
      </c>
      <c r="G1914" s="4">
        <v>168</v>
      </c>
      <c r="H1914" s="3" t="s">
        <v>11</v>
      </c>
      <c r="I1914" s="3" t="s">
        <v>12</v>
      </c>
      <c r="J1914" s="4">
        <v>25.2</v>
      </c>
    </row>
    <row r="1915" spans="1:10" x14ac:dyDescent="0.3">
      <c r="A1915" s="2" t="s">
        <v>3737</v>
      </c>
      <c r="B1915" s="3" t="s">
        <v>3738</v>
      </c>
      <c r="C1915" s="2">
        <v>7</v>
      </c>
      <c r="D1915" s="2">
        <v>2020</v>
      </c>
      <c r="E1915" s="4">
        <v>192</v>
      </c>
      <c r="F1915" s="4">
        <v>0</v>
      </c>
      <c r="G1915" s="4">
        <v>192</v>
      </c>
      <c r="H1915" s="3" t="s">
        <v>14</v>
      </c>
      <c r="I1915" s="3" t="s">
        <v>78</v>
      </c>
      <c r="J1915" s="4">
        <v>34.56</v>
      </c>
    </row>
    <row r="1916" spans="1:10" x14ac:dyDescent="0.3">
      <c r="A1916" s="2" t="s">
        <v>3739</v>
      </c>
      <c r="B1916" s="3" t="s">
        <v>3740</v>
      </c>
      <c r="C1916" s="2">
        <v>7</v>
      </c>
      <c r="D1916" s="2">
        <v>2020</v>
      </c>
      <c r="E1916" s="4">
        <v>327</v>
      </c>
      <c r="F1916" s="4">
        <v>0</v>
      </c>
      <c r="G1916" s="4">
        <v>327</v>
      </c>
      <c r="H1916" s="3" t="s">
        <v>20</v>
      </c>
      <c r="I1916" s="3" t="s">
        <v>100</v>
      </c>
      <c r="J1916" s="4">
        <v>94.83</v>
      </c>
    </row>
    <row r="1917" spans="1:10" x14ac:dyDescent="0.3">
      <c r="A1917" s="2" t="s">
        <v>3741</v>
      </c>
      <c r="B1917" s="3" t="s">
        <v>3742</v>
      </c>
      <c r="C1917" s="2">
        <v>7</v>
      </c>
      <c r="D1917" s="2">
        <v>2020</v>
      </c>
      <c r="E1917" s="4">
        <v>258</v>
      </c>
      <c r="F1917" s="4">
        <v>0</v>
      </c>
      <c r="G1917" s="4">
        <v>258</v>
      </c>
      <c r="H1917" s="3" t="s">
        <v>20</v>
      </c>
      <c r="I1917" s="3" t="s">
        <v>105</v>
      </c>
      <c r="J1917" s="4">
        <v>72.240000000000009</v>
      </c>
    </row>
    <row r="1918" spans="1:10" x14ac:dyDescent="0.3">
      <c r="A1918" s="2" t="s">
        <v>3743</v>
      </c>
      <c r="B1918" s="3" t="s">
        <v>3744</v>
      </c>
      <c r="C1918" s="2">
        <v>7</v>
      </c>
      <c r="D1918" s="2">
        <v>2020</v>
      </c>
      <c r="E1918" s="4">
        <v>258</v>
      </c>
      <c r="F1918" s="4">
        <v>0</v>
      </c>
      <c r="G1918" s="4">
        <v>258</v>
      </c>
      <c r="H1918" s="3" t="s">
        <v>20</v>
      </c>
      <c r="I1918" s="3" t="s">
        <v>105</v>
      </c>
      <c r="J1918" s="4">
        <v>72.240000000000009</v>
      </c>
    </row>
    <row r="1919" spans="1:10" x14ac:dyDescent="0.3">
      <c r="A1919" s="2" t="s">
        <v>3745</v>
      </c>
      <c r="B1919" s="3" t="s">
        <v>3746</v>
      </c>
      <c r="C1919" s="2">
        <v>6</v>
      </c>
      <c r="D1919" s="2">
        <v>2020</v>
      </c>
      <c r="E1919" s="4">
        <v>345</v>
      </c>
      <c r="F1919" s="4">
        <v>0</v>
      </c>
      <c r="G1919" s="4">
        <v>345</v>
      </c>
      <c r="H1919" s="3" t="s">
        <v>63</v>
      </c>
      <c r="I1919" s="3" t="s">
        <v>116</v>
      </c>
      <c r="J1919" s="4">
        <v>106.95</v>
      </c>
    </row>
    <row r="1920" spans="1:10" x14ac:dyDescent="0.3">
      <c r="A1920" s="2" t="s">
        <v>3747</v>
      </c>
      <c r="B1920" s="3" t="s">
        <v>3748</v>
      </c>
      <c r="C1920" s="2">
        <v>6</v>
      </c>
      <c r="D1920" s="2">
        <v>2020</v>
      </c>
      <c r="E1920" s="4">
        <v>144</v>
      </c>
      <c r="F1920" s="4">
        <v>0</v>
      </c>
      <c r="G1920" s="4">
        <v>144</v>
      </c>
      <c r="H1920" s="3" t="s">
        <v>11</v>
      </c>
      <c r="I1920" s="3" t="s">
        <v>119</v>
      </c>
      <c r="J1920" s="4">
        <v>66.240000000000009</v>
      </c>
    </row>
    <row r="1921" spans="1:10" x14ac:dyDescent="0.3">
      <c r="A1921" s="2" t="s">
        <v>3749</v>
      </c>
      <c r="B1921" s="3" t="s">
        <v>3750</v>
      </c>
      <c r="C1921" s="2">
        <v>6</v>
      </c>
      <c r="D1921" s="2">
        <v>2020</v>
      </c>
      <c r="E1921" s="4">
        <v>205</v>
      </c>
      <c r="F1921" s="4">
        <v>0</v>
      </c>
      <c r="G1921" s="4">
        <v>205</v>
      </c>
      <c r="H1921" s="3" t="s">
        <v>14</v>
      </c>
      <c r="I1921" s="3" t="s">
        <v>87</v>
      </c>
      <c r="J1921" s="4">
        <v>36.9</v>
      </c>
    </row>
    <row r="1922" spans="1:10" x14ac:dyDescent="0.3">
      <c r="A1922" s="2" t="s">
        <v>3751</v>
      </c>
      <c r="B1922" s="3" t="s">
        <v>3752</v>
      </c>
      <c r="C1922" s="2">
        <v>6</v>
      </c>
      <c r="D1922" s="2">
        <v>2020</v>
      </c>
      <c r="E1922" s="4">
        <v>220</v>
      </c>
      <c r="F1922" s="4">
        <v>0</v>
      </c>
      <c r="G1922" s="4">
        <v>220</v>
      </c>
      <c r="H1922" s="3" t="s">
        <v>14</v>
      </c>
      <c r="I1922" s="3" t="s">
        <v>15</v>
      </c>
      <c r="J1922" s="4">
        <v>39.6</v>
      </c>
    </row>
    <row r="1923" spans="1:10" x14ac:dyDescent="0.3">
      <c r="A1923" s="2" t="s">
        <v>3753</v>
      </c>
      <c r="B1923" s="3" t="s">
        <v>3754</v>
      </c>
      <c r="C1923" s="2">
        <v>6</v>
      </c>
      <c r="D1923" s="2">
        <v>2020</v>
      </c>
      <c r="E1923" s="4">
        <v>192</v>
      </c>
      <c r="F1923" s="4">
        <v>0</v>
      </c>
      <c r="G1923" s="4">
        <v>192</v>
      </c>
      <c r="H1923" s="3" t="s">
        <v>14</v>
      </c>
      <c r="I1923" s="3" t="s">
        <v>78</v>
      </c>
      <c r="J1923" s="4">
        <v>34.56</v>
      </c>
    </row>
    <row r="1924" spans="1:10" x14ac:dyDescent="0.3">
      <c r="A1924" s="2" t="s">
        <v>3755</v>
      </c>
      <c r="B1924" s="3" t="s">
        <v>3756</v>
      </c>
      <c r="C1924" s="2">
        <v>6</v>
      </c>
      <c r="D1924" s="2">
        <v>2020</v>
      </c>
      <c r="E1924" s="4">
        <v>258</v>
      </c>
      <c r="F1924" s="4">
        <v>0</v>
      </c>
      <c r="G1924" s="4">
        <v>258</v>
      </c>
      <c r="H1924" s="3" t="s">
        <v>20</v>
      </c>
      <c r="I1924" s="3" t="s">
        <v>105</v>
      </c>
      <c r="J1924" s="4">
        <v>72.240000000000009</v>
      </c>
    </row>
    <row r="1925" spans="1:10" x14ac:dyDescent="0.3">
      <c r="A1925" s="2" t="s">
        <v>3757</v>
      </c>
      <c r="B1925" s="3" t="s">
        <v>3758</v>
      </c>
      <c r="C1925" s="2">
        <v>6</v>
      </c>
      <c r="D1925" s="2">
        <v>2020</v>
      </c>
      <c r="E1925" s="4">
        <v>327</v>
      </c>
      <c r="F1925" s="4">
        <v>0</v>
      </c>
      <c r="G1925" s="4">
        <v>327</v>
      </c>
      <c r="H1925" s="3" t="s">
        <v>20</v>
      </c>
      <c r="I1925" s="3" t="s">
        <v>100</v>
      </c>
      <c r="J1925" s="4">
        <v>94.83</v>
      </c>
    </row>
    <row r="1926" spans="1:10" x14ac:dyDescent="0.3">
      <c r="A1926" s="2" t="s">
        <v>3759</v>
      </c>
      <c r="B1926" s="3" t="s">
        <v>3760</v>
      </c>
      <c r="C1926" s="2">
        <v>6</v>
      </c>
      <c r="D1926" s="2">
        <v>2020</v>
      </c>
      <c r="E1926" s="4">
        <v>327</v>
      </c>
      <c r="F1926" s="4">
        <v>0</v>
      </c>
      <c r="G1926" s="4">
        <v>327</v>
      </c>
      <c r="H1926" s="3" t="s">
        <v>20</v>
      </c>
      <c r="I1926" s="3" t="s">
        <v>100</v>
      </c>
      <c r="J1926" s="4">
        <v>94.83</v>
      </c>
    </row>
    <row r="1927" spans="1:10" x14ac:dyDescent="0.3">
      <c r="A1927" s="2" t="s">
        <v>3761</v>
      </c>
      <c r="B1927" s="3" t="s">
        <v>3762</v>
      </c>
      <c r="C1927" s="2">
        <v>6</v>
      </c>
      <c r="D1927" s="2">
        <v>2020</v>
      </c>
      <c r="E1927" s="4">
        <v>1086</v>
      </c>
      <c r="F1927" s="4">
        <v>0</v>
      </c>
      <c r="G1927" s="4">
        <v>1086</v>
      </c>
      <c r="H1927" s="3" t="s">
        <v>23</v>
      </c>
      <c r="I1927" s="3" t="s">
        <v>467</v>
      </c>
      <c r="J1927" s="4">
        <v>293.22000000000003</v>
      </c>
    </row>
    <row r="1928" spans="1:10" x14ac:dyDescent="0.3">
      <c r="A1928" s="2" t="s">
        <v>3763</v>
      </c>
      <c r="B1928" s="3" t="s">
        <v>3764</v>
      </c>
      <c r="C1928" s="2">
        <v>6</v>
      </c>
      <c r="D1928" s="2">
        <v>2020</v>
      </c>
      <c r="E1928" s="4">
        <v>345</v>
      </c>
      <c r="F1928" s="4">
        <v>0</v>
      </c>
      <c r="G1928" s="4">
        <v>345</v>
      </c>
      <c r="H1928" s="3" t="s">
        <v>63</v>
      </c>
      <c r="I1928" s="3" t="s">
        <v>116</v>
      </c>
      <c r="J1928" s="4">
        <v>106.95</v>
      </c>
    </row>
    <row r="1929" spans="1:10" x14ac:dyDescent="0.3">
      <c r="A1929" s="2" t="s">
        <v>3765</v>
      </c>
      <c r="B1929" s="3" t="s">
        <v>3766</v>
      </c>
      <c r="C1929" s="2">
        <v>6</v>
      </c>
      <c r="D1929" s="2">
        <v>2020</v>
      </c>
      <c r="E1929" s="4">
        <v>168</v>
      </c>
      <c r="F1929" s="4">
        <v>0</v>
      </c>
      <c r="G1929" s="4">
        <v>168</v>
      </c>
      <c r="H1929" s="3" t="s">
        <v>11</v>
      </c>
      <c r="I1929" s="3" t="s">
        <v>12</v>
      </c>
      <c r="J1929" s="4">
        <v>25.2</v>
      </c>
    </row>
    <row r="1930" spans="1:10" x14ac:dyDescent="0.3">
      <c r="A1930" s="2" t="s">
        <v>3767</v>
      </c>
      <c r="B1930" s="3" t="s">
        <v>3768</v>
      </c>
      <c r="C1930" s="2">
        <v>6</v>
      </c>
      <c r="D1930" s="2">
        <v>2020</v>
      </c>
      <c r="E1930" s="4">
        <v>210</v>
      </c>
      <c r="F1930" s="4">
        <v>0</v>
      </c>
      <c r="G1930" s="4">
        <v>210</v>
      </c>
      <c r="H1930" s="3" t="s">
        <v>14</v>
      </c>
      <c r="I1930" s="3" t="s">
        <v>75</v>
      </c>
      <c r="J1930" s="4">
        <v>37.799999999999997</v>
      </c>
    </row>
    <row r="1931" spans="1:10" x14ac:dyDescent="0.3">
      <c r="A1931" s="2" t="s">
        <v>3769</v>
      </c>
      <c r="B1931" s="3" t="s">
        <v>3770</v>
      </c>
      <c r="C1931" s="2">
        <v>6</v>
      </c>
      <c r="D1931" s="2">
        <v>2020</v>
      </c>
      <c r="E1931" s="4">
        <v>240</v>
      </c>
      <c r="F1931" s="4">
        <v>0</v>
      </c>
      <c r="G1931" s="4">
        <v>240</v>
      </c>
      <c r="H1931" s="3" t="s">
        <v>14</v>
      </c>
      <c r="I1931" s="3" t="s">
        <v>17</v>
      </c>
      <c r="J1931" s="4">
        <v>43.199999999999996</v>
      </c>
    </row>
    <row r="1932" spans="1:10" x14ac:dyDescent="0.3">
      <c r="A1932" s="2" t="s">
        <v>3771</v>
      </c>
      <c r="B1932" s="3" t="s">
        <v>3772</v>
      </c>
      <c r="C1932" s="2">
        <v>6</v>
      </c>
      <c r="D1932" s="2">
        <v>2020</v>
      </c>
      <c r="E1932" s="4">
        <v>220</v>
      </c>
      <c r="F1932" s="4">
        <v>0</v>
      </c>
      <c r="G1932" s="4">
        <v>220</v>
      </c>
      <c r="H1932" s="3" t="s">
        <v>14</v>
      </c>
      <c r="I1932" s="3" t="s">
        <v>15</v>
      </c>
      <c r="J1932" s="4">
        <v>39.6</v>
      </c>
    </row>
    <row r="1933" spans="1:10" x14ac:dyDescent="0.3">
      <c r="A1933" s="2" t="s">
        <v>3773</v>
      </c>
      <c r="B1933" s="3" t="s">
        <v>3774</v>
      </c>
      <c r="C1933" s="2">
        <v>6</v>
      </c>
      <c r="D1933" s="2">
        <v>2020</v>
      </c>
      <c r="E1933" s="4">
        <v>258</v>
      </c>
      <c r="F1933" s="4">
        <v>0</v>
      </c>
      <c r="G1933" s="4">
        <v>258</v>
      </c>
      <c r="H1933" s="3" t="s">
        <v>20</v>
      </c>
      <c r="I1933" s="3" t="s">
        <v>105</v>
      </c>
      <c r="J1933" s="4">
        <v>72.240000000000009</v>
      </c>
    </row>
    <row r="1934" spans="1:10" x14ac:dyDescent="0.3">
      <c r="A1934" s="2" t="s">
        <v>3775</v>
      </c>
      <c r="B1934" s="3" t="s">
        <v>3776</v>
      </c>
      <c r="C1934" s="2">
        <v>6</v>
      </c>
      <c r="D1934" s="2">
        <v>2020</v>
      </c>
      <c r="E1934" s="4">
        <v>478</v>
      </c>
      <c r="F1934" s="4">
        <v>0</v>
      </c>
      <c r="G1934" s="4">
        <v>478</v>
      </c>
      <c r="H1934" s="3" t="s">
        <v>44</v>
      </c>
      <c r="I1934" s="3" t="s">
        <v>162</v>
      </c>
      <c r="J1934" s="4">
        <v>119.5</v>
      </c>
    </row>
    <row r="1935" spans="1:10" x14ac:dyDescent="0.3">
      <c r="A1935" s="2" t="s">
        <v>3777</v>
      </c>
      <c r="B1935" s="3" t="s">
        <v>3778</v>
      </c>
      <c r="C1935" s="2">
        <v>6</v>
      </c>
      <c r="D1935" s="2">
        <v>2020</v>
      </c>
      <c r="E1935" s="4">
        <v>187</v>
      </c>
      <c r="F1935" s="4">
        <v>0</v>
      </c>
      <c r="G1935" s="4">
        <v>187</v>
      </c>
      <c r="H1935" s="3" t="s">
        <v>60</v>
      </c>
      <c r="I1935" s="3" t="s">
        <v>486</v>
      </c>
      <c r="J1935" s="4">
        <v>59.84</v>
      </c>
    </row>
    <row r="1936" spans="1:10" x14ac:dyDescent="0.3">
      <c r="A1936" s="2" t="s">
        <v>3779</v>
      </c>
      <c r="B1936" s="3" t="s">
        <v>3780</v>
      </c>
      <c r="C1936" s="2">
        <v>6</v>
      </c>
      <c r="D1936" s="2">
        <v>2020</v>
      </c>
      <c r="E1936" s="4">
        <v>345</v>
      </c>
      <c r="F1936" s="4">
        <v>0</v>
      </c>
      <c r="G1936" s="4">
        <v>345</v>
      </c>
      <c r="H1936" s="3" t="s">
        <v>63</v>
      </c>
      <c r="I1936" s="3" t="s">
        <v>116</v>
      </c>
      <c r="J1936" s="4">
        <v>106.95</v>
      </c>
    </row>
    <row r="1937" spans="1:10" x14ac:dyDescent="0.3">
      <c r="A1937" s="2" t="s">
        <v>3781</v>
      </c>
      <c r="B1937" s="3" t="s">
        <v>3782</v>
      </c>
      <c r="C1937" s="2">
        <v>6</v>
      </c>
      <c r="D1937" s="2">
        <v>2020</v>
      </c>
      <c r="E1937" s="4">
        <v>144</v>
      </c>
      <c r="F1937" s="4">
        <v>0</v>
      </c>
      <c r="G1937" s="4">
        <v>144</v>
      </c>
      <c r="H1937" s="3" t="s">
        <v>11</v>
      </c>
      <c r="I1937" s="3" t="s">
        <v>119</v>
      </c>
      <c r="J1937" s="4">
        <v>66.240000000000009</v>
      </c>
    </row>
    <row r="1938" spans="1:10" x14ac:dyDescent="0.3">
      <c r="A1938" s="2" t="s">
        <v>3783</v>
      </c>
      <c r="B1938" s="3" t="s">
        <v>3784</v>
      </c>
      <c r="C1938" s="2">
        <v>6</v>
      </c>
      <c r="D1938" s="2">
        <v>2020</v>
      </c>
      <c r="E1938" s="4">
        <v>172</v>
      </c>
      <c r="F1938" s="4">
        <v>0</v>
      </c>
      <c r="G1938" s="4">
        <v>172</v>
      </c>
      <c r="H1938" s="3" t="s">
        <v>11</v>
      </c>
      <c r="I1938" s="3" t="s">
        <v>71</v>
      </c>
      <c r="J1938" s="4">
        <v>65.36</v>
      </c>
    </row>
    <row r="1939" spans="1:10" x14ac:dyDescent="0.3">
      <c r="A1939" s="2" t="s">
        <v>3785</v>
      </c>
      <c r="B1939" s="3" t="s">
        <v>3786</v>
      </c>
      <c r="C1939" s="2">
        <v>6</v>
      </c>
      <c r="D1939" s="2">
        <v>2020</v>
      </c>
      <c r="E1939" s="4">
        <v>205</v>
      </c>
      <c r="F1939" s="4">
        <v>0</v>
      </c>
      <c r="G1939" s="4">
        <v>205</v>
      </c>
      <c r="H1939" s="3" t="s">
        <v>14</v>
      </c>
      <c r="I1939" s="3" t="s">
        <v>87</v>
      </c>
      <c r="J1939" s="4">
        <v>36.9</v>
      </c>
    </row>
    <row r="1940" spans="1:10" x14ac:dyDescent="0.3">
      <c r="A1940" s="2" t="s">
        <v>3787</v>
      </c>
      <c r="B1940" s="3" t="s">
        <v>3788</v>
      </c>
      <c r="C1940" s="2">
        <v>6</v>
      </c>
      <c r="D1940" s="2">
        <v>2020</v>
      </c>
      <c r="E1940" s="4">
        <v>220</v>
      </c>
      <c r="F1940" s="4">
        <v>0</v>
      </c>
      <c r="G1940" s="4">
        <v>220</v>
      </c>
      <c r="H1940" s="3" t="s">
        <v>14</v>
      </c>
      <c r="I1940" s="3" t="s">
        <v>15</v>
      </c>
      <c r="J1940" s="4">
        <v>39.6</v>
      </c>
    </row>
    <row r="1941" spans="1:10" x14ac:dyDescent="0.3">
      <c r="A1941" s="2" t="s">
        <v>3789</v>
      </c>
      <c r="B1941" s="3" t="s">
        <v>3790</v>
      </c>
      <c r="C1941" s="2">
        <v>6</v>
      </c>
      <c r="D1941" s="2">
        <v>2020</v>
      </c>
      <c r="E1941" s="4">
        <v>220</v>
      </c>
      <c r="F1941" s="4">
        <v>0</v>
      </c>
      <c r="G1941" s="4">
        <v>220</v>
      </c>
      <c r="H1941" s="3" t="s">
        <v>14</v>
      </c>
      <c r="I1941" s="3" t="s">
        <v>15</v>
      </c>
      <c r="J1941" s="4">
        <v>39.6</v>
      </c>
    </row>
    <row r="1942" spans="1:10" x14ac:dyDescent="0.3">
      <c r="A1942" s="2" t="s">
        <v>3791</v>
      </c>
      <c r="B1942" s="3" t="s">
        <v>3792</v>
      </c>
      <c r="C1942" s="2">
        <v>6</v>
      </c>
      <c r="D1942" s="2">
        <v>2020</v>
      </c>
      <c r="E1942" s="4">
        <v>255</v>
      </c>
      <c r="F1942" s="4">
        <v>0</v>
      </c>
      <c r="G1942" s="4">
        <v>255</v>
      </c>
      <c r="H1942" s="3" t="s">
        <v>20</v>
      </c>
      <c r="I1942" s="3" t="s">
        <v>102</v>
      </c>
      <c r="J1942" s="4">
        <v>66.3</v>
      </c>
    </row>
    <row r="1943" spans="1:10" x14ac:dyDescent="0.3">
      <c r="A1943" s="2" t="s">
        <v>3793</v>
      </c>
      <c r="B1943" s="3" t="s">
        <v>3794</v>
      </c>
      <c r="C1943" s="2">
        <v>6</v>
      </c>
      <c r="D1943" s="2">
        <v>2020</v>
      </c>
      <c r="E1943" s="4">
        <v>383</v>
      </c>
      <c r="F1943" s="4">
        <v>0</v>
      </c>
      <c r="G1943" s="4">
        <v>383</v>
      </c>
      <c r="H1943" s="3" t="s">
        <v>63</v>
      </c>
      <c r="I1943" s="3" t="s">
        <v>66</v>
      </c>
      <c r="J1943" s="4">
        <v>122.56</v>
      </c>
    </row>
    <row r="1944" spans="1:10" x14ac:dyDescent="0.3">
      <c r="A1944" s="2" t="s">
        <v>3795</v>
      </c>
      <c r="B1944" s="3" t="s">
        <v>3796</v>
      </c>
      <c r="C1944" s="2">
        <v>6</v>
      </c>
      <c r="D1944" s="2">
        <v>2020</v>
      </c>
      <c r="E1944" s="4">
        <v>144</v>
      </c>
      <c r="F1944" s="4">
        <v>0</v>
      </c>
      <c r="G1944" s="4">
        <v>144</v>
      </c>
      <c r="H1944" s="3" t="s">
        <v>11</v>
      </c>
      <c r="I1944" s="3" t="s">
        <v>119</v>
      </c>
      <c r="J1944" s="4">
        <v>66.240000000000009</v>
      </c>
    </row>
    <row r="1945" spans="1:10" x14ac:dyDescent="0.3">
      <c r="A1945" s="2" t="s">
        <v>3797</v>
      </c>
      <c r="B1945" s="3" t="s">
        <v>3798</v>
      </c>
      <c r="C1945" s="2">
        <v>6</v>
      </c>
      <c r="D1945" s="2">
        <v>2020</v>
      </c>
      <c r="E1945" s="4">
        <v>240</v>
      </c>
      <c r="F1945" s="4">
        <v>0</v>
      </c>
      <c r="G1945" s="4">
        <v>240</v>
      </c>
      <c r="H1945" s="3" t="s">
        <v>14</v>
      </c>
      <c r="I1945" s="3" t="s">
        <v>17</v>
      </c>
      <c r="J1945" s="4">
        <v>43.199999999999996</v>
      </c>
    </row>
    <row r="1946" spans="1:10" x14ac:dyDescent="0.3">
      <c r="A1946" s="2" t="s">
        <v>3799</v>
      </c>
      <c r="B1946" s="3" t="s">
        <v>3800</v>
      </c>
      <c r="C1946" s="2">
        <v>6</v>
      </c>
      <c r="D1946" s="2">
        <v>2020</v>
      </c>
      <c r="E1946" s="4">
        <v>210</v>
      </c>
      <c r="F1946" s="4">
        <v>0</v>
      </c>
      <c r="G1946" s="4">
        <v>210</v>
      </c>
      <c r="H1946" s="3" t="s">
        <v>14</v>
      </c>
      <c r="I1946" s="3" t="s">
        <v>75</v>
      </c>
      <c r="J1946" s="4">
        <v>37.799999999999997</v>
      </c>
    </row>
    <row r="1947" spans="1:10" x14ac:dyDescent="0.3">
      <c r="A1947" s="2" t="s">
        <v>3801</v>
      </c>
      <c r="B1947" s="3" t="s">
        <v>3802</v>
      </c>
      <c r="C1947" s="2">
        <v>6</v>
      </c>
      <c r="D1947" s="2">
        <v>2020</v>
      </c>
      <c r="E1947" s="4">
        <v>205</v>
      </c>
      <c r="F1947" s="4">
        <v>0</v>
      </c>
      <c r="G1947" s="4">
        <v>205</v>
      </c>
      <c r="H1947" s="3" t="s">
        <v>14</v>
      </c>
      <c r="I1947" s="3" t="s">
        <v>87</v>
      </c>
      <c r="J1947" s="4">
        <v>36.9</v>
      </c>
    </row>
    <row r="1948" spans="1:10" x14ac:dyDescent="0.3">
      <c r="A1948" s="2" t="s">
        <v>3803</v>
      </c>
      <c r="B1948" s="3" t="s">
        <v>3804</v>
      </c>
      <c r="C1948" s="2">
        <v>6</v>
      </c>
      <c r="D1948" s="2">
        <v>2020</v>
      </c>
      <c r="E1948" s="4">
        <v>327</v>
      </c>
      <c r="F1948" s="4">
        <v>0</v>
      </c>
      <c r="G1948" s="4">
        <v>327</v>
      </c>
      <c r="H1948" s="3" t="s">
        <v>20</v>
      </c>
      <c r="I1948" s="3" t="s">
        <v>100</v>
      </c>
      <c r="J1948" s="4">
        <v>94.83</v>
      </c>
    </row>
    <row r="1949" spans="1:10" x14ac:dyDescent="0.3">
      <c r="A1949" s="2" t="s">
        <v>3805</v>
      </c>
      <c r="B1949" s="3" t="s">
        <v>3806</v>
      </c>
      <c r="C1949" s="2">
        <v>6</v>
      </c>
      <c r="D1949" s="2">
        <v>2020</v>
      </c>
      <c r="E1949" s="4">
        <v>327</v>
      </c>
      <c r="F1949" s="4">
        <v>0</v>
      </c>
      <c r="G1949" s="4">
        <v>327</v>
      </c>
      <c r="H1949" s="3" t="s">
        <v>20</v>
      </c>
      <c r="I1949" s="3" t="s">
        <v>100</v>
      </c>
      <c r="J1949" s="4">
        <v>94.83</v>
      </c>
    </row>
    <row r="1950" spans="1:10" x14ac:dyDescent="0.3">
      <c r="A1950" s="2" t="s">
        <v>3807</v>
      </c>
      <c r="B1950" s="3" t="s">
        <v>3808</v>
      </c>
      <c r="C1950" s="2">
        <v>6</v>
      </c>
      <c r="D1950" s="2">
        <v>2020</v>
      </c>
      <c r="E1950" s="4">
        <v>255</v>
      </c>
      <c r="F1950" s="4">
        <v>0</v>
      </c>
      <c r="G1950" s="4">
        <v>255</v>
      </c>
      <c r="H1950" s="3" t="s">
        <v>20</v>
      </c>
      <c r="I1950" s="3" t="s">
        <v>102</v>
      </c>
      <c r="J1950" s="4">
        <v>66.3</v>
      </c>
    </row>
    <row r="1951" spans="1:10" x14ac:dyDescent="0.3">
      <c r="A1951" s="2" t="s">
        <v>3809</v>
      </c>
      <c r="B1951" s="3" t="s">
        <v>3810</v>
      </c>
      <c r="C1951" s="2">
        <v>6</v>
      </c>
      <c r="D1951" s="2">
        <v>2020</v>
      </c>
      <c r="E1951" s="4">
        <v>992</v>
      </c>
      <c r="F1951" s="4">
        <v>0</v>
      </c>
      <c r="G1951" s="4">
        <v>992</v>
      </c>
      <c r="H1951" s="3" t="s">
        <v>23</v>
      </c>
      <c r="I1951" s="3" t="s">
        <v>215</v>
      </c>
      <c r="J1951" s="4">
        <v>307.52</v>
      </c>
    </row>
    <row r="1952" spans="1:10" x14ac:dyDescent="0.3">
      <c r="A1952" s="2" t="s">
        <v>3811</v>
      </c>
      <c r="B1952" s="3" t="s">
        <v>3812</v>
      </c>
      <c r="C1952" s="2">
        <v>6</v>
      </c>
      <c r="D1952" s="2">
        <v>2020</v>
      </c>
      <c r="E1952" s="4">
        <v>345</v>
      </c>
      <c r="F1952" s="4">
        <v>0</v>
      </c>
      <c r="G1952" s="4">
        <v>345</v>
      </c>
      <c r="H1952" s="3" t="s">
        <v>63</v>
      </c>
      <c r="I1952" s="3" t="s">
        <v>116</v>
      </c>
      <c r="J1952" s="4">
        <v>106.95</v>
      </c>
    </row>
    <row r="1953" spans="1:10" x14ac:dyDescent="0.3">
      <c r="A1953" s="2" t="s">
        <v>3813</v>
      </c>
      <c r="B1953" s="3" t="s">
        <v>3814</v>
      </c>
      <c r="C1953" s="2">
        <v>6</v>
      </c>
      <c r="D1953" s="2">
        <v>2020</v>
      </c>
      <c r="E1953" s="4">
        <v>172</v>
      </c>
      <c r="F1953" s="4">
        <v>0</v>
      </c>
      <c r="G1953" s="4">
        <v>172</v>
      </c>
      <c r="H1953" s="3" t="s">
        <v>11</v>
      </c>
      <c r="I1953" s="3" t="s">
        <v>71</v>
      </c>
      <c r="J1953" s="4">
        <v>65.36</v>
      </c>
    </row>
    <row r="1954" spans="1:10" x14ac:dyDescent="0.3">
      <c r="A1954" s="2" t="s">
        <v>3815</v>
      </c>
      <c r="B1954" s="3" t="s">
        <v>3816</v>
      </c>
      <c r="C1954" s="2">
        <v>6</v>
      </c>
      <c r="D1954" s="2">
        <v>2020</v>
      </c>
      <c r="E1954" s="4">
        <v>240</v>
      </c>
      <c r="F1954" s="4">
        <v>0</v>
      </c>
      <c r="G1954" s="4">
        <v>240</v>
      </c>
      <c r="H1954" s="3" t="s">
        <v>14</v>
      </c>
      <c r="I1954" s="3" t="s">
        <v>17</v>
      </c>
      <c r="J1954" s="4">
        <v>43.199999999999996</v>
      </c>
    </row>
    <row r="1955" spans="1:10" x14ac:dyDescent="0.3">
      <c r="A1955" s="2" t="s">
        <v>3817</v>
      </c>
      <c r="B1955" s="3" t="s">
        <v>3818</v>
      </c>
      <c r="C1955" s="2">
        <v>6</v>
      </c>
      <c r="D1955" s="2">
        <v>2020</v>
      </c>
      <c r="E1955" s="4">
        <v>210</v>
      </c>
      <c r="F1955" s="4">
        <v>0</v>
      </c>
      <c r="G1955" s="4">
        <v>210</v>
      </c>
      <c r="H1955" s="3" t="s">
        <v>14</v>
      </c>
      <c r="I1955" s="3" t="s">
        <v>75</v>
      </c>
      <c r="J1955" s="4">
        <v>37.799999999999997</v>
      </c>
    </row>
    <row r="1956" spans="1:10" x14ac:dyDescent="0.3">
      <c r="A1956" s="2" t="s">
        <v>3819</v>
      </c>
      <c r="B1956" s="3" t="s">
        <v>3820</v>
      </c>
      <c r="C1956" s="2">
        <v>6</v>
      </c>
      <c r="D1956" s="2">
        <v>2020</v>
      </c>
      <c r="E1956" s="4">
        <v>192</v>
      </c>
      <c r="F1956" s="4">
        <v>0</v>
      </c>
      <c r="G1956" s="4">
        <v>192</v>
      </c>
      <c r="H1956" s="3" t="s">
        <v>14</v>
      </c>
      <c r="I1956" s="3" t="s">
        <v>78</v>
      </c>
      <c r="J1956" s="4">
        <v>34.56</v>
      </c>
    </row>
    <row r="1957" spans="1:10" x14ac:dyDescent="0.3">
      <c r="A1957" s="2" t="s">
        <v>3821</v>
      </c>
      <c r="B1957" s="3" t="s">
        <v>3822</v>
      </c>
      <c r="C1957" s="2">
        <v>6</v>
      </c>
      <c r="D1957" s="2">
        <v>2020</v>
      </c>
      <c r="E1957" s="4">
        <v>327</v>
      </c>
      <c r="F1957" s="4">
        <v>0</v>
      </c>
      <c r="G1957" s="4">
        <v>327</v>
      </c>
      <c r="H1957" s="3" t="s">
        <v>20</v>
      </c>
      <c r="I1957" s="3" t="s">
        <v>100</v>
      </c>
      <c r="J1957" s="4">
        <v>94.83</v>
      </c>
    </row>
    <row r="1958" spans="1:10" x14ac:dyDescent="0.3">
      <c r="A1958" s="2" t="s">
        <v>3823</v>
      </c>
      <c r="B1958" s="3" t="s">
        <v>3824</v>
      </c>
      <c r="C1958" s="2">
        <v>6</v>
      </c>
      <c r="D1958" s="2">
        <v>2020</v>
      </c>
      <c r="E1958" s="4">
        <v>313</v>
      </c>
      <c r="F1958" s="4">
        <v>0</v>
      </c>
      <c r="G1958" s="4">
        <v>313</v>
      </c>
      <c r="H1958" s="3" t="s">
        <v>20</v>
      </c>
      <c r="I1958" s="3" t="s">
        <v>21</v>
      </c>
      <c r="J1958" s="4">
        <v>93.899999999999991</v>
      </c>
    </row>
    <row r="1959" spans="1:10" x14ac:dyDescent="0.3">
      <c r="A1959" s="2" t="s">
        <v>3825</v>
      </c>
      <c r="B1959" s="3" t="s">
        <v>3826</v>
      </c>
      <c r="C1959" s="2">
        <v>6</v>
      </c>
      <c r="D1959" s="2">
        <v>2020</v>
      </c>
      <c r="E1959" s="4">
        <v>258</v>
      </c>
      <c r="F1959" s="4">
        <v>0</v>
      </c>
      <c r="G1959" s="4">
        <v>258</v>
      </c>
      <c r="H1959" s="3" t="s">
        <v>20</v>
      </c>
      <c r="I1959" s="3" t="s">
        <v>105</v>
      </c>
      <c r="J1959" s="4">
        <v>72.240000000000009</v>
      </c>
    </row>
    <row r="1960" spans="1:10" x14ac:dyDescent="0.3">
      <c r="A1960" s="2" t="s">
        <v>3827</v>
      </c>
      <c r="B1960" s="3" t="s">
        <v>3828</v>
      </c>
      <c r="C1960" s="2">
        <v>6</v>
      </c>
      <c r="D1960" s="2">
        <v>2020</v>
      </c>
      <c r="E1960" s="4">
        <v>1086</v>
      </c>
      <c r="F1960" s="4">
        <v>0</v>
      </c>
      <c r="G1960" s="4">
        <v>1086</v>
      </c>
      <c r="H1960" s="3" t="s">
        <v>23</v>
      </c>
      <c r="I1960" s="3" t="s">
        <v>467</v>
      </c>
      <c r="J1960" s="4">
        <v>293.22000000000003</v>
      </c>
    </row>
    <row r="1961" spans="1:10" x14ac:dyDescent="0.3">
      <c r="A1961" s="2" t="s">
        <v>3829</v>
      </c>
      <c r="B1961" s="3" t="s">
        <v>3830</v>
      </c>
      <c r="C1961" s="2">
        <v>6</v>
      </c>
      <c r="D1961" s="2">
        <v>2020</v>
      </c>
      <c r="E1961" s="4">
        <v>805</v>
      </c>
      <c r="F1961" s="4">
        <v>0</v>
      </c>
      <c r="G1961" s="4">
        <v>805</v>
      </c>
      <c r="H1961" s="3" t="s">
        <v>23</v>
      </c>
      <c r="I1961" s="3" t="s">
        <v>180</v>
      </c>
      <c r="J1961" s="4">
        <v>249.55</v>
      </c>
    </row>
    <row r="1962" spans="1:10" x14ac:dyDescent="0.3">
      <c r="A1962" s="2" t="s">
        <v>3831</v>
      </c>
      <c r="B1962" s="3" t="s">
        <v>3832</v>
      </c>
      <c r="C1962" s="2">
        <v>6</v>
      </c>
      <c r="D1962" s="2">
        <v>2020</v>
      </c>
      <c r="E1962" s="4">
        <v>345</v>
      </c>
      <c r="F1962" s="4">
        <v>0</v>
      </c>
      <c r="G1962" s="4">
        <v>345</v>
      </c>
      <c r="H1962" s="3" t="s">
        <v>63</v>
      </c>
      <c r="I1962" s="3" t="s">
        <v>116</v>
      </c>
      <c r="J1962" s="4">
        <v>106.95</v>
      </c>
    </row>
    <row r="1963" spans="1:10" x14ac:dyDescent="0.3">
      <c r="A1963" s="2" t="s">
        <v>3833</v>
      </c>
      <c r="B1963" s="3" t="s">
        <v>3834</v>
      </c>
      <c r="C1963" s="2">
        <v>6</v>
      </c>
      <c r="D1963" s="2">
        <v>2020</v>
      </c>
      <c r="E1963" s="4">
        <v>168</v>
      </c>
      <c r="F1963" s="4">
        <v>0</v>
      </c>
      <c r="G1963" s="4">
        <v>168</v>
      </c>
      <c r="H1963" s="3" t="s">
        <v>11</v>
      </c>
      <c r="I1963" s="3" t="s">
        <v>12</v>
      </c>
      <c r="J1963" s="4">
        <v>25.2</v>
      </c>
    </row>
    <row r="1964" spans="1:10" x14ac:dyDescent="0.3">
      <c r="A1964" s="2" t="s">
        <v>3835</v>
      </c>
      <c r="B1964" s="3" t="s">
        <v>3836</v>
      </c>
      <c r="C1964" s="2">
        <v>6</v>
      </c>
      <c r="D1964" s="2">
        <v>2020</v>
      </c>
      <c r="E1964" s="4">
        <v>240</v>
      </c>
      <c r="F1964" s="4">
        <v>0</v>
      </c>
      <c r="G1964" s="4">
        <v>240</v>
      </c>
      <c r="H1964" s="3" t="s">
        <v>14</v>
      </c>
      <c r="I1964" s="3" t="s">
        <v>17</v>
      </c>
      <c r="J1964" s="4">
        <v>43.199999999999996</v>
      </c>
    </row>
    <row r="1965" spans="1:10" x14ac:dyDescent="0.3">
      <c r="A1965" s="2" t="s">
        <v>3837</v>
      </c>
      <c r="B1965" s="3" t="s">
        <v>3838</v>
      </c>
      <c r="C1965" s="2">
        <v>6</v>
      </c>
      <c r="D1965" s="2">
        <v>2020</v>
      </c>
      <c r="E1965" s="4">
        <v>205</v>
      </c>
      <c r="F1965" s="4">
        <v>0</v>
      </c>
      <c r="G1965" s="4">
        <v>205</v>
      </c>
      <c r="H1965" s="3" t="s">
        <v>14</v>
      </c>
      <c r="I1965" s="3" t="s">
        <v>87</v>
      </c>
      <c r="J1965" s="4">
        <v>36.9</v>
      </c>
    </row>
    <row r="1966" spans="1:10" x14ac:dyDescent="0.3">
      <c r="A1966" s="2" t="s">
        <v>3839</v>
      </c>
      <c r="B1966" s="3" t="s">
        <v>3840</v>
      </c>
      <c r="C1966" s="2">
        <v>6</v>
      </c>
      <c r="D1966" s="2">
        <v>2020</v>
      </c>
      <c r="E1966" s="4">
        <v>327</v>
      </c>
      <c r="F1966" s="4">
        <v>0</v>
      </c>
      <c r="G1966" s="4">
        <v>327</v>
      </c>
      <c r="H1966" s="3" t="s">
        <v>20</v>
      </c>
      <c r="I1966" s="3" t="s">
        <v>100</v>
      </c>
      <c r="J1966" s="4">
        <v>94.83</v>
      </c>
    </row>
    <row r="1967" spans="1:10" x14ac:dyDescent="0.3">
      <c r="A1967" s="2" t="s">
        <v>3841</v>
      </c>
      <c r="B1967" s="3" t="s">
        <v>3842</v>
      </c>
      <c r="C1967" s="2">
        <v>6</v>
      </c>
      <c r="D1967" s="2">
        <v>2020</v>
      </c>
      <c r="E1967" s="4">
        <v>313</v>
      </c>
      <c r="F1967" s="4">
        <v>0</v>
      </c>
      <c r="G1967" s="4">
        <v>313</v>
      </c>
      <c r="H1967" s="3" t="s">
        <v>20</v>
      </c>
      <c r="I1967" s="3" t="s">
        <v>21</v>
      </c>
      <c r="J1967" s="4">
        <v>93.899999999999991</v>
      </c>
    </row>
    <row r="1968" spans="1:10" x14ac:dyDescent="0.3">
      <c r="A1968" s="2" t="s">
        <v>3843</v>
      </c>
      <c r="B1968" s="3" t="s">
        <v>3844</v>
      </c>
      <c r="C1968" s="2">
        <v>6</v>
      </c>
      <c r="D1968" s="2">
        <v>2020</v>
      </c>
      <c r="E1968" s="4">
        <v>327</v>
      </c>
      <c r="F1968" s="4">
        <v>0</v>
      </c>
      <c r="G1968" s="4">
        <v>327</v>
      </c>
      <c r="H1968" s="3" t="s">
        <v>20</v>
      </c>
      <c r="I1968" s="3" t="s">
        <v>100</v>
      </c>
      <c r="J1968" s="4">
        <v>94.83</v>
      </c>
    </row>
    <row r="1969" spans="1:10" x14ac:dyDescent="0.3">
      <c r="A1969" s="2" t="s">
        <v>3845</v>
      </c>
      <c r="B1969" s="3" t="s">
        <v>3846</v>
      </c>
      <c r="C1969" s="2">
        <v>6</v>
      </c>
      <c r="D1969" s="2">
        <v>2020</v>
      </c>
      <c r="E1969" s="4">
        <v>951</v>
      </c>
      <c r="F1969" s="4">
        <v>0</v>
      </c>
      <c r="G1969" s="4">
        <v>951</v>
      </c>
      <c r="H1969" s="3" t="s">
        <v>23</v>
      </c>
      <c r="I1969" s="3" t="s">
        <v>24</v>
      </c>
      <c r="J1969" s="4">
        <v>247.26000000000002</v>
      </c>
    </row>
    <row r="1970" spans="1:10" x14ac:dyDescent="0.3">
      <c r="A1970" s="2" t="s">
        <v>3847</v>
      </c>
      <c r="B1970" s="3" t="s">
        <v>3848</v>
      </c>
      <c r="C1970" s="2">
        <v>6</v>
      </c>
      <c r="D1970" s="2">
        <v>2020</v>
      </c>
      <c r="E1970" s="4">
        <v>1086</v>
      </c>
      <c r="F1970" s="4">
        <v>0</v>
      </c>
      <c r="G1970" s="4">
        <v>1086</v>
      </c>
      <c r="H1970" s="3" t="s">
        <v>23</v>
      </c>
      <c r="I1970" s="3" t="s">
        <v>467</v>
      </c>
      <c r="J1970" s="4">
        <v>293.22000000000003</v>
      </c>
    </row>
    <row r="1971" spans="1:10" x14ac:dyDescent="0.3">
      <c r="A1971" s="2" t="s">
        <v>3849</v>
      </c>
      <c r="B1971" s="3" t="s">
        <v>3850</v>
      </c>
      <c r="C1971" s="2">
        <v>6</v>
      </c>
      <c r="D1971" s="2">
        <v>2020</v>
      </c>
      <c r="E1971" s="4">
        <v>1576</v>
      </c>
      <c r="F1971" s="4">
        <v>0</v>
      </c>
      <c r="G1971" s="4">
        <v>1576</v>
      </c>
      <c r="H1971" s="3" t="s">
        <v>26</v>
      </c>
      <c r="I1971" s="3" t="s">
        <v>407</v>
      </c>
      <c r="J1971" s="4">
        <v>520.08000000000004</v>
      </c>
    </row>
    <row r="1972" spans="1:10" x14ac:dyDescent="0.3">
      <c r="A1972" s="2" t="s">
        <v>3851</v>
      </c>
      <c r="B1972" s="3" t="s">
        <v>3852</v>
      </c>
      <c r="C1972" s="2">
        <v>6</v>
      </c>
      <c r="D1972" s="2">
        <v>2020</v>
      </c>
      <c r="E1972" s="4">
        <v>447</v>
      </c>
      <c r="F1972" s="4">
        <v>0</v>
      </c>
      <c r="G1972" s="4">
        <v>447</v>
      </c>
      <c r="H1972" s="3" t="s">
        <v>63</v>
      </c>
      <c r="I1972" s="3" t="s">
        <v>64</v>
      </c>
      <c r="J1972" s="4">
        <v>156.44999999999999</v>
      </c>
    </row>
    <row r="1973" spans="1:10" x14ac:dyDescent="0.3">
      <c r="A1973" s="2" t="s">
        <v>3853</v>
      </c>
      <c r="B1973" s="3" t="s">
        <v>3854</v>
      </c>
      <c r="C1973" s="2">
        <v>6</v>
      </c>
      <c r="D1973" s="2">
        <v>2020</v>
      </c>
      <c r="E1973" s="4">
        <v>168</v>
      </c>
      <c r="F1973" s="4">
        <v>0</v>
      </c>
      <c r="G1973" s="4">
        <v>168</v>
      </c>
      <c r="H1973" s="3" t="s">
        <v>11</v>
      </c>
      <c r="I1973" s="3" t="s">
        <v>12</v>
      </c>
      <c r="J1973" s="4">
        <v>25.2</v>
      </c>
    </row>
    <row r="1974" spans="1:10" x14ac:dyDescent="0.3">
      <c r="A1974" s="2" t="s">
        <v>3855</v>
      </c>
      <c r="B1974" s="3" t="s">
        <v>3856</v>
      </c>
      <c r="C1974" s="2">
        <v>6</v>
      </c>
      <c r="D1974" s="2">
        <v>2020</v>
      </c>
      <c r="E1974" s="4">
        <v>220</v>
      </c>
      <c r="F1974" s="4">
        <v>0</v>
      </c>
      <c r="G1974" s="4">
        <v>220</v>
      </c>
      <c r="H1974" s="3" t="s">
        <v>14</v>
      </c>
      <c r="I1974" s="3" t="s">
        <v>15</v>
      </c>
      <c r="J1974" s="4">
        <v>39.6</v>
      </c>
    </row>
    <row r="1975" spans="1:10" x14ac:dyDescent="0.3">
      <c r="A1975" s="2" t="s">
        <v>3857</v>
      </c>
      <c r="B1975" s="3" t="s">
        <v>3858</v>
      </c>
      <c r="C1975" s="2">
        <v>6</v>
      </c>
      <c r="D1975" s="2">
        <v>2020</v>
      </c>
      <c r="E1975" s="4">
        <v>327</v>
      </c>
      <c r="F1975" s="4">
        <v>0</v>
      </c>
      <c r="G1975" s="4">
        <v>327</v>
      </c>
      <c r="H1975" s="3" t="s">
        <v>20</v>
      </c>
      <c r="I1975" s="3" t="s">
        <v>100</v>
      </c>
      <c r="J1975" s="4">
        <v>94.83</v>
      </c>
    </row>
    <row r="1976" spans="1:10" x14ac:dyDescent="0.3">
      <c r="A1976" s="2" t="s">
        <v>3859</v>
      </c>
      <c r="B1976" s="3" t="s">
        <v>3860</v>
      </c>
      <c r="C1976" s="2">
        <v>6</v>
      </c>
      <c r="D1976" s="2">
        <v>2020</v>
      </c>
      <c r="E1976" s="4">
        <v>255</v>
      </c>
      <c r="F1976" s="4">
        <v>0</v>
      </c>
      <c r="G1976" s="4">
        <v>255</v>
      </c>
      <c r="H1976" s="3" t="s">
        <v>20</v>
      </c>
      <c r="I1976" s="3" t="s">
        <v>102</v>
      </c>
      <c r="J1976" s="4">
        <v>66.3</v>
      </c>
    </row>
    <row r="1977" spans="1:10" x14ac:dyDescent="0.3">
      <c r="A1977" s="2" t="s">
        <v>3861</v>
      </c>
      <c r="B1977" s="3" t="s">
        <v>3862</v>
      </c>
      <c r="C1977" s="2">
        <v>6</v>
      </c>
      <c r="D1977" s="2">
        <v>2020</v>
      </c>
      <c r="E1977" s="4">
        <v>258</v>
      </c>
      <c r="F1977" s="4">
        <v>0</v>
      </c>
      <c r="G1977" s="4">
        <v>258</v>
      </c>
      <c r="H1977" s="3" t="s">
        <v>20</v>
      </c>
      <c r="I1977" s="3" t="s">
        <v>105</v>
      </c>
      <c r="J1977" s="4">
        <v>72.240000000000009</v>
      </c>
    </row>
    <row r="1978" spans="1:10" x14ac:dyDescent="0.3">
      <c r="A1978" s="2" t="s">
        <v>3863</v>
      </c>
      <c r="B1978" s="3" t="s">
        <v>3864</v>
      </c>
      <c r="C1978" s="2">
        <v>6</v>
      </c>
      <c r="D1978" s="2">
        <v>2020</v>
      </c>
      <c r="E1978" s="4">
        <v>805</v>
      </c>
      <c r="F1978" s="4">
        <v>0</v>
      </c>
      <c r="G1978" s="4">
        <v>805</v>
      </c>
      <c r="H1978" s="3" t="s">
        <v>23</v>
      </c>
      <c r="I1978" s="3" t="s">
        <v>180</v>
      </c>
      <c r="J1978" s="4">
        <v>249.55</v>
      </c>
    </row>
    <row r="1979" spans="1:10" x14ac:dyDescent="0.3">
      <c r="A1979" s="2" t="s">
        <v>3865</v>
      </c>
      <c r="B1979" s="3" t="s">
        <v>3866</v>
      </c>
      <c r="C1979" s="2">
        <v>6</v>
      </c>
      <c r="D1979" s="2">
        <v>2020</v>
      </c>
      <c r="E1979" s="4">
        <v>805</v>
      </c>
      <c r="F1979" s="4">
        <v>0</v>
      </c>
      <c r="G1979" s="4">
        <v>805</v>
      </c>
      <c r="H1979" s="3" t="s">
        <v>23</v>
      </c>
      <c r="I1979" s="3" t="s">
        <v>180</v>
      </c>
      <c r="J1979" s="4">
        <v>249.55</v>
      </c>
    </row>
    <row r="1980" spans="1:10" x14ac:dyDescent="0.3">
      <c r="A1980" s="2" t="s">
        <v>3867</v>
      </c>
      <c r="B1980" s="3" t="s">
        <v>3868</v>
      </c>
      <c r="C1980" s="2">
        <v>6</v>
      </c>
      <c r="D1980" s="2">
        <v>2020</v>
      </c>
      <c r="E1980" s="4">
        <v>1101</v>
      </c>
      <c r="F1980" s="4">
        <v>0</v>
      </c>
      <c r="G1980" s="4">
        <v>1101</v>
      </c>
      <c r="H1980" s="3" t="s">
        <v>26</v>
      </c>
      <c r="I1980" s="3" t="s">
        <v>33</v>
      </c>
      <c r="J1980" s="4">
        <v>396.36</v>
      </c>
    </row>
    <row r="1981" spans="1:10" x14ac:dyDescent="0.3">
      <c r="A1981" s="2" t="s">
        <v>3869</v>
      </c>
      <c r="B1981" s="3" t="s">
        <v>3870</v>
      </c>
      <c r="C1981" s="2">
        <v>6</v>
      </c>
      <c r="D1981" s="2">
        <v>2020</v>
      </c>
      <c r="E1981" s="4">
        <v>1576</v>
      </c>
      <c r="F1981" s="4">
        <v>0</v>
      </c>
      <c r="G1981" s="4">
        <v>1576</v>
      </c>
      <c r="H1981" s="3" t="s">
        <v>26</v>
      </c>
      <c r="I1981" s="3" t="s">
        <v>407</v>
      </c>
      <c r="J1981" s="4">
        <v>520.08000000000004</v>
      </c>
    </row>
    <row r="1982" spans="1:10" x14ac:dyDescent="0.3">
      <c r="A1982" s="2" t="s">
        <v>3871</v>
      </c>
      <c r="B1982" s="3" t="s">
        <v>3872</v>
      </c>
      <c r="C1982" s="2">
        <v>6</v>
      </c>
      <c r="D1982" s="2">
        <v>2020</v>
      </c>
      <c r="E1982" s="4">
        <v>172</v>
      </c>
      <c r="F1982" s="4">
        <v>0</v>
      </c>
      <c r="G1982" s="4">
        <v>172</v>
      </c>
      <c r="H1982" s="3" t="s">
        <v>11</v>
      </c>
      <c r="I1982" s="3" t="s">
        <v>71</v>
      </c>
      <c r="J1982" s="4">
        <v>65.36</v>
      </c>
    </row>
    <row r="1983" spans="1:10" x14ac:dyDescent="0.3">
      <c r="A1983" s="2" t="s">
        <v>3873</v>
      </c>
      <c r="B1983" s="3" t="s">
        <v>3874</v>
      </c>
      <c r="C1983" s="2">
        <v>6</v>
      </c>
      <c r="D1983" s="2">
        <v>2020</v>
      </c>
      <c r="E1983" s="4">
        <v>205</v>
      </c>
      <c r="F1983" s="4">
        <v>0</v>
      </c>
      <c r="G1983" s="4">
        <v>205</v>
      </c>
      <c r="H1983" s="3" t="s">
        <v>14</v>
      </c>
      <c r="I1983" s="3" t="s">
        <v>87</v>
      </c>
      <c r="J1983" s="4">
        <v>36.9</v>
      </c>
    </row>
    <row r="1984" spans="1:10" x14ac:dyDescent="0.3">
      <c r="A1984" s="2" t="s">
        <v>3875</v>
      </c>
      <c r="B1984" s="3" t="s">
        <v>3876</v>
      </c>
      <c r="C1984" s="2">
        <v>6</v>
      </c>
      <c r="D1984" s="2">
        <v>2020</v>
      </c>
      <c r="E1984" s="4">
        <v>313</v>
      </c>
      <c r="F1984" s="4">
        <v>0</v>
      </c>
      <c r="G1984" s="4">
        <v>313</v>
      </c>
      <c r="H1984" s="3" t="s">
        <v>20</v>
      </c>
      <c r="I1984" s="3" t="s">
        <v>21</v>
      </c>
      <c r="J1984" s="4">
        <v>93.899999999999991</v>
      </c>
    </row>
    <row r="1985" spans="1:10" x14ac:dyDescent="0.3">
      <c r="A1985" s="2" t="s">
        <v>3877</v>
      </c>
      <c r="B1985" s="3" t="s">
        <v>3878</v>
      </c>
      <c r="C1985" s="2">
        <v>6</v>
      </c>
      <c r="D1985" s="2">
        <v>2020</v>
      </c>
      <c r="E1985" s="4">
        <v>255</v>
      </c>
      <c r="F1985" s="4">
        <v>0</v>
      </c>
      <c r="G1985" s="4">
        <v>255</v>
      </c>
      <c r="H1985" s="3" t="s">
        <v>20</v>
      </c>
      <c r="I1985" s="3" t="s">
        <v>102</v>
      </c>
      <c r="J1985" s="4">
        <v>66.3</v>
      </c>
    </row>
    <row r="1986" spans="1:10" x14ac:dyDescent="0.3">
      <c r="A1986" s="2" t="s">
        <v>3879</v>
      </c>
      <c r="B1986" s="3" t="s">
        <v>3880</v>
      </c>
      <c r="C1986" s="2">
        <v>6</v>
      </c>
      <c r="D1986" s="2">
        <v>2020</v>
      </c>
      <c r="E1986" s="4">
        <v>255</v>
      </c>
      <c r="F1986" s="4">
        <v>0</v>
      </c>
      <c r="G1986" s="4">
        <v>255</v>
      </c>
      <c r="H1986" s="3" t="s">
        <v>20</v>
      </c>
      <c r="I1986" s="3" t="s">
        <v>102</v>
      </c>
      <c r="J1986" s="4">
        <v>66.3</v>
      </c>
    </row>
    <row r="1987" spans="1:10" x14ac:dyDescent="0.3">
      <c r="A1987" s="2" t="s">
        <v>3881</v>
      </c>
      <c r="B1987" s="3" t="s">
        <v>3882</v>
      </c>
      <c r="C1987" s="2">
        <v>6</v>
      </c>
      <c r="D1987" s="2">
        <v>2020</v>
      </c>
      <c r="E1987" s="4">
        <v>992</v>
      </c>
      <c r="F1987" s="4">
        <v>0</v>
      </c>
      <c r="G1987" s="4">
        <v>992</v>
      </c>
      <c r="H1987" s="3" t="s">
        <v>23</v>
      </c>
      <c r="I1987" s="3" t="s">
        <v>215</v>
      </c>
      <c r="J1987" s="4">
        <v>307.52</v>
      </c>
    </row>
    <row r="1988" spans="1:10" x14ac:dyDescent="0.3">
      <c r="A1988" s="2" t="s">
        <v>3883</v>
      </c>
      <c r="B1988" s="3" t="s">
        <v>3884</v>
      </c>
      <c r="C1988" s="2">
        <v>6</v>
      </c>
      <c r="D1988" s="2">
        <v>2020</v>
      </c>
      <c r="E1988" s="4">
        <v>526</v>
      </c>
      <c r="F1988" s="4">
        <v>0</v>
      </c>
      <c r="G1988" s="4">
        <v>526</v>
      </c>
      <c r="H1988" s="3" t="s">
        <v>23</v>
      </c>
      <c r="I1988" s="3" t="s">
        <v>183</v>
      </c>
      <c r="J1988" s="4"/>
    </row>
    <row r="1989" spans="1:10" x14ac:dyDescent="0.3">
      <c r="A1989" s="2" t="s">
        <v>3885</v>
      </c>
      <c r="B1989" s="3" t="s">
        <v>3886</v>
      </c>
      <c r="C1989" s="2">
        <v>6</v>
      </c>
      <c r="D1989" s="2">
        <v>2020</v>
      </c>
      <c r="E1989" s="4">
        <v>1491</v>
      </c>
      <c r="F1989" s="4">
        <v>0</v>
      </c>
      <c r="G1989" s="4">
        <v>1491</v>
      </c>
      <c r="H1989" s="3" t="s">
        <v>26</v>
      </c>
      <c r="I1989" s="3" t="s">
        <v>31</v>
      </c>
      <c r="J1989" s="4">
        <v>506.94000000000005</v>
      </c>
    </row>
    <row r="1990" spans="1:10" x14ac:dyDescent="0.3">
      <c r="A1990" s="2" t="s">
        <v>3887</v>
      </c>
      <c r="B1990" s="3" t="s">
        <v>3888</v>
      </c>
      <c r="C1990" s="2">
        <v>6</v>
      </c>
      <c r="D1990" s="2">
        <v>2020</v>
      </c>
      <c r="E1990" s="4">
        <v>1491</v>
      </c>
      <c r="F1990" s="4">
        <v>0</v>
      </c>
      <c r="G1990" s="4">
        <v>1491</v>
      </c>
      <c r="H1990" s="3" t="s">
        <v>26</v>
      </c>
      <c r="I1990" s="3" t="s">
        <v>31</v>
      </c>
      <c r="J1990" s="4">
        <v>506.94000000000005</v>
      </c>
    </row>
    <row r="1991" spans="1:10" x14ac:dyDescent="0.3">
      <c r="A1991" s="2" t="s">
        <v>3889</v>
      </c>
      <c r="B1991" s="3" t="s">
        <v>3890</v>
      </c>
      <c r="C1991" s="2">
        <v>6</v>
      </c>
      <c r="D1991" s="2">
        <v>2020</v>
      </c>
      <c r="E1991" s="4">
        <v>1576</v>
      </c>
      <c r="F1991" s="4">
        <v>0</v>
      </c>
      <c r="G1991" s="4">
        <v>1576</v>
      </c>
      <c r="H1991" s="3" t="s">
        <v>26</v>
      </c>
      <c r="I1991" s="3" t="s">
        <v>407</v>
      </c>
      <c r="J1991" s="4">
        <v>520.08000000000004</v>
      </c>
    </row>
    <row r="1992" spans="1:10" x14ac:dyDescent="0.3">
      <c r="A1992" s="2" t="s">
        <v>3891</v>
      </c>
      <c r="B1992" s="3" t="s">
        <v>3892</v>
      </c>
      <c r="C1992" s="2">
        <v>6</v>
      </c>
      <c r="D1992" s="2">
        <v>2020</v>
      </c>
      <c r="E1992" s="4">
        <v>168</v>
      </c>
      <c r="F1992" s="4">
        <v>0</v>
      </c>
      <c r="G1992" s="4">
        <v>168</v>
      </c>
      <c r="H1992" s="3" t="s">
        <v>11</v>
      </c>
      <c r="I1992" s="3" t="s">
        <v>12</v>
      </c>
      <c r="J1992" s="4">
        <v>25.2</v>
      </c>
    </row>
    <row r="1993" spans="1:10" x14ac:dyDescent="0.3">
      <c r="A1993" s="2" t="s">
        <v>3893</v>
      </c>
      <c r="B1993" s="3" t="s">
        <v>3894</v>
      </c>
      <c r="C1993" s="2">
        <v>6</v>
      </c>
      <c r="D1993" s="2">
        <v>2020</v>
      </c>
      <c r="E1993" s="4">
        <v>220</v>
      </c>
      <c r="F1993" s="4">
        <v>0</v>
      </c>
      <c r="G1993" s="4">
        <v>220</v>
      </c>
      <c r="H1993" s="3" t="s">
        <v>14</v>
      </c>
      <c r="I1993" s="3" t="s">
        <v>15</v>
      </c>
      <c r="J1993" s="4">
        <v>39.6</v>
      </c>
    </row>
    <row r="1994" spans="1:10" x14ac:dyDescent="0.3">
      <c r="A1994" s="2" t="s">
        <v>3895</v>
      </c>
      <c r="B1994" s="3" t="s">
        <v>3896</v>
      </c>
      <c r="C1994" s="2">
        <v>6</v>
      </c>
      <c r="D1994" s="2">
        <v>2020</v>
      </c>
      <c r="E1994" s="4">
        <v>313</v>
      </c>
      <c r="F1994" s="4">
        <v>0</v>
      </c>
      <c r="G1994" s="4">
        <v>313</v>
      </c>
      <c r="H1994" s="3" t="s">
        <v>20</v>
      </c>
      <c r="I1994" s="3" t="s">
        <v>21</v>
      </c>
      <c r="J1994" s="4">
        <v>93.899999999999991</v>
      </c>
    </row>
    <row r="1995" spans="1:10" x14ac:dyDescent="0.3">
      <c r="A1995" s="2" t="s">
        <v>3897</v>
      </c>
      <c r="B1995" s="3" t="s">
        <v>3898</v>
      </c>
      <c r="C1995" s="2">
        <v>6</v>
      </c>
      <c r="D1995" s="2">
        <v>2020</v>
      </c>
      <c r="E1995" s="4">
        <v>327</v>
      </c>
      <c r="F1995" s="4">
        <v>0</v>
      </c>
      <c r="G1995" s="4">
        <v>327</v>
      </c>
      <c r="H1995" s="3" t="s">
        <v>20</v>
      </c>
      <c r="I1995" s="3" t="s">
        <v>100</v>
      </c>
      <c r="J1995" s="4">
        <v>94.83</v>
      </c>
    </row>
    <row r="1996" spans="1:10" x14ac:dyDescent="0.3">
      <c r="A1996" s="2" t="s">
        <v>3899</v>
      </c>
      <c r="B1996" s="3" t="s">
        <v>3900</v>
      </c>
      <c r="C1996" s="2">
        <v>6</v>
      </c>
      <c r="D1996" s="2">
        <v>2020</v>
      </c>
      <c r="E1996" s="4">
        <v>990</v>
      </c>
      <c r="F1996" s="4">
        <v>0</v>
      </c>
      <c r="G1996" s="4">
        <v>990</v>
      </c>
      <c r="H1996" s="3" t="s">
        <v>23</v>
      </c>
      <c r="I1996" s="3" t="s">
        <v>212</v>
      </c>
      <c r="J1996" s="4">
        <v>316.8</v>
      </c>
    </row>
    <row r="1997" spans="1:10" x14ac:dyDescent="0.3">
      <c r="A1997" s="2" t="s">
        <v>3901</v>
      </c>
      <c r="B1997" s="3" t="s">
        <v>3902</v>
      </c>
      <c r="C1997" s="2">
        <v>6</v>
      </c>
      <c r="D1997" s="2">
        <v>2020</v>
      </c>
      <c r="E1997" s="4">
        <v>1086</v>
      </c>
      <c r="F1997" s="4">
        <v>0</v>
      </c>
      <c r="G1997" s="4">
        <v>1086</v>
      </c>
      <c r="H1997" s="3" t="s">
        <v>23</v>
      </c>
      <c r="I1997" s="3" t="s">
        <v>467</v>
      </c>
      <c r="J1997" s="4">
        <v>293.22000000000003</v>
      </c>
    </row>
    <row r="1998" spans="1:10" x14ac:dyDescent="0.3">
      <c r="A1998" s="2" t="s">
        <v>3903</v>
      </c>
      <c r="B1998" s="3" t="s">
        <v>3904</v>
      </c>
      <c r="C1998" s="2">
        <v>6</v>
      </c>
      <c r="D1998" s="2">
        <v>2020</v>
      </c>
      <c r="E1998" s="4">
        <v>1491</v>
      </c>
      <c r="F1998" s="4">
        <v>0</v>
      </c>
      <c r="G1998" s="4">
        <v>1491</v>
      </c>
      <c r="H1998" s="3" t="s">
        <v>26</v>
      </c>
      <c r="I1998" s="3" t="s">
        <v>31</v>
      </c>
      <c r="J1998" s="4">
        <v>506.94000000000005</v>
      </c>
    </row>
    <row r="1999" spans="1:10" x14ac:dyDescent="0.3">
      <c r="A1999" s="2" t="s">
        <v>3905</v>
      </c>
      <c r="B1999" s="3" t="s">
        <v>3906</v>
      </c>
      <c r="C1999" s="2">
        <v>6</v>
      </c>
      <c r="D1999" s="2">
        <v>2020</v>
      </c>
      <c r="E1999" s="4">
        <v>948</v>
      </c>
      <c r="F1999" s="4">
        <v>0</v>
      </c>
      <c r="G1999" s="4">
        <v>948</v>
      </c>
      <c r="H1999" s="3" t="s">
        <v>26</v>
      </c>
      <c r="I1999" s="3" t="s">
        <v>27</v>
      </c>
      <c r="J1999" s="4">
        <v>303.36</v>
      </c>
    </row>
    <row r="2000" spans="1:10" x14ac:dyDescent="0.3">
      <c r="A2000" s="2" t="s">
        <v>3907</v>
      </c>
      <c r="B2000" s="3" t="s">
        <v>3908</v>
      </c>
      <c r="C2000" s="2">
        <v>6</v>
      </c>
      <c r="D2000" s="2">
        <v>2020</v>
      </c>
      <c r="E2000" s="4">
        <v>1491</v>
      </c>
      <c r="F2000" s="4">
        <v>0</v>
      </c>
      <c r="G2000" s="4">
        <v>1491</v>
      </c>
      <c r="H2000" s="3" t="s">
        <v>26</v>
      </c>
      <c r="I2000" s="3" t="s">
        <v>31</v>
      </c>
      <c r="J2000" s="4">
        <v>506.94000000000005</v>
      </c>
    </row>
    <row r="2001" spans="1:10" x14ac:dyDescent="0.3">
      <c r="A2001" s="2" t="s">
        <v>3909</v>
      </c>
      <c r="B2001" s="3" t="s">
        <v>3910</v>
      </c>
      <c r="C2001" s="2">
        <v>6</v>
      </c>
      <c r="D2001" s="2">
        <v>2020</v>
      </c>
      <c r="E2001" s="4">
        <v>948</v>
      </c>
      <c r="F2001" s="4">
        <v>0</v>
      </c>
      <c r="G2001" s="4">
        <v>948</v>
      </c>
      <c r="H2001" s="3" t="s">
        <v>26</v>
      </c>
      <c r="I2001" s="3" t="s">
        <v>27</v>
      </c>
      <c r="J2001" s="4">
        <v>303.36</v>
      </c>
    </row>
    <row r="2002" spans="1:10" x14ac:dyDescent="0.3">
      <c r="A2002" s="2" t="s">
        <v>3911</v>
      </c>
      <c r="B2002" s="3" t="s">
        <v>3912</v>
      </c>
      <c r="C2002" s="2">
        <v>6</v>
      </c>
      <c r="D2002" s="2">
        <v>2020</v>
      </c>
      <c r="E2002" s="4">
        <v>144</v>
      </c>
      <c r="F2002" s="4">
        <v>0</v>
      </c>
      <c r="G2002" s="4">
        <v>144</v>
      </c>
      <c r="H2002" s="3" t="s">
        <v>11</v>
      </c>
      <c r="I2002" s="3" t="s">
        <v>119</v>
      </c>
      <c r="J2002" s="4">
        <v>66.240000000000009</v>
      </c>
    </row>
    <row r="2003" spans="1:10" x14ac:dyDescent="0.3">
      <c r="A2003" s="2" t="s">
        <v>3913</v>
      </c>
      <c r="B2003" s="3" t="s">
        <v>3914</v>
      </c>
      <c r="C2003" s="2">
        <v>6</v>
      </c>
      <c r="D2003" s="2">
        <v>2020</v>
      </c>
      <c r="E2003" s="4">
        <v>192</v>
      </c>
      <c r="F2003" s="4">
        <v>0</v>
      </c>
      <c r="G2003" s="4">
        <v>192</v>
      </c>
      <c r="H2003" s="3" t="s">
        <v>14</v>
      </c>
      <c r="I2003" s="3" t="s">
        <v>78</v>
      </c>
      <c r="J2003" s="4">
        <v>34.56</v>
      </c>
    </row>
    <row r="2004" spans="1:10" x14ac:dyDescent="0.3">
      <c r="A2004" s="2" t="s">
        <v>3915</v>
      </c>
      <c r="B2004" s="3" t="s">
        <v>3916</v>
      </c>
      <c r="C2004" s="2">
        <v>6</v>
      </c>
      <c r="D2004" s="2">
        <v>2020</v>
      </c>
      <c r="E2004" s="4">
        <v>327</v>
      </c>
      <c r="F2004" s="4">
        <v>0</v>
      </c>
      <c r="G2004" s="4">
        <v>327</v>
      </c>
      <c r="H2004" s="3" t="s">
        <v>20</v>
      </c>
      <c r="I2004" s="3" t="s">
        <v>100</v>
      </c>
      <c r="J2004" s="4">
        <v>94.83</v>
      </c>
    </row>
    <row r="2005" spans="1:10" x14ac:dyDescent="0.3">
      <c r="A2005" s="2" t="s">
        <v>3917</v>
      </c>
      <c r="B2005" s="3" t="s">
        <v>3918</v>
      </c>
      <c r="C2005" s="2">
        <v>6</v>
      </c>
      <c r="D2005" s="2">
        <v>2020</v>
      </c>
      <c r="E2005" s="4">
        <v>990</v>
      </c>
      <c r="F2005" s="4">
        <v>0</v>
      </c>
      <c r="G2005" s="4">
        <v>990</v>
      </c>
      <c r="H2005" s="3" t="s">
        <v>23</v>
      </c>
      <c r="I2005" s="3" t="s">
        <v>212</v>
      </c>
      <c r="J2005" s="4">
        <v>316.8</v>
      </c>
    </row>
    <row r="2006" spans="1:10" x14ac:dyDescent="0.3">
      <c r="A2006" s="2" t="s">
        <v>3919</v>
      </c>
      <c r="B2006" s="3" t="s">
        <v>3920</v>
      </c>
      <c r="C2006" s="2">
        <v>6</v>
      </c>
      <c r="D2006" s="2">
        <v>2020</v>
      </c>
      <c r="E2006" s="4">
        <v>474</v>
      </c>
      <c r="F2006" s="4">
        <v>0</v>
      </c>
      <c r="G2006" s="4">
        <v>474</v>
      </c>
      <c r="H2006" s="3" t="s">
        <v>23</v>
      </c>
      <c r="I2006" s="3" t="s">
        <v>499</v>
      </c>
      <c r="J2006" s="4">
        <v>175.38</v>
      </c>
    </row>
    <row r="2007" spans="1:10" x14ac:dyDescent="0.3">
      <c r="A2007" s="2" t="s">
        <v>3921</v>
      </c>
      <c r="B2007" s="3" t="s">
        <v>3922</v>
      </c>
      <c r="C2007" s="2">
        <v>6</v>
      </c>
      <c r="D2007" s="2">
        <v>2020</v>
      </c>
      <c r="E2007" s="4">
        <v>948</v>
      </c>
      <c r="F2007" s="4">
        <v>0</v>
      </c>
      <c r="G2007" s="4">
        <v>948</v>
      </c>
      <c r="H2007" s="3" t="s">
        <v>26</v>
      </c>
      <c r="I2007" s="3" t="s">
        <v>27</v>
      </c>
      <c r="J2007" s="4">
        <v>303.36</v>
      </c>
    </row>
    <row r="2008" spans="1:10" x14ac:dyDescent="0.3">
      <c r="A2008" s="2" t="s">
        <v>3923</v>
      </c>
      <c r="B2008" s="3" t="s">
        <v>3924</v>
      </c>
      <c r="C2008" s="2">
        <v>6</v>
      </c>
      <c r="D2008" s="2">
        <v>2020</v>
      </c>
      <c r="E2008" s="4">
        <v>948</v>
      </c>
      <c r="F2008" s="4">
        <v>0</v>
      </c>
      <c r="G2008" s="4">
        <v>948</v>
      </c>
      <c r="H2008" s="3" t="s">
        <v>26</v>
      </c>
      <c r="I2008" s="3" t="s">
        <v>27</v>
      </c>
      <c r="J2008" s="4">
        <v>303.36</v>
      </c>
    </row>
    <row r="2009" spans="1:10" x14ac:dyDescent="0.3">
      <c r="A2009" s="2" t="s">
        <v>3925</v>
      </c>
      <c r="B2009" s="3" t="s">
        <v>3926</v>
      </c>
      <c r="C2009" s="2">
        <v>6</v>
      </c>
      <c r="D2009" s="2">
        <v>2020</v>
      </c>
      <c r="E2009" s="4">
        <v>1576</v>
      </c>
      <c r="F2009" s="4">
        <v>0</v>
      </c>
      <c r="G2009" s="4">
        <v>1576</v>
      </c>
      <c r="H2009" s="3" t="s">
        <v>26</v>
      </c>
      <c r="I2009" s="3" t="s">
        <v>407</v>
      </c>
      <c r="J2009" s="4">
        <v>520.08000000000004</v>
      </c>
    </row>
    <row r="2010" spans="1:10" x14ac:dyDescent="0.3">
      <c r="A2010" s="2" t="s">
        <v>3927</v>
      </c>
      <c r="B2010" s="3" t="s">
        <v>3928</v>
      </c>
      <c r="C2010" s="2">
        <v>6</v>
      </c>
      <c r="D2010" s="2">
        <v>2020</v>
      </c>
      <c r="E2010" s="4">
        <v>948</v>
      </c>
      <c r="F2010" s="4">
        <v>0</v>
      </c>
      <c r="G2010" s="4">
        <v>948</v>
      </c>
      <c r="H2010" s="3" t="s">
        <v>26</v>
      </c>
      <c r="I2010" s="3" t="s">
        <v>27</v>
      </c>
      <c r="J2010" s="4">
        <v>303.36</v>
      </c>
    </row>
    <row r="2011" spans="1:10" x14ac:dyDescent="0.3">
      <c r="A2011" s="2" t="s">
        <v>3929</v>
      </c>
      <c r="B2011" s="3" t="s">
        <v>3930</v>
      </c>
      <c r="C2011" s="2">
        <v>6</v>
      </c>
      <c r="D2011" s="2">
        <v>2020</v>
      </c>
      <c r="E2011" s="4">
        <v>510</v>
      </c>
      <c r="F2011" s="4">
        <v>0</v>
      </c>
      <c r="G2011" s="4">
        <v>510</v>
      </c>
      <c r="H2011" s="3" t="s">
        <v>41</v>
      </c>
      <c r="I2011" s="3" t="s">
        <v>42</v>
      </c>
      <c r="J2011" s="4">
        <v>163.20000000000002</v>
      </c>
    </row>
    <row r="2012" spans="1:10" x14ac:dyDescent="0.3">
      <c r="A2012" s="2" t="s">
        <v>3931</v>
      </c>
      <c r="B2012" s="3" t="s">
        <v>3932</v>
      </c>
      <c r="C2012" s="2">
        <v>6</v>
      </c>
      <c r="D2012" s="2">
        <v>2020</v>
      </c>
      <c r="E2012" s="4">
        <v>383</v>
      </c>
      <c r="F2012" s="4">
        <v>0</v>
      </c>
      <c r="G2012" s="4">
        <v>383</v>
      </c>
      <c r="H2012" s="3" t="s">
        <v>63</v>
      </c>
      <c r="I2012" s="3" t="s">
        <v>66</v>
      </c>
      <c r="J2012" s="4">
        <v>122.56</v>
      </c>
    </row>
    <row r="2013" spans="1:10" x14ac:dyDescent="0.3">
      <c r="A2013" s="2" t="s">
        <v>3933</v>
      </c>
      <c r="B2013" s="3" t="s">
        <v>3934</v>
      </c>
      <c r="C2013" s="2">
        <v>6</v>
      </c>
      <c r="D2013" s="2">
        <v>2020</v>
      </c>
      <c r="E2013" s="4">
        <v>168</v>
      </c>
      <c r="F2013" s="4">
        <v>0</v>
      </c>
      <c r="G2013" s="4">
        <v>168</v>
      </c>
      <c r="H2013" s="3" t="s">
        <v>11</v>
      </c>
      <c r="I2013" s="3" t="s">
        <v>12</v>
      </c>
      <c r="J2013" s="4">
        <v>25.2</v>
      </c>
    </row>
    <row r="2014" spans="1:10" x14ac:dyDescent="0.3">
      <c r="A2014" s="2" t="s">
        <v>3935</v>
      </c>
      <c r="B2014" s="3" t="s">
        <v>3936</v>
      </c>
      <c r="C2014" s="2">
        <v>6</v>
      </c>
      <c r="D2014" s="2">
        <v>2020</v>
      </c>
      <c r="E2014" s="4">
        <v>205</v>
      </c>
      <c r="F2014" s="4">
        <v>0</v>
      </c>
      <c r="G2014" s="4">
        <v>205</v>
      </c>
      <c r="H2014" s="3" t="s">
        <v>14</v>
      </c>
      <c r="I2014" s="3" t="s">
        <v>87</v>
      </c>
      <c r="J2014" s="4">
        <v>36.9</v>
      </c>
    </row>
    <row r="2015" spans="1:10" x14ac:dyDescent="0.3">
      <c r="A2015" s="2" t="s">
        <v>3937</v>
      </c>
      <c r="B2015" s="3" t="s">
        <v>3938</v>
      </c>
      <c r="C2015" s="2">
        <v>6</v>
      </c>
      <c r="D2015" s="2">
        <v>2020</v>
      </c>
      <c r="E2015" s="4">
        <v>205</v>
      </c>
      <c r="F2015" s="4">
        <v>0</v>
      </c>
      <c r="G2015" s="4">
        <v>205</v>
      </c>
      <c r="H2015" s="3" t="s">
        <v>14</v>
      </c>
      <c r="I2015" s="3" t="s">
        <v>87</v>
      </c>
      <c r="J2015" s="4">
        <v>36.9</v>
      </c>
    </row>
    <row r="2016" spans="1:10" x14ac:dyDescent="0.3">
      <c r="A2016" s="2" t="s">
        <v>3939</v>
      </c>
      <c r="B2016" s="3" t="s">
        <v>3940</v>
      </c>
      <c r="C2016" s="2">
        <v>6</v>
      </c>
      <c r="D2016" s="2">
        <v>2020</v>
      </c>
      <c r="E2016" s="4">
        <v>258</v>
      </c>
      <c r="F2016" s="4">
        <v>0</v>
      </c>
      <c r="G2016" s="4">
        <v>258</v>
      </c>
      <c r="H2016" s="3" t="s">
        <v>20</v>
      </c>
      <c r="I2016" s="3" t="s">
        <v>105</v>
      </c>
      <c r="J2016" s="4">
        <v>72.240000000000009</v>
      </c>
    </row>
    <row r="2017" spans="1:10" x14ac:dyDescent="0.3">
      <c r="A2017" s="2" t="s">
        <v>3941</v>
      </c>
      <c r="B2017" s="3" t="s">
        <v>3942</v>
      </c>
      <c r="C2017" s="2">
        <v>6</v>
      </c>
      <c r="D2017" s="2">
        <v>2020</v>
      </c>
      <c r="E2017" s="4">
        <v>327</v>
      </c>
      <c r="F2017" s="4">
        <v>0</v>
      </c>
      <c r="G2017" s="4">
        <v>327</v>
      </c>
      <c r="H2017" s="3" t="s">
        <v>20</v>
      </c>
      <c r="I2017" s="3" t="s">
        <v>100</v>
      </c>
      <c r="J2017" s="4">
        <v>94.83</v>
      </c>
    </row>
    <row r="2018" spans="1:10" x14ac:dyDescent="0.3">
      <c r="A2018" s="2" t="s">
        <v>3943</v>
      </c>
      <c r="B2018" s="3" t="s">
        <v>3944</v>
      </c>
      <c r="C2018" s="2">
        <v>6</v>
      </c>
      <c r="D2018" s="2">
        <v>2020</v>
      </c>
      <c r="E2018" s="4">
        <v>258</v>
      </c>
      <c r="F2018" s="4">
        <v>0</v>
      </c>
      <c r="G2018" s="4">
        <v>258</v>
      </c>
      <c r="H2018" s="3" t="s">
        <v>20</v>
      </c>
      <c r="I2018" s="3" t="s">
        <v>105</v>
      </c>
      <c r="J2018" s="4">
        <v>72.240000000000009</v>
      </c>
    </row>
    <row r="2019" spans="1:10" x14ac:dyDescent="0.3">
      <c r="A2019" s="2" t="s">
        <v>3945</v>
      </c>
      <c r="B2019" s="3" t="s">
        <v>3946</v>
      </c>
      <c r="C2019" s="2">
        <v>6</v>
      </c>
      <c r="D2019" s="2">
        <v>2020</v>
      </c>
      <c r="E2019" s="4">
        <v>474</v>
      </c>
      <c r="F2019" s="4">
        <v>0</v>
      </c>
      <c r="G2019" s="4">
        <v>474</v>
      </c>
      <c r="H2019" s="3" t="s">
        <v>23</v>
      </c>
      <c r="I2019" s="3" t="s">
        <v>499</v>
      </c>
      <c r="J2019" s="4">
        <v>175.38</v>
      </c>
    </row>
    <row r="2020" spans="1:10" x14ac:dyDescent="0.3">
      <c r="A2020" s="2" t="s">
        <v>3947</v>
      </c>
      <c r="B2020" s="3" t="s">
        <v>3948</v>
      </c>
      <c r="C2020" s="2">
        <v>6</v>
      </c>
      <c r="D2020" s="2">
        <v>2020</v>
      </c>
      <c r="E2020" s="4">
        <v>526</v>
      </c>
      <c r="F2020" s="4">
        <v>0</v>
      </c>
      <c r="G2020" s="4">
        <v>526</v>
      </c>
      <c r="H2020" s="3" t="s">
        <v>23</v>
      </c>
      <c r="I2020" s="3" t="s">
        <v>183</v>
      </c>
      <c r="J2020" s="4">
        <v>210.4</v>
      </c>
    </row>
    <row r="2021" spans="1:10" x14ac:dyDescent="0.3">
      <c r="A2021" s="2" t="s">
        <v>3949</v>
      </c>
      <c r="B2021" s="3" t="s">
        <v>3950</v>
      </c>
      <c r="C2021" s="2">
        <v>6</v>
      </c>
      <c r="D2021" s="2">
        <v>2020</v>
      </c>
      <c r="E2021" s="4">
        <v>383</v>
      </c>
      <c r="F2021" s="4">
        <v>0</v>
      </c>
      <c r="G2021" s="4">
        <v>383</v>
      </c>
      <c r="H2021" s="3" t="s">
        <v>63</v>
      </c>
      <c r="I2021" s="3" t="s">
        <v>66</v>
      </c>
      <c r="J2021" s="4">
        <v>122.56</v>
      </c>
    </row>
    <row r="2022" spans="1:10" x14ac:dyDescent="0.3">
      <c r="A2022" s="2" t="s">
        <v>3951</v>
      </c>
      <c r="B2022" s="3" t="s">
        <v>3952</v>
      </c>
      <c r="C2022" s="2">
        <v>6</v>
      </c>
      <c r="D2022" s="2">
        <v>2020</v>
      </c>
      <c r="E2022" s="4">
        <v>144</v>
      </c>
      <c r="F2022" s="4">
        <v>0</v>
      </c>
      <c r="G2022" s="4">
        <v>144</v>
      </c>
      <c r="H2022" s="3" t="s">
        <v>11</v>
      </c>
      <c r="I2022" s="3" t="s">
        <v>119</v>
      </c>
      <c r="J2022" s="4">
        <v>66.240000000000009</v>
      </c>
    </row>
    <row r="2023" spans="1:10" x14ac:dyDescent="0.3">
      <c r="A2023" s="2" t="s">
        <v>3953</v>
      </c>
      <c r="B2023" s="3" t="s">
        <v>3954</v>
      </c>
      <c r="C2023" s="2">
        <v>6</v>
      </c>
      <c r="D2023" s="2">
        <v>2020</v>
      </c>
      <c r="E2023" s="4">
        <v>210</v>
      </c>
      <c r="F2023" s="4">
        <v>0</v>
      </c>
      <c r="G2023" s="4">
        <v>210</v>
      </c>
      <c r="H2023" s="3" t="s">
        <v>14</v>
      </c>
      <c r="I2023" s="3" t="s">
        <v>75</v>
      </c>
      <c r="J2023" s="4">
        <v>37.799999999999997</v>
      </c>
    </row>
    <row r="2024" spans="1:10" x14ac:dyDescent="0.3">
      <c r="A2024" s="2" t="s">
        <v>3955</v>
      </c>
      <c r="B2024" s="3" t="s">
        <v>3956</v>
      </c>
      <c r="C2024" s="2">
        <v>6</v>
      </c>
      <c r="D2024" s="2">
        <v>2020</v>
      </c>
      <c r="E2024" s="4">
        <v>210</v>
      </c>
      <c r="F2024" s="4">
        <v>0</v>
      </c>
      <c r="G2024" s="4">
        <v>210</v>
      </c>
      <c r="H2024" s="3" t="s">
        <v>14</v>
      </c>
      <c r="I2024" s="3" t="s">
        <v>75</v>
      </c>
      <c r="J2024" s="4">
        <v>37.799999999999997</v>
      </c>
    </row>
    <row r="2025" spans="1:10" x14ac:dyDescent="0.3">
      <c r="A2025" s="2" t="s">
        <v>3957</v>
      </c>
      <c r="B2025" s="3" t="s">
        <v>3958</v>
      </c>
      <c r="C2025" s="2">
        <v>6</v>
      </c>
      <c r="D2025" s="2">
        <v>2020</v>
      </c>
      <c r="E2025" s="4">
        <v>313</v>
      </c>
      <c r="F2025" s="4">
        <v>0</v>
      </c>
      <c r="G2025" s="4">
        <v>313</v>
      </c>
      <c r="H2025" s="3" t="s">
        <v>20</v>
      </c>
      <c r="I2025" s="3" t="s">
        <v>21</v>
      </c>
      <c r="J2025" s="4">
        <v>93.899999999999991</v>
      </c>
    </row>
    <row r="2026" spans="1:10" x14ac:dyDescent="0.3">
      <c r="A2026" s="2" t="s">
        <v>3959</v>
      </c>
      <c r="B2026" s="3" t="s">
        <v>3960</v>
      </c>
      <c r="C2026" s="2">
        <v>6</v>
      </c>
      <c r="D2026" s="2">
        <v>2020</v>
      </c>
      <c r="E2026" s="4">
        <v>313</v>
      </c>
      <c r="F2026" s="4">
        <v>0</v>
      </c>
      <c r="G2026" s="4">
        <v>313</v>
      </c>
      <c r="H2026" s="3" t="s">
        <v>20</v>
      </c>
      <c r="I2026" s="3" t="s">
        <v>21</v>
      </c>
      <c r="J2026" s="4">
        <v>93.899999999999991</v>
      </c>
    </row>
    <row r="2027" spans="1:10" x14ac:dyDescent="0.3">
      <c r="A2027" s="2" t="s">
        <v>3961</v>
      </c>
      <c r="B2027" s="3" t="s">
        <v>3962</v>
      </c>
      <c r="C2027" s="2">
        <v>6</v>
      </c>
      <c r="D2027" s="2">
        <v>2020</v>
      </c>
      <c r="E2027" s="4">
        <v>258</v>
      </c>
      <c r="F2027" s="4">
        <v>0</v>
      </c>
      <c r="G2027" s="4">
        <v>258</v>
      </c>
      <c r="H2027" s="3" t="s">
        <v>20</v>
      </c>
      <c r="I2027" s="3" t="s">
        <v>105</v>
      </c>
      <c r="J2027" s="4">
        <v>72.240000000000009</v>
      </c>
    </row>
    <row r="2028" spans="1:10" x14ac:dyDescent="0.3">
      <c r="A2028" s="2" t="s">
        <v>3963</v>
      </c>
      <c r="B2028" s="3" t="s">
        <v>3964</v>
      </c>
      <c r="C2028" s="2">
        <v>6</v>
      </c>
      <c r="D2028" s="2">
        <v>2020</v>
      </c>
      <c r="E2028" s="4">
        <v>951</v>
      </c>
      <c r="F2028" s="4">
        <v>0</v>
      </c>
      <c r="G2028" s="4">
        <v>951</v>
      </c>
      <c r="H2028" s="3" t="s">
        <v>23</v>
      </c>
      <c r="I2028" s="3" t="s">
        <v>24</v>
      </c>
      <c r="J2028" s="4">
        <v>247.26000000000002</v>
      </c>
    </row>
    <row r="2029" spans="1:10" x14ac:dyDescent="0.3">
      <c r="A2029" s="2" t="s">
        <v>3965</v>
      </c>
      <c r="B2029" s="3" t="s">
        <v>3966</v>
      </c>
      <c r="C2029" s="2">
        <v>6</v>
      </c>
      <c r="D2029" s="2">
        <v>2020</v>
      </c>
      <c r="E2029" s="4">
        <v>990</v>
      </c>
      <c r="F2029" s="4">
        <v>0</v>
      </c>
      <c r="G2029" s="4">
        <v>990</v>
      </c>
      <c r="H2029" s="3" t="s">
        <v>23</v>
      </c>
      <c r="I2029" s="3" t="s">
        <v>212</v>
      </c>
      <c r="J2029" s="4">
        <v>316.8</v>
      </c>
    </row>
    <row r="2030" spans="1:10" x14ac:dyDescent="0.3">
      <c r="A2030" s="2" t="s">
        <v>3967</v>
      </c>
      <c r="B2030" s="3" t="s">
        <v>3968</v>
      </c>
      <c r="C2030" s="2">
        <v>6</v>
      </c>
      <c r="D2030" s="2">
        <v>2020</v>
      </c>
      <c r="E2030" s="4">
        <v>1491</v>
      </c>
      <c r="F2030" s="4">
        <v>0</v>
      </c>
      <c r="G2030" s="4">
        <v>1491</v>
      </c>
      <c r="H2030" s="3" t="s">
        <v>26</v>
      </c>
      <c r="I2030" s="3" t="s">
        <v>31</v>
      </c>
      <c r="J2030" s="4">
        <v>506.94000000000005</v>
      </c>
    </row>
    <row r="2031" spans="1:10" x14ac:dyDescent="0.3">
      <c r="A2031" s="2" t="s">
        <v>3969</v>
      </c>
      <c r="B2031" s="3" t="s">
        <v>3970</v>
      </c>
      <c r="C2031" s="2">
        <v>6</v>
      </c>
      <c r="D2031" s="2">
        <v>2020</v>
      </c>
      <c r="E2031" s="4">
        <v>447</v>
      </c>
      <c r="F2031" s="4">
        <v>0</v>
      </c>
      <c r="G2031" s="4">
        <v>447</v>
      </c>
      <c r="H2031" s="3" t="s">
        <v>63</v>
      </c>
      <c r="I2031" s="3" t="s">
        <v>64</v>
      </c>
      <c r="J2031" s="4">
        <v>156.44999999999999</v>
      </c>
    </row>
    <row r="2032" spans="1:10" x14ac:dyDescent="0.3">
      <c r="A2032" s="2" t="s">
        <v>3971</v>
      </c>
      <c r="B2032" s="3" t="s">
        <v>3972</v>
      </c>
      <c r="C2032" s="2">
        <v>6</v>
      </c>
      <c r="D2032" s="2">
        <v>2020</v>
      </c>
      <c r="E2032" s="4">
        <v>168</v>
      </c>
      <c r="F2032" s="4">
        <v>0</v>
      </c>
      <c r="G2032" s="4">
        <v>168</v>
      </c>
      <c r="H2032" s="3" t="s">
        <v>11</v>
      </c>
      <c r="I2032" s="3" t="s">
        <v>12</v>
      </c>
      <c r="J2032" s="4">
        <v>25.2</v>
      </c>
    </row>
    <row r="2033" spans="1:10" x14ac:dyDescent="0.3">
      <c r="A2033" s="2" t="s">
        <v>3973</v>
      </c>
      <c r="B2033" s="3" t="s">
        <v>3974</v>
      </c>
      <c r="C2033" s="2">
        <v>6</v>
      </c>
      <c r="D2033" s="2">
        <v>2020</v>
      </c>
      <c r="E2033" s="4">
        <v>220</v>
      </c>
      <c r="F2033" s="4">
        <v>0</v>
      </c>
      <c r="G2033" s="4">
        <v>220</v>
      </c>
      <c r="H2033" s="3" t="s">
        <v>14</v>
      </c>
      <c r="I2033" s="3" t="s">
        <v>15</v>
      </c>
      <c r="J2033" s="4">
        <v>39.6</v>
      </c>
    </row>
    <row r="2034" spans="1:10" x14ac:dyDescent="0.3">
      <c r="A2034" s="2" t="s">
        <v>3975</v>
      </c>
      <c r="B2034" s="3" t="s">
        <v>3976</v>
      </c>
      <c r="C2034" s="2">
        <v>6</v>
      </c>
      <c r="D2034" s="2">
        <v>2020</v>
      </c>
      <c r="E2034" s="4">
        <v>258</v>
      </c>
      <c r="F2034" s="4">
        <v>0</v>
      </c>
      <c r="G2034" s="4">
        <v>258</v>
      </c>
      <c r="H2034" s="3" t="s">
        <v>20</v>
      </c>
      <c r="I2034" s="3" t="s">
        <v>105</v>
      </c>
      <c r="J2034" s="4">
        <v>72.240000000000009</v>
      </c>
    </row>
    <row r="2035" spans="1:10" x14ac:dyDescent="0.3">
      <c r="A2035" s="2" t="s">
        <v>3977</v>
      </c>
      <c r="B2035" s="3" t="s">
        <v>3978</v>
      </c>
      <c r="C2035" s="2">
        <v>6</v>
      </c>
      <c r="D2035" s="2">
        <v>2020</v>
      </c>
      <c r="E2035" s="4">
        <v>258</v>
      </c>
      <c r="F2035" s="4">
        <v>0</v>
      </c>
      <c r="G2035" s="4">
        <v>258</v>
      </c>
      <c r="H2035" s="3" t="s">
        <v>20</v>
      </c>
      <c r="I2035" s="3" t="s">
        <v>105</v>
      </c>
      <c r="J2035" s="4">
        <v>72.240000000000009</v>
      </c>
    </row>
    <row r="2036" spans="1:10" x14ac:dyDescent="0.3">
      <c r="A2036" s="2" t="s">
        <v>3979</v>
      </c>
      <c r="B2036" s="3" t="s">
        <v>3980</v>
      </c>
      <c r="C2036" s="2">
        <v>6</v>
      </c>
      <c r="D2036" s="2">
        <v>2020</v>
      </c>
      <c r="E2036" s="4">
        <v>313</v>
      </c>
      <c r="F2036" s="4">
        <v>0</v>
      </c>
      <c r="G2036" s="4">
        <v>313</v>
      </c>
      <c r="H2036" s="3" t="s">
        <v>20</v>
      </c>
      <c r="I2036" s="3" t="s">
        <v>21</v>
      </c>
      <c r="J2036" s="4">
        <v>93.899999999999991</v>
      </c>
    </row>
    <row r="2037" spans="1:10" x14ac:dyDescent="0.3">
      <c r="A2037" s="2" t="s">
        <v>3981</v>
      </c>
      <c r="B2037" s="3" t="s">
        <v>3982</v>
      </c>
      <c r="C2037" s="2">
        <v>6</v>
      </c>
      <c r="D2037" s="2">
        <v>2020</v>
      </c>
      <c r="E2037" s="4">
        <v>992</v>
      </c>
      <c r="F2037" s="4">
        <v>0</v>
      </c>
      <c r="G2037" s="4">
        <v>992</v>
      </c>
      <c r="H2037" s="3" t="s">
        <v>23</v>
      </c>
      <c r="I2037" s="3" t="s">
        <v>215</v>
      </c>
      <c r="J2037" s="4">
        <v>307.52</v>
      </c>
    </row>
    <row r="2038" spans="1:10" x14ac:dyDescent="0.3">
      <c r="A2038" s="2" t="s">
        <v>3983</v>
      </c>
      <c r="B2038" s="3" t="s">
        <v>3984</v>
      </c>
      <c r="C2038" s="2">
        <v>6</v>
      </c>
      <c r="D2038" s="2">
        <v>2020</v>
      </c>
      <c r="E2038" s="4">
        <v>474</v>
      </c>
      <c r="F2038" s="4">
        <v>0</v>
      </c>
      <c r="G2038" s="4">
        <v>474</v>
      </c>
      <c r="H2038" s="3" t="s">
        <v>23</v>
      </c>
      <c r="I2038" s="3" t="s">
        <v>499</v>
      </c>
      <c r="J2038" s="4">
        <v>175.38</v>
      </c>
    </row>
    <row r="2039" spans="1:10" x14ac:dyDescent="0.3">
      <c r="A2039" s="2" t="s">
        <v>3985</v>
      </c>
      <c r="B2039" s="3" t="s">
        <v>3986</v>
      </c>
      <c r="C2039" s="2">
        <v>6</v>
      </c>
      <c r="D2039" s="2">
        <v>2020</v>
      </c>
      <c r="E2039" s="4">
        <v>1576</v>
      </c>
      <c r="F2039" s="4">
        <v>0</v>
      </c>
      <c r="G2039" s="4">
        <v>1576</v>
      </c>
      <c r="H2039" s="3" t="s">
        <v>26</v>
      </c>
      <c r="I2039" s="3" t="s">
        <v>407</v>
      </c>
      <c r="J2039" s="4">
        <v>520.08000000000004</v>
      </c>
    </row>
    <row r="2040" spans="1:10" x14ac:dyDescent="0.3">
      <c r="A2040" s="2" t="s">
        <v>3987</v>
      </c>
      <c r="B2040" s="3" t="s">
        <v>3988</v>
      </c>
      <c r="C2040" s="2">
        <v>6</v>
      </c>
      <c r="D2040" s="2">
        <v>2020</v>
      </c>
      <c r="E2040" s="4">
        <v>948</v>
      </c>
      <c r="F2040" s="4">
        <v>0</v>
      </c>
      <c r="G2040" s="4">
        <v>948</v>
      </c>
      <c r="H2040" s="3" t="s">
        <v>26</v>
      </c>
      <c r="I2040" s="3" t="s">
        <v>27</v>
      </c>
      <c r="J2040" s="4">
        <v>303.36</v>
      </c>
    </row>
    <row r="2041" spans="1:10" x14ac:dyDescent="0.3">
      <c r="A2041" s="2" t="s">
        <v>3989</v>
      </c>
      <c r="B2041" s="3" t="s">
        <v>3990</v>
      </c>
      <c r="C2041" s="2">
        <v>6</v>
      </c>
      <c r="D2041" s="2">
        <v>2020</v>
      </c>
      <c r="E2041" s="4">
        <v>172</v>
      </c>
      <c r="F2041" s="4">
        <v>0</v>
      </c>
      <c r="G2041" s="4">
        <v>172</v>
      </c>
      <c r="H2041" s="3" t="s">
        <v>11</v>
      </c>
      <c r="I2041" s="3" t="s">
        <v>71</v>
      </c>
      <c r="J2041" s="4">
        <v>65.36</v>
      </c>
    </row>
    <row r="2042" spans="1:10" x14ac:dyDescent="0.3">
      <c r="A2042" s="2" t="s">
        <v>3991</v>
      </c>
      <c r="B2042" s="3" t="s">
        <v>3992</v>
      </c>
      <c r="C2042" s="2">
        <v>6</v>
      </c>
      <c r="D2042" s="2">
        <v>2020</v>
      </c>
      <c r="E2042" s="4">
        <v>383</v>
      </c>
      <c r="F2042" s="4">
        <v>0</v>
      </c>
      <c r="G2042" s="4">
        <v>383</v>
      </c>
      <c r="H2042" s="3" t="s">
        <v>63</v>
      </c>
      <c r="I2042" s="3" t="s">
        <v>66</v>
      </c>
      <c r="J2042" s="4">
        <v>122.56</v>
      </c>
    </row>
    <row r="2043" spans="1:10" x14ac:dyDescent="0.3">
      <c r="A2043" s="2" t="s">
        <v>3993</v>
      </c>
      <c r="B2043" s="3" t="s">
        <v>3994</v>
      </c>
      <c r="C2043" s="2">
        <v>6</v>
      </c>
      <c r="D2043" s="2">
        <v>2020</v>
      </c>
      <c r="E2043" s="4">
        <v>168</v>
      </c>
      <c r="F2043" s="4">
        <v>0</v>
      </c>
      <c r="G2043" s="4">
        <v>168</v>
      </c>
      <c r="H2043" s="3" t="s">
        <v>11</v>
      </c>
      <c r="I2043" s="3" t="s">
        <v>12</v>
      </c>
      <c r="J2043" s="4">
        <v>25.2</v>
      </c>
    </row>
    <row r="2044" spans="1:10" x14ac:dyDescent="0.3">
      <c r="A2044" s="2" t="s">
        <v>3995</v>
      </c>
      <c r="B2044" s="3" t="s">
        <v>3996</v>
      </c>
      <c r="C2044" s="2">
        <v>6</v>
      </c>
      <c r="D2044" s="2">
        <v>2020</v>
      </c>
      <c r="E2044" s="4">
        <v>220</v>
      </c>
      <c r="F2044" s="4">
        <v>0</v>
      </c>
      <c r="G2044" s="4">
        <v>220</v>
      </c>
      <c r="H2044" s="3" t="s">
        <v>14</v>
      </c>
      <c r="I2044" s="3" t="s">
        <v>15</v>
      </c>
      <c r="J2044" s="4">
        <v>39.6</v>
      </c>
    </row>
    <row r="2045" spans="1:10" x14ac:dyDescent="0.3">
      <c r="A2045" s="2" t="s">
        <v>3997</v>
      </c>
      <c r="B2045" s="3" t="s">
        <v>3998</v>
      </c>
      <c r="C2045" s="2">
        <v>6</v>
      </c>
      <c r="D2045" s="2">
        <v>2020</v>
      </c>
      <c r="E2045" s="4">
        <v>313</v>
      </c>
      <c r="F2045" s="4">
        <v>0</v>
      </c>
      <c r="G2045" s="4">
        <v>313</v>
      </c>
      <c r="H2045" s="3" t="s">
        <v>20</v>
      </c>
      <c r="I2045" s="3" t="s">
        <v>21</v>
      </c>
      <c r="J2045" s="4">
        <v>93.899999999999991</v>
      </c>
    </row>
    <row r="2046" spans="1:10" x14ac:dyDescent="0.3">
      <c r="A2046" s="2" t="s">
        <v>3999</v>
      </c>
      <c r="B2046" s="3" t="s">
        <v>4000</v>
      </c>
      <c r="C2046" s="2">
        <v>6</v>
      </c>
      <c r="D2046" s="2">
        <v>2020</v>
      </c>
      <c r="E2046" s="4">
        <v>313</v>
      </c>
      <c r="F2046" s="4">
        <v>0</v>
      </c>
      <c r="G2046" s="4">
        <v>313</v>
      </c>
      <c r="H2046" s="3" t="s">
        <v>20</v>
      </c>
      <c r="I2046" s="3" t="s">
        <v>21</v>
      </c>
      <c r="J2046" s="4">
        <v>93.899999999999991</v>
      </c>
    </row>
    <row r="2047" spans="1:10" x14ac:dyDescent="0.3">
      <c r="A2047" s="2" t="s">
        <v>4001</v>
      </c>
      <c r="B2047" s="3" t="s">
        <v>4002</v>
      </c>
      <c r="C2047" s="2">
        <v>6</v>
      </c>
      <c r="D2047" s="2">
        <v>2020</v>
      </c>
      <c r="E2047" s="4">
        <v>327</v>
      </c>
      <c r="F2047" s="4">
        <v>0</v>
      </c>
      <c r="G2047" s="4">
        <v>327</v>
      </c>
      <c r="H2047" s="3" t="s">
        <v>20</v>
      </c>
      <c r="I2047" s="3" t="s">
        <v>100</v>
      </c>
      <c r="J2047" s="4">
        <v>94.83</v>
      </c>
    </row>
    <row r="2048" spans="1:10" x14ac:dyDescent="0.3">
      <c r="A2048" s="2" t="s">
        <v>4003</v>
      </c>
      <c r="B2048" s="3" t="s">
        <v>4004</v>
      </c>
      <c r="C2048" s="2">
        <v>6</v>
      </c>
      <c r="D2048" s="2">
        <v>2020</v>
      </c>
      <c r="E2048" s="4">
        <v>992</v>
      </c>
      <c r="F2048" s="4">
        <v>0</v>
      </c>
      <c r="G2048" s="4">
        <v>992</v>
      </c>
      <c r="H2048" s="3" t="s">
        <v>23</v>
      </c>
      <c r="I2048" s="3" t="s">
        <v>215</v>
      </c>
      <c r="J2048" s="4">
        <v>307.52</v>
      </c>
    </row>
    <row r="2049" spans="1:10" x14ac:dyDescent="0.3">
      <c r="A2049" s="2" t="s">
        <v>4005</v>
      </c>
      <c r="B2049" s="3" t="s">
        <v>4006</v>
      </c>
      <c r="C2049" s="2">
        <v>6</v>
      </c>
      <c r="D2049" s="2">
        <v>2020</v>
      </c>
      <c r="E2049" s="4">
        <v>889</v>
      </c>
      <c r="F2049" s="4">
        <v>0</v>
      </c>
      <c r="G2049" s="4">
        <v>889</v>
      </c>
      <c r="H2049" s="3" t="s">
        <v>23</v>
      </c>
      <c r="I2049" s="3" t="s">
        <v>309</v>
      </c>
      <c r="J2049" s="4">
        <v>222.25</v>
      </c>
    </row>
    <row r="2050" spans="1:10" x14ac:dyDescent="0.3">
      <c r="A2050" s="2" t="s">
        <v>4007</v>
      </c>
      <c r="B2050" s="3" t="s">
        <v>4008</v>
      </c>
      <c r="C2050" s="2">
        <v>6</v>
      </c>
      <c r="D2050" s="2">
        <v>2020</v>
      </c>
      <c r="E2050" s="4">
        <v>539</v>
      </c>
      <c r="F2050" s="4">
        <v>0</v>
      </c>
      <c r="G2050" s="4">
        <v>539</v>
      </c>
      <c r="H2050" s="3" t="s">
        <v>44</v>
      </c>
      <c r="I2050" s="3" t="s">
        <v>1089</v>
      </c>
      <c r="J2050" s="4">
        <v>156.31</v>
      </c>
    </row>
    <row r="2051" spans="1:10" x14ac:dyDescent="0.3">
      <c r="A2051" s="2" t="s">
        <v>4009</v>
      </c>
      <c r="B2051" s="3" t="s">
        <v>4010</v>
      </c>
      <c r="C2051" s="2">
        <v>6</v>
      </c>
      <c r="D2051" s="2">
        <v>2020</v>
      </c>
      <c r="E2051" s="4">
        <v>168</v>
      </c>
      <c r="F2051" s="4">
        <v>0</v>
      </c>
      <c r="G2051" s="4">
        <v>168</v>
      </c>
      <c r="H2051" s="3" t="s">
        <v>60</v>
      </c>
      <c r="I2051" s="3" t="s">
        <v>535</v>
      </c>
      <c r="J2051" s="4">
        <v>60.48</v>
      </c>
    </row>
    <row r="2052" spans="1:10" x14ac:dyDescent="0.3">
      <c r="A2052" s="2" t="s">
        <v>4011</v>
      </c>
      <c r="B2052" s="3" t="s">
        <v>4012</v>
      </c>
      <c r="C2052" s="2">
        <v>6</v>
      </c>
      <c r="D2052" s="2">
        <v>2020</v>
      </c>
      <c r="E2052" s="4">
        <v>447</v>
      </c>
      <c r="F2052" s="4">
        <v>0</v>
      </c>
      <c r="G2052" s="4">
        <v>447</v>
      </c>
      <c r="H2052" s="3" t="s">
        <v>63</v>
      </c>
      <c r="I2052" s="3" t="s">
        <v>64</v>
      </c>
      <c r="J2052" s="4">
        <v>156.44999999999999</v>
      </c>
    </row>
    <row r="2053" spans="1:10" x14ac:dyDescent="0.3">
      <c r="A2053" s="2" t="s">
        <v>4013</v>
      </c>
      <c r="B2053" s="3" t="s">
        <v>4014</v>
      </c>
      <c r="C2053" s="2">
        <v>6</v>
      </c>
      <c r="D2053" s="2">
        <v>2020</v>
      </c>
      <c r="E2053" s="4">
        <v>168</v>
      </c>
      <c r="F2053" s="4">
        <v>0</v>
      </c>
      <c r="G2053" s="4">
        <v>168</v>
      </c>
      <c r="H2053" s="3" t="s">
        <v>11</v>
      </c>
      <c r="I2053" s="3" t="s">
        <v>12</v>
      </c>
      <c r="J2053" s="4">
        <v>25.2</v>
      </c>
    </row>
    <row r="2054" spans="1:10" x14ac:dyDescent="0.3">
      <c r="A2054" s="2" t="s">
        <v>4015</v>
      </c>
      <c r="B2054" s="3" t="s">
        <v>4016</v>
      </c>
      <c r="C2054" s="2">
        <v>6</v>
      </c>
      <c r="D2054" s="2">
        <v>2020</v>
      </c>
      <c r="E2054" s="4">
        <v>168</v>
      </c>
      <c r="F2054" s="4">
        <v>0</v>
      </c>
      <c r="G2054" s="4">
        <v>168</v>
      </c>
      <c r="H2054" s="3" t="s">
        <v>11</v>
      </c>
      <c r="I2054" s="3" t="s">
        <v>12</v>
      </c>
      <c r="J2054" s="4">
        <v>25.2</v>
      </c>
    </row>
    <row r="2055" spans="1:10" x14ac:dyDescent="0.3">
      <c r="A2055" s="2" t="s">
        <v>4017</v>
      </c>
      <c r="B2055" s="3" t="s">
        <v>4018</v>
      </c>
      <c r="C2055" s="2">
        <v>6</v>
      </c>
      <c r="D2055" s="2">
        <v>2020</v>
      </c>
      <c r="E2055" s="4">
        <v>205</v>
      </c>
      <c r="F2055" s="4">
        <v>0</v>
      </c>
      <c r="G2055" s="4">
        <v>205</v>
      </c>
      <c r="H2055" s="3" t="s">
        <v>14</v>
      </c>
      <c r="I2055" s="3" t="s">
        <v>87</v>
      </c>
      <c r="J2055" s="4">
        <v>36.9</v>
      </c>
    </row>
    <row r="2056" spans="1:10" x14ac:dyDescent="0.3">
      <c r="A2056" s="2" t="s">
        <v>4019</v>
      </c>
      <c r="B2056" s="3" t="s">
        <v>4020</v>
      </c>
      <c r="C2056" s="2">
        <v>6</v>
      </c>
      <c r="D2056" s="2">
        <v>2020</v>
      </c>
      <c r="E2056" s="4">
        <v>367</v>
      </c>
      <c r="F2056" s="4">
        <v>0</v>
      </c>
      <c r="G2056" s="4">
        <v>367</v>
      </c>
      <c r="H2056" s="3" t="s">
        <v>60</v>
      </c>
      <c r="I2056" s="3" t="s">
        <v>538</v>
      </c>
      <c r="J2056" s="4">
        <v>110.1</v>
      </c>
    </row>
    <row r="2057" spans="1:10" x14ac:dyDescent="0.3">
      <c r="A2057" s="2" t="s">
        <v>4021</v>
      </c>
      <c r="B2057" s="3" t="s">
        <v>4022</v>
      </c>
      <c r="C2057" s="2">
        <v>6</v>
      </c>
      <c r="D2057" s="2">
        <v>2020</v>
      </c>
      <c r="E2057" s="4">
        <v>447</v>
      </c>
      <c r="F2057" s="4">
        <v>0</v>
      </c>
      <c r="G2057" s="4">
        <v>447</v>
      </c>
      <c r="H2057" s="3" t="s">
        <v>63</v>
      </c>
      <c r="I2057" s="3" t="s">
        <v>64</v>
      </c>
      <c r="J2057" s="4">
        <v>156.44999999999999</v>
      </c>
    </row>
    <row r="2058" spans="1:10" x14ac:dyDescent="0.3">
      <c r="A2058" s="2" t="s">
        <v>4023</v>
      </c>
      <c r="B2058" s="3" t="s">
        <v>4024</v>
      </c>
      <c r="C2058" s="2">
        <v>6</v>
      </c>
      <c r="D2058" s="2">
        <v>2020</v>
      </c>
      <c r="E2058" s="4">
        <v>144</v>
      </c>
      <c r="F2058" s="4">
        <v>0</v>
      </c>
      <c r="G2058" s="4">
        <v>144</v>
      </c>
      <c r="H2058" s="3" t="s">
        <v>11</v>
      </c>
      <c r="I2058" s="3" t="s">
        <v>119</v>
      </c>
      <c r="J2058" s="4">
        <v>66.240000000000009</v>
      </c>
    </row>
    <row r="2059" spans="1:10" x14ac:dyDescent="0.3">
      <c r="A2059" s="2" t="s">
        <v>4025</v>
      </c>
      <c r="B2059" s="3" t="s">
        <v>4026</v>
      </c>
      <c r="C2059" s="2">
        <v>6</v>
      </c>
      <c r="D2059" s="2">
        <v>2020</v>
      </c>
      <c r="E2059" s="4">
        <v>144</v>
      </c>
      <c r="F2059" s="4">
        <v>0</v>
      </c>
      <c r="G2059" s="4">
        <v>144</v>
      </c>
      <c r="H2059" s="3" t="s">
        <v>11</v>
      </c>
      <c r="I2059" s="3" t="s">
        <v>119</v>
      </c>
      <c r="J2059" s="4">
        <v>66.240000000000009</v>
      </c>
    </row>
    <row r="2060" spans="1:10" x14ac:dyDescent="0.3">
      <c r="A2060" s="2" t="s">
        <v>4027</v>
      </c>
      <c r="B2060" s="3" t="s">
        <v>4028</v>
      </c>
      <c r="C2060" s="2">
        <v>6</v>
      </c>
      <c r="D2060" s="2">
        <v>2020</v>
      </c>
      <c r="E2060" s="4">
        <v>210</v>
      </c>
      <c r="F2060" s="4">
        <v>0</v>
      </c>
      <c r="G2060" s="4">
        <v>210</v>
      </c>
      <c r="H2060" s="3" t="s">
        <v>14</v>
      </c>
      <c r="I2060" s="3" t="s">
        <v>75</v>
      </c>
      <c r="J2060" s="4">
        <v>37.799999999999997</v>
      </c>
    </row>
    <row r="2061" spans="1:10" x14ac:dyDescent="0.3">
      <c r="A2061" s="2" t="s">
        <v>4029</v>
      </c>
      <c r="B2061" s="3" t="s">
        <v>4030</v>
      </c>
      <c r="C2061" s="2">
        <v>6</v>
      </c>
      <c r="D2061" s="2">
        <v>2020</v>
      </c>
      <c r="E2061" s="4">
        <v>205</v>
      </c>
      <c r="F2061" s="4">
        <v>0</v>
      </c>
      <c r="G2061" s="4">
        <v>205</v>
      </c>
      <c r="H2061" s="3" t="s">
        <v>14</v>
      </c>
      <c r="I2061" s="3" t="s">
        <v>87</v>
      </c>
      <c r="J2061" s="4">
        <v>36.9</v>
      </c>
    </row>
    <row r="2062" spans="1:10" x14ac:dyDescent="0.3">
      <c r="A2062" s="2" t="s">
        <v>4031</v>
      </c>
      <c r="B2062" s="3" t="s">
        <v>4032</v>
      </c>
      <c r="C2062" s="2">
        <v>6</v>
      </c>
      <c r="D2062" s="2">
        <v>2020</v>
      </c>
      <c r="E2062" s="4">
        <v>240</v>
      </c>
      <c r="F2062" s="4">
        <v>0</v>
      </c>
      <c r="G2062" s="4">
        <v>240</v>
      </c>
      <c r="H2062" s="3" t="s">
        <v>14</v>
      </c>
      <c r="I2062" s="3" t="s">
        <v>17</v>
      </c>
      <c r="J2062" s="4">
        <v>43.199999999999996</v>
      </c>
    </row>
    <row r="2063" spans="1:10" x14ac:dyDescent="0.3">
      <c r="A2063" s="2" t="s">
        <v>4033</v>
      </c>
      <c r="B2063" s="3" t="s">
        <v>4034</v>
      </c>
      <c r="C2063" s="2">
        <v>6</v>
      </c>
      <c r="D2063" s="2">
        <v>2020</v>
      </c>
      <c r="E2063" s="4">
        <v>255</v>
      </c>
      <c r="F2063" s="4">
        <v>0</v>
      </c>
      <c r="G2063" s="4">
        <v>255</v>
      </c>
      <c r="H2063" s="3" t="s">
        <v>20</v>
      </c>
      <c r="I2063" s="3" t="s">
        <v>102</v>
      </c>
      <c r="J2063" s="4">
        <v>66.3</v>
      </c>
    </row>
    <row r="2064" spans="1:10" x14ac:dyDescent="0.3">
      <c r="A2064" s="2" t="s">
        <v>4035</v>
      </c>
      <c r="B2064" s="3" t="s">
        <v>4036</v>
      </c>
      <c r="C2064" s="2">
        <v>6</v>
      </c>
      <c r="D2064" s="2">
        <v>2020</v>
      </c>
      <c r="E2064" s="4">
        <v>258</v>
      </c>
      <c r="F2064" s="4">
        <v>0</v>
      </c>
      <c r="G2064" s="4">
        <v>258</v>
      </c>
      <c r="H2064" s="3" t="s">
        <v>20</v>
      </c>
      <c r="I2064" s="3" t="s">
        <v>105</v>
      </c>
      <c r="J2064" s="4">
        <v>72.240000000000009</v>
      </c>
    </row>
    <row r="2065" spans="1:10" x14ac:dyDescent="0.3">
      <c r="A2065" s="2" t="s">
        <v>4037</v>
      </c>
      <c r="B2065" s="3" t="s">
        <v>4038</v>
      </c>
      <c r="C2065" s="2">
        <v>6</v>
      </c>
      <c r="D2065" s="2">
        <v>2020</v>
      </c>
      <c r="E2065" s="4">
        <v>312</v>
      </c>
      <c r="F2065" s="4">
        <v>0</v>
      </c>
      <c r="G2065" s="4">
        <v>312</v>
      </c>
      <c r="H2065" s="3" t="s">
        <v>60</v>
      </c>
      <c r="I2065" s="3" t="s">
        <v>61</v>
      </c>
      <c r="J2065" s="4">
        <v>99.84</v>
      </c>
    </row>
    <row r="2066" spans="1:10" x14ac:dyDescent="0.3">
      <c r="A2066" s="2" t="s">
        <v>4039</v>
      </c>
      <c r="B2066" s="3" t="s">
        <v>4040</v>
      </c>
      <c r="C2066" s="2">
        <v>6</v>
      </c>
      <c r="D2066" s="2">
        <v>2020</v>
      </c>
      <c r="E2066" s="4">
        <v>447</v>
      </c>
      <c r="F2066" s="4">
        <v>0</v>
      </c>
      <c r="G2066" s="4">
        <v>447</v>
      </c>
      <c r="H2066" s="3" t="s">
        <v>63</v>
      </c>
      <c r="I2066" s="3" t="s">
        <v>64</v>
      </c>
      <c r="J2066" s="4">
        <v>156.44999999999999</v>
      </c>
    </row>
    <row r="2067" spans="1:10" x14ac:dyDescent="0.3">
      <c r="A2067" s="2" t="s">
        <v>4041</v>
      </c>
      <c r="B2067" s="3" t="s">
        <v>4042</v>
      </c>
      <c r="C2067" s="2">
        <v>6</v>
      </c>
      <c r="D2067" s="2">
        <v>2020</v>
      </c>
      <c r="E2067" s="4">
        <v>144</v>
      </c>
      <c r="F2067" s="4">
        <v>0</v>
      </c>
      <c r="G2067" s="4">
        <v>144</v>
      </c>
      <c r="H2067" s="3" t="s">
        <v>11</v>
      </c>
      <c r="I2067" s="3" t="s">
        <v>119</v>
      </c>
      <c r="J2067" s="4">
        <v>66.240000000000009</v>
      </c>
    </row>
    <row r="2068" spans="1:10" x14ac:dyDescent="0.3">
      <c r="A2068" s="2" t="s">
        <v>4043</v>
      </c>
      <c r="B2068" s="3" t="s">
        <v>4044</v>
      </c>
      <c r="C2068" s="2">
        <v>6</v>
      </c>
      <c r="D2068" s="2">
        <v>2020</v>
      </c>
      <c r="E2068" s="4">
        <v>336</v>
      </c>
      <c r="F2068" s="4">
        <v>0</v>
      </c>
      <c r="G2068" s="4">
        <v>336</v>
      </c>
      <c r="H2068" s="3" t="s">
        <v>60</v>
      </c>
      <c r="I2068" s="3" t="s">
        <v>247</v>
      </c>
      <c r="J2068" s="4">
        <v>120.96</v>
      </c>
    </row>
    <row r="2069" spans="1:10" x14ac:dyDescent="0.3">
      <c r="A2069" s="2" t="s">
        <v>4045</v>
      </c>
      <c r="B2069" s="3" t="s">
        <v>4046</v>
      </c>
      <c r="C2069" s="2">
        <v>6</v>
      </c>
      <c r="D2069" s="2">
        <v>2020</v>
      </c>
      <c r="E2069" s="4">
        <v>383</v>
      </c>
      <c r="F2069" s="4">
        <v>0</v>
      </c>
      <c r="G2069" s="4">
        <v>383</v>
      </c>
      <c r="H2069" s="3" t="s">
        <v>63</v>
      </c>
      <c r="I2069" s="3" t="s">
        <v>66</v>
      </c>
      <c r="J2069" s="4">
        <v>122.56</v>
      </c>
    </row>
    <row r="2070" spans="1:10" x14ac:dyDescent="0.3">
      <c r="A2070" s="2" t="s">
        <v>4047</v>
      </c>
      <c r="B2070" s="3" t="s">
        <v>4048</v>
      </c>
      <c r="C2070" s="2">
        <v>6</v>
      </c>
      <c r="D2070" s="2">
        <v>2020</v>
      </c>
      <c r="E2070" s="4">
        <v>168</v>
      </c>
      <c r="F2070" s="4">
        <v>0</v>
      </c>
      <c r="G2070" s="4">
        <v>168</v>
      </c>
      <c r="H2070" s="3" t="s">
        <v>11</v>
      </c>
      <c r="I2070" s="3" t="s">
        <v>121</v>
      </c>
      <c r="J2070" s="4">
        <v>75.600000000000009</v>
      </c>
    </row>
    <row r="2071" spans="1:10" x14ac:dyDescent="0.3">
      <c r="A2071" s="2" t="s">
        <v>4049</v>
      </c>
      <c r="B2071" s="3" t="s">
        <v>4050</v>
      </c>
      <c r="C2071" s="2">
        <v>6</v>
      </c>
      <c r="D2071" s="2">
        <v>2020</v>
      </c>
      <c r="E2071" s="4">
        <v>240</v>
      </c>
      <c r="F2071" s="4">
        <v>0</v>
      </c>
      <c r="G2071" s="4">
        <v>240</v>
      </c>
      <c r="H2071" s="3" t="s">
        <v>14</v>
      </c>
      <c r="I2071" s="3" t="s">
        <v>17</v>
      </c>
      <c r="J2071" s="4">
        <v>43.199999999999996</v>
      </c>
    </row>
    <row r="2072" spans="1:10" x14ac:dyDescent="0.3">
      <c r="A2072" s="2" t="s">
        <v>4051</v>
      </c>
      <c r="B2072" s="3" t="s">
        <v>4052</v>
      </c>
      <c r="C2072" s="2">
        <v>6</v>
      </c>
      <c r="D2072" s="2">
        <v>2020</v>
      </c>
      <c r="E2072" s="4">
        <v>210</v>
      </c>
      <c r="F2072" s="4">
        <v>0</v>
      </c>
      <c r="G2072" s="4">
        <v>210</v>
      </c>
      <c r="H2072" s="3" t="s">
        <v>14</v>
      </c>
      <c r="I2072" s="3" t="s">
        <v>75</v>
      </c>
      <c r="J2072" s="4">
        <v>37.799999999999997</v>
      </c>
    </row>
    <row r="2073" spans="1:10" x14ac:dyDescent="0.3">
      <c r="A2073" s="2" t="s">
        <v>4053</v>
      </c>
      <c r="B2073" s="3" t="s">
        <v>4054</v>
      </c>
      <c r="C2073" s="2">
        <v>6</v>
      </c>
      <c r="D2073" s="2">
        <v>2020</v>
      </c>
      <c r="E2073" s="4">
        <v>210</v>
      </c>
      <c r="F2073" s="4">
        <v>0</v>
      </c>
      <c r="G2073" s="4">
        <v>210</v>
      </c>
      <c r="H2073" s="3" t="s">
        <v>14</v>
      </c>
      <c r="I2073" s="3" t="s">
        <v>75</v>
      </c>
      <c r="J2073" s="4">
        <v>37.799999999999997</v>
      </c>
    </row>
    <row r="2074" spans="1:10" x14ac:dyDescent="0.3">
      <c r="A2074" s="2" t="s">
        <v>4055</v>
      </c>
      <c r="B2074" s="3" t="s">
        <v>4056</v>
      </c>
      <c r="C2074" s="2">
        <v>6</v>
      </c>
      <c r="D2074" s="2">
        <v>2020</v>
      </c>
      <c r="E2074" s="4">
        <v>205</v>
      </c>
      <c r="F2074" s="4">
        <v>0</v>
      </c>
      <c r="G2074" s="4">
        <v>205</v>
      </c>
      <c r="H2074" s="3" t="s">
        <v>14</v>
      </c>
      <c r="I2074" s="3" t="s">
        <v>87</v>
      </c>
      <c r="J2074" s="4">
        <v>36.9</v>
      </c>
    </row>
    <row r="2075" spans="1:10" x14ac:dyDescent="0.3">
      <c r="A2075" s="2" t="s">
        <v>4057</v>
      </c>
      <c r="B2075" s="3" t="s">
        <v>4058</v>
      </c>
      <c r="C2075" s="2">
        <v>6</v>
      </c>
      <c r="D2075" s="2">
        <v>2020</v>
      </c>
      <c r="E2075" s="4">
        <v>192</v>
      </c>
      <c r="F2075" s="4">
        <v>0</v>
      </c>
      <c r="G2075" s="4">
        <v>192</v>
      </c>
      <c r="H2075" s="3" t="s">
        <v>14</v>
      </c>
      <c r="I2075" s="3" t="s">
        <v>78</v>
      </c>
      <c r="J2075" s="4">
        <v>34.56</v>
      </c>
    </row>
    <row r="2076" spans="1:10" x14ac:dyDescent="0.3">
      <c r="A2076" s="2" t="s">
        <v>4059</v>
      </c>
      <c r="B2076" s="3" t="s">
        <v>4060</v>
      </c>
      <c r="C2076" s="2">
        <v>6</v>
      </c>
      <c r="D2076" s="2">
        <v>2020</v>
      </c>
      <c r="E2076" s="4">
        <v>240</v>
      </c>
      <c r="F2076" s="4">
        <v>0</v>
      </c>
      <c r="G2076" s="4">
        <v>240</v>
      </c>
      <c r="H2076" s="3" t="s">
        <v>14</v>
      </c>
      <c r="I2076" s="3" t="s">
        <v>17</v>
      </c>
      <c r="J2076" s="4">
        <v>43.199999999999996</v>
      </c>
    </row>
    <row r="2077" spans="1:10" x14ac:dyDescent="0.3">
      <c r="A2077" s="2" t="s">
        <v>4061</v>
      </c>
      <c r="B2077" s="3" t="s">
        <v>4062</v>
      </c>
      <c r="C2077" s="2">
        <v>6</v>
      </c>
      <c r="D2077" s="2">
        <v>2020</v>
      </c>
      <c r="E2077" s="4">
        <v>192</v>
      </c>
      <c r="F2077" s="4">
        <v>0</v>
      </c>
      <c r="G2077" s="4">
        <v>192</v>
      </c>
      <c r="H2077" s="3" t="s">
        <v>14</v>
      </c>
      <c r="I2077" s="3" t="s">
        <v>78</v>
      </c>
      <c r="J2077" s="4">
        <v>34.56</v>
      </c>
    </row>
    <row r="2078" spans="1:10" x14ac:dyDescent="0.3">
      <c r="A2078" s="2" t="s">
        <v>4063</v>
      </c>
      <c r="B2078" s="3" t="s">
        <v>4064</v>
      </c>
      <c r="C2078" s="2">
        <v>6</v>
      </c>
      <c r="D2078" s="2">
        <v>2020</v>
      </c>
      <c r="E2078" s="4">
        <v>205</v>
      </c>
      <c r="F2078" s="4">
        <v>0</v>
      </c>
      <c r="G2078" s="4">
        <v>205</v>
      </c>
      <c r="H2078" s="3" t="s">
        <v>14</v>
      </c>
      <c r="I2078" s="3" t="s">
        <v>87</v>
      </c>
      <c r="J2078" s="4">
        <v>36.9</v>
      </c>
    </row>
    <row r="2079" spans="1:10" x14ac:dyDescent="0.3">
      <c r="A2079" s="2" t="s">
        <v>4065</v>
      </c>
      <c r="B2079" s="3" t="s">
        <v>4066</v>
      </c>
      <c r="C2079" s="2">
        <v>6</v>
      </c>
      <c r="D2079" s="2">
        <v>2020</v>
      </c>
      <c r="E2079" s="4">
        <v>255</v>
      </c>
      <c r="F2079" s="4">
        <v>0</v>
      </c>
      <c r="G2079" s="4">
        <v>255</v>
      </c>
      <c r="H2079" s="3" t="s">
        <v>20</v>
      </c>
      <c r="I2079" s="3" t="s">
        <v>102</v>
      </c>
      <c r="J2079" s="4">
        <v>66.3</v>
      </c>
    </row>
    <row r="2080" spans="1:10" x14ac:dyDescent="0.3">
      <c r="A2080" s="2" t="s">
        <v>4067</v>
      </c>
      <c r="B2080" s="3" t="s">
        <v>4068</v>
      </c>
      <c r="C2080" s="2">
        <v>6</v>
      </c>
      <c r="D2080" s="2">
        <v>2020</v>
      </c>
      <c r="E2080" s="4">
        <v>327</v>
      </c>
      <c r="F2080" s="4">
        <v>0</v>
      </c>
      <c r="G2080" s="4">
        <v>327</v>
      </c>
      <c r="H2080" s="3" t="s">
        <v>20</v>
      </c>
      <c r="I2080" s="3" t="s">
        <v>100</v>
      </c>
      <c r="J2080" s="4">
        <v>94.83</v>
      </c>
    </row>
    <row r="2081" spans="1:10" x14ac:dyDescent="0.3">
      <c r="A2081" s="2" t="s">
        <v>4069</v>
      </c>
      <c r="B2081" s="3" t="s">
        <v>4070</v>
      </c>
      <c r="C2081" s="2">
        <v>6</v>
      </c>
      <c r="D2081" s="2">
        <v>2020</v>
      </c>
      <c r="E2081" s="4">
        <v>313</v>
      </c>
      <c r="F2081" s="4">
        <v>0</v>
      </c>
      <c r="G2081" s="4">
        <v>313</v>
      </c>
      <c r="H2081" s="3" t="s">
        <v>20</v>
      </c>
      <c r="I2081" s="3" t="s">
        <v>21</v>
      </c>
      <c r="J2081" s="4">
        <v>93.899999999999991</v>
      </c>
    </row>
    <row r="2082" spans="1:10" x14ac:dyDescent="0.3">
      <c r="A2082" s="2" t="s">
        <v>4071</v>
      </c>
      <c r="B2082" s="3" t="s">
        <v>4072</v>
      </c>
      <c r="C2082" s="2">
        <v>6</v>
      </c>
      <c r="D2082" s="2">
        <v>2020</v>
      </c>
      <c r="E2082" s="4">
        <v>1086</v>
      </c>
      <c r="F2082" s="4">
        <v>0</v>
      </c>
      <c r="G2082" s="4">
        <v>1086</v>
      </c>
      <c r="H2082" s="3" t="s">
        <v>23</v>
      </c>
      <c r="I2082" s="3" t="s">
        <v>467</v>
      </c>
      <c r="J2082" s="4">
        <v>293.22000000000003</v>
      </c>
    </row>
    <row r="2083" spans="1:10" x14ac:dyDescent="0.3">
      <c r="A2083" s="2" t="s">
        <v>4073</v>
      </c>
      <c r="B2083" s="3" t="s">
        <v>4074</v>
      </c>
      <c r="C2083" s="2">
        <v>6</v>
      </c>
      <c r="D2083" s="2">
        <v>2020</v>
      </c>
      <c r="E2083" s="4">
        <v>951</v>
      </c>
      <c r="F2083" s="4">
        <v>0</v>
      </c>
      <c r="G2083" s="4">
        <v>951</v>
      </c>
      <c r="H2083" s="3" t="s">
        <v>23</v>
      </c>
      <c r="I2083" s="3" t="s">
        <v>24</v>
      </c>
      <c r="J2083" s="4">
        <v>247.26000000000002</v>
      </c>
    </row>
    <row r="2084" spans="1:10" x14ac:dyDescent="0.3">
      <c r="A2084" s="2" t="s">
        <v>4075</v>
      </c>
      <c r="B2084" s="3" t="s">
        <v>4076</v>
      </c>
      <c r="C2084" s="2">
        <v>6</v>
      </c>
      <c r="D2084" s="2">
        <v>2020</v>
      </c>
      <c r="E2084" s="4">
        <v>1491</v>
      </c>
      <c r="F2084" s="4">
        <v>0</v>
      </c>
      <c r="G2084" s="4">
        <v>1491</v>
      </c>
      <c r="H2084" s="3" t="s">
        <v>26</v>
      </c>
      <c r="I2084" s="3" t="s">
        <v>31</v>
      </c>
      <c r="J2084" s="4">
        <v>506.94000000000005</v>
      </c>
    </row>
    <row r="2085" spans="1:10" x14ac:dyDescent="0.3">
      <c r="A2085" s="2" t="s">
        <v>4077</v>
      </c>
      <c r="B2085" s="3" t="s">
        <v>4078</v>
      </c>
      <c r="C2085" s="2">
        <v>6</v>
      </c>
      <c r="D2085" s="2">
        <v>2020</v>
      </c>
      <c r="E2085" s="4">
        <v>447</v>
      </c>
      <c r="F2085" s="4">
        <v>0</v>
      </c>
      <c r="G2085" s="4">
        <v>447</v>
      </c>
      <c r="H2085" s="3" t="s">
        <v>63</v>
      </c>
      <c r="I2085" s="3" t="s">
        <v>64</v>
      </c>
      <c r="J2085" s="4">
        <v>156.44999999999999</v>
      </c>
    </row>
    <row r="2086" spans="1:10" x14ac:dyDescent="0.3">
      <c r="A2086" s="2" t="s">
        <v>4079</v>
      </c>
      <c r="B2086" s="3" t="s">
        <v>4080</v>
      </c>
      <c r="C2086" s="2">
        <v>6</v>
      </c>
      <c r="D2086" s="2">
        <v>2020</v>
      </c>
      <c r="E2086" s="4">
        <v>144</v>
      </c>
      <c r="F2086" s="4">
        <v>0</v>
      </c>
      <c r="G2086" s="4">
        <v>144</v>
      </c>
      <c r="H2086" s="3" t="s">
        <v>11</v>
      </c>
      <c r="I2086" s="3" t="s">
        <v>119</v>
      </c>
      <c r="J2086" s="4">
        <v>66.240000000000009</v>
      </c>
    </row>
    <row r="2087" spans="1:10" x14ac:dyDescent="0.3">
      <c r="A2087" s="2" t="s">
        <v>4081</v>
      </c>
      <c r="B2087" s="3" t="s">
        <v>4082</v>
      </c>
      <c r="C2087" s="2">
        <v>6</v>
      </c>
      <c r="D2087" s="2">
        <v>2020</v>
      </c>
      <c r="E2087" s="4">
        <v>192</v>
      </c>
      <c r="F2087" s="4">
        <v>0</v>
      </c>
      <c r="G2087" s="4">
        <v>192</v>
      </c>
      <c r="H2087" s="3" t="s">
        <v>14</v>
      </c>
      <c r="I2087" s="3" t="s">
        <v>78</v>
      </c>
      <c r="J2087" s="4">
        <v>34.56</v>
      </c>
    </row>
    <row r="2088" spans="1:10" x14ac:dyDescent="0.3">
      <c r="A2088" s="2" t="s">
        <v>4083</v>
      </c>
      <c r="B2088" s="3" t="s">
        <v>4084</v>
      </c>
      <c r="C2088" s="2">
        <v>6</v>
      </c>
      <c r="D2088" s="2">
        <v>2020</v>
      </c>
      <c r="E2088" s="4">
        <v>523</v>
      </c>
      <c r="F2088" s="4">
        <v>0</v>
      </c>
      <c r="G2088" s="4">
        <v>523</v>
      </c>
      <c r="H2088" s="3" t="s">
        <v>44</v>
      </c>
      <c r="I2088" s="3" t="s">
        <v>45</v>
      </c>
      <c r="J2088" s="4">
        <v>156.9</v>
      </c>
    </row>
    <row r="2089" spans="1:10" x14ac:dyDescent="0.3">
      <c r="A2089" s="2" t="s">
        <v>4085</v>
      </c>
      <c r="B2089" s="3" t="s">
        <v>4086</v>
      </c>
      <c r="C2089" s="2">
        <v>6</v>
      </c>
      <c r="D2089" s="2">
        <v>2020</v>
      </c>
      <c r="E2089" s="4">
        <v>180</v>
      </c>
      <c r="F2089" s="4">
        <v>0</v>
      </c>
      <c r="G2089" s="4">
        <v>180</v>
      </c>
      <c r="H2089" s="3" t="s">
        <v>60</v>
      </c>
      <c r="I2089" s="3" t="s">
        <v>1434</v>
      </c>
      <c r="J2089" s="4">
        <v>61.2</v>
      </c>
    </row>
    <row r="2090" spans="1:10" x14ac:dyDescent="0.3">
      <c r="A2090" s="2" t="s">
        <v>4087</v>
      </c>
      <c r="B2090" s="3" t="s">
        <v>4088</v>
      </c>
      <c r="C2090" s="2">
        <v>6</v>
      </c>
      <c r="D2090" s="2">
        <v>2020</v>
      </c>
      <c r="E2090" s="4">
        <v>383</v>
      </c>
      <c r="F2090" s="4">
        <v>0</v>
      </c>
      <c r="G2090" s="4">
        <v>383</v>
      </c>
      <c r="H2090" s="3" t="s">
        <v>63</v>
      </c>
      <c r="I2090" s="3" t="s">
        <v>66</v>
      </c>
      <c r="J2090" s="4">
        <v>122.56</v>
      </c>
    </row>
    <row r="2091" spans="1:10" x14ac:dyDescent="0.3">
      <c r="A2091" s="2" t="s">
        <v>4089</v>
      </c>
      <c r="B2091" s="3" t="s">
        <v>4090</v>
      </c>
      <c r="C2091" s="2">
        <v>6</v>
      </c>
      <c r="D2091" s="2">
        <v>2020</v>
      </c>
      <c r="E2091" s="4">
        <v>345</v>
      </c>
      <c r="F2091" s="4">
        <v>0</v>
      </c>
      <c r="G2091" s="4">
        <v>345</v>
      </c>
      <c r="H2091" s="3" t="s">
        <v>63</v>
      </c>
      <c r="I2091" s="3" t="s">
        <v>116</v>
      </c>
      <c r="J2091" s="4">
        <v>106.95</v>
      </c>
    </row>
    <row r="2092" spans="1:10" x14ac:dyDescent="0.3">
      <c r="A2092" s="2" t="s">
        <v>4091</v>
      </c>
      <c r="B2092" s="3" t="s">
        <v>4092</v>
      </c>
      <c r="C2092" s="2">
        <v>6</v>
      </c>
      <c r="D2092" s="2">
        <v>2020</v>
      </c>
      <c r="E2092" s="4">
        <v>447</v>
      </c>
      <c r="F2092" s="4">
        <v>0</v>
      </c>
      <c r="G2092" s="4">
        <v>447</v>
      </c>
      <c r="H2092" s="3" t="s">
        <v>63</v>
      </c>
      <c r="I2092" s="3" t="s">
        <v>64</v>
      </c>
      <c r="J2092" s="4">
        <v>156.44999999999999</v>
      </c>
    </row>
    <row r="2093" spans="1:10" x14ac:dyDescent="0.3">
      <c r="A2093" s="2" t="s">
        <v>4093</v>
      </c>
      <c r="B2093" s="3" t="s">
        <v>4094</v>
      </c>
      <c r="C2093" s="2">
        <v>6</v>
      </c>
      <c r="D2093" s="2">
        <v>2020</v>
      </c>
      <c r="E2093" s="4">
        <v>144</v>
      </c>
      <c r="F2093" s="4">
        <v>0</v>
      </c>
      <c r="G2093" s="4">
        <v>144</v>
      </c>
      <c r="H2093" s="3" t="s">
        <v>11</v>
      </c>
      <c r="I2093" s="3" t="s">
        <v>119</v>
      </c>
      <c r="J2093" s="4">
        <v>66.240000000000009</v>
      </c>
    </row>
    <row r="2094" spans="1:10" x14ac:dyDescent="0.3">
      <c r="A2094" s="2" t="s">
        <v>4095</v>
      </c>
      <c r="B2094" s="3" t="s">
        <v>4096</v>
      </c>
      <c r="C2094" s="2">
        <v>6</v>
      </c>
      <c r="D2094" s="2">
        <v>2020</v>
      </c>
      <c r="E2094" s="4">
        <v>168</v>
      </c>
      <c r="F2094" s="4">
        <v>0</v>
      </c>
      <c r="G2094" s="4">
        <v>168</v>
      </c>
      <c r="H2094" s="3" t="s">
        <v>11</v>
      </c>
      <c r="I2094" s="3" t="s">
        <v>12</v>
      </c>
      <c r="J2094" s="4">
        <v>25.2</v>
      </c>
    </row>
    <row r="2095" spans="1:10" x14ac:dyDescent="0.3">
      <c r="A2095" s="2" t="s">
        <v>4097</v>
      </c>
      <c r="B2095" s="3" t="s">
        <v>4098</v>
      </c>
      <c r="C2095" s="2">
        <v>6</v>
      </c>
      <c r="D2095" s="2">
        <v>2020</v>
      </c>
      <c r="E2095" s="4">
        <v>240</v>
      </c>
      <c r="F2095" s="4">
        <v>0</v>
      </c>
      <c r="G2095" s="4">
        <v>240</v>
      </c>
      <c r="H2095" s="3" t="s">
        <v>14</v>
      </c>
      <c r="I2095" s="3" t="s">
        <v>17</v>
      </c>
      <c r="J2095" s="4">
        <v>43.199999999999996</v>
      </c>
    </row>
    <row r="2096" spans="1:10" x14ac:dyDescent="0.3">
      <c r="A2096" s="2" t="s">
        <v>4099</v>
      </c>
      <c r="B2096" s="3" t="s">
        <v>4100</v>
      </c>
      <c r="C2096" s="2">
        <v>6</v>
      </c>
      <c r="D2096" s="2">
        <v>2020</v>
      </c>
      <c r="E2096" s="4">
        <v>240</v>
      </c>
      <c r="F2096" s="4">
        <v>0</v>
      </c>
      <c r="G2096" s="4">
        <v>240</v>
      </c>
      <c r="H2096" s="3" t="s">
        <v>14</v>
      </c>
      <c r="I2096" s="3" t="s">
        <v>17</v>
      </c>
      <c r="J2096" s="4">
        <v>43.199999999999996</v>
      </c>
    </row>
    <row r="2097" spans="1:10" x14ac:dyDescent="0.3">
      <c r="A2097" s="2" t="s">
        <v>4101</v>
      </c>
      <c r="B2097" s="3" t="s">
        <v>4102</v>
      </c>
      <c r="C2097" s="2">
        <v>6</v>
      </c>
      <c r="D2097" s="2">
        <v>2020</v>
      </c>
      <c r="E2097" s="4">
        <v>478</v>
      </c>
      <c r="F2097" s="4">
        <v>0</v>
      </c>
      <c r="G2097" s="4">
        <v>478</v>
      </c>
      <c r="H2097" s="3" t="s">
        <v>44</v>
      </c>
      <c r="I2097" s="3" t="s">
        <v>162</v>
      </c>
      <c r="J2097" s="4">
        <v>119.5</v>
      </c>
    </row>
    <row r="2098" spans="1:10" x14ac:dyDescent="0.3">
      <c r="A2098" s="2" t="s">
        <v>4103</v>
      </c>
      <c r="B2098" s="3" t="s">
        <v>4104</v>
      </c>
      <c r="C2098" s="2">
        <v>6</v>
      </c>
      <c r="D2098" s="2">
        <v>2020</v>
      </c>
      <c r="E2098" s="4">
        <v>267</v>
      </c>
      <c r="F2098" s="4">
        <v>0</v>
      </c>
      <c r="G2098" s="4">
        <v>267</v>
      </c>
      <c r="H2098" s="3" t="s">
        <v>60</v>
      </c>
      <c r="I2098" s="3" t="s">
        <v>164</v>
      </c>
      <c r="J2098" s="4">
        <v>90.78</v>
      </c>
    </row>
    <row r="2099" spans="1:10" x14ac:dyDescent="0.3">
      <c r="A2099" s="2" t="s">
        <v>4105</v>
      </c>
      <c r="B2099" s="3" t="s">
        <v>4106</v>
      </c>
      <c r="C2099" s="2">
        <v>6</v>
      </c>
      <c r="D2099" s="2">
        <v>2020</v>
      </c>
      <c r="E2099" s="4">
        <v>345</v>
      </c>
      <c r="F2099" s="4">
        <v>0</v>
      </c>
      <c r="G2099" s="4">
        <v>345</v>
      </c>
      <c r="H2099" s="3" t="s">
        <v>63</v>
      </c>
      <c r="I2099" s="3" t="s">
        <v>116</v>
      </c>
      <c r="J2099" s="4">
        <v>106.95</v>
      </c>
    </row>
    <row r="2100" spans="1:10" x14ac:dyDescent="0.3">
      <c r="A2100" s="2" t="s">
        <v>4107</v>
      </c>
      <c r="B2100" s="3" t="s">
        <v>4108</v>
      </c>
      <c r="C2100" s="2">
        <v>6</v>
      </c>
      <c r="D2100" s="2">
        <v>2020</v>
      </c>
      <c r="E2100" s="4">
        <v>447</v>
      </c>
      <c r="F2100" s="4">
        <v>0</v>
      </c>
      <c r="G2100" s="4">
        <v>447</v>
      </c>
      <c r="H2100" s="3" t="s">
        <v>63</v>
      </c>
      <c r="I2100" s="3" t="s">
        <v>64</v>
      </c>
      <c r="J2100" s="4">
        <v>156.44999999999999</v>
      </c>
    </row>
    <row r="2101" spans="1:10" x14ac:dyDescent="0.3">
      <c r="A2101" s="2" t="s">
        <v>4109</v>
      </c>
      <c r="B2101" s="3" t="s">
        <v>4110</v>
      </c>
      <c r="C2101" s="2">
        <v>6</v>
      </c>
      <c r="D2101" s="2">
        <v>2020</v>
      </c>
      <c r="E2101" s="4">
        <v>345</v>
      </c>
      <c r="F2101" s="4">
        <v>0</v>
      </c>
      <c r="G2101" s="4">
        <v>345</v>
      </c>
      <c r="H2101" s="3" t="s">
        <v>63</v>
      </c>
      <c r="I2101" s="3" t="s">
        <v>116</v>
      </c>
      <c r="J2101" s="4">
        <v>106.95</v>
      </c>
    </row>
    <row r="2102" spans="1:10" x14ac:dyDescent="0.3">
      <c r="A2102" s="2" t="s">
        <v>4111</v>
      </c>
      <c r="B2102" s="3" t="s">
        <v>4112</v>
      </c>
      <c r="C2102" s="2">
        <v>6</v>
      </c>
      <c r="D2102" s="2">
        <v>2020</v>
      </c>
      <c r="E2102" s="4">
        <v>168</v>
      </c>
      <c r="F2102" s="4">
        <v>0</v>
      </c>
      <c r="G2102" s="4">
        <v>168</v>
      </c>
      <c r="H2102" s="3" t="s">
        <v>11</v>
      </c>
      <c r="I2102" s="3" t="s">
        <v>121</v>
      </c>
      <c r="J2102" s="4">
        <v>75.600000000000009</v>
      </c>
    </row>
    <row r="2103" spans="1:10" x14ac:dyDescent="0.3">
      <c r="A2103" s="2" t="s">
        <v>4113</v>
      </c>
      <c r="B2103" s="3" t="s">
        <v>4114</v>
      </c>
      <c r="C2103" s="2">
        <v>6</v>
      </c>
      <c r="D2103" s="2">
        <v>2020</v>
      </c>
      <c r="E2103" s="4">
        <v>168</v>
      </c>
      <c r="F2103" s="4">
        <v>0</v>
      </c>
      <c r="G2103" s="4">
        <v>168</v>
      </c>
      <c r="H2103" s="3" t="s">
        <v>11</v>
      </c>
      <c r="I2103" s="3" t="s">
        <v>12</v>
      </c>
      <c r="J2103" s="4">
        <v>25.2</v>
      </c>
    </row>
    <row r="2104" spans="1:10" x14ac:dyDescent="0.3">
      <c r="A2104" s="2" t="s">
        <v>4115</v>
      </c>
      <c r="B2104" s="3" t="s">
        <v>4116</v>
      </c>
      <c r="C2104" s="2">
        <v>6</v>
      </c>
      <c r="D2104" s="2">
        <v>2020</v>
      </c>
      <c r="E2104" s="4">
        <v>210</v>
      </c>
      <c r="F2104" s="4">
        <v>0</v>
      </c>
      <c r="G2104" s="4">
        <v>210</v>
      </c>
      <c r="H2104" s="3" t="s">
        <v>14</v>
      </c>
      <c r="I2104" s="3" t="s">
        <v>75</v>
      </c>
      <c r="J2104" s="4">
        <v>37.799999999999997</v>
      </c>
    </row>
    <row r="2105" spans="1:10" x14ac:dyDescent="0.3">
      <c r="A2105" s="2" t="s">
        <v>4117</v>
      </c>
      <c r="B2105" s="3" t="s">
        <v>4118</v>
      </c>
      <c r="C2105" s="2">
        <v>6</v>
      </c>
      <c r="D2105" s="2">
        <v>2020</v>
      </c>
      <c r="E2105" s="4">
        <v>205</v>
      </c>
      <c r="F2105" s="4">
        <v>0</v>
      </c>
      <c r="G2105" s="4">
        <v>205</v>
      </c>
      <c r="H2105" s="3" t="s">
        <v>14</v>
      </c>
      <c r="I2105" s="3" t="s">
        <v>87</v>
      </c>
      <c r="J2105" s="4">
        <v>36.9</v>
      </c>
    </row>
    <row r="2106" spans="1:10" x14ac:dyDescent="0.3">
      <c r="A2106" s="2" t="s">
        <v>4119</v>
      </c>
      <c r="B2106" s="3" t="s">
        <v>4120</v>
      </c>
      <c r="C2106" s="2">
        <v>6</v>
      </c>
      <c r="D2106" s="2">
        <v>2020</v>
      </c>
      <c r="E2106" s="4">
        <v>240</v>
      </c>
      <c r="F2106" s="4">
        <v>0</v>
      </c>
      <c r="G2106" s="4">
        <v>240</v>
      </c>
      <c r="H2106" s="3" t="s">
        <v>14</v>
      </c>
      <c r="I2106" s="3" t="s">
        <v>17</v>
      </c>
      <c r="J2106" s="4">
        <v>43.199999999999996</v>
      </c>
    </row>
    <row r="2107" spans="1:10" x14ac:dyDescent="0.3">
      <c r="A2107" s="2" t="s">
        <v>4121</v>
      </c>
      <c r="B2107" s="3" t="s">
        <v>4122</v>
      </c>
      <c r="C2107" s="2">
        <v>6</v>
      </c>
      <c r="D2107" s="2">
        <v>2020</v>
      </c>
      <c r="E2107" s="4">
        <v>539</v>
      </c>
      <c r="F2107" s="4">
        <v>0</v>
      </c>
      <c r="G2107" s="4">
        <v>539</v>
      </c>
      <c r="H2107" s="3" t="s">
        <v>44</v>
      </c>
      <c r="I2107" s="3" t="s">
        <v>1089</v>
      </c>
      <c r="J2107" s="4">
        <v>156.31</v>
      </c>
    </row>
    <row r="2108" spans="1:10" x14ac:dyDescent="0.3">
      <c r="A2108" s="2" t="s">
        <v>4123</v>
      </c>
      <c r="B2108" s="3" t="s">
        <v>4124</v>
      </c>
      <c r="C2108" s="2">
        <v>6</v>
      </c>
      <c r="D2108" s="2">
        <v>2020</v>
      </c>
      <c r="E2108" s="4">
        <v>278</v>
      </c>
      <c r="F2108" s="4">
        <v>0</v>
      </c>
      <c r="G2108" s="4">
        <v>278</v>
      </c>
      <c r="H2108" s="3" t="s">
        <v>60</v>
      </c>
      <c r="I2108" s="3" t="s">
        <v>518</v>
      </c>
      <c r="J2108" s="4">
        <v>88.960000000000008</v>
      </c>
    </row>
    <row r="2109" spans="1:10" x14ac:dyDescent="0.3">
      <c r="A2109" s="2" t="s">
        <v>4125</v>
      </c>
      <c r="B2109" s="3" t="s">
        <v>4126</v>
      </c>
      <c r="C2109" s="2">
        <v>6</v>
      </c>
      <c r="D2109" s="2">
        <v>2020</v>
      </c>
      <c r="E2109" s="4">
        <v>383</v>
      </c>
      <c r="F2109" s="4">
        <v>0</v>
      </c>
      <c r="G2109" s="4">
        <v>383</v>
      </c>
      <c r="H2109" s="3" t="s">
        <v>63</v>
      </c>
      <c r="I2109" s="3" t="s">
        <v>66</v>
      </c>
      <c r="J2109" s="4">
        <v>122.56</v>
      </c>
    </row>
    <row r="2110" spans="1:10" x14ac:dyDescent="0.3">
      <c r="A2110" s="2" t="s">
        <v>4127</v>
      </c>
      <c r="B2110" s="3" t="s">
        <v>4128</v>
      </c>
      <c r="C2110" s="2">
        <v>6</v>
      </c>
      <c r="D2110" s="2">
        <v>2020</v>
      </c>
      <c r="E2110" s="4">
        <v>383</v>
      </c>
      <c r="F2110" s="4">
        <v>0</v>
      </c>
      <c r="G2110" s="4">
        <v>383</v>
      </c>
      <c r="H2110" s="3" t="s">
        <v>63</v>
      </c>
      <c r="I2110" s="3" t="s">
        <v>66</v>
      </c>
      <c r="J2110" s="4">
        <v>122.56</v>
      </c>
    </row>
    <row r="2111" spans="1:10" x14ac:dyDescent="0.3">
      <c r="A2111" s="2" t="s">
        <v>4129</v>
      </c>
      <c r="B2111" s="3" t="s">
        <v>4130</v>
      </c>
      <c r="C2111" s="2">
        <v>6</v>
      </c>
      <c r="D2111" s="2">
        <v>2020</v>
      </c>
      <c r="E2111" s="4">
        <v>144</v>
      </c>
      <c r="F2111" s="4">
        <v>0</v>
      </c>
      <c r="G2111" s="4">
        <v>144</v>
      </c>
      <c r="H2111" s="3" t="s">
        <v>11</v>
      </c>
      <c r="I2111" s="3" t="s">
        <v>119</v>
      </c>
      <c r="J2111" s="4">
        <v>66.240000000000009</v>
      </c>
    </row>
    <row r="2112" spans="1:10" x14ac:dyDescent="0.3">
      <c r="A2112" s="2" t="s">
        <v>4131</v>
      </c>
      <c r="B2112" s="3" t="s">
        <v>4132</v>
      </c>
      <c r="C2112" s="2">
        <v>6</v>
      </c>
      <c r="D2112" s="2">
        <v>2020</v>
      </c>
      <c r="E2112" s="4">
        <v>172</v>
      </c>
      <c r="F2112" s="4">
        <v>0</v>
      </c>
      <c r="G2112" s="4">
        <v>172</v>
      </c>
      <c r="H2112" s="3" t="s">
        <v>11</v>
      </c>
      <c r="I2112" s="3" t="s">
        <v>71</v>
      </c>
      <c r="J2112" s="4">
        <v>65.36</v>
      </c>
    </row>
    <row r="2113" spans="1:10" x14ac:dyDescent="0.3">
      <c r="A2113" s="2" t="s">
        <v>4133</v>
      </c>
      <c r="B2113" s="3" t="s">
        <v>4134</v>
      </c>
      <c r="C2113" s="2">
        <v>6</v>
      </c>
      <c r="D2113" s="2">
        <v>2020</v>
      </c>
      <c r="E2113" s="4">
        <v>210</v>
      </c>
      <c r="F2113" s="4">
        <v>0</v>
      </c>
      <c r="G2113" s="4">
        <v>210</v>
      </c>
      <c r="H2113" s="3" t="s">
        <v>14</v>
      </c>
      <c r="I2113" s="3" t="s">
        <v>75</v>
      </c>
      <c r="J2113" s="4">
        <v>37.799999999999997</v>
      </c>
    </row>
    <row r="2114" spans="1:10" x14ac:dyDescent="0.3">
      <c r="A2114" s="2" t="s">
        <v>4135</v>
      </c>
      <c r="B2114" s="3" t="s">
        <v>4136</v>
      </c>
      <c r="C2114" s="2">
        <v>6</v>
      </c>
      <c r="D2114" s="2">
        <v>2020</v>
      </c>
      <c r="E2114" s="4">
        <v>192</v>
      </c>
      <c r="F2114" s="4">
        <v>0</v>
      </c>
      <c r="G2114" s="4">
        <v>192</v>
      </c>
      <c r="H2114" s="3" t="s">
        <v>14</v>
      </c>
      <c r="I2114" s="3" t="s">
        <v>78</v>
      </c>
      <c r="J2114" s="4">
        <v>34.56</v>
      </c>
    </row>
    <row r="2115" spans="1:10" x14ac:dyDescent="0.3">
      <c r="A2115" s="2" t="s">
        <v>4137</v>
      </c>
      <c r="B2115" s="3" t="s">
        <v>4138</v>
      </c>
      <c r="C2115" s="2">
        <v>6</v>
      </c>
      <c r="D2115" s="2">
        <v>2020</v>
      </c>
      <c r="E2115" s="4">
        <v>210</v>
      </c>
      <c r="F2115" s="4">
        <v>0</v>
      </c>
      <c r="G2115" s="4">
        <v>210</v>
      </c>
      <c r="H2115" s="3" t="s">
        <v>14</v>
      </c>
      <c r="I2115" s="3" t="s">
        <v>75</v>
      </c>
      <c r="J2115" s="4">
        <v>37.799999999999997</v>
      </c>
    </row>
    <row r="2116" spans="1:10" x14ac:dyDescent="0.3">
      <c r="A2116" s="2" t="s">
        <v>4139</v>
      </c>
      <c r="B2116" s="3" t="s">
        <v>4140</v>
      </c>
      <c r="C2116" s="2">
        <v>6</v>
      </c>
      <c r="D2116" s="2">
        <v>2020</v>
      </c>
      <c r="E2116" s="4">
        <v>258</v>
      </c>
      <c r="F2116" s="4">
        <v>0</v>
      </c>
      <c r="G2116" s="4">
        <v>258</v>
      </c>
      <c r="H2116" s="3" t="s">
        <v>20</v>
      </c>
      <c r="I2116" s="3" t="s">
        <v>105</v>
      </c>
      <c r="J2116" s="4">
        <v>72.240000000000009</v>
      </c>
    </row>
    <row r="2117" spans="1:10" x14ac:dyDescent="0.3">
      <c r="A2117" s="2" t="s">
        <v>4141</v>
      </c>
      <c r="B2117" s="3" t="s">
        <v>4142</v>
      </c>
      <c r="C2117" s="2">
        <v>6</v>
      </c>
      <c r="D2117" s="2">
        <v>2020</v>
      </c>
      <c r="E2117" s="4">
        <v>539</v>
      </c>
      <c r="F2117" s="4">
        <v>0</v>
      </c>
      <c r="G2117" s="4">
        <v>539</v>
      </c>
      <c r="H2117" s="3" t="s">
        <v>44</v>
      </c>
      <c r="I2117" s="3" t="s">
        <v>1089</v>
      </c>
      <c r="J2117" s="4">
        <v>156.31</v>
      </c>
    </row>
    <row r="2118" spans="1:10" x14ac:dyDescent="0.3">
      <c r="A2118" s="2" t="s">
        <v>4143</v>
      </c>
      <c r="B2118" s="3" t="s">
        <v>4144</v>
      </c>
      <c r="C2118" s="2">
        <v>6</v>
      </c>
      <c r="D2118" s="2">
        <v>2020</v>
      </c>
      <c r="E2118" s="4">
        <v>261</v>
      </c>
      <c r="F2118" s="4">
        <v>0</v>
      </c>
      <c r="G2118" s="4">
        <v>261</v>
      </c>
      <c r="H2118" s="3" t="s">
        <v>60</v>
      </c>
      <c r="I2118" s="3" t="s">
        <v>515</v>
      </c>
      <c r="J2118" s="4">
        <v>78.3</v>
      </c>
    </row>
    <row r="2119" spans="1:10" x14ac:dyDescent="0.3">
      <c r="A2119" s="2" t="s">
        <v>4145</v>
      </c>
      <c r="B2119" s="3" t="s">
        <v>4146</v>
      </c>
      <c r="C2119" s="2">
        <v>6</v>
      </c>
      <c r="D2119" s="2">
        <v>2020</v>
      </c>
      <c r="E2119" s="4">
        <v>345</v>
      </c>
      <c r="F2119" s="4">
        <v>0</v>
      </c>
      <c r="G2119" s="4">
        <v>345</v>
      </c>
      <c r="H2119" s="3" t="s">
        <v>63</v>
      </c>
      <c r="I2119" s="3" t="s">
        <v>116</v>
      </c>
      <c r="J2119" s="4">
        <v>106.95</v>
      </c>
    </row>
    <row r="2120" spans="1:10" x14ac:dyDescent="0.3">
      <c r="A2120" s="2" t="s">
        <v>4147</v>
      </c>
      <c r="B2120" s="3" t="s">
        <v>4148</v>
      </c>
      <c r="C2120" s="2">
        <v>6</v>
      </c>
      <c r="D2120" s="2">
        <v>2020</v>
      </c>
      <c r="E2120" s="4">
        <v>168</v>
      </c>
      <c r="F2120" s="4">
        <v>0</v>
      </c>
      <c r="G2120" s="4">
        <v>168</v>
      </c>
      <c r="H2120" s="3" t="s">
        <v>11</v>
      </c>
      <c r="I2120" s="3" t="s">
        <v>121</v>
      </c>
      <c r="J2120" s="4">
        <v>75.600000000000009</v>
      </c>
    </row>
    <row r="2121" spans="1:10" x14ac:dyDescent="0.3">
      <c r="A2121" s="2" t="s">
        <v>4149</v>
      </c>
      <c r="B2121" s="3" t="s">
        <v>4150</v>
      </c>
      <c r="C2121" s="2">
        <v>6</v>
      </c>
      <c r="D2121" s="2">
        <v>2020</v>
      </c>
      <c r="E2121" s="4">
        <v>172</v>
      </c>
      <c r="F2121" s="4">
        <v>0</v>
      </c>
      <c r="G2121" s="4">
        <v>172</v>
      </c>
      <c r="H2121" s="3" t="s">
        <v>11</v>
      </c>
      <c r="I2121" s="3" t="s">
        <v>71</v>
      </c>
      <c r="J2121" s="4">
        <v>65.36</v>
      </c>
    </row>
    <row r="2122" spans="1:10" x14ac:dyDescent="0.3">
      <c r="A2122" s="2" t="s">
        <v>4151</v>
      </c>
      <c r="B2122" s="3" t="s">
        <v>4152</v>
      </c>
      <c r="C2122" s="2">
        <v>6</v>
      </c>
      <c r="D2122" s="2">
        <v>2020</v>
      </c>
      <c r="E2122" s="4">
        <v>205</v>
      </c>
      <c r="F2122" s="4">
        <v>0</v>
      </c>
      <c r="G2122" s="4">
        <v>205</v>
      </c>
      <c r="H2122" s="3" t="s">
        <v>14</v>
      </c>
      <c r="I2122" s="3" t="s">
        <v>87</v>
      </c>
      <c r="J2122" s="4">
        <v>36.9</v>
      </c>
    </row>
    <row r="2123" spans="1:10" x14ac:dyDescent="0.3">
      <c r="A2123" s="2" t="s">
        <v>4153</v>
      </c>
      <c r="B2123" s="3" t="s">
        <v>4154</v>
      </c>
      <c r="C2123" s="2">
        <v>6</v>
      </c>
      <c r="D2123" s="2">
        <v>2020</v>
      </c>
      <c r="E2123" s="4">
        <v>192</v>
      </c>
      <c r="F2123" s="4">
        <v>0</v>
      </c>
      <c r="G2123" s="4">
        <v>192</v>
      </c>
      <c r="H2123" s="3" t="s">
        <v>14</v>
      </c>
      <c r="I2123" s="3" t="s">
        <v>78</v>
      </c>
      <c r="J2123" s="4">
        <v>34.56</v>
      </c>
    </row>
    <row r="2124" spans="1:10" x14ac:dyDescent="0.3">
      <c r="A2124" s="2" t="s">
        <v>4155</v>
      </c>
      <c r="B2124" s="3" t="s">
        <v>4156</v>
      </c>
      <c r="C2124" s="2">
        <v>6</v>
      </c>
      <c r="D2124" s="2">
        <v>2020</v>
      </c>
      <c r="E2124" s="4">
        <v>192</v>
      </c>
      <c r="F2124" s="4">
        <v>0</v>
      </c>
      <c r="G2124" s="4">
        <v>192</v>
      </c>
      <c r="H2124" s="3" t="s">
        <v>14</v>
      </c>
      <c r="I2124" s="3" t="s">
        <v>78</v>
      </c>
      <c r="J2124" s="4">
        <v>34.56</v>
      </c>
    </row>
    <row r="2125" spans="1:10" x14ac:dyDescent="0.3">
      <c r="A2125" s="2" t="s">
        <v>4157</v>
      </c>
      <c r="B2125" s="3" t="s">
        <v>4158</v>
      </c>
      <c r="C2125" s="2">
        <v>6</v>
      </c>
      <c r="D2125" s="2">
        <v>2020</v>
      </c>
      <c r="E2125" s="4">
        <v>313</v>
      </c>
      <c r="F2125" s="4">
        <v>0</v>
      </c>
      <c r="G2125" s="4">
        <v>313</v>
      </c>
      <c r="H2125" s="3" t="s">
        <v>20</v>
      </c>
      <c r="I2125" s="3" t="s">
        <v>21</v>
      </c>
      <c r="J2125" s="4">
        <v>93.899999999999991</v>
      </c>
    </row>
    <row r="2126" spans="1:10" x14ac:dyDescent="0.3">
      <c r="A2126" s="2" t="s">
        <v>4159</v>
      </c>
      <c r="B2126" s="3" t="s">
        <v>4160</v>
      </c>
      <c r="C2126" s="2">
        <v>6</v>
      </c>
      <c r="D2126" s="2">
        <v>2020</v>
      </c>
      <c r="E2126" s="4">
        <v>255</v>
      </c>
      <c r="F2126" s="4">
        <v>0</v>
      </c>
      <c r="G2126" s="4">
        <v>255</v>
      </c>
      <c r="H2126" s="3" t="s">
        <v>20</v>
      </c>
      <c r="I2126" s="3" t="s">
        <v>102</v>
      </c>
      <c r="J2126" s="4">
        <v>66.3</v>
      </c>
    </row>
    <row r="2127" spans="1:10" x14ac:dyDescent="0.3">
      <c r="A2127" s="2" t="s">
        <v>4161</v>
      </c>
      <c r="B2127" s="3" t="s">
        <v>4162</v>
      </c>
      <c r="C2127" s="2">
        <v>6</v>
      </c>
      <c r="D2127" s="2">
        <v>2020</v>
      </c>
      <c r="E2127" s="4">
        <v>336</v>
      </c>
      <c r="F2127" s="4">
        <v>0</v>
      </c>
      <c r="G2127" s="4">
        <v>336</v>
      </c>
      <c r="H2127" s="3" t="s">
        <v>60</v>
      </c>
      <c r="I2127" s="3" t="s">
        <v>247</v>
      </c>
      <c r="J2127" s="4">
        <v>120.96</v>
      </c>
    </row>
    <row r="2128" spans="1:10" x14ac:dyDescent="0.3">
      <c r="A2128" s="2" t="s">
        <v>4163</v>
      </c>
      <c r="B2128" s="3" t="s">
        <v>4164</v>
      </c>
      <c r="C2128" s="2">
        <v>6</v>
      </c>
      <c r="D2128" s="2">
        <v>2020</v>
      </c>
      <c r="E2128" s="4">
        <v>447</v>
      </c>
      <c r="F2128" s="4">
        <v>0</v>
      </c>
      <c r="G2128" s="4">
        <v>447</v>
      </c>
      <c r="H2128" s="3" t="s">
        <v>63</v>
      </c>
      <c r="I2128" s="3" t="s">
        <v>64</v>
      </c>
      <c r="J2128" s="4">
        <v>156.44999999999999</v>
      </c>
    </row>
    <row r="2129" spans="1:10" x14ac:dyDescent="0.3">
      <c r="A2129" s="2" t="s">
        <v>4165</v>
      </c>
      <c r="B2129" s="3" t="s">
        <v>4166</v>
      </c>
      <c r="C2129" s="2">
        <v>6</v>
      </c>
      <c r="D2129" s="2">
        <v>2020</v>
      </c>
      <c r="E2129" s="4">
        <v>168</v>
      </c>
      <c r="F2129" s="4">
        <v>0</v>
      </c>
      <c r="G2129" s="4">
        <v>168</v>
      </c>
      <c r="H2129" s="3" t="s">
        <v>11</v>
      </c>
      <c r="I2129" s="3" t="s">
        <v>121</v>
      </c>
      <c r="J2129" s="4">
        <v>75.600000000000009</v>
      </c>
    </row>
    <row r="2130" spans="1:10" x14ac:dyDescent="0.3">
      <c r="A2130" s="2" t="s">
        <v>4167</v>
      </c>
      <c r="B2130" s="3" t="s">
        <v>4168</v>
      </c>
      <c r="C2130" s="2">
        <v>6</v>
      </c>
      <c r="D2130" s="2">
        <v>2020</v>
      </c>
      <c r="E2130" s="4">
        <v>168</v>
      </c>
      <c r="F2130" s="4">
        <v>0</v>
      </c>
      <c r="G2130" s="4">
        <v>168</v>
      </c>
      <c r="H2130" s="3" t="s">
        <v>11</v>
      </c>
      <c r="I2130" s="3" t="s">
        <v>121</v>
      </c>
      <c r="J2130" s="4">
        <v>75.600000000000009</v>
      </c>
    </row>
    <row r="2131" spans="1:10" x14ac:dyDescent="0.3">
      <c r="A2131" s="2" t="s">
        <v>4169</v>
      </c>
      <c r="B2131" s="3" t="s">
        <v>4170</v>
      </c>
      <c r="C2131" s="2">
        <v>6</v>
      </c>
      <c r="D2131" s="2">
        <v>2020</v>
      </c>
      <c r="E2131" s="4">
        <v>240</v>
      </c>
      <c r="F2131" s="4">
        <v>0</v>
      </c>
      <c r="G2131" s="4">
        <v>240</v>
      </c>
      <c r="H2131" s="3" t="s">
        <v>14</v>
      </c>
      <c r="I2131" s="3" t="s">
        <v>17</v>
      </c>
      <c r="J2131" s="4">
        <v>43.199999999999996</v>
      </c>
    </row>
    <row r="2132" spans="1:10" x14ac:dyDescent="0.3">
      <c r="A2132" s="2" t="s">
        <v>4171</v>
      </c>
      <c r="B2132" s="3" t="s">
        <v>4172</v>
      </c>
      <c r="C2132" s="2">
        <v>6</v>
      </c>
      <c r="D2132" s="2">
        <v>2020</v>
      </c>
      <c r="E2132" s="4">
        <v>210</v>
      </c>
      <c r="F2132" s="4">
        <v>0</v>
      </c>
      <c r="G2132" s="4">
        <v>210</v>
      </c>
      <c r="H2132" s="3" t="s">
        <v>14</v>
      </c>
      <c r="I2132" s="3" t="s">
        <v>75</v>
      </c>
      <c r="J2132" s="4">
        <v>37.799999999999997</v>
      </c>
    </row>
    <row r="2133" spans="1:10" x14ac:dyDescent="0.3">
      <c r="A2133" s="2" t="s">
        <v>4173</v>
      </c>
      <c r="B2133" s="3" t="s">
        <v>4174</v>
      </c>
      <c r="C2133" s="2">
        <v>6</v>
      </c>
      <c r="D2133" s="2">
        <v>2020</v>
      </c>
      <c r="E2133" s="4">
        <v>220</v>
      </c>
      <c r="F2133" s="4">
        <v>0</v>
      </c>
      <c r="G2133" s="4">
        <v>220</v>
      </c>
      <c r="H2133" s="3" t="s">
        <v>14</v>
      </c>
      <c r="I2133" s="3" t="s">
        <v>15</v>
      </c>
      <c r="J2133" s="4">
        <v>39.6</v>
      </c>
    </row>
    <row r="2134" spans="1:10" x14ac:dyDescent="0.3">
      <c r="A2134" s="2" t="s">
        <v>4175</v>
      </c>
      <c r="B2134" s="3" t="s">
        <v>4176</v>
      </c>
      <c r="C2134" s="2">
        <v>6</v>
      </c>
      <c r="D2134" s="2">
        <v>2020</v>
      </c>
      <c r="E2134" s="4">
        <v>255</v>
      </c>
      <c r="F2134" s="4">
        <v>0</v>
      </c>
      <c r="G2134" s="4">
        <v>255</v>
      </c>
      <c r="H2134" s="3" t="s">
        <v>20</v>
      </c>
      <c r="I2134" s="3" t="s">
        <v>102</v>
      </c>
      <c r="J2134" s="4">
        <v>66.3</v>
      </c>
    </row>
    <row r="2135" spans="1:10" x14ac:dyDescent="0.3">
      <c r="A2135" s="2" t="s">
        <v>4177</v>
      </c>
      <c r="B2135" s="3" t="s">
        <v>4178</v>
      </c>
      <c r="C2135" s="2">
        <v>6</v>
      </c>
      <c r="D2135" s="2">
        <v>2020</v>
      </c>
      <c r="E2135" s="4">
        <v>327</v>
      </c>
      <c r="F2135" s="4">
        <v>0</v>
      </c>
      <c r="G2135" s="4">
        <v>327</v>
      </c>
      <c r="H2135" s="3" t="s">
        <v>20</v>
      </c>
      <c r="I2135" s="3" t="s">
        <v>100</v>
      </c>
      <c r="J2135" s="4">
        <v>94.83</v>
      </c>
    </row>
    <row r="2136" spans="1:10" x14ac:dyDescent="0.3">
      <c r="A2136" s="2" t="s">
        <v>4179</v>
      </c>
      <c r="B2136" s="3" t="s">
        <v>4180</v>
      </c>
      <c r="C2136" s="2">
        <v>6</v>
      </c>
      <c r="D2136" s="2">
        <v>2020</v>
      </c>
      <c r="E2136" s="4">
        <v>258</v>
      </c>
      <c r="F2136" s="4">
        <v>0</v>
      </c>
      <c r="G2136" s="4">
        <v>258</v>
      </c>
      <c r="H2136" s="3" t="s">
        <v>20</v>
      </c>
      <c r="I2136" s="3" t="s">
        <v>105</v>
      </c>
      <c r="J2136" s="4">
        <v>72.240000000000009</v>
      </c>
    </row>
    <row r="2137" spans="1:10" x14ac:dyDescent="0.3">
      <c r="A2137" s="2" t="s">
        <v>4181</v>
      </c>
      <c r="B2137" s="3" t="s">
        <v>4182</v>
      </c>
      <c r="C2137" s="2">
        <v>6</v>
      </c>
      <c r="D2137" s="2">
        <v>2020</v>
      </c>
      <c r="E2137" s="4">
        <v>383</v>
      </c>
      <c r="F2137" s="4">
        <v>0</v>
      </c>
      <c r="G2137" s="4">
        <v>383</v>
      </c>
      <c r="H2137" s="3" t="s">
        <v>63</v>
      </c>
      <c r="I2137" s="3" t="s">
        <v>66</v>
      </c>
      <c r="J2137" s="4">
        <v>122.56</v>
      </c>
    </row>
    <row r="2138" spans="1:10" x14ac:dyDescent="0.3">
      <c r="A2138" s="2" t="s">
        <v>4183</v>
      </c>
      <c r="B2138" s="3" t="s">
        <v>4184</v>
      </c>
      <c r="C2138" s="2">
        <v>6</v>
      </c>
      <c r="D2138" s="2">
        <v>2020</v>
      </c>
      <c r="E2138" s="4">
        <v>168</v>
      </c>
      <c r="F2138" s="4">
        <v>0</v>
      </c>
      <c r="G2138" s="4">
        <v>168</v>
      </c>
      <c r="H2138" s="3" t="s">
        <v>11</v>
      </c>
      <c r="I2138" s="3" t="s">
        <v>12</v>
      </c>
      <c r="J2138" s="4">
        <v>25.2</v>
      </c>
    </row>
    <row r="2139" spans="1:10" x14ac:dyDescent="0.3">
      <c r="A2139" s="2" t="s">
        <v>4185</v>
      </c>
      <c r="B2139" s="3" t="s">
        <v>4186</v>
      </c>
      <c r="C2139" s="2">
        <v>6</v>
      </c>
      <c r="D2139" s="2">
        <v>2020</v>
      </c>
      <c r="E2139" s="4">
        <v>210</v>
      </c>
      <c r="F2139" s="4">
        <v>0</v>
      </c>
      <c r="G2139" s="4">
        <v>210</v>
      </c>
      <c r="H2139" s="3" t="s">
        <v>14</v>
      </c>
      <c r="I2139" s="3" t="s">
        <v>75</v>
      </c>
      <c r="J2139" s="4">
        <v>37.799999999999997</v>
      </c>
    </row>
    <row r="2140" spans="1:10" x14ac:dyDescent="0.3">
      <c r="A2140" s="2" t="s">
        <v>4187</v>
      </c>
      <c r="B2140" s="3" t="s">
        <v>4188</v>
      </c>
      <c r="C2140" s="2">
        <v>6</v>
      </c>
      <c r="D2140" s="2">
        <v>2020</v>
      </c>
      <c r="E2140" s="4">
        <v>327</v>
      </c>
      <c r="F2140" s="4">
        <v>0</v>
      </c>
      <c r="G2140" s="4">
        <v>327</v>
      </c>
      <c r="H2140" s="3" t="s">
        <v>20</v>
      </c>
      <c r="I2140" s="3" t="s">
        <v>100</v>
      </c>
      <c r="J2140" s="4">
        <v>94.83</v>
      </c>
    </row>
    <row r="2141" spans="1:10" x14ac:dyDescent="0.3">
      <c r="A2141" s="2" t="s">
        <v>4189</v>
      </c>
      <c r="B2141" s="3" t="s">
        <v>4190</v>
      </c>
      <c r="C2141" s="2">
        <v>6</v>
      </c>
      <c r="D2141" s="2">
        <v>2020</v>
      </c>
      <c r="E2141" s="4">
        <v>327</v>
      </c>
      <c r="F2141" s="4">
        <v>0</v>
      </c>
      <c r="G2141" s="4">
        <v>327</v>
      </c>
      <c r="H2141" s="3" t="s">
        <v>20</v>
      </c>
      <c r="I2141" s="3" t="s">
        <v>100</v>
      </c>
      <c r="J2141" s="4">
        <v>94.83</v>
      </c>
    </row>
    <row r="2142" spans="1:10" x14ac:dyDescent="0.3">
      <c r="A2142" s="2" t="s">
        <v>4191</v>
      </c>
      <c r="B2142" s="3" t="s">
        <v>4192</v>
      </c>
      <c r="C2142" s="2">
        <v>6</v>
      </c>
      <c r="D2142" s="2">
        <v>2020</v>
      </c>
      <c r="E2142" s="4">
        <v>327</v>
      </c>
      <c r="F2142" s="4">
        <v>0</v>
      </c>
      <c r="G2142" s="4">
        <v>327</v>
      </c>
      <c r="H2142" s="3" t="s">
        <v>20</v>
      </c>
      <c r="I2142" s="3" t="s">
        <v>100</v>
      </c>
      <c r="J2142" s="4">
        <v>94.83</v>
      </c>
    </row>
    <row r="2143" spans="1:10" x14ac:dyDescent="0.3">
      <c r="A2143" s="2" t="s">
        <v>4193</v>
      </c>
      <c r="B2143" s="3" t="s">
        <v>4194</v>
      </c>
      <c r="C2143" s="2">
        <v>6</v>
      </c>
      <c r="D2143" s="2">
        <v>2020</v>
      </c>
      <c r="E2143" s="4">
        <v>539</v>
      </c>
      <c r="F2143" s="4">
        <v>0</v>
      </c>
      <c r="G2143" s="4">
        <v>539</v>
      </c>
      <c r="H2143" s="3" t="s">
        <v>44</v>
      </c>
      <c r="I2143" s="3" t="s">
        <v>1089</v>
      </c>
      <c r="J2143" s="4">
        <v>156.31</v>
      </c>
    </row>
    <row r="2144" spans="1:10" x14ac:dyDescent="0.3">
      <c r="A2144" s="2" t="s">
        <v>4195</v>
      </c>
      <c r="B2144" s="3" t="s">
        <v>4196</v>
      </c>
      <c r="C2144" s="2">
        <v>6</v>
      </c>
      <c r="D2144" s="2">
        <v>2020</v>
      </c>
      <c r="E2144" s="4">
        <v>295</v>
      </c>
      <c r="F2144" s="4">
        <v>0</v>
      </c>
      <c r="G2144" s="4">
        <v>295</v>
      </c>
      <c r="H2144" s="3" t="s">
        <v>60</v>
      </c>
      <c r="I2144" s="3" t="s">
        <v>729</v>
      </c>
      <c r="J2144" s="4">
        <v>97.350000000000009</v>
      </c>
    </row>
    <row r="2145" spans="1:10" x14ac:dyDescent="0.3">
      <c r="A2145" s="2" t="s">
        <v>4197</v>
      </c>
      <c r="B2145" s="3" t="s">
        <v>4198</v>
      </c>
      <c r="C2145" s="2">
        <v>6</v>
      </c>
      <c r="D2145" s="2">
        <v>2020</v>
      </c>
      <c r="E2145" s="4">
        <v>447</v>
      </c>
      <c r="F2145" s="4">
        <v>0</v>
      </c>
      <c r="G2145" s="4">
        <v>447</v>
      </c>
      <c r="H2145" s="3" t="s">
        <v>63</v>
      </c>
      <c r="I2145" s="3" t="s">
        <v>64</v>
      </c>
      <c r="J2145" s="4">
        <v>156.44999999999999</v>
      </c>
    </row>
    <row r="2146" spans="1:10" x14ac:dyDescent="0.3">
      <c r="A2146" s="2" t="s">
        <v>4199</v>
      </c>
      <c r="B2146" s="3" t="s">
        <v>4200</v>
      </c>
      <c r="C2146" s="2">
        <v>6</v>
      </c>
      <c r="D2146" s="2">
        <v>2020</v>
      </c>
      <c r="E2146" s="4">
        <v>383</v>
      </c>
      <c r="F2146" s="4">
        <v>0</v>
      </c>
      <c r="G2146" s="4">
        <v>383</v>
      </c>
      <c r="H2146" s="3" t="s">
        <v>63</v>
      </c>
      <c r="I2146" s="3" t="s">
        <v>66</v>
      </c>
      <c r="J2146" s="4">
        <v>122.56</v>
      </c>
    </row>
    <row r="2147" spans="1:10" x14ac:dyDescent="0.3">
      <c r="A2147" s="2" t="s">
        <v>4201</v>
      </c>
      <c r="B2147" s="3" t="s">
        <v>4202</v>
      </c>
      <c r="C2147" s="2">
        <v>6</v>
      </c>
      <c r="D2147" s="2">
        <v>2020</v>
      </c>
      <c r="E2147" s="4">
        <v>168</v>
      </c>
      <c r="F2147" s="4">
        <v>0</v>
      </c>
      <c r="G2147" s="4">
        <v>168</v>
      </c>
      <c r="H2147" s="3" t="s">
        <v>11</v>
      </c>
      <c r="I2147" s="3" t="s">
        <v>12</v>
      </c>
      <c r="J2147" s="4">
        <v>25.2</v>
      </c>
    </row>
    <row r="2148" spans="1:10" x14ac:dyDescent="0.3">
      <c r="A2148" s="2" t="s">
        <v>4203</v>
      </c>
      <c r="B2148" s="3" t="s">
        <v>4204</v>
      </c>
      <c r="C2148" s="2">
        <v>6</v>
      </c>
      <c r="D2148" s="2">
        <v>2020</v>
      </c>
      <c r="E2148" s="4">
        <v>144</v>
      </c>
      <c r="F2148" s="4">
        <v>0</v>
      </c>
      <c r="G2148" s="4">
        <v>144</v>
      </c>
      <c r="H2148" s="3" t="s">
        <v>11</v>
      </c>
      <c r="I2148" s="3" t="s">
        <v>119</v>
      </c>
      <c r="J2148" s="4">
        <v>66.240000000000009</v>
      </c>
    </row>
    <row r="2149" spans="1:10" x14ac:dyDescent="0.3">
      <c r="A2149" s="2" t="s">
        <v>4205</v>
      </c>
      <c r="B2149" s="3" t="s">
        <v>4206</v>
      </c>
      <c r="C2149" s="2">
        <v>6</v>
      </c>
      <c r="D2149" s="2">
        <v>2020</v>
      </c>
      <c r="E2149" s="4">
        <v>436</v>
      </c>
      <c r="F2149" s="4">
        <v>0</v>
      </c>
      <c r="G2149" s="4">
        <v>436</v>
      </c>
      <c r="H2149" s="3" t="s">
        <v>38</v>
      </c>
      <c r="I2149" s="3" t="s">
        <v>4207</v>
      </c>
      <c r="J2149" s="4">
        <v>117.72000000000001</v>
      </c>
    </row>
    <row r="2150" spans="1:10" x14ac:dyDescent="0.3">
      <c r="A2150" s="2" t="s">
        <v>4208</v>
      </c>
      <c r="B2150" s="3" t="s">
        <v>4209</v>
      </c>
      <c r="C2150" s="2">
        <v>6</v>
      </c>
      <c r="D2150" s="2">
        <v>2020</v>
      </c>
      <c r="E2150" s="4">
        <v>579</v>
      </c>
      <c r="F2150" s="4">
        <v>0</v>
      </c>
      <c r="G2150" s="4">
        <v>579</v>
      </c>
      <c r="H2150" s="3" t="s">
        <v>41</v>
      </c>
      <c r="I2150" s="3" t="s">
        <v>197</v>
      </c>
      <c r="J2150" s="4">
        <v>167.91</v>
      </c>
    </row>
    <row r="2151" spans="1:10" x14ac:dyDescent="0.3">
      <c r="A2151" s="2" t="s">
        <v>4210</v>
      </c>
      <c r="B2151" s="3" t="s">
        <v>4211</v>
      </c>
      <c r="C2151" s="2">
        <v>6</v>
      </c>
      <c r="D2151" s="2">
        <v>2020</v>
      </c>
      <c r="E2151" s="4">
        <v>488</v>
      </c>
      <c r="F2151" s="4">
        <v>0</v>
      </c>
      <c r="G2151" s="4">
        <v>488</v>
      </c>
      <c r="H2151" s="3" t="s">
        <v>44</v>
      </c>
      <c r="I2151" s="3" t="s">
        <v>50</v>
      </c>
      <c r="J2151" s="4">
        <v>156.16</v>
      </c>
    </row>
    <row r="2152" spans="1:10" x14ac:dyDescent="0.3">
      <c r="A2152" s="2" t="s">
        <v>4212</v>
      </c>
      <c r="B2152" s="3" t="s">
        <v>4213</v>
      </c>
      <c r="C2152" s="2">
        <v>6</v>
      </c>
      <c r="D2152" s="2">
        <v>2020</v>
      </c>
      <c r="E2152" s="4">
        <v>523</v>
      </c>
      <c r="F2152" s="4">
        <v>0</v>
      </c>
      <c r="G2152" s="4">
        <v>523</v>
      </c>
      <c r="H2152" s="3" t="s">
        <v>44</v>
      </c>
      <c r="I2152" s="3" t="s">
        <v>45</v>
      </c>
      <c r="J2152" s="4">
        <v>156.9</v>
      </c>
    </row>
    <row r="2153" spans="1:10" x14ac:dyDescent="0.3">
      <c r="A2153" s="2" t="s">
        <v>4214</v>
      </c>
      <c r="B2153" s="3" t="s">
        <v>4215</v>
      </c>
      <c r="C2153" s="2">
        <v>6</v>
      </c>
      <c r="D2153" s="2">
        <v>2020</v>
      </c>
      <c r="E2153" s="4">
        <v>492</v>
      </c>
      <c r="F2153" s="4">
        <v>0</v>
      </c>
      <c r="G2153" s="4">
        <v>492</v>
      </c>
      <c r="H2153" s="3" t="s">
        <v>44</v>
      </c>
      <c r="I2153" s="3" t="s">
        <v>512</v>
      </c>
      <c r="J2153" s="4">
        <v>137.76000000000002</v>
      </c>
    </row>
    <row r="2154" spans="1:10" x14ac:dyDescent="0.3">
      <c r="A2154" s="2" t="s">
        <v>4216</v>
      </c>
      <c r="B2154" s="3" t="s">
        <v>4217</v>
      </c>
      <c r="C2154" s="2">
        <v>6</v>
      </c>
      <c r="D2154" s="2">
        <v>2020</v>
      </c>
      <c r="E2154" s="4">
        <v>284</v>
      </c>
      <c r="F2154" s="4">
        <v>0</v>
      </c>
      <c r="G2154" s="4">
        <v>284</v>
      </c>
      <c r="H2154" s="3" t="s">
        <v>60</v>
      </c>
      <c r="I2154" s="3" t="s">
        <v>109</v>
      </c>
      <c r="J2154" s="4">
        <v>76.680000000000007</v>
      </c>
    </row>
    <row r="2155" spans="1:10" x14ac:dyDescent="0.3">
      <c r="A2155" s="2" t="s">
        <v>4218</v>
      </c>
      <c r="B2155" s="3" t="s">
        <v>4219</v>
      </c>
      <c r="C2155" s="2">
        <v>6</v>
      </c>
      <c r="D2155" s="2">
        <v>2020</v>
      </c>
      <c r="E2155" s="4">
        <v>293</v>
      </c>
      <c r="F2155" s="4">
        <v>0</v>
      </c>
      <c r="G2155" s="4">
        <v>293</v>
      </c>
      <c r="H2155" s="3" t="s">
        <v>60</v>
      </c>
      <c r="I2155" s="3" t="s">
        <v>250</v>
      </c>
      <c r="J2155" s="4">
        <v>90.83</v>
      </c>
    </row>
    <row r="2156" spans="1:10" x14ac:dyDescent="0.3">
      <c r="A2156" s="2" t="s">
        <v>4220</v>
      </c>
      <c r="B2156" s="3" t="s">
        <v>4221</v>
      </c>
      <c r="C2156" s="2">
        <v>6</v>
      </c>
      <c r="D2156" s="2">
        <v>2020</v>
      </c>
      <c r="E2156" s="4">
        <v>447</v>
      </c>
      <c r="F2156" s="4">
        <v>0</v>
      </c>
      <c r="G2156" s="4">
        <v>447</v>
      </c>
      <c r="H2156" s="3" t="s">
        <v>63</v>
      </c>
      <c r="I2156" s="3" t="s">
        <v>64</v>
      </c>
      <c r="J2156" s="4">
        <v>156.44999999999999</v>
      </c>
    </row>
    <row r="2157" spans="1:10" x14ac:dyDescent="0.3">
      <c r="A2157" s="2" t="s">
        <v>4222</v>
      </c>
      <c r="B2157" s="3" t="s">
        <v>4223</v>
      </c>
      <c r="C2157" s="2">
        <v>6</v>
      </c>
      <c r="D2157" s="2">
        <v>2020</v>
      </c>
      <c r="E2157" s="4">
        <v>345</v>
      </c>
      <c r="F2157" s="4">
        <v>0</v>
      </c>
      <c r="G2157" s="4">
        <v>345</v>
      </c>
      <c r="H2157" s="3" t="s">
        <v>63</v>
      </c>
      <c r="I2157" s="3" t="s">
        <v>116</v>
      </c>
      <c r="J2157" s="4">
        <v>106.95</v>
      </c>
    </row>
    <row r="2158" spans="1:10" x14ac:dyDescent="0.3">
      <c r="A2158" s="2" t="s">
        <v>4224</v>
      </c>
      <c r="B2158" s="3" t="s">
        <v>4225</v>
      </c>
      <c r="C2158" s="2">
        <v>6</v>
      </c>
      <c r="D2158" s="2">
        <v>2020</v>
      </c>
      <c r="E2158" s="4">
        <v>240</v>
      </c>
      <c r="F2158" s="4">
        <v>0</v>
      </c>
      <c r="G2158" s="4">
        <v>240</v>
      </c>
      <c r="H2158" s="3" t="s">
        <v>14</v>
      </c>
      <c r="I2158" s="3" t="s">
        <v>17</v>
      </c>
      <c r="J2158" s="4">
        <v>43.199999999999996</v>
      </c>
    </row>
    <row r="2159" spans="1:10" x14ac:dyDescent="0.3">
      <c r="A2159" s="2" t="s">
        <v>4226</v>
      </c>
      <c r="B2159" s="3" t="s">
        <v>4227</v>
      </c>
      <c r="C2159" s="2">
        <v>6</v>
      </c>
      <c r="D2159" s="2">
        <v>2020</v>
      </c>
      <c r="E2159" s="4">
        <v>228</v>
      </c>
      <c r="F2159" s="4">
        <v>0</v>
      </c>
      <c r="G2159" s="4">
        <v>228</v>
      </c>
      <c r="H2159" s="3" t="s">
        <v>60</v>
      </c>
      <c r="I2159" s="3" t="s">
        <v>557</v>
      </c>
      <c r="J2159" s="4">
        <v>79.8</v>
      </c>
    </row>
    <row r="2160" spans="1:10" x14ac:dyDescent="0.3">
      <c r="A2160" s="2" t="s">
        <v>4228</v>
      </c>
      <c r="B2160" s="3" t="s">
        <v>4229</v>
      </c>
      <c r="C2160" s="2">
        <v>6</v>
      </c>
      <c r="D2160" s="2">
        <v>2020</v>
      </c>
      <c r="E2160" s="4">
        <v>447</v>
      </c>
      <c r="F2160" s="4">
        <v>0</v>
      </c>
      <c r="G2160" s="4">
        <v>447</v>
      </c>
      <c r="H2160" s="3" t="s">
        <v>63</v>
      </c>
      <c r="I2160" s="3" t="s">
        <v>64</v>
      </c>
      <c r="J2160" s="4">
        <v>156.44999999999999</v>
      </c>
    </row>
    <row r="2161" spans="1:10" x14ac:dyDescent="0.3">
      <c r="A2161" s="2" t="s">
        <v>4230</v>
      </c>
      <c r="B2161" s="3" t="s">
        <v>4231</v>
      </c>
      <c r="C2161" s="2">
        <v>6</v>
      </c>
      <c r="D2161" s="2">
        <v>2020</v>
      </c>
      <c r="E2161" s="4">
        <v>240</v>
      </c>
      <c r="F2161" s="4">
        <v>0</v>
      </c>
      <c r="G2161" s="4">
        <v>240</v>
      </c>
      <c r="H2161" s="3" t="s">
        <v>14</v>
      </c>
      <c r="I2161" s="3" t="s">
        <v>17</v>
      </c>
      <c r="J2161" s="4">
        <v>43.199999999999996</v>
      </c>
    </row>
    <row r="2162" spans="1:10" x14ac:dyDescent="0.3">
      <c r="A2162" s="2" t="s">
        <v>4232</v>
      </c>
      <c r="B2162" s="3" t="s">
        <v>4233</v>
      </c>
      <c r="C2162" s="2">
        <v>6</v>
      </c>
      <c r="D2162" s="2">
        <v>2020</v>
      </c>
      <c r="E2162" s="4">
        <v>168</v>
      </c>
      <c r="F2162" s="4">
        <v>0</v>
      </c>
      <c r="G2162" s="4">
        <v>168</v>
      </c>
      <c r="H2162" s="3" t="s">
        <v>11</v>
      </c>
      <c r="I2162" s="3" t="s">
        <v>12</v>
      </c>
      <c r="J2162" s="4">
        <v>25.2</v>
      </c>
    </row>
    <row r="2163" spans="1:10" x14ac:dyDescent="0.3">
      <c r="A2163" s="2" t="s">
        <v>4234</v>
      </c>
      <c r="B2163" s="3" t="s">
        <v>4235</v>
      </c>
      <c r="C2163" s="2">
        <v>6</v>
      </c>
      <c r="D2163" s="2">
        <v>2020</v>
      </c>
      <c r="E2163" s="4">
        <v>523</v>
      </c>
      <c r="F2163" s="4">
        <v>0</v>
      </c>
      <c r="G2163" s="4">
        <v>523</v>
      </c>
      <c r="H2163" s="3" t="s">
        <v>44</v>
      </c>
      <c r="I2163" s="3" t="s">
        <v>45</v>
      </c>
      <c r="J2163" s="4">
        <v>156.9</v>
      </c>
    </row>
    <row r="2164" spans="1:10" x14ac:dyDescent="0.3">
      <c r="A2164" s="2" t="s">
        <v>4236</v>
      </c>
      <c r="B2164" s="3" t="s">
        <v>4237</v>
      </c>
      <c r="C2164" s="2">
        <v>6</v>
      </c>
      <c r="D2164" s="2">
        <v>2020</v>
      </c>
      <c r="E2164" s="4">
        <v>336</v>
      </c>
      <c r="F2164" s="4">
        <v>0</v>
      </c>
      <c r="G2164" s="4">
        <v>336</v>
      </c>
      <c r="H2164" s="3" t="s">
        <v>60</v>
      </c>
      <c r="I2164" s="3" t="s">
        <v>247</v>
      </c>
      <c r="J2164" s="4">
        <v>120.96</v>
      </c>
    </row>
    <row r="2165" spans="1:10" x14ac:dyDescent="0.3">
      <c r="A2165" s="2" t="s">
        <v>4238</v>
      </c>
      <c r="B2165" s="3" t="s">
        <v>4239</v>
      </c>
      <c r="C2165" s="2">
        <v>6</v>
      </c>
      <c r="D2165" s="2">
        <v>2020</v>
      </c>
      <c r="E2165" s="4">
        <v>345</v>
      </c>
      <c r="F2165" s="4">
        <v>0</v>
      </c>
      <c r="G2165" s="4">
        <v>345</v>
      </c>
      <c r="H2165" s="3" t="s">
        <v>63</v>
      </c>
      <c r="I2165" s="3" t="s">
        <v>116</v>
      </c>
      <c r="J2165" s="4">
        <v>106.95</v>
      </c>
    </row>
    <row r="2166" spans="1:10" x14ac:dyDescent="0.3">
      <c r="A2166" s="2" t="s">
        <v>4240</v>
      </c>
      <c r="B2166" s="3" t="s">
        <v>4241</v>
      </c>
      <c r="C2166" s="2">
        <v>6</v>
      </c>
      <c r="D2166" s="2">
        <v>2020</v>
      </c>
      <c r="E2166" s="4">
        <v>383</v>
      </c>
      <c r="F2166" s="4">
        <v>0</v>
      </c>
      <c r="G2166" s="4">
        <v>383</v>
      </c>
      <c r="H2166" s="3" t="s">
        <v>63</v>
      </c>
      <c r="I2166" s="3" t="s">
        <v>66</v>
      </c>
      <c r="J2166" s="4">
        <v>122.56</v>
      </c>
    </row>
    <row r="2167" spans="1:10" x14ac:dyDescent="0.3">
      <c r="A2167" s="2" t="s">
        <v>4242</v>
      </c>
      <c r="B2167" s="3" t="s">
        <v>4243</v>
      </c>
      <c r="C2167" s="2">
        <v>6</v>
      </c>
      <c r="D2167" s="2">
        <v>2020</v>
      </c>
      <c r="E2167" s="4">
        <v>383</v>
      </c>
      <c r="F2167" s="4">
        <v>0</v>
      </c>
      <c r="G2167" s="4">
        <v>383</v>
      </c>
      <c r="H2167" s="3" t="s">
        <v>63</v>
      </c>
      <c r="I2167" s="3" t="s">
        <v>66</v>
      </c>
      <c r="J2167" s="4">
        <v>122.56</v>
      </c>
    </row>
    <row r="2168" spans="1:10" x14ac:dyDescent="0.3">
      <c r="A2168" s="2" t="s">
        <v>4244</v>
      </c>
      <c r="B2168" s="3" t="s">
        <v>4245</v>
      </c>
      <c r="C2168" s="2">
        <v>6</v>
      </c>
      <c r="D2168" s="2">
        <v>2020</v>
      </c>
      <c r="E2168" s="4">
        <v>168</v>
      </c>
      <c r="F2168" s="4">
        <v>0</v>
      </c>
      <c r="G2168" s="4">
        <v>168</v>
      </c>
      <c r="H2168" s="3" t="s">
        <v>11</v>
      </c>
      <c r="I2168" s="3" t="s">
        <v>121</v>
      </c>
      <c r="J2168" s="4">
        <v>75.600000000000009</v>
      </c>
    </row>
    <row r="2169" spans="1:10" x14ac:dyDescent="0.3">
      <c r="A2169" s="2" t="s">
        <v>4246</v>
      </c>
      <c r="B2169" s="3" t="s">
        <v>4247</v>
      </c>
      <c r="C2169" s="2">
        <v>6</v>
      </c>
      <c r="D2169" s="2">
        <v>2020</v>
      </c>
      <c r="E2169" s="4">
        <v>168</v>
      </c>
      <c r="F2169" s="4">
        <v>0</v>
      </c>
      <c r="G2169" s="4">
        <v>168</v>
      </c>
      <c r="H2169" s="3" t="s">
        <v>11</v>
      </c>
      <c r="I2169" s="3" t="s">
        <v>12</v>
      </c>
      <c r="J2169" s="4">
        <v>25.2</v>
      </c>
    </row>
    <row r="2170" spans="1:10" x14ac:dyDescent="0.3">
      <c r="A2170" s="2" t="s">
        <v>4248</v>
      </c>
      <c r="B2170" s="3" t="s">
        <v>4249</v>
      </c>
      <c r="C2170" s="2">
        <v>5</v>
      </c>
      <c r="D2170" s="2">
        <v>2020</v>
      </c>
      <c r="E2170" s="4">
        <v>240</v>
      </c>
      <c r="F2170" s="4">
        <v>0</v>
      </c>
      <c r="G2170" s="4">
        <v>240</v>
      </c>
      <c r="H2170" s="3" t="s">
        <v>14</v>
      </c>
      <c r="I2170" s="3" t="s">
        <v>17</v>
      </c>
      <c r="J2170" s="4">
        <v>43.199999999999996</v>
      </c>
    </row>
    <row r="2171" spans="1:10" x14ac:dyDescent="0.3">
      <c r="A2171" s="2" t="s">
        <v>4250</v>
      </c>
      <c r="B2171" s="3" t="s">
        <v>4251</v>
      </c>
      <c r="C2171" s="2">
        <v>5</v>
      </c>
      <c r="D2171" s="2">
        <v>2020</v>
      </c>
      <c r="E2171" s="4">
        <v>240</v>
      </c>
      <c r="F2171" s="4">
        <v>0</v>
      </c>
      <c r="G2171" s="4">
        <v>240</v>
      </c>
      <c r="H2171" s="3" t="s">
        <v>14</v>
      </c>
      <c r="I2171" s="3" t="s">
        <v>17</v>
      </c>
      <c r="J2171" s="4">
        <v>43.199999999999996</v>
      </c>
    </row>
    <row r="2172" spans="1:10" x14ac:dyDescent="0.3">
      <c r="A2172" s="2" t="s">
        <v>4252</v>
      </c>
      <c r="B2172" s="3" t="s">
        <v>4253</v>
      </c>
      <c r="C2172" s="2">
        <v>5</v>
      </c>
      <c r="D2172" s="2">
        <v>2020</v>
      </c>
      <c r="E2172" s="4">
        <v>538</v>
      </c>
      <c r="F2172" s="4">
        <v>0</v>
      </c>
      <c r="G2172" s="4">
        <v>538</v>
      </c>
      <c r="H2172" s="3" t="s">
        <v>44</v>
      </c>
      <c r="I2172" s="3" t="s">
        <v>597</v>
      </c>
      <c r="J2172" s="4">
        <v>129.12</v>
      </c>
    </row>
    <row r="2173" spans="1:10" x14ac:dyDescent="0.3">
      <c r="A2173" s="2" t="s">
        <v>4254</v>
      </c>
      <c r="B2173" s="3" t="s">
        <v>4255</v>
      </c>
      <c r="C2173" s="2">
        <v>5</v>
      </c>
      <c r="D2173" s="2">
        <v>2020</v>
      </c>
      <c r="E2173" s="4">
        <v>312</v>
      </c>
      <c r="F2173" s="4">
        <v>0</v>
      </c>
      <c r="G2173" s="4">
        <v>312</v>
      </c>
      <c r="H2173" s="3" t="s">
        <v>60</v>
      </c>
      <c r="I2173" s="3" t="s">
        <v>61</v>
      </c>
      <c r="J2173" s="4">
        <v>99.84</v>
      </c>
    </row>
    <row r="2174" spans="1:10" x14ac:dyDescent="0.3">
      <c r="A2174" s="2" t="s">
        <v>4256</v>
      </c>
      <c r="B2174" s="3" t="s">
        <v>4257</v>
      </c>
      <c r="C2174" s="2">
        <v>5</v>
      </c>
      <c r="D2174" s="2">
        <v>2020</v>
      </c>
      <c r="E2174" s="4">
        <v>345</v>
      </c>
      <c r="F2174" s="4">
        <v>0</v>
      </c>
      <c r="G2174" s="4">
        <v>345</v>
      </c>
      <c r="H2174" s="3" t="s">
        <v>63</v>
      </c>
      <c r="I2174" s="3" t="s">
        <v>116</v>
      </c>
      <c r="J2174" s="4">
        <v>106.95</v>
      </c>
    </row>
    <row r="2175" spans="1:10" x14ac:dyDescent="0.3">
      <c r="A2175" s="2" t="s">
        <v>4258</v>
      </c>
      <c r="B2175" s="3" t="s">
        <v>4259</v>
      </c>
      <c r="C2175" s="2">
        <v>5</v>
      </c>
      <c r="D2175" s="2">
        <v>2020</v>
      </c>
      <c r="E2175" s="4">
        <v>345</v>
      </c>
      <c r="F2175" s="4">
        <v>0</v>
      </c>
      <c r="G2175" s="4">
        <v>345</v>
      </c>
      <c r="H2175" s="3" t="s">
        <v>63</v>
      </c>
      <c r="I2175" s="3" t="s">
        <v>116</v>
      </c>
      <c r="J2175" s="4">
        <v>106.95</v>
      </c>
    </row>
    <row r="2176" spans="1:10" x14ac:dyDescent="0.3">
      <c r="A2176" s="2" t="s">
        <v>4260</v>
      </c>
      <c r="B2176" s="3" t="s">
        <v>4261</v>
      </c>
      <c r="C2176" s="2">
        <v>5</v>
      </c>
      <c r="D2176" s="2">
        <v>2020</v>
      </c>
      <c r="E2176" s="4">
        <v>447</v>
      </c>
      <c r="F2176" s="4">
        <v>0</v>
      </c>
      <c r="G2176" s="4">
        <v>447</v>
      </c>
      <c r="H2176" s="3" t="s">
        <v>63</v>
      </c>
      <c r="I2176" s="3" t="s">
        <v>64</v>
      </c>
      <c r="J2176" s="4">
        <v>156.44999999999999</v>
      </c>
    </row>
    <row r="2177" spans="1:10" x14ac:dyDescent="0.3">
      <c r="A2177" s="2" t="s">
        <v>4262</v>
      </c>
      <c r="B2177" s="3" t="s">
        <v>4263</v>
      </c>
      <c r="C2177" s="2">
        <v>5</v>
      </c>
      <c r="D2177" s="2">
        <v>2020</v>
      </c>
      <c r="E2177" s="4">
        <v>168</v>
      </c>
      <c r="F2177" s="4">
        <v>0</v>
      </c>
      <c r="G2177" s="4">
        <v>168</v>
      </c>
      <c r="H2177" s="3" t="s">
        <v>11</v>
      </c>
      <c r="I2177" s="3" t="s">
        <v>12</v>
      </c>
      <c r="J2177" s="4">
        <v>25.2</v>
      </c>
    </row>
    <row r="2178" spans="1:10" x14ac:dyDescent="0.3">
      <c r="A2178" s="2" t="s">
        <v>4264</v>
      </c>
      <c r="B2178" s="3" t="s">
        <v>4265</v>
      </c>
      <c r="C2178" s="2">
        <v>5</v>
      </c>
      <c r="D2178" s="2">
        <v>2020</v>
      </c>
      <c r="E2178" s="4">
        <v>168</v>
      </c>
      <c r="F2178" s="4">
        <v>0</v>
      </c>
      <c r="G2178" s="4">
        <v>168</v>
      </c>
      <c r="H2178" s="3" t="s">
        <v>11</v>
      </c>
      <c r="I2178" s="3" t="s">
        <v>12</v>
      </c>
      <c r="J2178" s="4">
        <v>25.2</v>
      </c>
    </row>
    <row r="2179" spans="1:10" x14ac:dyDescent="0.3">
      <c r="A2179" s="2" t="s">
        <v>4266</v>
      </c>
      <c r="B2179" s="3" t="s">
        <v>4267</v>
      </c>
      <c r="C2179" s="2">
        <v>5</v>
      </c>
      <c r="D2179" s="2">
        <v>2020</v>
      </c>
      <c r="E2179" s="4">
        <v>210</v>
      </c>
      <c r="F2179" s="4">
        <v>0</v>
      </c>
      <c r="G2179" s="4">
        <v>210</v>
      </c>
      <c r="H2179" s="3" t="s">
        <v>14</v>
      </c>
      <c r="I2179" s="3" t="s">
        <v>75</v>
      </c>
      <c r="J2179" s="4">
        <v>37.799999999999997</v>
      </c>
    </row>
    <row r="2180" spans="1:10" x14ac:dyDescent="0.3">
      <c r="A2180" s="2" t="s">
        <v>4268</v>
      </c>
      <c r="B2180" s="3" t="s">
        <v>4269</v>
      </c>
      <c r="C2180" s="2">
        <v>5</v>
      </c>
      <c r="D2180" s="2">
        <v>2020</v>
      </c>
      <c r="E2180" s="4">
        <v>192</v>
      </c>
      <c r="F2180" s="4">
        <v>0</v>
      </c>
      <c r="G2180" s="4">
        <v>192</v>
      </c>
      <c r="H2180" s="3" t="s">
        <v>14</v>
      </c>
      <c r="I2180" s="3" t="s">
        <v>78</v>
      </c>
      <c r="J2180" s="4">
        <v>34.56</v>
      </c>
    </row>
    <row r="2181" spans="1:10" x14ac:dyDescent="0.3">
      <c r="A2181" s="2" t="s">
        <v>4270</v>
      </c>
      <c r="B2181" s="3" t="s">
        <v>4271</v>
      </c>
      <c r="C2181" s="2">
        <v>5</v>
      </c>
      <c r="D2181" s="2">
        <v>2020</v>
      </c>
      <c r="E2181" s="4">
        <v>192</v>
      </c>
      <c r="F2181" s="4">
        <v>0</v>
      </c>
      <c r="G2181" s="4">
        <v>192</v>
      </c>
      <c r="H2181" s="3" t="s">
        <v>14</v>
      </c>
      <c r="I2181" s="3" t="s">
        <v>78</v>
      </c>
      <c r="J2181" s="4">
        <v>34.56</v>
      </c>
    </row>
    <row r="2182" spans="1:10" x14ac:dyDescent="0.3">
      <c r="A2182" s="2" t="s">
        <v>4272</v>
      </c>
      <c r="B2182" s="3" t="s">
        <v>4273</v>
      </c>
      <c r="C2182" s="2">
        <v>5</v>
      </c>
      <c r="D2182" s="2">
        <v>2020</v>
      </c>
      <c r="E2182" s="4">
        <v>492</v>
      </c>
      <c r="F2182" s="4">
        <v>0</v>
      </c>
      <c r="G2182" s="4">
        <v>492</v>
      </c>
      <c r="H2182" s="3" t="s">
        <v>44</v>
      </c>
      <c r="I2182" s="3" t="s">
        <v>512</v>
      </c>
      <c r="J2182" s="4">
        <v>137.76000000000002</v>
      </c>
    </row>
    <row r="2183" spans="1:10" x14ac:dyDescent="0.3">
      <c r="A2183" s="2" t="s">
        <v>4274</v>
      </c>
      <c r="B2183" s="3" t="s">
        <v>4275</v>
      </c>
      <c r="C2183" s="2">
        <v>5</v>
      </c>
      <c r="D2183" s="2">
        <v>2020</v>
      </c>
      <c r="E2183" s="4">
        <v>436</v>
      </c>
      <c r="F2183" s="4">
        <v>0</v>
      </c>
      <c r="G2183" s="4">
        <v>436</v>
      </c>
      <c r="H2183" s="3" t="s">
        <v>38</v>
      </c>
      <c r="I2183" s="3" t="s">
        <v>1543</v>
      </c>
      <c r="J2183" s="4">
        <v>126.44</v>
      </c>
    </row>
    <row r="2184" spans="1:10" x14ac:dyDescent="0.3">
      <c r="A2184" s="2" t="s">
        <v>4276</v>
      </c>
      <c r="B2184" s="3" t="s">
        <v>4277</v>
      </c>
      <c r="C2184" s="2">
        <v>5</v>
      </c>
      <c r="D2184" s="2">
        <v>2020</v>
      </c>
      <c r="E2184" s="4">
        <v>636</v>
      </c>
      <c r="F2184" s="4">
        <v>0</v>
      </c>
      <c r="G2184" s="4">
        <v>636</v>
      </c>
      <c r="H2184" s="3" t="s">
        <v>41</v>
      </c>
      <c r="I2184" s="3" t="s">
        <v>194</v>
      </c>
      <c r="J2184" s="4">
        <v>216.24</v>
      </c>
    </row>
    <row r="2185" spans="1:10" x14ac:dyDescent="0.3">
      <c r="A2185" s="2" t="s">
        <v>4278</v>
      </c>
      <c r="B2185" s="3" t="s">
        <v>4279</v>
      </c>
      <c r="C2185" s="2">
        <v>5</v>
      </c>
      <c r="D2185" s="2">
        <v>2020</v>
      </c>
      <c r="E2185" s="4">
        <v>478</v>
      </c>
      <c r="F2185" s="4">
        <v>0</v>
      </c>
      <c r="G2185" s="4">
        <v>478</v>
      </c>
      <c r="H2185" s="3" t="s">
        <v>44</v>
      </c>
      <c r="I2185" s="3" t="s">
        <v>162</v>
      </c>
      <c r="J2185" s="4">
        <v>119.5</v>
      </c>
    </row>
    <row r="2186" spans="1:10" x14ac:dyDescent="0.3">
      <c r="A2186" s="2" t="s">
        <v>4280</v>
      </c>
      <c r="B2186" s="3" t="s">
        <v>4281</v>
      </c>
      <c r="C2186" s="2">
        <v>5</v>
      </c>
      <c r="D2186" s="2">
        <v>2020</v>
      </c>
      <c r="E2186" s="4">
        <v>295</v>
      </c>
      <c r="F2186" s="4">
        <v>0</v>
      </c>
      <c r="G2186" s="4">
        <v>295</v>
      </c>
      <c r="H2186" s="3" t="s">
        <v>60</v>
      </c>
      <c r="I2186" s="3" t="s">
        <v>729</v>
      </c>
      <c r="J2186" s="4">
        <v>97.350000000000009</v>
      </c>
    </row>
    <row r="2187" spans="1:10" x14ac:dyDescent="0.3">
      <c r="A2187" s="2" t="s">
        <v>4282</v>
      </c>
      <c r="B2187" s="3" t="s">
        <v>4283</v>
      </c>
      <c r="C2187" s="2">
        <v>5</v>
      </c>
      <c r="D2187" s="2">
        <v>2020</v>
      </c>
      <c r="E2187" s="4">
        <v>293</v>
      </c>
      <c r="F2187" s="4">
        <v>0</v>
      </c>
      <c r="G2187" s="4">
        <v>293</v>
      </c>
      <c r="H2187" s="3" t="s">
        <v>60</v>
      </c>
      <c r="I2187" s="3" t="s">
        <v>250</v>
      </c>
      <c r="J2187" s="4">
        <v>90.83</v>
      </c>
    </row>
    <row r="2188" spans="1:10" x14ac:dyDescent="0.3">
      <c r="A2188" s="2" t="s">
        <v>4284</v>
      </c>
      <c r="B2188" s="3" t="s">
        <v>4285</v>
      </c>
      <c r="C2188" s="2">
        <v>5</v>
      </c>
      <c r="D2188" s="2">
        <v>2020</v>
      </c>
      <c r="E2188" s="4">
        <v>345</v>
      </c>
      <c r="F2188" s="4">
        <v>0</v>
      </c>
      <c r="G2188" s="4">
        <v>345</v>
      </c>
      <c r="H2188" s="3" t="s">
        <v>63</v>
      </c>
      <c r="I2188" s="3" t="s">
        <v>116</v>
      </c>
      <c r="J2188" s="4">
        <v>106.95</v>
      </c>
    </row>
    <row r="2189" spans="1:10" x14ac:dyDescent="0.3">
      <c r="A2189" s="2" t="s">
        <v>4286</v>
      </c>
      <c r="B2189" s="3" t="s">
        <v>4287</v>
      </c>
      <c r="C2189" s="2">
        <v>5</v>
      </c>
      <c r="D2189" s="2">
        <v>2020</v>
      </c>
      <c r="E2189" s="4">
        <v>447</v>
      </c>
      <c r="F2189" s="4">
        <v>0</v>
      </c>
      <c r="G2189" s="4">
        <v>447</v>
      </c>
      <c r="H2189" s="3" t="s">
        <v>63</v>
      </c>
      <c r="I2189" s="3" t="s">
        <v>64</v>
      </c>
      <c r="J2189" s="4">
        <v>156.44999999999999</v>
      </c>
    </row>
    <row r="2190" spans="1:10" x14ac:dyDescent="0.3">
      <c r="A2190" s="2" t="s">
        <v>4288</v>
      </c>
      <c r="B2190" s="3" t="s">
        <v>4289</v>
      </c>
      <c r="C2190" s="2">
        <v>5</v>
      </c>
      <c r="D2190" s="2">
        <v>2020</v>
      </c>
      <c r="E2190" s="4">
        <v>345</v>
      </c>
      <c r="F2190" s="4">
        <v>0</v>
      </c>
      <c r="G2190" s="4">
        <v>345</v>
      </c>
      <c r="H2190" s="3" t="s">
        <v>63</v>
      </c>
      <c r="I2190" s="3" t="s">
        <v>116</v>
      </c>
      <c r="J2190" s="4">
        <v>106.95</v>
      </c>
    </row>
    <row r="2191" spans="1:10" x14ac:dyDescent="0.3">
      <c r="A2191" s="2" t="s">
        <v>4290</v>
      </c>
      <c r="B2191" s="3" t="s">
        <v>4291</v>
      </c>
      <c r="C2191" s="2">
        <v>5</v>
      </c>
      <c r="D2191" s="2">
        <v>2020</v>
      </c>
      <c r="E2191" s="4">
        <v>345</v>
      </c>
      <c r="F2191" s="4">
        <v>0</v>
      </c>
      <c r="G2191" s="4">
        <v>345</v>
      </c>
      <c r="H2191" s="3" t="s">
        <v>63</v>
      </c>
      <c r="I2191" s="3" t="s">
        <v>116</v>
      </c>
      <c r="J2191" s="4">
        <v>106.95</v>
      </c>
    </row>
    <row r="2192" spans="1:10" x14ac:dyDescent="0.3">
      <c r="A2192" s="2" t="s">
        <v>4292</v>
      </c>
      <c r="B2192" s="3" t="s">
        <v>4293</v>
      </c>
      <c r="C2192" s="2">
        <v>5</v>
      </c>
      <c r="D2192" s="2">
        <v>2020</v>
      </c>
      <c r="E2192" s="4">
        <v>436</v>
      </c>
      <c r="F2192" s="4">
        <v>0</v>
      </c>
      <c r="G2192" s="4">
        <v>436</v>
      </c>
      <c r="H2192" s="3" t="s">
        <v>38</v>
      </c>
      <c r="I2192" s="3" t="s">
        <v>4294</v>
      </c>
      <c r="J2192" s="4">
        <v>104.64</v>
      </c>
    </row>
    <row r="2193" spans="1:10" x14ac:dyDescent="0.3">
      <c r="A2193" s="2" t="s">
        <v>4295</v>
      </c>
      <c r="B2193" s="3" t="s">
        <v>4296</v>
      </c>
      <c r="C2193" s="2">
        <v>5</v>
      </c>
      <c r="D2193" s="2">
        <v>2020</v>
      </c>
      <c r="E2193" s="4">
        <v>579</v>
      </c>
      <c r="F2193" s="4">
        <v>0</v>
      </c>
      <c r="G2193" s="4">
        <v>579</v>
      </c>
      <c r="H2193" s="3" t="s">
        <v>41</v>
      </c>
      <c r="I2193" s="3" t="s">
        <v>197</v>
      </c>
      <c r="J2193" s="4">
        <v>167.91</v>
      </c>
    </row>
    <row r="2194" spans="1:10" x14ac:dyDescent="0.3">
      <c r="A2194" s="2" t="s">
        <v>4297</v>
      </c>
      <c r="B2194" s="3" t="s">
        <v>4298</v>
      </c>
      <c r="C2194" s="2">
        <v>5</v>
      </c>
      <c r="D2194" s="2">
        <v>2020</v>
      </c>
      <c r="E2194" s="4">
        <v>538</v>
      </c>
      <c r="F2194" s="4">
        <v>0</v>
      </c>
      <c r="G2194" s="4">
        <v>538</v>
      </c>
      <c r="H2194" s="3" t="s">
        <v>44</v>
      </c>
      <c r="I2194" s="3" t="s">
        <v>47</v>
      </c>
      <c r="J2194" s="4">
        <v>145.26000000000002</v>
      </c>
    </row>
    <row r="2195" spans="1:10" x14ac:dyDescent="0.3">
      <c r="A2195" s="2" t="s">
        <v>4299</v>
      </c>
      <c r="B2195" s="3" t="s">
        <v>4300</v>
      </c>
      <c r="C2195" s="2">
        <v>5</v>
      </c>
      <c r="D2195" s="2">
        <v>2020</v>
      </c>
      <c r="E2195" s="4">
        <v>312</v>
      </c>
      <c r="F2195" s="4">
        <v>0</v>
      </c>
      <c r="G2195" s="4">
        <v>312</v>
      </c>
      <c r="H2195" s="3" t="s">
        <v>60</v>
      </c>
      <c r="I2195" s="3" t="s">
        <v>61</v>
      </c>
      <c r="J2195" s="4">
        <v>99.84</v>
      </c>
    </row>
    <row r="2196" spans="1:10" x14ac:dyDescent="0.3">
      <c r="A2196" s="2" t="s">
        <v>4301</v>
      </c>
      <c r="B2196" s="3" t="s">
        <v>4302</v>
      </c>
      <c r="C2196" s="2">
        <v>5</v>
      </c>
      <c r="D2196" s="2">
        <v>2020</v>
      </c>
      <c r="E2196" s="4">
        <v>317</v>
      </c>
      <c r="F2196" s="4">
        <v>0</v>
      </c>
      <c r="G2196" s="4">
        <v>317</v>
      </c>
      <c r="H2196" s="3" t="s">
        <v>60</v>
      </c>
      <c r="I2196" s="3" t="s">
        <v>245</v>
      </c>
      <c r="J2196" s="4">
        <v>98.27</v>
      </c>
    </row>
    <row r="2197" spans="1:10" x14ac:dyDescent="0.3">
      <c r="A2197" s="2" t="s">
        <v>4303</v>
      </c>
      <c r="B2197" s="3" t="s">
        <v>4304</v>
      </c>
      <c r="C2197" s="2">
        <v>5</v>
      </c>
      <c r="D2197" s="2">
        <v>2020</v>
      </c>
      <c r="E2197" s="4">
        <v>383</v>
      </c>
      <c r="F2197" s="4">
        <v>0</v>
      </c>
      <c r="G2197" s="4">
        <v>383</v>
      </c>
      <c r="H2197" s="3" t="s">
        <v>63</v>
      </c>
      <c r="I2197" s="3" t="s">
        <v>66</v>
      </c>
      <c r="J2197" s="4">
        <v>122.56</v>
      </c>
    </row>
    <row r="2198" spans="1:10" x14ac:dyDescent="0.3">
      <c r="A2198" s="2" t="s">
        <v>4305</v>
      </c>
      <c r="B2198" s="3" t="s">
        <v>4306</v>
      </c>
      <c r="C2198" s="2">
        <v>5</v>
      </c>
      <c r="D2198" s="2">
        <v>2020</v>
      </c>
      <c r="E2198" s="4">
        <v>383</v>
      </c>
      <c r="F2198" s="4">
        <v>0</v>
      </c>
      <c r="G2198" s="4">
        <v>383</v>
      </c>
      <c r="H2198" s="3" t="s">
        <v>63</v>
      </c>
      <c r="I2198" s="3" t="s">
        <v>66</v>
      </c>
      <c r="J2198" s="4">
        <v>122.56</v>
      </c>
    </row>
    <row r="2199" spans="1:10" x14ac:dyDescent="0.3">
      <c r="A2199" s="2" t="s">
        <v>4307</v>
      </c>
      <c r="B2199" s="3" t="s">
        <v>4308</v>
      </c>
      <c r="C2199" s="2">
        <v>5</v>
      </c>
      <c r="D2199" s="2">
        <v>2020</v>
      </c>
      <c r="E2199" s="4">
        <v>447</v>
      </c>
      <c r="F2199" s="4">
        <v>0</v>
      </c>
      <c r="G2199" s="4">
        <v>447</v>
      </c>
      <c r="H2199" s="3" t="s">
        <v>63</v>
      </c>
      <c r="I2199" s="3" t="s">
        <v>64</v>
      </c>
      <c r="J2199" s="4">
        <v>156.44999999999999</v>
      </c>
    </row>
    <row r="2200" spans="1:10" x14ac:dyDescent="0.3">
      <c r="A2200" s="2" t="s">
        <v>4309</v>
      </c>
      <c r="B2200" s="3" t="s">
        <v>4310</v>
      </c>
      <c r="C2200" s="2">
        <v>5</v>
      </c>
      <c r="D2200" s="2">
        <v>2020</v>
      </c>
      <c r="E2200" s="4">
        <v>345</v>
      </c>
      <c r="F2200" s="4">
        <v>0</v>
      </c>
      <c r="G2200" s="4">
        <v>345</v>
      </c>
      <c r="H2200" s="3" t="s">
        <v>63</v>
      </c>
      <c r="I2200" s="3" t="s">
        <v>116</v>
      </c>
      <c r="J2200" s="4">
        <v>106.95</v>
      </c>
    </row>
    <row r="2201" spans="1:10" x14ac:dyDescent="0.3">
      <c r="A2201" s="2" t="s">
        <v>4311</v>
      </c>
      <c r="B2201" s="3" t="s">
        <v>4312</v>
      </c>
      <c r="C2201" s="2">
        <v>5</v>
      </c>
      <c r="D2201" s="2">
        <v>2020</v>
      </c>
      <c r="E2201" s="4">
        <v>144</v>
      </c>
      <c r="F2201" s="4">
        <v>0</v>
      </c>
      <c r="G2201" s="4">
        <v>144</v>
      </c>
      <c r="H2201" s="3" t="s">
        <v>11</v>
      </c>
      <c r="I2201" s="3" t="s">
        <v>119</v>
      </c>
      <c r="J2201" s="4">
        <v>66.240000000000009</v>
      </c>
    </row>
    <row r="2202" spans="1:10" x14ac:dyDescent="0.3">
      <c r="A2202" s="2" t="s">
        <v>4313</v>
      </c>
      <c r="B2202" s="3" t="s">
        <v>4314</v>
      </c>
      <c r="C2202" s="2">
        <v>5</v>
      </c>
      <c r="D2202" s="2">
        <v>2020</v>
      </c>
      <c r="E2202" s="4">
        <v>579</v>
      </c>
      <c r="F2202" s="4">
        <v>0</v>
      </c>
      <c r="G2202" s="4">
        <v>579</v>
      </c>
      <c r="H2202" s="3" t="s">
        <v>41</v>
      </c>
      <c r="I2202" s="3" t="s">
        <v>197</v>
      </c>
      <c r="J2202" s="4">
        <v>167.91</v>
      </c>
    </row>
    <row r="2203" spans="1:10" x14ac:dyDescent="0.3">
      <c r="A2203" s="2" t="s">
        <v>4315</v>
      </c>
      <c r="B2203" s="3" t="s">
        <v>4316</v>
      </c>
      <c r="C2203" s="2">
        <v>5</v>
      </c>
      <c r="D2203" s="2">
        <v>2020</v>
      </c>
      <c r="E2203" s="4">
        <v>592</v>
      </c>
      <c r="F2203" s="4">
        <v>0</v>
      </c>
      <c r="G2203" s="4">
        <v>592</v>
      </c>
      <c r="H2203" s="3" t="s">
        <v>44</v>
      </c>
      <c r="I2203" s="3" t="s">
        <v>55</v>
      </c>
      <c r="J2203" s="4">
        <v>165.76000000000002</v>
      </c>
    </row>
    <row r="2204" spans="1:10" x14ac:dyDescent="0.3">
      <c r="A2204" s="2" t="s">
        <v>4317</v>
      </c>
      <c r="B2204" s="3" t="s">
        <v>4318</v>
      </c>
      <c r="C2204" s="2">
        <v>5</v>
      </c>
      <c r="D2204" s="2">
        <v>2020</v>
      </c>
      <c r="E2204" s="4">
        <v>336</v>
      </c>
      <c r="F2204" s="4">
        <v>0</v>
      </c>
      <c r="G2204" s="4">
        <v>336</v>
      </c>
      <c r="H2204" s="3" t="s">
        <v>60</v>
      </c>
      <c r="I2204" s="3" t="s">
        <v>247</v>
      </c>
      <c r="J2204" s="4">
        <v>120.96</v>
      </c>
    </row>
    <row r="2205" spans="1:10" x14ac:dyDescent="0.3">
      <c r="A2205" s="2" t="s">
        <v>4319</v>
      </c>
      <c r="B2205" s="3" t="s">
        <v>4320</v>
      </c>
      <c r="C2205" s="2">
        <v>5</v>
      </c>
      <c r="D2205" s="2">
        <v>2020</v>
      </c>
      <c r="E2205" s="4">
        <v>579</v>
      </c>
      <c r="F2205" s="4">
        <v>0</v>
      </c>
      <c r="G2205" s="4">
        <v>579</v>
      </c>
      <c r="H2205" s="3" t="s">
        <v>41</v>
      </c>
      <c r="I2205" s="3" t="s">
        <v>197</v>
      </c>
      <c r="J2205" s="4">
        <v>167.91</v>
      </c>
    </row>
    <row r="2206" spans="1:10" x14ac:dyDescent="0.3">
      <c r="A2206" s="2" t="s">
        <v>4321</v>
      </c>
      <c r="B2206" s="3" t="s">
        <v>4322</v>
      </c>
      <c r="C2206" s="2">
        <v>5</v>
      </c>
      <c r="D2206" s="2">
        <v>2020</v>
      </c>
      <c r="E2206" s="4">
        <v>538</v>
      </c>
      <c r="F2206" s="4">
        <v>0</v>
      </c>
      <c r="G2206" s="4">
        <v>538</v>
      </c>
      <c r="H2206" s="3" t="s">
        <v>44</v>
      </c>
      <c r="I2206" s="3" t="s">
        <v>47</v>
      </c>
      <c r="J2206" s="4">
        <v>145.26000000000002</v>
      </c>
    </row>
    <row r="2207" spans="1:10" x14ac:dyDescent="0.3">
      <c r="A2207" s="2" t="s">
        <v>4323</v>
      </c>
      <c r="B2207" s="3" t="s">
        <v>4324</v>
      </c>
      <c r="C2207" s="2">
        <v>5</v>
      </c>
      <c r="D2207" s="2">
        <v>2020</v>
      </c>
      <c r="E2207" s="4">
        <v>267</v>
      </c>
      <c r="F2207" s="4">
        <v>0</v>
      </c>
      <c r="G2207" s="4">
        <v>267</v>
      </c>
      <c r="H2207" s="3" t="s">
        <v>60</v>
      </c>
      <c r="I2207" s="3" t="s">
        <v>164</v>
      </c>
      <c r="J2207" s="4">
        <v>90.78</v>
      </c>
    </row>
    <row r="2208" spans="1:10" x14ac:dyDescent="0.3">
      <c r="A2208" s="2" t="s">
        <v>4325</v>
      </c>
      <c r="B2208" s="3" t="s">
        <v>4326</v>
      </c>
      <c r="C2208" s="2">
        <v>5</v>
      </c>
      <c r="D2208" s="2">
        <v>2020</v>
      </c>
      <c r="E2208" s="4">
        <v>383</v>
      </c>
      <c r="F2208" s="4">
        <v>0</v>
      </c>
      <c r="G2208" s="4">
        <v>383</v>
      </c>
      <c r="H2208" s="3" t="s">
        <v>63</v>
      </c>
      <c r="I2208" s="3" t="s">
        <v>66</v>
      </c>
      <c r="J2208" s="4">
        <v>122.56</v>
      </c>
    </row>
    <row r="2209" spans="1:10" x14ac:dyDescent="0.3">
      <c r="A2209" s="2" t="s">
        <v>4327</v>
      </c>
      <c r="B2209" s="3" t="s">
        <v>4328</v>
      </c>
      <c r="C2209" s="2">
        <v>5</v>
      </c>
      <c r="D2209" s="2">
        <v>2020</v>
      </c>
      <c r="E2209" s="4">
        <v>383</v>
      </c>
      <c r="F2209" s="4">
        <v>0</v>
      </c>
      <c r="G2209" s="4">
        <v>383</v>
      </c>
      <c r="H2209" s="3" t="s">
        <v>63</v>
      </c>
      <c r="I2209" s="3" t="s">
        <v>66</v>
      </c>
      <c r="J2209" s="4">
        <v>122.56</v>
      </c>
    </row>
    <row r="2210" spans="1:10" x14ac:dyDescent="0.3">
      <c r="A2210" s="2" t="s">
        <v>4329</v>
      </c>
      <c r="B2210" s="3" t="s">
        <v>4330</v>
      </c>
      <c r="C2210" s="2">
        <v>5</v>
      </c>
      <c r="D2210" s="2">
        <v>2020</v>
      </c>
      <c r="E2210" s="4">
        <v>447</v>
      </c>
      <c r="F2210" s="4">
        <v>0</v>
      </c>
      <c r="G2210" s="4">
        <v>447</v>
      </c>
      <c r="H2210" s="3" t="s">
        <v>63</v>
      </c>
      <c r="I2210" s="3" t="s">
        <v>64</v>
      </c>
      <c r="J2210" s="4">
        <v>156.44999999999999</v>
      </c>
    </row>
    <row r="2211" spans="1:10" x14ac:dyDescent="0.3">
      <c r="A2211" s="2" t="s">
        <v>4331</v>
      </c>
      <c r="B2211" s="3" t="s">
        <v>4332</v>
      </c>
      <c r="C2211" s="2">
        <v>5</v>
      </c>
      <c r="D2211" s="2">
        <v>2020</v>
      </c>
      <c r="E2211" s="4">
        <v>383</v>
      </c>
      <c r="F2211" s="4">
        <v>0</v>
      </c>
      <c r="G2211" s="4">
        <v>383</v>
      </c>
      <c r="H2211" s="3" t="s">
        <v>63</v>
      </c>
      <c r="I2211" s="3" t="s">
        <v>66</v>
      </c>
      <c r="J2211" s="4">
        <v>122.56</v>
      </c>
    </row>
    <row r="2212" spans="1:10" x14ac:dyDescent="0.3">
      <c r="A2212" s="2" t="s">
        <v>4333</v>
      </c>
      <c r="B2212" s="3" t="s">
        <v>4334</v>
      </c>
      <c r="C2212" s="2">
        <v>5</v>
      </c>
      <c r="D2212" s="2">
        <v>2020</v>
      </c>
      <c r="E2212" s="4">
        <v>144</v>
      </c>
      <c r="F2212" s="4">
        <v>0</v>
      </c>
      <c r="G2212" s="4">
        <v>144</v>
      </c>
      <c r="H2212" s="3" t="s">
        <v>11</v>
      </c>
      <c r="I2212" s="3" t="s">
        <v>119</v>
      </c>
      <c r="J2212" s="4">
        <v>66.240000000000009</v>
      </c>
    </row>
    <row r="2213" spans="1:10" x14ac:dyDescent="0.3">
      <c r="A2213" s="2" t="s">
        <v>4335</v>
      </c>
      <c r="B2213" s="3" t="s">
        <v>4336</v>
      </c>
      <c r="C2213" s="2">
        <v>5</v>
      </c>
      <c r="D2213" s="2">
        <v>2020</v>
      </c>
      <c r="E2213" s="4">
        <v>172</v>
      </c>
      <c r="F2213" s="4">
        <v>0</v>
      </c>
      <c r="G2213" s="4">
        <v>172</v>
      </c>
      <c r="H2213" s="3" t="s">
        <v>11</v>
      </c>
      <c r="I2213" s="3" t="s">
        <v>71</v>
      </c>
      <c r="J2213" s="4">
        <v>65.36</v>
      </c>
    </row>
    <row r="2214" spans="1:10" x14ac:dyDescent="0.3">
      <c r="A2214" s="2" t="s">
        <v>4337</v>
      </c>
      <c r="B2214" s="3" t="s">
        <v>4338</v>
      </c>
      <c r="C2214" s="2">
        <v>5</v>
      </c>
      <c r="D2214" s="2">
        <v>2020</v>
      </c>
      <c r="E2214" s="4">
        <v>240</v>
      </c>
      <c r="F2214" s="4">
        <v>0</v>
      </c>
      <c r="G2214" s="4">
        <v>240</v>
      </c>
      <c r="H2214" s="3" t="s">
        <v>14</v>
      </c>
      <c r="I2214" s="3" t="s">
        <v>17</v>
      </c>
      <c r="J2214" s="4">
        <v>43.199999999999996</v>
      </c>
    </row>
    <row r="2215" spans="1:10" x14ac:dyDescent="0.3">
      <c r="A2215" s="2" t="s">
        <v>4339</v>
      </c>
      <c r="B2215" s="3" t="s">
        <v>4340</v>
      </c>
      <c r="C2215" s="2">
        <v>5</v>
      </c>
      <c r="D2215" s="2">
        <v>2020</v>
      </c>
      <c r="E2215" s="4">
        <v>507</v>
      </c>
      <c r="F2215" s="4">
        <v>0</v>
      </c>
      <c r="G2215" s="4">
        <v>507</v>
      </c>
      <c r="H2215" s="3" t="s">
        <v>44</v>
      </c>
      <c r="I2215" s="3" t="s">
        <v>275</v>
      </c>
      <c r="J2215" s="4">
        <v>136.89000000000001</v>
      </c>
    </row>
    <row r="2216" spans="1:10" x14ac:dyDescent="0.3">
      <c r="A2216" s="2" t="s">
        <v>4341</v>
      </c>
      <c r="B2216" s="3" t="s">
        <v>4342</v>
      </c>
      <c r="C2216" s="2">
        <v>5</v>
      </c>
      <c r="D2216" s="2">
        <v>2020</v>
      </c>
      <c r="E2216" s="4">
        <v>278</v>
      </c>
      <c r="F2216" s="4">
        <v>0</v>
      </c>
      <c r="G2216" s="4">
        <v>278</v>
      </c>
      <c r="H2216" s="3" t="s">
        <v>60</v>
      </c>
      <c r="I2216" s="3" t="s">
        <v>518</v>
      </c>
      <c r="J2216" s="4">
        <v>88.960000000000008</v>
      </c>
    </row>
    <row r="2217" spans="1:10" x14ac:dyDescent="0.3">
      <c r="A2217" s="2" t="s">
        <v>4343</v>
      </c>
      <c r="B2217" s="3" t="s">
        <v>4344</v>
      </c>
      <c r="C2217" s="2">
        <v>5</v>
      </c>
      <c r="D2217" s="2">
        <v>2020</v>
      </c>
      <c r="E2217" s="4">
        <v>383</v>
      </c>
      <c r="F2217" s="4">
        <v>0</v>
      </c>
      <c r="G2217" s="4">
        <v>383</v>
      </c>
      <c r="H2217" s="3" t="s">
        <v>63</v>
      </c>
      <c r="I2217" s="3" t="s">
        <v>66</v>
      </c>
      <c r="J2217" s="4">
        <v>122.56</v>
      </c>
    </row>
    <row r="2218" spans="1:10" x14ac:dyDescent="0.3">
      <c r="A2218" s="2" t="s">
        <v>4345</v>
      </c>
      <c r="B2218" s="3" t="s">
        <v>4346</v>
      </c>
      <c r="C2218" s="2">
        <v>5</v>
      </c>
      <c r="D2218" s="2">
        <v>2020</v>
      </c>
      <c r="E2218" s="4">
        <v>383</v>
      </c>
      <c r="F2218" s="4">
        <v>0</v>
      </c>
      <c r="G2218" s="4">
        <v>383</v>
      </c>
      <c r="H2218" s="3" t="s">
        <v>63</v>
      </c>
      <c r="I2218" s="3" t="s">
        <v>66</v>
      </c>
      <c r="J2218" s="4">
        <v>122.56</v>
      </c>
    </row>
    <row r="2219" spans="1:10" x14ac:dyDescent="0.3">
      <c r="A2219" s="2" t="s">
        <v>4347</v>
      </c>
      <c r="B2219" s="3" t="s">
        <v>4348</v>
      </c>
      <c r="C2219" s="2">
        <v>5</v>
      </c>
      <c r="D2219" s="2">
        <v>2020</v>
      </c>
      <c r="E2219" s="4">
        <v>447</v>
      </c>
      <c r="F2219" s="4">
        <v>0</v>
      </c>
      <c r="G2219" s="4">
        <v>447</v>
      </c>
      <c r="H2219" s="3" t="s">
        <v>63</v>
      </c>
      <c r="I2219" s="3" t="s">
        <v>64</v>
      </c>
      <c r="J2219" s="4">
        <v>156.44999999999999</v>
      </c>
    </row>
    <row r="2220" spans="1:10" x14ac:dyDescent="0.3">
      <c r="A2220" s="2" t="s">
        <v>4349</v>
      </c>
      <c r="B2220" s="3" t="s">
        <v>4350</v>
      </c>
      <c r="C2220" s="2">
        <v>5</v>
      </c>
      <c r="D2220" s="2">
        <v>2020</v>
      </c>
      <c r="E2220" s="4">
        <v>144</v>
      </c>
      <c r="F2220" s="4">
        <v>0</v>
      </c>
      <c r="G2220" s="4">
        <v>144</v>
      </c>
      <c r="H2220" s="3" t="s">
        <v>11</v>
      </c>
      <c r="I2220" s="3" t="s">
        <v>119</v>
      </c>
      <c r="J2220" s="4">
        <v>66.240000000000009</v>
      </c>
    </row>
    <row r="2221" spans="1:10" x14ac:dyDescent="0.3">
      <c r="A2221" s="2" t="s">
        <v>4351</v>
      </c>
      <c r="B2221" s="3" t="s">
        <v>4352</v>
      </c>
      <c r="C2221" s="2">
        <v>5</v>
      </c>
      <c r="D2221" s="2">
        <v>2020</v>
      </c>
      <c r="E2221" s="4">
        <v>168</v>
      </c>
      <c r="F2221" s="4">
        <v>0</v>
      </c>
      <c r="G2221" s="4">
        <v>168</v>
      </c>
      <c r="H2221" s="3" t="s">
        <v>11</v>
      </c>
      <c r="I2221" s="3" t="s">
        <v>12</v>
      </c>
      <c r="J2221" s="4">
        <v>25.2</v>
      </c>
    </row>
    <row r="2222" spans="1:10" x14ac:dyDescent="0.3">
      <c r="A2222" s="2" t="s">
        <v>4353</v>
      </c>
      <c r="B2222" s="3" t="s">
        <v>4354</v>
      </c>
      <c r="C2222" s="2">
        <v>5</v>
      </c>
      <c r="D2222" s="2">
        <v>2020</v>
      </c>
      <c r="E2222" s="4">
        <v>205</v>
      </c>
      <c r="F2222" s="4">
        <v>0</v>
      </c>
      <c r="G2222" s="4">
        <v>205</v>
      </c>
      <c r="H2222" s="3" t="s">
        <v>14</v>
      </c>
      <c r="I2222" s="3" t="s">
        <v>87</v>
      </c>
      <c r="J2222" s="4">
        <v>36.9</v>
      </c>
    </row>
    <row r="2223" spans="1:10" x14ac:dyDescent="0.3">
      <c r="A2223" s="2" t="s">
        <v>4355</v>
      </c>
      <c r="B2223" s="3" t="s">
        <v>4356</v>
      </c>
      <c r="C2223" s="2">
        <v>5</v>
      </c>
      <c r="D2223" s="2">
        <v>2020</v>
      </c>
      <c r="E2223" s="4">
        <v>210</v>
      </c>
      <c r="F2223" s="4">
        <v>0</v>
      </c>
      <c r="G2223" s="4">
        <v>210</v>
      </c>
      <c r="H2223" s="3" t="s">
        <v>14</v>
      </c>
      <c r="I2223" s="3" t="s">
        <v>75</v>
      </c>
      <c r="J2223" s="4">
        <v>37.799999999999997</v>
      </c>
    </row>
    <row r="2224" spans="1:10" x14ac:dyDescent="0.3">
      <c r="A2224" s="2" t="s">
        <v>4357</v>
      </c>
      <c r="B2224" s="3" t="s">
        <v>4358</v>
      </c>
      <c r="C2224" s="2">
        <v>5</v>
      </c>
      <c r="D2224" s="2">
        <v>2020</v>
      </c>
      <c r="E2224" s="4">
        <v>510</v>
      </c>
      <c r="F2224" s="4">
        <v>0</v>
      </c>
      <c r="G2224" s="4">
        <v>510</v>
      </c>
      <c r="H2224" s="3" t="s">
        <v>41</v>
      </c>
      <c r="I2224" s="3" t="s">
        <v>42</v>
      </c>
      <c r="J2224" s="4">
        <v>163.20000000000002</v>
      </c>
    </row>
    <row r="2225" spans="1:10" x14ac:dyDescent="0.3">
      <c r="A2225" s="2" t="s">
        <v>4359</v>
      </c>
      <c r="B2225" s="3" t="s">
        <v>4360</v>
      </c>
      <c r="C2225" s="2">
        <v>5</v>
      </c>
      <c r="D2225" s="2">
        <v>2020</v>
      </c>
      <c r="E2225" s="4">
        <v>506</v>
      </c>
      <c r="F2225" s="4">
        <v>0</v>
      </c>
      <c r="G2225" s="4">
        <v>506</v>
      </c>
      <c r="H2225" s="3" t="s">
        <v>44</v>
      </c>
      <c r="I2225" s="3" t="s">
        <v>58</v>
      </c>
      <c r="J2225" s="4">
        <v>146.73999999999998</v>
      </c>
    </row>
    <row r="2226" spans="1:10" x14ac:dyDescent="0.3">
      <c r="A2226" s="2" t="s">
        <v>4361</v>
      </c>
      <c r="B2226" s="3" t="s">
        <v>4362</v>
      </c>
      <c r="C2226" s="2">
        <v>6</v>
      </c>
      <c r="D2226" s="2">
        <v>2020</v>
      </c>
      <c r="E2226" s="4">
        <v>228</v>
      </c>
      <c r="F2226" s="4">
        <v>0</v>
      </c>
      <c r="G2226" s="4">
        <v>228</v>
      </c>
      <c r="H2226" s="3" t="s">
        <v>60</v>
      </c>
      <c r="I2226" s="3" t="s">
        <v>557</v>
      </c>
      <c r="J2226" s="4">
        <v>79.8</v>
      </c>
    </row>
    <row r="2227" spans="1:10" x14ac:dyDescent="0.3">
      <c r="A2227" s="2" t="s">
        <v>4363</v>
      </c>
      <c r="B2227" s="3" t="s">
        <v>4364</v>
      </c>
      <c r="C2227" s="2">
        <v>6</v>
      </c>
      <c r="D2227" s="2">
        <v>2020</v>
      </c>
      <c r="E2227" s="4">
        <v>345</v>
      </c>
      <c r="F2227" s="4">
        <v>0</v>
      </c>
      <c r="G2227" s="4">
        <v>345</v>
      </c>
      <c r="H2227" s="3" t="s">
        <v>63</v>
      </c>
      <c r="I2227" s="3" t="s">
        <v>116</v>
      </c>
      <c r="J2227" s="4">
        <v>106.95</v>
      </c>
    </row>
    <row r="2228" spans="1:10" x14ac:dyDescent="0.3">
      <c r="A2228" s="2" t="s">
        <v>4365</v>
      </c>
      <c r="B2228" s="3" t="s">
        <v>4366</v>
      </c>
      <c r="C2228" s="2">
        <v>6</v>
      </c>
      <c r="D2228" s="2">
        <v>2020</v>
      </c>
      <c r="E2228" s="4">
        <v>345</v>
      </c>
      <c r="F2228" s="4">
        <v>0</v>
      </c>
      <c r="G2228" s="4">
        <v>345</v>
      </c>
      <c r="H2228" s="3" t="s">
        <v>63</v>
      </c>
      <c r="I2228" s="3" t="s">
        <v>116</v>
      </c>
      <c r="J2228" s="4">
        <v>106.95</v>
      </c>
    </row>
    <row r="2229" spans="1:10" x14ac:dyDescent="0.3">
      <c r="A2229" s="2" t="s">
        <v>4367</v>
      </c>
      <c r="B2229" s="3" t="s">
        <v>4368</v>
      </c>
      <c r="C2229" s="2">
        <v>6</v>
      </c>
      <c r="D2229" s="2">
        <v>2020</v>
      </c>
      <c r="E2229" s="4">
        <v>345</v>
      </c>
      <c r="F2229" s="4">
        <v>0</v>
      </c>
      <c r="G2229" s="4">
        <v>345</v>
      </c>
      <c r="H2229" s="3" t="s">
        <v>63</v>
      </c>
      <c r="I2229" s="3" t="s">
        <v>116</v>
      </c>
      <c r="J2229" s="4">
        <v>106.95</v>
      </c>
    </row>
    <row r="2230" spans="1:10" x14ac:dyDescent="0.3">
      <c r="A2230" s="2" t="s">
        <v>4369</v>
      </c>
      <c r="B2230" s="3" t="s">
        <v>4370</v>
      </c>
      <c r="C2230" s="2">
        <v>6</v>
      </c>
      <c r="D2230" s="2">
        <v>2020</v>
      </c>
      <c r="E2230" s="4">
        <v>447</v>
      </c>
      <c r="F2230" s="4">
        <v>0</v>
      </c>
      <c r="G2230" s="4">
        <v>447</v>
      </c>
      <c r="H2230" s="3" t="s">
        <v>63</v>
      </c>
      <c r="I2230" s="3" t="s">
        <v>64</v>
      </c>
      <c r="J2230" s="4">
        <v>156.44999999999999</v>
      </c>
    </row>
    <row r="2231" spans="1:10" x14ac:dyDescent="0.3">
      <c r="A2231" s="2" t="s">
        <v>4371</v>
      </c>
      <c r="B2231" s="3" t="s">
        <v>4372</v>
      </c>
      <c r="C2231" s="2">
        <v>6</v>
      </c>
      <c r="D2231" s="2">
        <v>2020</v>
      </c>
      <c r="E2231" s="4">
        <v>168</v>
      </c>
      <c r="F2231" s="4">
        <v>0</v>
      </c>
      <c r="G2231" s="4">
        <v>168</v>
      </c>
      <c r="H2231" s="3" t="s">
        <v>11</v>
      </c>
      <c r="I2231" s="3" t="s">
        <v>12</v>
      </c>
      <c r="J2231" s="4">
        <v>25.2</v>
      </c>
    </row>
    <row r="2232" spans="1:10" x14ac:dyDescent="0.3">
      <c r="A2232" s="2" t="s">
        <v>4373</v>
      </c>
      <c r="B2232" s="3" t="s">
        <v>4374</v>
      </c>
      <c r="C2232" s="2">
        <v>6</v>
      </c>
      <c r="D2232" s="2">
        <v>2020</v>
      </c>
      <c r="E2232" s="4">
        <v>144</v>
      </c>
      <c r="F2232" s="4">
        <v>0</v>
      </c>
      <c r="G2232" s="4">
        <v>144</v>
      </c>
      <c r="H2232" s="3" t="s">
        <v>11</v>
      </c>
      <c r="I2232" s="3" t="s">
        <v>119</v>
      </c>
      <c r="J2232" s="4">
        <v>66.240000000000009</v>
      </c>
    </row>
    <row r="2233" spans="1:10" x14ac:dyDescent="0.3">
      <c r="A2233" s="2" t="s">
        <v>4375</v>
      </c>
      <c r="B2233" s="3" t="s">
        <v>4376</v>
      </c>
      <c r="C2233" s="2">
        <v>6</v>
      </c>
      <c r="D2233" s="2">
        <v>2020</v>
      </c>
      <c r="E2233" s="4">
        <v>579</v>
      </c>
      <c r="F2233" s="4">
        <v>0</v>
      </c>
      <c r="G2233" s="4">
        <v>579</v>
      </c>
      <c r="H2233" s="3" t="s">
        <v>41</v>
      </c>
      <c r="I2233" s="3" t="s">
        <v>197</v>
      </c>
      <c r="J2233" s="4">
        <v>167.91</v>
      </c>
    </row>
    <row r="2234" spans="1:10" x14ac:dyDescent="0.3">
      <c r="A2234" s="2" t="s">
        <v>4377</v>
      </c>
      <c r="B2234" s="3" t="s">
        <v>4378</v>
      </c>
      <c r="C2234" s="2">
        <v>6</v>
      </c>
      <c r="D2234" s="2">
        <v>2020</v>
      </c>
      <c r="E2234" s="4">
        <v>492</v>
      </c>
      <c r="F2234" s="4">
        <v>0</v>
      </c>
      <c r="G2234" s="4">
        <v>492</v>
      </c>
      <c r="H2234" s="3" t="s">
        <v>44</v>
      </c>
      <c r="I2234" s="3" t="s">
        <v>512</v>
      </c>
      <c r="J2234" s="4">
        <v>137.76000000000002</v>
      </c>
    </row>
    <row r="2235" spans="1:10" x14ac:dyDescent="0.3">
      <c r="A2235" s="2" t="s">
        <v>4379</v>
      </c>
      <c r="B2235" s="3" t="s">
        <v>4380</v>
      </c>
      <c r="C2235" s="2">
        <v>6</v>
      </c>
      <c r="D2235" s="2">
        <v>2020</v>
      </c>
      <c r="E2235" s="4">
        <v>293</v>
      </c>
      <c r="F2235" s="4">
        <v>0</v>
      </c>
      <c r="G2235" s="4">
        <v>293</v>
      </c>
      <c r="H2235" s="3" t="s">
        <v>60</v>
      </c>
      <c r="I2235" s="3" t="s">
        <v>250</v>
      </c>
      <c r="J2235" s="4">
        <v>90.83</v>
      </c>
    </row>
    <row r="2236" spans="1:10" x14ac:dyDescent="0.3">
      <c r="A2236" s="2" t="s">
        <v>4381</v>
      </c>
      <c r="B2236" s="3" t="s">
        <v>4382</v>
      </c>
      <c r="C2236" s="2">
        <v>6</v>
      </c>
      <c r="D2236" s="2">
        <v>2020</v>
      </c>
      <c r="E2236" s="4">
        <v>345</v>
      </c>
      <c r="F2236" s="4">
        <v>0</v>
      </c>
      <c r="G2236" s="4">
        <v>345</v>
      </c>
      <c r="H2236" s="3" t="s">
        <v>63</v>
      </c>
      <c r="I2236" s="3" t="s">
        <v>116</v>
      </c>
      <c r="J2236" s="4">
        <v>106.95</v>
      </c>
    </row>
    <row r="2237" spans="1:10" x14ac:dyDescent="0.3">
      <c r="A2237" s="2" t="s">
        <v>4383</v>
      </c>
      <c r="B2237" s="3" t="s">
        <v>4384</v>
      </c>
      <c r="C2237" s="2">
        <v>6</v>
      </c>
      <c r="D2237" s="2">
        <v>2020</v>
      </c>
      <c r="E2237" s="4">
        <v>383</v>
      </c>
      <c r="F2237" s="4">
        <v>0</v>
      </c>
      <c r="G2237" s="4">
        <v>383</v>
      </c>
      <c r="H2237" s="3" t="s">
        <v>63</v>
      </c>
      <c r="I2237" s="3" t="s">
        <v>66</v>
      </c>
      <c r="J2237" s="4">
        <v>122.56</v>
      </c>
    </row>
    <row r="2238" spans="1:10" x14ac:dyDescent="0.3">
      <c r="A2238" s="2" t="s">
        <v>4385</v>
      </c>
      <c r="B2238" s="3" t="s">
        <v>4386</v>
      </c>
      <c r="C2238" s="2">
        <v>6</v>
      </c>
      <c r="D2238" s="2">
        <v>2020</v>
      </c>
      <c r="E2238" s="4">
        <v>447</v>
      </c>
      <c r="F2238" s="4">
        <v>0</v>
      </c>
      <c r="G2238" s="4">
        <v>447</v>
      </c>
      <c r="H2238" s="3" t="s">
        <v>63</v>
      </c>
      <c r="I2238" s="3" t="s">
        <v>64</v>
      </c>
      <c r="J2238" s="4">
        <v>156.44999999999999</v>
      </c>
    </row>
    <row r="2239" spans="1:10" x14ac:dyDescent="0.3">
      <c r="A2239" s="2" t="s">
        <v>4387</v>
      </c>
      <c r="B2239" s="3" t="s">
        <v>4388</v>
      </c>
      <c r="C2239" s="2">
        <v>6</v>
      </c>
      <c r="D2239" s="2">
        <v>2020</v>
      </c>
      <c r="E2239" s="4">
        <v>447</v>
      </c>
      <c r="F2239" s="4">
        <v>0</v>
      </c>
      <c r="G2239" s="4">
        <v>447</v>
      </c>
      <c r="H2239" s="3" t="s">
        <v>63</v>
      </c>
      <c r="I2239" s="3" t="s">
        <v>64</v>
      </c>
      <c r="J2239" s="4">
        <v>156.44999999999999</v>
      </c>
    </row>
    <row r="2240" spans="1:10" x14ac:dyDescent="0.3">
      <c r="A2240" s="2" t="s">
        <v>4389</v>
      </c>
      <c r="B2240" s="3" t="s">
        <v>4390</v>
      </c>
      <c r="C2240" s="2">
        <v>6</v>
      </c>
      <c r="D2240" s="2">
        <v>2020</v>
      </c>
      <c r="E2240" s="4">
        <v>168</v>
      </c>
      <c r="F2240" s="4">
        <v>0</v>
      </c>
      <c r="G2240" s="4">
        <v>168</v>
      </c>
      <c r="H2240" s="3" t="s">
        <v>11</v>
      </c>
      <c r="I2240" s="3" t="s">
        <v>121</v>
      </c>
      <c r="J2240" s="4">
        <v>75.600000000000009</v>
      </c>
    </row>
    <row r="2241" spans="1:10" x14ac:dyDescent="0.3">
      <c r="A2241" s="2" t="s">
        <v>4391</v>
      </c>
      <c r="B2241" s="3" t="s">
        <v>4392</v>
      </c>
      <c r="C2241" s="2">
        <v>6</v>
      </c>
      <c r="D2241" s="2">
        <v>2020</v>
      </c>
      <c r="E2241" s="4">
        <v>168</v>
      </c>
      <c r="F2241" s="4">
        <v>0</v>
      </c>
      <c r="G2241" s="4">
        <v>168</v>
      </c>
      <c r="H2241" s="3" t="s">
        <v>11</v>
      </c>
      <c r="I2241" s="3" t="s">
        <v>12</v>
      </c>
      <c r="J2241" s="4">
        <v>25.2</v>
      </c>
    </row>
    <row r="2242" spans="1:10" x14ac:dyDescent="0.3">
      <c r="A2242" s="2" t="s">
        <v>4393</v>
      </c>
      <c r="B2242" s="3" t="s">
        <v>4394</v>
      </c>
      <c r="C2242" s="2">
        <v>6</v>
      </c>
      <c r="D2242" s="2">
        <v>2020</v>
      </c>
      <c r="E2242" s="4">
        <v>205</v>
      </c>
      <c r="F2242" s="4">
        <v>0</v>
      </c>
      <c r="G2242" s="4">
        <v>205</v>
      </c>
      <c r="H2242" s="3" t="s">
        <v>14</v>
      </c>
      <c r="I2242" s="3" t="s">
        <v>87</v>
      </c>
      <c r="J2242" s="4">
        <v>36.9</v>
      </c>
    </row>
    <row r="2243" spans="1:10" x14ac:dyDescent="0.3">
      <c r="A2243" s="2" t="s">
        <v>4395</v>
      </c>
      <c r="B2243" s="3" t="s">
        <v>4396</v>
      </c>
      <c r="C2243" s="2">
        <v>6</v>
      </c>
      <c r="D2243" s="2">
        <v>2020</v>
      </c>
      <c r="E2243" s="4">
        <v>506</v>
      </c>
      <c r="F2243" s="4">
        <v>0</v>
      </c>
      <c r="G2243" s="4">
        <v>506</v>
      </c>
      <c r="H2243" s="3" t="s">
        <v>44</v>
      </c>
      <c r="I2243" s="3" t="s">
        <v>58</v>
      </c>
      <c r="J2243" s="4">
        <v>146.73999999999998</v>
      </c>
    </row>
    <row r="2244" spans="1:10" x14ac:dyDescent="0.3">
      <c r="A2244" s="2" t="s">
        <v>4397</v>
      </c>
      <c r="B2244" s="3" t="s">
        <v>4398</v>
      </c>
      <c r="C2244" s="2">
        <v>6</v>
      </c>
      <c r="D2244" s="2">
        <v>2020</v>
      </c>
      <c r="E2244" s="4">
        <v>336</v>
      </c>
      <c r="F2244" s="4">
        <v>0</v>
      </c>
      <c r="G2244" s="4">
        <v>336</v>
      </c>
      <c r="H2244" s="3" t="s">
        <v>60</v>
      </c>
      <c r="I2244" s="3" t="s">
        <v>247</v>
      </c>
      <c r="J2244" s="4">
        <v>120.96</v>
      </c>
    </row>
    <row r="2245" spans="1:10" x14ac:dyDescent="0.3">
      <c r="A2245" s="2" t="s">
        <v>4399</v>
      </c>
      <c r="B2245" s="3" t="s">
        <v>4400</v>
      </c>
      <c r="C2245" s="2">
        <v>6</v>
      </c>
      <c r="D2245" s="2">
        <v>2020</v>
      </c>
      <c r="E2245" s="4">
        <v>447</v>
      </c>
      <c r="F2245" s="4">
        <v>0</v>
      </c>
      <c r="G2245" s="4">
        <v>447</v>
      </c>
      <c r="H2245" s="3" t="s">
        <v>63</v>
      </c>
      <c r="I2245" s="3" t="s">
        <v>64</v>
      </c>
      <c r="J2245" s="4">
        <v>156.44999999999999</v>
      </c>
    </row>
    <row r="2246" spans="1:10" x14ac:dyDescent="0.3">
      <c r="A2246" s="2" t="s">
        <v>4401</v>
      </c>
      <c r="B2246" s="3" t="s">
        <v>4402</v>
      </c>
      <c r="C2246" s="2">
        <v>6</v>
      </c>
      <c r="D2246" s="2">
        <v>2020</v>
      </c>
      <c r="E2246" s="4">
        <v>345</v>
      </c>
      <c r="F2246" s="4">
        <v>0</v>
      </c>
      <c r="G2246" s="4">
        <v>345</v>
      </c>
      <c r="H2246" s="3" t="s">
        <v>63</v>
      </c>
      <c r="I2246" s="3" t="s">
        <v>116</v>
      </c>
      <c r="J2246" s="4">
        <v>106.95</v>
      </c>
    </row>
    <row r="2247" spans="1:10" x14ac:dyDescent="0.3">
      <c r="A2247" s="2" t="s">
        <v>4403</v>
      </c>
      <c r="B2247" s="3" t="s">
        <v>4404</v>
      </c>
      <c r="C2247" s="2">
        <v>5</v>
      </c>
      <c r="D2247" s="2">
        <v>2020</v>
      </c>
      <c r="E2247" s="4">
        <v>345</v>
      </c>
      <c r="F2247" s="4">
        <v>51.75</v>
      </c>
      <c r="G2247" s="4">
        <v>293.25</v>
      </c>
      <c r="H2247" s="3" t="s">
        <v>63</v>
      </c>
      <c r="I2247" s="3" t="s">
        <v>116</v>
      </c>
      <c r="J2247" s="4">
        <v>106.95</v>
      </c>
    </row>
    <row r="2248" spans="1:10" x14ac:dyDescent="0.3">
      <c r="A2248" s="2" t="s">
        <v>4405</v>
      </c>
      <c r="B2248" s="3" t="s">
        <v>4406</v>
      </c>
      <c r="C2248" s="2">
        <v>5</v>
      </c>
      <c r="D2248" s="2">
        <v>2020</v>
      </c>
      <c r="E2248" s="4">
        <v>447</v>
      </c>
      <c r="F2248" s="4">
        <v>67.050000000000011</v>
      </c>
      <c r="G2248" s="4">
        <v>379.95</v>
      </c>
      <c r="H2248" s="3" t="s">
        <v>63</v>
      </c>
      <c r="I2248" s="3" t="s">
        <v>64</v>
      </c>
      <c r="J2248" s="4">
        <v>156.44999999999999</v>
      </c>
    </row>
    <row r="2249" spans="1:10" x14ac:dyDescent="0.3">
      <c r="A2249" s="2" t="s">
        <v>4407</v>
      </c>
      <c r="B2249" s="3" t="s">
        <v>4408</v>
      </c>
      <c r="C2249" s="2">
        <v>5</v>
      </c>
      <c r="D2249" s="2">
        <v>2020</v>
      </c>
      <c r="E2249" s="4">
        <v>168</v>
      </c>
      <c r="F2249" s="4">
        <v>25.200000000000017</v>
      </c>
      <c r="G2249" s="4">
        <v>142.79999999999998</v>
      </c>
      <c r="H2249" s="3" t="s">
        <v>11</v>
      </c>
      <c r="I2249" s="3" t="s">
        <v>121</v>
      </c>
      <c r="J2249" s="4">
        <v>75.600000000000009</v>
      </c>
    </row>
    <row r="2250" spans="1:10" x14ac:dyDescent="0.3">
      <c r="A2250" s="2" t="s">
        <v>4409</v>
      </c>
      <c r="B2250" s="3" t="s">
        <v>4410</v>
      </c>
      <c r="C2250" s="2">
        <v>5</v>
      </c>
      <c r="D2250" s="2">
        <v>2020</v>
      </c>
      <c r="E2250" s="4">
        <v>172</v>
      </c>
      <c r="F2250" s="4">
        <v>25.800000000000011</v>
      </c>
      <c r="G2250" s="4">
        <v>146.19999999999999</v>
      </c>
      <c r="H2250" s="3" t="s">
        <v>11</v>
      </c>
      <c r="I2250" s="3" t="s">
        <v>71</v>
      </c>
      <c r="J2250" s="4">
        <v>65.36</v>
      </c>
    </row>
    <row r="2251" spans="1:10" x14ac:dyDescent="0.3">
      <c r="A2251" s="2" t="s">
        <v>4411</v>
      </c>
      <c r="B2251" s="3" t="s">
        <v>4412</v>
      </c>
      <c r="C2251" s="2">
        <v>5</v>
      </c>
      <c r="D2251" s="2">
        <v>2020</v>
      </c>
      <c r="E2251" s="4">
        <v>205</v>
      </c>
      <c r="F2251" s="4">
        <v>30.75</v>
      </c>
      <c r="G2251" s="4">
        <v>174.25</v>
      </c>
      <c r="H2251" s="3" t="s">
        <v>14</v>
      </c>
      <c r="I2251" s="3" t="s">
        <v>87</v>
      </c>
      <c r="J2251" s="4">
        <v>36.9</v>
      </c>
    </row>
    <row r="2252" spans="1:10" x14ac:dyDescent="0.3">
      <c r="A2252" s="2" t="s">
        <v>4413</v>
      </c>
      <c r="B2252" s="3" t="s">
        <v>4414</v>
      </c>
      <c r="C2252" s="2">
        <v>5</v>
      </c>
      <c r="D2252" s="2">
        <v>2020</v>
      </c>
      <c r="E2252" s="4">
        <v>220</v>
      </c>
      <c r="F2252" s="4">
        <v>33</v>
      </c>
      <c r="G2252" s="4">
        <v>187</v>
      </c>
      <c r="H2252" s="3" t="s">
        <v>14</v>
      </c>
      <c r="I2252" s="3" t="s">
        <v>15</v>
      </c>
      <c r="J2252" s="4">
        <v>39.6</v>
      </c>
    </row>
    <row r="2253" spans="1:10" x14ac:dyDescent="0.3">
      <c r="A2253" s="2" t="s">
        <v>4415</v>
      </c>
      <c r="B2253" s="3" t="s">
        <v>4416</v>
      </c>
      <c r="C2253" s="2">
        <v>5</v>
      </c>
      <c r="D2253" s="2">
        <v>2020</v>
      </c>
      <c r="E2253" s="4">
        <v>538</v>
      </c>
      <c r="F2253" s="4">
        <v>80.699999999999989</v>
      </c>
      <c r="G2253" s="4">
        <v>457.3</v>
      </c>
      <c r="H2253" s="3" t="s">
        <v>44</v>
      </c>
      <c r="I2253" s="3" t="s">
        <v>597</v>
      </c>
      <c r="J2253" s="4">
        <v>129.12</v>
      </c>
    </row>
    <row r="2254" spans="1:10" x14ac:dyDescent="0.3">
      <c r="A2254" s="2" t="s">
        <v>4417</v>
      </c>
      <c r="B2254" s="3" t="s">
        <v>4418</v>
      </c>
      <c r="C2254" s="2">
        <v>5</v>
      </c>
      <c r="D2254" s="2">
        <v>2020</v>
      </c>
      <c r="E2254" s="4">
        <v>168</v>
      </c>
      <c r="F2254" s="4">
        <v>25.200000000000017</v>
      </c>
      <c r="G2254" s="4">
        <v>142.79999999999998</v>
      </c>
      <c r="H2254" s="3" t="s">
        <v>60</v>
      </c>
      <c r="I2254" s="3" t="s">
        <v>535</v>
      </c>
      <c r="J2254" s="4">
        <v>60.48</v>
      </c>
    </row>
    <row r="2255" spans="1:10" x14ac:dyDescent="0.3">
      <c r="A2255" s="2" t="s">
        <v>4419</v>
      </c>
      <c r="B2255" s="3" t="s">
        <v>4420</v>
      </c>
      <c r="C2255" s="2">
        <v>5</v>
      </c>
      <c r="D2255" s="2">
        <v>2020</v>
      </c>
      <c r="E2255" s="4">
        <v>383</v>
      </c>
      <c r="F2255" s="4">
        <v>57.449999999999989</v>
      </c>
      <c r="G2255" s="4">
        <v>325.55</v>
      </c>
      <c r="H2255" s="3" t="s">
        <v>63</v>
      </c>
      <c r="I2255" s="3" t="s">
        <v>66</v>
      </c>
      <c r="J2255" s="4">
        <v>122.56</v>
      </c>
    </row>
    <row r="2256" spans="1:10" x14ac:dyDescent="0.3">
      <c r="A2256" s="2" t="s">
        <v>4421</v>
      </c>
      <c r="B2256" s="3" t="s">
        <v>4422</v>
      </c>
      <c r="C2256" s="2">
        <v>5</v>
      </c>
      <c r="D2256" s="2">
        <v>2020</v>
      </c>
      <c r="E2256" s="4">
        <v>383</v>
      </c>
      <c r="F2256" s="4">
        <v>57.449999999999989</v>
      </c>
      <c r="G2256" s="4">
        <v>325.55</v>
      </c>
      <c r="H2256" s="3" t="s">
        <v>63</v>
      </c>
      <c r="I2256" s="3" t="s">
        <v>66</v>
      </c>
      <c r="J2256" s="4">
        <v>122.56</v>
      </c>
    </row>
    <row r="2257" spans="1:10" x14ac:dyDescent="0.3">
      <c r="A2257" s="2" t="s">
        <v>4423</v>
      </c>
      <c r="B2257" s="3" t="s">
        <v>4424</v>
      </c>
      <c r="C2257" s="2">
        <v>5</v>
      </c>
      <c r="D2257" s="2">
        <v>2020</v>
      </c>
      <c r="E2257" s="4">
        <v>447</v>
      </c>
      <c r="F2257" s="4">
        <v>67.050000000000011</v>
      </c>
      <c r="G2257" s="4">
        <v>379.95</v>
      </c>
      <c r="H2257" s="3" t="s">
        <v>63</v>
      </c>
      <c r="I2257" s="3" t="s">
        <v>64</v>
      </c>
      <c r="J2257" s="4">
        <v>156.44999999999999</v>
      </c>
    </row>
    <row r="2258" spans="1:10" x14ac:dyDescent="0.3">
      <c r="A2258" s="2" t="s">
        <v>4425</v>
      </c>
      <c r="B2258" s="3" t="s">
        <v>4426</v>
      </c>
      <c r="C2258" s="2">
        <v>5</v>
      </c>
      <c r="D2258" s="2">
        <v>2020</v>
      </c>
      <c r="E2258" s="4">
        <v>168</v>
      </c>
      <c r="F2258" s="4">
        <v>25.200000000000017</v>
      </c>
      <c r="G2258" s="4">
        <v>142.79999999999998</v>
      </c>
      <c r="H2258" s="3" t="s">
        <v>11</v>
      </c>
      <c r="I2258" s="3" t="s">
        <v>121</v>
      </c>
      <c r="J2258" s="4">
        <v>75.600000000000009</v>
      </c>
    </row>
    <row r="2259" spans="1:10" x14ac:dyDescent="0.3">
      <c r="A2259" s="2" t="s">
        <v>4427</v>
      </c>
      <c r="B2259" s="3" t="s">
        <v>4428</v>
      </c>
      <c r="C2259" s="2">
        <v>5</v>
      </c>
      <c r="D2259" s="2">
        <v>2020</v>
      </c>
      <c r="E2259" s="4">
        <v>144</v>
      </c>
      <c r="F2259" s="4">
        <v>21.600000000000009</v>
      </c>
      <c r="G2259" s="4">
        <v>122.39999999999999</v>
      </c>
      <c r="H2259" s="3" t="s">
        <v>11</v>
      </c>
      <c r="I2259" s="3" t="s">
        <v>119</v>
      </c>
      <c r="J2259" s="4">
        <v>66.240000000000009</v>
      </c>
    </row>
    <row r="2260" spans="1:10" x14ac:dyDescent="0.3">
      <c r="A2260" s="2" t="s">
        <v>4429</v>
      </c>
      <c r="B2260" s="3" t="s">
        <v>4430</v>
      </c>
      <c r="C2260" s="2">
        <v>5</v>
      </c>
      <c r="D2260" s="2">
        <v>2020</v>
      </c>
      <c r="E2260" s="4">
        <v>240</v>
      </c>
      <c r="F2260" s="4">
        <v>36</v>
      </c>
      <c r="G2260" s="4">
        <v>204</v>
      </c>
      <c r="H2260" s="3" t="s">
        <v>14</v>
      </c>
      <c r="I2260" s="3" t="s">
        <v>17</v>
      </c>
      <c r="J2260" s="4">
        <v>43.199999999999996</v>
      </c>
    </row>
    <row r="2261" spans="1:10" x14ac:dyDescent="0.3">
      <c r="A2261" s="2" t="s">
        <v>4431</v>
      </c>
      <c r="B2261" s="3" t="s">
        <v>4432</v>
      </c>
      <c r="C2261" s="2">
        <v>5</v>
      </c>
      <c r="D2261" s="2">
        <v>2020</v>
      </c>
      <c r="E2261" s="4">
        <v>220</v>
      </c>
      <c r="F2261" s="4">
        <v>33</v>
      </c>
      <c r="G2261" s="4">
        <v>187</v>
      </c>
      <c r="H2261" s="3" t="s">
        <v>14</v>
      </c>
      <c r="I2261" s="3" t="s">
        <v>15</v>
      </c>
      <c r="J2261" s="4">
        <v>39.6</v>
      </c>
    </row>
    <row r="2262" spans="1:10" x14ac:dyDescent="0.3">
      <c r="A2262" s="2" t="s">
        <v>4433</v>
      </c>
      <c r="B2262" s="3" t="s">
        <v>4434</v>
      </c>
      <c r="C2262" s="2">
        <v>5</v>
      </c>
      <c r="D2262" s="2">
        <v>2020</v>
      </c>
      <c r="E2262" s="4">
        <v>210</v>
      </c>
      <c r="F2262" s="4">
        <v>31.5</v>
      </c>
      <c r="G2262" s="4">
        <v>178.5</v>
      </c>
      <c r="H2262" s="3" t="s">
        <v>14</v>
      </c>
      <c r="I2262" s="3" t="s">
        <v>75</v>
      </c>
      <c r="J2262" s="4">
        <v>37.799999999999997</v>
      </c>
    </row>
    <row r="2263" spans="1:10" x14ac:dyDescent="0.3">
      <c r="A2263" s="2" t="s">
        <v>4435</v>
      </c>
      <c r="B2263" s="3" t="s">
        <v>4436</v>
      </c>
      <c r="C2263" s="2">
        <v>5</v>
      </c>
      <c r="D2263" s="2">
        <v>2020</v>
      </c>
      <c r="E2263" s="4">
        <v>592</v>
      </c>
      <c r="F2263" s="4">
        <v>88.800000000000011</v>
      </c>
      <c r="G2263" s="4">
        <v>503.2</v>
      </c>
      <c r="H2263" s="3" t="s">
        <v>44</v>
      </c>
      <c r="I2263" s="3" t="s">
        <v>55</v>
      </c>
      <c r="J2263" s="4">
        <v>165.76000000000002</v>
      </c>
    </row>
    <row r="2264" spans="1:10" x14ac:dyDescent="0.3">
      <c r="A2264" s="2" t="s">
        <v>4437</v>
      </c>
      <c r="B2264" s="3" t="s">
        <v>4438</v>
      </c>
      <c r="C2264" s="2">
        <v>5</v>
      </c>
      <c r="D2264" s="2">
        <v>2020</v>
      </c>
      <c r="E2264" s="4">
        <v>293</v>
      </c>
      <c r="F2264" s="4">
        <v>43.950000000000017</v>
      </c>
      <c r="G2264" s="4">
        <v>249.04999999999998</v>
      </c>
      <c r="H2264" s="3" t="s">
        <v>60</v>
      </c>
      <c r="I2264" s="3" t="s">
        <v>250</v>
      </c>
      <c r="J2264" s="4">
        <v>90.83</v>
      </c>
    </row>
    <row r="2265" spans="1:10" x14ac:dyDescent="0.3">
      <c r="A2265" s="2" t="s">
        <v>4439</v>
      </c>
      <c r="B2265" s="3" t="s">
        <v>4440</v>
      </c>
      <c r="C2265" s="2">
        <v>5</v>
      </c>
      <c r="D2265" s="2">
        <v>2020</v>
      </c>
      <c r="E2265" s="4">
        <v>345</v>
      </c>
      <c r="F2265" s="4">
        <v>51.75</v>
      </c>
      <c r="G2265" s="4">
        <v>293.25</v>
      </c>
      <c r="H2265" s="3" t="s">
        <v>63</v>
      </c>
      <c r="I2265" s="3" t="s">
        <v>116</v>
      </c>
      <c r="J2265" s="4">
        <v>106.95</v>
      </c>
    </row>
    <row r="2266" spans="1:10" x14ac:dyDescent="0.3">
      <c r="A2266" s="2" t="s">
        <v>4441</v>
      </c>
      <c r="B2266" s="3" t="s">
        <v>4442</v>
      </c>
      <c r="C2266" s="2">
        <v>5</v>
      </c>
      <c r="D2266" s="2">
        <v>2020</v>
      </c>
      <c r="E2266" s="4">
        <v>383</v>
      </c>
      <c r="F2266" s="4">
        <v>57.449999999999989</v>
      </c>
      <c r="G2266" s="4">
        <v>325.55</v>
      </c>
      <c r="H2266" s="3" t="s">
        <v>63</v>
      </c>
      <c r="I2266" s="3" t="s">
        <v>66</v>
      </c>
      <c r="J2266" s="4">
        <v>122.56</v>
      </c>
    </row>
    <row r="2267" spans="1:10" x14ac:dyDescent="0.3">
      <c r="A2267" s="2" t="s">
        <v>4443</v>
      </c>
      <c r="B2267" s="3" t="s">
        <v>4444</v>
      </c>
      <c r="C2267" s="2">
        <v>5</v>
      </c>
      <c r="D2267" s="2">
        <v>2020</v>
      </c>
      <c r="E2267" s="4">
        <v>144</v>
      </c>
      <c r="F2267" s="4">
        <v>21.600000000000009</v>
      </c>
      <c r="G2267" s="4">
        <v>122.39999999999999</v>
      </c>
      <c r="H2267" s="3" t="s">
        <v>11</v>
      </c>
      <c r="I2267" s="3" t="s">
        <v>119</v>
      </c>
      <c r="J2267" s="4">
        <v>66.240000000000009</v>
      </c>
    </row>
    <row r="2268" spans="1:10" x14ac:dyDescent="0.3">
      <c r="A2268" s="2" t="s">
        <v>4445</v>
      </c>
      <c r="B2268" s="3" t="s">
        <v>4446</v>
      </c>
      <c r="C2268" s="2">
        <v>5</v>
      </c>
      <c r="D2268" s="2">
        <v>2020</v>
      </c>
      <c r="E2268" s="4">
        <v>144</v>
      </c>
      <c r="F2268" s="4">
        <v>21.600000000000009</v>
      </c>
      <c r="G2268" s="4">
        <v>122.39999999999999</v>
      </c>
      <c r="H2268" s="3" t="s">
        <v>11</v>
      </c>
      <c r="I2268" s="3" t="s">
        <v>119</v>
      </c>
      <c r="J2268" s="4">
        <v>66.240000000000009</v>
      </c>
    </row>
    <row r="2269" spans="1:10" x14ac:dyDescent="0.3">
      <c r="A2269" s="2" t="s">
        <v>4447</v>
      </c>
      <c r="B2269" s="3" t="s">
        <v>4448</v>
      </c>
      <c r="C2269" s="2">
        <v>5</v>
      </c>
      <c r="D2269" s="2">
        <v>2020</v>
      </c>
      <c r="E2269" s="4">
        <v>240</v>
      </c>
      <c r="F2269" s="4">
        <v>36</v>
      </c>
      <c r="G2269" s="4">
        <v>204</v>
      </c>
      <c r="H2269" s="3" t="s">
        <v>14</v>
      </c>
      <c r="I2269" s="3" t="s">
        <v>17</v>
      </c>
      <c r="J2269" s="4">
        <v>43.199999999999996</v>
      </c>
    </row>
    <row r="2270" spans="1:10" x14ac:dyDescent="0.3">
      <c r="A2270" s="2" t="s">
        <v>4449</v>
      </c>
      <c r="B2270" s="3" t="s">
        <v>4450</v>
      </c>
      <c r="C2270" s="2">
        <v>5</v>
      </c>
      <c r="D2270" s="2">
        <v>2020</v>
      </c>
      <c r="E2270" s="4">
        <v>240</v>
      </c>
      <c r="F2270" s="4">
        <v>36</v>
      </c>
      <c r="G2270" s="4">
        <v>204</v>
      </c>
      <c r="H2270" s="3" t="s">
        <v>14</v>
      </c>
      <c r="I2270" s="3" t="s">
        <v>17</v>
      </c>
      <c r="J2270" s="4">
        <v>43.199999999999996</v>
      </c>
    </row>
    <row r="2271" spans="1:10" x14ac:dyDescent="0.3">
      <c r="A2271" s="2" t="s">
        <v>4451</v>
      </c>
      <c r="B2271" s="3" t="s">
        <v>4452</v>
      </c>
      <c r="C2271" s="2">
        <v>5</v>
      </c>
      <c r="D2271" s="2">
        <v>2020</v>
      </c>
      <c r="E2271" s="4">
        <v>240</v>
      </c>
      <c r="F2271" s="4">
        <v>36</v>
      </c>
      <c r="G2271" s="4">
        <v>204</v>
      </c>
      <c r="H2271" s="3" t="s">
        <v>14</v>
      </c>
      <c r="I2271" s="3" t="s">
        <v>17</v>
      </c>
      <c r="J2271" s="4">
        <v>43.199999999999996</v>
      </c>
    </row>
    <row r="2272" spans="1:10" x14ac:dyDescent="0.3">
      <c r="A2272" s="2" t="s">
        <v>4453</v>
      </c>
      <c r="B2272" s="3" t="s">
        <v>4454</v>
      </c>
      <c r="C2272" s="2">
        <v>5</v>
      </c>
      <c r="D2272" s="2">
        <v>2020</v>
      </c>
      <c r="E2272" s="4">
        <v>313</v>
      </c>
      <c r="F2272" s="4">
        <v>46.949999999999989</v>
      </c>
      <c r="G2272" s="4">
        <v>266.05</v>
      </c>
      <c r="H2272" s="3" t="s">
        <v>20</v>
      </c>
      <c r="I2272" s="3" t="s">
        <v>21</v>
      </c>
      <c r="J2272" s="4">
        <v>93.899999999999991</v>
      </c>
    </row>
    <row r="2273" spans="1:10" x14ac:dyDescent="0.3">
      <c r="A2273" s="2" t="s">
        <v>4455</v>
      </c>
      <c r="B2273" s="3" t="s">
        <v>4456</v>
      </c>
      <c r="C2273" s="2">
        <v>5</v>
      </c>
      <c r="D2273" s="2">
        <v>2020</v>
      </c>
      <c r="E2273" s="4">
        <v>592</v>
      </c>
      <c r="F2273" s="4">
        <v>88.800000000000011</v>
      </c>
      <c r="G2273" s="4">
        <v>503.2</v>
      </c>
      <c r="H2273" s="3" t="s">
        <v>44</v>
      </c>
      <c r="I2273" s="3" t="s">
        <v>55</v>
      </c>
      <c r="J2273" s="4">
        <v>165.76000000000002</v>
      </c>
    </row>
    <row r="2274" spans="1:10" x14ac:dyDescent="0.3">
      <c r="A2274" s="2" t="s">
        <v>4457</v>
      </c>
      <c r="B2274" s="3" t="s">
        <v>4458</v>
      </c>
      <c r="C2274" s="2">
        <v>5</v>
      </c>
      <c r="D2274" s="2">
        <v>2020</v>
      </c>
      <c r="E2274" s="4">
        <v>283</v>
      </c>
      <c r="F2274" s="4">
        <v>42.450000000000017</v>
      </c>
      <c r="G2274" s="4">
        <v>240.54999999999998</v>
      </c>
      <c r="H2274" s="3" t="s">
        <v>60</v>
      </c>
      <c r="I2274" s="3" t="s">
        <v>745</v>
      </c>
      <c r="J2274" s="4">
        <v>82.07</v>
      </c>
    </row>
    <row r="2275" spans="1:10" x14ac:dyDescent="0.3">
      <c r="A2275" s="2" t="s">
        <v>4459</v>
      </c>
      <c r="B2275" s="3" t="s">
        <v>4460</v>
      </c>
      <c r="C2275" s="2">
        <v>5</v>
      </c>
      <c r="D2275" s="2">
        <v>2020</v>
      </c>
      <c r="E2275" s="4">
        <v>383</v>
      </c>
      <c r="F2275" s="4">
        <v>57.449999999999989</v>
      </c>
      <c r="G2275" s="4">
        <v>325.55</v>
      </c>
      <c r="H2275" s="3" t="s">
        <v>63</v>
      </c>
      <c r="I2275" s="3" t="s">
        <v>66</v>
      </c>
      <c r="J2275" s="4">
        <v>122.56</v>
      </c>
    </row>
    <row r="2276" spans="1:10" x14ac:dyDescent="0.3">
      <c r="A2276" s="2" t="s">
        <v>4461</v>
      </c>
      <c r="B2276" s="3" t="s">
        <v>4462</v>
      </c>
      <c r="C2276" s="2">
        <v>4</v>
      </c>
      <c r="D2276" s="2">
        <v>2020</v>
      </c>
      <c r="E2276" s="4">
        <v>168</v>
      </c>
      <c r="F2276" s="4">
        <v>25.200000000000017</v>
      </c>
      <c r="G2276" s="4">
        <v>142.79999999999998</v>
      </c>
      <c r="H2276" s="3" t="s">
        <v>11</v>
      </c>
      <c r="I2276" s="3" t="s">
        <v>121</v>
      </c>
      <c r="J2276" s="4">
        <v>75.600000000000009</v>
      </c>
    </row>
    <row r="2277" spans="1:10" x14ac:dyDescent="0.3">
      <c r="A2277" s="2" t="s">
        <v>4463</v>
      </c>
      <c r="B2277" s="3" t="s">
        <v>4464</v>
      </c>
      <c r="C2277" s="2">
        <v>4</v>
      </c>
      <c r="D2277" s="2">
        <v>2020</v>
      </c>
      <c r="E2277" s="4">
        <v>144</v>
      </c>
      <c r="F2277" s="4">
        <v>21.600000000000009</v>
      </c>
      <c r="G2277" s="4">
        <v>122.39999999999999</v>
      </c>
      <c r="H2277" s="3" t="s">
        <v>11</v>
      </c>
      <c r="I2277" s="3" t="s">
        <v>119</v>
      </c>
      <c r="J2277" s="4">
        <v>66.240000000000009</v>
      </c>
    </row>
    <row r="2278" spans="1:10" x14ac:dyDescent="0.3">
      <c r="A2278" s="2" t="s">
        <v>4465</v>
      </c>
      <c r="B2278" s="3" t="s">
        <v>4466</v>
      </c>
      <c r="C2278" s="2">
        <v>4</v>
      </c>
      <c r="D2278" s="2">
        <v>2020</v>
      </c>
      <c r="E2278" s="4">
        <v>205</v>
      </c>
      <c r="F2278" s="4">
        <v>30.75</v>
      </c>
      <c r="G2278" s="4">
        <v>174.25</v>
      </c>
      <c r="H2278" s="3" t="s">
        <v>14</v>
      </c>
      <c r="I2278" s="3" t="s">
        <v>87</v>
      </c>
      <c r="J2278" s="4">
        <v>36.9</v>
      </c>
    </row>
    <row r="2279" spans="1:10" x14ac:dyDescent="0.3">
      <c r="A2279" s="2" t="s">
        <v>4467</v>
      </c>
      <c r="B2279" s="3" t="s">
        <v>4468</v>
      </c>
      <c r="C2279" s="2">
        <v>4</v>
      </c>
      <c r="D2279" s="2">
        <v>2020</v>
      </c>
      <c r="E2279" s="4">
        <v>240</v>
      </c>
      <c r="F2279" s="4">
        <v>36</v>
      </c>
      <c r="G2279" s="4">
        <v>204</v>
      </c>
      <c r="H2279" s="3" t="s">
        <v>14</v>
      </c>
      <c r="I2279" s="3" t="s">
        <v>17</v>
      </c>
      <c r="J2279" s="4">
        <v>43.199999999999996</v>
      </c>
    </row>
    <row r="2280" spans="1:10" x14ac:dyDescent="0.3">
      <c r="A2280" s="2" t="s">
        <v>4469</v>
      </c>
      <c r="B2280" s="3" t="s">
        <v>4470</v>
      </c>
      <c r="C2280" s="2">
        <v>4</v>
      </c>
      <c r="D2280" s="2">
        <v>2020</v>
      </c>
      <c r="E2280" s="4">
        <v>220</v>
      </c>
      <c r="F2280" s="4">
        <v>33</v>
      </c>
      <c r="G2280" s="4">
        <v>187</v>
      </c>
      <c r="H2280" s="3" t="s">
        <v>14</v>
      </c>
      <c r="I2280" s="3" t="s">
        <v>15</v>
      </c>
      <c r="J2280" s="4">
        <v>39.6</v>
      </c>
    </row>
    <row r="2281" spans="1:10" x14ac:dyDescent="0.3">
      <c r="A2281" s="2" t="s">
        <v>4471</v>
      </c>
      <c r="B2281" s="3" t="s">
        <v>4472</v>
      </c>
      <c r="C2281" s="2">
        <v>4</v>
      </c>
      <c r="D2281" s="2">
        <v>2020</v>
      </c>
      <c r="E2281" s="4">
        <v>278</v>
      </c>
      <c r="F2281" s="4">
        <v>41.700000000000017</v>
      </c>
      <c r="G2281" s="4">
        <v>236.29999999999998</v>
      </c>
      <c r="H2281" s="3" t="s">
        <v>60</v>
      </c>
      <c r="I2281" s="3" t="s">
        <v>518</v>
      </c>
      <c r="J2281" s="4">
        <v>88.960000000000008</v>
      </c>
    </row>
    <row r="2282" spans="1:10" x14ac:dyDescent="0.3">
      <c r="A2282" s="2" t="s">
        <v>4473</v>
      </c>
      <c r="B2282" s="3" t="s">
        <v>4474</v>
      </c>
      <c r="C2282" s="2">
        <v>4</v>
      </c>
      <c r="D2282" s="2">
        <v>2020</v>
      </c>
      <c r="E2282" s="4">
        <v>447</v>
      </c>
      <c r="F2282" s="4">
        <v>67.050000000000011</v>
      </c>
      <c r="G2282" s="4">
        <v>379.95</v>
      </c>
      <c r="H2282" s="3" t="s">
        <v>63</v>
      </c>
      <c r="I2282" s="3" t="s">
        <v>64</v>
      </c>
      <c r="J2282" s="4">
        <v>156.44999999999999</v>
      </c>
    </row>
    <row r="2283" spans="1:10" x14ac:dyDescent="0.3">
      <c r="A2283" s="2" t="s">
        <v>4475</v>
      </c>
      <c r="B2283" s="3" t="s">
        <v>4476</v>
      </c>
      <c r="C2283" s="2">
        <v>4</v>
      </c>
      <c r="D2283" s="2">
        <v>2020</v>
      </c>
      <c r="E2283" s="4">
        <v>144</v>
      </c>
      <c r="F2283" s="4">
        <v>21.600000000000009</v>
      </c>
      <c r="G2283" s="4">
        <v>122.39999999999999</v>
      </c>
      <c r="H2283" s="3" t="s">
        <v>11</v>
      </c>
      <c r="I2283" s="3" t="s">
        <v>119</v>
      </c>
      <c r="J2283" s="4">
        <v>66.240000000000009</v>
      </c>
    </row>
    <row r="2284" spans="1:10" x14ac:dyDescent="0.3">
      <c r="A2284" s="2" t="s">
        <v>4477</v>
      </c>
      <c r="B2284" s="3" t="s">
        <v>4478</v>
      </c>
      <c r="C2284" s="2">
        <v>4</v>
      </c>
      <c r="D2284" s="2">
        <v>2020</v>
      </c>
      <c r="E2284" s="4">
        <v>205</v>
      </c>
      <c r="F2284" s="4">
        <v>30.75</v>
      </c>
      <c r="G2284" s="4">
        <v>174.25</v>
      </c>
      <c r="H2284" s="3" t="s">
        <v>14</v>
      </c>
      <c r="I2284" s="3" t="s">
        <v>87</v>
      </c>
      <c r="J2284" s="4">
        <v>36.9</v>
      </c>
    </row>
    <row r="2285" spans="1:10" x14ac:dyDescent="0.3">
      <c r="A2285" s="2" t="s">
        <v>4479</v>
      </c>
      <c r="B2285" s="3" t="s">
        <v>4480</v>
      </c>
      <c r="C2285" s="2">
        <v>4</v>
      </c>
      <c r="D2285" s="2">
        <v>2020</v>
      </c>
      <c r="E2285" s="4">
        <v>210</v>
      </c>
      <c r="F2285" s="4">
        <v>31.5</v>
      </c>
      <c r="G2285" s="4">
        <v>178.5</v>
      </c>
      <c r="H2285" s="3" t="s">
        <v>14</v>
      </c>
      <c r="I2285" s="3" t="s">
        <v>75</v>
      </c>
      <c r="J2285" s="4">
        <v>37.799999999999997</v>
      </c>
    </row>
    <row r="2286" spans="1:10" x14ac:dyDescent="0.3">
      <c r="A2286" s="2" t="s">
        <v>4481</v>
      </c>
      <c r="B2286" s="3" t="s">
        <v>4482</v>
      </c>
      <c r="C2286" s="2">
        <v>4</v>
      </c>
      <c r="D2286" s="2">
        <v>2020</v>
      </c>
      <c r="E2286" s="4">
        <v>240</v>
      </c>
      <c r="F2286" s="4">
        <v>36</v>
      </c>
      <c r="G2286" s="4">
        <v>204</v>
      </c>
      <c r="H2286" s="3" t="s">
        <v>14</v>
      </c>
      <c r="I2286" s="3" t="s">
        <v>17</v>
      </c>
      <c r="J2286" s="4">
        <v>43.199999999999996</v>
      </c>
    </row>
    <row r="2287" spans="1:10" x14ac:dyDescent="0.3">
      <c r="A2287" s="2" t="s">
        <v>4483</v>
      </c>
      <c r="B2287" s="3" t="s">
        <v>4484</v>
      </c>
      <c r="C2287" s="2">
        <v>4</v>
      </c>
      <c r="D2287" s="2">
        <v>2020</v>
      </c>
      <c r="E2287" s="4">
        <v>313</v>
      </c>
      <c r="F2287" s="4">
        <v>46.949999999999989</v>
      </c>
      <c r="G2287" s="4">
        <v>266.05</v>
      </c>
      <c r="H2287" s="3" t="s">
        <v>20</v>
      </c>
      <c r="I2287" s="3" t="s">
        <v>21</v>
      </c>
      <c r="J2287" s="4">
        <v>93.899999999999991</v>
      </c>
    </row>
    <row r="2288" spans="1:10" x14ac:dyDescent="0.3">
      <c r="A2288" s="2" t="s">
        <v>4485</v>
      </c>
      <c r="B2288" s="3" t="s">
        <v>4486</v>
      </c>
      <c r="C2288" s="2">
        <v>4</v>
      </c>
      <c r="D2288" s="2">
        <v>2020</v>
      </c>
      <c r="E2288" s="4">
        <v>313</v>
      </c>
      <c r="F2288" s="4">
        <v>46.949999999999989</v>
      </c>
      <c r="G2288" s="4">
        <v>266.05</v>
      </c>
      <c r="H2288" s="3" t="s">
        <v>20</v>
      </c>
      <c r="I2288" s="3" t="s">
        <v>21</v>
      </c>
      <c r="J2288" s="4">
        <v>93.899999999999991</v>
      </c>
    </row>
    <row r="2289" spans="1:10" x14ac:dyDescent="0.3">
      <c r="A2289" s="2" t="s">
        <v>4487</v>
      </c>
      <c r="B2289" s="3" t="s">
        <v>4488</v>
      </c>
      <c r="C2289" s="2">
        <v>4</v>
      </c>
      <c r="D2289" s="2">
        <v>2020</v>
      </c>
      <c r="E2289" s="4">
        <v>255</v>
      </c>
      <c r="F2289" s="4">
        <v>38.25</v>
      </c>
      <c r="G2289" s="4">
        <v>216.75</v>
      </c>
      <c r="H2289" s="3" t="s">
        <v>20</v>
      </c>
      <c r="I2289" s="3" t="s">
        <v>102</v>
      </c>
      <c r="J2289" s="4">
        <v>66.3</v>
      </c>
    </row>
    <row r="2290" spans="1:10" x14ac:dyDescent="0.3">
      <c r="A2290" s="2" t="s">
        <v>4489</v>
      </c>
      <c r="B2290" s="3" t="s">
        <v>4490</v>
      </c>
      <c r="C2290" s="2">
        <v>4</v>
      </c>
      <c r="D2290" s="2">
        <v>2020</v>
      </c>
      <c r="E2290" s="4">
        <v>283</v>
      </c>
      <c r="F2290" s="4">
        <v>42.450000000000017</v>
      </c>
      <c r="G2290" s="4">
        <v>240.54999999999998</v>
      </c>
      <c r="H2290" s="3" t="s">
        <v>60</v>
      </c>
      <c r="I2290" s="3" t="s">
        <v>745</v>
      </c>
      <c r="J2290" s="4">
        <v>82.07</v>
      </c>
    </row>
    <row r="2291" spans="1:10" x14ac:dyDescent="0.3">
      <c r="A2291" s="2" t="s">
        <v>4491</v>
      </c>
      <c r="B2291" s="3" t="s">
        <v>4492</v>
      </c>
      <c r="C2291" s="2">
        <v>4</v>
      </c>
      <c r="D2291" s="2">
        <v>2020</v>
      </c>
      <c r="E2291" s="4">
        <v>383</v>
      </c>
      <c r="F2291" s="4">
        <v>57.449999999999989</v>
      </c>
      <c r="G2291" s="4">
        <v>325.55</v>
      </c>
      <c r="H2291" s="3" t="s">
        <v>63</v>
      </c>
      <c r="I2291" s="3" t="s">
        <v>66</v>
      </c>
      <c r="J2291" s="4">
        <v>122.56</v>
      </c>
    </row>
    <row r="2292" spans="1:10" x14ac:dyDescent="0.3">
      <c r="A2292" s="2" t="s">
        <v>4493</v>
      </c>
      <c r="B2292" s="3" t="s">
        <v>4494</v>
      </c>
      <c r="C2292" s="2">
        <v>4</v>
      </c>
      <c r="D2292" s="2">
        <v>2020</v>
      </c>
      <c r="E2292" s="4">
        <v>168</v>
      </c>
      <c r="F2292" s="4">
        <v>25.200000000000017</v>
      </c>
      <c r="G2292" s="4">
        <v>142.79999999999998</v>
      </c>
      <c r="H2292" s="3" t="s">
        <v>11</v>
      </c>
      <c r="I2292" s="3" t="s">
        <v>121</v>
      </c>
      <c r="J2292" s="4">
        <v>75.600000000000009</v>
      </c>
    </row>
    <row r="2293" spans="1:10" x14ac:dyDescent="0.3">
      <c r="A2293" s="2" t="s">
        <v>4495</v>
      </c>
      <c r="B2293" s="3" t="s">
        <v>4496</v>
      </c>
      <c r="C2293" s="2">
        <v>4</v>
      </c>
      <c r="D2293" s="2">
        <v>2020</v>
      </c>
      <c r="E2293" s="4">
        <v>168</v>
      </c>
      <c r="F2293" s="4">
        <v>25.200000000000017</v>
      </c>
      <c r="G2293" s="4">
        <v>142.79999999999998</v>
      </c>
      <c r="H2293" s="3" t="s">
        <v>11</v>
      </c>
      <c r="I2293" s="3" t="s">
        <v>12</v>
      </c>
      <c r="J2293" s="4">
        <v>25.2</v>
      </c>
    </row>
    <row r="2294" spans="1:10" x14ac:dyDescent="0.3">
      <c r="A2294" s="2" t="s">
        <v>4497</v>
      </c>
      <c r="B2294" s="3" t="s">
        <v>4498</v>
      </c>
      <c r="C2294" s="2">
        <v>4</v>
      </c>
      <c r="D2294" s="2">
        <v>2020</v>
      </c>
      <c r="E2294" s="4">
        <v>168</v>
      </c>
      <c r="F2294" s="4">
        <v>25.200000000000017</v>
      </c>
      <c r="G2294" s="4">
        <v>142.79999999999998</v>
      </c>
      <c r="H2294" s="3" t="s">
        <v>11</v>
      </c>
      <c r="I2294" s="3" t="s">
        <v>121</v>
      </c>
      <c r="J2294" s="4">
        <v>75.600000000000009</v>
      </c>
    </row>
    <row r="2295" spans="1:10" x14ac:dyDescent="0.3">
      <c r="A2295" s="2" t="s">
        <v>4499</v>
      </c>
      <c r="B2295" s="3" t="s">
        <v>4500</v>
      </c>
      <c r="C2295" s="2">
        <v>4</v>
      </c>
      <c r="D2295" s="2">
        <v>2020</v>
      </c>
      <c r="E2295" s="4">
        <v>220</v>
      </c>
      <c r="F2295" s="4">
        <v>33</v>
      </c>
      <c r="G2295" s="4">
        <v>187</v>
      </c>
      <c r="H2295" s="3" t="s">
        <v>14</v>
      </c>
      <c r="I2295" s="3" t="s">
        <v>15</v>
      </c>
      <c r="J2295" s="4">
        <v>39.6</v>
      </c>
    </row>
    <row r="2296" spans="1:10" x14ac:dyDescent="0.3">
      <c r="A2296" s="2" t="s">
        <v>4501</v>
      </c>
      <c r="B2296" s="3" t="s">
        <v>4502</v>
      </c>
      <c r="C2296" s="2">
        <v>4</v>
      </c>
      <c r="D2296" s="2">
        <v>2020</v>
      </c>
      <c r="E2296" s="4">
        <v>192</v>
      </c>
      <c r="F2296" s="4">
        <v>28.800000000000011</v>
      </c>
      <c r="G2296" s="4">
        <v>163.19999999999999</v>
      </c>
      <c r="H2296" s="3" t="s">
        <v>14</v>
      </c>
      <c r="I2296" s="3" t="s">
        <v>78</v>
      </c>
      <c r="J2296" s="4">
        <v>34.56</v>
      </c>
    </row>
    <row r="2297" spans="1:10" x14ac:dyDescent="0.3">
      <c r="A2297" s="2" t="s">
        <v>4503</v>
      </c>
      <c r="B2297" s="3" t="s">
        <v>4504</v>
      </c>
      <c r="C2297" s="2">
        <v>4</v>
      </c>
      <c r="D2297" s="2">
        <v>2020</v>
      </c>
      <c r="E2297" s="4">
        <v>192</v>
      </c>
      <c r="F2297" s="4">
        <v>28.800000000000011</v>
      </c>
      <c r="G2297" s="4">
        <v>163.19999999999999</v>
      </c>
      <c r="H2297" s="3" t="s">
        <v>14</v>
      </c>
      <c r="I2297" s="3" t="s">
        <v>78</v>
      </c>
      <c r="J2297" s="4">
        <v>34.56</v>
      </c>
    </row>
    <row r="2298" spans="1:10" x14ac:dyDescent="0.3">
      <c r="A2298" s="2" t="s">
        <v>4505</v>
      </c>
      <c r="B2298" s="3" t="s">
        <v>4506</v>
      </c>
      <c r="C2298" s="2">
        <v>4</v>
      </c>
      <c r="D2298" s="2">
        <v>2020</v>
      </c>
      <c r="E2298" s="4">
        <v>255</v>
      </c>
      <c r="F2298" s="4">
        <v>38.25</v>
      </c>
      <c r="G2298" s="4">
        <v>216.75</v>
      </c>
      <c r="H2298" s="3" t="s">
        <v>20</v>
      </c>
      <c r="I2298" s="3" t="s">
        <v>102</v>
      </c>
      <c r="J2298" s="4">
        <v>66.3</v>
      </c>
    </row>
    <row r="2299" spans="1:10" x14ac:dyDescent="0.3">
      <c r="A2299" s="2" t="s">
        <v>4507</v>
      </c>
      <c r="B2299" s="3" t="s">
        <v>4508</v>
      </c>
      <c r="C2299" s="2">
        <v>4</v>
      </c>
      <c r="D2299" s="2">
        <v>2020</v>
      </c>
      <c r="E2299" s="4">
        <v>327</v>
      </c>
      <c r="F2299" s="4">
        <v>49.050000000000011</v>
      </c>
      <c r="G2299" s="4">
        <v>277.95</v>
      </c>
      <c r="H2299" s="3" t="s">
        <v>20</v>
      </c>
      <c r="I2299" s="3" t="s">
        <v>100</v>
      </c>
      <c r="J2299" s="4">
        <v>94.83</v>
      </c>
    </row>
    <row r="2300" spans="1:10" x14ac:dyDescent="0.3">
      <c r="A2300" s="2" t="s">
        <v>4509</v>
      </c>
      <c r="B2300" s="3" t="s">
        <v>4510</v>
      </c>
      <c r="C2300" s="2">
        <v>4</v>
      </c>
      <c r="D2300" s="2">
        <v>2020</v>
      </c>
      <c r="E2300" s="4">
        <v>284</v>
      </c>
      <c r="F2300" s="4">
        <v>42.599999999999994</v>
      </c>
      <c r="G2300" s="4">
        <v>241.4</v>
      </c>
      <c r="H2300" s="3" t="s">
        <v>60</v>
      </c>
      <c r="I2300" s="3" t="s">
        <v>109</v>
      </c>
      <c r="J2300" s="4">
        <v>76.680000000000007</v>
      </c>
    </row>
    <row r="2301" spans="1:10" x14ac:dyDescent="0.3">
      <c r="A2301" s="2" t="s">
        <v>4511</v>
      </c>
      <c r="B2301" s="3" t="s">
        <v>4512</v>
      </c>
      <c r="C2301" s="2">
        <v>4</v>
      </c>
      <c r="D2301" s="2">
        <v>2020</v>
      </c>
      <c r="E2301" s="4">
        <v>383</v>
      </c>
      <c r="F2301" s="4">
        <v>57.449999999999989</v>
      </c>
      <c r="G2301" s="4">
        <v>325.55</v>
      </c>
      <c r="H2301" s="3" t="s">
        <v>63</v>
      </c>
      <c r="I2301" s="3" t="s">
        <v>66</v>
      </c>
      <c r="J2301" s="4">
        <v>122.56</v>
      </c>
    </row>
    <row r="2302" spans="1:10" x14ac:dyDescent="0.3">
      <c r="A2302" s="2" t="s">
        <v>4513</v>
      </c>
      <c r="B2302" s="3" t="s">
        <v>4514</v>
      </c>
      <c r="C2302" s="2">
        <v>4</v>
      </c>
      <c r="D2302" s="2">
        <v>2020</v>
      </c>
      <c r="E2302" s="4">
        <v>144</v>
      </c>
      <c r="F2302" s="4">
        <v>21.600000000000009</v>
      </c>
      <c r="G2302" s="4">
        <v>122.39999999999999</v>
      </c>
      <c r="H2302" s="3" t="s">
        <v>11</v>
      </c>
      <c r="I2302" s="3" t="s">
        <v>119</v>
      </c>
      <c r="J2302" s="4">
        <v>66.240000000000009</v>
      </c>
    </row>
    <row r="2303" spans="1:10" x14ac:dyDescent="0.3">
      <c r="A2303" s="2" t="s">
        <v>4515</v>
      </c>
      <c r="B2303" s="3" t="s">
        <v>4516</v>
      </c>
      <c r="C2303" s="2">
        <v>4</v>
      </c>
      <c r="D2303" s="2">
        <v>2020</v>
      </c>
      <c r="E2303" s="4">
        <v>507</v>
      </c>
      <c r="F2303" s="4">
        <v>76.050000000000011</v>
      </c>
      <c r="G2303" s="4">
        <v>430.95</v>
      </c>
      <c r="H2303" s="3" t="s">
        <v>44</v>
      </c>
      <c r="I2303" s="3" t="s">
        <v>275</v>
      </c>
      <c r="J2303" s="4">
        <v>136.89000000000001</v>
      </c>
    </row>
    <row r="2304" spans="1:10" x14ac:dyDescent="0.3">
      <c r="A2304" s="2" t="s">
        <v>4517</v>
      </c>
      <c r="B2304" s="3" t="s">
        <v>4518</v>
      </c>
      <c r="C2304" s="2">
        <v>4</v>
      </c>
      <c r="D2304" s="2">
        <v>2020</v>
      </c>
      <c r="E2304" s="4">
        <v>180</v>
      </c>
      <c r="F2304" s="4">
        <v>27</v>
      </c>
      <c r="G2304" s="4">
        <v>153</v>
      </c>
      <c r="H2304" s="3" t="s">
        <v>60</v>
      </c>
      <c r="I2304" s="3" t="s">
        <v>1434</v>
      </c>
      <c r="J2304" s="4">
        <v>61.2</v>
      </c>
    </row>
    <row r="2305" spans="1:10" x14ac:dyDescent="0.3">
      <c r="A2305" s="2" t="s">
        <v>4519</v>
      </c>
      <c r="B2305" s="3" t="s">
        <v>4520</v>
      </c>
      <c r="C2305" s="2">
        <v>4</v>
      </c>
      <c r="D2305" s="2">
        <v>2020</v>
      </c>
      <c r="E2305" s="4">
        <v>447</v>
      </c>
      <c r="F2305" s="4">
        <v>67.050000000000011</v>
      </c>
      <c r="G2305" s="4">
        <v>379.95</v>
      </c>
      <c r="H2305" s="3" t="s">
        <v>63</v>
      </c>
      <c r="I2305" s="3" t="s">
        <v>64</v>
      </c>
      <c r="J2305" s="4">
        <v>156.44999999999999</v>
      </c>
    </row>
    <row r="2306" spans="1:10" x14ac:dyDescent="0.3">
      <c r="A2306" s="2" t="s">
        <v>4521</v>
      </c>
      <c r="B2306" s="3" t="s">
        <v>4522</v>
      </c>
      <c r="C2306" s="2">
        <v>4</v>
      </c>
      <c r="D2306" s="2">
        <v>2020</v>
      </c>
      <c r="E2306" s="4">
        <v>144</v>
      </c>
      <c r="F2306" s="4">
        <v>21.600000000000009</v>
      </c>
      <c r="G2306" s="4">
        <v>122.39999999999999</v>
      </c>
      <c r="H2306" s="3" t="s">
        <v>11</v>
      </c>
      <c r="I2306" s="3" t="s">
        <v>119</v>
      </c>
      <c r="J2306" s="4">
        <v>66.240000000000009</v>
      </c>
    </row>
    <row r="2307" spans="1:10" x14ac:dyDescent="0.3">
      <c r="A2307" s="2" t="s">
        <v>4523</v>
      </c>
      <c r="B2307" s="3" t="s">
        <v>4524</v>
      </c>
      <c r="C2307" s="2">
        <v>4</v>
      </c>
      <c r="D2307" s="2">
        <v>2020</v>
      </c>
      <c r="E2307" s="4">
        <v>168</v>
      </c>
      <c r="F2307" s="4">
        <v>25.200000000000017</v>
      </c>
      <c r="G2307" s="4">
        <v>142.79999999999998</v>
      </c>
      <c r="H2307" s="3" t="s">
        <v>11</v>
      </c>
      <c r="I2307" s="3" t="s">
        <v>12</v>
      </c>
      <c r="J2307" s="4">
        <v>25.2</v>
      </c>
    </row>
    <row r="2308" spans="1:10" x14ac:dyDescent="0.3">
      <c r="A2308" s="2" t="s">
        <v>4525</v>
      </c>
      <c r="B2308" s="3" t="s">
        <v>4526</v>
      </c>
      <c r="C2308" s="2">
        <v>4</v>
      </c>
      <c r="D2308" s="2">
        <v>2020</v>
      </c>
      <c r="E2308" s="4">
        <v>192</v>
      </c>
      <c r="F2308" s="4">
        <v>28.800000000000011</v>
      </c>
      <c r="G2308" s="4">
        <v>163.19999999999999</v>
      </c>
      <c r="H2308" s="3" t="s">
        <v>14</v>
      </c>
      <c r="I2308" s="3" t="s">
        <v>78</v>
      </c>
      <c r="J2308" s="4">
        <v>34.56</v>
      </c>
    </row>
    <row r="2309" spans="1:10" x14ac:dyDescent="0.3">
      <c r="A2309" s="2" t="s">
        <v>4527</v>
      </c>
      <c r="B2309" s="3" t="s">
        <v>4528</v>
      </c>
      <c r="C2309" s="2">
        <v>4</v>
      </c>
      <c r="D2309" s="2">
        <v>2020</v>
      </c>
      <c r="E2309" s="4">
        <v>210</v>
      </c>
      <c r="F2309" s="4">
        <v>31.5</v>
      </c>
      <c r="G2309" s="4">
        <v>178.5</v>
      </c>
      <c r="H2309" s="3" t="s">
        <v>14</v>
      </c>
      <c r="I2309" s="3" t="s">
        <v>75</v>
      </c>
      <c r="J2309" s="4">
        <v>37.799999999999997</v>
      </c>
    </row>
    <row r="2310" spans="1:10" x14ac:dyDescent="0.3">
      <c r="A2310" s="2" t="s">
        <v>4529</v>
      </c>
      <c r="B2310" s="3" t="s">
        <v>4530</v>
      </c>
      <c r="C2310" s="2">
        <v>4</v>
      </c>
      <c r="D2310" s="2">
        <v>2020</v>
      </c>
      <c r="E2310" s="4">
        <v>240</v>
      </c>
      <c r="F2310" s="4">
        <v>36</v>
      </c>
      <c r="G2310" s="4">
        <v>204</v>
      </c>
      <c r="H2310" s="3" t="s">
        <v>14</v>
      </c>
      <c r="I2310" s="3" t="s">
        <v>17</v>
      </c>
      <c r="J2310" s="4">
        <v>43.199999999999996</v>
      </c>
    </row>
    <row r="2311" spans="1:10" x14ac:dyDescent="0.3">
      <c r="A2311" s="2" t="s">
        <v>4531</v>
      </c>
      <c r="B2311" s="3" t="s">
        <v>4532</v>
      </c>
      <c r="C2311" s="2">
        <v>4</v>
      </c>
      <c r="D2311" s="2">
        <v>2020</v>
      </c>
      <c r="E2311" s="4">
        <v>258</v>
      </c>
      <c r="F2311" s="4">
        <v>38.700000000000017</v>
      </c>
      <c r="G2311" s="4">
        <v>219.29999999999998</v>
      </c>
      <c r="H2311" s="3" t="s">
        <v>20</v>
      </c>
      <c r="I2311" s="3" t="s">
        <v>105</v>
      </c>
      <c r="J2311" s="4">
        <v>72.240000000000009</v>
      </c>
    </row>
    <row r="2312" spans="1:10" x14ac:dyDescent="0.3">
      <c r="A2312" s="2" t="s">
        <v>4533</v>
      </c>
      <c r="B2312" s="3" t="s">
        <v>4534</v>
      </c>
      <c r="C2312" s="2">
        <v>4</v>
      </c>
      <c r="D2312" s="2">
        <v>2020</v>
      </c>
      <c r="E2312" s="4">
        <v>523</v>
      </c>
      <c r="F2312" s="4">
        <v>78.449999999999989</v>
      </c>
      <c r="G2312" s="4">
        <v>444.55</v>
      </c>
      <c r="H2312" s="3" t="s">
        <v>44</v>
      </c>
      <c r="I2312" s="3" t="s">
        <v>45</v>
      </c>
      <c r="J2312" s="4">
        <v>156.9</v>
      </c>
    </row>
    <row r="2313" spans="1:10" x14ac:dyDescent="0.3">
      <c r="A2313" s="2" t="s">
        <v>4535</v>
      </c>
      <c r="B2313" s="3" t="s">
        <v>4536</v>
      </c>
      <c r="C2313" s="2">
        <v>4</v>
      </c>
      <c r="D2313" s="2">
        <v>2020</v>
      </c>
      <c r="E2313" s="4">
        <v>283</v>
      </c>
      <c r="F2313" s="4">
        <v>42.450000000000017</v>
      </c>
      <c r="G2313" s="4">
        <v>240.54999999999998</v>
      </c>
      <c r="H2313" s="3" t="s">
        <v>60</v>
      </c>
      <c r="I2313" s="3" t="s">
        <v>745</v>
      </c>
      <c r="J2313" s="4">
        <v>82.07</v>
      </c>
    </row>
    <row r="2314" spans="1:10" x14ac:dyDescent="0.3">
      <c r="A2314" s="2" t="s">
        <v>4537</v>
      </c>
      <c r="B2314" s="3" t="s">
        <v>4538</v>
      </c>
      <c r="C2314" s="2">
        <v>4</v>
      </c>
      <c r="D2314" s="2">
        <v>2020</v>
      </c>
      <c r="E2314" s="4">
        <v>345</v>
      </c>
      <c r="F2314" s="4">
        <v>51.75</v>
      </c>
      <c r="G2314" s="4">
        <v>293.25</v>
      </c>
      <c r="H2314" s="3" t="s">
        <v>63</v>
      </c>
      <c r="I2314" s="3" t="s">
        <v>116</v>
      </c>
      <c r="J2314" s="4">
        <v>106.95</v>
      </c>
    </row>
    <row r="2315" spans="1:10" x14ac:dyDescent="0.3">
      <c r="A2315" s="2" t="s">
        <v>4539</v>
      </c>
      <c r="B2315" s="3" t="s">
        <v>4540</v>
      </c>
      <c r="C2315" s="2">
        <v>4</v>
      </c>
      <c r="D2315" s="2">
        <v>2020</v>
      </c>
      <c r="E2315" s="4">
        <v>144</v>
      </c>
      <c r="F2315" s="4">
        <v>21.600000000000009</v>
      </c>
      <c r="G2315" s="4">
        <v>122.39999999999999</v>
      </c>
      <c r="H2315" s="3" t="s">
        <v>11</v>
      </c>
      <c r="I2315" s="3" t="s">
        <v>119</v>
      </c>
      <c r="J2315" s="4">
        <v>66.240000000000009</v>
      </c>
    </row>
    <row r="2316" spans="1:10" x14ac:dyDescent="0.3">
      <c r="A2316" s="2" t="s">
        <v>4541</v>
      </c>
      <c r="B2316" s="3" t="s">
        <v>4542</v>
      </c>
      <c r="C2316" s="2">
        <v>4</v>
      </c>
      <c r="D2316" s="2">
        <v>2020</v>
      </c>
      <c r="E2316" s="4">
        <v>168</v>
      </c>
      <c r="F2316" s="4">
        <v>25.200000000000017</v>
      </c>
      <c r="G2316" s="4">
        <v>142.79999999999998</v>
      </c>
      <c r="H2316" s="3" t="s">
        <v>11</v>
      </c>
      <c r="I2316" s="3" t="s">
        <v>12</v>
      </c>
      <c r="J2316" s="4">
        <v>25.2</v>
      </c>
    </row>
    <row r="2317" spans="1:10" x14ac:dyDescent="0.3">
      <c r="A2317" s="2" t="s">
        <v>4543</v>
      </c>
      <c r="B2317" s="3" t="s">
        <v>4544</v>
      </c>
      <c r="C2317" s="2">
        <v>4</v>
      </c>
      <c r="D2317" s="2">
        <v>2020</v>
      </c>
      <c r="E2317" s="4">
        <v>172</v>
      </c>
      <c r="F2317" s="4">
        <v>25.800000000000011</v>
      </c>
      <c r="G2317" s="4">
        <v>146.19999999999999</v>
      </c>
      <c r="H2317" s="3" t="s">
        <v>11</v>
      </c>
      <c r="I2317" s="3" t="s">
        <v>71</v>
      </c>
      <c r="J2317" s="4">
        <v>65.36</v>
      </c>
    </row>
    <row r="2318" spans="1:10" x14ac:dyDescent="0.3">
      <c r="A2318" s="2" t="s">
        <v>4545</v>
      </c>
      <c r="B2318" s="3" t="s">
        <v>4546</v>
      </c>
      <c r="C2318" s="2">
        <v>4</v>
      </c>
      <c r="D2318" s="2">
        <v>2020</v>
      </c>
      <c r="E2318" s="4">
        <v>210</v>
      </c>
      <c r="F2318" s="4">
        <v>31.5</v>
      </c>
      <c r="G2318" s="4">
        <v>178.5</v>
      </c>
      <c r="H2318" s="3" t="s">
        <v>14</v>
      </c>
      <c r="I2318" s="3" t="s">
        <v>75</v>
      </c>
      <c r="J2318" s="4">
        <v>37.799999999999997</v>
      </c>
    </row>
    <row r="2319" spans="1:10" x14ac:dyDescent="0.3">
      <c r="A2319" s="2" t="s">
        <v>4547</v>
      </c>
      <c r="B2319" s="3" t="s">
        <v>4548</v>
      </c>
      <c r="C2319" s="2">
        <v>4</v>
      </c>
      <c r="D2319" s="2">
        <v>2020</v>
      </c>
      <c r="E2319" s="4">
        <v>192</v>
      </c>
      <c r="F2319" s="4">
        <v>28.800000000000011</v>
      </c>
      <c r="G2319" s="4">
        <v>163.19999999999999</v>
      </c>
      <c r="H2319" s="3" t="s">
        <v>14</v>
      </c>
      <c r="I2319" s="3" t="s">
        <v>78</v>
      </c>
      <c r="J2319" s="4">
        <v>34.56</v>
      </c>
    </row>
    <row r="2320" spans="1:10" x14ac:dyDescent="0.3">
      <c r="A2320" s="2" t="s">
        <v>4549</v>
      </c>
      <c r="B2320" s="3" t="s">
        <v>4550</v>
      </c>
      <c r="C2320" s="2">
        <v>4</v>
      </c>
      <c r="D2320" s="2">
        <v>2020</v>
      </c>
      <c r="E2320" s="4">
        <v>210</v>
      </c>
      <c r="F2320" s="4">
        <v>31.5</v>
      </c>
      <c r="G2320" s="4">
        <v>178.5</v>
      </c>
      <c r="H2320" s="3" t="s">
        <v>14</v>
      </c>
      <c r="I2320" s="3" t="s">
        <v>75</v>
      </c>
      <c r="J2320" s="4">
        <v>37.799999999999997</v>
      </c>
    </row>
    <row r="2321" spans="1:10" x14ac:dyDescent="0.3">
      <c r="A2321" s="2" t="s">
        <v>4551</v>
      </c>
      <c r="B2321" s="3" t="s">
        <v>4552</v>
      </c>
      <c r="C2321" s="2">
        <v>4</v>
      </c>
      <c r="D2321" s="2">
        <v>2020</v>
      </c>
      <c r="E2321" s="4">
        <v>258</v>
      </c>
      <c r="F2321" s="4">
        <v>38.700000000000017</v>
      </c>
      <c r="G2321" s="4">
        <v>219.29999999999998</v>
      </c>
      <c r="H2321" s="3" t="s">
        <v>20</v>
      </c>
      <c r="I2321" s="3" t="s">
        <v>105</v>
      </c>
      <c r="J2321" s="4">
        <v>72.240000000000009</v>
      </c>
    </row>
    <row r="2322" spans="1:10" x14ac:dyDescent="0.3">
      <c r="A2322" s="2" t="s">
        <v>4553</v>
      </c>
      <c r="B2322" s="3" t="s">
        <v>4554</v>
      </c>
      <c r="C2322" s="2">
        <v>4</v>
      </c>
      <c r="D2322" s="2">
        <v>2020</v>
      </c>
      <c r="E2322" s="4">
        <v>255</v>
      </c>
      <c r="F2322" s="4">
        <v>38.25</v>
      </c>
      <c r="G2322" s="4">
        <v>216.75</v>
      </c>
      <c r="H2322" s="3" t="s">
        <v>20</v>
      </c>
      <c r="I2322" s="3" t="s">
        <v>102</v>
      </c>
      <c r="J2322" s="4">
        <v>66.3</v>
      </c>
    </row>
    <row r="2323" spans="1:10" x14ac:dyDescent="0.3">
      <c r="A2323" s="2" t="s">
        <v>4555</v>
      </c>
      <c r="B2323" s="3" t="s">
        <v>4556</v>
      </c>
      <c r="C2323" s="2">
        <v>4</v>
      </c>
      <c r="D2323" s="2">
        <v>2020</v>
      </c>
      <c r="E2323" s="4">
        <v>258</v>
      </c>
      <c r="F2323" s="4">
        <v>38.700000000000017</v>
      </c>
      <c r="G2323" s="4">
        <v>219.29999999999998</v>
      </c>
      <c r="H2323" s="3" t="s">
        <v>20</v>
      </c>
      <c r="I2323" s="3" t="s">
        <v>105</v>
      </c>
      <c r="J2323" s="4">
        <v>72.240000000000009</v>
      </c>
    </row>
    <row r="2324" spans="1:10" x14ac:dyDescent="0.3">
      <c r="A2324" s="2" t="s">
        <v>4557</v>
      </c>
      <c r="B2324" s="3" t="s">
        <v>4558</v>
      </c>
      <c r="C2324" s="2">
        <v>4</v>
      </c>
      <c r="D2324" s="2">
        <v>2020</v>
      </c>
      <c r="E2324" s="4">
        <v>267</v>
      </c>
      <c r="F2324" s="4">
        <v>40.050000000000011</v>
      </c>
      <c r="G2324" s="4">
        <v>226.95</v>
      </c>
      <c r="H2324" s="3" t="s">
        <v>60</v>
      </c>
      <c r="I2324" s="3" t="s">
        <v>164</v>
      </c>
      <c r="J2324" s="4">
        <v>90.78</v>
      </c>
    </row>
    <row r="2325" spans="1:10" x14ac:dyDescent="0.3">
      <c r="A2325" s="2" t="s">
        <v>4559</v>
      </c>
      <c r="B2325" s="3" t="s">
        <v>4560</v>
      </c>
      <c r="C2325" s="2">
        <v>4</v>
      </c>
      <c r="D2325" s="2">
        <v>2020</v>
      </c>
      <c r="E2325" s="4">
        <v>383</v>
      </c>
      <c r="F2325" s="4">
        <v>57.449999999999989</v>
      </c>
      <c r="G2325" s="4">
        <v>325.55</v>
      </c>
      <c r="H2325" s="3" t="s">
        <v>63</v>
      </c>
      <c r="I2325" s="3" t="s">
        <v>66</v>
      </c>
      <c r="J2325" s="4">
        <v>122.56</v>
      </c>
    </row>
    <row r="2326" spans="1:10" x14ac:dyDescent="0.3">
      <c r="A2326" s="2" t="s">
        <v>4561</v>
      </c>
      <c r="B2326" s="3" t="s">
        <v>4562</v>
      </c>
      <c r="C2326" s="2">
        <v>4</v>
      </c>
      <c r="D2326" s="2">
        <v>2020</v>
      </c>
      <c r="E2326" s="4">
        <v>168</v>
      </c>
      <c r="F2326" s="4">
        <v>25.200000000000017</v>
      </c>
      <c r="G2326" s="4">
        <v>142.79999999999998</v>
      </c>
      <c r="H2326" s="3" t="s">
        <v>11</v>
      </c>
      <c r="I2326" s="3" t="s">
        <v>12</v>
      </c>
      <c r="J2326" s="4">
        <v>25.2</v>
      </c>
    </row>
    <row r="2327" spans="1:10" x14ac:dyDescent="0.3">
      <c r="A2327" s="2" t="s">
        <v>4563</v>
      </c>
      <c r="B2327" s="3" t="s">
        <v>4564</v>
      </c>
      <c r="C2327" s="2">
        <v>4</v>
      </c>
      <c r="D2327" s="2">
        <v>2020</v>
      </c>
      <c r="E2327" s="4">
        <v>210</v>
      </c>
      <c r="F2327" s="4">
        <v>31.5</v>
      </c>
      <c r="G2327" s="4">
        <v>178.5</v>
      </c>
      <c r="H2327" s="3" t="s">
        <v>14</v>
      </c>
      <c r="I2327" s="3" t="s">
        <v>75</v>
      </c>
      <c r="J2327" s="4">
        <v>37.799999999999997</v>
      </c>
    </row>
    <row r="2328" spans="1:10" x14ac:dyDescent="0.3">
      <c r="A2328" s="2" t="s">
        <v>4565</v>
      </c>
      <c r="B2328" s="3" t="s">
        <v>4566</v>
      </c>
      <c r="C2328" s="2">
        <v>4</v>
      </c>
      <c r="D2328" s="2">
        <v>2020</v>
      </c>
      <c r="E2328" s="4">
        <v>192</v>
      </c>
      <c r="F2328" s="4">
        <v>28.800000000000011</v>
      </c>
      <c r="G2328" s="4">
        <v>163.19999999999999</v>
      </c>
      <c r="H2328" s="3" t="s">
        <v>14</v>
      </c>
      <c r="I2328" s="3" t="s">
        <v>78</v>
      </c>
      <c r="J2328" s="4">
        <v>34.56</v>
      </c>
    </row>
    <row r="2329" spans="1:10" x14ac:dyDescent="0.3">
      <c r="A2329" s="2" t="s">
        <v>4567</v>
      </c>
      <c r="B2329" s="3" t="s">
        <v>4568</v>
      </c>
      <c r="C2329" s="2">
        <v>4</v>
      </c>
      <c r="D2329" s="2">
        <v>2020</v>
      </c>
      <c r="E2329" s="4">
        <v>192</v>
      </c>
      <c r="F2329" s="4">
        <v>28.800000000000011</v>
      </c>
      <c r="G2329" s="4">
        <v>163.19999999999999</v>
      </c>
      <c r="H2329" s="3" t="s">
        <v>14</v>
      </c>
      <c r="I2329" s="3" t="s">
        <v>78</v>
      </c>
      <c r="J2329" s="4">
        <v>34.56</v>
      </c>
    </row>
    <row r="2330" spans="1:10" x14ac:dyDescent="0.3">
      <c r="A2330" s="2" t="s">
        <v>4569</v>
      </c>
      <c r="B2330" s="3" t="s">
        <v>4570</v>
      </c>
      <c r="C2330" s="2">
        <v>4</v>
      </c>
      <c r="D2330" s="2">
        <v>2020</v>
      </c>
      <c r="E2330" s="4">
        <v>327</v>
      </c>
      <c r="F2330" s="4">
        <v>49.050000000000011</v>
      </c>
      <c r="G2330" s="4">
        <v>277.95</v>
      </c>
      <c r="H2330" s="3" t="s">
        <v>20</v>
      </c>
      <c r="I2330" s="3" t="s">
        <v>100</v>
      </c>
      <c r="J2330" s="4">
        <v>94.83</v>
      </c>
    </row>
    <row r="2331" spans="1:10" x14ac:dyDescent="0.3">
      <c r="A2331" s="2" t="s">
        <v>4571</v>
      </c>
      <c r="B2331" s="3" t="s">
        <v>4572</v>
      </c>
      <c r="C2331" s="2">
        <v>4</v>
      </c>
      <c r="D2331" s="2">
        <v>2020</v>
      </c>
      <c r="E2331" s="4">
        <v>383</v>
      </c>
      <c r="F2331" s="4">
        <v>57.449999999999989</v>
      </c>
      <c r="G2331" s="4">
        <v>325.55</v>
      </c>
      <c r="H2331" s="3" t="s">
        <v>63</v>
      </c>
      <c r="I2331" s="3" t="s">
        <v>66</v>
      </c>
      <c r="J2331" s="4">
        <v>122.56</v>
      </c>
    </row>
    <row r="2332" spans="1:10" x14ac:dyDescent="0.3">
      <c r="A2332" s="2" t="s">
        <v>4573</v>
      </c>
      <c r="B2332" s="3" t="s">
        <v>4574</v>
      </c>
      <c r="C2332" s="2">
        <v>4</v>
      </c>
      <c r="D2332" s="2">
        <v>2020</v>
      </c>
      <c r="E2332" s="4">
        <v>168</v>
      </c>
      <c r="F2332" s="4">
        <v>25.200000000000017</v>
      </c>
      <c r="G2332" s="4">
        <v>142.79999999999998</v>
      </c>
      <c r="H2332" s="3" t="s">
        <v>11</v>
      </c>
      <c r="I2332" s="3" t="s">
        <v>12</v>
      </c>
      <c r="J2332" s="4">
        <v>25.2</v>
      </c>
    </row>
    <row r="2333" spans="1:10" x14ac:dyDescent="0.3">
      <c r="A2333" s="2" t="s">
        <v>4575</v>
      </c>
      <c r="B2333" s="3" t="s">
        <v>4576</v>
      </c>
      <c r="C2333" s="2">
        <v>4</v>
      </c>
      <c r="D2333" s="2">
        <v>2020</v>
      </c>
      <c r="E2333" s="4">
        <v>220</v>
      </c>
      <c r="F2333" s="4">
        <v>33</v>
      </c>
      <c r="G2333" s="4">
        <v>187</v>
      </c>
      <c r="H2333" s="3" t="s">
        <v>14</v>
      </c>
      <c r="I2333" s="3" t="s">
        <v>15</v>
      </c>
      <c r="J2333" s="4">
        <v>39.6</v>
      </c>
    </row>
    <row r="2334" spans="1:10" x14ac:dyDescent="0.3">
      <c r="A2334" s="2" t="s">
        <v>4577</v>
      </c>
      <c r="B2334" s="3" t="s">
        <v>4578</v>
      </c>
      <c r="C2334" s="2">
        <v>4</v>
      </c>
      <c r="D2334" s="2">
        <v>2020</v>
      </c>
      <c r="E2334" s="4">
        <v>210</v>
      </c>
      <c r="F2334" s="4">
        <v>31.5</v>
      </c>
      <c r="G2334" s="4">
        <v>178.5</v>
      </c>
      <c r="H2334" s="3" t="s">
        <v>14</v>
      </c>
      <c r="I2334" s="3" t="s">
        <v>75</v>
      </c>
      <c r="J2334" s="4">
        <v>37.799999999999997</v>
      </c>
    </row>
    <row r="2335" spans="1:10" x14ac:dyDescent="0.3">
      <c r="A2335" s="2" t="s">
        <v>4579</v>
      </c>
      <c r="B2335" s="3" t="s">
        <v>4580</v>
      </c>
      <c r="C2335" s="2">
        <v>4</v>
      </c>
      <c r="D2335" s="2">
        <v>2020</v>
      </c>
      <c r="E2335" s="4">
        <v>220</v>
      </c>
      <c r="F2335" s="4">
        <v>33</v>
      </c>
      <c r="G2335" s="4">
        <v>187</v>
      </c>
      <c r="H2335" s="3" t="s">
        <v>14</v>
      </c>
      <c r="I2335" s="3" t="s">
        <v>15</v>
      </c>
      <c r="J2335" s="4">
        <v>39.6</v>
      </c>
    </row>
    <row r="2336" spans="1:10" x14ac:dyDescent="0.3">
      <c r="A2336" s="2" t="s">
        <v>4581</v>
      </c>
      <c r="B2336" s="3" t="s">
        <v>4582</v>
      </c>
      <c r="C2336" s="2">
        <v>4</v>
      </c>
      <c r="D2336" s="2">
        <v>2020</v>
      </c>
      <c r="E2336" s="4">
        <v>210</v>
      </c>
      <c r="F2336" s="4">
        <v>31.5</v>
      </c>
      <c r="G2336" s="4">
        <v>178.5</v>
      </c>
      <c r="H2336" s="3" t="s">
        <v>14</v>
      </c>
      <c r="I2336" s="3" t="s">
        <v>75</v>
      </c>
      <c r="J2336" s="4">
        <v>37.799999999999997</v>
      </c>
    </row>
    <row r="2337" spans="1:10" x14ac:dyDescent="0.3">
      <c r="A2337" s="2" t="s">
        <v>4583</v>
      </c>
      <c r="B2337" s="3" t="s">
        <v>4584</v>
      </c>
      <c r="C2337" s="2">
        <v>4</v>
      </c>
      <c r="D2337" s="2">
        <v>2020</v>
      </c>
      <c r="E2337" s="4">
        <v>327</v>
      </c>
      <c r="F2337" s="4">
        <v>49.050000000000011</v>
      </c>
      <c r="G2337" s="4">
        <v>277.95</v>
      </c>
      <c r="H2337" s="3" t="s">
        <v>20</v>
      </c>
      <c r="I2337" s="3" t="s">
        <v>100</v>
      </c>
      <c r="J2337" s="4">
        <v>94.83</v>
      </c>
    </row>
    <row r="2338" spans="1:10" x14ac:dyDescent="0.3">
      <c r="A2338" s="2" t="s">
        <v>4585</v>
      </c>
      <c r="B2338" s="3" t="s">
        <v>4586</v>
      </c>
      <c r="C2338" s="2">
        <v>4</v>
      </c>
      <c r="D2338" s="2">
        <v>2020</v>
      </c>
      <c r="E2338" s="4">
        <v>327</v>
      </c>
      <c r="F2338" s="4">
        <v>49.050000000000011</v>
      </c>
      <c r="G2338" s="4">
        <v>277.95</v>
      </c>
      <c r="H2338" s="3" t="s">
        <v>20</v>
      </c>
      <c r="I2338" s="3" t="s">
        <v>100</v>
      </c>
      <c r="J2338" s="4">
        <v>94.83</v>
      </c>
    </row>
    <row r="2339" spans="1:10" x14ac:dyDescent="0.3">
      <c r="A2339" s="2" t="s">
        <v>4587</v>
      </c>
      <c r="B2339" s="3" t="s">
        <v>4588</v>
      </c>
      <c r="C2339" s="2">
        <v>4</v>
      </c>
      <c r="D2339" s="2">
        <v>2020</v>
      </c>
      <c r="E2339" s="4">
        <v>327</v>
      </c>
      <c r="F2339" s="4">
        <v>49.050000000000011</v>
      </c>
      <c r="G2339" s="4">
        <v>277.95</v>
      </c>
      <c r="H2339" s="3" t="s">
        <v>20</v>
      </c>
      <c r="I2339" s="3" t="s">
        <v>100</v>
      </c>
      <c r="J2339" s="4">
        <v>94.83</v>
      </c>
    </row>
    <row r="2340" spans="1:10" x14ac:dyDescent="0.3">
      <c r="A2340" s="2" t="s">
        <v>4589</v>
      </c>
      <c r="B2340" s="3" t="s">
        <v>4590</v>
      </c>
      <c r="C2340" s="2">
        <v>4</v>
      </c>
      <c r="D2340" s="2">
        <v>2020</v>
      </c>
      <c r="E2340" s="4">
        <v>1086</v>
      </c>
      <c r="F2340" s="4">
        <v>162.89999999999998</v>
      </c>
      <c r="G2340" s="4">
        <v>923.1</v>
      </c>
      <c r="H2340" s="3" t="s">
        <v>23</v>
      </c>
      <c r="I2340" s="3" t="s">
        <v>467</v>
      </c>
      <c r="J2340" s="4">
        <v>293.22000000000003</v>
      </c>
    </row>
    <row r="2341" spans="1:10" x14ac:dyDescent="0.3">
      <c r="A2341" s="2" t="s">
        <v>4591</v>
      </c>
      <c r="B2341" s="3" t="s">
        <v>4592</v>
      </c>
      <c r="C2341" s="2">
        <v>4</v>
      </c>
      <c r="D2341" s="2">
        <v>2020</v>
      </c>
      <c r="E2341" s="4">
        <v>992</v>
      </c>
      <c r="F2341" s="4">
        <v>148.80000000000007</v>
      </c>
      <c r="G2341" s="4">
        <v>843.19999999999993</v>
      </c>
      <c r="H2341" s="3" t="s">
        <v>23</v>
      </c>
      <c r="I2341" s="3" t="s">
        <v>215</v>
      </c>
      <c r="J2341" s="4">
        <v>307.52</v>
      </c>
    </row>
    <row r="2342" spans="1:10" x14ac:dyDescent="0.3">
      <c r="A2342" s="2" t="s">
        <v>4593</v>
      </c>
      <c r="B2342" s="3" t="s">
        <v>4594</v>
      </c>
      <c r="C2342" s="2">
        <v>4</v>
      </c>
      <c r="D2342" s="2">
        <v>2020</v>
      </c>
      <c r="E2342" s="4">
        <v>345</v>
      </c>
      <c r="F2342" s="4">
        <v>51.75</v>
      </c>
      <c r="G2342" s="4">
        <v>293.25</v>
      </c>
      <c r="H2342" s="3" t="s">
        <v>63</v>
      </c>
      <c r="I2342" s="3" t="s">
        <v>116</v>
      </c>
      <c r="J2342" s="4">
        <v>106.95</v>
      </c>
    </row>
    <row r="2343" spans="1:10" x14ac:dyDescent="0.3">
      <c r="A2343" s="2" t="s">
        <v>4595</v>
      </c>
      <c r="B2343" s="3" t="s">
        <v>4596</v>
      </c>
      <c r="C2343" s="2">
        <v>4</v>
      </c>
      <c r="D2343" s="2">
        <v>2020</v>
      </c>
      <c r="E2343" s="4">
        <v>144</v>
      </c>
      <c r="F2343" s="4">
        <v>21.600000000000009</v>
      </c>
      <c r="G2343" s="4">
        <v>122.39999999999999</v>
      </c>
      <c r="H2343" s="3" t="s">
        <v>11</v>
      </c>
      <c r="I2343" s="3" t="s">
        <v>119</v>
      </c>
      <c r="J2343" s="4">
        <v>66.240000000000009</v>
      </c>
    </row>
    <row r="2344" spans="1:10" x14ac:dyDescent="0.3">
      <c r="A2344" s="2" t="s">
        <v>4597</v>
      </c>
      <c r="B2344" s="3" t="s">
        <v>4598</v>
      </c>
      <c r="C2344" s="2">
        <v>4</v>
      </c>
      <c r="D2344" s="2">
        <v>2020</v>
      </c>
      <c r="E2344" s="4">
        <v>192</v>
      </c>
      <c r="F2344" s="4">
        <v>28.800000000000011</v>
      </c>
      <c r="G2344" s="4">
        <v>163.19999999999999</v>
      </c>
      <c r="H2344" s="3" t="s">
        <v>14</v>
      </c>
      <c r="I2344" s="3" t="s">
        <v>78</v>
      </c>
      <c r="J2344" s="4">
        <v>34.56</v>
      </c>
    </row>
    <row r="2345" spans="1:10" x14ac:dyDescent="0.3">
      <c r="A2345" s="2" t="s">
        <v>4599</v>
      </c>
      <c r="B2345" s="3" t="s">
        <v>4600</v>
      </c>
      <c r="C2345" s="2">
        <v>4</v>
      </c>
      <c r="D2345" s="2">
        <v>2020</v>
      </c>
      <c r="E2345" s="4">
        <v>210</v>
      </c>
      <c r="F2345" s="4">
        <v>31.5</v>
      </c>
      <c r="G2345" s="4">
        <v>178.5</v>
      </c>
      <c r="H2345" s="3" t="s">
        <v>14</v>
      </c>
      <c r="I2345" s="3" t="s">
        <v>75</v>
      </c>
      <c r="J2345" s="4">
        <v>37.799999999999997</v>
      </c>
    </row>
    <row r="2346" spans="1:10" x14ac:dyDescent="0.3">
      <c r="A2346" s="2" t="s">
        <v>4601</v>
      </c>
      <c r="B2346" s="3" t="s">
        <v>4602</v>
      </c>
      <c r="C2346" s="2">
        <v>4</v>
      </c>
      <c r="D2346" s="2">
        <v>2020</v>
      </c>
      <c r="E2346" s="4">
        <v>258</v>
      </c>
      <c r="F2346" s="4">
        <v>38.700000000000017</v>
      </c>
      <c r="G2346" s="4">
        <v>219.29999999999998</v>
      </c>
      <c r="H2346" s="3" t="s">
        <v>20</v>
      </c>
      <c r="I2346" s="3" t="s">
        <v>105</v>
      </c>
      <c r="J2346" s="4">
        <v>72.240000000000009</v>
      </c>
    </row>
    <row r="2347" spans="1:10" x14ac:dyDescent="0.3">
      <c r="A2347" s="2" t="s">
        <v>4603</v>
      </c>
      <c r="B2347" s="3" t="s">
        <v>4604</v>
      </c>
      <c r="C2347" s="2">
        <v>4</v>
      </c>
      <c r="D2347" s="2">
        <v>2020</v>
      </c>
      <c r="E2347" s="4">
        <v>258</v>
      </c>
      <c r="F2347" s="4">
        <v>38.700000000000017</v>
      </c>
      <c r="G2347" s="4">
        <v>219.29999999999998</v>
      </c>
      <c r="H2347" s="3" t="s">
        <v>20</v>
      </c>
      <c r="I2347" s="3" t="s">
        <v>105</v>
      </c>
      <c r="J2347" s="4">
        <v>72.240000000000009</v>
      </c>
    </row>
    <row r="2348" spans="1:10" x14ac:dyDescent="0.3">
      <c r="A2348" s="2" t="s">
        <v>4605</v>
      </c>
      <c r="B2348" s="3" t="s">
        <v>4606</v>
      </c>
      <c r="C2348" s="2">
        <v>4</v>
      </c>
      <c r="D2348" s="2">
        <v>2020</v>
      </c>
      <c r="E2348" s="4">
        <v>447</v>
      </c>
      <c r="F2348" s="4">
        <v>67.050000000000011</v>
      </c>
      <c r="G2348" s="4">
        <v>379.95</v>
      </c>
      <c r="H2348" s="3" t="s">
        <v>63</v>
      </c>
      <c r="I2348" s="3" t="s">
        <v>64</v>
      </c>
      <c r="J2348" s="4">
        <v>156.44999999999999</v>
      </c>
    </row>
    <row r="2349" spans="1:10" x14ac:dyDescent="0.3">
      <c r="A2349" s="2" t="s">
        <v>4607</v>
      </c>
      <c r="B2349" s="3" t="s">
        <v>4608</v>
      </c>
      <c r="C2349" s="2">
        <v>4</v>
      </c>
      <c r="D2349" s="2">
        <v>2020</v>
      </c>
      <c r="E2349" s="4">
        <v>168</v>
      </c>
      <c r="F2349" s="4">
        <v>25.200000000000017</v>
      </c>
      <c r="G2349" s="4">
        <v>142.79999999999998</v>
      </c>
      <c r="H2349" s="3" t="s">
        <v>11</v>
      </c>
      <c r="I2349" s="3" t="s">
        <v>12</v>
      </c>
      <c r="J2349" s="4">
        <v>25.2</v>
      </c>
    </row>
    <row r="2350" spans="1:10" x14ac:dyDescent="0.3">
      <c r="A2350" s="2" t="s">
        <v>4609</v>
      </c>
      <c r="B2350" s="3" t="s">
        <v>4610</v>
      </c>
      <c r="C2350" s="2">
        <v>4</v>
      </c>
      <c r="D2350" s="2">
        <v>2020</v>
      </c>
      <c r="E2350" s="4">
        <v>205</v>
      </c>
      <c r="F2350" s="4">
        <v>30.75</v>
      </c>
      <c r="G2350" s="4">
        <v>174.25</v>
      </c>
      <c r="H2350" s="3" t="s">
        <v>14</v>
      </c>
      <c r="I2350" s="3" t="s">
        <v>87</v>
      </c>
      <c r="J2350" s="4">
        <v>36.9</v>
      </c>
    </row>
    <row r="2351" spans="1:10" x14ac:dyDescent="0.3">
      <c r="A2351" s="2" t="s">
        <v>4611</v>
      </c>
      <c r="B2351" s="3" t="s">
        <v>4612</v>
      </c>
      <c r="C2351" s="2">
        <v>4</v>
      </c>
      <c r="D2351" s="2">
        <v>2020</v>
      </c>
      <c r="E2351" s="4">
        <v>258</v>
      </c>
      <c r="F2351" s="4">
        <v>38.700000000000017</v>
      </c>
      <c r="G2351" s="4">
        <v>219.29999999999998</v>
      </c>
      <c r="H2351" s="3" t="s">
        <v>20</v>
      </c>
      <c r="I2351" s="3" t="s">
        <v>105</v>
      </c>
      <c r="J2351" s="4">
        <v>72.240000000000009</v>
      </c>
    </row>
    <row r="2352" spans="1:10" x14ac:dyDescent="0.3">
      <c r="A2352" s="2" t="s">
        <v>4613</v>
      </c>
      <c r="B2352" s="3" t="s">
        <v>4614</v>
      </c>
      <c r="C2352" s="2">
        <v>4</v>
      </c>
      <c r="D2352" s="2">
        <v>2020</v>
      </c>
      <c r="E2352" s="4">
        <v>255</v>
      </c>
      <c r="F2352" s="4">
        <v>38.25</v>
      </c>
      <c r="G2352" s="4">
        <v>216.75</v>
      </c>
      <c r="H2352" s="3" t="s">
        <v>20</v>
      </c>
      <c r="I2352" s="3" t="s">
        <v>102</v>
      </c>
      <c r="J2352" s="4">
        <v>66.3</v>
      </c>
    </row>
    <row r="2353" spans="1:10" x14ac:dyDescent="0.3">
      <c r="A2353" s="2" t="s">
        <v>4615</v>
      </c>
      <c r="B2353" s="3" t="s">
        <v>4616</v>
      </c>
      <c r="C2353" s="2">
        <v>4</v>
      </c>
      <c r="D2353" s="2">
        <v>2020</v>
      </c>
      <c r="E2353" s="4">
        <v>258</v>
      </c>
      <c r="F2353" s="4">
        <v>38.700000000000017</v>
      </c>
      <c r="G2353" s="4">
        <v>219.29999999999998</v>
      </c>
      <c r="H2353" s="3" t="s">
        <v>20</v>
      </c>
      <c r="I2353" s="3" t="s">
        <v>105</v>
      </c>
      <c r="J2353" s="4">
        <v>72.240000000000009</v>
      </c>
    </row>
    <row r="2354" spans="1:10" x14ac:dyDescent="0.3">
      <c r="A2354" s="2" t="s">
        <v>4617</v>
      </c>
      <c r="B2354" s="3" t="s">
        <v>4618</v>
      </c>
      <c r="C2354" s="2">
        <v>4</v>
      </c>
      <c r="D2354" s="2">
        <v>2020</v>
      </c>
      <c r="E2354" s="4">
        <v>474</v>
      </c>
      <c r="F2354" s="4">
        <v>71.100000000000023</v>
      </c>
      <c r="G2354" s="4">
        <v>402.9</v>
      </c>
      <c r="H2354" s="3" t="s">
        <v>23</v>
      </c>
      <c r="I2354" s="3" t="s">
        <v>499</v>
      </c>
      <c r="J2354" s="4">
        <v>175.38</v>
      </c>
    </row>
    <row r="2355" spans="1:10" x14ac:dyDescent="0.3">
      <c r="A2355" s="2" t="s">
        <v>4619</v>
      </c>
      <c r="B2355" s="3" t="s">
        <v>4620</v>
      </c>
      <c r="C2355" s="2">
        <v>4</v>
      </c>
      <c r="D2355" s="2">
        <v>2020</v>
      </c>
      <c r="E2355" s="4">
        <v>992</v>
      </c>
      <c r="F2355" s="4">
        <v>148.80000000000007</v>
      </c>
      <c r="G2355" s="4">
        <v>843.19999999999993</v>
      </c>
      <c r="H2355" s="3" t="s">
        <v>23</v>
      </c>
      <c r="I2355" s="3" t="s">
        <v>405</v>
      </c>
      <c r="J2355" s="4">
        <v>277.76000000000005</v>
      </c>
    </row>
    <row r="2356" spans="1:10" x14ac:dyDescent="0.3">
      <c r="A2356" s="2" t="s">
        <v>4621</v>
      </c>
      <c r="B2356" s="3" t="s">
        <v>4622</v>
      </c>
      <c r="C2356" s="2">
        <v>4</v>
      </c>
      <c r="D2356" s="2">
        <v>2020</v>
      </c>
      <c r="E2356" s="4">
        <v>1576</v>
      </c>
      <c r="F2356" s="4">
        <v>236.40000000000009</v>
      </c>
      <c r="G2356" s="4">
        <v>1339.6</v>
      </c>
      <c r="H2356" s="3" t="s">
        <v>26</v>
      </c>
      <c r="I2356" s="3" t="s">
        <v>407</v>
      </c>
      <c r="J2356" s="4">
        <v>520.08000000000004</v>
      </c>
    </row>
    <row r="2357" spans="1:10" x14ac:dyDescent="0.3">
      <c r="A2357" s="2" t="s">
        <v>4623</v>
      </c>
      <c r="B2357" s="3" t="s">
        <v>4624</v>
      </c>
      <c r="C2357" s="2">
        <v>4</v>
      </c>
      <c r="D2357" s="2">
        <v>2020</v>
      </c>
      <c r="E2357" s="4">
        <v>383</v>
      </c>
      <c r="F2357" s="4">
        <v>57.449999999999989</v>
      </c>
      <c r="G2357" s="4">
        <v>325.55</v>
      </c>
      <c r="H2357" s="3" t="s">
        <v>63</v>
      </c>
      <c r="I2357" s="3" t="s">
        <v>66</v>
      </c>
      <c r="J2357" s="4">
        <v>122.56</v>
      </c>
    </row>
    <row r="2358" spans="1:10" x14ac:dyDescent="0.3">
      <c r="A2358" s="2" t="s">
        <v>4625</v>
      </c>
      <c r="B2358" s="3" t="s">
        <v>4626</v>
      </c>
      <c r="C2358" s="2">
        <v>4</v>
      </c>
      <c r="D2358" s="2">
        <v>2020</v>
      </c>
      <c r="E2358" s="4">
        <v>144</v>
      </c>
      <c r="F2358" s="4">
        <v>21.600000000000009</v>
      </c>
      <c r="G2358" s="4">
        <v>122.39999999999999</v>
      </c>
      <c r="H2358" s="3" t="s">
        <v>11</v>
      </c>
      <c r="I2358" s="3" t="s">
        <v>119</v>
      </c>
      <c r="J2358" s="4">
        <v>66.240000000000009</v>
      </c>
    </row>
    <row r="2359" spans="1:10" x14ac:dyDescent="0.3">
      <c r="A2359" s="2" t="s">
        <v>4627</v>
      </c>
      <c r="B2359" s="3" t="s">
        <v>4628</v>
      </c>
      <c r="C2359" s="2">
        <v>4</v>
      </c>
      <c r="D2359" s="2">
        <v>2020</v>
      </c>
      <c r="E2359" s="4">
        <v>205</v>
      </c>
      <c r="F2359" s="4">
        <v>30.75</v>
      </c>
      <c r="G2359" s="4">
        <v>174.25</v>
      </c>
      <c r="H2359" s="3" t="s">
        <v>14</v>
      </c>
      <c r="I2359" s="3" t="s">
        <v>87</v>
      </c>
      <c r="J2359" s="4">
        <v>36.9</v>
      </c>
    </row>
    <row r="2360" spans="1:10" x14ac:dyDescent="0.3">
      <c r="A2360" s="2" t="s">
        <v>4629</v>
      </c>
      <c r="B2360" s="3" t="s">
        <v>4630</v>
      </c>
      <c r="C2360" s="2">
        <v>4</v>
      </c>
      <c r="D2360" s="2">
        <v>2020</v>
      </c>
      <c r="E2360" s="4">
        <v>255</v>
      </c>
      <c r="F2360" s="4">
        <v>38.25</v>
      </c>
      <c r="G2360" s="4">
        <v>216.75</v>
      </c>
      <c r="H2360" s="3" t="s">
        <v>20</v>
      </c>
      <c r="I2360" s="3" t="s">
        <v>102</v>
      </c>
      <c r="J2360" s="4">
        <v>66.3</v>
      </c>
    </row>
    <row r="2361" spans="1:10" x14ac:dyDescent="0.3">
      <c r="A2361" s="2" t="s">
        <v>4631</v>
      </c>
      <c r="B2361" s="3" t="s">
        <v>4632</v>
      </c>
      <c r="C2361" s="2">
        <v>4</v>
      </c>
      <c r="D2361" s="2">
        <v>2020</v>
      </c>
      <c r="E2361" s="4">
        <v>313</v>
      </c>
      <c r="F2361" s="4">
        <v>46.949999999999989</v>
      </c>
      <c r="G2361" s="4">
        <v>266.05</v>
      </c>
      <c r="H2361" s="3" t="s">
        <v>20</v>
      </c>
      <c r="I2361" s="3" t="s">
        <v>21</v>
      </c>
      <c r="J2361" s="4">
        <v>93.899999999999991</v>
      </c>
    </row>
    <row r="2362" spans="1:10" x14ac:dyDescent="0.3">
      <c r="A2362" s="2" t="s">
        <v>4633</v>
      </c>
      <c r="B2362" s="3" t="s">
        <v>4634</v>
      </c>
      <c r="C2362" s="2">
        <v>4</v>
      </c>
      <c r="D2362" s="2">
        <v>2020</v>
      </c>
      <c r="E2362" s="4">
        <v>327</v>
      </c>
      <c r="F2362" s="4">
        <v>49.050000000000011</v>
      </c>
      <c r="G2362" s="4">
        <v>277.95</v>
      </c>
      <c r="H2362" s="3" t="s">
        <v>20</v>
      </c>
      <c r="I2362" s="3" t="s">
        <v>100</v>
      </c>
      <c r="J2362" s="4">
        <v>94.83</v>
      </c>
    </row>
    <row r="2363" spans="1:10" x14ac:dyDescent="0.3">
      <c r="A2363" s="2" t="s">
        <v>4635</v>
      </c>
      <c r="B2363" s="3" t="s">
        <v>4636</v>
      </c>
      <c r="C2363" s="2">
        <v>4</v>
      </c>
      <c r="D2363" s="2">
        <v>2020</v>
      </c>
      <c r="E2363" s="4">
        <v>951</v>
      </c>
      <c r="F2363" s="4">
        <v>142.64999999999998</v>
      </c>
      <c r="G2363" s="4">
        <v>808.35</v>
      </c>
      <c r="H2363" s="3" t="s">
        <v>23</v>
      </c>
      <c r="I2363" s="3" t="s">
        <v>24</v>
      </c>
      <c r="J2363" s="4">
        <v>247.26000000000002</v>
      </c>
    </row>
    <row r="2364" spans="1:10" x14ac:dyDescent="0.3">
      <c r="A2364" s="2" t="s">
        <v>4637</v>
      </c>
      <c r="B2364" s="3" t="s">
        <v>4638</v>
      </c>
      <c r="C2364" s="2">
        <v>4</v>
      </c>
      <c r="D2364" s="2">
        <v>2020</v>
      </c>
      <c r="E2364" s="4">
        <v>1086</v>
      </c>
      <c r="F2364" s="4">
        <v>162.89999999999998</v>
      </c>
      <c r="G2364" s="4">
        <v>923.1</v>
      </c>
      <c r="H2364" s="3" t="s">
        <v>23</v>
      </c>
      <c r="I2364" s="3" t="s">
        <v>467</v>
      </c>
      <c r="J2364" s="4">
        <v>293.22000000000003</v>
      </c>
    </row>
    <row r="2365" spans="1:10" x14ac:dyDescent="0.3">
      <c r="A2365" s="2" t="s">
        <v>4639</v>
      </c>
      <c r="B2365" s="3" t="s">
        <v>4640</v>
      </c>
      <c r="C2365" s="2">
        <v>4</v>
      </c>
      <c r="D2365" s="2">
        <v>2020</v>
      </c>
      <c r="E2365" s="4">
        <v>1491</v>
      </c>
      <c r="F2365" s="4">
        <v>223.65000000000009</v>
      </c>
      <c r="G2365" s="4">
        <v>1267.3499999999999</v>
      </c>
      <c r="H2365" s="3" t="s">
        <v>26</v>
      </c>
      <c r="I2365" s="3" t="s">
        <v>31</v>
      </c>
      <c r="J2365" s="4">
        <v>506.94000000000005</v>
      </c>
    </row>
    <row r="2366" spans="1:10" x14ac:dyDescent="0.3">
      <c r="A2366" s="2" t="s">
        <v>4641</v>
      </c>
      <c r="B2366" s="3" t="s">
        <v>4642</v>
      </c>
      <c r="C2366" s="2">
        <v>4</v>
      </c>
      <c r="D2366" s="2">
        <v>2020</v>
      </c>
      <c r="E2366" s="4">
        <v>168</v>
      </c>
      <c r="F2366" s="4">
        <v>25.200000000000017</v>
      </c>
      <c r="G2366" s="4">
        <v>142.79999999999998</v>
      </c>
      <c r="H2366" s="3" t="s">
        <v>11</v>
      </c>
      <c r="I2366" s="3" t="s">
        <v>12</v>
      </c>
      <c r="J2366" s="4">
        <v>25.2</v>
      </c>
    </row>
    <row r="2367" spans="1:10" x14ac:dyDescent="0.3">
      <c r="A2367" s="2" t="s">
        <v>4643</v>
      </c>
      <c r="B2367" s="3" t="s">
        <v>4644</v>
      </c>
      <c r="C2367" s="2">
        <v>4</v>
      </c>
      <c r="D2367" s="2">
        <v>2020</v>
      </c>
      <c r="E2367" s="4">
        <v>205</v>
      </c>
      <c r="F2367" s="4">
        <v>30.75</v>
      </c>
      <c r="G2367" s="4">
        <v>174.25</v>
      </c>
      <c r="H2367" s="3" t="s">
        <v>14</v>
      </c>
      <c r="I2367" s="3" t="s">
        <v>87</v>
      </c>
      <c r="J2367" s="4">
        <v>36.9</v>
      </c>
    </row>
    <row r="2368" spans="1:10" x14ac:dyDescent="0.3">
      <c r="A2368" s="2" t="s">
        <v>4645</v>
      </c>
      <c r="B2368" s="3" t="s">
        <v>4646</v>
      </c>
      <c r="C2368" s="2">
        <v>4</v>
      </c>
      <c r="D2368" s="2">
        <v>2020</v>
      </c>
      <c r="E2368" s="4">
        <v>258</v>
      </c>
      <c r="F2368" s="4">
        <v>38.700000000000017</v>
      </c>
      <c r="G2368" s="4">
        <v>219.29999999999998</v>
      </c>
      <c r="H2368" s="3" t="s">
        <v>20</v>
      </c>
      <c r="I2368" s="3" t="s">
        <v>105</v>
      </c>
      <c r="J2368" s="4">
        <v>72.240000000000009</v>
      </c>
    </row>
    <row r="2369" spans="1:10" x14ac:dyDescent="0.3">
      <c r="A2369" s="2" t="s">
        <v>4647</v>
      </c>
      <c r="B2369" s="3" t="s">
        <v>4648</v>
      </c>
      <c r="C2369" s="2">
        <v>4</v>
      </c>
      <c r="D2369" s="2">
        <v>2020</v>
      </c>
      <c r="E2369" s="4">
        <v>313</v>
      </c>
      <c r="F2369" s="4">
        <v>46.949999999999989</v>
      </c>
      <c r="G2369" s="4">
        <v>266.05</v>
      </c>
      <c r="H2369" s="3" t="s">
        <v>20</v>
      </c>
      <c r="I2369" s="3" t="s">
        <v>21</v>
      </c>
      <c r="J2369" s="4">
        <v>93.899999999999991</v>
      </c>
    </row>
    <row r="2370" spans="1:10" x14ac:dyDescent="0.3">
      <c r="A2370" s="2" t="s">
        <v>4649</v>
      </c>
      <c r="B2370" s="3" t="s">
        <v>4650</v>
      </c>
      <c r="C2370" s="2">
        <v>4</v>
      </c>
      <c r="D2370" s="2">
        <v>2020</v>
      </c>
      <c r="E2370" s="4">
        <v>172</v>
      </c>
      <c r="F2370" s="4">
        <v>25.800000000000011</v>
      </c>
      <c r="G2370" s="4">
        <v>146.19999999999999</v>
      </c>
      <c r="H2370" s="3" t="s">
        <v>11</v>
      </c>
      <c r="I2370" s="3" t="s">
        <v>71</v>
      </c>
      <c r="J2370" s="4">
        <v>65.36</v>
      </c>
    </row>
    <row r="2371" spans="1:10" x14ac:dyDescent="0.3">
      <c r="A2371" s="2" t="s">
        <v>4651</v>
      </c>
      <c r="B2371" s="3" t="s">
        <v>4652</v>
      </c>
      <c r="C2371" s="2">
        <v>4</v>
      </c>
      <c r="D2371" s="2">
        <v>2020</v>
      </c>
      <c r="E2371" s="4">
        <v>240</v>
      </c>
      <c r="F2371" s="4">
        <v>36</v>
      </c>
      <c r="G2371" s="4">
        <v>204</v>
      </c>
      <c r="H2371" s="3" t="s">
        <v>14</v>
      </c>
      <c r="I2371" s="3" t="s">
        <v>17</v>
      </c>
      <c r="J2371" s="4">
        <v>43.199999999999996</v>
      </c>
    </row>
    <row r="2372" spans="1:10" x14ac:dyDescent="0.3">
      <c r="A2372" s="2" t="s">
        <v>4653</v>
      </c>
      <c r="B2372" s="3" t="s">
        <v>4654</v>
      </c>
      <c r="C2372" s="2">
        <v>4</v>
      </c>
      <c r="D2372" s="2">
        <v>2020</v>
      </c>
      <c r="E2372" s="4">
        <v>258</v>
      </c>
      <c r="F2372" s="4">
        <v>38.700000000000017</v>
      </c>
      <c r="G2372" s="4">
        <v>219.29999999999998</v>
      </c>
      <c r="H2372" s="3" t="s">
        <v>20</v>
      </c>
      <c r="I2372" s="3" t="s">
        <v>105</v>
      </c>
      <c r="J2372" s="4">
        <v>72.240000000000009</v>
      </c>
    </row>
    <row r="2373" spans="1:10" x14ac:dyDescent="0.3">
      <c r="A2373" s="2" t="s">
        <v>4655</v>
      </c>
      <c r="B2373" s="3" t="s">
        <v>4656</v>
      </c>
      <c r="C2373" s="2">
        <v>4</v>
      </c>
      <c r="D2373" s="2">
        <v>2020</v>
      </c>
      <c r="E2373" s="4">
        <v>258</v>
      </c>
      <c r="F2373" s="4">
        <v>38.700000000000017</v>
      </c>
      <c r="G2373" s="4">
        <v>219.29999999999998</v>
      </c>
      <c r="H2373" s="3" t="s">
        <v>20</v>
      </c>
      <c r="I2373" s="3" t="s">
        <v>105</v>
      </c>
      <c r="J2373" s="4">
        <v>72.240000000000009</v>
      </c>
    </row>
    <row r="2374" spans="1:10" x14ac:dyDescent="0.3">
      <c r="A2374" s="2" t="s">
        <v>4657</v>
      </c>
      <c r="B2374" s="3" t="s">
        <v>4658</v>
      </c>
      <c r="C2374" s="2">
        <v>4</v>
      </c>
      <c r="D2374" s="2">
        <v>2020</v>
      </c>
      <c r="E2374" s="4">
        <v>805</v>
      </c>
      <c r="F2374" s="4">
        <v>120.75</v>
      </c>
      <c r="G2374" s="4">
        <v>684.25</v>
      </c>
      <c r="H2374" s="3" t="s">
        <v>23</v>
      </c>
      <c r="I2374" s="3" t="s">
        <v>180</v>
      </c>
      <c r="J2374" s="4">
        <v>249.55</v>
      </c>
    </row>
    <row r="2375" spans="1:10" x14ac:dyDescent="0.3">
      <c r="A2375" s="2" t="s">
        <v>4659</v>
      </c>
      <c r="B2375" s="3" t="s">
        <v>4660</v>
      </c>
      <c r="C2375" s="2">
        <v>4</v>
      </c>
      <c r="D2375" s="2">
        <v>2020</v>
      </c>
      <c r="E2375" s="4">
        <v>889</v>
      </c>
      <c r="F2375" s="4">
        <v>133.35000000000002</v>
      </c>
      <c r="G2375" s="4">
        <v>755.65</v>
      </c>
      <c r="H2375" s="3" t="s">
        <v>23</v>
      </c>
      <c r="I2375" s="3" t="s">
        <v>309</v>
      </c>
      <c r="J2375" s="4">
        <v>222.25</v>
      </c>
    </row>
    <row r="2376" spans="1:10" x14ac:dyDescent="0.3">
      <c r="A2376" s="2" t="s">
        <v>4661</v>
      </c>
      <c r="B2376" s="3" t="s">
        <v>4662</v>
      </c>
      <c r="C2376" s="2">
        <v>4</v>
      </c>
      <c r="D2376" s="2">
        <v>2020</v>
      </c>
      <c r="E2376" s="4">
        <v>1491</v>
      </c>
      <c r="F2376" s="4">
        <v>223.65000000000009</v>
      </c>
      <c r="G2376" s="4">
        <v>1267.3499999999999</v>
      </c>
      <c r="H2376" s="3" t="s">
        <v>26</v>
      </c>
      <c r="I2376" s="3" t="s">
        <v>31</v>
      </c>
      <c r="J2376" s="4">
        <v>506.94000000000005</v>
      </c>
    </row>
    <row r="2377" spans="1:10" x14ac:dyDescent="0.3">
      <c r="A2377" s="2" t="s">
        <v>4663</v>
      </c>
      <c r="B2377" s="3" t="s">
        <v>4664</v>
      </c>
      <c r="C2377" s="2">
        <v>4</v>
      </c>
      <c r="D2377" s="2">
        <v>2020</v>
      </c>
      <c r="E2377" s="4">
        <v>172</v>
      </c>
      <c r="F2377" s="4">
        <v>25.800000000000011</v>
      </c>
      <c r="G2377" s="4">
        <v>146.19999999999999</v>
      </c>
      <c r="H2377" s="3" t="s">
        <v>11</v>
      </c>
      <c r="I2377" s="3" t="s">
        <v>71</v>
      </c>
      <c r="J2377" s="4">
        <v>65.36</v>
      </c>
    </row>
    <row r="2378" spans="1:10" x14ac:dyDescent="0.3">
      <c r="A2378" s="2" t="s">
        <v>4665</v>
      </c>
      <c r="B2378" s="3" t="s">
        <v>4666</v>
      </c>
      <c r="C2378" s="2">
        <v>4</v>
      </c>
      <c r="D2378" s="2">
        <v>2020</v>
      </c>
      <c r="E2378" s="4">
        <v>336</v>
      </c>
      <c r="F2378" s="4">
        <v>50.400000000000034</v>
      </c>
      <c r="G2378" s="4">
        <v>285.59999999999997</v>
      </c>
      <c r="H2378" s="3" t="s">
        <v>60</v>
      </c>
      <c r="I2378" s="3" t="s">
        <v>247</v>
      </c>
      <c r="J2378" s="4">
        <v>120.96</v>
      </c>
    </row>
    <row r="2379" spans="1:10" x14ac:dyDescent="0.3">
      <c r="A2379" s="2" t="s">
        <v>4667</v>
      </c>
      <c r="B2379" s="3" t="s">
        <v>4668</v>
      </c>
      <c r="C2379" s="2">
        <v>4</v>
      </c>
      <c r="D2379" s="2">
        <v>2020</v>
      </c>
      <c r="E2379" s="4">
        <v>447</v>
      </c>
      <c r="F2379" s="4">
        <v>67.050000000000011</v>
      </c>
      <c r="G2379" s="4">
        <v>379.95</v>
      </c>
      <c r="H2379" s="3" t="s">
        <v>63</v>
      </c>
      <c r="I2379" s="3" t="s">
        <v>64</v>
      </c>
      <c r="J2379" s="4">
        <v>156.44999999999999</v>
      </c>
    </row>
    <row r="2380" spans="1:10" x14ac:dyDescent="0.3">
      <c r="A2380" s="2" t="s">
        <v>4669</v>
      </c>
      <c r="B2380" s="3" t="s">
        <v>4670</v>
      </c>
      <c r="C2380" s="2">
        <v>4</v>
      </c>
      <c r="D2380" s="2">
        <v>2020</v>
      </c>
      <c r="E2380" s="4">
        <v>172</v>
      </c>
      <c r="F2380" s="4">
        <v>25.800000000000011</v>
      </c>
      <c r="G2380" s="4">
        <v>146.19999999999999</v>
      </c>
      <c r="H2380" s="3" t="s">
        <v>11</v>
      </c>
      <c r="I2380" s="3" t="s">
        <v>71</v>
      </c>
      <c r="J2380" s="4">
        <v>65.36</v>
      </c>
    </row>
    <row r="2381" spans="1:10" x14ac:dyDescent="0.3">
      <c r="A2381" s="2" t="s">
        <v>4671</v>
      </c>
      <c r="B2381" s="3" t="s">
        <v>4672</v>
      </c>
      <c r="C2381" s="2">
        <v>4</v>
      </c>
      <c r="D2381" s="2">
        <v>2020</v>
      </c>
      <c r="E2381" s="4">
        <v>168</v>
      </c>
      <c r="F2381" s="4">
        <v>25.200000000000017</v>
      </c>
      <c r="G2381" s="4">
        <v>142.79999999999998</v>
      </c>
      <c r="H2381" s="3" t="s">
        <v>11</v>
      </c>
      <c r="I2381" s="3" t="s">
        <v>121</v>
      </c>
      <c r="J2381" s="4">
        <v>75.600000000000009</v>
      </c>
    </row>
    <row r="2382" spans="1:10" x14ac:dyDescent="0.3">
      <c r="A2382" s="2" t="s">
        <v>4673</v>
      </c>
      <c r="B2382" s="3" t="s">
        <v>4674</v>
      </c>
      <c r="C2382" s="2">
        <v>4</v>
      </c>
      <c r="D2382" s="2">
        <v>2020</v>
      </c>
      <c r="E2382" s="4">
        <v>192</v>
      </c>
      <c r="F2382" s="4">
        <v>28.800000000000011</v>
      </c>
      <c r="G2382" s="4">
        <v>163.19999999999999</v>
      </c>
      <c r="H2382" s="3" t="s">
        <v>14</v>
      </c>
      <c r="I2382" s="3" t="s">
        <v>78</v>
      </c>
      <c r="J2382" s="4">
        <v>34.56</v>
      </c>
    </row>
    <row r="2383" spans="1:10" x14ac:dyDescent="0.3">
      <c r="A2383" s="2" t="s">
        <v>4675</v>
      </c>
      <c r="B2383" s="3" t="s">
        <v>4676</v>
      </c>
      <c r="C2383" s="2">
        <v>4</v>
      </c>
      <c r="D2383" s="2">
        <v>2020</v>
      </c>
      <c r="E2383" s="4">
        <v>220</v>
      </c>
      <c r="F2383" s="4">
        <v>33</v>
      </c>
      <c r="G2383" s="4">
        <v>187</v>
      </c>
      <c r="H2383" s="3" t="s">
        <v>14</v>
      </c>
      <c r="I2383" s="3" t="s">
        <v>15</v>
      </c>
      <c r="J2383" s="4">
        <v>39.6</v>
      </c>
    </row>
    <row r="2384" spans="1:10" x14ac:dyDescent="0.3">
      <c r="A2384" s="2" t="s">
        <v>4677</v>
      </c>
      <c r="B2384" s="3" t="s">
        <v>4678</v>
      </c>
      <c r="C2384" s="2">
        <v>4</v>
      </c>
      <c r="D2384" s="2">
        <v>2020</v>
      </c>
      <c r="E2384" s="4">
        <v>284</v>
      </c>
      <c r="F2384" s="4">
        <v>42.599999999999994</v>
      </c>
      <c r="G2384" s="4">
        <v>241.4</v>
      </c>
      <c r="H2384" s="3" t="s">
        <v>60</v>
      </c>
      <c r="I2384" s="3" t="s">
        <v>109</v>
      </c>
      <c r="J2384" s="4">
        <v>76.680000000000007</v>
      </c>
    </row>
    <row r="2385" spans="1:10" x14ac:dyDescent="0.3">
      <c r="A2385" s="2" t="s">
        <v>4679</v>
      </c>
      <c r="B2385" s="3" t="s">
        <v>4680</v>
      </c>
      <c r="C2385" s="2">
        <v>4</v>
      </c>
      <c r="D2385" s="2">
        <v>2020</v>
      </c>
      <c r="E2385" s="4">
        <v>383</v>
      </c>
      <c r="F2385" s="4">
        <v>57.449999999999989</v>
      </c>
      <c r="G2385" s="4">
        <v>325.55</v>
      </c>
      <c r="H2385" s="3" t="s">
        <v>63</v>
      </c>
      <c r="I2385" s="3" t="s">
        <v>66</v>
      </c>
      <c r="J2385" s="4">
        <v>122.56</v>
      </c>
    </row>
    <row r="2386" spans="1:10" x14ac:dyDescent="0.3">
      <c r="A2386" s="2" t="s">
        <v>4681</v>
      </c>
      <c r="B2386" s="3" t="s">
        <v>4682</v>
      </c>
      <c r="C2386" s="2">
        <v>4</v>
      </c>
      <c r="D2386" s="2">
        <v>2020</v>
      </c>
      <c r="E2386" s="4">
        <v>144</v>
      </c>
      <c r="F2386" s="4">
        <v>21.600000000000009</v>
      </c>
      <c r="G2386" s="4">
        <v>122.39999999999999</v>
      </c>
      <c r="H2386" s="3" t="s">
        <v>11</v>
      </c>
      <c r="I2386" s="3" t="s">
        <v>119</v>
      </c>
      <c r="J2386" s="4">
        <v>66.240000000000009</v>
      </c>
    </row>
    <row r="2387" spans="1:10" x14ac:dyDescent="0.3">
      <c r="A2387" s="2" t="s">
        <v>4683</v>
      </c>
      <c r="B2387" s="3" t="s">
        <v>4684</v>
      </c>
      <c r="C2387" s="2">
        <v>4</v>
      </c>
      <c r="D2387" s="2">
        <v>2020</v>
      </c>
      <c r="E2387" s="4">
        <v>240</v>
      </c>
      <c r="F2387" s="4">
        <v>36</v>
      </c>
      <c r="G2387" s="4">
        <v>204</v>
      </c>
      <c r="H2387" s="3" t="s">
        <v>14</v>
      </c>
      <c r="I2387" s="3" t="s">
        <v>17</v>
      </c>
      <c r="J2387" s="4">
        <v>43.199999999999996</v>
      </c>
    </row>
    <row r="2388" spans="1:10" x14ac:dyDescent="0.3">
      <c r="A2388" s="2" t="s">
        <v>4685</v>
      </c>
      <c r="B2388" s="3" t="s">
        <v>4686</v>
      </c>
      <c r="C2388" s="2">
        <v>4</v>
      </c>
      <c r="D2388" s="2">
        <v>2020</v>
      </c>
      <c r="E2388" s="4">
        <v>240</v>
      </c>
      <c r="F2388" s="4">
        <v>36</v>
      </c>
      <c r="G2388" s="4">
        <v>204</v>
      </c>
      <c r="H2388" s="3" t="s">
        <v>14</v>
      </c>
      <c r="I2388" s="3" t="s">
        <v>17</v>
      </c>
      <c r="J2388" s="4">
        <v>43.199999999999996</v>
      </c>
    </row>
    <row r="2389" spans="1:10" x14ac:dyDescent="0.3">
      <c r="A2389" s="2" t="s">
        <v>4687</v>
      </c>
      <c r="B2389" s="3" t="s">
        <v>4688</v>
      </c>
      <c r="C2389" s="2">
        <v>4</v>
      </c>
      <c r="D2389" s="2">
        <v>2020</v>
      </c>
      <c r="E2389" s="4">
        <v>210</v>
      </c>
      <c r="F2389" s="4">
        <v>31.5</v>
      </c>
      <c r="G2389" s="4">
        <v>178.5</v>
      </c>
      <c r="H2389" s="3" t="s">
        <v>14</v>
      </c>
      <c r="I2389" s="3" t="s">
        <v>75</v>
      </c>
      <c r="J2389" s="4">
        <v>37.799999999999997</v>
      </c>
    </row>
    <row r="2390" spans="1:10" x14ac:dyDescent="0.3">
      <c r="A2390" s="2" t="s">
        <v>4689</v>
      </c>
      <c r="B2390" s="3" t="s">
        <v>4690</v>
      </c>
      <c r="C2390" s="2">
        <v>4</v>
      </c>
      <c r="D2390" s="2">
        <v>2020</v>
      </c>
      <c r="E2390" s="4">
        <v>192</v>
      </c>
      <c r="F2390" s="4">
        <v>28.800000000000011</v>
      </c>
      <c r="G2390" s="4">
        <v>163.19999999999999</v>
      </c>
      <c r="H2390" s="3" t="s">
        <v>14</v>
      </c>
      <c r="I2390" s="3" t="s">
        <v>78</v>
      </c>
      <c r="J2390" s="4">
        <v>34.56</v>
      </c>
    </row>
    <row r="2391" spans="1:10" x14ac:dyDescent="0.3">
      <c r="A2391" s="2" t="s">
        <v>4691</v>
      </c>
      <c r="B2391" s="3" t="s">
        <v>4692</v>
      </c>
      <c r="C2391" s="2">
        <v>4</v>
      </c>
      <c r="D2391" s="2">
        <v>2020</v>
      </c>
      <c r="E2391" s="4">
        <v>313</v>
      </c>
      <c r="F2391" s="4">
        <v>46.949999999999989</v>
      </c>
      <c r="G2391" s="4">
        <v>266.05</v>
      </c>
      <c r="H2391" s="3" t="s">
        <v>20</v>
      </c>
      <c r="I2391" s="3" t="s">
        <v>21</v>
      </c>
      <c r="J2391" s="4">
        <v>93.899999999999991</v>
      </c>
    </row>
    <row r="2392" spans="1:10" x14ac:dyDescent="0.3">
      <c r="A2392" s="2" t="s">
        <v>4693</v>
      </c>
      <c r="B2392" s="3" t="s">
        <v>4694</v>
      </c>
      <c r="C2392" s="2">
        <v>4</v>
      </c>
      <c r="D2392" s="2">
        <v>2020</v>
      </c>
      <c r="E2392" s="4">
        <v>313</v>
      </c>
      <c r="F2392" s="4">
        <v>46.949999999999989</v>
      </c>
      <c r="G2392" s="4">
        <v>266.05</v>
      </c>
      <c r="H2392" s="3" t="s">
        <v>20</v>
      </c>
      <c r="I2392" s="3" t="s">
        <v>21</v>
      </c>
      <c r="J2392" s="4">
        <v>93.899999999999991</v>
      </c>
    </row>
    <row r="2393" spans="1:10" x14ac:dyDescent="0.3">
      <c r="A2393" s="2" t="s">
        <v>4695</v>
      </c>
      <c r="B2393" s="3" t="s">
        <v>4696</v>
      </c>
      <c r="C2393" s="2">
        <v>4</v>
      </c>
      <c r="D2393" s="2">
        <v>2020</v>
      </c>
      <c r="E2393" s="4">
        <v>258</v>
      </c>
      <c r="F2393" s="4">
        <v>38.700000000000017</v>
      </c>
      <c r="G2393" s="4">
        <v>219.29999999999998</v>
      </c>
      <c r="H2393" s="3" t="s">
        <v>20</v>
      </c>
      <c r="I2393" s="3" t="s">
        <v>105</v>
      </c>
      <c r="J2393" s="4">
        <v>72.240000000000009</v>
      </c>
    </row>
    <row r="2394" spans="1:10" x14ac:dyDescent="0.3">
      <c r="A2394" s="2" t="s">
        <v>4697</v>
      </c>
      <c r="B2394" s="3" t="s">
        <v>4698</v>
      </c>
      <c r="C2394" s="2">
        <v>4</v>
      </c>
      <c r="D2394" s="2">
        <v>2020</v>
      </c>
      <c r="E2394" s="4">
        <v>992</v>
      </c>
      <c r="F2394" s="4">
        <v>148.80000000000007</v>
      </c>
      <c r="G2394" s="4">
        <v>843.19999999999993</v>
      </c>
      <c r="H2394" s="3" t="s">
        <v>23</v>
      </c>
      <c r="I2394" s="3" t="s">
        <v>405</v>
      </c>
      <c r="J2394" s="4">
        <v>277.76000000000005</v>
      </c>
    </row>
    <row r="2395" spans="1:10" x14ac:dyDescent="0.3">
      <c r="A2395" s="2" t="s">
        <v>4699</v>
      </c>
      <c r="B2395" s="3" t="s">
        <v>4700</v>
      </c>
      <c r="C2395" s="2">
        <v>4</v>
      </c>
      <c r="D2395" s="2">
        <v>2020</v>
      </c>
      <c r="E2395" s="4">
        <v>636</v>
      </c>
      <c r="F2395" s="4">
        <v>95.399999999999977</v>
      </c>
      <c r="G2395" s="4">
        <v>540.6</v>
      </c>
      <c r="H2395" s="3" t="s">
        <v>41</v>
      </c>
      <c r="I2395" s="3" t="s">
        <v>194</v>
      </c>
      <c r="J2395" s="4">
        <v>216.24</v>
      </c>
    </row>
    <row r="2396" spans="1:10" x14ac:dyDescent="0.3">
      <c r="A2396" s="2" t="s">
        <v>4701</v>
      </c>
      <c r="B2396" s="3" t="s">
        <v>4702</v>
      </c>
      <c r="C2396" s="2">
        <v>4</v>
      </c>
      <c r="D2396" s="2">
        <v>2020</v>
      </c>
      <c r="E2396" s="4">
        <v>538</v>
      </c>
      <c r="F2396" s="4">
        <v>80.699999999999989</v>
      </c>
      <c r="G2396" s="4">
        <v>457.3</v>
      </c>
      <c r="H2396" s="3" t="s">
        <v>44</v>
      </c>
      <c r="I2396" s="3" t="s">
        <v>47</v>
      </c>
      <c r="J2396" s="4">
        <v>145.26000000000002</v>
      </c>
    </row>
    <row r="2397" spans="1:10" x14ac:dyDescent="0.3">
      <c r="A2397" s="2" t="s">
        <v>4703</v>
      </c>
      <c r="B2397" s="3" t="s">
        <v>4704</v>
      </c>
      <c r="C2397" s="2">
        <v>4</v>
      </c>
      <c r="D2397" s="2">
        <v>2020</v>
      </c>
      <c r="E2397" s="4">
        <v>312</v>
      </c>
      <c r="F2397" s="4">
        <v>46.800000000000011</v>
      </c>
      <c r="G2397" s="4">
        <v>265.2</v>
      </c>
      <c r="H2397" s="3" t="s">
        <v>60</v>
      </c>
      <c r="I2397" s="3" t="s">
        <v>61</v>
      </c>
      <c r="J2397" s="4">
        <v>99.84</v>
      </c>
    </row>
    <row r="2398" spans="1:10" x14ac:dyDescent="0.3">
      <c r="A2398" s="2" t="s">
        <v>4705</v>
      </c>
      <c r="B2398" s="3" t="s">
        <v>4706</v>
      </c>
      <c r="C2398" s="2">
        <v>4</v>
      </c>
      <c r="D2398" s="2">
        <v>2020</v>
      </c>
      <c r="E2398" s="4">
        <v>636</v>
      </c>
      <c r="F2398" s="4">
        <v>95.399999999999977</v>
      </c>
      <c r="G2398" s="4">
        <v>540.6</v>
      </c>
      <c r="H2398" s="3" t="s">
        <v>41</v>
      </c>
      <c r="I2398" s="3" t="s">
        <v>194</v>
      </c>
      <c r="J2398" s="4">
        <v>216.24</v>
      </c>
    </row>
    <row r="2399" spans="1:10" x14ac:dyDescent="0.3">
      <c r="A2399" s="2" t="s">
        <v>4707</v>
      </c>
      <c r="B2399" s="3" t="s">
        <v>4708</v>
      </c>
      <c r="C2399" s="2">
        <v>4</v>
      </c>
      <c r="D2399" s="2">
        <v>2020</v>
      </c>
      <c r="E2399" s="4">
        <v>538</v>
      </c>
      <c r="F2399" s="4">
        <v>80.699999999999989</v>
      </c>
      <c r="G2399" s="4">
        <v>457.3</v>
      </c>
      <c r="H2399" s="3" t="s">
        <v>44</v>
      </c>
      <c r="I2399" s="3" t="s">
        <v>597</v>
      </c>
      <c r="J2399" s="4">
        <v>129.12</v>
      </c>
    </row>
    <row r="2400" spans="1:10" x14ac:dyDescent="0.3">
      <c r="A2400" s="2" t="s">
        <v>4709</v>
      </c>
      <c r="B2400" s="3" t="s">
        <v>4710</v>
      </c>
      <c r="C2400" s="2">
        <v>4</v>
      </c>
      <c r="D2400" s="2">
        <v>2020</v>
      </c>
      <c r="E2400" s="4">
        <v>295</v>
      </c>
      <c r="F2400" s="4">
        <v>44.25</v>
      </c>
      <c r="G2400" s="4">
        <v>250.75</v>
      </c>
      <c r="H2400" s="3" t="s">
        <v>60</v>
      </c>
      <c r="I2400" s="3" t="s">
        <v>729</v>
      </c>
      <c r="J2400" s="4">
        <v>97.350000000000009</v>
      </c>
    </row>
    <row r="2401" spans="1:10" x14ac:dyDescent="0.3">
      <c r="A2401" s="2" t="s">
        <v>4711</v>
      </c>
      <c r="B2401" s="3" t="s">
        <v>4712</v>
      </c>
      <c r="C2401" s="2">
        <v>4</v>
      </c>
      <c r="D2401" s="2">
        <v>2020</v>
      </c>
      <c r="E2401" s="4">
        <v>383</v>
      </c>
      <c r="F2401" s="4">
        <v>57.449999999999989</v>
      </c>
      <c r="G2401" s="4">
        <v>325.55</v>
      </c>
      <c r="H2401" s="3" t="s">
        <v>63</v>
      </c>
      <c r="I2401" s="3" t="s">
        <v>66</v>
      </c>
      <c r="J2401" s="4">
        <v>122.56</v>
      </c>
    </row>
    <row r="2402" spans="1:10" x14ac:dyDescent="0.3">
      <c r="A2402" s="2" t="s">
        <v>4713</v>
      </c>
      <c r="B2402" s="3" t="s">
        <v>4714</v>
      </c>
      <c r="C2402" s="2">
        <v>4</v>
      </c>
      <c r="D2402" s="2">
        <v>2020</v>
      </c>
      <c r="E2402" s="4">
        <v>168</v>
      </c>
      <c r="F2402" s="4">
        <v>25.200000000000017</v>
      </c>
      <c r="G2402" s="4">
        <v>142.79999999999998</v>
      </c>
      <c r="H2402" s="3" t="s">
        <v>11</v>
      </c>
      <c r="I2402" s="3" t="s">
        <v>121</v>
      </c>
      <c r="J2402" s="4">
        <v>75.600000000000009</v>
      </c>
    </row>
    <row r="2403" spans="1:10" x14ac:dyDescent="0.3">
      <c r="A2403" s="2" t="s">
        <v>4715</v>
      </c>
      <c r="B2403" s="3" t="s">
        <v>4716</v>
      </c>
      <c r="C2403" s="2">
        <v>4</v>
      </c>
      <c r="D2403" s="2">
        <v>2020</v>
      </c>
      <c r="E2403" s="4">
        <v>192</v>
      </c>
      <c r="F2403" s="4">
        <v>28.800000000000011</v>
      </c>
      <c r="G2403" s="4">
        <v>163.19999999999999</v>
      </c>
      <c r="H2403" s="3" t="s">
        <v>14</v>
      </c>
      <c r="I2403" s="3" t="s">
        <v>78</v>
      </c>
      <c r="J2403" s="4">
        <v>34.56</v>
      </c>
    </row>
    <row r="2404" spans="1:10" x14ac:dyDescent="0.3">
      <c r="A2404" s="2" t="s">
        <v>4717</v>
      </c>
      <c r="B2404" s="3" t="s">
        <v>4718</v>
      </c>
      <c r="C2404" s="2">
        <v>4</v>
      </c>
      <c r="D2404" s="2">
        <v>2020</v>
      </c>
      <c r="E2404" s="4">
        <v>210</v>
      </c>
      <c r="F2404" s="4">
        <v>31.5</v>
      </c>
      <c r="G2404" s="4">
        <v>178.5</v>
      </c>
      <c r="H2404" s="3" t="s">
        <v>14</v>
      </c>
      <c r="I2404" s="3" t="s">
        <v>75</v>
      </c>
      <c r="J2404" s="4">
        <v>37.799999999999997</v>
      </c>
    </row>
    <row r="2405" spans="1:10" x14ac:dyDescent="0.3">
      <c r="A2405" s="2" t="s">
        <v>4719</v>
      </c>
      <c r="B2405" s="3" t="s">
        <v>4720</v>
      </c>
      <c r="C2405" s="2">
        <v>4</v>
      </c>
      <c r="D2405" s="2">
        <v>2020</v>
      </c>
      <c r="E2405" s="4">
        <v>240</v>
      </c>
      <c r="F2405" s="4">
        <v>36</v>
      </c>
      <c r="G2405" s="4">
        <v>204</v>
      </c>
      <c r="H2405" s="3" t="s">
        <v>14</v>
      </c>
      <c r="I2405" s="3" t="s">
        <v>17</v>
      </c>
      <c r="J2405" s="4">
        <v>43.199999999999996</v>
      </c>
    </row>
    <row r="2406" spans="1:10" x14ac:dyDescent="0.3">
      <c r="A2406" s="2" t="s">
        <v>4721</v>
      </c>
      <c r="B2406" s="3" t="s">
        <v>4722</v>
      </c>
      <c r="C2406" s="2">
        <v>4</v>
      </c>
      <c r="D2406" s="2">
        <v>2020</v>
      </c>
      <c r="E2406" s="4">
        <v>327</v>
      </c>
      <c r="F2406" s="4">
        <v>49.050000000000011</v>
      </c>
      <c r="G2406" s="4">
        <v>277.95</v>
      </c>
      <c r="H2406" s="3" t="s">
        <v>20</v>
      </c>
      <c r="I2406" s="3" t="s">
        <v>100</v>
      </c>
      <c r="J2406" s="4">
        <v>94.83</v>
      </c>
    </row>
    <row r="2407" spans="1:10" x14ac:dyDescent="0.3">
      <c r="A2407" s="2" t="s">
        <v>4723</v>
      </c>
      <c r="B2407" s="3" t="s">
        <v>4724</v>
      </c>
      <c r="C2407" s="2">
        <v>4</v>
      </c>
      <c r="D2407" s="2">
        <v>2020</v>
      </c>
      <c r="E2407" s="4">
        <v>1086</v>
      </c>
      <c r="F2407" s="4">
        <v>162.89999999999998</v>
      </c>
      <c r="G2407" s="4">
        <v>923.1</v>
      </c>
      <c r="H2407" s="3" t="s">
        <v>23</v>
      </c>
      <c r="I2407" s="3" t="s">
        <v>467</v>
      </c>
      <c r="J2407" s="4">
        <v>293.22000000000003</v>
      </c>
    </row>
    <row r="2408" spans="1:10" x14ac:dyDescent="0.3">
      <c r="A2408" s="2" t="s">
        <v>4725</v>
      </c>
      <c r="B2408" s="3" t="s">
        <v>4726</v>
      </c>
      <c r="C2408" s="2">
        <v>4</v>
      </c>
      <c r="D2408" s="2">
        <v>2020</v>
      </c>
      <c r="E2408" s="4">
        <v>1576</v>
      </c>
      <c r="F2408" s="4">
        <v>236.40000000000009</v>
      </c>
      <c r="G2408" s="4">
        <v>1339.6</v>
      </c>
      <c r="H2408" s="3" t="s">
        <v>26</v>
      </c>
      <c r="I2408" s="3" t="s">
        <v>407</v>
      </c>
      <c r="J2408" s="4">
        <v>520.08000000000004</v>
      </c>
    </row>
    <row r="2409" spans="1:10" x14ac:dyDescent="0.3">
      <c r="A2409" s="2" t="s">
        <v>4727</v>
      </c>
      <c r="B2409" s="3" t="s">
        <v>4728</v>
      </c>
      <c r="C2409" s="2">
        <v>4</v>
      </c>
      <c r="D2409" s="2">
        <v>2020</v>
      </c>
      <c r="E2409" s="4">
        <v>327</v>
      </c>
      <c r="F2409" s="4">
        <v>49.050000000000011</v>
      </c>
      <c r="G2409" s="4">
        <v>277.95</v>
      </c>
      <c r="H2409" s="3" t="s">
        <v>20</v>
      </c>
      <c r="I2409" s="3" t="s">
        <v>100</v>
      </c>
      <c r="J2409" s="4">
        <v>94.83</v>
      </c>
    </row>
    <row r="2410" spans="1:10" x14ac:dyDescent="0.3">
      <c r="A2410" s="2" t="s">
        <v>4729</v>
      </c>
      <c r="B2410" s="3" t="s">
        <v>4730</v>
      </c>
      <c r="C2410" s="2">
        <v>4</v>
      </c>
      <c r="D2410" s="2">
        <v>2020</v>
      </c>
      <c r="E2410" s="4">
        <v>805</v>
      </c>
      <c r="F2410" s="4">
        <v>120.75</v>
      </c>
      <c r="G2410" s="4">
        <v>684.25</v>
      </c>
      <c r="H2410" s="3" t="s">
        <v>23</v>
      </c>
      <c r="I2410" s="3" t="s">
        <v>180</v>
      </c>
      <c r="J2410" s="4">
        <v>249.55</v>
      </c>
    </row>
    <row r="2411" spans="1:10" x14ac:dyDescent="0.3">
      <c r="A2411" s="2" t="s">
        <v>4731</v>
      </c>
      <c r="B2411" s="3" t="s">
        <v>4732</v>
      </c>
      <c r="C2411" s="2">
        <v>4</v>
      </c>
      <c r="D2411" s="2">
        <v>2020</v>
      </c>
      <c r="E2411" s="4">
        <v>168</v>
      </c>
      <c r="F2411" s="4">
        <v>25.200000000000017</v>
      </c>
      <c r="G2411" s="4">
        <v>142.79999999999998</v>
      </c>
      <c r="H2411" s="3" t="s">
        <v>11</v>
      </c>
      <c r="I2411" s="3" t="s">
        <v>121</v>
      </c>
      <c r="J2411" s="4">
        <v>75.600000000000009</v>
      </c>
    </row>
    <row r="2412" spans="1:10" x14ac:dyDescent="0.3">
      <c r="A2412" s="2" t="s">
        <v>4733</v>
      </c>
      <c r="B2412" s="3" t="s">
        <v>4734</v>
      </c>
      <c r="C2412" s="2">
        <v>4</v>
      </c>
      <c r="D2412" s="2">
        <v>2020</v>
      </c>
      <c r="E2412" s="4">
        <v>447</v>
      </c>
      <c r="F2412" s="4">
        <v>67.050000000000011</v>
      </c>
      <c r="G2412" s="4">
        <v>379.95</v>
      </c>
      <c r="H2412" s="3" t="s">
        <v>63</v>
      </c>
      <c r="I2412" s="3" t="s">
        <v>64</v>
      </c>
      <c r="J2412" s="4">
        <v>156.44999999999999</v>
      </c>
    </row>
    <row r="2413" spans="1:10" x14ac:dyDescent="0.3">
      <c r="A2413" s="2" t="s">
        <v>4735</v>
      </c>
      <c r="B2413" s="3" t="s">
        <v>4736</v>
      </c>
      <c r="C2413" s="2">
        <v>4</v>
      </c>
      <c r="D2413" s="2">
        <v>2020</v>
      </c>
      <c r="E2413" s="4">
        <v>210</v>
      </c>
      <c r="F2413" s="4">
        <v>31.5</v>
      </c>
      <c r="G2413" s="4">
        <v>178.5</v>
      </c>
      <c r="H2413" s="3" t="s">
        <v>14</v>
      </c>
      <c r="I2413" s="3" t="s">
        <v>75</v>
      </c>
      <c r="J2413" s="4">
        <v>37.799999999999997</v>
      </c>
    </row>
    <row r="2414" spans="1:10" x14ac:dyDescent="0.3">
      <c r="A2414" s="2" t="s">
        <v>4737</v>
      </c>
      <c r="B2414" s="3" t="s">
        <v>4738</v>
      </c>
      <c r="C2414" s="2">
        <v>4</v>
      </c>
      <c r="D2414" s="2">
        <v>2020</v>
      </c>
      <c r="E2414" s="4">
        <v>258</v>
      </c>
      <c r="F2414" s="4">
        <v>38.700000000000017</v>
      </c>
      <c r="G2414" s="4">
        <v>219.29999999999998</v>
      </c>
      <c r="H2414" s="3" t="s">
        <v>20</v>
      </c>
      <c r="I2414" s="3" t="s">
        <v>105</v>
      </c>
      <c r="J2414" s="4">
        <v>72.240000000000009</v>
      </c>
    </row>
    <row r="2415" spans="1:10" x14ac:dyDescent="0.3">
      <c r="A2415" s="2" t="s">
        <v>4739</v>
      </c>
      <c r="B2415" s="3" t="s">
        <v>4740</v>
      </c>
      <c r="C2415" s="2">
        <v>4</v>
      </c>
      <c r="D2415" s="2">
        <v>2020</v>
      </c>
      <c r="E2415" s="4">
        <v>228</v>
      </c>
      <c r="F2415" s="4">
        <v>34.200000000000017</v>
      </c>
      <c r="G2415" s="4">
        <v>193.79999999999998</v>
      </c>
      <c r="H2415" s="3" t="s">
        <v>60</v>
      </c>
      <c r="I2415" s="3" t="s">
        <v>557</v>
      </c>
      <c r="J2415" s="4">
        <v>79.8</v>
      </c>
    </row>
    <row r="2416" spans="1:10" x14ac:dyDescent="0.3">
      <c r="A2416" s="2" t="s">
        <v>4741</v>
      </c>
      <c r="B2416" s="3" t="s">
        <v>4742</v>
      </c>
      <c r="C2416" s="2">
        <v>4</v>
      </c>
      <c r="D2416" s="2">
        <v>2020</v>
      </c>
      <c r="E2416" s="4">
        <v>447</v>
      </c>
      <c r="F2416" s="4">
        <v>67.050000000000011</v>
      </c>
      <c r="G2416" s="4">
        <v>379.95</v>
      </c>
      <c r="H2416" s="3" t="s">
        <v>63</v>
      </c>
      <c r="I2416" s="3" t="s">
        <v>64</v>
      </c>
      <c r="J2416" s="4">
        <v>156.44999999999999</v>
      </c>
    </row>
    <row r="2417" spans="1:10" x14ac:dyDescent="0.3">
      <c r="A2417" s="2" t="s">
        <v>4743</v>
      </c>
      <c r="B2417" s="3" t="s">
        <v>4744</v>
      </c>
      <c r="C2417" s="2">
        <v>4</v>
      </c>
      <c r="D2417" s="2">
        <v>2020</v>
      </c>
      <c r="E2417" s="4">
        <v>172</v>
      </c>
      <c r="F2417" s="4">
        <v>25.800000000000011</v>
      </c>
      <c r="G2417" s="4">
        <v>146.19999999999999</v>
      </c>
      <c r="H2417" s="3" t="s">
        <v>11</v>
      </c>
      <c r="I2417" s="3" t="s">
        <v>71</v>
      </c>
      <c r="J2417" s="4">
        <v>65.36</v>
      </c>
    </row>
    <row r="2418" spans="1:10" x14ac:dyDescent="0.3">
      <c r="A2418" s="2" t="s">
        <v>4745</v>
      </c>
      <c r="B2418" s="3" t="s">
        <v>4746</v>
      </c>
      <c r="C2418" s="2">
        <v>4</v>
      </c>
      <c r="D2418" s="2">
        <v>2020</v>
      </c>
      <c r="E2418" s="4">
        <v>220</v>
      </c>
      <c r="F2418" s="4">
        <v>33</v>
      </c>
      <c r="G2418" s="4">
        <v>187</v>
      </c>
      <c r="H2418" s="3" t="s">
        <v>14</v>
      </c>
      <c r="I2418" s="3" t="s">
        <v>15</v>
      </c>
      <c r="J2418" s="4">
        <v>39.6</v>
      </c>
    </row>
    <row r="2419" spans="1:10" x14ac:dyDescent="0.3">
      <c r="A2419" s="2" t="s">
        <v>4747</v>
      </c>
      <c r="B2419" s="3" t="s">
        <v>4748</v>
      </c>
      <c r="C2419" s="2">
        <v>4</v>
      </c>
      <c r="D2419" s="2">
        <v>2020</v>
      </c>
      <c r="E2419" s="4">
        <v>313</v>
      </c>
      <c r="F2419" s="4">
        <v>46.949999999999989</v>
      </c>
      <c r="G2419" s="4">
        <v>266.05</v>
      </c>
      <c r="H2419" s="3" t="s">
        <v>20</v>
      </c>
      <c r="I2419" s="3" t="s">
        <v>21</v>
      </c>
      <c r="J2419" s="4">
        <v>93.899999999999991</v>
      </c>
    </row>
    <row r="2420" spans="1:10" x14ac:dyDescent="0.3">
      <c r="A2420" s="2" t="s">
        <v>4749</v>
      </c>
      <c r="B2420" s="3" t="s">
        <v>4750</v>
      </c>
      <c r="C2420" s="2">
        <v>4</v>
      </c>
      <c r="D2420" s="2">
        <v>2020</v>
      </c>
      <c r="E2420" s="4">
        <v>889</v>
      </c>
      <c r="F2420" s="4">
        <v>133.35000000000002</v>
      </c>
      <c r="G2420" s="4">
        <v>755.65</v>
      </c>
      <c r="H2420" s="3" t="s">
        <v>23</v>
      </c>
      <c r="I2420" s="3" t="s">
        <v>309</v>
      </c>
      <c r="J2420" s="4">
        <v>222.25</v>
      </c>
    </row>
    <row r="2421" spans="1:10" x14ac:dyDescent="0.3">
      <c r="A2421" s="2" t="s">
        <v>4751</v>
      </c>
      <c r="B2421" s="3" t="s">
        <v>4752</v>
      </c>
      <c r="C2421" s="2">
        <v>4</v>
      </c>
      <c r="D2421" s="2">
        <v>2020</v>
      </c>
      <c r="E2421" s="4">
        <v>805</v>
      </c>
      <c r="F2421" s="4">
        <v>120.75</v>
      </c>
      <c r="G2421" s="4">
        <v>684.25</v>
      </c>
      <c r="H2421" s="3" t="s">
        <v>23</v>
      </c>
      <c r="I2421" s="3" t="s">
        <v>180</v>
      </c>
      <c r="J2421" s="4">
        <v>249.55</v>
      </c>
    </row>
    <row r="2422" spans="1:10" x14ac:dyDescent="0.3">
      <c r="A2422" s="2" t="s">
        <v>4753</v>
      </c>
      <c r="B2422" s="3" t="s">
        <v>4754</v>
      </c>
      <c r="C2422" s="2">
        <v>4</v>
      </c>
      <c r="D2422" s="2">
        <v>2020</v>
      </c>
      <c r="E2422" s="4">
        <v>1101</v>
      </c>
      <c r="F2422" s="4">
        <v>165.14999999999998</v>
      </c>
      <c r="G2422" s="4">
        <v>935.85</v>
      </c>
      <c r="H2422" s="3" t="s">
        <v>26</v>
      </c>
      <c r="I2422" s="3" t="s">
        <v>33</v>
      </c>
      <c r="J2422" s="4">
        <v>396.36</v>
      </c>
    </row>
    <row r="2423" spans="1:10" x14ac:dyDescent="0.3">
      <c r="A2423" s="2" t="s">
        <v>4755</v>
      </c>
      <c r="B2423" s="3" t="s">
        <v>4756</v>
      </c>
      <c r="C2423" s="2">
        <v>4</v>
      </c>
      <c r="D2423" s="2">
        <v>2020</v>
      </c>
      <c r="E2423" s="4">
        <v>1101</v>
      </c>
      <c r="F2423" s="4">
        <v>165.14999999999998</v>
      </c>
      <c r="G2423" s="4">
        <v>935.85</v>
      </c>
      <c r="H2423" s="3" t="s">
        <v>26</v>
      </c>
      <c r="I2423" s="3" t="s">
        <v>33</v>
      </c>
      <c r="J2423" s="4">
        <v>396.36</v>
      </c>
    </row>
    <row r="2424" spans="1:10" x14ac:dyDescent="0.3">
      <c r="A2424" s="2" t="s">
        <v>4757</v>
      </c>
      <c r="B2424" s="3" t="s">
        <v>4758</v>
      </c>
      <c r="C2424" s="2">
        <v>4</v>
      </c>
      <c r="D2424" s="2">
        <v>2020</v>
      </c>
      <c r="E2424" s="4">
        <v>1576</v>
      </c>
      <c r="F2424" s="4">
        <v>236.40000000000009</v>
      </c>
      <c r="G2424" s="4">
        <v>1339.6</v>
      </c>
      <c r="H2424" s="3" t="s">
        <v>26</v>
      </c>
      <c r="I2424" s="3" t="s">
        <v>407</v>
      </c>
      <c r="J2424" s="4">
        <v>520.08000000000004</v>
      </c>
    </row>
    <row r="2425" spans="1:10" x14ac:dyDescent="0.3">
      <c r="A2425" s="2" t="s">
        <v>4759</v>
      </c>
      <c r="B2425" s="3" t="s">
        <v>4760</v>
      </c>
      <c r="C2425" s="2">
        <v>4</v>
      </c>
      <c r="D2425" s="2">
        <v>2020</v>
      </c>
      <c r="E2425" s="4">
        <v>492</v>
      </c>
      <c r="F2425" s="4">
        <v>73.800000000000011</v>
      </c>
      <c r="G2425" s="4">
        <v>418.2</v>
      </c>
      <c r="H2425" s="3" t="s">
        <v>44</v>
      </c>
      <c r="I2425" s="3" t="s">
        <v>512</v>
      </c>
      <c r="J2425" s="4">
        <v>137.76000000000002</v>
      </c>
    </row>
    <row r="2426" spans="1:10" x14ac:dyDescent="0.3">
      <c r="A2426" s="2" t="s">
        <v>4761</v>
      </c>
      <c r="B2426" s="3" t="s">
        <v>4762</v>
      </c>
      <c r="C2426" s="2">
        <v>4</v>
      </c>
      <c r="D2426" s="2">
        <v>2020</v>
      </c>
      <c r="E2426" s="4">
        <v>383</v>
      </c>
      <c r="F2426" s="4">
        <v>57.449999999999989</v>
      </c>
      <c r="G2426" s="4">
        <v>325.55</v>
      </c>
      <c r="H2426" s="3" t="s">
        <v>63</v>
      </c>
      <c r="I2426" s="3" t="s">
        <v>66</v>
      </c>
      <c r="J2426" s="4">
        <v>122.56</v>
      </c>
    </row>
    <row r="2427" spans="1:10" x14ac:dyDescent="0.3">
      <c r="A2427" s="2" t="s">
        <v>4763</v>
      </c>
      <c r="B2427" s="3" t="s">
        <v>4764</v>
      </c>
      <c r="C2427" s="2">
        <v>4</v>
      </c>
      <c r="D2427" s="2">
        <v>2020</v>
      </c>
      <c r="E2427" s="4">
        <v>492</v>
      </c>
      <c r="F2427" s="4">
        <v>73.800000000000011</v>
      </c>
      <c r="G2427" s="4">
        <v>418.2</v>
      </c>
      <c r="H2427" s="3" t="s">
        <v>38</v>
      </c>
      <c r="I2427" s="3" t="s">
        <v>39</v>
      </c>
      <c r="J2427" s="4">
        <v>123</v>
      </c>
    </row>
    <row r="2428" spans="1:10" x14ac:dyDescent="0.3">
      <c r="A2428" s="2" t="s">
        <v>4765</v>
      </c>
      <c r="B2428" s="3" t="s">
        <v>4766</v>
      </c>
      <c r="C2428" s="2">
        <v>4</v>
      </c>
      <c r="D2428" s="2">
        <v>2020</v>
      </c>
      <c r="E2428" s="4">
        <v>579</v>
      </c>
      <c r="F2428" s="4">
        <v>86.850000000000023</v>
      </c>
      <c r="G2428" s="4">
        <v>492.15</v>
      </c>
      <c r="H2428" s="3" t="s">
        <v>41</v>
      </c>
      <c r="I2428" s="3" t="s">
        <v>197</v>
      </c>
      <c r="J2428" s="4">
        <v>167.91</v>
      </c>
    </row>
    <row r="2429" spans="1:10" x14ac:dyDescent="0.3">
      <c r="A2429" s="2" t="s">
        <v>4767</v>
      </c>
      <c r="B2429" s="3" t="s">
        <v>4768</v>
      </c>
      <c r="C2429" s="2">
        <v>4</v>
      </c>
      <c r="D2429" s="2">
        <v>2020</v>
      </c>
      <c r="E2429" s="4">
        <v>523</v>
      </c>
      <c r="F2429" s="4">
        <v>78.449999999999989</v>
      </c>
      <c r="G2429" s="4">
        <v>444.55</v>
      </c>
      <c r="H2429" s="3" t="s">
        <v>44</v>
      </c>
      <c r="I2429" s="3" t="s">
        <v>45</v>
      </c>
      <c r="J2429" s="4">
        <v>156.9</v>
      </c>
    </row>
    <row r="2430" spans="1:10" x14ac:dyDescent="0.3">
      <c r="A2430" s="2" t="s">
        <v>4769</v>
      </c>
      <c r="B2430" s="3" t="s">
        <v>4770</v>
      </c>
      <c r="C2430" s="2">
        <v>4</v>
      </c>
      <c r="D2430" s="2">
        <v>2020</v>
      </c>
      <c r="E2430" s="4">
        <v>992</v>
      </c>
      <c r="F2430" s="4">
        <v>148.80000000000007</v>
      </c>
      <c r="G2430" s="4">
        <v>843.19999999999993</v>
      </c>
      <c r="H2430" s="3" t="s">
        <v>23</v>
      </c>
      <c r="I2430" s="3" t="s">
        <v>405</v>
      </c>
      <c r="J2430" s="4">
        <v>277.76000000000005</v>
      </c>
    </row>
    <row r="2431" spans="1:10" x14ac:dyDescent="0.3">
      <c r="A2431" s="2" t="s">
        <v>4771</v>
      </c>
      <c r="B2431" s="3" t="s">
        <v>4772</v>
      </c>
      <c r="C2431" s="2">
        <v>4</v>
      </c>
      <c r="D2431" s="2">
        <v>2020</v>
      </c>
      <c r="E2431" s="4">
        <v>492</v>
      </c>
      <c r="F2431" s="4">
        <v>73.800000000000011</v>
      </c>
      <c r="G2431" s="4">
        <v>418.2</v>
      </c>
      <c r="H2431" s="3" t="s">
        <v>38</v>
      </c>
      <c r="I2431" s="3" t="s">
        <v>39</v>
      </c>
      <c r="J2431" s="4">
        <v>123</v>
      </c>
    </row>
    <row r="2432" spans="1:10" x14ac:dyDescent="0.3">
      <c r="A2432" s="2" t="s">
        <v>4773</v>
      </c>
      <c r="B2432" s="3" t="s">
        <v>4774</v>
      </c>
      <c r="C2432" s="2">
        <v>4</v>
      </c>
      <c r="D2432" s="2">
        <v>2020</v>
      </c>
      <c r="E2432" s="4">
        <v>636</v>
      </c>
      <c r="F2432" s="4">
        <v>95.399999999999977</v>
      </c>
      <c r="G2432" s="4">
        <v>540.6</v>
      </c>
      <c r="H2432" s="3" t="s">
        <v>41</v>
      </c>
      <c r="I2432" s="3" t="s">
        <v>194</v>
      </c>
      <c r="J2432" s="4">
        <v>216.24</v>
      </c>
    </row>
    <row r="2433" spans="1:10" x14ac:dyDescent="0.3">
      <c r="A2433" s="2" t="s">
        <v>4775</v>
      </c>
      <c r="B2433" s="3" t="s">
        <v>4776</v>
      </c>
      <c r="C2433" s="2">
        <v>4</v>
      </c>
      <c r="D2433" s="2">
        <v>2020</v>
      </c>
      <c r="E2433" s="4">
        <v>478</v>
      </c>
      <c r="F2433" s="4">
        <v>71.699999999999989</v>
      </c>
      <c r="G2433" s="4">
        <v>406.3</v>
      </c>
      <c r="H2433" s="3" t="s">
        <v>44</v>
      </c>
      <c r="I2433" s="3" t="s">
        <v>162</v>
      </c>
      <c r="J2433" s="4">
        <v>119.5</v>
      </c>
    </row>
    <row r="2434" spans="1:10" x14ac:dyDescent="0.3">
      <c r="A2434" s="2" t="s">
        <v>4777</v>
      </c>
      <c r="B2434" s="3" t="s">
        <v>4778</v>
      </c>
      <c r="C2434" s="2">
        <v>4</v>
      </c>
      <c r="D2434" s="2">
        <v>2020</v>
      </c>
      <c r="E2434" s="4">
        <v>447</v>
      </c>
      <c r="F2434" s="4">
        <v>67.050000000000011</v>
      </c>
      <c r="G2434" s="4">
        <v>379.95</v>
      </c>
      <c r="H2434" s="3" t="s">
        <v>63</v>
      </c>
      <c r="I2434" s="3" t="s">
        <v>64</v>
      </c>
      <c r="J2434" s="4">
        <v>156.44999999999999</v>
      </c>
    </row>
    <row r="2435" spans="1:10" x14ac:dyDescent="0.3">
      <c r="A2435" s="2" t="s">
        <v>4779</v>
      </c>
      <c r="B2435" s="3" t="s">
        <v>4780</v>
      </c>
      <c r="C2435" s="2">
        <v>4</v>
      </c>
      <c r="D2435" s="2">
        <v>2020</v>
      </c>
      <c r="E2435" s="4">
        <v>579</v>
      </c>
      <c r="F2435" s="4">
        <v>86.850000000000023</v>
      </c>
      <c r="G2435" s="4">
        <v>492.15</v>
      </c>
      <c r="H2435" s="3" t="s">
        <v>41</v>
      </c>
      <c r="I2435" s="3" t="s">
        <v>197</v>
      </c>
      <c r="J2435" s="4">
        <v>167.91</v>
      </c>
    </row>
    <row r="2436" spans="1:10" x14ac:dyDescent="0.3">
      <c r="A2436" s="2" t="s">
        <v>4781</v>
      </c>
      <c r="B2436" s="3" t="s">
        <v>4782</v>
      </c>
      <c r="C2436" s="2">
        <v>4</v>
      </c>
      <c r="D2436" s="2">
        <v>2020</v>
      </c>
      <c r="E2436" s="4">
        <v>523</v>
      </c>
      <c r="F2436" s="4">
        <v>78.449999999999989</v>
      </c>
      <c r="G2436" s="4">
        <v>444.55</v>
      </c>
      <c r="H2436" s="3" t="s">
        <v>44</v>
      </c>
      <c r="I2436" s="3" t="s">
        <v>45</v>
      </c>
      <c r="J2436" s="4">
        <v>156.9</v>
      </c>
    </row>
    <row r="2437" spans="1:10" x14ac:dyDescent="0.3">
      <c r="A2437" s="2" t="s">
        <v>4783</v>
      </c>
      <c r="B2437" s="3" t="s">
        <v>4784</v>
      </c>
      <c r="C2437" s="2">
        <v>4</v>
      </c>
      <c r="D2437" s="2">
        <v>2020</v>
      </c>
      <c r="E2437" s="4">
        <v>180</v>
      </c>
      <c r="F2437" s="4">
        <v>27</v>
      </c>
      <c r="G2437" s="4">
        <v>153</v>
      </c>
      <c r="H2437" s="3" t="s">
        <v>60</v>
      </c>
      <c r="I2437" s="3" t="s">
        <v>1434</v>
      </c>
      <c r="J2437" s="4">
        <v>61.2</v>
      </c>
    </row>
    <row r="2438" spans="1:10" x14ac:dyDescent="0.3">
      <c r="A2438" s="2" t="s">
        <v>4785</v>
      </c>
      <c r="B2438" s="3" t="s">
        <v>4786</v>
      </c>
      <c r="C2438" s="2">
        <v>4</v>
      </c>
      <c r="D2438" s="2">
        <v>2020</v>
      </c>
      <c r="E2438" s="4">
        <v>345</v>
      </c>
      <c r="F2438" s="4">
        <v>51.75</v>
      </c>
      <c r="G2438" s="4">
        <v>293.25</v>
      </c>
      <c r="H2438" s="3" t="s">
        <v>63</v>
      </c>
      <c r="I2438" s="3" t="s">
        <v>116</v>
      </c>
      <c r="J2438" s="4">
        <v>106.95</v>
      </c>
    </row>
    <row r="2439" spans="1:10" x14ac:dyDescent="0.3">
      <c r="A2439" s="2" t="s">
        <v>4787</v>
      </c>
      <c r="B2439" s="3" t="s">
        <v>4788</v>
      </c>
      <c r="C2439" s="2">
        <v>4</v>
      </c>
      <c r="D2439" s="2">
        <v>2020</v>
      </c>
      <c r="E2439" s="4">
        <v>383</v>
      </c>
      <c r="F2439" s="4">
        <v>57.449999999999989</v>
      </c>
      <c r="G2439" s="4">
        <v>325.55</v>
      </c>
      <c r="H2439" s="3" t="s">
        <v>63</v>
      </c>
      <c r="I2439" s="3" t="s">
        <v>66</v>
      </c>
      <c r="J2439" s="4">
        <v>122.56</v>
      </c>
    </row>
    <row r="2440" spans="1:10" x14ac:dyDescent="0.3">
      <c r="A2440" s="2" t="s">
        <v>4789</v>
      </c>
      <c r="B2440" s="3" t="s">
        <v>4790</v>
      </c>
      <c r="C2440" s="2">
        <v>4</v>
      </c>
      <c r="D2440" s="2">
        <v>2020</v>
      </c>
      <c r="E2440" s="4">
        <v>168</v>
      </c>
      <c r="F2440" s="4">
        <v>25.200000000000017</v>
      </c>
      <c r="G2440" s="4">
        <v>142.79999999999998</v>
      </c>
      <c r="H2440" s="3" t="s">
        <v>11</v>
      </c>
      <c r="I2440" s="3" t="s">
        <v>121</v>
      </c>
      <c r="J2440" s="4">
        <v>75.600000000000009</v>
      </c>
    </row>
    <row r="2441" spans="1:10" x14ac:dyDescent="0.3">
      <c r="A2441" s="2" t="s">
        <v>4791</v>
      </c>
      <c r="B2441" s="3" t="s">
        <v>4792</v>
      </c>
      <c r="C2441" s="2">
        <v>4</v>
      </c>
      <c r="D2441" s="2">
        <v>2020</v>
      </c>
      <c r="E2441" s="4">
        <v>144</v>
      </c>
      <c r="F2441" s="4">
        <v>21.600000000000009</v>
      </c>
      <c r="G2441" s="4">
        <v>122.39999999999999</v>
      </c>
      <c r="H2441" s="3" t="s">
        <v>11</v>
      </c>
      <c r="I2441" s="3" t="s">
        <v>119</v>
      </c>
      <c r="J2441" s="4">
        <v>66.240000000000009</v>
      </c>
    </row>
    <row r="2442" spans="1:10" x14ac:dyDescent="0.3">
      <c r="A2442" s="2" t="s">
        <v>4793</v>
      </c>
      <c r="B2442" s="3" t="s">
        <v>4794</v>
      </c>
      <c r="C2442" s="2">
        <v>4</v>
      </c>
      <c r="D2442" s="2">
        <v>2020</v>
      </c>
      <c r="E2442" s="4">
        <v>538</v>
      </c>
      <c r="F2442" s="4">
        <v>80.699999999999989</v>
      </c>
      <c r="G2442" s="4">
        <v>457.3</v>
      </c>
      <c r="H2442" s="3" t="s">
        <v>44</v>
      </c>
      <c r="I2442" s="3" t="s">
        <v>597</v>
      </c>
      <c r="J2442" s="4">
        <v>129.12</v>
      </c>
    </row>
    <row r="2443" spans="1:10" x14ac:dyDescent="0.3">
      <c r="A2443" s="2" t="s">
        <v>4795</v>
      </c>
      <c r="B2443" s="3" t="s">
        <v>4796</v>
      </c>
      <c r="C2443" s="2">
        <v>4</v>
      </c>
      <c r="D2443" s="2">
        <v>2020</v>
      </c>
      <c r="E2443" s="4">
        <v>336</v>
      </c>
      <c r="F2443" s="4">
        <v>50.400000000000034</v>
      </c>
      <c r="G2443" s="4">
        <v>285.59999999999997</v>
      </c>
      <c r="H2443" s="3" t="s">
        <v>60</v>
      </c>
      <c r="I2443" s="3" t="s">
        <v>247</v>
      </c>
      <c r="J2443" s="4">
        <v>120.96</v>
      </c>
    </row>
    <row r="2444" spans="1:10" x14ac:dyDescent="0.3">
      <c r="A2444" s="2" t="s">
        <v>4797</v>
      </c>
      <c r="B2444" s="3" t="s">
        <v>4798</v>
      </c>
      <c r="C2444" s="2">
        <v>4</v>
      </c>
      <c r="D2444" s="2">
        <v>2020</v>
      </c>
      <c r="E2444" s="4">
        <v>345</v>
      </c>
      <c r="F2444" s="4">
        <v>51.75</v>
      </c>
      <c r="G2444" s="4">
        <v>293.25</v>
      </c>
      <c r="H2444" s="3" t="s">
        <v>63</v>
      </c>
      <c r="I2444" s="3" t="s">
        <v>116</v>
      </c>
      <c r="J2444" s="4">
        <v>106.95</v>
      </c>
    </row>
    <row r="2445" spans="1:10" x14ac:dyDescent="0.3">
      <c r="A2445" s="2" t="s">
        <v>4799</v>
      </c>
      <c r="B2445" s="3" t="s">
        <v>4800</v>
      </c>
      <c r="C2445" s="2">
        <v>4</v>
      </c>
      <c r="D2445" s="2">
        <v>2020</v>
      </c>
      <c r="E2445" s="4">
        <v>383</v>
      </c>
      <c r="F2445" s="4">
        <v>57.449999999999989</v>
      </c>
      <c r="G2445" s="4">
        <v>325.55</v>
      </c>
      <c r="H2445" s="3" t="s">
        <v>63</v>
      </c>
      <c r="I2445" s="3" t="s">
        <v>66</v>
      </c>
      <c r="J2445" s="4">
        <v>122.56</v>
      </c>
    </row>
    <row r="2446" spans="1:10" x14ac:dyDescent="0.3">
      <c r="A2446" s="2" t="s">
        <v>4801</v>
      </c>
      <c r="B2446" s="3" t="s">
        <v>4802</v>
      </c>
      <c r="C2446" s="2">
        <v>4</v>
      </c>
      <c r="D2446" s="2">
        <v>2020</v>
      </c>
      <c r="E2446" s="4">
        <v>383</v>
      </c>
      <c r="F2446" s="4">
        <v>57.449999999999989</v>
      </c>
      <c r="G2446" s="4">
        <v>325.55</v>
      </c>
      <c r="H2446" s="3" t="s">
        <v>63</v>
      </c>
      <c r="I2446" s="3" t="s">
        <v>66</v>
      </c>
      <c r="J2446" s="4">
        <v>122.56</v>
      </c>
    </row>
    <row r="2447" spans="1:10" x14ac:dyDescent="0.3">
      <c r="A2447" s="2" t="s">
        <v>4803</v>
      </c>
      <c r="B2447" s="3" t="s">
        <v>4804</v>
      </c>
      <c r="C2447" s="2">
        <v>4</v>
      </c>
      <c r="D2447" s="2">
        <v>2020</v>
      </c>
      <c r="E2447" s="4">
        <v>447</v>
      </c>
      <c r="F2447" s="4">
        <v>67.050000000000011</v>
      </c>
      <c r="G2447" s="4">
        <v>379.95</v>
      </c>
      <c r="H2447" s="3" t="s">
        <v>63</v>
      </c>
      <c r="I2447" s="3" t="s">
        <v>64</v>
      </c>
      <c r="J2447" s="4">
        <v>156.44999999999999</v>
      </c>
    </row>
    <row r="2448" spans="1:10" x14ac:dyDescent="0.3">
      <c r="A2448" s="2" t="s">
        <v>4805</v>
      </c>
      <c r="B2448" s="3" t="s">
        <v>4806</v>
      </c>
      <c r="C2448" s="2">
        <v>4</v>
      </c>
      <c r="D2448" s="2">
        <v>2020</v>
      </c>
      <c r="E2448" s="4">
        <v>168</v>
      </c>
      <c r="F2448" s="4">
        <v>25.200000000000017</v>
      </c>
      <c r="G2448" s="4">
        <v>142.79999999999998</v>
      </c>
      <c r="H2448" s="3" t="s">
        <v>11</v>
      </c>
      <c r="I2448" s="3" t="s">
        <v>121</v>
      </c>
      <c r="J2448" s="4">
        <v>75.600000000000009</v>
      </c>
    </row>
    <row r="2449" spans="1:10" x14ac:dyDescent="0.3">
      <c r="A2449" s="2" t="s">
        <v>4807</v>
      </c>
      <c r="B2449" s="3" t="s">
        <v>4808</v>
      </c>
      <c r="C2449" s="2">
        <v>4</v>
      </c>
      <c r="D2449" s="2">
        <v>2020</v>
      </c>
      <c r="E2449" s="4">
        <v>192</v>
      </c>
      <c r="F2449" s="4">
        <v>28.800000000000011</v>
      </c>
      <c r="G2449" s="4">
        <v>163.19999999999999</v>
      </c>
      <c r="H2449" s="3" t="s">
        <v>14</v>
      </c>
      <c r="I2449" s="3" t="s">
        <v>78</v>
      </c>
      <c r="J2449" s="4">
        <v>34.56</v>
      </c>
    </row>
    <row r="2450" spans="1:10" x14ac:dyDescent="0.3">
      <c r="A2450" s="2" t="s">
        <v>4809</v>
      </c>
      <c r="B2450" s="3" t="s">
        <v>4810</v>
      </c>
      <c r="C2450" s="2">
        <v>4</v>
      </c>
      <c r="D2450" s="2">
        <v>2020</v>
      </c>
      <c r="E2450" s="4">
        <v>506</v>
      </c>
      <c r="F2450" s="4">
        <v>75.900000000000034</v>
      </c>
      <c r="G2450" s="4">
        <v>430.09999999999997</v>
      </c>
      <c r="H2450" s="3" t="s">
        <v>44</v>
      </c>
      <c r="I2450" s="3" t="s">
        <v>58</v>
      </c>
      <c r="J2450" s="4">
        <v>146.73999999999998</v>
      </c>
    </row>
    <row r="2451" spans="1:10" x14ac:dyDescent="0.3">
      <c r="A2451" s="2" t="s">
        <v>4811</v>
      </c>
      <c r="B2451" s="3" t="s">
        <v>4812</v>
      </c>
      <c r="C2451" s="2">
        <v>4</v>
      </c>
      <c r="D2451" s="2">
        <v>2020</v>
      </c>
      <c r="E2451" s="4">
        <v>261</v>
      </c>
      <c r="F2451" s="4">
        <v>39.150000000000006</v>
      </c>
      <c r="G2451" s="4">
        <v>221.85</v>
      </c>
      <c r="H2451" s="3" t="s">
        <v>60</v>
      </c>
      <c r="I2451" s="3" t="s">
        <v>515</v>
      </c>
      <c r="J2451" s="4">
        <v>78.3</v>
      </c>
    </row>
    <row r="2452" spans="1:10" x14ac:dyDescent="0.3">
      <c r="A2452" s="2" t="s">
        <v>4813</v>
      </c>
      <c r="B2452" s="3" t="s">
        <v>4814</v>
      </c>
      <c r="C2452" s="2">
        <v>4</v>
      </c>
      <c r="D2452" s="2">
        <v>2020</v>
      </c>
      <c r="E2452" s="4">
        <v>383</v>
      </c>
      <c r="F2452" s="4">
        <v>57.449999999999989</v>
      </c>
      <c r="G2452" s="4">
        <v>325.55</v>
      </c>
      <c r="H2452" s="3" t="s">
        <v>63</v>
      </c>
      <c r="I2452" s="3" t="s">
        <v>66</v>
      </c>
      <c r="J2452" s="4">
        <v>122.56</v>
      </c>
    </row>
    <row r="2453" spans="1:10" x14ac:dyDescent="0.3">
      <c r="A2453" s="2" t="s">
        <v>4815</v>
      </c>
      <c r="B2453" s="3" t="s">
        <v>4816</v>
      </c>
      <c r="C2453" s="2">
        <v>4</v>
      </c>
      <c r="D2453" s="2">
        <v>2020</v>
      </c>
      <c r="E2453" s="4">
        <v>383</v>
      </c>
      <c r="F2453" s="4">
        <v>57.449999999999989</v>
      </c>
      <c r="G2453" s="4">
        <v>325.55</v>
      </c>
      <c r="H2453" s="3" t="s">
        <v>63</v>
      </c>
      <c r="I2453" s="3" t="s">
        <v>66</v>
      </c>
      <c r="J2453" s="4">
        <v>122.56</v>
      </c>
    </row>
    <row r="2454" spans="1:10" x14ac:dyDescent="0.3">
      <c r="A2454" s="2" t="s">
        <v>4817</v>
      </c>
      <c r="B2454" s="3" t="s">
        <v>4818</v>
      </c>
      <c r="C2454" s="2">
        <v>4</v>
      </c>
      <c r="D2454" s="2">
        <v>2020</v>
      </c>
      <c r="E2454" s="4">
        <v>383</v>
      </c>
      <c r="F2454" s="4">
        <v>57.449999999999989</v>
      </c>
      <c r="G2454" s="4">
        <v>325.55</v>
      </c>
      <c r="H2454" s="3" t="s">
        <v>63</v>
      </c>
      <c r="I2454" s="3" t="s">
        <v>66</v>
      </c>
      <c r="J2454" s="4">
        <v>122.56</v>
      </c>
    </row>
    <row r="2455" spans="1:10" x14ac:dyDescent="0.3">
      <c r="A2455" s="2" t="s">
        <v>4819</v>
      </c>
      <c r="B2455" s="3" t="s">
        <v>4820</v>
      </c>
      <c r="C2455" s="2">
        <v>4</v>
      </c>
      <c r="D2455" s="2">
        <v>2020</v>
      </c>
      <c r="E2455" s="4">
        <v>172</v>
      </c>
      <c r="F2455" s="4">
        <v>25.800000000000011</v>
      </c>
      <c r="G2455" s="4">
        <v>146.19999999999999</v>
      </c>
      <c r="H2455" s="3" t="s">
        <v>11</v>
      </c>
      <c r="I2455" s="3" t="s">
        <v>71</v>
      </c>
      <c r="J2455" s="4">
        <v>65.36</v>
      </c>
    </row>
    <row r="2456" spans="1:10" x14ac:dyDescent="0.3">
      <c r="A2456" s="2" t="s">
        <v>4821</v>
      </c>
      <c r="B2456" s="3" t="s">
        <v>4822</v>
      </c>
      <c r="C2456" s="2">
        <v>4</v>
      </c>
      <c r="D2456" s="2">
        <v>2020</v>
      </c>
      <c r="E2456" s="4">
        <v>284</v>
      </c>
      <c r="F2456" s="4">
        <v>42.599999999999994</v>
      </c>
      <c r="G2456" s="4">
        <v>241.4</v>
      </c>
      <c r="H2456" s="3" t="s">
        <v>60</v>
      </c>
      <c r="I2456" s="3" t="s">
        <v>109</v>
      </c>
      <c r="J2456" s="4">
        <v>76.680000000000007</v>
      </c>
    </row>
    <row r="2457" spans="1:10" x14ac:dyDescent="0.3">
      <c r="A2457" s="2" t="s">
        <v>4823</v>
      </c>
      <c r="B2457" s="3" t="s">
        <v>4824</v>
      </c>
      <c r="C2457" s="2">
        <v>4</v>
      </c>
      <c r="D2457" s="2">
        <v>2020</v>
      </c>
      <c r="E2457" s="4">
        <v>383</v>
      </c>
      <c r="F2457" s="4">
        <v>57.449999999999989</v>
      </c>
      <c r="G2457" s="4">
        <v>325.55</v>
      </c>
      <c r="H2457" s="3" t="s">
        <v>63</v>
      </c>
      <c r="I2457" s="3" t="s">
        <v>66</v>
      </c>
      <c r="J2457" s="4">
        <v>122.56</v>
      </c>
    </row>
    <row r="2458" spans="1:10" x14ac:dyDescent="0.3">
      <c r="A2458" s="2" t="s">
        <v>4825</v>
      </c>
      <c r="B2458" s="3" t="s">
        <v>4826</v>
      </c>
      <c r="C2458" s="2">
        <v>4</v>
      </c>
      <c r="D2458" s="2">
        <v>2020</v>
      </c>
      <c r="E2458" s="4">
        <v>539</v>
      </c>
      <c r="F2458" s="4">
        <v>80.850000000000023</v>
      </c>
      <c r="G2458" s="4">
        <v>458.15</v>
      </c>
      <c r="H2458" s="3" t="s">
        <v>44</v>
      </c>
      <c r="I2458" s="3" t="s">
        <v>1089</v>
      </c>
      <c r="J2458" s="4">
        <v>156.31</v>
      </c>
    </row>
    <row r="2459" spans="1:10" x14ac:dyDescent="0.3">
      <c r="A2459" s="2" t="s">
        <v>4827</v>
      </c>
      <c r="B2459" s="3" t="s">
        <v>4828</v>
      </c>
      <c r="C2459" s="2">
        <v>4</v>
      </c>
      <c r="D2459" s="2">
        <v>2020</v>
      </c>
      <c r="E2459" s="4">
        <v>317</v>
      </c>
      <c r="F2459" s="4">
        <v>47.550000000000011</v>
      </c>
      <c r="G2459" s="4">
        <v>269.45</v>
      </c>
      <c r="H2459" s="3" t="s">
        <v>60</v>
      </c>
      <c r="I2459" s="3" t="s">
        <v>245</v>
      </c>
      <c r="J2459" s="4">
        <v>98.27</v>
      </c>
    </row>
    <row r="2460" spans="1:10" x14ac:dyDescent="0.3">
      <c r="A2460" s="2" t="s">
        <v>4829</v>
      </c>
      <c r="B2460" s="3" t="s">
        <v>4830</v>
      </c>
      <c r="C2460" s="2">
        <v>4</v>
      </c>
      <c r="D2460" s="2">
        <v>2020</v>
      </c>
      <c r="E2460" s="4">
        <v>447</v>
      </c>
      <c r="F2460" s="4">
        <v>67.050000000000011</v>
      </c>
      <c r="G2460" s="4">
        <v>379.95</v>
      </c>
      <c r="H2460" s="3" t="s">
        <v>63</v>
      </c>
      <c r="I2460" s="3" t="s">
        <v>64</v>
      </c>
      <c r="J2460" s="4">
        <v>156.44999999999999</v>
      </c>
    </row>
    <row r="2461" spans="1:10" x14ac:dyDescent="0.3">
      <c r="A2461" s="2" t="s">
        <v>4831</v>
      </c>
      <c r="B2461" s="3" t="s">
        <v>4832</v>
      </c>
      <c r="C2461" s="2">
        <v>4</v>
      </c>
      <c r="D2461" s="2">
        <v>2020</v>
      </c>
      <c r="E2461" s="4">
        <v>144</v>
      </c>
      <c r="F2461" s="4">
        <v>21.600000000000009</v>
      </c>
      <c r="G2461" s="4">
        <v>122.39999999999999</v>
      </c>
      <c r="H2461" s="3" t="s">
        <v>11</v>
      </c>
      <c r="I2461" s="3" t="s">
        <v>119</v>
      </c>
      <c r="J2461" s="4">
        <v>66.240000000000009</v>
      </c>
    </row>
    <row r="2462" spans="1:10" x14ac:dyDescent="0.3">
      <c r="A2462" s="2" t="s">
        <v>4833</v>
      </c>
      <c r="B2462" s="3" t="s">
        <v>4834</v>
      </c>
      <c r="C2462" s="2">
        <v>4</v>
      </c>
      <c r="D2462" s="2">
        <v>2020</v>
      </c>
      <c r="E2462" s="4">
        <v>168</v>
      </c>
      <c r="F2462" s="4">
        <v>25.200000000000017</v>
      </c>
      <c r="G2462" s="4">
        <v>142.79999999999998</v>
      </c>
      <c r="H2462" s="3" t="s">
        <v>11</v>
      </c>
      <c r="I2462" s="3" t="s">
        <v>12</v>
      </c>
      <c r="J2462" s="4">
        <v>25.2</v>
      </c>
    </row>
    <row r="2463" spans="1:10" x14ac:dyDescent="0.3">
      <c r="A2463" s="2" t="s">
        <v>4835</v>
      </c>
      <c r="B2463" s="3" t="s">
        <v>4836</v>
      </c>
      <c r="C2463" s="2">
        <v>4</v>
      </c>
      <c r="D2463" s="2">
        <v>2020</v>
      </c>
      <c r="E2463" s="4">
        <v>240</v>
      </c>
      <c r="F2463" s="4">
        <v>36</v>
      </c>
      <c r="G2463" s="4">
        <v>204</v>
      </c>
      <c r="H2463" s="3" t="s">
        <v>14</v>
      </c>
      <c r="I2463" s="3" t="s">
        <v>17</v>
      </c>
      <c r="J2463" s="4">
        <v>43.199999999999996</v>
      </c>
    </row>
    <row r="2464" spans="1:10" x14ac:dyDescent="0.3">
      <c r="A2464" s="2" t="s">
        <v>4837</v>
      </c>
      <c r="B2464" s="3" t="s">
        <v>4838</v>
      </c>
      <c r="C2464" s="2">
        <v>4</v>
      </c>
      <c r="D2464" s="2">
        <v>2020</v>
      </c>
      <c r="E2464" s="4">
        <v>312</v>
      </c>
      <c r="F2464" s="4">
        <v>46.800000000000011</v>
      </c>
      <c r="G2464" s="4">
        <v>265.2</v>
      </c>
      <c r="H2464" s="3" t="s">
        <v>60</v>
      </c>
      <c r="I2464" s="3" t="s">
        <v>61</v>
      </c>
      <c r="J2464" s="4">
        <v>99.84</v>
      </c>
    </row>
    <row r="2465" spans="1:10" x14ac:dyDescent="0.3">
      <c r="A2465" s="2" t="s">
        <v>4839</v>
      </c>
      <c r="B2465" s="3" t="s">
        <v>4840</v>
      </c>
      <c r="C2465" s="2">
        <v>4</v>
      </c>
      <c r="D2465" s="2">
        <v>2020</v>
      </c>
      <c r="E2465" s="4">
        <v>383</v>
      </c>
      <c r="F2465" s="4">
        <v>57.449999999999989</v>
      </c>
      <c r="G2465" s="4">
        <v>325.55</v>
      </c>
      <c r="H2465" s="3" t="s">
        <v>63</v>
      </c>
      <c r="I2465" s="3" t="s">
        <v>66</v>
      </c>
      <c r="J2465" s="4">
        <v>122.56</v>
      </c>
    </row>
    <row r="2466" spans="1:10" x14ac:dyDescent="0.3">
      <c r="A2466" s="2" t="s">
        <v>4841</v>
      </c>
      <c r="B2466" s="3" t="s">
        <v>4842</v>
      </c>
      <c r="C2466" s="2">
        <v>4</v>
      </c>
      <c r="D2466" s="2">
        <v>2020</v>
      </c>
      <c r="E2466" s="4">
        <v>168</v>
      </c>
      <c r="F2466" s="4">
        <v>25.200000000000017</v>
      </c>
      <c r="G2466" s="4">
        <v>142.79999999999998</v>
      </c>
      <c r="H2466" s="3" t="s">
        <v>11</v>
      </c>
      <c r="I2466" s="3" t="s">
        <v>121</v>
      </c>
      <c r="J2466" s="4">
        <v>75.600000000000009</v>
      </c>
    </row>
    <row r="2467" spans="1:10" x14ac:dyDescent="0.3">
      <c r="A2467" s="2" t="s">
        <v>4843</v>
      </c>
      <c r="B2467" s="3" t="s">
        <v>4844</v>
      </c>
      <c r="C2467" s="2">
        <v>4</v>
      </c>
      <c r="D2467" s="2">
        <v>2020</v>
      </c>
      <c r="E2467" s="4">
        <v>210</v>
      </c>
      <c r="F2467" s="4">
        <v>31.5</v>
      </c>
      <c r="G2467" s="4">
        <v>178.5</v>
      </c>
      <c r="H2467" s="3" t="s">
        <v>14</v>
      </c>
      <c r="I2467" s="3" t="s">
        <v>75</v>
      </c>
      <c r="J2467" s="4">
        <v>37.799999999999997</v>
      </c>
    </row>
    <row r="2468" spans="1:10" x14ac:dyDescent="0.3">
      <c r="A2468" s="2" t="s">
        <v>4845</v>
      </c>
      <c r="B2468" s="3" t="s">
        <v>4846</v>
      </c>
      <c r="C2468" s="2">
        <v>4</v>
      </c>
      <c r="D2468" s="2">
        <v>2020</v>
      </c>
      <c r="E2468" s="4">
        <v>192</v>
      </c>
      <c r="F2468" s="4">
        <v>28.800000000000011</v>
      </c>
      <c r="G2468" s="4">
        <v>163.19999999999999</v>
      </c>
      <c r="H2468" s="3" t="s">
        <v>14</v>
      </c>
      <c r="I2468" s="3" t="s">
        <v>78</v>
      </c>
      <c r="J2468" s="4">
        <v>34.56</v>
      </c>
    </row>
    <row r="2469" spans="1:10" x14ac:dyDescent="0.3">
      <c r="A2469" s="2" t="s">
        <v>4847</v>
      </c>
      <c r="B2469" s="3" t="s">
        <v>4848</v>
      </c>
      <c r="C2469" s="2">
        <v>4</v>
      </c>
      <c r="D2469" s="2">
        <v>2020</v>
      </c>
      <c r="E2469" s="4">
        <v>192</v>
      </c>
      <c r="F2469" s="4">
        <v>28.800000000000011</v>
      </c>
      <c r="G2469" s="4">
        <v>163.19999999999999</v>
      </c>
      <c r="H2469" s="3" t="s">
        <v>14</v>
      </c>
      <c r="I2469" s="3" t="s">
        <v>78</v>
      </c>
      <c r="J2469" s="4">
        <v>34.56</v>
      </c>
    </row>
    <row r="2470" spans="1:10" x14ac:dyDescent="0.3">
      <c r="A2470" s="2" t="s">
        <v>4849</v>
      </c>
      <c r="B2470" s="3" t="s">
        <v>4850</v>
      </c>
      <c r="C2470" s="2">
        <v>4</v>
      </c>
      <c r="D2470" s="2">
        <v>2020</v>
      </c>
      <c r="E2470" s="4">
        <v>313</v>
      </c>
      <c r="F2470" s="4">
        <v>46.949999999999989</v>
      </c>
      <c r="G2470" s="4">
        <v>266.05</v>
      </c>
      <c r="H2470" s="3" t="s">
        <v>20</v>
      </c>
      <c r="I2470" s="3" t="s">
        <v>21</v>
      </c>
      <c r="J2470" s="4">
        <v>93.899999999999991</v>
      </c>
    </row>
    <row r="2471" spans="1:10" x14ac:dyDescent="0.3">
      <c r="A2471" s="2" t="s">
        <v>4851</v>
      </c>
      <c r="B2471" s="3" t="s">
        <v>4852</v>
      </c>
      <c r="C2471" s="2">
        <v>4</v>
      </c>
      <c r="D2471" s="2">
        <v>2020</v>
      </c>
      <c r="E2471" s="4">
        <v>383</v>
      </c>
      <c r="F2471" s="4">
        <v>57.449999999999989</v>
      </c>
      <c r="G2471" s="4">
        <v>325.55</v>
      </c>
      <c r="H2471" s="3" t="s">
        <v>63</v>
      </c>
      <c r="I2471" s="3" t="s">
        <v>66</v>
      </c>
      <c r="J2471" s="4">
        <v>122.56</v>
      </c>
    </row>
    <row r="2472" spans="1:10" x14ac:dyDescent="0.3">
      <c r="A2472" s="2" t="s">
        <v>4853</v>
      </c>
      <c r="B2472" s="3" t="s">
        <v>4854</v>
      </c>
      <c r="C2472" s="2">
        <v>4</v>
      </c>
      <c r="D2472" s="2">
        <v>2020</v>
      </c>
      <c r="E2472" s="4">
        <v>168</v>
      </c>
      <c r="F2472" s="4">
        <v>25.200000000000017</v>
      </c>
      <c r="G2472" s="4">
        <v>142.79999999999998</v>
      </c>
      <c r="H2472" s="3" t="s">
        <v>11</v>
      </c>
      <c r="I2472" s="3" t="s">
        <v>12</v>
      </c>
      <c r="J2472" s="4">
        <v>25.2</v>
      </c>
    </row>
    <row r="2473" spans="1:10" x14ac:dyDescent="0.3">
      <c r="A2473" s="2" t="s">
        <v>4855</v>
      </c>
      <c r="B2473" s="3" t="s">
        <v>4856</v>
      </c>
      <c r="C2473" s="2">
        <v>4</v>
      </c>
      <c r="D2473" s="2">
        <v>2020</v>
      </c>
      <c r="E2473" s="4">
        <v>210</v>
      </c>
      <c r="F2473" s="4">
        <v>31.5</v>
      </c>
      <c r="G2473" s="4">
        <v>178.5</v>
      </c>
      <c r="H2473" s="3" t="s">
        <v>14</v>
      </c>
      <c r="I2473" s="3" t="s">
        <v>75</v>
      </c>
      <c r="J2473" s="4">
        <v>37.799999999999997</v>
      </c>
    </row>
    <row r="2474" spans="1:10" x14ac:dyDescent="0.3">
      <c r="A2474" s="2" t="s">
        <v>4857</v>
      </c>
      <c r="B2474" s="3" t="s">
        <v>4858</v>
      </c>
      <c r="C2474" s="2">
        <v>4</v>
      </c>
      <c r="D2474" s="2">
        <v>2020</v>
      </c>
      <c r="E2474" s="4">
        <v>192</v>
      </c>
      <c r="F2474" s="4">
        <v>28.800000000000011</v>
      </c>
      <c r="G2474" s="4">
        <v>163.19999999999999</v>
      </c>
      <c r="H2474" s="3" t="s">
        <v>14</v>
      </c>
      <c r="I2474" s="3" t="s">
        <v>78</v>
      </c>
      <c r="J2474" s="4">
        <v>34.56</v>
      </c>
    </row>
    <row r="2475" spans="1:10" x14ac:dyDescent="0.3">
      <c r="A2475" s="2" t="s">
        <v>4857</v>
      </c>
      <c r="B2475" s="3" t="s">
        <v>4859</v>
      </c>
      <c r="C2475" s="2">
        <v>6</v>
      </c>
      <c r="D2475" s="2">
        <v>2020</v>
      </c>
      <c r="E2475" s="4">
        <v>205</v>
      </c>
      <c r="F2475" s="4">
        <v>0</v>
      </c>
      <c r="G2475" s="4">
        <v>205</v>
      </c>
      <c r="H2475" s="3" t="s">
        <v>14</v>
      </c>
      <c r="I2475" s="3" t="s">
        <v>87</v>
      </c>
      <c r="J2475" s="4">
        <v>36.9</v>
      </c>
    </row>
    <row r="2476" spans="1:10" x14ac:dyDescent="0.3">
      <c r="A2476" s="2" t="s">
        <v>4857</v>
      </c>
      <c r="B2476" s="3" t="s">
        <v>4860</v>
      </c>
      <c r="C2476" s="2">
        <v>10</v>
      </c>
      <c r="D2476" s="2">
        <v>2020</v>
      </c>
      <c r="E2476" s="4">
        <v>255</v>
      </c>
      <c r="F2476" s="4">
        <v>0</v>
      </c>
      <c r="G2476" s="4">
        <v>255</v>
      </c>
      <c r="H2476" s="3" t="s">
        <v>20</v>
      </c>
      <c r="I2476" s="3" t="s">
        <v>102</v>
      </c>
      <c r="J2476" s="4">
        <v>66.3</v>
      </c>
    </row>
    <row r="2477" spans="1:10" x14ac:dyDescent="0.3">
      <c r="A2477" s="2" t="s">
        <v>4857</v>
      </c>
      <c r="B2477" s="3" t="s">
        <v>4861</v>
      </c>
      <c r="C2477" s="2">
        <v>10</v>
      </c>
      <c r="D2477" s="2">
        <v>2020</v>
      </c>
      <c r="E2477" s="4">
        <v>313</v>
      </c>
      <c r="F2477" s="4">
        <v>0</v>
      </c>
      <c r="G2477" s="4">
        <v>313</v>
      </c>
      <c r="H2477" s="3" t="s">
        <v>20</v>
      </c>
      <c r="I2477" s="3" t="s">
        <v>21</v>
      </c>
      <c r="J2477" s="4">
        <v>93.899999999999991</v>
      </c>
    </row>
    <row r="2478" spans="1:10" x14ac:dyDescent="0.3">
      <c r="A2478" s="2" t="s">
        <v>4857</v>
      </c>
      <c r="B2478" s="3" t="s">
        <v>4862</v>
      </c>
      <c r="C2478" s="2">
        <v>9</v>
      </c>
      <c r="D2478" s="2">
        <v>2020</v>
      </c>
      <c r="E2478" s="4">
        <v>327</v>
      </c>
      <c r="F2478" s="4">
        <v>0</v>
      </c>
      <c r="G2478" s="4">
        <v>327</v>
      </c>
      <c r="H2478" s="3" t="s">
        <v>20</v>
      </c>
      <c r="I2478" s="3" t="s">
        <v>100</v>
      </c>
      <c r="J2478" s="4">
        <v>94.83</v>
      </c>
    </row>
    <row r="2479" spans="1:10" x14ac:dyDescent="0.3">
      <c r="A2479" s="2" t="s">
        <v>4863</v>
      </c>
      <c r="B2479" s="3" t="s">
        <v>4864</v>
      </c>
      <c r="C2479" s="2">
        <v>4</v>
      </c>
      <c r="D2479" s="2">
        <v>2020</v>
      </c>
      <c r="E2479" s="4">
        <v>538</v>
      </c>
      <c r="F2479" s="4">
        <v>80.699999999999989</v>
      </c>
      <c r="G2479" s="4">
        <v>457.3</v>
      </c>
      <c r="H2479" s="3" t="s">
        <v>44</v>
      </c>
      <c r="I2479" s="3" t="s">
        <v>597</v>
      </c>
      <c r="J2479" s="4">
        <v>129.12</v>
      </c>
    </row>
    <row r="2480" spans="1:10" x14ac:dyDescent="0.3">
      <c r="A2480" s="2" t="s">
        <v>4865</v>
      </c>
      <c r="B2480" s="3" t="s">
        <v>4866</v>
      </c>
      <c r="C2480" s="2">
        <v>4</v>
      </c>
      <c r="D2480" s="2">
        <v>2020</v>
      </c>
      <c r="E2480" s="4">
        <v>336</v>
      </c>
      <c r="F2480" s="4">
        <v>50.400000000000034</v>
      </c>
      <c r="G2480" s="4">
        <v>285.59999999999997</v>
      </c>
      <c r="H2480" s="3" t="s">
        <v>60</v>
      </c>
      <c r="I2480" s="3" t="s">
        <v>247</v>
      </c>
      <c r="J2480" s="4">
        <v>120.96</v>
      </c>
    </row>
    <row r="2481" spans="1:10" x14ac:dyDescent="0.3">
      <c r="A2481" s="2" t="s">
        <v>4867</v>
      </c>
      <c r="B2481" s="3" t="s">
        <v>4868</v>
      </c>
      <c r="C2481" s="2">
        <v>4</v>
      </c>
      <c r="D2481" s="2">
        <v>2020</v>
      </c>
      <c r="E2481" s="4">
        <v>383</v>
      </c>
      <c r="F2481" s="4">
        <v>57.449999999999989</v>
      </c>
      <c r="G2481" s="4">
        <v>325.55</v>
      </c>
      <c r="H2481" s="3" t="s">
        <v>63</v>
      </c>
      <c r="I2481" s="3" t="s">
        <v>66</v>
      </c>
      <c r="J2481" s="4">
        <v>122.56</v>
      </c>
    </row>
    <row r="2482" spans="1:10" x14ac:dyDescent="0.3">
      <c r="A2482" s="2" t="s">
        <v>4869</v>
      </c>
      <c r="B2482" s="3" t="s">
        <v>4870</v>
      </c>
      <c r="C2482" s="2">
        <v>4</v>
      </c>
      <c r="D2482" s="2">
        <v>2020</v>
      </c>
      <c r="E2482" s="4">
        <v>278</v>
      </c>
      <c r="F2482" s="4">
        <v>41.700000000000017</v>
      </c>
      <c r="G2482" s="4">
        <v>236.29999999999998</v>
      </c>
      <c r="H2482" s="3" t="s">
        <v>38</v>
      </c>
      <c r="I2482" s="3" t="s">
        <v>4871</v>
      </c>
      <c r="J2482" s="4">
        <v>69.5</v>
      </c>
    </row>
    <row r="2483" spans="1:10" x14ac:dyDescent="0.3">
      <c r="A2483" s="2" t="s">
        <v>4872</v>
      </c>
      <c r="B2483" s="3" t="s">
        <v>4873</v>
      </c>
      <c r="C2483" s="2">
        <v>4</v>
      </c>
      <c r="D2483" s="2">
        <v>2020</v>
      </c>
      <c r="E2483" s="4">
        <v>636</v>
      </c>
      <c r="F2483" s="4">
        <v>95.399999999999977</v>
      </c>
      <c r="G2483" s="4">
        <v>540.6</v>
      </c>
      <c r="H2483" s="3" t="s">
        <v>41</v>
      </c>
      <c r="I2483" s="3" t="s">
        <v>194</v>
      </c>
      <c r="J2483" s="4">
        <v>216.24</v>
      </c>
    </row>
    <row r="2484" spans="1:10" x14ac:dyDescent="0.3">
      <c r="A2484" s="2" t="s">
        <v>4874</v>
      </c>
      <c r="B2484" s="3" t="s">
        <v>4875</v>
      </c>
      <c r="C2484" s="2">
        <v>4</v>
      </c>
      <c r="D2484" s="2">
        <v>2020</v>
      </c>
      <c r="E2484" s="4">
        <v>538</v>
      </c>
      <c r="F2484" s="4">
        <v>80.699999999999989</v>
      </c>
      <c r="G2484" s="4">
        <v>457.3</v>
      </c>
      <c r="H2484" s="3" t="s">
        <v>44</v>
      </c>
      <c r="I2484" s="3" t="s">
        <v>47</v>
      </c>
      <c r="J2484" s="4">
        <v>145.26000000000002</v>
      </c>
    </row>
    <row r="2485" spans="1:10" x14ac:dyDescent="0.3">
      <c r="A2485" s="2" t="s">
        <v>4876</v>
      </c>
      <c r="B2485" s="3" t="s">
        <v>4877</v>
      </c>
      <c r="C2485" s="2">
        <v>4</v>
      </c>
      <c r="D2485" s="2">
        <v>2020</v>
      </c>
      <c r="E2485" s="4">
        <v>540</v>
      </c>
      <c r="F2485" s="4">
        <v>81</v>
      </c>
      <c r="G2485" s="4">
        <v>459</v>
      </c>
      <c r="H2485" s="3" t="s">
        <v>44</v>
      </c>
      <c r="I2485" s="3" t="s">
        <v>568</v>
      </c>
      <c r="J2485" s="4">
        <v>167.4</v>
      </c>
    </row>
    <row r="2486" spans="1:10" x14ac:dyDescent="0.3">
      <c r="A2486" s="2" t="s">
        <v>4878</v>
      </c>
      <c r="B2486" s="3" t="s">
        <v>4879</v>
      </c>
      <c r="C2486" s="2">
        <v>4</v>
      </c>
      <c r="D2486" s="2">
        <v>2020</v>
      </c>
      <c r="E2486" s="4">
        <v>488</v>
      </c>
      <c r="F2486" s="4">
        <v>73.199999999999989</v>
      </c>
      <c r="G2486" s="4">
        <v>414.8</v>
      </c>
      <c r="H2486" s="3" t="s">
        <v>44</v>
      </c>
      <c r="I2486" s="3" t="s">
        <v>50</v>
      </c>
      <c r="J2486" s="4">
        <v>156.16</v>
      </c>
    </row>
    <row r="2487" spans="1:10" x14ac:dyDescent="0.3">
      <c r="A2487" s="2" t="s">
        <v>4880</v>
      </c>
      <c r="B2487" s="3" t="s">
        <v>4881</v>
      </c>
      <c r="C2487" s="2">
        <v>4</v>
      </c>
      <c r="D2487" s="2">
        <v>2020</v>
      </c>
      <c r="E2487" s="4">
        <v>523</v>
      </c>
      <c r="F2487" s="4">
        <v>78.449999999999989</v>
      </c>
      <c r="G2487" s="4">
        <v>444.55</v>
      </c>
      <c r="H2487" s="3" t="s">
        <v>44</v>
      </c>
      <c r="I2487" s="3" t="s">
        <v>45</v>
      </c>
      <c r="J2487" s="4">
        <v>156.9</v>
      </c>
    </row>
    <row r="2488" spans="1:10" x14ac:dyDescent="0.3">
      <c r="A2488" s="2" t="s">
        <v>4882</v>
      </c>
      <c r="B2488" s="3" t="s">
        <v>4883</v>
      </c>
      <c r="C2488" s="2">
        <v>4</v>
      </c>
      <c r="D2488" s="2">
        <v>2020</v>
      </c>
      <c r="E2488" s="4">
        <v>478</v>
      </c>
      <c r="F2488" s="4">
        <v>71.699999999999989</v>
      </c>
      <c r="G2488" s="4">
        <v>406.3</v>
      </c>
      <c r="H2488" s="3" t="s">
        <v>44</v>
      </c>
      <c r="I2488" s="3" t="s">
        <v>162</v>
      </c>
      <c r="J2488" s="4">
        <v>119.5</v>
      </c>
    </row>
    <row r="2489" spans="1:10" x14ac:dyDescent="0.3">
      <c r="A2489" s="2" t="s">
        <v>4884</v>
      </c>
      <c r="B2489" s="3" t="s">
        <v>4885</v>
      </c>
      <c r="C2489" s="2">
        <v>4</v>
      </c>
      <c r="D2489" s="2">
        <v>2020</v>
      </c>
      <c r="E2489" s="4">
        <v>592</v>
      </c>
      <c r="F2489" s="4">
        <v>88.800000000000011</v>
      </c>
      <c r="G2489" s="4">
        <v>503.2</v>
      </c>
      <c r="H2489" s="3" t="s">
        <v>44</v>
      </c>
      <c r="I2489" s="3" t="s">
        <v>55</v>
      </c>
      <c r="J2489" s="4">
        <v>165.76000000000002</v>
      </c>
    </row>
    <row r="2490" spans="1:10" x14ac:dyDescent="0.3">
      <c r="A2490" s="2" t="s">
        <v>4886</v>
      </c>
      <c r="B2490" s="3" t="s">
        <v>4887</v>
      </c>
      <c r="C2490" s="2">
        <v>4</v>
      </c>
      <c r="D2490" s="2">
        <v>2020</v>
      </c>
      <c r="E2490" s="4">
        <v>278</v>
      </c>
      <c r="F2490" s="4">
        <v>41.700000000000017</v>
      </c>
      <c r="G2490" s="4">
        <v>236.29999999999998</v>
      </c>
      <c r="H2490" s="3" t="s">
        <v>60</v>
      </c>
      <c r="I2490" s="3" t="s">
        <v>518</v>
      </c>
      <c r="J2490" s="4">
        <v>88.960000000000008</v>
      </c>
    </row>
    <row r="2491" spans="1:10" x14ac:dyDescent="0.3">
      <c r="A2491" s="2" t="s">
        <v>4888</v>
      </c>
      <c r="B2491" s="3" t="s">
        <v>4889</v>
      </c>
      <c r="C2491" s="2">
        <v>4</v>
      </c>
      <c r="D2491" s="2">
        <v>2020</v>
      </c>
      <c r="E2491" s="4">
        <v>267</v>
      </c>
      <c r="F2491" s="4">
        <v>40.050000000000011</v>
      </c>
      <c r="G2491" s="4">
        <v>226.95</v>
      </c>
      <c r="H2491" s="3" t="s">
        <v>60</v>
      </c>
      <c r="I2491" s="3" t="s">
        <v>164</v>
      </c>
      <c r="J2491" s="4">
        <v>90.78</v>
      </c>
    </row>
    <row r="2492" spans="1:10" x14ac:dyDescent="0.3">
      <c r="A2492" s="2" t="s">
        <v>4890</v>
      </c>
      <c r="B2492" s="3" t="s">
        <v>4891</v>
      </c>
      <c r="C2492" s="2">
        <v>4</v>
      </c>
      <c r="D2492" s="2">
        <v>2020</v>
      </c>
      <c r="E2492" s="4">
        <v>436</v>
      </c>
      <c r="F2492" s="4">
        <v>65.400000000000034</v>
      </c>
      <c r="G2492" s="4">
        <v>370.59999999999997</v>
      </c>
      <c r="H2492" s="3" t="s">
        <v>38</v>
      </c>
      <c r="I2492" s="3" t="s">
        <v>1543</v>
      </c>
      <c r="J2492" s="4">
        <v>126.44</v>
      </c>
    </row>
    <row r="2493" spans="1:10" x14ac:dyDescent="0.3">
      <c r="A2493" s="2" t="s">
        <v>4892</v>
      </c>
      <c r="B2493" s="3" t="s">
        <v>4893</v>
      </c>
      <c r="C2493" s="2">
        <v>4</v>
      </c>
      <c r="D2493" s="2">
        <v>2020</v>
      </c>
      <c r="E2493" s="4">
        <v>510</v>
      </c>
      <c r="F2493" s="4">
        <v>76.5</v>
      </c>
      <c r="G2493" s="4">
        <v>433.5</v>
      </c>
      <c r="H2493" s="3" t="s">
        <v>41</v>
      </c>
      <c r="I2493" s="3" t="s">
        <v>42</v>
      </c>
      <c r="J2493" s="4">
        <v>163.20000000000002</v>
      </c>
    </row>
    <row r="2494" spans="1:10" x14ac:dyDescent="0.3">
      <c r="A2494" s="2" t="s">
        <v>4894</v>
      </c>
      <c r="B2494" s="3" t="s">
        <v>4895</v>
      </c>
      <c r="C2494" s="2">
        <v>4</v>
      </c>
      <c r="D2494" s="2">
        <v>2020</v>
      </c>
      <c r="E2494" s="4">
        <v>523</v>
      </c>
      <c r="F2494" s="4">
        <v>78.449999999999989</v>
      </c>
      <c r="G2494" s="4">
        <v>444.55</v>
      </c>
      <c r="H2494" s="3" t="s">
        <v>44</v>
      </c>
      <c r="I2494" s="3" t="s">
        <v>45</v>
      </c>
      <c r="J2494" s="4">
        <v>156.9</v>
      </c>
    </row>
    <row r="2495" spans="1:10" x14ac:dyDescent="0.3">
      <c r="A2495" s="2" t="s">
        <v>4896</v>
      </c>
      <c r="B2495" s="3" t="s">
        <v>4897</v>
      </c>
      <c r="C2495" s="2">
        <v>4</v>
      </c>
      <c r="D2495" s="2">
        <v>2020</v>
      </c>
      <c r="E2495" s="4">
        <v>523</v>
      </c>
      <c r="F2495" s="4">
        <v>78.449999999999989</v>
      </c>
      <c r="G2495" s="4">
        <v>444.55</v>
      </c>
      <c r="H2495" s="3" t="s">
        <v>44</v>
      </c>
      <c r="I2495" s="3" t="s">
        <v>45</v>
      </c>
      <c r="J2495" s="4">
        <v>156.9</v>
      </c>
    </row>
    <row r="2496" spans="1:10" x14ac:dyDescent="0.3">
      <c r="A2496" s="2" t="s">
        <v>4898</v>
      </c>
      <c r="B2496" s="3" t="s">
        <v>4899</v>
      </c>
      <c r="C2496" s="2">
        <v>4</v>
      </c>
      <c r="D2496" s="2">
        <v>2020</v>
      </c>
      <c r="E2496" s="4">
        <v>540</v>
      </c>
      <c r="F2496" s="4">
        <v>81</v>
      </c>
      <c r="G2496" s="4">
        <v>459</v>
      </c>
      <c r="H2496" s="3" t="s">
        <v>44</v>
      </c>
      <c r="I2496" s="3" t="s">
        <v>568</v>
      </c>
      <c r="J2496" s="4">
        <v>167.4</v>
      </c>
    </row>
    <row r="2497" spans="1:10" x14ac:dyDescent="0.3">
      <c r="A2497" s="2">
        <v>29022004</v>
      </c>
      <c r="B2497" s="3" t="s">
        <v>4900</v>
      </c>
      <c r="C2497" s="2">
        <v>4</v>
      </c>
      <c r="D2497" s="2">
        <v>2020</v>
      </c>
      <c r="E2497" s="4">
        <v>312</v>
      </c>
      <c r="F2497" s="4">
        <v>46.800000000000011</v>
      </c>
      <c r="G2497" s="4">
        <v>265.2</v>
      </c>
      <c r="H2497" s="3" t="s">
        <v>60</v>
      </c>
      <c r="I2497" s="3" t="s">
        <v>61</v>
      </c>
      <c r="J2497" s="4">
        <v>99.84</v>
      </c>
    </row>
    <row r="2498" spans="1:10" x14ac:dyDescent="0.3">
      <c r="A2498" s="2" t="s">
        <v>4901</v>
      </c>
      <c r="B2498" s="3" t="s">
        <v>4902</v>
      </c>
      <c r="C2498" s="2">
        <v>4</v>
      </c>
      <c r="D2498" s="2">
        <v>2020</v>
      </c>
      <c r="E2498" s="4">
        <v>261</v>
      </c>
      <c r="F2498" s="4">
        <v>39.150000000000006</v>
      </c>
      <c r="G2498" s="4">
        <v>221.85</v>
      </c>
      <c r="H2498" s="3" t="s">
        <v>60</v>
      </c>
      <c r="I2498" s="3" t="s">
        <v>515</v>
      </c>
      <c r="J2498" s="4">
        <v>78.3</v>
      </c>
    </row>
    <row r="2499" spans="1:10" x14ac:dyDescent="0.3">
      <c r="A2499" s="2" t="s">
        <v>4903</v>
      </c>
      <c r="B2499" s="3" t="s">
        <v>4904</v>
      </c>
      <c r="C2499" s="2">
        <v>4</v>
      </c>
      <c r="D2499" s="2">
        <v>2020</v>
      </c>
      <c r="E2499" s="4">
        <v>187</v>
      </c>
      <c r="F2499" s="4">
        <v>28.050000000000011</v>
      </c>
      <c r="G2499" s="4">
        <v>158.94999999999999</v>
      </c>
      <c r="H2499" s="3" t="s">
        <v>60</v>
      </c>
      <c r="I2499" s="3" t="s">
        <v>486</v>
      </c>
      <c r="J2499" s="4">
        <v>59.84</v>
      </c>
    </row>
    <row r="2500" spans="1:10" x14ac:dyDescent="0.3">
      <c r="A2500" s="2" t="s">
        <v>4905</v>
      </c>
      <c r="B2500" s="3" t="s">
        <v>4906</v>
      </c>
      <c r="C2500" s="2">
        <v>4</v>
      </c>
      <c r="D2500" s="2">
        <v>2020</v>
      </c>
      <c r="E2500" s="4">
        <v>383</v>
      </c>
      <c r="F2500" s="4">
        <v>57.449999999999989</v>
      </c>
      <c r="G2500" s="4">
        <v>325.55</v>
      </c>
      <c r="H2500" s="3" t="s">
        <v>63</v>
      </c>
      <c r="I2500" s="3" t="s">
        <v>66</v>
      </c>
      <c r="J2500" s="4">
        <v>122.56</v>
      </c>
    </row>
    <row r="2501" spans="1:10" x14ac:dyDescent="0.3">
      <c r="A2501" s="2">
        <v>29022008</v>
      </c>
      <c r="B2501" s="3" t="s">
        <v>4907</v>
      </c>
      <c r="C2501" s="2">
        <v>4</v>
      </c>
      <c r="D2501" s="2">
        <v>2020</v>
      </c>
      <c r="E2501" s="4">
        <v>447</v>
      </c>
      <c r="F2501" s="4">
        <v>67.050000000000011</v>
      </c>
      <c r="G2501" s="4">
        <v>379.95</v>
      </c>
      <c r="H2501" s="3" t="s">
        <v>63</v>
      </c>
      <c r="I2501" s="3" t="s">
        <v>64</v>
      </c>
      <c r="J2501" s="4">
        <v>156.44999999999999</v>
      </c>
    </row>
    <row r="2502" spans="1:10" x14ac:dyDescent="0.3">
      <c r="A2502" s="2" t="s">
        <v>4908</v>
      </c>
      <c r="B2502" s="3" t="s">
        <v>4909</v>
      </c>
      <c r="C2502" s="2">
        <v>4</v>
      </c>
      <c r="D2502" s="2">
        <v>2020</v>
      </c>
      <c r="E2502" s="4">
        <v>447</v>
      </c>
      <c r="F2502" s="4">
        <v>67.050000000000011</v>
      </c>
      <c r="G2502" s="4">
        <v>379.95</v>
      </c>
      <c r="H2502" s="3" t="s">
        <v>63</v>
      </c>
      <c r="I2502" s="3" t="s">
        <v>64</v>
      </c>
      <c r="J2502" s="4">
        <v>156.44999999999999</v>
      </c>
    </row>
    <row r="2503" spans="1:10" x14ac:dyDescent="0.3">
      <c r="A2503" s="2" t="s">
        <v>4910</v>
      </c>
      <c r="B2503" s="3" t="s">
        <v>4911</v>
      </c>
      <c r="C2503" s="2">
        <v>4</v>
      </c>
      <c r="D2503" s="2">
        <v>2020</v>
      </c>
      <c r="E2503" s="4">
        <v>436</v>
      </c>
      <c r="F2503" s="4">
        <v>65.400000000000034</v>
      </c>
      <c r="G2503" s="4">
        <v>370.59999999999997</v>
      </c>
      <c r="H2503" s="3" t="s">
        <v>38</v>
      </c>
      <c r="I2503" s="3" t="s">
        <v>1543</v>
      </c>
      <c r="J2503" s="4">
        <v>126.44</v>
      </c>
    </row>
    <row r="2504" spans="1:10" x14ac:dyDescent="0.3">
      <c r="A2504" s="2" t="s">
        <v>4912</v>
      </c>
      <c r="B2504" s="3" t="s">
        <v>4913</v>
      </c>
      <c r="C2504" s="2">
        <v>4</v>
      </c>
      <c r="D2504" s="2">
        <v>2020</v>
      </c>
      <c r="E2504" s="4">
        <v>592</v>
      </c>
      <c r="F2504" s="4">
        <v>88.800000000000011</v>
      </c>
      <c r="G2504" s="4">
        <v>503.2</v>
      </c>
      <c r="H2504" s="3" t="s">
        <v>44</v>
      </c>
      <c r="I2504" s="3" t="s">
        <v>55</v>
      </c>
      <c r="J2504" s="4">
        <v>165.76000000000002</v>
      </c>
    </row>
    <row r="2505" spans="1:10" x14ac:dyDescent="0.3">
      <c r="A2505" s="2">
        <v>29022012</v>
      </c>
      <c r="B2505" s="3" t="s">
        <v>4914</v>
      </c>
      <c r="C2505" s="2">
        <v>4</v>
      </c>
      <c r="D2505" s="2">
        <v>2020</v>
      </c>
      <c r="E2505" s="4">
        <v>506</v>
      </c>
      <c r="F2505" s="4">
        <v>75.900000000000034</v>
      </c>
      <c r="G2505" s="4">
        <v>430.09999999999997</v>
      </c>
      <c r="H2505" s="3" t="s">
        <v>44</v>
      </c>
      <c r="I2505" s="3" t="s">
        <v>58</v>
      </c>
      <c r="J2505" s="4">
        <v>146.73999999999998</v>
      </c>
    </row>
    <row r="2506" spans="1:10" x14ac:dyDescent="0.3">
      <c r="A2506" s="2" t="s">
        <v>4915</v>
      </c>
      <c r="B2506" s="3" t="s">
        <v>4916</v>
      </c>
      <c r="C2506" s="2">
        <v>4</v>
      </c>
      <c r="D2506" s="2">
        <v>2020</v>
      </c>
      <c r="E2506" s="4">
        <v>332</v>
      </c>
      <c r="F2506" s="4">
        <v>49.800000000000011</v>
      </c>
      <c r="G2506" s="4">
        <v>282.2</v>
      </c>
      <c r="H2506" s="3" t="s">
        <v>60</v>
      </c>
      <c r="I2506" s="3" t="s">
        <v>296</v>
      </c>
      <c r="J2506" s="4">
        <v>99.6</v>
      </c>
    </row>
    <row r="2507" spans="1:10" x14ac:dyDescent="0.3">
      <c r="A2507" s="2" t="s">
        <v>4917</v>
      </c>
      <c r="B2507" s="3" t="s">
        <v>4918</v>
      </c>
      <c r="C2507" s="2">
        <v>4</v>
      </c>
      <c r="D2507" s="2">
        <v>2020</v>
      </c>
      <c r="E2507" s="4">
        <v>187</v>
      </c>
      <c r="F2507" s="4">
        <v>28.050000000000011</v>
      </c>
      <c r="G2507" s="4">
        <v>158.94999999999999</v>
      </c>
      <c r="H2507" s="3" t="s">
        <v>60</v>
      </c>
      <c r="I2507" s="3" t="s">
        <v>486</v>
      </c>
      <c r="J2507" s="4">
        <v>59.84</v>
      </c>
    </row>
    <row r="2508" spans="1:10" x14ac:dyDescent="0.3">
      <c r="A2508" s="2" t="s">
        <v>4919</v>
      </c>
      <c r="B2508" s="3" t="s">
        <v>4920</v>
      </c>
      <c r="C2508" s="2">
        <v>4</v>
      </c>
      <c r="D2508" s="2">
        <v>2020</v>
      </c>
      <c r="E2508" s="4">
        <v>447</v>
      </c>
      <c r="F2508" s="4">
        <v>67.050000000000011</v>
      </c>
      <c r="G2508" s="4">
        <v>379.95</v>
      </c>
      <c r="H2508" s="3" t="s">
        <v>63</v>
      </c>
      <c r="I2508" s="3" t="s">
        <v>64</v>
      </c>
      <c r="J2508" s="4">
        <v>156.44999999999999</v>
      </c>
    </row>
    <row r="2509" spans="1:10" x14ac:dyDescent="0.3">
      <c r="A2509" s="2">
        <v>29022016</v>
      </c>
      <c r="B2509" s="3" t="s">
        <v>4921</v>
      </c>
      <c r="C2509" s="2">
        <v>4</v>
      </c>
      <c r="D2509" s="2">
        <v>2020</v>
      </c>
      <c r="E2509" s="4">
        <v>383</v>
      </c>
      <c r="F2509" s="4">
        <v>57.449999999999989</v>
      </c>
      <c r="G2509" s="4">
        <v>325.55</v>
      </c>
      <c r="H2509" s="3" t="s">
        <v>63</v>
      </c>
      <c r="I2509" s="3" t="s">
        <v>66</v>
      </c>
      <c r="J2509" s="4">
        <v>122.56</v>
      </c>
    </row>
    <row r="2510" spans="1:10" x14ac:dyDescent="0.3">
      <c r="A2510" s="2" t="s">
        <v>4922</v>
      </c>
      <c r="B2510" s="3" t="s">
        <v>4923</v>
      </c>
      <c r="C2510" s="2">
        <v>4</v>
      </c>
      <c r="D2510" s="2">
        <v>2020</v>
      </c>
      <c r="E2510" s="4">
        <v>447</v>
      </c>
      <c r="F2510" s="4">
        <v>67.050000000000011</v>
      </c>
      <c r="G2510" s="4">
        <v>379.95</v>
      </c>
      <c r="H2510" s="3" t="s">
        <v>63</v>
      </c>
      <c r="I2510" s="3" t="s">
        <v>64</v>
      </c>
      <c r="J2510" s="4">
        <v>156.44999999999999</v>
      </c>
    </row>
    <row r="2511" spans="1:10" x14ac:dyDescent="0.3">
      <c r="A2511" s="2" t="s">
        <v>4924</v>
      </c>
      <c r="B2511" s="3" t="s">
        <v>4925</v>
      </c>
      <c r="C2511" s="2">
        <v>4</v>
      </c>
      <c r="D2511" s="2">
        <v>2020</v>
      </c>
      <c r="E2511" s="4">
        <v>345</v>
      </c>
      <c r="F2511" s="4">
        <v>51.75</v>
      </c>
      <c r="G2511" s="4">
        <v>293.25</v>
      </c>
      <c r="H2511" s="3" t="s">
        <v>63</v>
      </c>
      <c r="I2511" s="3" t="s">
        <v>116</v>
      </c>
      <c r="J2511" s="4">
        <v>106.95</v>
      </c>
    </row>
    <row r="2512" spans="1:10" x14ac:dyDescent="0.3">
      <c r="A2512" s="2" t="s">
        <v>4926</v>
      </c>
      <c r="B2512" s="3" t="s">
        <v>4927</v>
      </c>
      <c r="C2512" s="2">
        <v>4</v>
      </c>
      <c r="D2512" s="2">
        <v>2020</v>
      </c>
      <c r="E2512" s="4">
        <v>144</v>
      </c>
      <c r="F2512" s="4">
        <v>21.600000000000009</v>
      </c>
      <c r="G2512" s="4">
        <v>122.39999999999999</v>
      </c>
      <c r="H2512" s="3" t="s">
        <v>11</v>
      </c>
      <c r="I2512" s="3" t="s">
        <v>119</v>
      </c>
      <c r="J2512" s="4">
        <v>66.240000000000009</v>
      </c>
    </row>
    <row r="2513" spans="1:10" x14ac:dyDescent="0.3">
      <c r="A2513" s="2">
        <v>29022020</v>
      </c>
      <c r="B2513" s="3" t="s">
        <v>4928</v>
      </c>
      <c r="C2513" s="2">
        <v>4</v>
      </c>
      <c r="D2513" s="2">
        <v>2020</v>
      </c>
      <c r="E2513" s="4">
        <v>457</v>
      </c>
      <c r="F2513" s="4">
        <v>68.550000000000011</v>
      </c>
      <c r="G2513" s="4">
        <v>388.45</v>
      </c>
      <c r="H2513" s="3" t="s">
        <v>38</v>
      </c>
      <c r="I2513" s="3" t="s">
        <v>4929</v>
      </c>
      <c r="J2513" s="4">
        <v>123.39000000000001</v>
      </c>
    </row>
    <row r="2514" spans="1:10" x14ac:dyDescent="0.3">
      <c r="A2514" s="2" t="s">
        <v>4930</v>
      </c>
      <c r="B2514" s="3" t="s">
        <v>4931</v>
      </c>
      <c r="C2514" s="2">
        <v>4</v>
      </c>
      <c r="D2514" s="2">
        <v>2020</v>
      </c>
      <c r="E2514" s="4">
        <v>592</v>
      </c>
      <c r="F2514" s="4">
        <v>88.800000000000011</v>
      </c>
      <c r="G2514" s="4">
        <v>503.2</v>
      </c>
      <c r="H2514" s="3" t="s">
        <v>44</v>
      </c>
      <c r="I2514" s="3" t="s">
        <v>55</v>
      </c>
      <c r="J2514" s="4">
        <v>165.76000000000002</v>
      </c>
    </row>
    <row r="2515" spans="1:10" x14ac:dyDescent="0.3">
      <c r="A2515" s="2" t="s">
        <v>4932</v>
      </c>
      <c r="B2515" s="3" t="s">
        <v>4933</v>
      </c>
      <c r="C2515" s="2">
        <v>4</v>
      </c>
      <c r="D2515" s="2">
        <v>2020</v>
      </c>
      <c r="E2515" s="4">
        <v>440</v>
      </c>
      <c r="F2515" s="4">
        <v>66</v>
      </c>
      <c r="G2515" s="4">
        <v>374</v>
      </c>
      <c r="H2515" s="3" t="s">
        <v>44</v>
      </c>
      <c r="I2515" s="3" t="s">
        <v>52</v>
      </c>
      <c r="J2515" s="4">
        <v>136.4</v>
      </c>
    </row>
    <row r="2516" spans="1:10" x14ac:dyDescent="0.3">
      <c r="A2516" s="2" t="s">
        <v>4934</v>
      </c>
      <c r="B2516" s="3" t="s">
        <v>4935</v>
      </c>
      <c r="C2516" s="2">
        <v>4</v>
      </c>
      <c r="D2516" s="2">
        <v>2020</v>
      </c>
      <c r="E2516" s="4">
        <v>187</v>
      </c>
      <c r="F2516" s="4">
        <v>28.050000000000011</v>
      </c>
      <c r="G2516" s="4">
        <v>158.94999999999999</v>
      </c>
      <c r="H2516" s="3" t="s">
        <v>60</v>
      </c>
      <c r="I2516" s="3" t="s">
        <v>486</v>
      </c>
      <c r="J2516" s="4">
        <v>59.84</v>
      </c>
    </row>
    <row r="2517" spans="1:10" x14ac:dyDescent="0.3">
      <c r="A2517" s="2">
        <v>29022024</v>
      </c>
      <c r="B2517" s="3" t="s">
        <v>4936</v>
      </c>
      <c r="C2517" s="2">
        <v>4</v>
      </c>
      <c r="D2517" s="2">
        <v>2020</v>
      </c>
      <c r="E2517" s="4">
        <v>447</v>
      </c>
      <c r="F2517" s="4">
        <v>67.050000000000011</v>
      </c>
      <c r="G2517" s="4">
        <v>379.95</v>
      </c>
      <c r="H2517" s="3" t="s">
        <v>63</v>
      </c>
      <c r="I2517" s="3" t="s">
        <v>64</v>
      </c>
      <c r="J2517" s="4">
        <v>156.44999999999999</v>
      </c>
    </row>
    <row r="2518" spans="1:10" x14ac:dyDescent="0.3">
      <c r="A2518" s="2" t="s">
        <v>4937</v>
      </c>
      <c r="B2518" s="3" t="s">
        <v>4938</v>
      </c>
      <c r="C2518" s="2">
        <v>4</v>
      </c>
      <c r="D2518" s="2">
        <v>2020</v>
      </c>
      <c r="E2518" s="4">
        <v>447</v>
      </c>
      <c r="F2518" s="4">
        <v>67.050000000000011</v>
      </c>
      <c r="G2518" s="4">
        <v>379.95</v>
      </c>
      <c r="H2518" s="3" t="s">
        <v>63</v>
      </c>
      <c r="I2518" s="3" t="s">
        <v>64</v>
      </c>
      <c r="J2518" s="4">
        <v>156.44999999999999</v>
      </c>
    </row>
    <row r="2519" spans="1:10" x14ac:dyDescent="0.3">
      <c r="A2519" s="2" t="s">
        <v>4939</v>
      </c>
      <c r="B2519" s="3" t="s">
        <v>4940</v>
      </c>
      <c r="C2519" s="2">
        <v>4</v>
      </c>
      <c r="D2519" s="2">
        <v>2020</v>
      </c>
      <c r="E2519" s="4">
        <v>447</v>
      </c>
      <c r="F2519" s="4">
        <v>67.050000000000011</v>
      </c>
      <c r="G2519" s="4">
        <v>379.95</v>
      </c>
      <c r="H2519" s="3" t="s">
        <v>63</v>
      </c>
      <c r="I2519" s="3" t="s">
        <v>64</v>
      </c>
      <c r="J2519" s="4">
        <v>156.44999999999999</v>
      </c>
    </row>
    <row r="2520" spans="1:10" x14ac:dyDescent="0.3">
      <c r="A2520" s="2" t="s">
        <v>4941</v>
      </c>
      <c r="B2520" s="3" t="s">
        <v>4942</v>
      </c>
      <c r="C2520" s="2">
        <v>4</v>
      </c>
      <c r="D2520" s="2">
        <v>2020</v>
      </c>
      <c r="E2520" s="4">
        <v>447</v>
      </c>
      <c r="F2520" s="4">
        <v>67.050000000000011</v>
      </c>
      <c r="G2520" s="4">
        <v>379.95</v>
      </c>
      <c r="H2520" s="3" t="s">
        <v>63</v>
      </c>
      <c r="I2520" s="3" t="s">
        <v>64</v>
      </c>
      <c r="J2520" s="4">
        <v>156.44999999999999</v>
      </c>
    </row>
    <row r="2521" spans="1:10" x14ac:dyDescent="0.3">
      <c r="A2521" s="2" t="s">
        <v>4943</v>
      </c>
      <c r="B2521" s="3" t="s">
        <v>4944</v>
      </c>
      <c r="C2521" s="2">
        <v>4</v>
      </c>
      <c r="D2521" s="2">
        <v>2020</v>
      </c>
      <c r="E2521" s="4">
        <v>636</v>
      </c>
      <c r="F2521" s="4">
        <v>95.399999999999977</v>
      </c>
      <c r="G2521" s="4">
        <v>540.6</v>
      </c>
      <c r="H2521" s="3" t="s">
        <v>41</v>
      </c>
      <c r="I2521" s="3" t="s">
        <v>194</v>
      </c>
      <c r="J2521" s="4">
        <v>216.24</v>
      </c>
    </row>
    <row r="2522" spans="1:10" x14ac:dyDescent="0.3">
      <c r="A2522" s="2" t="s">
        <v>4945</v>
      </c>
      <c r="B2522" s="3" t="s">
        <v>4946</v>
      </c>
      <c r="C2522" s="2">
        <v>3</v>
      </c>
      <c r="D2522" s="2">
        <v>2020</v>
      </c>
      <c r="E2522" s="4">
        <v>367</v>
      </c>
      <c r="F2522" s="4">
        <v>55.050000000000011</v>
      </c>
      <c r="G2522" s="4">
        <v>311.95</v>
      </c>
      <c r="H2522" s="3" t="s">
        <v>60</v>
      </c>
      <c r="I2522" s="3" t="s">
        <v>538</v>
      </c>
      <c r="J2522" s="4">
        <v>110.1</v>
      </c>
    </row>
    <row r="2523" spans="1:10" x14ac:dyDescent="0.3">
      <c r="A2523" s="2" t="s">
        <v>4947</v>
      </c>
      <c r="B2523" s="3" t="s">
        <v>4948</v>
      </c>
      <c r="C2523" s="2">
        <v>3</v>
      </c>
      <c r="D2523" s="2">
        <v>2020</v>
      </c>
      <c r="E2523" s="4">
        <v>447</v>
      </c>
      <c r="F2523" s="4">
        <v>67.050000000000011</v>
      </c>
      <c r="G2523" s="4">
        <v>379.95</v>
      </c>
      <c r="H2523" s="3" t="s">
        <v>63</v>
      </c>
      <c r="I2523" s="3" t="s">
        <v>64</v>
      </c>
      <c r="J2523" s="4">
        <v>156.44999999999999</v>
      </c>
    </row>
    <row r="2524" spans="1:10" x14ac:dyDescent="0.3">
      <c r="A2524" s="2" t="s">
        <v>4949</v>
      </c>
      <c r="B2524" s="3" t="s">
        <v>4950</v>
      </c>
      <c r="C2524" s="2">
        <v>3</v>
      </c>
      <c r="D2524" s="2">
        <v>2020</v>
      </c>
      <c r="E2524" s="4">
        <v>172</v>
      </c>
      <c r="F2524" s="4">
        <v>25.800000000000011</v>
      </c>
      <c r="G2524" s="4">
        <v>146.19999999999999</v>
      </c>
      <c r="H2524" s="3" t="s">
        <v>11</v>
      </c>
      <c r="I2524" s="3" t="s">
        <v>71</v>
      </c>
      <c r="J2524" s="4">
        <v>65.36</v>
      </c>
    </row>
    <row r="2525" spans="1:10" x14ac:dyDescent="0.3">
      <c r="A2525" s="2" t="s">
        <v>4951</v>
      </c>
      <c r="B2525" s="3" t="s">
        <v>4952</v>
      </c>
      <c r="C2525" s="2">
        <v>3</v>
      </c>
      <c r="D2525" s="2">
        <v>2020</v>
      </c>
      <c r="E2525" s="4">
        <v>172</v>
      </c>
      <c r="F2525" s="4">
        <v>25.800000000000011</v>
      </c>
      <c r="G2525" s="4">
        <v>146.19999999999999</v>
      </c>
      <c r="H2525" s="3" t="s">
        <v>11</v>
      </c>
      <c r="I2525" s="3" t="s">
        <v>71</v>
      </c>
      <c r="J2525" s="4">
        <v>65.36</v>
      </c>
    </row>
    <row r="2526" spans="1:10" x14ac:dyDescent="0.3">
      <c r="A2526" s="2" t="s">
        <v>4953</v>
      </c>
      <c r="B2526" s="3" t="s">
        <v>4954</v>
      </c>
      <c r="C2526" s="2">
        <v>3</v>
      </c>
      <c r="D2526" s="2">
        <v>2020</v>
      </c>
      <c r="E2526" s="4">
        <v>240</v>
      </c>
      <c r="F2526" s="4">
        <v>36</v>
      </c>
      <c r="G2526" s="4">
        <v>204</v>
      </c>
      <c r="H2526" s="3" t="s">
        <v>14</v>
      </c>
      <c r="I2526" s="3" t="s">
        <v>17</v>
      </c>
      <c r="J2526" s="4">
        <v>43.199999999999996</v>
      </c>
    </row>
    <row r="2527" spans="1:10" x14ac:dyDescent="0.3">
      <c r="A2527" s="2" t="s">
        <v>4955</v>
      </c>
      <c r="B2527" s="3" t="s">
        <v>4956</v>
      </c>
      <c r="C2527" s="2">
        <v>3</v>
      </c>
      <c r="D2527" s="2">
        <v>2020</v>
      </c>
      <c r="E2527" s="4">
        <v>220</v>
      </c>
      <c r="F2527" s="4">
        <v>33</v>
      </c>
      <c r="G2527" s="4">
        <v>187</v>
      </c>
      <c r="H2527" s="3" t="s">
        <v>14</v>
      </c>
      <c r="I2527" s="3" t="s">
        <v>15</v>
      </c>
      <c r="J2527" s="4">
        <v>39.6</v>
      </c>
    </row>
    <row r="2528" spans="1:10" x14ac:dyDescent="0.3">
      <c r="A2528" s="2" t="s">
        <v>4957</v>
      </c>
      <c r="B2528" s="3" t="s">
        <v>4958</v>
      </c>
      <c r="C2528" s="2">
        <v>3</v>
      </c>
      <c r="D2528" s="2">
        <v>2020</v>
      </c>
      <c r="E2528" s="4">
        <v>440</v>
      </c>
      <c r="F2528" s="4">
        <v>66</v>
      </c>
      <c r="G2528" s="4">
        <v>374</v>
      </c>
      <c r="H2528" s="3" t="s">
        <v>44</v>
      </c>
      <c r="I2528" s="3" t="s">
        <v>52</v>
      </c>
      <c r="J2528" s="4">
        <v>136.4</v>
      </c>
    </row>
    <row r="2529" spans="1:10" x14ac:dyDescent="0.3">
      <c r="A2529" s="2" t="s">
        <v>4959</v>
      </c>
      <c r="B2529" s="3" t="s">
        <v>4960</v>
      </c>
      <c r="C2529" s="2">
        <v>3</v>
      </c>
      <c r="D2529" s="2">
        <v>2020</v>
      </c>
      <c r="E2529" s="4">
        <v>345</v>
      </c>
      <c r="F2529" s="4">
        <v>51.75</v>
      </c>
      <c r="G2529" s="4">
        <v>293.25</v>
      </c>
      <c r="H2529" s="3" t="s">
        <v>63</v>
      </c>
      <c r="I2529" s="3" t="s">
        <v>116</v>
      </c>
      <c r="J2529" s="4">
        <v>106.95</v>
      </c>
    </row>
    <row r="2530" spans="1:10" x14ac:dyDescent="0.3">
      <c r="A2530" s="2" t="s">
        <v>4961</v>
      </c>
      <c r="B2530" s="3" t="s">
        <v>4962</v>
      </c>
      <c r="C2530" s="2">
        <v>3</v>
      </c>
      <c r="D2530" s="2">
        <v>2020</v>
      </c>
      <c r="E2530" s="4">
        <v>168</v>
      </c>
      <c r="F2530" s="4">
        <v>25.200000000000017</v>
      </c>
      <c r="G2530" s="4">
        <v>142.79999999999998</v>
      </c>
      <c r="H2530" s="3" t="s">
        <v>11</v>
      </c>
      <c r="I2530" s="3" t="s">
        <v>121</v>
      </c>
      <c r="J2530" s="4">
        <v>75.600000000000009</v>
      </c>
    </row>
    <row r="2531" spans="1:10" x14ac:dyDescent="0.3">
      <c r="A2531" s="2" t="s">
        <v>4963</v>
      </c>
      <c r="B2531" s="3" t="s">
        <v>4964</v>
      </c>
      <c r="C2531" s="2">
        <v>3</v>
      </c>
      <c r="D2531" s="2">
        <v>2020</v>
      </c>
      <c r="E2531" s="4">
        <v>240</v>
      </c>
      <c r="F2531" s="4">
        <v>36</v>
      </c>
      <c r="G2531" s="4">
        <v>204</v>
      </c>
      <c r="H2531" s="3" t="s">
        <v>14</v>
      </c>
      <c r="I2531" s="3" t="s">
        <v>17</v>
      </c>
      <c r="J2531" s="4">
        <v>43.199999999999996</v>
      </c>
    </row>
    <row r="2532" spans="1:10" x14ac:dyDescent="0.3">
      <c r="A2532" s="2" t="s">
        <v>4965</v>
      </c>
      <c r="B2532" s="3" t="s">
        <v>4966</v>
      </c>
      <c r="C2532" s="2">
        <v>3</v>
      </c>
      <c r="D2532" s="2">
        <v>2020</v>
      </c>
      <c r="E2532" s="4">
        <v>255</v>
      </c>
      <c r="F2532" s="4">
        <v>38.25</v>
      </c>
      <c r="G2532" s="4">
        <v>216.75</v>
      </c>
      <c r="H2532" s="3" t="s">
        <v>20</v>
      </c>
      <c r="I2532" s="3" t="s">
        <v>102</v>
      </c>
      <c r="J2532" s="4">
        <v>66.3</v>
      </c>
    </row>
    <row r="2533" spans="1:10" x14ac:dyDescent="0.3">
      <c r="A2533" s="2" t="s">
        <v>4967</v>
      </c>
      <c r="B2533" s="3" t="s">
        <v>4968</v>
      </c>
      <c r="C2533" s="2">
        <v>3</v>
      </c>
      <c r="D2533" s="2">
        <v>2020</v>
      </c>
      <c r="E2533" s="4">
        <v>255</v>
      </c>
      <c r="F2533" s="4">
        <v>38.25</v>
      </c>
      <c r="G2533" s="4">
        <v>216.75</v>
      </c>
      <c r="H2533" s="3" t="s">
        <v>20</v>
      </c>
      <c r="I2533" s="3" t="s">
        <v>102</v>
      </c>
      <c r="J2533" s="4">
        <v>66.3</v>
      </c>
    </row>
    <row r="2534" spans="1:10" x14ac:dyDescent="0.3">
      <c r="A2534" s="2" t="s">
        <v>4969</v>
      </c>
      <c r="B2534" s="3" t="s">
        <v>4970</v>
      </c>
      <c r="C2534" s="2">
        <v>3</v>
      </c>
      <c r="D2534" s="2">
        <v>2020</v>
      </c>
      <c r="E2534" s="4">
        <v>255</v>
      </c>
      <c r="F2534" s="4">
        <v>38.25</v>
      </c>
      <c r="G2534" s="4">
        <v>216.75</v>
      </c>
      <c r="H2534" s="3" t="s">
        <v>20</v>
      </c>
      <c r="I2534" s="3" t="s">
        <v>102</v>
      </c>
      <c r="J2534" s="4">
        <v>66.3</v>
      </c>
    </row>
    <row r="2535" spans="1:10" x14ac:dyDescent="0.3">
      <c r="A2535" s="2" t="s">
        <v>4971</v>
      </c>
      <c r="B2535" s="3" t="s">
        <v>4972</v>
      </c>
      <c r="C2535" s="2">
        <v>3</v>
      </c>
      <c r="D2535" s="2">
        <v>2020</v>
      </c>
      <c r="E2535" s="4">
        <v>805</v>
      </c>
      <c r="F2535" s="4">
        <v>120.75</v>
      </c>
      <c r="G2535" s="4">
        <v>684.25</v>
      </c>
      <c r="H2535" s="3" t="s">
        <v>23</v>
      </c>
      <c r="I2535" s="3" t="s">
        <v>180</v>
      </c>
      <c r="J2535" s="4">
        <v>249.55</v>
      </c>
    </row>
    <row r="2536" spans="1:10" x14ac:dyDescent="0.3">
      <c r="A2536" s="2" t="s">
        <v>4973</v>
      </c>
      <c r="B2536" s="3" t="s">
        <v>4974</v>
      </c>
      <c r="C2536" s="2">
        <v>3</v>
      </c>
      <c r="D2536" s="2">
        <v>2020</v>
      </c>
      <c r="E2536" s="4">
        <v>951</v>
      </c>
      <c r="F2536" s="4">
        <v>142.64999999999998</v>
      </c>
      <c r="G2536" s="4">
        <v>808.35</v>
      </c>
      <c r="H2536" s="3" t="s">
        <v>23</v>
      </c>
      <c r="I2536" s="3" t="s">
        <v>24</v>
      </c>
      <c r="J2536" s="4">
        <v>247.26000000000002</v>
      </c>
    </row>
    <row r="2537" spans="1:10" x14ac:dyDescent="0.3">
      <c r="A2537" s="2" t="s">
        <v>4975</v>
      </c>
      <c r="B2537" s="3" t="s">
        <v>4976</v>
      </c>
      <c r="C2537" s="2">
        <v>3</v>
      </c>
      <c r="D2537" s="2">
        <v>2020</v>
      </c>
      <c r="E2537" s="4">
        <v>948</v>
      </c>
      <c r="F2537" s="4">
        <v>142.20000000000005</v>
      </c>
      <c r="G2537" s="4">
        <v>805.8</v>
      </c>
      <c r="H2537" s="3" t="s">
        <v>26</v>
      </c>
      <c r="I2537" s="3" t="s">
        <v>27</v>
      </c>
      <c r="J2537" s="4">
        <v>303.36</v>
      </c>
    </row>
    <row r="2538" spans="1:10" x14ac:dyDescent="0.3">
      <c r="A2538" s="2" t="s">
        <v>4977</v>
      </c>
      <c r="B2538" s="3" t="s">
        <v>4978</v>
      </c>
      <c r="C2538" s="2">
        <v>3</v>
      </c>
      <c r="D2538" s="2">
        <v>2020</v>
      </c>
      <c r="E2538" s="4">
        <v>492</v>
      </c>
      <c r="F2538" s="4">
        <v>73.800000000000011</v>
      </c>
      <c r="G2538" s="4">
        <v>418.2</v>
      </c>
      <c r="H2538" s="3" t="s">
        <v>44</v>
      </c>
      <c r="I2538" s="3" t="s">
        <v>512</v>
      </c>
      <c r="J2538" s="4">
        <v>137.76000000000002</v>
      </c>
    </row>
    <row r="2539" spans="1:10" x14ac:dyDescent="0.3">
      <c r="A2539" s="2" t="s">
        <v>4979</v>
      </c>
      <c r="B2539" s="3" t="s">
        <v>4980</v>
      </c>
      <c r="C2539" s="2">
        <v>3</v>
      </c>
      <c r="D2539" s="2">
        <v>2020</v>
      </c>
      <c r="E2539" s="4">
        <v>447</v>
      </c>
      <c r="F2539" s="4">
        <v>67.050000000000011</v>
      </c>
      <c r="G2539" s="4">
        <v>379.95</v>
      </c>
      <c r="H2539" s="3" t="s">
        <v>63</v>
      </c>
      <c r="I2539" s="3" t="s">
        <v>64</v>
      </c>
      <c r="J2539" s="4">
        <v>156.44999999999999</v>
      </c>
    </row>
    <row r="2540" spans="1:10" x14ac:dyDescent="0.3">
      <c r="A2540" s="2" t="s">
        <v>4981</v>
      </c>
      <c r="B2540" s="3" t="s">
        <v>4982</v>
      </c>
      <c r="C2540" s="2">
        <v>3</v>
      </c>
      <c r="D2540" s="2">
        <v>2020</v>
      </c>
      <c r="E2540" s="4">
        <v>168</v>
      </c>
      <c r="F2540" s="4">
        <v>25.200000000000017</v>
      </c>
      <c r="G2540" s="4">
        <v>142.79999999999998</v>
      </c>
      <c r="H2540" s="3" t="s">
        <v>11</v>
      </c>
      <c r="I2540" s="3" t="s">
        <v>12</v>
      </c>
      <c r="J2540" s="4">
        <v>25.2</v>
      </c>
    </row>
    <row r="2541" spans="1:10" x14ac:dyDescent="0.3">
      <c r="A2541" s="2" t="s">
        <v>4983</v>
      </c>
      <c r="B2541" s="3" t="s">
        <v>4984</v>
      </c>
      <c r="C2541" s="2">
        <v>3</v>
      </c>
      <c r="D2541" s="2">
        <v>2020</v>
      </c>
      <c r="E2541" s="4">
        <v>210</v>
      </c>
      <c r="F2541" s="4">
        <v>31.5</v>
      </c>
      <c r="G2541" s="4">
        <v>178.5</v>
      </c>
      <c r="H2541" s="3" t="s">
        <v>14</v>
      </c>
      <c r="I2541" s="3" t="s">
        <v>75</v>
      </c>
      <c r="J2541" s="4">
        <v>37.799999999999997</v>
      </c>
    </row>
    <row r="2542" spans="1:10" x14ac:dyDescent="0.3">
      <c r="A2542" s="2" t="s">
        <v>4985</v>
      </c>
      <c r="B2542" s="3" t="s">
        <v>4986</v>
      </c>
      <c r="C2542" s="2">
        <v>3</v>
      </c>
      <c r="D2542" s="2">
        <v>2020</v>
      </c>
      <c r="E2542" s="4">
        <v>255</v>
      </c>
      <c r="F2542" s="4">
        <v>38.25</v>
      </c>
      <c r="G2542" s="4">
        <v>216.75</v>
      </c>
      <c r="H2542" s="3" t="s">
        <v>20</v>
      </c>
      <c r="I2542" s="3" t="s">
        <v>102</v>
      </c>
      <c r="J2542" s="4">
        <v>66.3</v>
      </c>
    </row>
    <row r="2543" spans="1:10" x14ac:dyDescent="0.3">
      <c r="A2543" s="2" t="s">
        <v>4987</v>
      </c>
      <c r="B2543" s="3" t="s">
        <v>4988</v>
      </c>
      <c r="C2543" s="2">
        <v>3</v>
      </c>
      <c r="D2543" s="2">
        <v>2020</v>
      </c>
      <c r="E2543" s="4">
        <v>258</v>
      </c>
      <c r="F2543" s="4">
        <v>38.700000000000017</v>
      </c>
      <c r="G2543" s="4">
        <v>219.29999999999998</v>
      </c>
      <c r="H2543" s="3" t="s">
        <v>20</v>
      </c>
      <c r="I2543" s="3" t="s">
        <v>105</v>
      </c>
      <c r="J2543" s="4">
        <v>72.240000000000009</v>
      </c>
    </row>
    <row r="2544" spans="1:10" x14ac:dyDescent="0.3">
      <c r="A2544" s="2" t="s">
        <v>4989</v>
      </c>
      <c r="B2544" s="3" t="s">
        <v>4990</v>
      </c>
      <c r="C2544" s="2">
        <v>3</v>
      </c>
      <c r="D2544" s="2">
        <v>2020</v>
      </c>
      <c r="E2544" s="4">
        <v>805</v>
      </c>
      <c r="F2544" s="4">
        <v>120.75</v>
      </c>
      <c r="G2544" s="4">
        <v>684.25</v>
      </c>
      <c r="H2544" s="3" t="s">
        <v>23</v>
      </c>
      <c r="I2544" s="3" t="s">
        <v>180</v>
      </c>
      <c r="J2544" s="4">
        <v>249.55</v>
      </c>
    </row>
    <row r="2545" spans="1:10" x14ac:dyDescent="0.3">
      <c r="A2545" s="2" t="s">
        <v>4991</v>
      </c>
      <c r="B2545" s="3" t="s">
        <v>4992</v>
      </c>
      <c r="C2545" s="2">
        <v>3</v>
      </c>
      <c r="D2545" s="2">
        <v>2020</v>
      </c>
      <c r="E2545" s="4">
        <v>805</v>
      </c>
      <c r="F2545" s="4">
        <v>120.75</v>
      </c>
      <c r="G2545" s="4">
        <v>684.25</v>
      </c>
      <c r="H2545" s="3" t="s">
        <v>23</v>
      </c>
      <c r="I2545" s="3" t="s">
        <v>180</v>
      </c>
      <c r="J2545" s="4">
        <v>249.55</v>
      </c>
    </row>
    <row r="2546" spans="1:10" x14ac:dyDescent="0.3">
      <c r="A2546" s="2" t="s">
        <v>4993</v>
      </c>
      <c r="B2546" s="3" t="s">
        <v>4994</v>
      </c>
      <c r="C2546" s="2">
        <v>3</v>
      </c>
      <c r="D2546" s="2">
        <v>2020</v>
      </c>
      <c r="E2546" s="4">
        <v>948</v>
      </c>
      <c r="F2546" s="4">
        <v>142.20000000000005</v>
      </c>
      <c r="G2546" s="4">
        <v>805.8</v>
      </c>
      <c r="H2546" s="3" t="s">
        <v>26</v>
      </c>
      <c r="I2546" s="3" t="s">
        <v>27</v>
      </c>
      <c r="J2546" s="4">
        <v>303.36</v>
      </c>
    </row>
    <row r="2547" spans="1:10" x14ac:dyDescent="0.3">
      <c r="A2547" s="2" t="s">
        <v>4995</v>
      </c>
      <c r="B2547" s="3" t="s">
        <v>4996</v>
      </c>
      <c r="C2547" s="2">
        <v>3</v>
      </c>
      <c r="D2547" s="2">
        <v>2020</v>
      </c>
      <c r="E2547" s="4">
        <v>1101</v>
      </c>
      <c r="F2547" s="4">
        <v>165.14999999999998</v>
      </c>
      <c r="G2547" s="4">
        <v>935.85</v>
      </c>
      <c r="H2547" s="3" t="s">
        <v>26</v>
      </c>
      <c r="I2547" s="3" t="s">
        <v>33</v>
      </c>
      <c r="J2547" s="4">
        <v>396.36</v>
      </c>
    </row>
    <row r="2548" spans="1:10" x14ac:dyDescent="0.3">
      <c r="A2548" s="2" t="s">
        <v>4997</v>
      </c>
      <c r="B2548" s="3" t="s">
        <v>4998</v>
      </c>
      <c r="C2548" s="2">
        <v>3</v>
      </c>
      <c r="D2548" s="2">
        <v>2020</v>
      </c>
      <c r="E2548" s="4">
        <v>540</v>
      </c>
      <c r="F2548" s="4">
        <v>81</v>
      </c>
      <c r="G2548" s="4">
        <v>459</v>
      </c>
      <c r="H2548" s="3" t="s">
        <v>44</v>
      </c>
      <c r="I2548" s="3" t="s">
        <v>568</v>
      </c>
      <c r="J2548" s="4">
        <v>167.4</v>
      </c>
    </row>
    <row r="2549" spans="1:10" x14ac:dyDescent="0.3">
      <c r="A2549" s="2" t="s">
        <v>4999</v>
      </c>
      <c r="B2549" s="3" t="s">
        <v>5000</v>
      </c>
      <c r="C2549" s="2">
        <v>3</v>
      </c>
      <c r="D2549" s="2">
        <v>2020</v>
      </c>
      <c r="E2549" s="4">
        <v>168</v>
      </c>
      <c r="F2549" s="4">
        <v>25.200000000000017</v>
      </c>
      <c r="G2549" s="4">
        <v>142.79999999999998</v>
      </c>
      <c r="H2549" s="3" t="s">
        <v>11</v>
      </c>
      <c r="I2549" s="3" t="s">
        <v>12</v>
      </c>
      <c r="J2549" s="4">
        <v>25.2</v>
      </c>
    </row>
    <row r="2550" spans="1:10" x14ac:dyDescent="0.3">
      <c r="A2550" s="2" t="s">
        <v>5001</v>
      </c>
      <c r="B2550" s="3" t="s">
        <v>5002</v>
      </c>
      <c r="C2550" s="2">
        <v>3</v>
      </c>
      <c r="D2550" s="2">
        <v>2020</v>
      </c>
      <c r="E2550" s="4">
        <v>180</v>
      </c>
      <c r="F2550" s="4">
        <v>27</v>
      </c>
      <c r="G2550" s="4">
        <v>153</v>
      </c>
      <c r="H2550" s="3" t="s">
        <v>60</v>
      </c>
      <c r="I2550" s="3" t="s">
        <v>1434</v>
      </c>
      <c r="J2550" s="4">
        <v>61.2</v>
      </c>
    </row>
    <row r="2551" spans="1:10" x14ac:dyDescent="0.3">
      <c r="A2551" s="2" t="s">
        <v>5003</v>
      </c>
      <c r="B2551" s="3" t="s">
        <v>5004</v>
      </c>
      <c r="C2551" s="2">
        <v>3</v>
      </c>
      <c r="D2551" s="2">
        <v>2020</v>
      </c>
      <c r="E2551" s="4">
        <v>383</v>
      </c>
      <c r="F2551" s="4">
        <v>57.449999999999989</v>
      </c>
      <c r="G2551" s="4">
        <v>325.55</v>
      </c>
      <c r="H2551" s="3" t="s">
        <v>63</v>
      </c>
      <c r="I2551" s="3" t="s">
        <v>66</v>
      </c>
      <c r="J2551" s="4">
        <v>122.56</v>
      </c>
    </row>
    <row r="2552" spans="1:10" x14ac:dyDescent="0.3">
      <c r="A2552" s="2" t="s">
        <v>5005</v>
      </c>
      <c r="B2552" s="3" t="s">
        <v>5006</v>
      </c>
      <c r="C2552" s="2">
        <v>3</v>
      </c>
      <c r="D2552" s="2">
        <v>2020</v>
      </c>
      <c r="E2552" s="4">
        <v>172</v>
      </c>
      <c r="F2552" s="4">
        <v>25.800000000000011</v>
      </c>
      <c r="G2552" s="4">
        <v>146.19999999999999</v>
      </c>
      <c r="H2552" s="3" t="s">
        <v>11</v>
      </c>
      <c r="I2552" s="3" t="s">
        <v>71</v>
      </c>
      <c r="J2552" s="4">
        <v>65.36</v>
      </c>
    </row>
    <row r="2553" spans="1:10" x14ac:dyDescent="0.3">
      <c r="A2553" s="2" t="s">
        <v>5007</v>
      </c>
      <c r="B2553" s="3" t="s">
        <v>5008</v>
      </c>
      <c r="C2553" s="2">
        <v>3</v>
      </c>
      <c r="D2553" s="2">
        <v>2020</v>
      </c>
      <c r="E2553" s="4">
        <v>168</v>
      </c>
      <c r="F2553" s="4">
        <v>25.200000000000017</v>
      </c>
      <c r="G2553" s="4">
        <v>142.79999999999998</v>
      </c>
      <c r="H2553" s="3" t="s">
        <v>11</v>
      </c>
      <c r="I2553" s="3" t="s">
        <v>121</v>
      </c>
      <c r="J2553" s="4">
        <v>75.600000000000009</v>
      </c>
    </row>
    <row r="2554" spans="1:10" x14ac:dyDescent="0.3">
      <c r="A2554" s="2" t="s">
        <v>5009</v>
      </c>
      <c r="B2554" s="3" t="s">
        <v>5010</v>
      </c>
      <c r="C2554" s="2">
        <v>3</v>
      </c>
      <c r="D2554" s="2">
        <v>2020</v>
      </c>
      <c r="E2554" s="4">
        <v>192</v>
      </c>
      <c r="F2554" s="4">
        <v>28.800000000000011</v>
      </c>
      <c r="G2554" s="4">
        <v>163.19999999999999</v>
      </c>
      <c r="H2554" s="3" t="s">
        <v>14</v>
      </c>
      <c r="I2554" s="3" t="s">
        <v>78</v>
      </c>
      <c r="J2554" s="4">
        <v>34.56</v>
      </c>
    </row>
    <row r="2555" spans="1:10" x14ac:dyDescent="0.3">
      <c r="A2555" s="2" t="s">
        <v>5011</v>
      </c>
      <c r="B2555" s="3" t="s">
        <v>5012</v>
      </c>
      <c r="C2555" s="2">
        <v>3</v>
      </c>
      <c r="D2555" s="2">
        <v>2020</v>
      </c>
      <c r="E2555" s="4">
        <v>220</v>
      </c>
      <c r="F2555" s="4">
        <v>33</v>
      </c>
      <c r="G2555" s="4">
        <v>187</v>
      </c>
      <c r="H2555" s="3" t="s">
        <v>14</v>
      </c>
      <c r="I2555" s="3" t="s">
        <v>15</v>
      </c>
      <c r="J2555" s="4">
        <v>39.6</v>
      </c>
    </row>
    <row r="2556" spans="1:10" x14ac:dyDescent="0.3">
      <c r="A2556" s="2" t="s">
        <v>5013</v>
      </c>
      <c r="B2556" s="3" t="s">
        <v>5014</v>
      </c>
      <c r="C2556" s="2">
        <v>3</v>
      </c>
      <c r="D2556" s="2">
        <v>2020</v>
      </c>
      <c r="E2556" s="4">
        <v>240</v>
      </c>
      <c r="F2556" s="4">
        <v>36</v>
      </c>
      <c r="G2556" s="4">
        <v>204</v>
      </c>
      <c r="H2556" s="3" t="s">
        <v>14</v>
      </c>
      <c r="I2556" s="3" t="s">
        <v>17</v>
      </c>
      <c r="J2556" s="4">
        <v>43.199999999999996</v>
      </c>
    </row>
    <row r="2557" spans="1:10" x14ac:dyDescent="0.3">
      <c r="A2557" s="2" t="s">
        <v>5015</v>
      </c>
      <c r="B2557" s="3" t="s">
        <v>5016</v>
      </c>
      <c r="C2557" s="2">
        <v>3</v>
      </c>
      <c r="D2557" s="2">
        <v>2020</v>
      </c>
      <c r="E2557" s="4">
        <v>538</v>
      </c>
      <c r="F2557" s="4">
        <v>80.699999999999989</v>
      </c>
      <c r="G2557" s="4">
        <v>457.3</v>
      </c>
      <c r="H2557" s="3" t="s">
        <v>44</v>
      </c>
      <c r="I2557" s="3" t="s">
        <v>47</v>
      </c>
      <c r="J2557" s="4">
        <v>145.26000000000002</v>
      </c>
    </row>
    <row r="2558" spans="1:10" x14ac:dyDescent="0.3">
      <c r="A2558" s="2" t="s">
        <v>5017</v>
      </c>
      <c r="B2558" s="3" t="s">
        <v>5018</v>
      </c>
      <c r="C2558" s="2">
        <v>3</v>
      </c>
      <c r="D2558" s="2">
        <v>2020</v>
      </c>
      <c r="E2558" s="4">
        <v>383</v>
      </c>
      <c r="F2558" s="4">
        <v>57.449999999999989</v>
      </c>
      <c r="G2558" s="4">
        <v>325.55</v>
      </c>
      <c r="H2558" s="3" t="s">
        <v>63</v>
      </c>
      <c r="I2558" s="3" t="s">
        <v>66</v>
      </c>
      <c r="J2558" s="4">
        <v>122.56</v>
      </c>
    </row>
    <row r="2559" spans="1:10" x14ac:dyDescent="0.3">
      <c r="A2559" s="2" t="s">
        <v>5019</v>
      </c>
      <c r="B2559" s="3" t="s">
        <v>5020</v>
      </c>
      <c r="C2559" s="2">
        <v>3</v>
      </c>
      <c r="D2559" s="2">
        <v>2020</v>
      </c>
      <c r="E2559" s="4">
        <v>383</v>
      </c>
      <c r="F2559" s="4">
        <v>57.449999999999989</v>
      </c>
      <c r="G2559" s="4">
        <v>325.55</v>
      </c>
      <c r="H2559" s="3" t="s">
        <v>63</v>
      </c>
      <c r="I2559" s="3" t="s">
        <v>66</v>
      </c>
      <c r="J2559" s="4">
        <v>122.56</v>
      </c>
    </row>
    <row r="2560" spans="1:10" x14ac:dyDescent="0.3">
      <c r="A2560" s="2" t="s">
        <v>5021</v>
      </c>
      <c r="B2560" s="3" t="s">
        <v>5022</v>
      </c>
      <c r="C2560" s="2">
        <v>3</v>
      </c>
      <c r="D2560" s="2">
        <v>2020</v>
      </c>
      <c r="E2560" s="4">
        <v>447</v>
      </c>
      <c r="F2560" s="4">
        <v>67.050000000000011</v>
      </c>
      <c r="G2560" s="4">
        <v>379.95</v>
      </c>
      <c r="H2560" s="3" t="s">
        <v>63</v>
      </c>
      <c r="I2560" s="3" t="s">
        <v>64</v>
      </c>
      <c r="J2560" s="4">
        <v>156.44999999999999</v>
      </c>
    </row>
    <row r="2561" spans="1:10" x14ac:dyDescent="0.3">
      <c r="A2561" s="2" t="s">
        <v>5023</v>
      </c>
      <c r="B2561" s="3" t="s">
        <v>5024</v>
      </c>
      <c r="C2561" s="2">
        <v>3</v>
      </c>
      <c r="D2561" s="2">
        <v>2020</v>
      </c>
      <c r="E2561" s="4">
        <v>168</v>
      </c>
      <c r="F2561" s="4">
        <v>25.200000000000017</v>
      </c>
      <c r="G2561" s="4">
        <v>142.79999999999998</v>
      </c>
      <c r="H2561" s="3" t="s">
        <v>11</v>
      </c>
      <c r="I2561" s="3" t="s">
        <v>121</v>
      </c>
      <c r="J2561" s="4">
        <v>75.600000000000009</v>
      </c>
    </row>
    <row r="2562" spans="1:10" x14ac:dyDescent="0.3">
      <c r="A2562" s="2" t="s">
        <v>5025</v>
      </c>
      <c r="B2562" s="3" t="s">
        <v>5026</v>
      </c>
      <c r="C2562" s="2">
        <v>3</v>
      </c>
      <c r="D2562" s="2">
        <v>2020</v>
      </c>
      <c r="E2562" s="4">
        <v>168</v>
      </c>
      <c r="F2562" s="4">
        <v>25.200000000000017</v>
      </c>
      <c r="G2562" s="4">
        <v>142.79999999999998</v>
      </c>
      <c r="H2562" s="3" t="s">
        <v>11</v>
      </c>
      <c r="I2562" s="3" t="s">
        <v>12</v>
      </c>
      <c r="J2562" s="4">
        <v>25.2</v>
      </c>
    </row>
    <row r="2563" spans="1:10" x14ac:dyDescent="0.3">
      <c r="A2563" s="2" t="s">
        <v>5027</v>
      </c>
      <c r="B2563" s="3" t="s">
        <v>5028</v>
      </c>
      <c r="C2563" s="2">
        <v>3</v>
      </c>
      <c r="D2563" s="2">
        <v>2020</v>
      </c>
      <c r="E2563" s="4">
        <v>220</v>
      </c>
      <c r="F2563" s="4">
        <v>33</v>
      </c>
      <c r="G2563" s="4">
        <v>187</v>
      </c>
      <c r="H2563" s="3" t="s">
        <v>14</v>
      </c>
      <c r="I2563" s="3" t="s">
        <v>15</v>
      </c>
      <c r="J2563" s="4">
        <v>39.6</v>
      </c>
    </row>
    <row r="2564" spans="1:10" x14ac:dyDescent="0.3">
      <c r="A2564" s="2" t="s">
        <v>5029</v>
      </c>
      <c r="B2564" s="3" t="s">
        <v>5030</v>
      </c>
      <c r="C2564" s="2">
        <v>3</v>
      </c>
      <c r="D2564" s="2">
        <v>2020</v>
      </c>
      <c r="E2564" s="4">
        <v>205</v>
      </c>
      <c r="F2564" s="4">
        <v>30.75</v>
      </c>
      <c r="G2564" s="4">
        <v>174.25</v>
      </c>
      <c r="H2564" s="3" t="s">
        <v>14</v>
      </c>
      <c r="I2564" s="3" t="s">
        <v>87</v>
      </c>
      <c r="J2564" s="4">
        <v>36.9</v>
      </c>
    </row>
    <row r="2565" spans="1:10" x14ac:dyDescent="0.3">
      <c r="A2565" s="2" t="s">
        <v>5031</v>
      </c>
      <c r="B2565" s="3" t="s">
        <v>5032</v>
      </c>
      <c r="C2565" s="2">
        <v>3</v>
      </c>
      <c r="D2565" s="2">
        <v>2020</v>
      </c>
      <c r="E2565" s="4">
        <v>192</v>
      </c>
      <c r="F2565" s="4">
        <v>28.800000000000011</v>
      </c>
      <c r="G2565" s="4">
        <v>163.19999999999999</v>
      </c>
      <c r="H2565" s="3" t="s">
        <v>14</v>
      </c>
      <c r="I2565" s="3" t="s">
        <v>78</v>
      </c>
      <c r="J2565" s="4">
        <v>34.56</v>
      </c>
    </row>
    <row r="2566" spans="1:10" x14ac:dyDescent="0.3">
      <c r="A2566" s="2" t="s">
        <v>5033</v>
      </c>
      <c r="B2566" s="3" t="s">
        <v>5034</v>
      </c>
      <c r="C2566" s="2">
        <v>3</v>
      </c>
      <c r="D2566" s="2">
        <v>2020</v>
      </c>
      <c r="E2566" s="4">
        <v>258</v>
      </c>
      <c r="F2566" s="4">
        <v>38.700000000000017</v>
      </c>
      <c r="G2566" s="4">
        <v>219.29999999999998</v>
      </c>
      <c r="H2566" s="3" t="s">
        <v>20</v>
      </c>
      <c r="I2566" s="3" t="s">
        <v>105</v>
      </c>
      <c r="J2566" s="4">
        <v>72.240000000000009</v>
      </c>
    </row>
    <row r="2567" spans="1:10" x14ac:dyDescent="0.3">
      <c r="A2567" s="2" t="s">
        <v>5035</v>
      </c>
      <c r="B2567" s="3" t="s">
        <v>5036</v>
      </c>
      <c r="C2567" s="2">
        <v>3</v>
      </c>
      <c r="D2567" s="2">
        <v>2020</v>
      </c>
      <c r="E2567" s="4">
        <v>523</v>
      </c>
      <c r="F2567" s="4">
        <v>78.449999999999989</v>
      </c>
      <c r="G2567" s="4">
        <v>444.55</v>
      </c>
      <c r="H2567" s="3" t="s">
        <v>44</v>
      </c>
      <c r="I2567" s="3" t="s">
        <v>45</v>
      </c>
      <c r="J2567" s="4">
        <v>156.9</v>
      </c>
    </row>
    <row r="2568" spans="1:10" x14ac:dyDescent="0.3">
      <c r="A2568" s="2" t="s">
        <v>5037</v>
      </c>
      <c r="B2568" s="3" t="s">
        <v>5038</v>
      </c>
      <c r="C2568" s="2">
        <v>3</v>
      </c>
      <c r="D2568" s="2">
        <v>2020</v>
      </c>
      <c r="E2568" s="4">
        <v>345</v>
      </c>
      <c r="F2568" s="4">
        <v>51.75</v>
      </c>
      <c r="G2568" s="4">
        <v>293.25</v>
      </c>
      <c r="H2568" s="3" t="s">
        <v>63</v>
      </c>
      <c r="I2568" s="3" t="s">
        <v>116</v>
      </c>
      <c r="J2568" s="4">
        <v>106.95</v>
      </c>
    </row>
    <row r="2569" spans="1:10" x14ac:dyDescent="0.3">
      <c r="A2569" s="2" t="s">
        <v>5039</v>
      </c>
      <c r="B2569" s="3" t="s">
        <v>5040</v>
      </c>
      <c r="C2569" s="2">
        <v>3</v>
      </c>
      <c r="D2569" s="2">
        <v>2020</v>
      </c>
      <c r="E2569" s="4">
        <v>345</v>
      </c>
      <c r="F2569" s="4">
        <v>51.75</v>
      </c>
      <c r="G2569" s="4">
        <v>293.25</v>
      </c>
      <c r="H2569" s="3" t="s">
        <v>63</v>
      </c>
      <c r="I2569" s="3" t="s">
        <v>116</v>
      </c>
      <c r="J2569" s="4">
        <v>106.95</v>
      </c>
    </row>
    <row r="2570" spans="1:10" x14ac:dyDescent="0.3">
      <c r="A2570" s="2" t="s">
        <v>5041</v>
      </c>
      <c r="B2570" s="3" t="s">
        <v>5042</v>
      </c>
      <c r="C2570" s="2">
        <v>3</v>
      </c>
      <c r="D2570" s="2">
        <v>2020</v>
      </c>
      <c r="E2570" s="4">
        <v>172</v>
      </c>
      <c r="F2570" s="4">
        <v>25.800000000000011</v>
      </c>
      <c r="G2570" s="4">
        <v>146.19999999999999</v>
      </c>
      <c r="H2570" s="3" t="s">
        <v>11</v>
      </c>
      <c r="I2570" s="3" t="s">
        <v>71</v>
      </c>
      <c r="J2570" s="4">
        <v>65.36</v>
      </c>
    </row>
    <row r="2571" spans="1:10" x14ac:dyDescent="0.3">
      <c r="A2571" s="2" t="s">
        <v>5043</v>
      </c>
      <c r="B2571" s="3" t="s">
        <v>5044</v>
      </c>
      <c r="C2571" s="2">
        <v>3</v>
      </c>
      <c r="D2571" s="2">
        <v>2020</v>
      </c>
      <c r="E2571" s="4">
        <v>168</v>
      </c>
      <c r="F2571" s="4">
        <v>25.200000000000017</v>
      </c>
      <c r="G2571" s="4">
        <v>142.79999999999998</v>
      </c>
      <c r="H2571" s="3" t="s">
        <v>11</v>
      </c>
      <c r="I2571" s="3" t="s">
        <v>12</v>
      </c>
      <c r="J2571" s="4">
        <v>25.2</v>
      </c>
    </row>
    <row r="2572" spans="1:10" x14ac:dyDescent="0.3">
      <c r="A2572" s="2" t="s">
        <v>5045</v>
      </c>
      <c r="B2572" s="3" t="s">
        <v>5046</v>
      </c>
      <c r="C2572" s="2">
        <v>3</v>
      </c>
      <c r="D2572" s="2">
        <v>2020</v>
      </c>
      <c r="E2572" s="4">
        <v>220</v>
      </c>
      <c r="F2572" s="4">
        <v>33</v>
      </c>
      <c r="G2572" s="4">
        <v>187</v>
      </c>
      <c r="H2572" s="3" t="s">
        <v>14</v>
      </c>
      <c r="I2572" s="3" t="s">
        <v>15</v>
      </c>
      <c r="J2572" s="4">
        <v>39.6</v>
      </c>
    </row>
    <row r="2573" spans="1:10" x14ac:dyDescent="0.3">
      <c r="A2573" s="2" t="s">
        <v>5047</v>
      </c>
      <c r="B2573" s="3" t="s">
        <v>5048</v>
      </c>
      <c r="C2573" s="2">
        <v>3</v>
      </c>
      <c r="D2573" s="2">
        <v>2020</v>
      </c>
      <c r="E2573" s="4">
        <v>210</v>
      </c>
      <c r="F2573" s="4">
        <v>31.5</v>
      </c>
      <c r="G2573" s="4">
        <v>178.5</v>
      </c>
      <c r="H2573" s="3" t="s">
        <v>14</v>
      </c>
      <c r="I2573" s="3" t="s">
        <v>75</v>
      </c>
      <c r="J2573" s="4">
        <v>37.799999999999997</v>
      </c>
    </row>
    <row r="2574" spans="1:10" x14ac:dyDescent="0.3">
      <c r="A2574" s="2" t="s">
        <v>5049</v>
      </c>
      <c r="B2574" s="3" t="s">
        <v>5050</v>
      </c>
      <c r="C2574" s="2">
        <v>3</v>
      </c>
      <c r="D2574" s="2">
        <v>2020</v>
      </c>
      <c r="E2574" s="4">
        <v>210</v>
      </c>
      <c r="F2574" s="4">
        <v>31.5</v>
      </c>
      <c r="G2574" s="4">
        <v>178.5</v>
      </c>
      <c r="H2574" s="3" t="s">
        <v>14</v>
      </c>
      <c r="I2574" s="3" t="s">
        <v>75</v>
      </c>
      <c r="J2574" s="4">
        <v>37.799999999999997</v>
      </c>
    </row>
    <row r="2575" spans="1:10" x14ac:dyDescent="0.3">
      <c r="A2575" s="2" t="s">
        <v>5051</v>
      </c>
      <c r="B2575" s="3" t="s">
        <v>5052</v>
      </c>
      <c r="C2575" s="2">
        <v>3</v>
      </c>
      <c r="D2575" s="2">
        <v>2020</v>
      </c>
      <c r="E2575" s="4">
        <v>258</v>
      </c>
      <c r="F2575" s="4">
        <v>38.700000000000017</v>
      </c>
      <c r="G2575" s="4">
        <v>219.29999999999998</v>
      </c>
      <c r="H2575" s="3" t="s">
        <v>20</v>
      </c>
      <c r="I2575" s="3" t="s">
        <v>105</v>
      </c>
      <c r="J2575" s="4">
        <v>72.240000000000009</v>
      </c>
    </row>
    <row r="2576" spans="1:10" x14ac:dyDescent="0.3">
      <c r="A2576" s="2" t="s">
        <v>5053</v>
      </c>
      <c r="B2576" s="3" t="s">
        <v>5054</v>
      </c>
      <c r="C2576" s="2">
        <v>3</v>
      </c>
      <c r="D2576" s="2">
        <v>2020</v>
      </c>
      <c r="E2576" s="4">
        <v>327</v>
      </c>
      <c r="F2576" s="4">
        <v>49.050000000000011</v>
      </c>
      <c r="G2576" s="4">
        <v>277.95</v>
      </c>
      <c r="H2576" s="3" t="s">
        <v>20</v>
      </c>
      <c r="I2576" s="3" t="s">
        <v>100</v>
      </c>
      <c r="J2576" s="4">
        <v>94.83</v>
      </c>
    </row>
    <row r="2577" spans="1:10" x14ac:dyDescent="0.3">
      <c r="A2577" s="2" t="s">
        <v>5055</v>
      </c>
      <c r="B2577" s="3" t="s">
        <v>5056</v>
      </c>
      <c r="C2577" s="2">
        <v>3</v>
      </c>
      <c r="D2577" s="2">
        <v>2020</v>
      </c>
      <c r="E2577" s="4">
        <v>187</v>
      </c>
      <c r="F2577" s="4">
        <v>28.050000000000011</v>
      </c>
      <c r="G2577" s="4">
        <v>158.94999999999999</v>
      </c>
      <c r="H2577" s="3" t="s">
        <v>60</v>
      </c>
      <c r="I2577" s="3" t="s">
        <v>486</v>
      </c>
      <c r="J2577" s="4">
        <v>59.84</v>
      </c>
    </row>
    <row r="2578" spans="1:10" x14ac:dyDescent="0.3">
      <c r="A2578" s="2" t="s">
        <v>5057</v>
      </c>
      <c r="B2578" s="3" t="s">
        <v>5058</v>
      </c>
      <c r="C2578" s="2">
        <v>2</v>
      </c>
      <c r="D2578" s="2">
        <v>2020</v>
      </c>
      <c r="E2578" s="4">
        <v>592</v>
      </c>
      <c r="F2578" s="4">
        <v>0</v>
      </c>
      <c r="G2578" s="4">
        <v>592</v>
      </c>
      <c r="H2578" s="3" t="s">
        <v>44</v>
      </c>
      <c r="I2578" s="3" t="s">
        <v>55</v>
      </c>
      <c r="J2578" s="4">
        <v>165.76000000000002</v>
      </c>
    </row>
    <row r="2579" spans="1:10" x14ac:dyDescent="0.3">
      <c r="A2579" s="2" t="s">
        <v>5059</v>
      </c>
      <c r="B2579" s="3" t="s">
        <v>5060</v>
      </c>
      <c r="C2579" s="2">
        <v>2</v>
      </c>
      <c r="D2579" s="2">
        <v>2020</v>
      </c>
      <c r="E2579" s="4">
        <v>447</v>
      </c>
      <c r="F2579" s="4">
        <v>0</v>
      </c>
      <c r="G2579" s="4">
        <v>447</v>
      </c>
      <c r="H2579" s="3" t="s">
        <v>63</v>
      </c>
      <c r="I2579" s="3" t="s">
        <v>64</v>
      </c>
      <c r="J2579" s="4">
        <v>156.44999999999999</v>
      </c>
    </row>
    <row r="2580" spans="1:10" x14ac:dyDescent="0.3">
      <c r="A2580" s="2" t="s">
        <v>5059</v>
      </c>
      <c r="B2580" s="3" t="s">
        <v>5061</v>
      </c>
      <c r="C2580" s="2">
        <v>7</v>
      </c>
      <c r="D2580" s="2">
        <v>2020</v>
      </c>
      <c r="E2580" s="4">
        <v>345</v>
      </c>
      <c r="F2580" s="4">
        <v>0</v>
      </c>
      <c r="G2580" s="4">
        <v>345</v>
      </c>
      <c r="H2580" s="3" t="s">
        <v>63</v>
      </c>
      <c r="I2580" s="3" t="s">
        <v>116</v>
      </c>
      <c r="J2580" s="4">
        <v>106.95</v>
      </c>
    </row>
    <row r="2581" spans="1:10" x14ac:dyDescent="0.3">
      <c r="A2581" s="2" t="s">
        <v>5062</v>
      </c>
      <c r="B2581" s="3" t="s">
        <v>5063</v>
      </c>
      <c r="C2581" s="2">
        <v>2</v>
      </c>
      <c r="D2581" s="2">
        <v>2020</v>
      </c>
      <c r="E2581" s="4">
        <v>168</v>
      </c>
      <c r="F2581" s="4">
        <v>0</v>
      </c>
      <c r="G2581" s="4">
        <v>168</v>
      </c>
      <c r="H2581" s="3" t="s">
        <v>11</v>
      </c>
      <c r="I2581" s="3" t="s">
        <v>12</v>
      </c>
      <c r="J2581" s="4">
        <v>25.2</v>
      </c>
    </row>
    <row r="2582" spans="1:10" x14ac:dyDescent="0.3">
      <c r="A2582" s="2" t="s">
        <v>5062</v>
      </c>
      <c r="B2582" s="3" t="s">
        <v>5064</v>
      </c>
      <c r="C2582" s="2">
        <v>2</v>
      </c>
      <c r="D2582" s="2">
        <v>2020</v>
      </c>
      <c r="E2582" s="4">
        <v>168</v>
      </c>
      <c r="F2582" s="4">
        <v>0</v>
      </c>
      <c r="G2582" s="4">
        <v>168</v>
      </c>
      <c r="H2582" s="3" t="s">
        <v>11</v>
      </c>
      <c r="I2582" s="3" t="s">
        <v>121</v>
      </c>
      <c r="J2582" s="4">
        <v>75.600000000000009</v>
      </c>
    </row>
    <row r="2583" spans="1:10" x14ac:dyDescent="0.3">
      <c r="A2583" s="2" t="s">
        <v>5065</v>
      </c>
      <c r="B2583" s="3" t="s">
        <v>5066</v>
      </c>
      <c r="C2583" s="2">
        <v>2</v>
      </c>
      <c r="D2583" s="2">
        <v>2020</v>
      </c>
      <c r="E2583" s="4">
        <v>168</v>
      </c>
      <c r="F2583" s="4">
        <v>0</v>
      </c>
      <c r="G2583" s="4">
        <v>168</v>
      </c>
      <c r="H2583" s="3" t="s">
        <v>11</v>
      </c>
      <c r="I2583" s="3" t="s">
        <v>12</v>
      </c>
      <c r="J2583" s="4">
        <v>25.2</v>
      </c>
    </row>
    <row r="2584" spans="1:10" x14ac:dyDescent="0.3">
      <c r="A2584" s="2" t="s">
        <v>5065</v>
      </c>
      <c r="B2584" s="3" t="s">
        <v>5067</v>
      </c>
      <c r="C2584" s="2">
        <v>9</v>
      </c>
      <c r="D2584" s="2">
        <v>2020</v>
      </c>
      <c r="E2584" s="4">
        <v>172</v>
      </c>
      <c r="F2584" s="4">
        <v>0</v>
      </c>
      <c r="G2584" s="4">
        <v>172</v>
      </c>
      <c r="H2584" s="3" t="s">
        <v>11</v>
      </c>
      <c r="I2584" s="3" t="s">
        <v>71</v>
      </c>
      <c r="J2584" s="4">
        <v>65.36</v>
      </c>
    </row>
    <row r="2585" spans="1:10" x14ac:dyDescent="0.3">
      <c r="A2585" s="2" t="s">
        <v>5068</v>
      </c>
      <c r="B2585" s="3" t="s">
        <v>5069</v>
      </c>
      <c r="C2585" s="2">
        <v>2</v>
      </c>
      <c r="D2585" s="2">
        <v>2020</v>
      </c>
      <c r="E2585" s="4">
        <v>205</v>
      </c>
      <c r="F2585" s="4">
        <v>0</v>
      </c>
      <c r="G2585" s="4">
        <v>205</v>
      </c>
      <c r="H2585" s="3" t="s">
        <v>14</v>
      </c>
      <c r="I2585" s="3" t="s">
        <v>87</v>
      </c>
      <c r="J2585" s="4">
        <v>36.9</v>
      </c>
    </row>
    <row r="2586" spans="1:10" x14ac:dyDescent="0.3">
      <c r="A2586" s="2" t="s">
        <v>5068</v>
      </c>
      <c r="B2586" s="3" t="s">
        <v>5070</v>
      </c>
      <c r="C2586" s="2">
        <v>4</v>
      </c>
      <c r="D2586" s="2">
        <v>2020</v>
      </c>
      <c r="E2586" s="4">
        <v>240</v>
      </c>
      <c r="F2586" s="4">
        <v>36</v>
      </c>
      <c r="G2586" s="4">
        <v>204</v>
      </c>
      <c r="H2586" s="3" t="s">
        <v>14</v>
      </c>
      <c r="I2586" s="3" t="s">
        <v>17</v>
      </c>
      <c r="J2586" s="4">
        <v>43.199999999999996</v>
      </c>
    </row>
    <row r="2587" spans="1:10" x14ac:dyDescent="0.3">
      <c r="A2587" s="2" t="s">
        <v>5071</v>
      </c>
      <c r="B2587" s="3" t="s">
        <v>5072</v>
      </c>
      <c r="C2587" s="2">
        <v>2</v>
      </c>
      <c r="D2587" s="2">
        <v>2020</v>
      </c>
      <c r="E2587" s="4">
        <v>240</v>
      </c>
      <c r="F2587" s="4">
        <v>0</v>
      </c>
      <c r="G2587" s="4">
        <v>240</v>
      </c>
      <c r="H2587" s="3" t="s">
        <v>14</v>
      </c>
      <c r="I2587" s="3" t="s">
        <v>17</v>
      </c>
      <c r="J2587" s="4">
        <v>43.199999999999996</v>
      </c>
    </row>
    <row r="2588" spans="1:10" x14ac:dyDescent="0.3">
      <c r="A2588" s="2" t="s">
        <v>5071</v>
      </c>
      <c r="B2588" s="3" t="s">
        <v>5073</v>
      </c>
      <c r="C2588" s="2">
        <v>3</v>
      </c>
      <c r="D2588" s="2">
        <v>2020</v>
      </c>
      <c r="E2588" s="4">
        <v>192</v>
      </c>
      <c r="F2588" s="4">
        <v>28.800000000000011</v>
      </c>
      <c r="G2588" s="4">
        <v>163.19999999999999</v>
      </c>
      <c r="H2588" s="3" t="s">
        <v>14</v>
      </c>
      <c r="I2588" s="3" t="s">
        <v>78</v>
      </c>
      <c r="J2588" s="4">
        <v>34.56</v>
      </c>
    </row>
    <row r="2589" spans="1:10" x14ac:dyDescent="0.3">
      <c r="A2589" s="2" t="s">
        <v>5074</v>
      </c>
      <c r="B2589" s="3" t="s">
        <v>5075</v>
      </c>
      <c r="C2589" s="2">
        <v>2</v>
      </c>
      <c r="D2589" s="2">
        <v>2020</v>
      </c>
      <c r="E2589" s="4">
        <v>220</v>
      </c>
      <c r="F2589" s="4">
        <v>0</v>
      </c>
      <c r="G2589" s="4">
        <v>220</v>
      </c>
      <c r="H2589" s="3" t="s">
        <v>14</v>
      </c>
      <c r="I2589" s="3" t="s">
        <v>15</v>
      </c>
      <c r="J2589" s="4">
        <v>39.6</v>
      </c>
    </row>
    <row r="2590" spans="1:10" x14ac:dyDescent="0.3">
      <c r="A2590" s="2" t="s">
        <v>5074</v>
      </c>
      <c r="B2590" s="3" t="s">
        <v>5076</v>
      </c>
      <c r="C2590" s="2">
        <v>7</v>
      </c>
      <c r="D2590" s="2">
        <v>2020</v>
      </c>
      <c r="E2590" s="4">
        <v>220</v>
      </c>
      <c r="F2590" s="4">
        <v>0</v>
      </c>
      <c r="G2590" s="4">
        <v>220</v>
      </c>
      <c r="H2590" s="3" t="s">
        <v>14</v>
      </c>
      <c r="I2590" s="3" t="s">
        <v>15</v>
      </c>
      <c r="J2590" s="4">
        <v>39.6</v>
      </c>
    </row>
    <row r="2591" spans="1:10" x14ac:dyDescent="0.3">
      <c r="A2591" s="2" t="s">
        <v>5077</v>
      </c>
      <c r="B2591" s="3" t="s">
        <v>5078</v>
      </c>
      <c r="C2591" s="2">
        <v>2</v>
      </c>
      <c r="D2591" s="2">
        <v>2020</v>
      </c>
      <c r="E2591" s="4">
        <v>255</v>
      </c>
      <c r="F2591" s="4">
        <v>0</v>
      </c>
      <c r="G2591" s="4">
        <v>255</v>
      </c>
      <c r="H2591" s="3" t="s">
        <v>20</v>
      </c>
      <c r="I2591" s="3" t="s">
        <v>102</v>
      </c>
      <c r="J2591" s="4">
        <v>66.3</v>
      </c>
    </row>
    <row r="2592" spans="1:10" x14ac:dyDescent="0.3">
      <c r="A2592" s="2" t="s">
        <v>5077</v>
      </c>
      <c r="B2592" s="3" t="s">
        <v>5079</v>
      </c>
      <c r="C2592" s="2">
        <v>12</v>
      </c>
      <c r="D2592" s="2">
        <v>2020</v>
      </c>
      <c r="E2592" s="4">
        <v>327</v>
      </c>
      <c r="F2592" s="4">
        <v>0</v>
      </c>
      <c r="G2592" s="4">
        <v>327</v>
      </c>
      <c r="H2592" s="3" t="s">
        <v>20</v>
      </c>
      <c r="I2592" s="3" t="s">
        <v>100</v>
      </c>
      <c r="J2592" s="4">
        <v>94.83</v>
      </c>
    </row>
    <row r="2593" spans="1:10" x14ac:dyDescent="0.3">
      <c r="A2593" s="2" t="s">
        <v>5080</v>
      </c>
      <c r="B2593" s="3" t="s">
        <v>5081</v>
      </c>
      <c r="C2593" s="2">
        <v>2</v>
      </c>
      <c r="D2593" s="2">
        <v>2020</v>
      </c>
      <c r="E2593" s="4">
        <v>523</v>
      </c>
      <c r="F2593" s="4">
        <v>0</v>
      </c>
      <c r="G2593" s="4">
        <v>523</v>
      </c>
      <c r="H2593" s="3" t="s">
        <v>44</v>
      </c>
      <c r="I2593" s="3" t="s">
        <v>45</v>
      </c>
      <c r="J2593" s="4">
        <v>156.9</v>
      </c>
    </row>
    <row r="2594" spans="1:10" x14ac:dyDescent="0.3">
      <c r="A2594" s="2" t="s">
        <v>5080</v>
      </c>
      <c r="B2594" s="3" t="s">
        <v>5082</v>
      </c>
      <c r="C2594" s="2">
        <v>8</v>
      </c>
      <c r="D2594" s="2">
        <v>2020</v>
      </c>
      <c r="E2594" s="4">
        <v>228</v>
      </c>
      <c r="F2594" s="4">
        <v>0</v>
      </c>
      <c r="G2594" s="4">
        <v>228</v>
      </c>
      <c r="H2594" s="3" t="s">
        <v>60</v>
      </c>
      <c r="I2594" s="3" t="s">
        <v>557</v>
      </c>
      <c r="J2594" s="4">
        <v>79.8</v>
      </c>
    </row>
    <row r="2595" spans="1:10" x14ac:dyDescent="0.3">
      <c r="A2595" s="2" t="s">
        <v>5083</v>
      </c>
      <c r="B2595" s="3" t="s">
        <v>5084</v>
      </c>
      <c r="C2595" s="2">
        <v>2</v>
      </c>
      <c r="D2595" s="2">
        <v>2020</v>
      </c>
      <c r="E2595" s="4">
        <v>447</v>
      </c>
      <c r="F2595" s="4">
        <v>0</v>
      </c>
      <c r="G2595" s="4">
        <v>447</v>
      </c>
      <c r="H2595" s="3" t="s">
        <v>63</v>
      </c>
      <c r="I2595" s="3" t="s">
        <v>64</v>
      </c>
      <c r="J2595" s="4">
        <v>156.44999999999999</v>
      </c>
    </row>
    <row r="2596" spans="1:10" x14ac:dyDescent="0.3">
      <c r="A2596" s="2" t="s">
        <v>5085</v>
      </c>
      <c r="B2596" s="3" t="s">
        <v>5086</v>
      </c>
      <c r="C2596" s="2">
        <v>2</v>
      </c>
      <c r="D2596" s="2">
        <v>2020</v>
      </c>
      <c r="E2596" s="4">
        <v>383</v>
      </c>
      <c r="F2596" s="4">
        <v>0</v>
      </c>
      <c r="G2596" s="4">
        <v>383</v>
      </c>
      <c r="H2596" s="3" t="s">
        <v>63</v>
      </c>
      <c r="I2596" s="3" t="s">
        <v>66</v>
      </c>
      <c r="J2596" s="4">
        <v>122.56</v>
      </c>
    </row>
    <row r="2597" spans="1:10" x14ac:dyDescent="0.3">
      <c r="A2597" s="2" t="s">
        <v>5085</v>
      </c>
      <c r="B2597" s="3" t="s">
        <v>5087</v>
      </c>
      <c r="C2597" s="2">
        <v>2</v>
      </c>
      <c r="D2597" s="2">
        <v>2020</v>
      </c>
      <c r="E2597" s="4">
        <v>383</v>
      </c>
      <c r="F2597" s="4">
        <v>0</v>
      </c>
      <c r="G2597" s="4">
        <v>383</v>
      </c>
      <c r="H2597" s="3" t="s">
        <v>63</v>
      </c>
      <c r="I2597" s="3" t="s">
        <v>66</v>
      </c>
      <c r="J2597" s="4">
        <v>122.56</v>
      </c>
    </row>
    <row r="2598" spans="1:10" x14ac:dyDescent="0.3">
      <c r="A2598" s="2" t="s">
        <v>5088</v>
      </c>
      <c r="B2598" s="3" t="s">
        <v>5089</v>
      </c>
      <c r="C2598" s="2">
        <v>2</v>
      </c>
      <c r="D2598" s="2">
        <v>2020</v>
      </c>
      <c r="E2598" s="4">
        <v>168</v>
      </c>
      <c r="F2598" s="4">
        <v>0</v>
      </c>
      <c r="G2598" s="4">
        <v>168</v>
      </c>
      <c r="H2598" s="3" t="s">
        <v>11</v>
      </c>
      <c r="I2598" s="3" t="s">
        <v>121</v>
      </c>
      <c r="J2598" s="4">
        <v>75.600000000000009</v>
      </c>
    </row>
    <row r="2599" spans="1:10" x14ac:dyDescent="0.3">
      <c r="A2599" s="2" t="s">
        <v>5088</v>
      </c>
      <c r="B2599" s="3" t="s">
        <v>5090</v>
      </c>
      <c r="C2599" s="2">
        <v>9</v>
      </c>
      <c r="D2599" s="2">
        <v>2020</v>
      </c>
      <c r="E2599" s="4">
        <v>168</v>
      </c>
      <c r="F2599" s="4">
        <v>0</v>
      </c>
      <c r="G2599" s="4">
        <v>168</v>
      </c>
      <c r="H2599" s="3" t="s">
        <v>11</v>
      </c>
      <c r="I2599" s="3" t="s">
        <v>121</v>
      </c>
      <c r="J2599" s="4">
        <v>75.600000000000009</v>
      </c>
    </row>
    <row r="2600" spans="1:10" x14ac:dyDescent="0.3">
      <c r="A2600" s="2" t="s">
        <v>5091</v>
      </c>
      <c r="B2600" s="3" t="s">
        <v>5092</v>
      </c>
      <c r="C2600" s="2">
        <v>2</v>
      </c>
      <c r="D2600" s="2">
        <v>2020</v>
      </c>
      <c r="E2600" s="4">
        <v>172</v>
      </c>
      <c r="F2600" s="4">
        <v>0</v>
      </c>
      <c r="G2600" s="4">
        <v>172</v>
      </c>
      <c r="H2600" s="3" t="s">
        <v>11</v>
      </c>
      <c r="I2600" s="3" t="s">
        <v>71</v>
      </c>
      <c r="J2600" s="4">
        <v>65.36</v>
      </c>
    </row>
    <row r="2601" spans="1:10" x14ac:dyDescent="0.3">
      <c r="A2601" s="2" t="s">
        <v>5093</v>
      </c>
      <c r="B2601" s="3" t="s">
        <v>5094</v>
      </c>
      <c r="C2601" s="2">
        <v>2</v>
      </c>
      <c r="D2601" s="2">
        <v>2020</v>
      </c>
      <c r="E2601" s="4">
        <v>144</v>
      </c>
      <c r="F2601" s="4">
        <v>0</v>
      </c>
      <c r="G2601" s="4">
        <v>144</v>
      </c>
      <c r="H2601" s="3" t="s">
        <v>11</v>
      </c>
      <c r="I2601" s="3" t="s">
        <v>119</v>
      </c>
      <c r="J2601" s="4">
        <v>66.240000000000009</v>
      </c>
    </row>
    <row r="2602" spans="1:10" x14ac:dyDescent="0.3">
      <c r="A2602" s="2" t="s">
        <v>5093</v>
      </c>
      <c r="B2602" s="3" t="s">
        <v>5095</v>
      </c>
      <c r="C2602" s="2">
        <v>12</v>
      </c>
      <c r="D2602" s="2">
        <v>2020</v>
      </c>
      <c r="E2602" s="4">
        <v>220</v>
      </c>
      <c r="F2602" s="4">
        <v>0</v>
      </c>
      <c r="G2602" s="4">
        <v>220</v>
      </c>
      <c r="H2602" s="3" t="s">
        <v>14</v>
      </c>
      <c r="I2602" s="3" t="s">
        <v>15</v>
      </c>
      <c r="J2602" s="4">
        <v>39.6</v>
      </c>
    </row>
    <row r="2603" spans="1:10" x14ac:dyDescent="0.3">
      <c r="A2603" s="2" t="s">
        <v>5093</v>
      </c>
      <c r="B2603" s="3" t="s">
        <v>5096</v>
      </c>
      <c r="C2603" s="2">
        <v>9</v>
      </c>
      <c r="D2603" s="2">
        <v>2020</v>
      </c>
      <c r="E2603" s="4">
        <v>210</v>
      </c>
      <c r="F2603" s="4">
        <v>0</v>
      </c>
      <c r="G2603" s="4">
        <v>210</v>
      </c>
      <c r="H2603" s="3" t="s">
        <v>14</v>
      </c>
      <c r="I2603" s="3" t="s">
        <v>75</v>
      </c>
      <c r="J2603" s="4">
        <v>37.799999999999997</v>
      </c>
    </row>
    <row r="2604" spans="1:10" x14ac:dyDescent="0.3">
      <c r="A2604" s="2" t="s">
        <v>5093</v>
      </c>
      <c r="B2604" s="3" t="s">
        <v>5097</v>
      </c>
      <c r="C2604" s="2">
        <v>11</v>
      </c>
      <c r="D2604" s="2">
        <v>2020</v>
      </c>
      <c r="E2604" s="4">
        <v>205</v>
      </c>
      <c r="F2604" s="4">
        <v>0</v>
      </c>
      <c r="G2604" s="4">
        <v>205</v>
      </c>
      <c r="H2604" s="3" t="s">
        <v>14</v>
      </c>
      <c r="I2604" s="3" t="s">
        <v>87</v>
      </c>
      <c r="J2604" s="4">
        <v>36.9</v>
      </c>
    </row>
    <row r="2605" spans="1:10" x14ac:dyDescent="0.3">
      <c r="A2605" s="2" t="s">
        <v>5093</v>
      </c>
      <c r="B2605" s="3" t="s">
        <v>5098</v>
      </c>
      <c r="C2605" s="2">
        <v>10</v>
      </c>
      <c r="D2605" s="2">
        <v>2020</v>
      </c>
      <c r="E2605" s="4">
        <v>220</v>
      </c>
      <c r="F2605" s="4">
        <v>0</v>
      </c>
      <c r="G2605" s="4">
        <v>220</v>
      </c>
      <c r="H2605" s="3" t="s">
        <v>14</v>
      </c>
      <c r="I2605" s="3" t="s">
        <v>15</v>
      </c>
      <c r="J2605" s="4">
        <v>39.6</v>
      </c>
    </row>
    <row r="2606" spans="1:10" x14ac:dyDescent="0.3">
      <c r="A2606" s="2" t="s">
        <v>5099</v>
      </c>
      <c r="B2606" s="3" t="s">
        <v>5100</v>
      </c>
      <c r="C2606" s="2">
        <v>2</v>
      </c>
      <c r="D2606" s="2">
        <v>2020</v>
      </c>
      <c r="E2606" s="4">
        <v>240</v>
      </c>
      <c r="F2606" s="4">
        <v>0</v>
      </c>
      <c r="G2606" s="4">
        <v>240</v>
      </c>
      <c r="H2606" s="3" t="s">
        <v>14</v>
      </c>
      <c r="I2606" s="3" t="s">
        <v>17</v>
      </c>
      <c r="J2606" s="4">
        <v>43.199999999999996</v>
      </c>
    </row>
    <row r="2607" spans="1:10" x14ac:dyDescent="0.3">
      <c r="A2607" s="2" t="s">
        <v>5101</v>
      </c>
      <c r="B2607" s="3" t="s">
        <v>5102</v>
      </c>
      <c r="C2607" s="2">
        <v>2</v>
      </c>
      <c r="D2607" s="2">
        <v>2020</v>
      </c>
      <c r="E2607" s="4">
        <v>210</v>
      </c>
      <c r="F2607" s="4">
        <v>0</v>
      </c>
      <c r="G2607" s="4">
        <v>210</v>
      </c>
      <c r="H2607" s="3" t="s">
        <v>14</v>
      </c>
      <c r="I2607" s="3" t="s">
        <v>75</v>
      </c>
      <c r="J2607" s="4">
        <v>37.799999999999997</v>
      </c>
    </row>
    <row r="2608" spans="1:10" x14ac:dyDescent="0.3">
      <c r="A2608" s="2" t="s">
        <v>5101</v>
      </c>
      <c r="B2608" s="3" t="s">
        <v>5103</v>
      </c>
      <c r="C2608" s="2">
        <v>12</v>
      </c>
      <c r="D2608" s="2">
        <v>2020</v>
      </c>
      <c r="E2608" s="4">
        <v>240</v>
      </c>
      <c r="F2608" s="4">
        <v>0</v>
      </c>
      <c r="G2608" s="4">
        <v>240</v>
      </c>
      <c r="H2608" s="3" t="s">
        <v>14</v>
      </c>
      <c r="I2608" s="3" t="s">
        <v>17</v>
      </c>
      <c r="J2608" s="4">
        <v>43.199999999999996</v>
      </c>
    </row>
    <row r="2609" spans="1:10" x14ac:dyDescent="0.3">
      <c r="A2609" s="2" t="s">
        <v>5101</v>
      </c>
      <c r="B2609" s="3" t="s">
        <v>5104</v>
      </c>
      <c r="C2609" s="2">
        <v>9</v>
      </c>
      <c r="D2609" s="2">
        <v>2020</v>
      </c>
      <c r="E2609" s="4">
        <v>258</v>
      </c>
      <c r="F2609" s="4">
        <v>0</v>
      </c>
      <c r="G2609" s="4">
        <v>258</v>
      </c>
      <c r="H2609" s="3" t="s">
        <v>20</v>
      </c>
      <c r="I2609" s="3" t="s">
        <v>105</v>
      </c>
      <c r="J2609" s="4">
        <v>72.240000000000009</v>
      </c>
    </row>
    <row r="2610" spans="1:10" x14ac:dyDescent="0.3">
      <c r="A2610" s="2" t="s">
        <v>5105</v>
      </c>
      <c r="B2610" s="3" t="s">
        <v>5106</v>
      </c>
      <c r="C2610" s="2">
        <v>2</v>
      </c>
      <c r="D2610" s="2">
        <v>2020</v>
      </c>
      <c r="E2610" s="4">
        <v>327</v>
      </c>
      <c r="F2610" s="4">
        <v>0</v>
      </c>
      <c r="G2610" s="4">
        <v>327</v>
      </c>
      <c r="H2610" s="3" t="s">
        <v>20</v>
      </c>
      <c r="I2610" s="3" t="s">
        <v>100</v>
      </c>
      <c r="J2610" s="4">
        <v>94.83</v>
      </c>
    </row>
    <row r="2611" spans="1:10" x14ac:dyDescent="0.3">
      <c r="A2611" s="2" t="s">
        <v>5105</v>
      </c>
      <c r="B2611" s="3" t="s">
        <v>5107</v>
      </c>
      <c r="C2611" s="2">
        <v>11</v>
      </c>
      <c r="D2611" s="2">
        <v>2020</v>
      </c>
      <c r="E2611" s="4">
        <v>327</v>
      </c>
      <c r="F2611" s="4">
        <v>0</v>
      </c>
      <c r="G2611" s="4">
        <v>327</v>
      </c>
      <c r="H2611" s="3" t="s">
        <v>20</v>
      </c>
      <c r="I2611" s="3" t="s">
        <v>100</v>
      </c>
      <c r="J2611" s="4">
        <v>94.83</v>
      </c>
    </row>
    <row r="2612" spans="1:10" x14ac:dyDescent="0.3">
      <c r="A2612" s="2" t="s">
        <v>5105</v>
      </c>
      <c r="B2612" s="3" t="s">
        <v>5108</v>
      </c>
      <c r="C2612" s="2">
        <v>10</v>
      </c>
      <c r="D2612" s="2">
        <v>2020</v>
      </c>
      <c r="E2612" s="4">
        <v>327</v>
      </c>
      <c r="F2612" s="4">
        <v>0</v>
      </c>
      <c r="G2612" s="4">
        <v>327</v>
      </c>
      <c r="H2612" s="3" t="s">
        <v>20</v>
      </c>
      <c r="I2612" s="3" t="s">
        <v>100</v>
      </c>
      <c r="J2612" s="4">
        <v>94.83</v>
      </c>
    </row>
    <row r="2613" spans="1:10" x14ac:dyDescent="0.3">
      <c r="A2613" s="2" t="s">
        <v>5109</v>
      </c>
      <c r="B2613" s="3" t="s">
        <v>5110</v>
      </c>
      <c r="C2613" s="2">
        <v>2</v>
      </c>
      <c r="D2613" s="2">
        <v>2020</v>
      </c>
      <c r="E2613" s="4">
        <v>327</v>
      </c>
      <c r="F2613" s="4">
        <v>0</v>
      </c>
      <c r="G2613" s="4">
        <v>327</v>
      </c>
      <c r="H2613" s="3" t="s">
        <v>20</v>
      </c>
      <c r="I2613" s="3" t="s">
        <v>100</v>
      </c>
      <c r="J2613" s="4">
        <v>94.83</v>
      </c>
    </row>
    <row r="2614" spans="1:10" x14ac:dyDescent="0.3">
      <c r="A2614" s="2" t="s">
        <v>5111</v>
      </c>
      <c r="B2614" s="3" t="s">
        <v>5112</v>
      </c>
      <c r="C2614" s="2">
        <v>2</v>
      </c>
      <c r="D2614" s="2">
        <v>2020</v>
      </c>
      <c r="E2614" s="4">
        <v>538</v>
      </c>
      <c r="F2614" s="4">
        <v>0</v>
      </c>
      <c r="G2614" s="4">
        <v>538</v>
      </c>
      <c r="H2614" s="3" t="s">
        <v>44</v>
      </c>
      <c r="I2614" s="3" t="s">
        <v>47</v>
      </c>
      <c r="J2614" s="4">
        <v>145.26000000000002</v>
      </c>
    </row>
    <row r="2615" spans="1:10" x14ac:dyDescent="0.3">
      <c r="A2615" s="2" t="s">
        <v>5111</v>
      </c>
      <c r="B2615" s="3" t="s">
        <v>5113</v>
      </c>
      <c r="C2615" s="2">
        <v>6</v>
      </c>
      <c r="D2615" s="2">
        <v>2020</v>
      </c>
      <c r="E2615" s="4">
        <v>278</v>
      </c>
      <c r="F2615" s="4">
        <v>0</v>
      </c>
      <c r="G2615" s="4">
        <v>278</v>
      </c>
      <c r="H2615" s="3" t="s">
        <v>60</v>
      </c>
      <c r="I2615" s="3" t="s">
        <v>518</v>
      </c>
      <c r="J2615" s="4">
        <v>88.960000000000008</v>
      </c>
    </row>
    <row r="2616" spans="1:10" x14ac:dyDescent="0.3">
      <c r="A2616" s="2" t="s">
        <v>5111</v>
      </c>
      <c r="B2616" s="3" t="s">
        <v>5114</v>
      </c>
      <c r="C2616" s="2">
        <v>6</v>
      </c>
      <c r="D2616" s="2">
        <v>2020</v>
      </c>
      <c r="E2616" s="4">
        <v>383</v>
      </c>
      <c r="F2616" s="4">
        <v>0</v>
      </c>
      <c r="G2616" s="4">
        <v>383</v>
      </c>
      <c r="H2616" s="3" t="s">
        <v>63</v>
      </c>
      <c r="I2616" s="3" t="s">
        <v>66</v>
      </c>
      <c r="J2616" s="4">
        <v>122.56</v>
      </c>
    </row>
    <row r="2617" spans="1:10" x14ac:dyDescent="0.3">
      <c r="A2617" s="2" t="s">
        <v>5111</v>
      </c>
      <c r="B2617" s="3" t="s">
        <v>5115</v>
      </c>
      <c r="C2617" s="2">
        <v>5</v>
      </c>
      <c r="D2617" s="2">
        <v>2020</v>
      </c>
      <c r="E2617" s="4">
        <v>447</v>
      </c>
      <c r="F2617" s="4">
        <v>0</v>
      </c>
      <c r="G2617" s="4">
        <v>447</v>
      </c>
      <c r="H2617" s="3" t="s">
        <v>63</v>
      </c>
      <c r="I2617" s="3" t="s">
        <v>64</v>
      </c>
      <c r="J2617" s="4">
        <v>156.44999999999999</v>
      </c>
    </row>
    <row r="2618" spans="1:10" x14ac:dyDescent="0.3">
      <c r="A2618" s="2" t="s">
        <v>5116</v>
      </c>
      <c r="B2618" s="3" t="s">
        <v>5117</v>
      </c>
      <c r="C2618" s="2">
        <v>2</v>
      </c>
      <c r="D2618" s="2">
        <v>2020</v>
      </c>
      <c r="E2618" s="4">
        <v>345</v>
      </c>
      <c r="F2618" s="4">
        <v>0</v>
      </c>
      <c r="G2618" s="4">
        <v>345</v>
      </c>
      <c r="H2618" s="3" t="s">
        <v>63</v>
      </c>
      <c r="I2618" s="3" t="s">
        <v>116</v>
      </c>
      <c r="J2618" s="4">
        <v>106.95</v>
      </c>
    </row>
    <row r="2619" spans="1:10" x14ac:dyDescent="0.3">
      <c r="A2619" s="2" t="s">
        <v>5118</v>
      </c>
      <c r="B2619" s="3" t="s">
        <v>5119</v>
      </c>
      <c r="C2619" s="2">
        <v>2</v>
      </c>
      <c r="D2619" s="2">
        <v>2020</v>
      </c>
      <c r="E2619" s="4">
        <v>383</v>
      </c>
      <c r="F2619" s="4">
        <v>0</v>
      </c>
      <c r="G2619" s="4">
        <v>383</v>
      </c>
      <c r="H2619" s="3" t="s">
        <v>63</v>
      </c>
      <c r="I2619" s="3" t="s">
        <v>66</v>
      </c>
      <c r="J2619" s="4">
        <v>122.56</v>
      </c>
    </row>
    <row r="2620" spans="1:10" x14ac:dyDescent="0.3">
      <c r="A2620" s="2" t="s">
        <v>5118</v>
      </c>
      <c r="B2620" s="3" t="s">
        <v>5120</v>
      </c>
      <c r="C2620" s="2">
        <v>12</v>
      </c>
      <c r="D2620" s="2">
        <v>2020</v>
      </c>
      <c r="E2620" s="4">
        <v>172</v>
      </c>
      <c r="F2620" s="4">
        <v>0</v>
      </c>
      <c r="G2620" s="4">
        <v>172</v>
      </c>
      <c r="H2620" s="3" t="s">
        <v>11</v>
      </c>
      <c r="I2620" s="3" t="s">
        <v>71</v>
      </c>
      <c r="J2620" s="4">
        <v>65.36</v>
      </c>
    </row>
    <row r="2621" spans="1:10" x14ac:dyDescent="0.3">
      <c r="A2621" s="2" t="s">
        <v>5118</v>
      </c>
      <c r="B2621" s="3" t="s">
        <v>5121</v>
      </c>
      <c r="C2621" s="2">
        <v>12</v>
      </c>
      <c r="D2621" s="2">
        <v>2020</v>
      </c>
      <c r="E2621" s="4">
        <v>144</v>
      </c>
      <c r="F2621" s="4">
        <v>0</v>
      </c>
      <c r="G2621" s="4">
        <v>144</v>
      </c>
      <c r="H2621" s="3" t="s">
        <v>11</v>
      </c>
      <c r="I2621" s="3" t="s">
        <v>119</v>
      </c>
      <c r="J2621" s="4">
        <v>66.240000000000009</v>
      </c>
    </row>
    <row r="2622" spans="1:10" x14ac:dyDescent="0.3">
      <c r="A2622" s="2" t="s">
        <v>5118</v>
      </c>
      <c r="B2622" s="3" t="s">
        <v>5122</v>
      </c>
      <c r="C2622" s="2">
        <v>12</v>
      </c>
      <c r="D2622" s="2">
        <v>2020</v>
      </c>
      <c r="E2622" s="4">
        <v>144</v>
      </c>
      <c r="F2622" s="4">
        <v>0</v>
      </c>
      <c r="G2622" s="4">
        <v>144</v>
      </c>
      <c r="H2622" s="3" t="s">
        <v>11</v>
      </c>
      <c r="I2622" s="3" t="s">
        <v>119</v>
      </c>
      <c r="J2622" s="4">
        <v>66.240000000000009</v>
      </c>
    </row>
    <row r="2623" spans="1:10" x14ac:dyDescent="0.3">
      <c r="A2623" s="2" t="s">
        <v>5123</v>
      </c>
      <c r="B2623" s="3" t="s">
        <v>5124</v>
      </c>
      <c r="C2623" s="2">
        <v>2</v>
      </c>
      <c r="D2623" s="2">
        <v>2020</v>
      </c>
      <c r="E2623" s="4">
        <v>172</v>
      </c>
      <c r="F2623" s="4">
        <v>0</v>
      </c>
      <c r="G2623" s="4">
        <v>172</v>
      </c>
      <c r="H2623" s="3" t="s">
        <v>11</v>
      </c>
      <c r="I2623" s="3" t="s">
        <v>71</v>
      </c>
      <c r="J2623" s="4">
        <v>65.36</v>
      </c>
    </row>
    <row r="2624" spans="1:10" x14ac:dyDescent="0.3">
      <c r="A2624" s="2" t="s">
        <v>5125</v>
      </c>
      <c r="B2624" s="3" t="s">
        <v>5126</v>
      </c>
      <c r="C2624" s="2">
        <v>2</v>
      </c>
      <c r="D2624" s="2">
        <v>2020</v>
      </c>
      <c r="E2624" s="4">
        <v>168</v>
      </c>
      <c r="F2624" s="4">
        <v>0</v>
      </c>
      <c r="G2624" s="4">
        <v>168</v>
      </c>
      <c r="H2624" s="3" t="s">
        <v>11</v>
      </c>
      <c r="I2624" s="3" t="s">
        <v>121</v>
      </c>
      <c r="J2624" s="4">
        <v>75.600000000000009</v>
      </c>
    </row>
    <row r="2625" spans="1:10" x14ac:dyDescent="0.3">
      <c r="A2625" s="2" t="s">
        <v>5127</v>
      </c>
      <c r="B2625" s="3" t="s">
        <v>5128</v>
      </c>
      <c r="C2625" s="2">
        <v>2</v>
      </c>
      <c r="D2625" s="2">
        <v>2020</v>
      </c>
      <c r="E2625" s="4">
        <v>210</v>
      </c>
      <c r="F2625" s="4">
        <v>0</v>
      </c>
      <c r="G2625" s="4">
        <v>210</v>
      </c>
      <c r="H2625" s="3" t="s">
        <v>14</v>
      </c>
      <c r="I2625" s="3" t="s">
        <v>75</v>
      </c>
      <c r="J2625" s="4">
        <v>37.799999999999997</v>
      </c>
    </row>
    <row r="2626" spans="1:10" x14ac:dyDescent="0.3">
      <c r="A2626" s="2" t="s">
        <v>5127</v>
      </c>
      <c r="B2626" s="3" t="s">
        <v>5129</v>
      </c>
      <c r="C2626" s="2">
        <v>11</v>
      </c>
      <c r="D2626" s="2">
        <v>2020</v>
      </c>
      <c r="E2626" s="4">
        <v>220</v>
      </c>
      <c r="F2626" s="4">
        <v>0</v>
      </c>
      <c r="G2626" s="4">
        <v>220</v>
      </c>
      <c r="H2626" s="3" t="s">
        <v>14</v>
      </c>
      <c r="I2626" s="3" t="s">
        <v>15</v>
      </c>
      <c r="J2626" s="4">
        <v>39.6</v>
      </c>
    </row>
    <row r="2627" spans="1:10" x14ac:dyDescent="0.3">
      <c r="A2627" s="2" t="s">
        <v>5130</v>
      </c>
      <c r="B2627" s="3" t="s">
        <v>5131</v>
      </c>
      <c r="C2627" s="2">
        <v>2</v>
      </c>
      <c r="D2627" s="2">
        <v>2020</v>
      </c>
      <c r="E2627" s="4">
        <v>192</v>
      </c>
      <c r="F2627" s="4">
        <v>0</v>
      </c>
      <c r="G2627" s="4">
        <v>192</v>
      </c>
      <c r="H2627" s="3" t="s">
        <v>14</v>
      </c>
      <c r="I2627" s="3" t="s">
        <v>78</v>
      </c>
      <c r="J2627" s="4">
        <v>34.56</v>
      </c>
    </row>
    <row r="2628" spans="1:10" x14ac:dyDescent="0.3">
      <c r="A2628" s="2" t="s">
        <v>5132</v>
      </c>
      <c r="B2628" s="3" t="s">
        <v>5133</v>
      </c>
      <c r="C2628" s="2">
        <v>2</v>
      </c>
      <c r="D2628" s="2">
        <v>2020</v>
      </c>
      <c r="E2628" s="4">
        <v>240</v>
      </c>
      <c r="F2628" s="4">
        <v>0</v>
      </c>
      <c r="G2628" s="4">
        <v>240</v>
      </c>
      <c r="H2628" s="3" t="s">
        <v>14</v>
      </c>
      <c r="I2628" s="3" t="s">
        <v>17</v>
      </c>
      <c r="J2628" s="4">
        <v>43.199999999999996</v>
      </c>
    </row>
    <row r="2629" spans="1:10" x14ac:dyDescent="0.3">
      <c r="A2629" s="2" t="s">
        <v>5134</v>
      </c>
      <c r="B2629" s="3" t="s">
        <v>5135</v>
      </c>
      <c r="C2629" s="2">
        <v>2</v>
      </c>
      <c r="D2629" s="2">
        <v>2020</v>
      </c>
      <c r="E2629" s="4">
        <v>327</v>
      </c>
      <c r="F2629" s="4">
        <v>0</v>
      </c>
      <c r="G2629" s="4">
        <v>327</v>
      </c>
      <c r="H2629" s="3" t="s">
        <v>20</v>
      </c>
      <c r="I2629" s="3" t="s">
        <v>100</v>
      </c>
      <c r="J2629" s="4">
        <v>94.83</v>
      </c>
    </row>
    <row r="2630" spans="1:10" x14ac:dyDescent="0.3">
      <c r="A2630" s="2" t="s">
        <v>5136</v>
      </c>
      <c r="B2630" s="3" t="s">
        <v>5137</v>
      </c>
      <c r="C2630" s="2">
        <v>2</v>
      </c>
      <c r="D2630" s="2">
        <v>2020</v>
      </c>
      <c r="E2630" s="4">
        <v>327</v>
      </c>
      <c r="F2630" s="4">
        <v>0</v>
      </c>
      <c r="G2630" s="4">
        <v>327</v>
      </c>
      <c r="H2630" s="3" t="s">
        <v>20</v>
      </c>
      <c r="I2630" s="3" t="s">
        <v>100</v>
      </c>
      <c r="J2630" s="4">
        <v>94.83</v>
      </c>
    </row>
    <row r="2631" spans="1:10" x14ac:dyDescent="0.3">
      <c r="A2631" s="2" t="s">
        <v>5136</v>
      </c>
      <c r="B2631" s="3" t="s">
        <v>5138</v>
      </c>
      <c r="C2631" s="2">
        <v>7</v>
      </c>
      <c r="D2631" s="2">
        <v>2020</v>
      </c>
      <c r="E2631" s="4">
        <v>313</v>
      </c>
      <c r="F2631" s="4">
        <v>0</v>
      </c>
      <c r="G2631" s="4">
        <v>313</v>
      </c>
      <c r="H2631" s="3" t="s">
        <v>20</v>
      </c>
      <c r="I2631" s="3" t="s">
        <v>21</v>
      </c>
      <c r="J2631" s="4">
        <v>93.899999999999991</v>
      </c>
    </row>
    <row r="2632" spans="1:10" x14ac:dyDescent="0.3">
      <c r="A2632" s="2" t="s">
        <v>5139</v>
      </c>
      <c r="B2632" s="3" t="s">
        <v>5140</v>
      </c>
      <c r="C2632" s="2">
        <v>2</v>
      </c>
      <c r="D2632" s="2">
        <v>2020</v>
      </c>
      <c r="E2632" s="4">
        <v>293</v>
      </c>
      <c r="F2632" s="4">
        <v>0</v>
      </c>
      <c r="G2632" s="4">
        <v>293</v>
      </c>
      <c r="H2632" s="3" t="s">
        <v>60</v>
      </c>
      <c r="I2632" s="3" t="s">
        <v>250</v>
      </c>
      <c r="J2632" s="4">
        <v>90.83</v>
      </c>
    </row>
    <row r="2633" spans="1:10" x14ac:dyDescent="0.3">
      <c r="A2633" s="2" t="s">
        <v>5141</v>
      </c>
      <c r="B2633" s="3" t="s">
        <v>5142</v>
      </c>
      <c r="C2633" s="2">
        <v>2</v>
      </c>
      <c r="D2633" s="2">
        <v>2020</v>
      </c>
      <c r="E2633" s="4">
        <v>345</v>
      </c>
      <c r="F2633" s="4">
        <v>0</v>
      </c>
      <c r="G2633" s="4">
        <v>345</v>
      </c>
      <c r="H2633" s="3" t="s">
        <v>63</v>
      </c>
      <c r="I2633" s="3" t="s">
        <v>116</v>
      </c>
      <c r="J2633" s="4">
        <v>106.95</v>
      </c>
    </row>
    <row r="2634" spans="1:10" x14ac:dyDescent="0.3">
      <c r="A2634" s="2" t="s">
        <v>5143</v>
      </c>
      <c r="B2634" s="3" t="s">
        <v>5144</v>
      </c>
      <c r="C2634" s="2">
        <v>2</v>
      </c>
      <c r="D2634" s="2">
        <v>2020</v>
      </c>
      <c r="E2634" s="4">
        <v>144</v>
      </c>
      <c r="F2634" s="4">
        <v>0</v>
      </c>
      <c r="G2634" s="4">
        <v>144</v>
      </c>
      <c r="H2634" s="3" t="s">
        <v>11</v>
      </c>
      <c r="I2634" s="3" t="s">
        <v>119</v>
      </c>
      <c r="J2634" s="4">
        <v>66.240000000000009</v>
      </c>
    </row>
    <row r="2635" spans="1:10" x14ac:dyDescent="0.3">
      <c r="A2635" s="2" t="s">
        <v>5145</v>
      </c>
      <c r="B2635" s="3" t="s">
        <v>5146</v>
      </c>
      <c r="C2635" s="2">
        <v>2</v>
      </c>
      <c r="D2635" s="2">
        <v>2020</v>
      </c>
      <c r="E2635" s="4">
        <v>168</v>
      </c>
      <c r="F2635" s="4">
        <v>0</v>
      </c>
      <c r="G2635" s="4">
        <v>168</v>
      </c>
      <c r="H2635" s="3" t="s">
        <v>11</v>
      </c>
      <c r="I2635" s="3" t="s">
        <v>12</v>
      </c>
      <c r="J2635" s="4">
        <v>25.2</v>
      </c>
    </row>
    <row r="2636" spans="1:10" x14ac:dyDescent="0.3">
      <c r="A2636" s="2" t="s">
        <v>5147</v>
      </c>
      <c r="B2636" s="3" t="s">
        <v>5148</v>
      </c>
      <c r="C2636" s="2">
        <v>2</v>
      </c>
      <c r="D2636" s="2">
        <v>2020</v>
      </c>
      <c r="E2636" s="4">
        <v>240</v>
      </c>
      <c r="F2636" s="4">
        <v>0</v>
      </c>
      <c r="G2636" s="4">
        <v>240</v>
      </c>
      <c r="H2636" s="3" t="s">
        <v>14</v>
      </c>
      <c r="I2636" s="3" t="s">
        <v>17</v>
      </c>
      <c r="J2636" s="4">
        <v>43.199999999999996</v>
      </c>
    </row>
    <row r="2637" spans="1:10" x14ac:dyDescent="0.3">
      <c r="A2637" s="2" t="s">
        <v>5149</v>
      </c>
      <c r="B2637" s="3" t="s">
        <v>5150</v>
      </c>
      <c r="C2637" s="2">
        <v>2</v>
      </c>
      <c r="D2637" s="2">
        <v>2020</v>
      </c>
      <c r="E2637" s="4">
        <v>220</v>
      </c>
      <c r="F2637" s="4">
        <v>0</v>
      </c>
      <c r="G2637" s="4">
        <v>220</v>
      </c>
      <c r="H2637" s="3" t="s">
        <v>14</v>
      </c>
      <c r="I2637" s="3" t="s">
        <v>15</v>
      </c>
      <c r="J2637" s="4">
        <v>39.6</v>
      </c>
    </row>
    <row r="2638" spans="1:10" x14ac:dyDescent="0.3">
      <c r="A2638" s="2" t="s">
        <v>5151</v>
      </c>
      <c r="B2638" s="3" t="s">
        <v>5152</v>
      </c>
      <c r="C2638" s="2">
        <v>2</v>
      </c>
      <c r="D2638" s="2">
        <v>2020</v>
      </c>
      <c r="E2638" s="4">
        <v>210</v>
      </c>
      <c r="F2638" s="4">
        <v>0</v>
      </c>
      <c r="G2638" s="4">
        <v>210</v>
      </c>
      <c r="H2638" s="3" t="s">
        <v>14</v>
      </c>
      <c r="I2638" s="3" t="s">
        <v>75</v>
      </c>
      <c r="J2638" s="4">
        <v>37.799999999999997</v>
      </c>
    </row>
    <row r="2639" spans="1:10" x14ac:dyDescent="0.3">
      <c r="A2639" s="2" t="s">
        <v>5151</v>
      </c>
      <c r="B2639" s="3" t="s">
        <v>5153</v>
      </c>
      <c r="C2639" s="2">
        <v>3</v>
      </c>
      <c r="D2639" s="2">
        <v>2020</v>
      </c>
      <c r="E2639" s="4">
        <v>255</v>
      </c>
      <c r="F2639" s="4">
        <v>0</v>
      </c>
      <c r="G2639" s="4">
        <v>255</v>
      </c>
      <c r="H2639" s="3" t="s">
        <v>20</v>
      </c>
      <c r="I2639" s="3" t="s">
        <v>102</v>
      </c>
      <c r="J2639" s="4">
        <v>66.3</v>
      </c>
    </row>
    <row r="2640" spans="1:10" x14ac:dyDescent="0.3">
      <c r="A2640" s="2" t="s">
        <v>5151</v>
      </c>
      <c r="B2640" s="3" t="s">
        <v>5154</v>
      </c>
      <c r="C2640" s="2">
        <v>6</v>
      </c>
      <c r="D2640" s="2">
        <v>2020</v>
      </c>
      <c r="E2640" s="4">
        <v>258</v>
      </c>
      <c r="F2640" s="4">
        <v>0</v>
      </c>
      <c r="G2640" s="4">
        <v>258</v>
      </c>
      <c r="H2640" s="3" t="s">
        <v>20</v>
      </c>
      <c r="I2640" s="3" t="s">
        <v>105</v>
      </c>
      <c r="J2640" s="4">
        <v>72.240000000000009</v>
      </c>
    </row>
    <row r="2641" spans="1:10" x14ac:dyDescent="0.3">
      <c r="A2641" s="2" t="s">
        <v>5155</v>
      </c>
      <c r="B2641" s="3" t="s">
        <v>5156</v>
      </c>
      <c r="C2641" s="2">
        <v>2</v>
      </c>
      <c r="D2641" s="2">
        <v>2020</v>
      </c>
      <c r="E2641" s="4">
        <v>313</v>
      </c>
      <c r="F2641" s="4">
        <v>0</v>
      </c>
      <c r="G2641" s="4">
        <v>313</v>
      </c>
      <c r="H2641" s="3" t="s">
        <v>20</v>
      </c>
      <c r="I2641" s="3" t="s">
        <v>21</v>
      </c>
      <c r="J2641" s="4">
        <v>93.899999999999991</v>
      </c>
    </row>
    <row r="2642" spans="1:10" x14ac:dyDescent="0.3">
      <c r="A2642" s="2" t="s">
        <v>5157</v>
      </c>
      <c r="B2642" s="3" t="s">
        <v>5158</v>
      </c>
      <c r="C2642" s="2">
        <v>2</v>
      </c>
      <c r="D2642" s="2">
        <v>2020</v>
      </c>
      <c r="E2642" s="4">
        <v>258</v>
      </c>
      <c r="F2642" s="4">
        <v>0</v>
      </c>
      <c r="G2642" s="4">
        <v>258</v>
      </c>
      <c r="H2642" s="3" t="s">
        <v>20</v>
      </c>
      <c r="I2642" s="3" t="s">
        <v>105</v>
      </c>
      <c r="J2642" s="4">
        <v>72.240000000000009</v>
      </c>
    </row>
    <row r="2643" spans="1:10" x14ac:dyDescent="0.3">
      <c r="A2643" s="2" t="s">
        <v>5157</v>
      </c>
      <c r="B2643" s="3" t="s">
        <v>5159</v>
      </c>
      <c r="C2643" s="2">
        <v>11</v>
      </c>
      <c r="D2643" s="2">
        <v>2020</v>
      </c>
      <c r="E2643" s="4">
        <v>992</v>
      </c>
      <c r="F2643" s="4">
        <v>0</v>
      </c>
      <c r="G2643" s="4">
        <v>992</v>
      </c>
      <c r="H2643" s="3" t="s">
        <v>23</v>
      </c>
      <c r="I2643" s="3" t="s">
        <v>215</v>
      </c>
      <c r="J2643" s="4">
        <v>307.52</v>
      </c>
    </row>
    <row r="2644" spans="1:10" x14ac:dyDescent="0.3">
      <c r="A2644" s="2" t="s">
        <v>5160</v>
      </c>
      <c r="B2644" s="3" t="s">
        <v>5161</v>
      </c>
      <c r="C2644" s="2">
        <v>2</v>
      </c>
      <c r="D2644" s="2">
        <v>2020</v>
      </c>
      <c r="E2644" s="4">
        <v>992</v>
      </c>
      <c r="F2644" s="4">
        <v>0</v>
      </c>
      <c r="G2644" s="4">
        <v>992</v>
      </c>
      <c r="H2644" s="3" t="s">
        <v>23</v>
      </c>
      <c r="I2644" s="3" t="s">
        <v>405</v>
      </c>
      <c r="J2644" s="4">
        <v>277.76000000000005</v>
      </c>
    </row>
    <row r="2645" spans="1:10" x14ac:dyDescent="0.3">
      <c r="A2645" s="2" t="s">
        <v>5162</v>
      </c>
      <c r="B2645" s="3" t="s">
        <v>5163</v>
      </c>
      <c r="C2645" s="2">
        <v>2</v>
      </c>
      <c r="D2645" s="2">
        <v>2020</v>
      </c>
      <c r="E2645" s="4">
        <v>507</v>
      </c>
      <c r="F2645" s="4">
        <v>0</v>
      </c>
      <c r="G2645" s="4">
        <v>507</v>
      </c>
      <c r="H2645" s="3" t="s">
        <v>44</v>
      </c>
      <c r="I2645" s="3" t="s">
        <v>275</v>
      </c>
      <c r="J2645" s="4">
        <v>136.89000000000001</v>
      </c>
    </row>
    <row r="2646" spans="1:10" x14ac:dyDescent="0.3">
      <c r="A2646" s="2" t="s">
        <v>5162</v>
      </c>
      <c r="B2646" s="3" t="s">
        <v>5164</v>
      </c>
      <c r="C2646" s="2">
        <v>6</v>
      </c>
      <c r="D2646" s="2">
        <v>2020</v>
      </c>
      <c r="E2646" s="4">
        <v>312</v>
      </c>
      <c r="F2646" s="4">
        <v>0</v>
      </c>
      <c r="G2646" s="4">
        <v>312</v>
      </c>
      <c r="H2646" s="3" t="s">
        <v>60</v>
      </c>
      <c r="I2646" s="3" t="s">
        <v>61</v>
      </c>
      <c r="J2646" s="4">
        <v>99.84</v>
      </c>
    </row>
    <row r="2647" spans="1:10" x14ac:dyDescent="0.3">
      <c r="A2647" s="2" t="s">
        <v>5162</v>
      </c>
      <c r="B2647" s="3" t="s">
        <v>5165</v>
      </c>
      <c r="C2647" s="2">
        <v>4</v>
      </c>
      <c r="D2647" s="2">
        <v>2020</v>
      </c>
      <c r="E2647" s="4">
        <v>447</v>
      </c>
      <c r="F2647" s="4">
        <v>67.050000000000011</v>
      </c>
      <c r="G2647" s="4">
        <v>379.95</v>
      </c>
      <c r="H2647" s="3" t="s">
        <v>63</v>
      </c>
      <c r="I2647" s="3" t="s">
        <v>64</v>
      </c>
      <c r="J2647" s="4">
        <v>156.44999999999999</v>
      </c>
    </row>
    <row r="2648" spans="1:10" x14ac:dyDescent="0.3">
      <c r="A2648" s="2" t="s">
        <v>5166</v>
      </c>
      <c r="B2648" s="3" t="s">
        <v>5167</v>
      </c>
      <c r="C2648" s="2">
        <v>2</v>
      </c>
      <c r="D2648" s="2">
        <v>2020</v>
      </c>
      <c r="E2648" s="4">
        <v>345</v>
      </c>
      <c r="F2648" s="4">
        <v>0</v>
      </c>
      <c r="G2648" s="4">
        <v>345</v>
      </c>
      <c r="H2648" s="3" t="s">
        <v>63</v>
      </c>
      <c r="I2648" s="3" t="s">
        <v>116</v>
      </c>
      <c r="J2648" s="4">
        <v>106.95</v>
      </c>
    </row>
    <row r="2649" spans="1:10" x14ac:dyDescent="0.3">
      <c r="A2649" s="2" t="s">
        <v>5168</v>
      </c>
      <c r="B2649" s="3" t="s">
        <v>5169</v>
      </c>
      <c r="C2649" s="2">
        <v>2</v>
      </c>
      <c r="D2649" s="2">
        <v>2020</v>
      </c>
      <c r="E2649" s="4">
        <v>345</v>
      </c>
      <c r="F2649" s="4">
        <v>0</v>
      </c>
      <c r="G2649" s="4">
        <v>345</v>
      </c>
      <c r="H2649" s="3" t="s">
        <v>63</v>
      </c>
      <c r="I2649" s="3" t="s">
        <v>116</v>
      </c>
      <c r="J2649" s="4">
        <v>106.95</v>
      </c>
    </row>
    <row r="2650" spans="1:10" x14ac:dyDescent="0.3">
      <c r="A2650" s="2" t="s">
        <v>5168</v>
      </c>
      <c r="B2650" s="3" t="s">
        <v>5170</v>
      </c>
      <c r="C2650" s="2">
        <v>6</v>
      </c>
      <c r="D2650" s="2">
        <v>2020</v>
      </c>
      <c r="E2650" s="4">
        <v>447</v>
      </c>
      <c r="F2650" s="4">
        <v>0</v>
      </c>
      <c r="G2650" s="4">
        <v>447</v>
      </c>
      <c r="H2650" s="3" t="s">
        <v>63</v>
      </c>
      <c r="I2650" s="3" t="s">
        <v>64</v>
      </c>
      <c r="J2650" s="4">
        <v>156.44999999999999</v>
      </c>
    </row>
    <row r="2651" spans="1:10" x14ac:dyDescent="0.3">
      <c r="A2651" s="2" t="s">
        <v>5168</v>
      </c>
      <c r="B2651" s="3" t="s">
        <v>5171</v>
      </c>
      <c r="C2651" s="2">
        <v>6</v>
      </c>
      <c r="D2651" s="2">
        <v>2020</v>
      </c>
      <c r="E2651" s="4">
        <v>383</v>
      </c>
      <c r="F2651" s="4">
        <v>0</v>
      </c>
      <c r="G2651" s="4">
        <v>383</v>
      </c>
      <c r="H2651" s="3" t="s">
        <v>63</v>
      </c>
      <c r="I2651" s="3" t="s">
        <v>66</v>
      </c>
      <c r="J2651" s="4">
        <v>122.56</v>
      </c>
    </row>
    <row r="2652" spans="1:10" x14ac:dyDescent="0.3">
      <c r="A2652" s="2" t="s">
        <v>5168</v>
      </c>
      <c r="B2652" s="3" t="s">
        <v>5172</v>
      </c>
      <c r="C2652" s="2">
        <v>9</v>
      </c>
      <c r="D2652" s="2">
        <v>2020</v>
      </c>
      <c r="E2652" s="4">
        <v>447</v>
      </c>
      <c r="F2652" s="4">
        <v>0</v>
      </c>
      <c r="G2652" s="4">
        <v>447</v>
      </c>
      <c r="H2652" s="3" t="s">
        <v>63</v>
      </c>
      <c r="I2652" s="3" t="s">
        <v>64</v>
      </c>
      <c r="J2652" s="4">
        <v>156.44999999999999</v>
      </c>
    </row>
    <row r="2653" spans="1:10" x14ac:dyDescent="0.3">
      <c r="A2653" s="2" t="s">
        <v>5168</v>
      </c>
      <c r="B2653" s="3" t="s">
        <v>5173</v>
      </c>
      <c r="C2653" s="2">
        <v>7</v>
      </c>
      <c r="D2653" s="2">
        <v>2020</v>
      </c>
      <c r="E2653" s="4">
        <v>383</v>
      </c>
      <c r="F2653" s="4">
        <v>0</v>
      </c>
      <c r="G2653" s="4">
        <v>383</v>
      </c>
      <c r="H2653" s="3" t="s">
        <v>63</v>
      </c>
      <c r="I2653" s="3" t="s">
        <v>66</v>
      </c>
      <c r="J2653" s="4">
        <v>122.56</v>
      </c>
    </row>
    <row r="2654" spans="1:10" x14ac:dyDescent="0.3">
      <c r="A2654" s="2" t="s">
        <v>5168</v>
      </c>
      <c r="B2654" s="3" t="s">
        <v>5174</v>
      </c>
      <c r="C2654" s="2">
        <v>9</v>
      </c>
      <c r="D2654" s="2">
        <v>2020</v>
      </c>
      <c r="E2654" s="4">
        <v>447</v>
      </c>
      <c r="F2654" s="4">
        <v>0</v>
      </c>
      <c r="G2654" s="4">
        <v>447</v>
      </c>
      <c r="H2654" s="3" t="s">
        <v>63</v>
      </c>
      <c r="I2654" s="3" t="s">
        <v>64</v>
      </c>
      <c r="J2654" s="4">
        <v>156.44999999999999</v>
      </c>
    </row>
    <row r="2655" spans="1:10" x14ac:dyDescent="0.3">
      <c r="A2655" s="2" t="s">
        <v>5168</v>
      </c>
      <c r="B2655" s="3" t="s">
        <v>5175</v>
      </c>
      <c r="C2655" s="2">
        <v>9</v>
      </c>
      <c r="D2655" s="2">
        <v>2020</v>
      </c>
      <c r="E2655" s="4">
        <v>345</v>
      </c>
      <c r="F2655" s="4">
        <v>0</v>
      </c>
      <c r="G2655" s="4">
        <v>345</v>
      </c>
      <c r="H2655" s="3" t="s">
        <v>63</v>
      </c>
      <c r="I2655" s="3" t="s">
        <v>116</v>
      </c>
      <c r="J2655" s="4">
        <v>106.95</v>
      </c>
    </row>
    <row r="2656" spans="1:10" x14ac:dyDescent="0.3">
      <c r="A2656" s="2" t="s">
        <v>5176</v>
      </c>
      <c r="B2656" s="3" t="s">
        <v>5177</v>
      </c>
      <c r="C2656" s="2">
        <v>2</v>
      </c>
      <c r="D2656" s="2">
        <v>2020</v>
      </c>
      <c r="E2656" s="4">
        <v>383</v>
      </c>
      <c r="F2656" s="4">
        <v>0</v>
      </c>
      <c r="G2656" s="4">
        <v>383</v>
      </c>
      <c r="H2656" s="3" t="s">
        <v>63</v>
      </c>
      <c r="I2656" s="3" t="s">
        <v>66</v>
      </c>
      <c r="J2656" s="4">
        <v>122.56</v>
      </c>
    </row>
    <row r="2657" spans="1:10" x14ac:dyDescent="0.3">
      <c r="A2657" s="2" t="s">
        <v>5178</v>
      </c>
      <c r="B2657" s="3" t="s">
        <v>5179</v>
      </c>
      <c r="C2657" s="2">
        <v>2</v>
      </c>
      <c r="D2657" s="2">
        <v>2020</v>
      </c>
      <c r="E2657" s="4">
        <v>383</v>
      </c>
      <c r="F2657" s="4">
        <v>0</v>
      </c>
      <c r="G2657" s="4">
        <v>383</v>
      </c>
      <c r="H2657" s="3" t="s">
        <v>63</v>
      </c>
      <c r="I2657" s="3" t="s">
        <v>66</v>
      </c>
      <c r="J2657" s="4">
        <v>122.56</v>
      </c>
    </row>
    <row r="2658" spans="1:10" x14ac:dyDescent="0.3">
      <c r="A2658" s="2" t="s">
        <v>5180</v>
      </c>
      <c r="B2658" s="3" t="s">
        <v>5181</v>
      </c>
      <c r="C2658" s="2">
        <v>2</v>
      </c>
      <c r="D2658" s="2">
        <v>2020</v>
      </c>
      <c r="E2658" s="4">
        <v>383</v>
      </c>
      <c r="F2658" s="4">
        <v>0</v>
      </c>
      <c r="G2658" s="4">
        <v>383</v>
      </c>
      <c r="H2658" s="3" t="s">
        <v>63</v>
      </c>
      <c r="I2658" s="3" t="s">
        <v>66</v>
      </c>
      <c r="J2658" s="4">
        <v>122.56</v>
      </c>
    </row>
    <row r="2659" spans="1:10" x14ac:dyDescent="0.3">
      <c r="A2659" s="2" t="s">
        <v>5180</v>
      </c>
      <c r="B2659" s="3" t="s">
        <v>5182</v>
      </c>
      <c r="C2659" s="2">
        <v>10</v>
      </c>
      <c r="D2659" s="2">
        <v>2020</v>
      </c>
      <c r="E2659" s="4">
        <v>168</v>
      </c>
      <c r="F2659" s="4">
        <v>0</v>
      </c>
      <c r="G2659" s="4">
        <v>168</v>
      </c>
      <c r="H2659" s="3" t="s">
        <v>11</v>
      </c>
      <c r="I2659" s="3" t="s">
        <v>121</v>
      </c>
      <c r="J2659" s="4">
        <v>75.600000000000009</v>
      </c>
    </row>
    <row r="2660" spans="1:10" x14ac:dyDescent="0.3">
      <c r="A2660" s="2" t="s">
        <v>5180</v>
      </c>
      <c r="B2660" s="3" t="s">
        <v>5183</v>
      </c>
      <c r="C2660" s="2">
        <v>11</v>
      </c>
      <c r="D2660" s="2">
        <v>2020</v>
      </c>
      <c r="E2660" s="4">
        <v>168</v>
      </c>
      <c r="F2660" s="4">
        <v>0</v>
      </c>
      <c r="G2660" s="4">
        <v>168</v>
      </c>
      <c r="H2660" s="3" t="s">
        <v>11</v>
      </c>
      <c r="I2660" s="3" t="s">
        <v>121</v>
      </c>
      <c r="J2660" s="4">
        <v>75.600000000000009</v>
      </c>
    </row>
    <row r="2661" spans="1:10" x14ac:dyDescent="0.3">
      <c r="A2661" s="2" t="s">
        <v>5180</v>
      </c>
      <c r="B2661" s="3" t="s">
        <v>5184</v>
      </c>
      <c r="C2661" s="2">
        <v>10</v>
      </c>
      <c r="D2661" s="2">
        <v>2020</v>
      </c>
      <c r="E2661" s="4">
        <v>168</v>
      </c>
      <c r="F2661" s="4">
        <v>0</v>
      </c>
      <c r="G2661" s="4">
        <v>168</v>
      </c>
      <c r="H2661" s="3" t="s">
        <v>11</v>
      </c>
      <c r="I2661" s="3" t="s">
        <v>12</v>
      </c>
      <c r="J2661" s="4">
        <v>25.2</v>
      </c>
    </row>
    <row r="2662" spans="1:10" x14ac:dyDescent="0.3">
      <c r="A2662" s="2" t="s">
        <v>5185</v>
      </c>
      <c r="B2662" s="3" t="s">
        <v>5186</v>
      </c>
      <c r="C2662" s="2">
        <v>2</v>
      </c>
      <c r="D2662" s="2">
        <v>2020</v>
      </c>
      <c r="E2662" s="4">
        <v>168</v>
      </c>
      <c r="F2662" s="4">
        <v>0</v>
      </c>
      <c r="G2662" s="4">
        <v>168</v>
      </c>
      <c r="H2662" s="3" t="s">
        <v>11</v>
      </c>
      <c r="I2662" s="3" t="s">
        <v>121</v>
      </c>
      <c r="J2662" s="4">
        <v>75.600000000000009</v>
      </c>
    </row>
    <row r="2663" spans="1:10" x14ac:dyDescent="0.3">
      <c r="A2663" s="2" t="s">
        <v>5187</v>
      </c>
      <c r="B2663" s="3" t="s">
        <v>5188</v>
      </c>
      <c r="C2663" s="2">
        <v>2</v>
      </c>
      <c r="D2663" s="2">
        <v>2020</v>
      </c>
      <c r="E2663" s="4">
        <v>168</v>
      </c>
      <c r="F2663" s="4">
        <v>0</v>
      </c>
      <c r="G2663" s="4">
        <v>168</v>
      </c>
      <c r="H2663" s="3" t="s">
        <v>11</v>
      </c>
      <c r="I2663" s="3" t="s">
        <v>12</v>
      </c>
      <c r="J2663" s="4">
        <v>25.2</v>
      </c>
    </row>
    <row r="2664" spans="1:10" x14ac:dyDescent="0.3">
      <c r="A2664" s="2" t="s">
        <v>5189</v>
      </c>
      <c r="B2664" s="3" t="s">
        <v>5190</v>
      </c>
      <c r="C2664" s="2">
        <v>2</v>
      </c>
      <c r="D2664" s="2">
        <v>2020</v>
      </c>
      <c r="E2664" s="4">
        <v>210</v>
      </c>
      <c r="F2664" s="4">
        <v>0</v>
      </c>
      <c r="G2664" s="4">
        <v>210</v>
      </c>
      <c r="H2664" s="3" t="s">
        <v>14</v>
      </c>
      <c r="I2664" s="3" t="s">
        <v>75</v>
      </c>
      <c r="J2664" s="4">
        <v>37.799999999999997</v>
      </c>
    </row>
    <row r="2665" spans="1:10" x14ac:dyDescent="0.3">
      <c r="A2665" s="2" t="s">
        <v>5189</v>
      </c>
      <c r="B2665" s="3" t="s">
        <v>5191</v>
      </c>
      <c r="C2665" s="2">
        <v>8</v>
      </c>
      <c r="D2665" s="2">
        <v>2020</v>
      </c>
      <c r="E2665" s="4">
        <v>240</v>
      </c>
      <c r="F2665" s="4">
        <v>0</v>
      </c>
      <c r="G2665" s="4">
        <v>240</v>
      </c>
      <c r="H2665" s="3" t="s">
        <v>14</v>
      </c>
      <c r="I2665" s="3" t="s">
        <v>17</v>
      </c>
      <c r="J2665" s="4">
        <v>43.199999999999996</v>
      </c>
    </row>
    <row r="2666" spans="1:10" x14ac:dyDescent="0.3">
      <c r="A2666" s="2" t="s">
        <v>5192</v>
      </c>
      <c r="B2666" s="3" t="s">
        <v>5193</v>
      </c>
      <c r="C2666" s="2">
        <v>2</v>
      </c>
      <c r="D2666" s="2">
        <v>2020</v>
      </c>
      <c r="E2666" s="4">
        <v>538</v>
      </c>
      <c r="F2666" s="4">
        <v>0</v>
      </c>
      <c r="G2666" s="4">
        <v>538</v>
      </c>
      <c r="H2666" s="3" t="s">
        <v>44</v>
      </c>
      <c r="I2666" s="3" t="s">
        <v>597</v>
      </c>
      <c r="J2666" s="4">
        <v>129.12</v>
      </c>
    </row>
    <row r="2667" spans="1:10" x14ac:dyDescent="0.3">
      <c r="A2667" s="2" t="s">
        <v>5194</v>
      </c>
      <c r="B2667" s="3" t="s">
        <v>5195</v>
      </c>
      <c r="C2667" s="2">
        <v>2</v>
      </c>
      <c r="D2667" s="2">
        <v>2020</v>
      </c>
      <c r="E2667" s="4">
        <v>168</v>
      </c>
      <c r="F2667" s="4">
        <v>0</v>
      </c>
      <c r="G2667" s="4">
        <v>168</v>
      </c>
      <c r="H2667" s="3" t="s">
        <v>60</v>
      </c>
      <c r="I2667" s="3" t="s">
        <v>535</v>
      </c>
      <c r="J2667" s="4">
        <v>60.48</v>
      </c>
    </row>
    <row r="2668" spans="1:10" x14ac:dyDescent="0.3">
      <c r="A2668" s="2" t="s">
        <v>5196</v>
      </c>
      <c r="B2668" s="3" t="s">
        <v>5197</v>
      </c>
      <c r="C2668" s="2">
        <v>2</v>
      </c>
      <c r="D2668" s="2">
        <v>2020</v>
      </c>
      <c r="E2668" s="4">
        <v>447</v>
      </c>
      <c r="F2668" s="4">
        <v>0</v>
      </c>
      <c r="G2668" s="4">
        <v>447</v>
      </c>
      <c r="H2668" s="3" t="s">
        <v>63</v>
      </c>
      <c r="I2668" s="3" t="s">
        <v>64</v>
      </c>
      <c r="J2668" s="4">
        <v>156.44999999999999</v>
      </c>
    </row>
    <row r="2669" spans="1:10" x14ac:dyDescent="0.3">
      <c r="A2669" s="2" t="s">
        <v>5198</v>
      </c>
      <c r="B2669" s="3" t="s">
        <v>5199</v>
      </c>
      <c r="C2669" s="2">
        <v>1</v>
      </c>
      <c r="D2669" s="2">
        <v>2020</v>
      </c>
      <c r="E2669" s="4">
        <v>447</v>
      </c>
      <c r="F2669" s="4">
        <v>0</v>
      </c>
      <c r="G2669" s="4">
        <v>447</v>
      </c>
      <c r="H2669" s="3" t="s">
        <v>63</v>
      </c>
      <c r="I2669" s="3" t="s">
        <v>64</v>
      </c>
      <c r="J2669" s="4">
        <v>156.44999999999999</v>
      </c>
    </row>
    <row r="2670" spans="1:10" x14ac:dyDescent="0.3">
      <c r="A2670" s="2" t="s">
        <v>5200</v>
      </c>
      <c r="B2670" s="3" t="s">
        <v>5201</v>
      </c>
      <c r="C2670" s="2">
        <v>1</v>
      </c>
      <c r="D2670" s="2">
        <v>2020</v>
      </c>
      <c r="E2670" s="4">
        <v>345</v>
      </c>
      <c r="F2670" s="4">
        <v>0</v>
      </c>
      <c r="G2670" s="4">
        <v>345</v>
      </c>
      <c r="H2670" s="3" t="s">
        <v>63</v>
      </c>
      <c r="I2670" s="3" t="s">
        <v>116</v>
      </c>
      <c r="J2670" s="4">
        <v>106.95</v>
      </c>
    </row>
    <row r="2671" spans="1:10" x14ac:dyDescent="0.3">
      <c r="A2671" s="2" t="s">
        <v>5200</v>
      </c>
      <c r="B2671" s="3" t="s">
        <v>5202</v>
      </c>
      <c r="C2671" s="2">
        <v>8</v>
      </c>
      <c r="D2671" s="2">
        <v>2020</v>
      </c>
      <c r="E2671" s="4">
        <v>447</v>
      </c>
      <c r="F2671" s="4">
        <v>0</v>
      </c>
      <c r="G2671" s="4">
        <v>447</v>
      </c>
      <c r="H2671" s="3" t="s">
        <v>63</v>
      </c>
      <c r="I2671" s="3" t="s">
        <v>64</v>
      </c>
      <c r="J2671" s="4">
        <v>156.44999999999999</v>
      </c>
    </row>
    <row r="2672" spans="1:10" x14ac:dyDescent="0.3">
      <c r="A2672" s="2" t="s">
        <v>5203</v>
      </c>
      <c r="B2672" s="3" t="s">
        <v>5204</v>
      </c>
      <c r="C2672" s="2">
        <v>1</v>
      </c>
      <c r="D2672" s="2">
        <v>2020</v>
      </c>
      <c r="E2672" s="4">
        <v>168</v>
      </c>
      <c r="F2672" s="4">
        <v>0</v>
      </c>
      <c r="G2672" s="4">
        <v>168</v>
      </c>
      <c r="H2672" s="3" t="s">
        <v>11</v>
      </c>
      <c r="I2672" s="3" t="s">
        <v>121</v>
      </c>
      <c r="J2672" s="4">
        <v>75.600000000000009</v>
      </c>
    </row>
    <row r="2673" spans="1:10" x14ac:dyDescent="0.3">
      <c r="A2673" s="2" t="s">
        <v>5205</v>
      </c>
      <c r="B2673" s="3" t="s">
        <v>5206</v>
      </c>
      <c r="C2673" s="2">
        <v>1</v>
      </c>
      <c r="D2673" s="2">
        <v>2020</v>
      </c>
      <c r="E2673" s="4">
        <v>172</v>
      </c>
      <c r="F2673" s="4">
        <v>0</v>
      </c>
      <c r="G2673" s="4">
        <v>172</v>
      </c>
      <c r="H2673" s="3" t="s">
        <v>11</v>
      </c>
      <c r="I2673" s="3" t="s">
        <v>71</v>
      </c>
      <c r="J2673" s="4">
        <v>65.36</v>
      </c>
    </row>
    <row r="2674" spans="1:10" x14ac:dyDescent="0.3">
      <c r="A2674" s="2" t="s">
        <v>5205</v>
      </c>
      <c r="B2674" s="3" t="s">
        <v>5207</v>
      </c>
      <c r="C2674" s="2">
        <v>12</v>
      </c>
      <c r="D2674" s="2">
        <v>2020</v>
      </c>
      <c r="E2674" s="4">
        <v>168</v>
      </c>
      <c r="F2674" s="4">
        <v>0</v>
      </c>
      <c r="G2674" s="4">
        <v>168</v>
      </c>
      <c r="H2674" s="3" t="s">
        <v>11</v>
      </c>
      <c r="I2674" s="3" t="s">
        <v>121</v>
      </c>
      <c r="J2674" s="4">
        <v>75.600000000000009</v>
      </c>
    </row>
    <row r="2675" spans="1:10" x14ac:dyDescent="0.3">
      <c r="A2675" s="2" t="s">
        <v>5205</v>
      </c>
      <c r="B2675" s="3" t="s">
        <v>5208</v>
      </c>
      <c r="C2675" s="2">
        <v>7</v>
      </c>
      <c r="D2675" s="2">
        <v>2020</v>
      </c>
      <c r="E2675" s="4">
        <v>210</v>
      </c>
      <c r="F2675" s="4">
        <v>0</v>
      </c>
      <c r="G2675" s="4">
        <v>210</v>
      </c>
      <c r="H2675" s="3" t="s">
        <v>14</v>
      </c>
      <c r="I2675" s="3" t="s">
        <v>75</v>
      </c>
      <c r="J2675" s="4">
        <v>37.799999999999997</v>
      </c>
    </row>
    <row r="2676" spans="1:10" x14ac:dyDescent="0.3">
      <c r="A2676" s="2" t="s">
        <v>5209</v>
      </c>
      <c r="B2676" s="3" t="s">
        <v>5210</v>
      </c>
      <c r="C2676" s="2">
        <v>1</v>
      </c>
      <c r="D2676" s="2">
        <v>2020</v>
      </c>
      <c r="E2676" s="4">
        <v>220</v>
      </c>
      <c r="F2676" s="4">
        <v>0</v>
      </c>
      <c r="G2676" s="4">
        <v>220</v>
      </c>
      <c r="H2676" s="3" t="s">
        <v>14</v>
      </c>
      <c r="I2676" s="3" t="s">
        <v>15</v>
      </c>
      <c r="J2676" s="4">
        <v>39.6</v>
      </c>
    </row>
    <row r="2677" spans="1:10" x14ac:dyDescent="0.3">
      <c r="A2677" s="2" t="s">
        <v>5211</v>
      </c>
      <c r="B2677" s="3" t="s">
        <v>5212</v>
      </c>
      <c r="C2677" s="2">
        <v>1</v>
      </c>
      <c r="D2677" s="2">
        <v>2020</v>
      </c>
      <c r="E2677" s="4">
        <v>210</v>
      </c>
      <c r="F2677" s="4">
        <v>0</v>
      </c>
      <c r="G2677" s="4">
        <v>210</v>
      </c>
      <c r="H2677" s="3" t="s">
        <v>14</v>
      </c>
      <c r="I2677" s="3" t="s">
        <v>75</v>
      </c>
      <c r="J2677" s="4">
        <v>37.799999999999997</v>
      </c>
    </row>
    <row r="2678" spans="1:10" x14ac:dyDescent="0.3">
      <c r="A2678" s="2" t="s">
        <v>5213</v>
      </c>
      <c r="B2678" s="3" t="s">
        <v>5214</v>
      </c>
      <c r="C2678" s="2">
        <v>1</v>
      </c>
      <c r="D2678" s="2">
        <v>2020</v>
      </c>
      <c r="E2678" s="4">
        <v>220</v>
      </c>
      <c r="F2678" s="4">
        <v>0</v>
      </c>
      <c r="G2678" s="4">
        <v>220</v>
      </c>
      <c r="H2678" s="3" t="s">
        <v>14</v>
      </c>
      <c r="I2678" s="3" t="s">
        <v>15</v>
      </c>
      <c r="J2678" s="4">
        <v>39.6</v>
      </c>
    </row>
    <row r="2679" spans="1:10" x14ac:dyDescent="0.3">
      <c r="A2679" s="2" t="s">
        <v>5215</v>
      </c>
      <c r="B2679" s="3" t="s">
        <v>5216</v>
      </c>
      <c r="C2679" s="2">
        <v>1</v>
      </c>
      <c r="D2679" s="2">
        <v>2020</v>
      </c>
      <c r="E2679" s="4">
        <v>538</v>
      </c>
      <c r="F2679" s="4">
        <v>0</v>
      </c>
      <c r="G2679" s="4">
        <v>538</v>
      </c>
      <c r="H2679" s="3" t="s">
        <v>44</v>
      </c>
      <c r="I2679" s="3" t="s">
        <v>47</v>
      </c>
      <c r="J2679" s="4">
        <v>145.26000000000002</v>
      </c>
    </row>
    <row r="2680" spans="1:10" x14ac:dyDescent="0.3">
      <c r="A2680" s="2" t="s">
        <v>5217</v>
      </c>
      <c r="B2680" s="3" t="s">
        <v>5218</v>
      </c>
      <c r="C2680" s="2">
        <v>1</v>
      </c>
      <c r="D2680" s="2">
        <v>2020</v>
      </c>
      <c r="E2680" s="4">
        <v>295</v>
      </c>
      <c r="F2680" s="4">
        <v>0</v>
      </c>
      <c r="G2680" s="4">
        <v>295</v>
      </c>
      <c r="H2680" s="3" t="s">
        <v>60</v>
      </c>
      <c r="I2680" s="3" t="s">
        <v>729</v>
      </c>
      <c r="J2680" s="4">
        <v>97.350000000000009</v>
      </c>
    </row>
    <row r="2681" spans="1:10" x14ac:dyDescent="0.3">
      <c r="A2681" s="2" t="s">
        <v>5219</v>
      </c>
      <c r="B2681" s="3" t="s">
        <v>5220</v>
      </c>
      <c r="C2681" s="2">
        <v>1</v>
      </c>
      <c r="D2681" s="2">
        <v>2020</v>
      </c>
      <c r="E2681" s="4">
        <v>383</v>
      </c>
      <c r="F2681" s="4">
        <v>0</v>
      </c>
      <c r="G2681" s="4">
        <v>383</v>
      </c>
      <c r="H2681" s="3" t="s">
        <v>63</v>
      </c>
      <c r="I2681" s="3" t="s">
        <v>66</v>
      </c>
      <c r="J2681" s="4">
        <v>122.56</v>
      </c>
    </row>
    <row r="2682" spans="1:10" x14ac:dyDescent="0.3">
      <c r="A2682" s="2" t="s">
        <v>5219</v>
      </c>
      <c r="B2682" s="3" t="s">
        <v>5221</v>
      </c>
      <c r="C2682" s="2">
        <v>7</v>
      </c>
      <c r="D2682" s="2">
        <v>2020</v>
      </c>
      <c r="E2682" s="4">
        <v>447</v>
      </c>
      <c r="F2682" s="4">
        <v>0</v>
      </c>
      <c r="G2682" s="4">
        <v>447</v>
      </c>
      <c r="H2682" s="3" t="s">
        <v>63</v>
      </c>
      <c r="I2682" s="3" t="s">
        <v>64</v>
      </c>
      <c r="J2682" s="4">
        <v>156.44999999999999</v>
      </c>
    </row>
    <row r="2683" spans="1:10" x14ac:dyDescent="0.3">
      <c r="A2683" s="2" t="s">
        <v>5219</v>
      </c>
      <c r="B2683" s="3" t="s">
        <v>5222</v>
      </c>
      <c r="C2683" s="2">
        <v>9</v>
      </c>
      <c r="D2683" s="2">
        <v>2020</v>
      </c>
      <c r="E2683" s="4">
        <v>345</v>
      </c>
      <c r="F2683" s="4">
        <v>0</v>
      </c>
      <c r="G2683" s="4">
        <v>345</v>
      </c>
      <c r="H2683" s="3" t="s">
        <v>63</v>
      </c>
      <c r="I2683" s="3" t="s">
        <v>116</v>
      </c>
      <c r="J2683" s="4">
        <v>106.95</v>
      </c>
    </row>
    <row r="2684" spans="1:10" x14ac:dyDescent="0.3">
      <c r="A2684" s="2" t="s">
        <v>5223</v>
      </c>
      <c r="B2684" s="3" t="s">
        <v>5224</v>
      </c>
      <c r="C2684" s="2">
        <v>1</v>
      </c>
      <c r="D2684" s="2">
        <v>2020</v>
      </c>
      <c r="E2684" s="4">
        <v>345</v>
      </c>
      <c r="F2684" s="4">
        <v>0</v>
      </c>
      <c r="G2684" s="4">
        <v>345</v>
      </c>
      <c r="H2684" s="3" t="s">
        <v>63</v>
      </c>
      <c r="I2684" s="3" t="s">
        <v>116</v>
      </c>
      <c r="J2684" s="4">
        <v>106.95</v>
      </c>
    </row>
    <row r="2685" spans="1:10" x14ac:dyDescent="0.3">
      <c r="A2685" s="2" t="s">
        <v>5225</v>
      </c>
      <c r="B2685" s="3" t="s">
        <v>5226</v>
      </c>
      <c r="C2685" s="2">
        <v>1</v>
      </c>
      <c r="D2685" s="2">
        <v>2020</v>
      </c>
      <c r="E2685" s="4">
        <v>383</v>
      </c>
      <c r="F2685" s="4">
        <v>0</v>
      </c>
      <c r="G2685" s="4">
        <v>383</v>
      </c>
      <c r="H2685" s="3" t="s">
        <v>63</v>
      </c>
      <c r="I2685" s="3" t="s">
        <v>66</v>
      </c>
      <c r="J2685" s="4">
        <v>122.56</v>
      </c>
    </row>
    <row r="2686" spans="1:10" x14ac:dyDescent="0.3">
      <c r="A2686" s="2" t="s">
        <v>5225</v>
      </c>
      <c r="B2686" s="3" t="s">
        <v>5227</v>
      </c>
      <c r="C2686" s="2">
        <v>3</v>
      </c>
      <c r="D2686" s="2">
        <v>2020</v>
      </c>
      <c r="E2686" s="4">
        <v>172</v>
      </c>
      <c r="F2686" s="4">
        <v>0</v>
      </c>
      <c r="G2686" s="4">
        <v>172</v>
      </c>
      <c r="H2686" s="3" t="s">
        <v>11</v>
      </c>
      <c r="I2686" s="3" t="s">
        <v>71</v>
      </c>
      <c r="J2686" s="4">
        <v>65.36</v>
      </c>
    </row>
    <row r="2687" spans="1:10" x14ac:dyDescent="0.3">
      <c r="A2687" s="2" t="s">
        <v>5225</v>
      </c>
      <c r="B2687" s="3" t="s">
        <v>5228</v>
      </c>
      <c r="C2687" s="2">
        <v>2</v>
      </c>
      <c r="D2687" s="2">
        <v>2020</v>
      </c>
      <c r="E2687" s="4">
        <v>144</v>
      </c>
      <c r="F2687" s="4">
        <v>0</v>
      </c>
      <c r="G2687" s="4">
        <v>144</v>
      </c>
      <c r="H2687" s="3" t="s">
        <v>11</v>
      </c>
      <c r="I2687" s="3" t="s">
        <v>119</v>
      </c>
      <c r="J2687" s="4">
        <v>66.240000000000009</v>
      </c>
    </row>
    <row r="2688" spans="1:10" x14ac:dyDescent="0.3">
      <c r="A2688" s="2" t="s">
        <v>5225</v>
      </c>
      <c r="B2688" s="3" t="s">
        <v>5229</v>
      </c>
      <c r="C2688" s="2">
        <v>3</v>
      </c>
      <c r="D2688" s="2">
        <v>2020</v>
      </c>
      <c r="E2688" s="4">
        <v>172</v>
      </c>
      <c r="F2688" s="4">
        <v>0</v>
      </c>
      <c r="G2688" s="4">
        <v>172</v>
      </c>
      <c r="H2688" s="3" t="s">
        <v>11</v>
      </c>
      <c r="I2688" s="3" t="s">
        <v>71</v>
      </c>
      <c r="J2688" s="4">
        <v>65.36</v>
      </c>
    </row>
    <row r="2689" spans="1:10" x14ac:dyDescent="0.3">
      <c r="A2689" s="2" t="s">
        <v>5225</v>
      </c>
      <c r="B2689" s="3" t="s">
        <v>5230</v>
      </c>
      <c r="C2689" s="2">
        <v>3</v>
      </c>
      <c r="D2689" s="2">
        <v>2020</v>
      </c>
      <c r="E2689" s="4">
        <v>168</v>
      </c>
      <c r="F2689" s="4">
        <v>0</v>
      </c>
      <c r="G2689" s="4">
        <v>168</v>
      </c>
      <c r="H2689" s="3" t="s">
        <v>11</v>
      </c>
      <c r="I2689" s="3" t="s">
        <v>12</v>
      </c>
      <c r="J2689" s="4">
        <v>25.2</v>
      </c>
    </row>
    <row r="2690" spans="1:10" x14ac:dyDescent="0.3">
      <c r="A2690" s="2" t="s">
        <v>5225</v>
      </c>
      <c r="B2690" s="3" t="s">
        <v>5231</v>
      </c>
      <c r="C2690" s="2">
        <v>6</v>
      </c>
      <c r="D2690" s="2">
        <v>2020</v>
      </c>
      <c r="E2690" s="4">
        <v>144</v>
      </c>
      <c r="F2690" s="4">
        <v>0</v>
      </c>
      <c r="G2690" s="4">
        <v>144</v>
      </c>
      <c r="H2690" s="3" t="s">
        <v>11</v>
      </c>
      <c r="I2690" s="3" t="s">
        <v>119</v>
      </c>
      <c r="J2690" s="4">
        <v>66.240000000000009</v>
      </c>
    </row>
    <row r="2691" spans="1:10" x14ac:dyDescent="0.3">
      <c r="A2691" s="2" t="s">
        <v>5232</v>
      </c>
      <c r="B2691" s="3" t="s">
        <v>5233</v>
      </c>
      <c r="C2691" s="2">
        <v>1</v>
      </c>
      <c r="D2691" s="2">
        <v>2020</v>
      </c>
      <c r="E2691" s="4">
        <v>168</v>
      </c>
      <c r="F2691" s="4">
        <v>0</v>
      </c>
      <c r="G2691" s="4">
        <v>168</v>
      </c>
      <c r="H2691" s="3" t="s">
        <v>11</v>
      </c>
      <c r="I2691" s="3" t="s">
        <v>121</v>
      </c>
      <c r="J2691" s="4">
        <v>75.600000000000009</v>
      </c>
    </row>
    <row r="2692" spans="1:10" x14ac:dyDescent="0.3">
      <c r="A2692" s="2" t="s">
        <v>5234</v>
      </c>
      <c r="B2692" s="3" t="s">
        <v>5235</v>
      </c>
      <c r="C2692" s="2">
        <v>1</v>
      </c>
      <c r="D2692" s="2">
        <v>2020</v>
      </c>
      <c r="E2692" s="4">
        <v>172</v>
      </c>
      <c r="F2692" s="4">
        <v>0</v>
      </c>
      <c r="G2692" s="4">
        <v>172</v>
      </c>
      <c r="H2692" s="3" t="s">
        <v>11</v>
      </c>
      <c r="I2692" s="3" t="s">
        <v>71</v>
      </c>
      <c r="J2692" s="4">
        <v>65.36</v>
      </c>
    </row>
    <row r="2693" spans="1:10" x14ac:dyDescent="0.3">
      <c r="A2693" s="2" t="s">
        <v>5234</v>
      </c>
      <c r="B2693" s="3" t="s">
        <v>5236</v>
      </c>
      <c r="C2693" s="2">
        <v>5</v>
      </c>
      <c r="D2693" s="2">
        <v>2020</v>
      </c>
      <c r="E2693" s="4">
        <v>220</v>
      </c>
      <c r="F2693" s="4">
        <v>33</v>
      </c>
      <c r="G2693" s="4">
        <v>187</v>
      </c>
      <c r="H2693" s="3" t="s">
        <v>14</v>
      </c>
      <c r="I2693" s="3" t="s">
        <v>15</v>
      </c>
      <c r="J2693" s="4">
        <v>39.6</v>
      </c>
    </row>
    <row r="2694" spans="1:10" x14ac:dyDescent="0.3">
      <c r="A2694" s="2" t="s">
        <v>5234</v>
      </c>
      <c r="B2694" s="3" t="s">
        <v>5237</v>
      </c>
      <c r="C2694" s="2">
        <v>5</v>
      </c>
      <c r="D2694" s="2">
        <v>2020</v>
      </c>
      <c r="E2694" s="4">
        <v>192</v>
      </c>
      <c r="F2694" s="4">
        <v>0</v>
      </c>
      <c r="G2694" s="4">
        <v>192</v>
      </c>
      <c r="H2694" s="3" t="s">
        <v>14</v>
      </c>
      <c r="I2694" s="3" t="s">
        <v>78</v>
      </c>
      <c r="J2694" s="4">
        <v>34.56</v>
      </c>
    </row>
    <row r="2695" spans="1:10" x14ac:dyDescent="0.3">
      <c r="A2695" s="2" t="s">
        <v>5238</v>
      </c>
      <c r="B2695" s="3" t="s">
        <v>5239</v>
      </c>
      <c r="C2695" s="2">
        <v>1</v>
      </c>
      <c r="D2695" s="2">
        <v>2020</v>
      </c>
      <c r="E2695" s="4">
        <v>220</v>
      </c>
      <c r="F2695" s="4">
        <v>0</v>
      </c>
      <c r="G2695" s="4">
        <v>220</v>
      </c>
      <c r="H2695" s="3" t="s">
        <v>14</v>
      </c>
      <c r="I2695" s="3" t="s">
        <v>15</v>
      </c>
      <c r="J2695" s="4">
        <v>39.6</v>
      </c>
    </row>
    <row r="2696" spans="1:10" x14ac:dyDescent="0.3">
      <c r="A2696" s="2" t="s">
        <v>5240</v>
      </c>
      <c r="B2696" s="3" t="s">
        <v>5241</v>
      </c>
      <c r="C2696" s="2">
        <v>1</v>
      </c>
      <c r="D2696" s="2">
        <v>2020</v>
      </c>
      <c r="E2696" s="4">
        <v>240</v>
      </c>
      <c r="F2696" s="4">
        <v>0</v>
      </c>
      <c r="G2696" s="4">
        <v>240</v>
      </c>
      <c r="H2696" s="3" t="s">
        <v>14</v>
      </c>
      <c r="I2696" s="3" t="s">
        <v>17</v>
      </c>
      <c r="J2696" s="4">
        <v>43.199999999999996</v>
      </c>
    </row>
    <row r="2697" spans="1:10" x14ac:dyDescent="0.3">
      <c r="A2697" s="2" t="s">
        <v>5242</v>
      </c>
      <c r="B2697" s="3" t="s">
        <v>5243</v>
      </c>
      <c r="C2697" s="2">
        <v>1</v>
      </c>
      <c r="D2697" s="2">
        <v>2020</v>
      </c>
      <c r="E2697" s="4">
        <v>205</v>
      </c>
      <c r="F2697" s="4">
        <v>0</v>
      </c>
      <c r="G2697" s="4">
        <v>205</v>
      </c>
      <c r="H2697" s="3" t="s">
        <v>14</v>
      </c>
      <c r="I2697" s="3" t="s">
        <v>87</v>
      </c>
      <c r="J2697" s="4">
        <v>36.9</v>
      </c>
    </row>
    <row r="2698" spans="1:10" x14ac:dyDescent="0.3">
      <c r="A2698" s="2" t="s">
        <v>5242</v>
      </c>
      <c r="B2698" s="3" t="s">
        <v>5244</v>
      </c>
      <c r="C2698" s="2">
        <v>8</v>
      </c>
      <c r="D2698" s="2">
        <v>2020</v>
      </c>
      <c r="E2698" s="4">
        <v>327</v>
      </c>
      <c r="F2698" s="4">
        <v>0</v>
      </c>
      <c r="G2698" s="4">
        <v>327</v>
      </c>
      <c r="H2698" s="3" t="s">
        <v>20</v>
      </c>
      <c r="I2698" s="3" t="s">
        <v>100</v>
      </c>
      <c r="J2698" s="4">
        <v>94.83</v>
      </c>
    </row>
    <row r="2699" spans="1:10" x14ac:dyDescent="0.3">
      <c r="A2699" s="2" t="s">
        <v>5242</v>
      </c>
      <c r="B2699" s="3" t="s">
        <v>5245</v>
      </c>
      <c r="C2699" s="2">
        <v>5</v>
      </c>
      <c r="D2699" s="2">
        <v>2020</v>
      </c>
      <c r="E2699" s="4">
        <v>327</v>
      </c>
      <c r="F2699" s="4">
        <v>0</v>
      </c>
      <c r="G2699" s="4">
        <v>327</v>
      </c>
      <c r="H2699" s="3" t="s">
        <v>20</v>
      </c>
      <c r="I2699" s="3" t="s">
        <v>100</v>
      </c>
      <c r="J2699" s="4">
        <v>94.83</v>
      </c>
    </row>
    <row r="2700" spans="1:10" x14ac:dyDescent="0.3">
      <c r="A2700" s="2" t="s">
        <v>5246</v>
      </c>
      <c r="B2700" s="3" t="s">
        <v>5247</v>
      </c>
      <c r="C2700" s="2">
        <v>1</v>
      </c>
      <c r="D2700" s="2">
        <v>2020</v>
      </c>
      <c r="E2700" s="4">
        <v>440</v>
      </c>
      <c r="F2700" s="4">
        <v>0</v>
      </c>
      <c r="G2700" s="4">
        <v>440</v>
      </c>
      <c r="H2700" s="3" t="s">
        <v>44</v>
      </c>
      <c r="I2700" s="3" t="s">
        <v>52</v>
      </c>
      <c r="J2700" s="4">
        <v>136.4</v>
      </c>
    </row>
    <row r="2701" spans="1:10" x14ac:dyDescent="0.3">
      <c r="A2701" s="2" t="s">
        <v>5248</v>
      </c>
      <c r="B2701" s="3" t="s">
        <v>5249</v>
      </c>
      <c r="C2701" s="2">
        <v>1</v>
      </c>
      <c r="D2701" s="2">
        <v>2020</v>
      </c>
      <c r="E2701" s="4">
        <v>168</v>
      </c>
      <c r="F2701" s="4">
        <v>0</v>
      </c>
      <c r="G2701" s="4">
        <v>168</v>
      </c>
      <c r="H2701" s="3" t="s">
        <v>60</v>
      </c>
      <c r="I2701" s="3" t="s">
        <v>535</v>
      </c>
      <c r="J2701" s="4">
        <v>60.48</v>
      </c>
    </row>
    <row r="2702" spans="1:10" x14ac:dyDescent="0.3">
      <c r="A2702" s="2" t="s">
        <v>5250</v>
      </c>
      <c r="B2702" s="3" t="s">
        <v>5251</v>
      </c>
      <c r="C2702" s="2">
        <v>1</v>
      </c>
      <c r="D2702" s="2">
        <v>2020</v>
      </c>
      <c r="E2702" s="4">
        <v>383</v>
      </c>
      <c r="F2702" s="4">
        <v>0</v>
      </c>
      <c r="G2702" s="4">
        <v>383</v>
      </c>
      <c r="H2702" s="3" t="s">
        <v>63</v>
      </c>
      <c r="I2702" s="3" t="s">
        <v>66</v>
      </c>
      <c r="J2702" s="4">
        <v>122.56</v>
      </c>
    </row>
    <row r="2703" spans="1:10" x14ac:dyDescent="0.3">
      <c r="A2703" s="2" t="s">
        <v>5250</v>
      </c>
      <c r="B2703" s="3" t="s">
        <v>5252</v>
      </c>
      <c r="C2703" s="2">
        <v>6</v>
      </c>
      <c r="D2703" s="2">
        <v>2020</v>
      </c>
      <c r="E2703" s="4">
        <v>345</v>
      </c>
      <c r="F2703" s="4">
        <v>0</v>
      </c>
      <c r="G2703" s="4">
        <v>345</v>
      </c>
      <c r="H2703" s="3" t="s">
        <v>63</v>
      </c>
      <c r="I2703" s="3" t="s">
        <v>116</v>
      </c>
      <c r="J2703" s="4">
        <v>106.95</v>
      </c>
    </row>
    <row r="2704" spans="1:10" x14ac:dyDescent="0.3">
      <c r="A2704" s="2" t="s">
        <v>5253</v>
      </c>
      <c r="B2704" s="3" t="s">
        <v>5254</v>
      </c>
      <c r="C2704" s="2">
        <v>1</v>
      </c>
      <c r="D2704" s="2">
        <v>2020</v>
      </c>
      <c r="E2704" s="4">
        <v>447</v>
      </c>
      <c r="F2704" s="4">
        <v>0</v>
      </c>
      <c r="G2704" s="4">
        <v>447</v>
      </c>
      <c r="H2704" s="3" t="s">
        <v>63</v>
      </c>
      <c r="I2704" s="3" t="s">
        <v>64</v>
      </c>
      <c r="J2704" s="4">
        <v>156.44999999999999</v>
      </c>
    </row>
    <row r="2705" spans="1:10" x14ac:dyDescent="0.3">
      <c r="A2705" s="2" t="s">
        <v>5255</v>
      </c>
      <c r="B2705" s="3" t="s">
        <v>5256</v>
      </c>
      <c r="C2705" s="2">
        <v>1</v>
      </c>
      <c r="D2705" s="2">
        <v>2020</v>
      </c>
      <c r="E2705" s="4">
        <v>447</v>
      </c>
      <c r="F2705" s="4">
        <v>0</v>
      </c>
      <c r="G2705" s="4">
        <v>447</v>
      </c>
      <c r="H2705" s="3" t="s">
        <v>63</v>
      </c>
      <c r="I2705" s="3" t="s">
        <v>64</v>
      </c>
      <c r="J2705" s="4">
        <v>156.44999999999999</v>
      </c>
    </row>
    <row r="2706" spans="1:10" x14ac:dyDescent="0.3">
      <c r="A2706" s="2" t="s">
        <v>5257</v>
      </c>
      <c r="B2706" s="3" t="s">
        <v>5258</v>
      </c>
      <c r="C2706" s="2">
        <v>1</v>
      </c>
      <c r="D2706" s="2">
        <v>2020</v>
      </c>
      <c r="E2706" s="4">
        <v>383</v>
      </c>
      <c r="F2706" s="4">
        <v>0</v>
      </c>
      <c r="G2706" s="4">
        <v>383</v>
      </c>
      <c r="H2706" s="3" t="s">
        <v>63</v>
      </c>
      <c r="I2706" s="3" t="s">
        <v>66</v>
      </c>
      <c r="J2706" s="4">
        <v>122.56</v>
      </c>
    </row>
    <row r="2707" spans="1:10" x14ac:dyDescent="0.3">
      <c r="A2707" s="2" t="s">
        <v>5259</v>
      </c>
      <c r="B2707" s="3" t="s">
        <v>5260</v>
      </c>
      <c r="C2707" s="2">
        <v>1</v>
      </c>
      <c r="D2707" s="2">
        <v>2020</v>
      </c>
      <c r="E2707" s="4">
        <v>168</v>
      </c>
      <c r="F2707" s="4">
        <v>0</v>
      </c>
      <c r="G2707" s="4">
        <v>168</v>
      </c>
      <c r="H2707" s="3" t="s">
        <v>11</v>
      </c>
      <c r="I2707" s="3" t="s">
        <v>12</v>
      </c>
      <c r="J2707" s="4">
        <v>25.2</v>
      </c>
    </row>
    <row r="2708" spans="1:10" x14ac:dyDescent="0.3">
      <c r="A2708" s="2" t="s">
        <v>5261</v>
      </c>
      <c r="B2708" s="3" t="s">
        <v>5262</v>
      </c>
      <c r="C2708" s="2">
        <v>1</v>
      </c>
      <c r="D2708" s="2">
        <v>2020</v>
      </c>
      <c r="E2708" s="4">
        <v>168</v>
      </c>
      <c r="F2708" s="4">
        <v>0</v>
      </c>
      <c r="G2708" s="4">
        <v>168</v>
      </c>
      <c r="H2708" s="3" t="s">
        <v>11</v>
      </c>
      <c r="I2708" s="3" t="s">
        <v>12</v>
      </c>
      <c r="J2708" s="4">
        <v>25.2</v>
      </c>
    </row>
    <row r="2709" spans="1:10" x14ac:dyDescent="0.3">
      <c r="A2709" s="2" t="s">
        <v>5263</v>
      </c>
      <c r="B2709" s="3" t="s">
        <v>5264</v>
      </c>
      <c r="C2709" s="2">
        <v>1</v>
      </c>
      <c r="D2709" s="2">
        <v>2020</v>
      </c>
      <c r="E2709" s="4">
        <v>205</v>
      </c>
      <c r="F2709" s="4">
        <v>0</v>
      </c>
      <c r="G2709" s="4">
        <v>205</v>
      </c>
      <c r="H2709" s="3" t="s">
        <v>14</v>
      </c>
      <c r="I2709" s="3" t="s">
        <v>87</v>
      </c>
      <c r="J2709" s="4">
        <v>36.9</v>
      </c>
    </row>
    <row r="2710" spans="1:10" x14ac:dyDescent="0.3">
      <c r="A2710" s="2" t="s">
        <v>5263</v>
      </c>
      <c r="B2710" s="3" t="s">
        <v>5265</v>
      </c>
      <c r="C2710" s="2">
        <v>4</v>
      </c>
      <c r="D2710" s="2">
        <v>2020</v>
      </c>
      <c r="E2710" s="4">
        <v>205</v>
      </c>
      <c r="F2710" s="4">
        <v>30.75</v>
      </c>
      <c r="G2710" s="4">
        <v>174.25</v>
      </c>
      <c r="H2710" s="3" t="s">
        <v>14</v>
      </c>
      <c r="I2710" s="3" t="s">
        <v>87</v>
      </c>
      <c r="J2710" s="4">
        <v>36.9</v>
      </c>
    </row>
    <row r="2711" spans="1:10" x14ac:dyDescent="0.3">
      <c r="A2711" s="2" t="s">
        <v>5263</v>
      </c>
      <c r="B2711" s="3" t="s">
        <v>5266</v>
      </c>
      <c r="C2711" s="2">
        <v>3</v>
      </c>
      <c r="D2711" s="2">
        <v>2020</v>
      </c>
      <c r="E2711" s="4">
        <v>220</v>
      </c>
      <c r="F2711" s="4">
        <v>0</v>
      </c>
      <c r="G2711" s="4">
        <v>220</v>
      </c>
      <c r="H2711" s="3" t="s">
        <v>14</v>
      </c>
      <c r="I2711" s="3" t="s">
        <v>15</v>
      </c>
      <c r="J2711" s="4">
        <v>39.6</v>
      </c>
    </row>
    <row r="2712" spans="1:10" x14ac:dyDescent="0.3">
      <c r="A2712" s="2" t="s">
        <v>5267</v>
      </c>
      <c r="B2712" s="3" t="s">
        <v>5268</v>
      </c>
      <c r="C2712" s="2">
        <v>1</v>
      </c>
      <c r="D2712" s="2">
        <v>2020</v>
      </c>
      <c r="E2712" s="4">
        <v>436</v>
      </c>
      <c r="F2712" s="4">
        <v>0</v>
      </c>
      <c r="G2712" s="4">
        <v>436</v>
      </c>
      <c r="H2712" s="3" t="s">
        <v>38</v>
      </c>
      <c r="I2712" s="3" t="s">
        <v>4294</v>
      </c>
      <c r="J2712" s="4">
        <v>104.64</v>
      </c>
    </row>
    <row r="2713" spans="1:10" x14ac:dyDescent="0.3">
      <c r="A2713" s="2" t="s">
        <v>5269</v>
      </c>
      <c r="B2713" s="3" t="s">
        <v>5270</v>
      </c>
      <c r="C2713" s="2">
        <v>1</v>
      </c>
      <c r="D2713" s="2">
        <v>2020</v>
      </c>
      <c r="E2713" s="4">
        <v>579</v>
      </c>
      <c r="F2713" s="4">
        <v>0</v>
      </c>
      <c r="G2713" s="4">
        <v>579</v>
      </c>
      <c r="H2713" s="3" t="s">
        <v>41</v>
      </c>
      <c r="I2713" s="3" t="s">
        <v>197</v>
      </c>
      <c r="J2713" s="4">
        <v>167.91</v>
      </c>
    </row>
    <row r="2714" spans="1:10" x14ac:dyDescent="0.3">
      <c r="A2714" s="2" t="s">
        <v>5271</v>
      </c>
      <c r="B2714" s="3" t="s">
        <v>5272</v>
      </c>
      <c r="C2714" s="2">
        <v>1</v>
      </c>
      <c r="D2714" s="2">
        <v>2020</v>
      </c>
      <c r="E2714" s="4">
        <v>538</v>
      </c>
      <c r="F2714" s="4">
        <v>0</v>
      </c>
      <c r="G2714" s="4">
        <v>538</v>
      </c>
      <c r="H2714" s="3" t="s">
        <v>44</v>
      </c>
      <c r="I2714" s="3" t="s">
        <v>597</v>
      </c>
      <c r="J2714" s="4">
        <v>129.12</v>
      </c>
    </row>
    <row r="2715" spans="1:10" x14ac:dyDescent="0.3">
      <c r="A2715" s="2" t="s">
        <v>5273</v>
      </c>
      <c r="B2715" s="3" t="s">
        <v>5274</v>
      </c>
      <c r="C2715" s="2">
        <v>1</v>
      </c>
      <c r="D2715" s="2">
        <v>2020</v>
      </c>
      <c r="E2715" s="4">
        <v>539</v>
      </c>
      <c r="F2715" s="4">
        <v>0</v>
      </c>
      <c r="G2715" s="4">
        <v>539</v>
      </c>
      <c r="H2715" s="3" t="s">
        <v>44</v>
      </c>
      <c r="I2715" s="3" t="s">
        <v>1089</v>
      </c>
      <c r="J2715" s="4">
        <v>156.31</v>
      </c>
    </row>
    <row r="2716" spans="1:10" x14ac:dyDescent="0.3">
      <c r="A2716" s="2" t="s">
        <v>5275</v>
      </c>
      <c r="B2716" s="3" t="s">
        <v>5276</v>
      </c>
      <c r="C2716" s="2">
        <v>1</v>
      </c>
      <c r="D2716" s="2">
        <v>2020</v>
      </c>
      <c r="E2716" s="4">
        <v>539</v>
      </c>
      <c r="F2716" s="4">
        <v>0</v>
      </c>
      <c r="G2716" s="4">
        <v>539</v>
      </c>
      <c r="H2716" s="3" t="s">
        <v>44</v>
      </c>
      <c r="I2716" s="3" t="s">
        <v>1089</v>
      </c>
      <c r="J2716" s="4">
        <v>156.31</v>
      </c>
    </row>
    <row r="2717" spans="1:10" x14ac:dyDescent="0.3">
      <c r="A2717" s="2" t="s">
        <v>5277</v>
      </c>
      <c r="B2717" s="3" t="s">
        <v>5278</v>
      </c>
      <c r="C2717" s="2">
        <v>1</v>
      </c>
      <c r="D2717" s="2">
        <v>2020</v>
      </c>
      <c r="E2717" s="4">
        <v>336</v>
      </c>
      <c r="F2717" s="4">
        <v>0</v>
      </c>
      <c r="G2717" s="4">
        <v>336</v>
      </c>
      <c r="H2717" s="3" t="s">
        <v>60</v>
      </c>
      <c r="I2717" s="3" t="s">
        <v>247</v>
      </c>
      <c r="J2717" s="4">
        <v>120.96</v>
      </c>
    </row>
    <row r="2718" spans="1:10" x14ac:dyDescent="0.3">
      <c r="A2718" s="2" t="s">
        <v>5277</v>
      </c>
      <c r="B2718" s="3" t="s">
        <v>5279</v>
      </c>
      <c r="C2718" s="2">
        <v>4</v>
      </c>
      <c r="D2718" s="2">
        <v>2020</v>
      </c>
      <c r="E2718" s="4">
        <v>312</v>
      </c>
      <c r="F2718" s="4">
        <v>46.800000000000011</v>
      </c>
      <c r="G2718" s="4">
        <v>265.2</v>
      </c>
      <c r="H2718" s="3" t="s">
        <v>60</v>
      </c>
      <c r="I2718" s="3" t="s">
        <v>61</v>
      </c>
      <c r="J2718" s="4">
        <v>99.84</v>
      </c>
    </row>
    <row r="2719" spans="1:10" x14ac:dyDescent="0.3">
      <c r="A2719" s="2" t="s">
        <v>5280</v>
      </c>
      <c r="B2719" s="3" t="s">
        <v>5281</v>
      </c>
      <c r="C2719" s="2">
        <v>1</v>
      </c>
      <c r="D2719" s="2">
        <v>2020</v>
      </c>
      <c r="E2719" s="4">
        <v>383</v>
      </c>
      <c r="F2719" s="4">
        <v>0</v>
      </c>
      <c r="G2719" s="4">
        <v>383</v>
      </c>
      <c r="H2719" s="3" t="s">
        <v>63</v>
      </c>
      <c r="I2719" s="3" t="s">
        <v>66</v>
      </c>
      <c r="J2719" s="4">
        <v>122.56</v>
      </c>
    </row>
    <row r="2720" spans="1:10" x14ac:dyDescent="0.3">
      <c r="A2720" s="2" t="s">
        <v>5282</v>
      </c>
      <c r="B2720" s="3" t="s">
        <v>5283</v>
      </c>
      <c r="C2720" s="2">
        <v>1</v>
      </c>
      <c r="D2720" s="2">
        <v>2020</v>
      </c>
      <c r="E2720" s="4">
        <v>383</v>
      </c>
      <c r="F2720" s="4">
        <v>0</v>
      </c>
      <c r="G2720" s="4">
        <v>383</v>
      </c>
      <c r="H2720" s="3" t="s">
        <v>63</v>
      </c>
      <c r="I2720" s="3" t="s">
        <v>66</v>
      </c>
      <c r="J2720" s="4">
        <v>122.56</v>
      </c>
    </row>
    <row r="2721" spans="1:10" x14ac:dyDescent="0.3">
      <c r="A2721" s="2" t="s">
        <v>5284</v>
      </c>
      <c r="B2721" s="3" t="s">
        <v>5285</v>
      </c>
      <c r="C2721" s="2">
        <v>1</v>
      </c>
      <c r="D2721" s="2">
        <v>2020</v>
      </c>
      <c r="E2721" s="4">
        <v>345</v>
      </c>
      <c r="F2721" s="4">
        <v>0</v>
      </c>
      <c r="G2721" s="4">
        <v>345</v>
      </c>
      <c r="H2721" s="3" t="s">
        <v>63</v>
      </c>
      <c r="I2721" s="3" t="s">
        <v>116</v>
      </c>
      <c r="J2721" s="4">
        <v>106.95</v>
      </c>
    </row>
    <row r="2722" spans="1:10" x14ac:dyDescent="0.3">
      <c r="A2722" s="2" t="s">
        <v>5286</v>
      </c>
      <c r="B2722" s="3" t="s">
        <v>5287</v>
      </c>
      <c r="C2722" s="2">
        <v>1</v>
      </c>
      <c r="D2722" s="2">
        <v>2020</v>
      </c>
      <c r="E2722" s="4">
        <v>436</v>
      </c>
      <c r="F2722" s="4">
        <v>0</v>
      </c>
      <c r="G2722" s="4">
        <v>436</v>
      </c>
      <c r="H2722" s="3" t="s">
        <v>38</v>
      </c>
      <c r="I2722" s="3" t="s">
        <v>1503</v>
      </c>
      <c r="J2722" s="4">
        <v>122.08000000000001</v>
      </c>
    </row>
    <row r="2723" spans="1:10" x14ac:dyDescent="0.3">
      <c r="A2723" s="2" t="s">
        <v>5288</v>
      </c>
      <c r="B2723" s="3" t="s">
        <v>5289</v>
      </c>
      <c r="C2723" s="2">
        <v>1</v>
      </c>
      <c r="D2723" s="2">
        <v>2020</v>
      </c>
      <c r="E2723" s="4">
        <v>510</v>
      </c>
      <c r="F2723" s="4">
        <v>0</v>
      </c>
      <c r="G2723" s="4">
        <v>510</v>
      </c>
      <c r="H2723" s="3" t="s">
        <v>41</v>
      </c>
      <c r="I2723" s="3" t="s">
        <v>42</v>
      </c>
      <c r="J2723" s="4">
        <v>163.20000000000002</v>
      </c>
    </row>
    <row r="2724" spans="1:10" x14ac:dyDescent="0.3">
      <c r="A2724" s="2" t="s">
        <v>5290</v>
      </c>
      <c r="B2724" s="3" t="s">
        <v>5291</v>
      </c>
      <c r="C2724" s="2">
        <v>1</v>
      </c>
      <c r="D2724" s="2">
        <v>2020</v>
      </c>
      <c r="E2724" s="4">
        <v>539</v>
      </c>
      <c r="F2724" s="4">
        <v>0</v>
      </c>
      <c r="G2724" s="4">
        <v>539</v>
      </c>
      <c r="H2724" s="3" t="s">
        <v>44</v>
      </c>
      <c r="I2724" s="3" t="s">
        <v>1089</v>
      </c>
      <c r="J2724" s="4">
        <v>156.31</v>
      </c>
    </row>
    <row r="2725" spans="1:10" x14ac:dyDescent="0.3">
      <c r="A2725" s="2" t="s">
        <v>5292</v>
      </c>
      <c r="B2725" s="3" t="s">
        <v>5293</v>
      </c>
      <c r="C2725" s="2">
        <v>1</v>
      </c>
      <c r="D2725" s="2">
        <v>2020</v>
      </c>
      <c r="E2725" s="4">
        <v>523</v>
      </c>
      <c r="F2725" s="4">
        <v>0</v>
      </c>
      <c r="G2725" s="4">
        <v>523</v>
      </c>
      <c r="H2725" s="3" t="s">
        <v>44</v>
      </c>
      <c r="I2725" s="3" t="s">
        <v>45</v>
      </c>
      <c r="J2725" s="4">
        <v>156.9</v>
      </c>
    </row>
    <row r="2726" spans="1:10" x14ac:dyDescent="0.3">
      <c r="A2726" s="2" t="s">
        <v>5294</v>
      </c>
      <c r="B2726" s="3" t="s">
        <v>5295</v>
      </c>
      <c r="C2726" s="2">
        <v>1</v>
      </c>
      <c r="D2726" s="2">
        <v>2020</v>
      </c>
      <c r="E2726" s="4">
        <v>506</v>
      </c>
      <c r="F2726" s="4">
        <v>0</v>
      </c>
      <c r="G2726" s="4">
        <v>506</v>
      </c>
      <c r="H2726" s="3" t="s">
        <v>44</v>
      </c>
      <c r="I2726" s="3" t="s">
        <v>58</v>
      </c>
      <c r="J2726" s="4">
        <v>146.73999999999998</v>
      </c>
    </row>
    <row r="2727" spans="1:10" x14ac:dyDescent="0.3">
      <c r="A2727" s="2" t="s">
        <v>5296</v>
      </c>
      <c r="B2727" s="3" t="s">
        <v>5297</v>
      </c>
      <c r="C2727" s="2">
        <v>1</v>
      </c>
      <c r="D2727" s="2">
        <v>2020</v>
      </c>
      <c r="E2727" s="4">
        <v>478</v>
      </c>
      <c r="F2727" s="4">
        <v>0</v>
      </c>
      <c r="G2727" s="4">
        <v>478</v>
      </c>
      <c r="H2727" s="3" t="s">
        <v>44</v>
      </c>
      <c r="I2727" s="3" t="s">
        <v>162</v>
      </c>
      <c r="J2727" s="4">
        <v>119.5</v>
      </c>
    </row>
    <row r="2728" spans="1:10" x14ac:dyDescent="0.3">
      <c r="A2728" s="2" t="s">
        <v>5298</v>
      </c>
      <c r="B2728" s="3" t="s">
        <v>5299</v>
      </c>
      <c r="C2728" s="2">
        <v>1</v>
      </c>
      <c r="D2728" s="2">
        <v>2020</v>
      </c>
      <c r="E2728" s="4">
        <v>332</v>
      </c>
      <c r="F2728" s="4">
        <v>0</v>
      </c>
      <c r="G2728" s="4">
        <v>332</v>
      </c>
      <c r="H2728" s="3" t="s">
        <v>60</v>
      </c>
      <c r="I2728" s="3" t="s">
        <v>296</v>
      </c>
      <c r="J2728" s="4">
        <v>99.6</v>
      </c>
    </row>
    <row r="2729" spans="1:10" x14ac:dyDescent="0.3">
      <c r="A2729" s="2" t="s">
        <v>5300</v>
      </c>
      <c r="B2729" s="3" t="s">
        <v>5301</v>
      </c>
      <c r="C2729" s="2">
        <v>1</v>
      </c>
      <c r="D2729" s="2">
        <v>2020</v>
      </c>
      <c r="E2729" s="4">
        <v>293</v>
      </c>
      <c r="F2729" s="4">
        <v>0</v>
      </c>
      <c r="G2729" s="4">
        <v>293</v>
      </c>
      <c r="H2729" s="3" t="s">
        <v>60</v>
      </c>
      <c r="I2729" s="3" t="s">
        <v>250</v>
      </c>
      <c r="J2729" s="4">
        <v>90.83</v>
      </c>
    </row>
    <row r="2730" spans="1:10" x14ac:dyDescent="0.3">
      <c r="A2730" s="2" t="s">
        <v>5302</v>
      </c>
      <c r="B2730" s="3" t="s">
        <v>5303</v>
      </c>
      <c r="C2730" s="2">
        <v>1</v>
      </c>
      <c r="D2730" s="2">
        <v>2020</v>
      </c>
      <c r="E2730" s="4">
        <v>387</v>
      </c>
      <c r="F2730" s="4">
        <v>0</v>
      </c>
      <c r="G2730" s="4">
        <v>387</v>
      </c>
      <c r="H2730" s="3" t="s">
        <v>38</v>
      </c>
      <c r="I2730" s="3" t="s">
        <v>5304</v>
      </c>
      <c r="J2730" s="4">
        <v>100.62</v>
      </c>
    </row>
    <row r="2731" spans="1:10" x14ac:dyDescent="0.3">
      <c r="A2731" s="2" t="s">
        <v>5305</v>
      </c>
      <c r="B2731" s="3" t="s">
        <v>5306</v>
      </c>
      <c r="C2731" s="2">
        <v>1</v>
      </c>
      <c r="D2731" s="2">
        <v>2020</v>
      </c>
      <c r="E2731" s="4">
        <v>510</v>
      </c>
      <c r="F2731" s="4">
        <v>0</v>
      </c>
      <c r="G2731" s="4">
        <v>510</v>
      </c>
      <c r="H2731" s="3" t="s">
        <v>41</v>
      </c>
      <c r="I2731" s="3" t="s">
        <v>42</v>
      </c>
      <c r="J2731" s="4">
        <v>163.20000000000002</v>
      </c>
    </row>
    <row r="2732" spans="1:10" x14ac:dyDescent="0.3">
      <c r="A2732" s="2" t="s">
        <v>5307</v>
      </c>
      <c r="B2732" s="3" t="s">
        <v>5308</v>
      </c>
      <c r="C2732" s="2">
        <v>1</v>
      </c>
      <c r="D2732" s="2">
        <v>2020</v>
      </c>
      <c r="E2732" s="4">
        <v>478</v>
      </c>
      <c r="F2732" s="4">
        <v>0</v>
      </c>
      <c r="G2732" s="4">
        <v>478</v>
      </c>
      <c r="H2732" s="3" t="s">
        <v>44</v>
      </c>
      <c r="I2732" s="3" t="s">
        <v>162</v>
      </c>
      <c r="J2732" s="4">
        <v>119.5</v>
      </c>
    </row>
    <row r="2733" spans="1:10" x14ac:dyDescent="0.3">
      <c r="A2733" s="2" t="s">
        <v>5309</v>
      </c>
      <c r="B2733" s="3" t="s">
        <v>5310</v>
      </c>
      <c r="C2733" s="2">
        <v>1</v>
      </c>
      <c r="D2733" s="2">
        <v>2020</v>
      </c>
      <c r="E2733" s="4">
        <v>283</v>
      </c>
      <c r="F2733" s="4">
        <v>0</v>
      </c>
      <c r="G2733" s="4">
        <v>283</v>
      </c>
      <c r="H2733" s="3" t="s">
        <v>60</v>
      </c>
      <c r="I2733" s="3" t="s">
        <v>745</v>
      </c>
      <c r="J2733" s="4">
        <v>82.07</v>
      </c>
    </row>
    <row r="2734" spans="1:10" x14ac:dyDescent="0.3">
      <c r="A2734" s="2" t="s">
        <v>5311</v>
      </c>
      <c r="B2734" s="3" t="s">
        <v>5312</v>
      </c>
      <c r="C2734" s="2">
        <v>1</v>
      </c>
      <c r="D2734" s="2">
        <v>2020</v>
      </c>
      <c r="E2734" s="4">
        <v>168</v>
      </c>
      <c r="F2734" s="4">
        <v>0</v>
      </c>
      <c r="G2734" s="4">
        <v>168</v>
      </c>
      <c r="H2734" s="3" t="s">
        <v>60</v>
      </c>
      <c r="I2734" s="3" t="s">
        <v>535</v>
      </c>
      <c r="J2734" s="4">
        <v>60.48</v>
      </c>
    </row>
    <row r="2735" spans="1:10" x14ac:dyDescent="0.3">
      <c r="A2735" s="2" t="s">
        <v>5313</v>
      </c>
      <c r="B2735" s="3" t="s">
        <v>5314</v>
      </c>
      <c r="C2735" s="2">
        <v>1</v>
      </c>
      <c r="D2735" s="2">
        <v>2020</v>
      </c>
      <c r="E2735" s="4">
        <v>383</v>
      </c>
      <c r="F2735" s="4">
        <v>0</v>
      </c>
      <c r="G2735" s="4">
        <v>383</v>
      </c>
      <c r="H2735" s="3" t="s">
        <v>63</v>
      </c>
      <c r="I2735" s="3" t="s">
        <v>66</v>
      </c>
      <c r="J2735" s="4">
        <v>122.56</v>
      </c>
    </row>
    <row r="2736" spans="1:10" x14ac:dyDescent="0.3">
      <c r="A2736" s="2" t="s">
        <v>5315</v>
      </c>
      <c r="B2736" s="3" t="s">
        <v>5316</v>
      </c>
      <c r="C2736" s="2">
        <v>1</v>
      </c>
      <c r="D2736" s="2">
        <v>2020</v>
      </c>
      <c r="E2736" s="4">
        <v>447</v>
      </c>
      <c r="F2736" s="4">
        <v>0</v>
      </c>
      <c r="G2736" s="4">
        <v>447</v>
      </c>
      <c r="H2736" s="3" t="s">
        <v>63</v>
      </c>
      <c r="I2736" s="3" t="s">
        <v>64</v>
      </c>
      <c r="J2736" s="4">
        <v>156.44999999999999</v>
      </c>
    </row>
    <row r="2737" spans="1:10" x14ac:dyDescent="0.3">
      <c r="A2737" s="2" t="s">
        <v>5317</v>
      </c>
      <c r="B2737" s="3" t="s">
        <v>5318</v>
      </c>
      <c r="C2737" s="2">
        <v>1</v>
      </c>
      <c r="D2737" s="2">
        <v>2020</v>
      </c>
      <c r="E2737" s="4">
        <v>447</v>
      </c>
      <c r="F2737" s="4">
        <v>0</v>
      </c>
      <c r="G2737" s="4">
        <v>447</v>
      </c>
      <c r="H2737" s="3" t="s">
        <v>63</v>
      </c>
      <c r="I2737" s="3" t="s">
        <v>64</v>
      </c>
      <c r="J2737" s="4">
        <v>156.44999999999999</v>
      </c>
    </row>
    <row r="2738" spans="1:10" x14ac:dyDescent="0.3">
      <c r="A2738" s="2" t="s">
        <v>5317</v>
      </c>
      <c r="B2738" s="3" t="s">
        <v>5319</v>
      </c>
      <c r="C2738" s="2">
        <v>3</v>
      </c>
      <c r="D2738" s="2">
        <v>2020</v>
      </c>
      <c r="E2738" s="4">
        <v>447</v>
      </c>
      <c r="F2738" s="4">
        <v>0</v>
      </c>
      <c r="G2738" s="4">
        <v>447</v>
      </c>
      <c r="H2738" s="3" t="s">
        <v>63</v>
      </c>
      <c r="I2738" s="3" t="s">
        <v>64</v>
      </c>
      <c r="J2738" s="4">
        <v>156.44999999999999</v>
      </c>
    </row>
    <row r="2739" spans="1:10" x14ac:dyDescent="0.3">
      <c r="A2739" s="2" t="s">
        <v>5317</v>
      </c>
      <c r="B2739" s="3" t="s">
        <v>5320</v>
      </c>
      <c r="C2739" s="2">
        <v>5</v>
      </c>
      <c r="D2739" s="2">
        <v>2020</v>
      </c>
      <c r="E2739" s="4">
        <v>168</v>
      </c>
      <c r="F2739" s="4">
        <v>0</v>
      </c>
      <c r="G2739" s="4">
        <v>168</v>
      </c>
      <c r="H2739" s="3" t="s">
        <v>11</v>
      </c>
      <c r="I2739" s="3" t="s">
        <v>121</v>
      </c>
      <c r="J2739" s="4">
        <v>75.600000000000009</v>
      </c>
    </row>
    <row r="2740" spans="1:10" x14ac:dyDescent="0.3">
      <c r="A2740" s="2" t="s">
        <v>5321</v>
      </c>
      <c r="B2740" s="3" t="s">
        <v>5322</v>
      </c>
      <c r="C2740" s="2">
        <v>1</v>
      </c>
      <c r="D2740" s="2">
        <v>2020</v>
      </c>
      <c r="E2740" s="4">
        <v>168</v>
      </c>
      <c r="F2740" s="4">
        <v>0</v>
      </c>
      <c r="G2740" s="4">
        <v>168</v>
      </c>
      <c r="H2740" s="3" t="s">
        <v>11</v>
      </c>
      <c r="I2740" s="3" t="s">
        <v>12</v>
      </c>
      <c r="J2740" s="4">
        <v>25.2</v>
      </c>
    </row>
    <row r="2741" spans="1:10" x14ac:dyDescent="0.3">
      <c r="A2741" s="2" t="s">
        <v>5323</v>
      </c>
      <c r="B2741" s="3" t="s">
        <v>5324</v>
      </c>
      <c r="C2741" s="2">
        <v>1</v>
      </c>
      <c r="D2741" s="2">
        <v>2020</v>
      </c>
      <c r="E2741" s="4">
        <v>387</v>
      </c>
      <c r="F2741" s="4">
        <v>0</v>
      </c>
      <c r="G2741" s="4">
        <v>387</v>
      </c>
      <c r="H2741" s="3" t="s">
        <v>38</v>
      </c>
      <c r="I2741" s="3" t="s">
        <v>5304</v>
      </c>
      <c r="J2741" s="4">
        <v>100.62</v>
      </c>
    </row>
    <row r="2742" spans="1:10" x14ac:dyDescent="0.3">
      <c r="A2742" s="2" t="s">
        <v>5325</v>
      </c>
      <c r="B2742" s="3" t="s">
        <v>5326</v>
      </c>
      <c r="C2742" s="2">
        <v>1</v>
      </c>
      <c r="D2742" s="2">
        <v>2020</v>
      </c>
      <c r="E2742" s="4">
        <v>579</v>
      </c>
      <c r="F2742" s="4">
        <v>0</v>
      </c>
      <c r="G2742" s="4">
        <v>579</v>
      </c>
      <c r="H2742" s="3" t="s">
        <v>41</v>
      </c>
      <c r="I2742" s="3" t="s">
        <v>197</v>
      </c>
      <c r="J2742" s="4">
        <v>167.91</v>
      </c>
    </row>
    <row r="2743" spans="1:10" x14ac:dyDescent="0.3">
      <c r="A2743" s="2" t="s">
        <v>5327</v>
      </c>
      <c r="B2743" s="3" t="s">
        <v>5328</v>
      </c>
      <c r="C2743" s="2">
        <v>1</v>
      </c>
      <c r="D2743" s="2">
        <v>2020</v>
      </c>
      <c r="E2743" s="4">
        <v>440</v>
      </c>
      <c r="F2743" s="4">
        <v>0</v>
      </c>
      <c r="G2743" s="4">
        <v>440</v>
      </c>
      <c r="H2743" s="3" t="s">
        <v>44</v>
      </c>
      <c r="I2743" s="3" t="s">
        <v>52</v>
      </c>
      <c r="J2743" s="4">
        <v>136.4</v>
      </c>
    </row>
    <row r="2744" spans="1:10" x14ac:dyDescent="0.3">
      <c r="A2744" s="2" t="s">
        <v>5327</v>
      </c>
      <c r="B2744" s="3" t="s">
        <v>5329</v>
      </c>
      <c r="C2744" s="2">
        <v>5</v>
      </c>
      <c r="D2744" s="2">
        <v>2020</v>
      </c>
      <c r="E2744" s="4">
        <v>284</v>
      </c>
      <c r="F2744" s="4">
        <v>42.599999999999994</v>
      </c>
      <c r="G2744" s="4">
        <v>241.4</v>
      </c>
      <c r="H2744" s="3" t="s">
        <v>60</v>
      </c>
      <c r="I2744" s="3" t="s">
        <v>109</v>
      </c>
      <c r="J2744" s="4">
        <v>76.680000000000007</v>
      </c>
    </row>
    <row r="2745" spans="1:10" x14ac:dyDescent="0.3">
      <c r="A2745" s="2" t="s">
        <v>5330</v>
      </c>
      <c r="B2745" s="3" t="s">
        <v>5331</v>
      </c>
      <c r="C2745" s="2">
        <v>1</v>
      </c>
      <c r="D2745" s="2">
        <v>2020</v>
      </c>
      <c r="E2745" s="4">
        <v>317</v>
      </c>
      <c r="F2745" s="4">
        <v>0</v>
      </c>
      <c r="G2745" s="4">
        <v>317</v>
      </c>
      <c r="H2745" s="3" t="s">
        <v>60</v>
      </c>
      <c r="I2745" s="3" t="s">
        <v>245</v>
      </c>
      <c r="J2745" s="4">
        <v>98.27</v>
      </c>
    </row>
    <row r="2746" spans="1:10" x14ac:dyDescent="0.3">
      <c r="A2746" s="2" t="s">
        <v>5332</v>
      </c>
      <c r="B2746" s="3" t="s">
        <v>5333</v>
      </c>
      <c r="C2746" s="2">
        <v>3</v>
      </c>
      <c r="D2746" s="2">
        <v>2020</v>
      </c>
      <c r="E2746" s="4">
        <v>367</v>
      </c>
      <c r="F2746" s="4">
        <v>0</v>
      </c>
      <c r="G2746" s="4">
        <v>367</v>
      </c>
      <c r="H2746" s="3" t="s">
        <v>60</v>
      </c>
      <c r="I2746" s="3" t="s">
        <v>538</v>
      </c>
      <c r="J2746" s="4">
        <v>110.1</v>
      </c>
    </row>
    <row r="2747" spans="1:10" x14ac:dyDescent="0.3">
      <c r="A2747" s="2" t="s">
        <v>5334</v>
      </c>
      <c r="B2747" s="3" t="s">
        <v>5335</v>
      </c>
      <c r="C2747" s="2">
        <v>3</v>
      </c>
      <c r="D2747" s="2">
        <v>2020</v>
      </c>
      <c r="E2747" s="4">
        <v>457</v>
      </c>
      <c r="F2747" s="4">
        <v>0</v>
      </c>
      <c r="G2747" s="4">
        <v>457</v>
      </c>
      <c r="H2747" s="3" t="s">
        <v>38</v>
      </c>
      <c r="I2747" s="3" t="s">
        <v>4929</v>
      </c>
      <c r="J2747" s="4">
        <v>123.39000000000001</v>
      </c>
    </row>
    <row r="2748" spans="1:10" x14ac:dyDescent="0.3">
      <c r="A2748" s="2" t="s">
        <v>5334</v>
      </c>
      <c r="B2748" s="3" t="s">
        <v>5336</v>
      </c>
      <c r="C2748" s="2">
        <v>6</v>
      </c>
      <c r="D2748" s="2">
        <v>2020</v>
      </c>
      <c r="E2748" s="4">
        <v>510</v>
      </c>
      <c r="F2748" s="4">
        <v>0</v>
      </c>
      <c r="G2748" s="4">
        <v>510</v>
      </c>
      <c r="H2748" s="3" t="s">
        <v>41</v>
      </c>
      <c r="I2748" s="3" t="s">
        <v>42</v>
      </c>
      <c r="J2748" s="4">
        <v>163.20000000000002</v>
      </c>
    </row>
    <row r="2749" spans="1:10" x14ac:dyDescent="0.3">
      <c r="A2749" s="2" t="s">
        <v>5337</v>
      </c>
      <c r="B2749" s="3" t="s">
        <v>5338</v>
      </c>
      <c r="C2749" s="2">
        <v>3</v>
      </c>
      <c r="D2749" s="2">
        <v>2020</v>
      </c>
      <c r="E2749" s="4">
        <v>506</v>
      </c>
      <c r="F2749" s="4">
        <v>0</v>
      </c>
      <c r="G2749" s="4">
        <v>506</v>
      </c>
      <c r="H2749" s="3" t="s">
        <v>44</v>
      </c>
      <c r="I2749" s="3" t="s">
        <v>58</v>
      </c>
      <c r="J2749" s="4">
        <v>146.73999999999998</v>
      </c>
    </row>
    <row r="2750" spans="1:10" x14ac:dyDescent="0.3">
      <c r="A2750" s="2" t="s">
        <v>5339</v>
      </c>
      <c r="B2750" s="3" t="s">
        <v>5340</v>
      </c>
      <c r="C2750" s="2">
        <v>3</v>
      </c>
      <c r="D2750" s="2">
        <v>2020</v>
      </c>
      <c r="E2750" s="4">
        <v>168</v>
      </c>
      <c r="F2750" s="4">
        <v>0</v>
      </c>
      <c r="G2750" s="4">
        <v>168</v>
      </c>
      <c r="H2750" s="3" t="s">
        <v>60</v>
      </c>
      <c r="I2750" s="3" t="s">
        <v>535</v>
      </c>
      <c r="J2750" s="4">
        <v>60.48</v>
      </c>
    </row>
    <row r="2751" spans="1:10" x14ac:dyDescent="0.3">
      <c r="A2751" s="2" t="s">
        <v>5339</v>
      </c>
      <c r="B2751" s="3" t="s">
        <v>5341</v>
      </c>
      <c r="C2751" s="2">
        <v>9</v>
      </c>
      <c r="D2751" s="2">
        <v>2020</v>
      </c>
      <c r="E2751" s="4">
        <v>295</v>
      </c>
      <c r="F2751" s="4">
        <v>0</v>
      </c>
      <c r="G2751" s="4">
        <v>295</v>
      </c>
      <c r="H2751" s="3" t="s">
        <v>60</v>
      </c>
      <c r="I2751" s="3" t="s">
        <v>729</v>
      </c>
      <c r="J2751" s="4">
        <v>97.350000000000009</v>
      </c>
    </row>
    <row r="2752" spans="1:10" x14ac:dyDescent="0.3">
      <c r="A2752" s="2" t="s">
        <v>5342</v>
      </c>
      <c r="B2752" s="3" t="s">
        <v>5343</v>
      </c>
      <c r="C2752" s="2">
        <v>3</v>
      </c>
      <c r="D2752" s="2">
        <v>2020</v>
      </c>
      <c r="E2752" s="4">
        <v>317</v>
      </c>
      <c r="F2752" s="4">
        <v>0</v>
      </c>
      <c r="G2752" s="4">
        <v>317</v>
      </c>
      <c r="H2752" s="3" t="s">
        <v>60</v>
      </c>
      <c r="I2752" s="3" t="s">
        <v>245</v>
      </c>
      <c r="J2752" s="4">
        <v>98.27</v>
      </c>
    </row>
    <row r="2753" spans="1:10" x14ac:dyDescent="0.3">
      <c r="A2753" s="2" t="s">
        <v>5342</v>
      </c>
      <c r="B2753" s="3" t="s">
        <v>5344</v>
      </c>
      <c r="C2753" s="2">
        <v>9</v>
      </c>
      <c r="D2753" s="2">
        <v>2020</v>
      </c>
      <c r="E2753" s="4">
        <v>336</v>
      </c>
      <c r="F2753" s="4">
        <v>0</v>
      </c>
      <c r="G2753" s="4">
        <v>336</v>
      </c>
      <c r="H2753" s="3" t="s">
        <v>60</v>
      </c>
      <c r="I2753" s="3" t="s">
        <v>247</v>
      </c>
      <c r="J2753" s="4">
        <v>120.96</v>
      </c>
    </row>
    <row r="2754" spans="1:10" x14ac:dyDescent="0.3">
      <c r="A2754" s="2" t="s">
        <v>5345</v>
      </c>
      <c r="B2754" s="3" t="s">
        <v>5346</v>
      </c>
      <c r="C2754" s="2">
        <v>3</v>
      </c>
      <c r="D2754" s="2">
        <v>2020</v>
      </c>
      <c r="E2754" s="4">
        <v>345</v>
      </c>
      <c r="F2754" s="4">
        <v>0</v>
      </c>
      <c r="G2754" s="4">
        <v>345</v>
      </c>
      <c r="H2754" s="3" t="s">
        <v>63</v>
      </c>
      <c r="I2754" s="3" t="s">
        <v>116</v>
      </c>
      <c r="J2754" s="4">
        <v>106.95</v>
      </c>
    </row>
    <row r="2755" spans="1:10" x14ac:dyDescent="0.3">
      <c r="A2755" s="2" t="s">
        <v>5345</v>
      </c>
      <c r="B2755" s="3" t="s">
        <v>5347</v>
      </c>
      <c r="C2755" s="2">
        <v>5</v>
      </c>
      <c r="D2755" s="2">
        <v>2020</v>
      </c>
      <c r="E2755" s="4">
        <v>345</v>
      </c>
      <c r="F2755" s="4">
        <v>51.75</v>
      </c>
      <c r="G2755" s="4">
        <v>293.25</v>
      </c>
      <c r="H2755" s="3" t="s">
        <v>63</v>
      </c>
      <c r="I2755" s="3" t="s">
        <v>116</v>
      </c>
      <c r="J2755" s="4">
        <v>106.95</v>
      </c>
    </row>
    <row r="2756" spans="1:10" x14ac:dyDescent="0.3">
      <c r="A2756" s="2" t="s">
        <v>5348</v>
      </c>
      <c r="B2756" s="3" t="s">
        <v>5349</v>
      </c>
      <c r="C2756" s="2">
        <v>3</v>
      </c>
      <c r="D2756" s="2">
        <v>2020</v>
      </c>
      <c r="E2756" s="4">
        <v>447</v>
      </c>
      <c r="F2756" s="4">
        <v>0</v>
      </c>
      <c r="G2756" s="4">
        <v>447</v>
      </c>
      <c r="H2756" s="3" t="s">
        <v>63</v>
      </c>
      <c r="I2756" s="3" t="s">
        <v>64</v>
      </c>
      <c r="J2756" s="4">
        <v>156.44999999999999</v>
      </c>
    </row>
    <row r="2757" spans="1:10" x14ac:dyDescent="0.3">
      <c r="A2757" s="2" t="s">
        <v>5350</v>
      </c>
      <c r="B2757" s="3" t="s">
        <v>5351</v>
      </c>
      <c r="C2757" s="2">
        <v>3</v>
      </c>
      <c r="D2757" s="2">
        <v>2020</v>
      </c>
      <c r="E2757" s="4">
        <v>447</v>
      </c>
      <c r="F2757" s="4">
        <v>0</v>
      </c>
      <c r="G2757" s="4">
        <v>447</v>
      </c>
      <c r="H2757" s="3" t="s">
        <v>63</v>
      </c>
      <c r="I2757" s="3" t="s">
        <v>64</v>
      </c>
      <c r="J2757" s="4">
        <v>156.44999999999999</v>
      </c>
    </row>
    <row r="2758" spans="1:10" x14ac:dyDescent="0.3">
      <c r="A2758" s="2" t="s">
        <v>5350</v>
      </c>
      <c r="B2758" s="3" t="s">
        <v>5352</v>
      </c>
      <c r="C2758" s="2">
        <v>9</v>
      </c>
      <c r="D2758" s="2">
        <v>2020</v>
      </c>
      <c r="E2758" s="4">
        <v>345</v>
      </c>
      <c r="F2758" s="4">
        <v>0</v>
      </c>
      <c r="G2758" s="4">
        <v>345</v>
      </c>
      <c r="H2758" s="3" t="s">
        <v>63</v>
      </c>
      <c r="I2758" s="3" t="s">
        <v>116</v>
      </c>
      <c r="J2758" s="4">
        <v>106.95</v>
      </c>
    </row>
    <row r="2759" spans="1:10" x14ac:dyDescent="0.3">
      <c r="A2759" s="2" t="s">
        <v>5353</v>
      </c>
      <c r="B2759" s="3" t="s">
        <v>5354</v>
      </c>
      <c r="C2759" s="2">
        <v>3</v>
      </c>
      <c r="D2759" s="2">
        <v>2020</v>
      </c>
      <c r="E2759" s="4">
        <v>383</v>
      </c>
      <c r="F2759" s="4">
        <v>0</v>
      </c>
      <c r="G2759" s="4">
        <v>383</v>
      </c>
      <c r="H2759" s="3" t="s">
        <v>63</v>
      </c>
      <c r="I2759" s="3" t="s">
        <v>66</v>
      </c>
      <c r="J2759" s="4">
        <v>122.56</v>
      </c>
    </row>
    <row r="2760" spans="1:10" x14ac:dyDescent="0.3">
      <c r="A2760" s="2" t="s">
        <v>5355</v>
      </c>
      <c r="B2760" s="3" t="s">
        <v>5356</v>
      </c>
      <c r="C2760" s="2">
        <v>3</v>
      </c>
      <c r="D2760" s="2">
        <v>2020</v>
      </c>
      <c r="E2760" s="4">
        <v>168</v>
      </c>
      <c r="F2760" s="4">
        <v>0</v>
      </c>
      <c r="G2760" s="4">
        <v>168</v>
      </c>
      <c r="H2760" s="3" t="s">
        <v>11</v>
      </c>
      <c r="I2760" s="3" t="s">
        <v>121</v>
      </c>
      <c r="J2760" s="4">
        <v>75.600000000000009</v>
      </c>
    </row>
    <row r="2761" spans="1:10" x14ac:dyDescent="0.3">
      <c r="A2761" s="2" t="s">
        <v>5355</v>
      </c>
      <c r="B2761" s="3" t="s">
        <v>5357</v>
      </c>
      <c r="C2761" s="2">
        <v>7</v>
      </c>
      <c r="D2761" s="2">
        <v>2020</v>
      </c>
      <c r="E2761" s="4">
        <v>168</v>
      </c>
      <c r="F2761" s="4">
        <v>0</v>
      </c>
      <c r="G2761" s="4">
        <v>168</v>
      </c>
      <c r="H2761" s="3" t="s">
        <v>11</v>
      </c>
      <c r="I2761" s="3" t="s">
        <v>121</v>
      </c>
      <c r="J2761" s="4">
        <v>75.600000000000009</v>
      </c>
    </row>
    <row r="2762" spans="1:10" x14ac:dyDescent="0.3">
      <c r="A2762" s="2" t="s">
        <v>5358</v>
      </c>
      <c r="B2762" s="3" t="s">
        <v>5359</v>
      </c>
      <c r="C2762" s="2">
        <v>3</v>
      </c>
      <c r="D2762" s="2">
        <v>2020</v>
      </c>
      <c r="E2762" s="4">
        <v>144</v>
      </c>
      <c r="F2762" s="4">
        <v>0</v>
      </c>
      <c r="G2762" s="4">
        <v>144</v>
      </c>
      <c r="H2762" s="3" t="s">
        <v>11</v>
      </c>
      <c r="I2762" s="3" t="s">
        <v>119</v>
      </c>
      <c r="J2762" s="4">
        <v>66.240000000000009</v>
      </c>
    </row>
    <row r="2763" spans="1:10" x14ac:dyDescent="0.3">
      <c r="A2763" s="2" t="s">
        <v>5358</v>
      </c>
      <c r="B2763" s="3" t="s">
        <v>5360</v>
      </c>
      <c r="C2763" s="2">
        <v>8</v>
      </c>
      <c r="D2763" s="2">
        <v>2020</v>
      </c>
      <c r="E2763" s="4">
        <v>168</v>
      </c>
      <c r="F2763" s="4">
        <v>0</v>
      </c>
      <c r="G2763" s="4">
        <v>168</v>
      </c>
      <c r="H2763" s="3" t="s">
        <v>11</v>
      </c>
      <c r="I2763" s="3" t="s">
        <v>12</v>
      </c>
      <c r="J2763" s="4">
        <v>25.2</v>
      </c>
    </row>
    <row r="2764" spans="1:10" x14ac:dyDescent="0.3">
      <c r="A2764" s="2" t="s">
        <v>5361</v>
      </c>
      <c r="B2764" s="3" t="s">
        <v>5362</v>
      </c>
      <c r="C2764" s="2">
        <v>3</v>
      </c>
      <c r="D2764" s="2">
        <v>2020</v>
      </c>
      <c r="E2764" s="4">
        <v>240</v>
      </c>
      <c r="F2764" s="4">
        <v>0</v>
      </c>
      <c r="G2764" s="4">
        <v>240</v>
      </c>
      <c r="H2764" s="3" t="s">
        <v>14</v>
      </c>
      <c r="I2764" s="3" t="s">
        <v>17</v>
      </c>
      <c r="J2764" s="4">
        <v>43.199999999999996</v>
      </c>
    </row>
    <row r="2765" spans="1:10" x14ac:dyDescent="0.3">
      <c r="A2765" s="2" t="s">
        <v>5363</v>
      </c>
      <c r="B2765" s="3" t="s">
        <v>5364</v>
      </c>
      <c r="C2765" s="2">
        <v>3</v>
      </c>
      <c r="D2765" s="2">
        <v>2020</v>
      </c>
      <c r="E2765" s="4">
        <v>240</v>
      </c>
      <c r="F2765" s="4">
        <v>0</v>
      </c>
      <c r="G2765" s="4">
        <v>240</v>
      </c>
      <c r="H2765" s="3" t="s">
        <v>14</v>
      </c>
      <c r="I2765" s="3" t="s">
        <v>17</v>
      </c>
      <c r="J2765" s="4">
        <v>43.199999999999996</v>
      </c>
    </row>
    <row r="2766" spans="1:10" x14ac:dyDescent="0.3">
      <c r="A2766" s="2" t="s">
        <v>5365</v>
      </c>
      <c r="B2766" s="3" t="s">
        <v>5366</v>
      </c>
      <c r="C2766" s="2">
        <v>3</v>
      </c>
      <c r="D2766" s="2">
        <v>2020</v>
      </c>
      <c r="E2766" s="4">
        <v>205</v>
      </c>
      <c r="F2766" s="4">
        <v>0</v>
      </c>
      <c r="G2766" s="4">
        <v>205</v>
      </c>
      <c r="H2766" s="3" t="s">
        <v>14</v>
      </c>
      <c r="I2766" s="3" t="s">
        <v>87</v>
      </c>
      <c r="J2766" s="4">
        <v>36.9</v>
      </c>
    </row>
    <row r="2767" spans="1:10" x14ac:dyDescent="0.3">
      <c r="A2767" s="2" t="s">
        <v>5365</v>
      </c>
      <c r="B2767" s="3" t="s">
        <v>5367</v>
      </c>
      <c r="C2767" s="2">
        <v>8</v>
      </c>
      <c r="D2767" s="2">
        <v>2020</v>
      </c>
      <c r="E2767" s="4">
        <v>240</v>
      </c>
      <c r="F2767" s="4">
        <v>0</v>
      </c>
      <c r="G2767" s="4">
        <v>240</v>
      </c>
      <c r="H2767" s="3" t="s">
        <v>14</v>
      </c>
      <c r="I2767" s="3" t="s">
        <v>17</v>
      </c>
      <c r="J2767" s="4">
        <v>43.199999999999996</v>
      </c>
    </row>
    <row r="2768" spans="1:10" x14ac:dyDescent="0.3">
      <c r="A2768" s="2" t="s">
        <v>5365</v>
      </c>
      <c r="B2768" s="3" t="s">
        <v>5368</v>
      </c>
      <c r="C2768" s="2">
        <v>8</v>
      </c>
      <c r="D2768" s="2">
        <v>2020</v>
      </c>
      <c r="E2768" s="4">
        <v>205</v>
      </c>
      <c r="F2768" s="4">
        <v>0</v>
      </c>
      <c r="G2768" s="4">
        <v>205</v>
      </c>
      <c r="H2768" s="3" t="s">
        <v>14</v>
      </c>
      <c r="I2768" s="3" t="s">
        <v>87</v>
      </c>
      <c r="J2768" s="4">
        <v>36.9</v>
      </c>
    </row>
    <row r="2769" spans="1:10" x14ac:dyDescent="0.3">
      <c r="A2769" s="2" t="s">
        <v>5365</v>
      </c>
      <c r="B2769" s="3" t="s">
        <v>5369</v>
      </c>
      <c r="C2769" s="2">
        <v>8</v>
      </c>
      <c r="D2769" s="2">
        <v>2020</v>
      </c>
      <c r="E2769" s="4">
        <v>240</v>
      </c>
      <c r="F2769" s="4">
        <v>0</v>
      </c>
      <c r="G2769" s="4">
        <v>240</v>
      </c>
      <c r="H2769" s="3" t="s">
        <v>14</v>
      </c>
      <c r="I2769" s="3" t="s">
        <v>17</v>
      </c>
      <c r="J2769" s="4">
        <v>43.199999999999996</v>
      </c>
    </row>
    <row r="2770" spans="1:10" x14ac:dyDescent="0.3">
      <c r="A2770" s="2" t="s">
        <v>5365</v>
      </c>
      <c r="B2770" s="3" t="s">
        <v>5370</v>
      </c>
      <c r="C2770" s="2">
        <v>7</v>
      </c>
      <c r="D2770" s="2">
        <v>2020</v>
      </c>
      <c r="E2770" s="4">
        <v>210</v>
      </c>
      <c r="F2770" s="4">
        <v>0</v>
      </c>
      <c r="G2770" s="4">
        <v>210</v>
      </c>
      <c r="H2770" s="3" t="s">
        <v>14</v>
      </c>
      <c r="I2770" s="3" t="s">
        <v>75</v>
      </c>
      <c r="J2770" s="4">
        <v>37.799999999999997</v>
      </c>
    </row>
    <row r="2771" spans="1:10" x14ac:dyDescent="0.3">
      <c r="A2771" s="2" t="s">
        <v>5371</v>
      </c>
      <c r="B2771" s="3" t="s">
        <v>5372</v>
      </c>
      <c r="C2771" s="2">
        <v>3</v>
      </c>
      <c r="D2771" s="2">
        <v>2020</v>
      </c>
      <c r="E2771" s="4">
        <v>220</v>
      </c>
      <c r="F2771" s="4">
        <v>0</v>
      </c>
      <c r="G2771" s="4">
        <v>220</v>
      </c>
      <c r="H2771" s="3" t="s">
        <v>14</v>
      </c>
      <c r="I2771" s="3" t="s">
        <v>15</v>
      </c>
      <c r="J2771" s="4">
        <v>39.6</v>
      </c>
    </row>
    <row r="2772" spans="1:10" x14ac:dyDescent="0.3">
      <c r="A2772" s="2" t="s">
        <v>5373</v>
      </c>
      <c r="B2772" s="3" t="s">
        <v>5374</v>
      </c>
      <c r="C2772" s="2">
        <v>3</v>
      </c>
      <c r="D2772" s="2">
        <v>2020</v>
      </c>
      <c r="E2772" s="4">
        <v>240</v>
      </c>
      <c r="F2772" s="4">
        <v>0</v>
      </c>
      <c r="G2772" s="4">
        <v>240</v>
      </c>
      <c r="H2772" s="3" t="s">
        <v>14</v>
      </c>
      <c r="I2772" s="3" t="s">
        <v>17</v>
      </c>
      <c r="J2772" s="4">
        <v>43.199999999999996</v>
      </c>
    </row>
    <row r="2773" spans="1:10" x14ac:dyDescent="0.3">
      <c r="A2773" s="2" t="s">
        <v>5375</v>
      </c>
      <c r="B2773" s="3" t="s">
        <v>5376</v>
      </c>
      <c r="C2773" s="2">
        <v>3</v>
      </c>
      <c r="D2773" s="2">
        <v>2020</v>
      </c>
      <c r="E2773" s="4">
        <v>255</v>
      </c>
      <c r="F2773" s="4">
        <v>0</v>
      </c>
      <c r="G2773" s="4">
        <v>255</v>
      </c>
      <c r="H2773" s="3" t="s">
        <v>20</v>
      </c>
      <c r="I2773" s="3" t="s">
        <v>102</v>
      </c>
      <c r="J2773" s="4">
        <v>66.3</v>
      </c>
    </row>
    <row r="2774" spans="1:10" x14ac:dyDescent="0.3">
      <c r="A2774" s="2" t="s">
        <v>5375</v>
      </c>
      <c r="B2774" s="3" t="s">
        <v>5377</v>
      </c>
      <c r="C2774" s="2">
        <v>10</v>
      </c>
      <c r="D2774" s="2">
        <v>2020</v>
      </c>
      <c r="E2774" s="4">
        <v>313</v>
      </c>
      <c r="F2774" s="4">
        <v>0</v>
      </c>
      <c r="G2774" s="4">
        <v>313</v>
      </c>
      <c r="H2774" s="3" t="s">
        <v>20</v>
      </c>
      <c r="I2774" s="3" t="s">
        <v>21</v>
      </c>
      <c r="J2774" s="4">
        <v>93.899999999999991</v>
      </c>
    </row>
    <row r="2775" spans="1:10" x14ac:dyDescent="0.3">
      <c r="A2775" s="2" t="s">
        <v>5375</v>
      </c>
      <c r="B2775" s="3" t="s">
        <v>5378</v>
      </c>
      <c r="C2775" s="2">
        <v>9</v>
      </c>
      <c r="D2775" s="2">
        <v>2020</v>
      </c>
      <c r="E2775" s="4">
        <v>255</v>
      </c>
      <c r="F2775" s="4">
        <v>0</v>
      </c>
      <c r="G2775" s="4">
        <v>255</v>
      </c>
      <c r="H2775" s="3" t="s">
        <v>20</v>
      </c>
      <c r="I2775" s="3" t="s">
        <v>102</v>
      </c>
      <c r="J2775" s="4">
        <v>66.3</v>
      </c>
    </row>
    <row r="2776" spans="1:10" x14ac:dyDescent="0.3">
      <c r="A2776" s="2" t="s">
        <v>5375</v>
      </c>
      <c r="B2776" s="3" t="s">
        <v>5379</v>
      </c>
      <c r="C2776" s="2">
        <v>7</v>
      </c>
      <c r="D2776" s="2">
        <v>2020</v>
      </c>
      <c r="E2776" s="4">
        <v>313</v>
      </c>
      <c r="F2776" s="4">
        <v>0</v>
      </c>
      <c r="G2776" s="4">
        <v>313</v>
      </c>
      <c r="H2776" s="3" t="s">
        <v>20</v>
      </c>
      <c r="I2776" s="3" t="s">
        <v>21</v>
      </c>
      <c r="J2776" s="4">
        <v>93.899999999999991</v>
      </c>
    </row>
    <row r="2777" spans="1:10" x14ac:dyDescent="0.3">
      <c r="A2777" s="2" t="s">
        <v>5380</v>
      </c>
      <c r="B2777" s="3" t="s">
        <v>5381</v>
      </c>
      <c r="C2777" s="2">
        <v>3</v>
      </c>
      <c r="D2777" s="2">
        <v>2020</v>
      </c>
      <c r="E2777" s="4">
        <v>255</v>
      </c>
      <c r="F2777" s="4">
        <v>0</v>
      </c>
      <c r="G2777" s="4">
        <v>255</v>
      </c>
      <c r="H2777" s="3" t="s">
        <v>20</v>
      </c>
      <c r="I2777" s="3" t="s">
        <v>102</v>
      </c>
      <c r="J2777" s="4">
        <v>66.3</v>
      </c>
    </row>
    <row r="2778" spans="1:10" x14ac:dyDescent="0.3">
      <c r="A2778" s="2" t="s">
        <v>5380</v>
      </c>
      <c r="B2778" s="3" t="s">
        <v>5382</v>
      </c>
      <c r="C2778" s="2">
        <v>5</v>
      </c>
      <c r="D2778" s="2">
        <v>2020</v>
      </c>
      <c r="E2778" s="4">
        <v>313</v>
      </c>
      <c r="F2778" s="4">
        <v>0</v>
      </c>
      <c r="G2778" s="4">
        <v>313</v>
      </c>
      <c r="H2778" s="3" t="s">
        <v>20</v>
      </c>
      <c r="I2778" s="3" t="s">
        <v>21</v>
      </c>
      <c r="J2778" s="4">
        <v>93.899999999999991</v>
      </c>
    </row>
    <row r="2779" spans="1:10" x14ac:dyDescent="0.3">
      <c r="A2779" s="2" t="s">
        <v>5383</v>
      </c>
      <c r="B2779" s="3" t="s">
        <v>5384</v>
      </c>
      <c r="C2779" s="2">
        <v>3</v>
      </c>
      <c r="D2779" s="2">
        <v>2020</v>
      </c>
      <c r="E2779" s="4">
        <v>951</v>
      </c>
      <c r="F2779" s="4">
        <v>0</v>
      </c>
      <c r="G2779" s="4">
        <v>951</v>
      </c>
      <c r="H2779" s="3" t="s">
        <v>23</v>
      </c>
      <c r="I2779" s="3" t="s">
        <v>24</v>
      </c>
      <c r="J2779" s="4">
        <v>247.26000000000002</v>
      </c>
    </row>
    <row r="2780" spans="1:10" x14ac:dyDescent="0.3">
      <c r="A2780" s="2" t="s">
        <v>5383</v>
      </c>
      <c r="B2780" s="3" t="s">
        <v>5385</v>
      </c>
      <c r="C2780" s="2">
        <v>12</v>
      </c>
      <c r="D2780" s="2">
        <v>2020</v>
      </c>
      <c r="E2780" s="4">
        <v>1086</v>
      </c>
      <c r="F2780" s="4">
        <v>0</v>
      </c>
      <c r="G2780" s="4">
        <v>1086</v>
      </c>
      <c r="H2780" s="3" t="s">
        <v>23</v>
      </c>
      <c r="I2780" s="3" t="s">
        <v>467</v>
      </c>
      <c r="J2780" s="4">
        <v>293.22000000000003</v>
      </c>
    </row>
    <row r="2781" spans="1:10" x14ac:dyDescent="0.3">
      <c r="A2781" s="2" t="s">
        <v>5383</v>
      </c>
      <c r="B2781" s="3" t="s">
        <v>5386</v>
      </c>
      <c r="C2781" s="2">
        <v>10</v>
      </c>
      <c r="D2781" s="2">
        <v>2020</v>
      </c>
      <c r="E2781" s="4">
        <v>992</v>
      </c>
      <c r="F2781" s="4">
        <v>0</v>
      </c>
      <c r="G2781" s="4">
        <v>992</v>
      </c>
      <c r="H2781" s="3" t="s">
        <v>23</v>
      </c>
      <c r="I2781" s="3" t="s">
        <v>405</v>
      </c>
      <c r="J2781" s="4">
        <v>277.76000000000005</v>
      </c>
    </row>
    <row r="2782" spans="1:10" x14ac:dyDescent="0.3">
      <c r="A2782" s="2" t="s">
        <v>5387</v>
      </c>
      <c r="B2782" s="3" t="s">
        <v>5388</v>
      </c>
      <c r="C2782" s="2">
        <v>3</v>
      </c>
      <c r="D2782" s="2">
        <v>2020</v>
      </c>
      <c r="E2782" s="4">
        <v>474</v>
      </c>
      <c r="F2782" s="4">
        <v>0</v>
      </c>
      <c r="G2782" s="4">
        <v>474</v>
      </c>
      <c r="H2782" s="3" t="s">
        <v>23</v>
      </c>
      <c r="I2782" s="3" t="s">
        <v>499</v>
      </c>
      <c r="J2782" s="4">
        <v>175.38</v>
      </c>
    </row>
    <row r="2783" spans="1:10" x14ac:dyDescent="0.3">
      <c r="A2783" s="2" t="s">
        <v>5389</v>
      </c>
      <c r="B2783" s="3" t="s">
        <v>5390</v>
      </c>
      <c r="C2783" s="2">
        <v>3</v>
      </c>
      <c r="D2783" s="2">
        <v>2020</v>
      </c>
      <c r="E2783" s="4">
        <v>992</v>
      </c>
      <c r="F2783" s="4">
        <v>0</v>
      </c>
      <c r="G2783" s="4">
        <v>992</v>
      </c>
      <c r="H2783" s="3" t="s">
        <v>23</v>
      </c>
      <c r="I2783" s="3" t="s">
        <v>215</v>
      </c>
      <c r="J2783" s="4">
        <v>307.52</v>
      </c>
    </row>
    <row r="2784" spans="1:10" x14ac:dyDescent="0.3">
      <c r="A2784" s="2" t="s">
        <v>5389</v>
      </c>
      <c r="B2784" s="3" t="s">
        <v>5391</v>
      </c>
      <c r="C2784" s="2">
        <v>9</v>
      </c>
      <c r="D2784" s="2">
        <v>2020</v>
      </c>
      <c r="E2784" s="4">
        <v>1576</v>
      </c>
      <c r="F2784" s="4">
        <v>0</v>
      </c>
      <c r="G2784" s="4">
        <v>1576</v>
      </c>
      <c r="H2784" s="3" t="s">
        <v>26</v>
      </c>
      <c r="I2784" s="3" t="s">
        <v>407</v>
      </c>
      <c r="J2784" s="4">
        <v>520.08000000000004</v>
      </c>
    </row>
    <row r="2785" spans="1:10" x14ac:dyDescent="0.3">
      <c r="A2785" s="2" t="s">
        <v>5389</v>
      </c>
      <c r="B2785" s="3" t="s">
        <v>5392</v>
      </c>
      <c r="C2785" s="2">
        <v>9</v>
      </c>
      <c r="D2785" s="2">
        <v>2020</v>
      </c>
      <c r="E2785" s="4">
        <v>1491</v>
      </c>
      <c r="F2785" s="4">
        <v>0</v>
      </c>
      <c r="G2785" s="4">
        <v>1491</v>
      </c>
      <c r="H2785" s="3" t="s">
        <v>26</v>
      </c>
      <c r="I2785" s="3" t="s">
        <v>31</v>
      </c>
      <c r="J2785" s="4">
        <v>506.94000000000005</v>
      </c>
    </row>
    <row r="2786" spans="1:10" x14ac:dyDescent="0.3">
      <c r="A2786" s="2" t="s">
        <v>5389</v>
      </c>
      <c r="B2786" s="3" t="s">
        <v>5393</v>
      </c>
      <c r="C2786" s="2">
        <v>9</v>
      </c>
      <c r="D2786" s="2">
        <v>2020</v>
      </c>
      <c r="E2786" s="4">
        <v>948</v>
      </c>
      <c r="F2786" s="4">
        <v>0</v>
      </c>
      <c r="G2786" s="4">
        <v>948</v>
      </c>
      <c r="H2786" s="3" t="s">
        <v>26</v>
      </c>
      <c r="I2786" s="3" t="s">
        <v>27</v>
      </c>
      <c r="J2786" s="4">
        <v>303.36</v>
      </c>
    </row>
    <row r="2787" spans="1:10" x14ac:dyDescent="0.3">
      <c r="A2787" s="2" t="s">
        <v>5389</v>
      </c>
      <c r="B2787" s="3" t="s">
        <v>5394</v>
      </c>
      <c r="C2787" s="2">
        <v>8</v>
      </c>
      <c r="D2787" s="2">
        <v>2020</v>
      </c>
      <c r="E2787" s="4">
        <v>1101</v>
      </c>
      <c r="F2787" s="4">
        <v>0</v>
      </c>
      <c r="G2787" s="4">
        <v>1101</v>
      </c>
      <c r="H2787" s="3" t="s">
        <v>26</v>
      </c>
      <c r="I2787" s="3" t="s">
        <v>33</v>
      </c>
      <c r="J2787" s="4">
        <v>396.36</v>
      </c>
    </row>
    <row r="2788" spans="1:10" x14ac:dyDescent="0.3">
      <c r="A2788" s="2" t="s">
        <v>5389</v>
      </c>
      <c r="B2788" s="3" t="s">
        <v>5395</v>
      </c>
      <c r="C2788" s="2">
        <v>12</v>
      </c>
      <c r="D2788" s="2">
        <v>2020</v>
      </c>
      <c r="E2788" s="4">
        <v>1101</v>
      </c>
      <c r="F2788" s="4">
        <v>0</v>
      </c>
      <c r="G2788" s="4">
        <v>1101</v>
      </c>
      <c r="H2788" s="3" t="s">
        <v>26</v>
      </c>
      <c r="I2788" s="3" t="s">
        <v>33</v>
      </c>
      <c r="J2788" s="4">
        <v>396.36</v>
      </c>
    </row>
    <row r="2789" spans="1:10" x14ac:dyDescent="0.3">
      <c r="A2789" s="2" t="s">
        <v>5396</v>
      </c>
      <c r="B2789" s="3" t="s">
        <v>5397</v>
      </c>
      <c r="C2789" s="2">
        <v>3</v>
      </c>
      <c r="D2789" s="2">
        <v>2020</v>
      </c>
      <c r="E2789" s="4">
        <v>447</v>
      </c>
      <c r="F2789" s="4">
        <v>0</v>
      </c>
      <c r="G2789" s="4">
        <v>447</v>
      </c>
      <c r="H2789" s="3" t="s">
        <v>63</v>
      </c>
      <c r="I2789" s="3" t="s">
        <v>64</v>
      </c>
      <c r="J2789" s="4">
        <v>156.44999999999999</v>
      </c>
    </row>
    <row r="2790" spans="1:10" x14ac:dyDescent="0.3">
      <c r="A2790" s="2" t="s">
        <v>5398</v>
      </c>
      <c r="B2790" s="3" t="s">
        <v>5399</v>
      </c>
      <c r="C2790" s="2">
        <v>3</v>
      </c>
      <c r="D2790" s="2">
        <v>2020</v>
      </c>
      <c r="E2790" s="4">
        <v>144</v>
      </c>
      <c r="F2790" s="4">
        <v>0</v>
      </c>
      <c r="G2790" s="4">
        <v>144</v>
      </c>
      <c r="H2790" s="3" t="s">
        <v>11</v>
      </c>
      <c r="I2790" s="3" t="s">
        <v>119</v>
      </c>
      <c r="J2790" s="4">
        <v>66.240000000000009</v>
      </c>
    </row>
    <row r="2791" spans="1:10" x14ac:dyDescent="0.3">
      <c r="A2791" s="2" t="s">
        <v>5400</v>
      </c>
      <c r="B2791" s="3" t="s">
        <v>5401</v>
      </c>
      <c r="C2791" s="2">
        <v>3</v>
      </c>
      <c r="D2791" s="2">
        <v>2020</v>
      </c>
      <c r="E2791" s="4">
        <v>205</v>
      </c>
      <c r="F2791" s="4">
        <v>0</v>
      </c>
      <c r="G2791" s="4">
        <v>205</v>
      </c>
      <c r="H2791" s="3" t="s">
        <v>14</v>
      </c>
      <c r="I2791" s="3" t="s">
        <v>87</v>
      </c>
      <c r="J2791" s="4">
        <v>36.9</v>
      </c>
    </row>
    <row r="2792" spans="1:10" x14ac:dyDescent="0.3">
      <c r="A2792" s="2" t="s">
        <v>5400</v>
      </c>
      <c r="B2792" s="3" t="s">
        <v>5402</v>
      </c>
      <c r="C2792" s="2">
        <v>3</v>
      </c>
      <c r="D2792" s="2">
        <v>2020</v>
      </c>
      <c r="E2792" s="4">
        <v>240</v>
      </c>
      <c r="F2792" s="4">
        <v>36</v>
      </c>
      <c r="G2792" s="4">
        <v>204</v>
      </c>
      <c r="H2792" s="3" t="s">
        <v>14</v>
      </c>
      <c r="I2792" s="3" t="s">
        <v>17</v>
      </c>
      <c r="J2792" s="4">
        <v>43.199999999999996</v>
      </c>
    </row>
    <row r="2793" spans="1:10" x14ac:dyDescent="0.3">
      <c r="A2793" s="2" t="s">
        <v>5403</v>
      </c>
      <c r="B2793" s="3" t="s">
        <v>5404</v>
      </c>
      <c r="C2793" s="2">
        <v>3</v>
      </c>
      <c r="D2793" s="2">
        <v>2020</v>
      </c>
      <c r="E2793" s="4">
        <v>255</v>
      </c>
      <c r="F2793" s="4">
        <v>0</v>
      </c>
      <c r="G2793" s="4">
        <v>255</v>
      </c>
      <c r="H2793" s="3" t="s">
        <v>20</v>
      </c>
      <c r="I2793" s="3" t="s">
        <v>102</v>
      </c>
      <c r="J2793" s="4">
        <v>66.3</v>
      </c>
    </row>
    <row r="2794" spans="1:10" x14ac:dyDescent="0.3">
      <c r="A2794" s="2" t="s">
        <v>5405</v>
      </c>
      <c r="B2794" s="3" t="s">
        <v>5406</v>
      </c>
      <c r="C2794" s="2">
        <v>3</v>
      </c>
      <c r="D2794" s="2">
        <v>2020</v>
      </c>
      <c r="E2794" s="4">
        <v>313</v>
      </c>
      <c r="F2794" s="4">
        <v>0</v>
      </c>
      <c r="G2794" s="4">
        <v>313</v>
      </c>
      <c r="H2794" s="3" t="s">
        <v>20</v>
      </c>
      <c r="I2794" s="3" t="s">
        <v>21</v>
      </c>
      <c r="J2794" s="4">
        <v>93.899999999999991</v>
      </c>
    </row>
    <row r="2795" spans="1:10" x14ac:dyDescent="0.3">
      <c r="A2795" s="2" t="s">
        <v>5407</v>
      </c>
      <c r="B2795" s="3" t="s">
        <v>5408</v>
      </c>
      <c r="C2795" s="2">
        <v>3</v>
      </c>
      <c r="D2795" s="2">
        <v>2020</v>
      </c>
      <c r="E2795" s="4">
        <v>258</v>
      </c>
      <c r="F2795" s="4">
        <v>0</v>
      </c>
      <c r="G2795" s="4">
        <v>258</v>
      </c>
      <c r="H2795" s="3" t="s">
        <v>20</v>
      </c>
      <c r="I2795" s="3" t="s">
        <v>105</v>
      </c>
      <c r="J2795" s="4">
        <v>72.240000000000009</v>
      </c>
    </row>
    <row r="2796" spans="1:10" x14ac:dyDescent="0.3">
      <c r="A2796" s="2" t="s">
        <v>5409</v>
      </c>
      <c r="B2796" s="3" t="s">
        <v>5410</v>
      </c>
      <c r="C2796" s="2">
        <v>3</v>
      </c>
      <c r="D2796" s="2">
        <v>2020</v>
      </c>
      <c r="E2796" s="4">
        <v>992</v>
      </c>
      <c r="F2796" s="4">
        <v>0</v>
      </c>
      <c r="G2796" s="4">
        <v>992</v>
      </c>
      <c r="H2796" s="3" t="s">
        <v>23</v>
      </c>
      <c r="I2796" s="3" t="s">
        <v>405</v>
      </c>
      <c r="J2796" s="4">
        <v>277.76000000000005</v>
      </c>
    </row>
    <row r="2797" spans="1:10" x14ac:dyDescent="0.3">
      <c r="A2797" s="2" t="s">
        <v>5411</v>
      </c>
      <c r="B2797" s="3" t="s">
        <v>5412</v>
      </c>
      <c r="C2797" s="2">
        <v>3</v>
      </c>
      <c r="D2797" s="2">
        <v>2020</v>
      </c>
      <c r="E2797" s="4">
        <v>1101</v>
      </c>
      <c r="F2797" s="4">
        <v>0</v>
      </c>
      <c r="G2797" s="4">
        <v>1101</v>
      </c>
      <c r="H2797" s="3" t="s">
        <v>26</v>
      </c>
      <c r="I2797" s="3" t="s">
        <v>33</v>
      </c>
      <c r="J2797" s="4">
        <v>396.36</v>
      </c>
    </row>
    <row r="2798" spans="1:10" x14ac:dyDescent="0.3">
      <c r="A2798" s="2" t="s">
        <v>5413</v>
      </c>
      <c r="B2798" s="3" t="s">
        <v>5414</v>
      </c>
      <c r="C2798" s="2">
        <v>3</v>
      </c>
      <c r="D2798" s="2">
        <v>2020</v>
      </c>
      <c r="E2798" s="4">
        <v>1491</v>
      </c>
      <c r="F2798" s="4">
        <v>0</v>
      </c>
      <c r="G2798" s="4">
        <v>1491</v>
      </c>
      <c r="H2798" s="3" t="s">
        <v>26</v>
      </c>
      <c r="I2798" s="3" t="s">
        <v>31</v>
      </c>
      <c r="J2798" s="4">
        <v>506.94000000000005</v>
      </c>
    </row>
    <row r="2799" spans="1:10" x14ac:dyDescent="0.3">
      <c r="A2799" s="2" t="s">
        <v>5415</v>
      </c>
      <c r="B2799" s="3" t="s">
        <v>5416</v>
      </c>
      <c r="C2799" s="2">
        <v>3</v>
      </c>
      <c r="D2799" s="2">
        <v>2020</v>
      </c>
      <c r="E2799" s="4">
        <v>383</v>
      </c>
      <c r="F2799" s="4">
        <v>0</v>
      </c>
      <c r="G2799" s="4">
        <v>383</v>
      </c>
      <c r="H2799" s="3" t="s">
        <v>63</v>
      </c>
      <c r="I2799" s="3" t="s">
        <v>66</v>
      </c>
      <c r="J2799" s="4">
        <v>122.56</v>
      </c>
    </row>
    <row r="2800" spans="1:10" x14ac:dyDescent="0.3">
      <c r="A2800" s="2" t="s">
        <v>5417</v>
      </c>
      <c r="B2800" s="3" t="s">
        <v>5418</v>
      </c>
      <c r="C2800" s="2">
        <v>3</v>
      </c>
      <c r="D2800" s="2">
        <v>2020</v>
      </c>
      <c r="E2800" s="4">
        <v>144</v>
      </c>
      <c r="F2800" s="4">
        <v>0</v>
      </c>
      <c r="G2800" s="4">
        <v>144</v>
      </c>
      <c r="H2800" s="3" t="s">
        <v>11</v>
      </c>
      <c r="I2800" s="3" t="s">
        <v>119</v>
      </c>
      <c r="J2800" s="4">
        <v>66.240000000000009</v>
      </c>
    </row>
    <row r="2801" spans="1:10" x14ac:dyDescent="0.3">
      <c r="A2801" s="2" t="s">
        <v>5419</v>
      </c>
      <c r="B2801" s="3" t="s">
        <v>5420</v>
      </c>
      <c r="C2801" s="2">
        <v>3</v>
      </c>
      <c r="D2801" s="2">
        <v>2020</v>
      </c>
      <c r="E2801" s="4">
        <v>220</v>
      </c>
      <c r="F2801" s="4">
        <v>0</v>
      </c>
      <c r="G2801" s="4">
        <v>220</v>
      </c>
      <c r="H2801" s="3" t="s">
        <v>14</v>
      </c>
      <c r="I2801" s="3" t="s">
        <v>15</v>
      </c>
      <c r="J2801" s="4">
        <v>39.6</v>
      </c>
    </row>
    <row r="2802" spans="1:10" x14ac:dyDescent="0.3">
      <c r="A2802" s="2" t="s">
        <v>5419</v>
      </c>
      <c r="B2802" s="3" t="s">
        <v>5421</v>
      </c>
      <c r="C2802" s="2">
        <v>5</v>
      </c>
      <c r="D2802" s="2">
        <v>2020</v>
      </c>
      <c r="E2802" s="4">
        <v>313</v>
      </c>
      <c r="F2802" s="4">
        <v>0</v>
      </c>
      <c r="G2802" s="4">
        <v>313</v>
      </c>
      <c r="H2802" s="3" t="s">
        <v>20</v>
      </c>
      <c r="I2802" s="3" t="s">
        <v>21</v>
      </c>
      <c r="J2802" s="4">
        <v>93.899999999999991</v>
      </c>
    </row>
    <row r="2803" spans="1:10" x14ac:dyDescent="0.3">
      <c r="A2803" s="2" t="s">
        <v>5422</v>
      </c>
      <c r="B2803" s="3" t="s">
        <v>5423</v>
      </c>
      <c r="C2803" s="2">
        <v>3</v>
      </c>
      <c r="D2803" s="2">
        <v>2020</v>
      </c>
      <c r="E2803" s="4">
        <v>313</v>
      </c>
      <c r="F2803" s="4">
        <v>0</v>
      </c>
      <c r="G2803" s="4">
        <v>313</v>
      </c>
      <c r="H2803" s="3" t="s">
        <v>20</v>
      </c>
      <c r="I2803" s="3" t="s">
        <v>21</v>
      </c>
      <c r="J2803" s="4">
        <v>93.899999999999991</v>
      </c>
    </row>
    <row r="2804" spans="1:10" x14ac:dyDescent="0.3">
      <c r="A2804" s="2" t="s">
        <v>5424</v>
      </c>
      <c r="B2804" s="3" t="s">
        <v>5425</v>
      </c>
      <c r="C2804" s="2">
        <v>3</v>
      </c>
      <c r="D2804" s="2">
        <v>2020</v>
      </c>
      <c r="E2804" s="4">
        <v>313</v>
      </c>
      <c r="F2804" s="4">
        <v>0</v>
      </c>
      <c r="G2804" s="4">
        <v>313</v>
      </c>
      <c r="H2804" s="3" t="s">
        <v>20</v>
      </c>
      <c r="I2804" s="3" t="s">
        <v>21</v>
      </c>
      <c r="J2804" s="4">
        <v>93.899999999999991</v>
      </c>
    </row>
    <row r="2805" spans="1:10" x14ac:dyDescent="0.3">
      <c r="A2805" s="2" t="s">
        <v>5424</v>
      </c>
      <c r="B2805" s="3" t="s">
        <v>5426</v>
      </c>
      <c r="C2805" s="2">
        <v>12</v>
      </c>
      <c r="D2805" s="2">
        <v>2020</v>
      </c>
      <c r="E2805" s="4">
        <v>1086</v>
      </c>
      <c r="F2805" s="4">
        <v>0</v>
      </c>
      <c r="G2805" s="4">
        <v>1086</v>
      </c>
      <c r="H2805" s="3" t="s">
        <v>23</v>
      </c>
      <c r="I2805" s="3" t="s">
        <v>467</v>
      </c>
      <c r="J2805" s="4">
        <v>293.22000000000003</v>
      </c>
    </row>
    <row r="2806" spans="1:10" x14ac:dyDescent="0.3">
      <c r="A2806" s="2" t="s">
        <v>5427</v>
      </c>
      <c r="B2806" s="3" t="s">
        <v>5428</v>
      </c>
      <c r="C2806" s="2">
        <v>3</v>
      </c>
      <c r="D2806" s="2">
        <v>2020</v>
      </c>
      <c r="E2806" s="4">
        <v>805</v>
      </c>
      <c r="F2806" s="4">
        <v>0</v>
      </c>
      <c r="G2806" s="4">
        <v>805</v>
      </c>
      <c r="H2806" s="3" t="s">
        <v>23</v>
      </c>
      <c r="I2806" s="3" t="s">
        <v>180</v>
      </c>
      <c r="J2806" s="4">
        <v>249.55</v>
      </c>
    </row>
    <row r="2807" spans="1:10" x14ac:dyDescent="0.3">
      <c r="A2807" s="2" t="s">
        <v>5429</v>
      </c>
      <c r="B2807" s="3" t="s">
        <v>5430</v>
      </c>
      <c r="C2807" s="2">
        <v>3</v>
      </c>
      <c r="D2807" s="2">
        <v>2020</v>
      </c>
      <c r="E2807" s="4">
        <v>474</v>
      </c>
      <c r="F2807" s="4">
        <v>0</v>
      </c>
      <c r="G2807" s="4">
        <v>474</v>
      </c>
      <c r="H2807" s="3" t="s">
        <v>23</v>
      </c>
      <c r="I2807" s="3" t="s">
        <v>499</v>
      </c>
      <c r="J2807" s="4">
        <v>175.38</v>
      </c>
    </row>
    <row r="2808" spans="1:10" x14ac:dyDescent="0.3">
      <c r="A2808" s="2" t="s">
        <v>5429</v>
      </c>
      <c r="B2808" s="3" t="s">
        <v>5431</v>
      </c>
      <c r="C2808" s="2">
        <v>11</v>
      </c>
      <c r="D2808" s="2">
        <v>2020</v>
      </c>
      <c r="E2808" s="4">
        <v>992</v>
      </c>
      <c r="F2808" s="4">
        <v>0</v>
      </c>
      <c r="G2808" s="4">
        <v>992</v>
      </c>
      <c r="H2808" s="3" t="s">
        <v>23</v>
      </c>
      <c r="I2808" s="3" t="s">
        <v>405</v>
      </c>
      <c r="J2808" s="4">
        <v>277.76000000000005</v>
      </c>
    </row>
    <row r="2809" spans="1:10" x14ac:dyDescent="0.3">
      <c r="A2809" s="2" t="s">
        <v>5429</v>
      </c>
      <c r="B2809" s="3" t="s">
        <v>5432</v>
      </c>
      <c r="C2809" s="2">
        <v>11</v>
      </c>
      <c r="D2809" s="2">
        <v>2020</v>
      </c>
      <c r="E2809" s="4">
        <v>948</v>
      </c>
      <c r="F2809" s="4">
        <v>0</v>
      </c>
      <c r="G2809" s="4">
        <v>948</v>
      </c>
      <c r="H2809" s="3" t="s">
        <v>26</v>
      </c>
      <c r="I2809" s="3" t="s">
        <v>27</v>
      </c>
      <c r="J2809" s="4">
        <v>303.36</v>
      </c>
    </row>
    <row r="2810" spans="1:10" x14ac:dyDescent="0.3">
      <c r="A2810" s="2" t="s">
        <v>5433</v>
      </c>
      <c r="B2810" s="3" t="s">
        <v>5434</v>
      </c>
      <c r="C2810" s="2">
        <v>3</v>
      </c>
      <c r="D2810" s="2">
        <v>2020</v>
      </c>
      <c r="E2810" s="4">
        <v>948</v>
      </c>
      <c r="F2810" s="4">
        <v>0</v>
      </c>
      <c r="G2810" s="4">
        <v>948</v>
      </c>
      <c r="H2810" s="3" t="s">
        <v>26</v>
      </c>
      <c r="I2810" s="3" t="s">
        <v>27</v>
      </c>
      <c r="J2810" s="4">
        <v>303.36</v>
      </c>
    </row>
    <row r="2811" spans="1:10" x14ac:dyDescent="0.3">
      <c r="A2811" s="2" t="s">
        <v>5435</v>
      </c>
      <c r="B2811" s="3" t="s">
        <v>5436</v>
      </c>
      <c r="C2811" s="2">
        <v>3</v>
      </c>
      <c r="D2811" s="2">
        <v>2020</v>
      </c>
      <c r="E2811" s="4">
        <v>1576</v>
      </c>
      <c r="F2811" s="4">
        <v>0</v>
      </c>
      <c r="G2811" s="4">
        <v>1576</v>
      </c>
      <c r="H2811" s="3" t="s">
        <v>26</v>
      </c>
      <c r="I2811" s="3" t="s">
        <v>407</v>
      </c>
      <c r="J2811" s="4">
        <v>520.08000000000004</v>
      </c>
    </row>
    <row r="2812" spans="1:10" x14ac:dyDescent="0.3">
      <c r="A2812" s="2" t="s">
        <v>5437</v>
      </c>
      <c r="B2812" s="3" t="s">
        <v>5438</v>
      </c>
      <c r="C2812" s="2">
        <v>3</v>
      </c>
      <c r="D2812" s="2">
        <v>2020</v>
      </c>
      <c r="E2812" s="4">
        <v>1101</v>
      </c>
      <c r="F2812" s="4">
        <v>0</v>
      </c>
      <c r="G2812" s="4">
        <v>1101</v>
      </c>
      <c r="H2812" s="3" t="s">
        <v>26</v>
      </c>
      <c r="I2812" s="3" t="s">
        <v>33</v>
      </c>
      <c r="J2812" s="4">
        <v>396.36</v>
      </c>
    </row>
    <row r="2813" spans="1:10" x14ac:dyDescent="0.3">
      <c r="A2813" s="2" t="s">
        <v>5439</v>
      </c>
      <c r="B2813" s="3" t="s">
        <v>5440</v>
      </c>
      <c r="C2813" s="2">
        <v>3</v>
      </c>
      <c r="D2813" s="2">
        <v>2020</v>
      </c>
      <c r="E2813" s="4">
        <v>168</v>
      </c>
      <c r="F2813" s="4">
        <v>0</v>
      </c>
      <c r="G2813" s="4">
        <v>168</v>
      </c>
      <c r="H2813" s="3" t="s">
        <v>11</v>
      </c>
      <c r="I2813" s="3" t="s">
        <v>121</v>
      </c>
      <c r="J2813" s="4">
        <v>75.600000000000009</v>
      </c>
    </row>
    <row r="2814" spans="1:10" x14ac:dyDescent="0.3">
      <c r="A2814" s="2" t="s">
        <v>5439</v>
      </c>
      <c r="B2814" s="3" t="s">
        <v>5441</v>
      </c>
      <c r="C2814" s="2">
        <v>4</v>
      </c>
      <c r="D2814" s="2">
        <v>2020</v>
      </c>
      <c r="E2814" s="4">
        <v>240</v>
      </c>
      <c r="F2814" s="4">
        <v>36</v>
      </c>
      <c r="G2814" s="4">
        <v>204</v>
      </c>
      <c r="H2814" s="3" t="s">
        <v>14</v>
      </c>
      <c r="I2814" s="3" t="s">
        <v>17</v>
      </c>
      <c r="J2814" s="4">
        <v>43.199999999999996</v>
      </c>
    </row>
    <row r="2815" spans="1:10" x14ac:dyDescent="0.3">
      <c r="A2815" s="2" t="s">
        <v>5439</v>
      </c>
      <c r="B2815" s="3" t="s">
        <v>5442</v>
      </c>
      <c r="C2815" s="2">
        <v>7</v>
      </c>
      <c r="D2815" s="2">
        <v>2020</v>
      </c>
      <c r="E2815" s="4">
        <v>258</v>
      </c>
      <c r="F2815" s="4">
        <v>0</v>
      </c>
      <c r="G2815" s="4">
        <v>258</v>
      </c>
      <c r="H2815" s="3" t="s">
        <v>20</v>
      </c>
      <c r="I2815" s="3" t="s">
        <v>105</v>
      </c>
      <c r="J2815" s="4">
        <v>72.240000000000009</v>
      </c>
    </row>
    <row r="2816" spans="1:10" x14ac:dyDescent="0.3">
      <c r="A2816" s="2" t="s">
        <v>5439</v>
      </c>
      <c r="B2816" s="3" t="s">
        <v>5443</v>
      </c>
      <c r="C2816" s="2">
        <v>6</v>
      </c>
      <c r="D2816" s="2">
        <v>2020</v>
      </c>
      <c r="E2816" s="4">
        <v>313</v>
      </c>
      <c r="F2816" s="4">
        <v>0</v>
      </c>
      <c r="G2816" s="4">
        <v>313</v>
      </c>
      <c r="H2816" s="3" t="s">
        <v>20</v>
      </c>
      <c r="I2816" s="3" t="s">
        <v>21</v>
      </c>
      <c r="J2816" s="4">
        <v>93.899999999999991</v>
      </c>
    </row>
    <row r="2817" spans="1:10" x14ac:dyDescent="0.3">
      <c r="A2817" s="2" t="s">
        <v>5439</v>
      </c>
      <c r="B2817" s="3" t="s">
        <v>5444</v>
      </c>
      <c r="C2817" s="2">
        <v>7</v>
      </c>
      <c r="D2817" s="2">
        <v>2020</v>
      </c>
      <c r="E2817" s="4">
        <v>255</v>
      </c>
      <c r="F2817" s="4">
        <v>0</v>
      </c>
      <c r="G2817" s="4">
        <v>255</v>
      </c>
      <c r="H2817" s="3" t="s">
        <v>20</v>
      </c>
      <c r="I2817" s="3" t="s">
        <v>102</v>
      </c>
      <c r="J2817" s="4">
        <v>66.3</v>
      </c>
    </row>
    <row r="2818" spans="1:10" x14ac:dyDescent="0.3">
      <c r="A2818" s="2" t="s">
        <v>5439</v>
      </c>
      <c r="B2818" s="3" t="s">
        <v>5445</v>
      </c>
      <c r="C2818" s="2">
        <v>10</v>
      </c>
      <c r="D2818" s="2">
        <v>2020</v>
      </c>
      <c r="E2818" s="4">
        <v>313</v>
      </c>
      <c r="F2818" s="4">
        <v>0</v>
      </c>
      <c r="G2818" s="4">
        <v>313</v>
      </c>
      <c r="H2818" s="3" t="s">
        <v>20</v>
      </c>
      <c r="I2818" s="3" t="s">
        <v>21</v>
      </c>
      <c r="J2818" s="4">
        <v>93.899999999999991</v>
      </c>
    </row>
    <row r="2819" spans="1:10" x14ac:dyDescent="0.3">
      <c r="A2819" s="2" t="s">
        <v>5439</v>
      </c>
      <c r="B2819" s="3" t="s">
        <v>5446</v>
      </c>
      <c r="C2819" s="2">
        <v>10</v>
      </c>
      <c r="D2819" s="2">
        <v>2020</v>
      </c>
      <c r="E2819" s="4">
        <v>313</v>
      </c>
      <c r="F2819" s="4">
        <v>0</v>
      </c>
      <c r="G2819" s="4">
        <v>313</v>
      </c>
      <c r="H2819" s="3" t="s">
        <v>20</v>
      </c>
      <c r="I2819" s="3" t="s">
        <v>21</v>
      </c>
      <c r="J2819" s="4">
        <v>93.899999999999991</v>
      </c>
    </row>
    <row r="2820" spans="1:10" x14ac:dyDescent="0.3">
      <c r="A2820" s="2" t="s">
        <v>5447</v>
      </c>
      <c r="B2820" s="3" t="s">
        <v>5448</v>
      </c>
      <c r="C2820" s="2">
        <v>3</v>
      </c>
      <c r="D2820" s="2">
        <v>2020</v>
      </c>
      <c r="E2820" s="4">
        <v>255</v>
      </c>
      <c r="F2820" s="4">
        <v>0</v>
      </c>
      <c r="G2820" s="4">
        <v>255</v>
      </c>
      <c r="H2820" s="3" t="s">
        <v>20</v>
      </c>
      <c r="I2820" s="3" t="s">
        <v>102</v>
      </c>
      <c r="J2820" s="4">
        <v>66.3</v>
      </c>
    </row>
    <row r="2821" spans="1:10" x14ac:dyDescent="0.3">
      <c r="A2821" s="2" t="s">
        <v>5449</v>
      </c>
      <c r="B2821" s="3" t="s">
        <v>5450</v>
      </c>
      <c r="C2821" s="2">
        <v>3</v>
      </c>
      <c r="D2821" s="2">
        <v>2020</v>
      </c>
      <c r="E2821" s="4">
        <v>258</v>
      </c>
      <c r="F2821" s="4">
        <v>0</v>
      </c>
      <c r="G2821" s="4">
        <v>258</v>
      </c>
      <c r="H2821" s="3" t="s">
        <v>20</v>
      </c>
      <c r="I2821" s="3" t="s">
        <v>105</v>
      </c>
      <c r="J2821" s="4">
        <v>72.240000000000009</v>
      </c>
    </row>
    <row r="2822" spans="1:10" x14ac:dyDescent="0.3">
      <c r="A2822" s="2" t="s">
        <v>5451</v>
      </c>
      <c r="B2822" s="3" t="s">
        <v>5452</v>
      </c>
      <c r="C2822" s="2">
        <v>3</v>
      </c>
      <c r="D2822" s="2">
        <v>2020</v>
      </c>
      <c r="E2822" s="4">
        <v>258</v>
      </c>
      <c r="F2822" s="4">
        <v>0</v>
      </c>
      <c r="G2822" s="4">
        <v>258</v>
      </c>
      <c r="H2822" s="3" t="s">
        <v>20</v>
      </c>
      <c r="I2822" s="3" t="s">
        <v>105</v>
      </c>
      <c r="J2822" s="4">
        <v>72.240000000000009</v>
      </c>
    </row>
    <row r="2823" spans="1:10" x14ac:dyDescent="0.3">
      <c r="A2823" s="2" t="s">
        <v>5451</v>
      </c>
      <c r="B2823" s="3" t="s">
        <v>5453</v>
      </c>
      <c r="C2823" s="2">
        <v>3</v>
      </c>
      <c r="D2823" s="2">
        <v>2020</v>
      </c>
      <c r="E2823" s="4">
        <v>951</v>
      </c>
      <c r="F2823" s="4">
        <v>0</v>
      </c>
      <c r="G2823" s="4">
        <v>951</v>
      </c>
      <c r="H2823" s="3" t="s">
        <v>23</v>
      </c>
      <c r="I2823" s="3" t="s">
        <v>24</v>
      </c>
      <c r="J2823" s="4">
        <v>247.26000000000002</v>
      </c>
    </row>
    <row r="2824" spans="1:10" x14ac:dyDescent="0.3">
      <c r="A2824" s="2" t="s">
        <v>5451</v>
      </c>
      <c r="B2824" s="3" t="s">
        <v>5454</v>
      </c>
      <c r="C2824" s="2">
        <v>6</v>
      </c>
      <c r="D2824" s="2">
        <v>2020</v>
      </c>
      <c r="E2824" s="4">
        <v>889</v>
      </c>
      <c r="F2824" s="4">
        <v>0</v>
      </c>
      <c r="G2824" s="4">
        <v>889</v>
      </c>
      <c r="H2824" s="3" t="s">
        <v>23</v>
      </c>
      <c r="I2824" s="3" t="s">
        <v>309</v>
      </c>
      <c r="J2824" s="4">
        <v>222.25</v>
      </c>
    </row>
    <row r="2825" spans="1:10" x14ac:dyDescent="0.3">
      <c r="A2825" s="2" t="s">
        <v>5451</v>
      </c>
      <c r="B2825" s="3" t="s">
        <v>5455</v>
      </c>
      <c r="C2825" s="2">
        <v>5</v>
      </c>
      <c r="D2825" s="2">
        <v>2020</v>
      </c>
      <c r="E2825" s="4">
        <v>951</v>
      </c>
      <c r="F2825" s="4">
        <v>142.64999999999998</v>
      </c>
      <c r="G2825" s="4">
        <v>808.35</v>
      </c>
      <c r="H2825" s="3" t="s">
        <v>23</v>
      </c>
      <c r="I2825" s="3" t="s">
        <v>24</v>
      </c>
      <c r="J2825" s="4">
        <v>247.26000000000002</v>
      </c>
    </row>
    <row r="2826" spans="1:10" x14ac:dyDescent="0.3">
      <c r="A2826" s="2" t="s">
        <v>5456</v>
      </c>
      <c r="B2826" s="3" t="s">
        <v>5457</v>
      </c>
      <c r="C2826" s="2">
        <v>3</v>
      </c>
      <c r="D2826" s="2">
        <v>2020</v>
      </c>
      <c r="E2826" s="4">
        <v>1086</v>
      </c>
      <c r="F2826" s="4">
        <v>0</v>
      </c>
      <c r="G2826" s="4">
        <v>1086</v>
      </c>
      <c r="H2826" s="3" t="s">
        <v>23</v>
      </c>
      <c r="I2826" s="3" t="s">
        <v>467</v>
      </c>
      <c r="J2826" s="4">
        <v>293.22000000000003</v>
      </c>
    </row>
    <row r="2827" spans="1:10" x14ac:dyDescent="0.3">
      <c r="A2827" s="2" t="s">
        <v>5458</v>
      </c>
      <c r="B2827" s="3" t="s">
        <v>5459</v>
      </c>
      <c r="C2827" s="2">
        <v>3</v>
      </c>
      <c r="D2827" s="2">
        <v>2020</v>
      </c>
      <c r="E2827" s="4">
        <v>805</v>
      </c>
      <c r="F2827" s="4">
        <v>0</v>
      </c>
      <c r="G2827" s="4">
        <v>805</v>
      </c>
      <c r="H2827" s="3" t="s">
        <v>23</v>
      </c>
      <c r="I2827" s="3" t="s">
        <v>180</v>
      </c>
      <c r="J2827" s="4">
        <v>249.55</v>
      </c>
    </row>
    <row r="2828" spans="1:10" x14ac:dyDescent="0.3">
      <c r="A2828" s="2" t="s">
        <v>5460</v>
      </c>
      <c r="B2828" s="3" t="s">
        <v>5461</v>
      </c>
      <c r="C2828" s="2">
        <v>3</v>
      </c>
      <c r="D2828" s="2">
        <v>2020</v>
      </c>
      <c r="E2828" s="4">
        <v>1491</v>
      </c>
      <c r="F2828" s="4">
        <v>0</v>
      </c>
      <c r="G2828" s="4">
        <v>1491</v>
      </c>
      <c r="H2828" s="3" t="s">
        <v>26</v>
      </c>
      <c r="I2828" s="3" t="s">
        <v>31</v>
      </c>
      <c r="J2828" s="4">
        <v>506.94000000000005</v>
      </c>
    </row>
    <row r="2829" spans="1:10" x14ac:dyDescent="0.3">
      <c r="A2829" s="2" t="s">
        <v>5462</v>
      </c>
      <c r="B2829" s="3" t="s">
        <v>5463</v>
      </c>
      <c r="C2829" s="2">
        <v>3</v>
      </c>
      <c r="D2829" s="2">
        <v>2020</v>
      </c>
      <c r="E2829" s="4">
        <v>1491</v>
      </c>
      <c r="F2829" s="4">
        <v>0</v>
      </c>
      <c r="G2829" s="4">
        <v>1491</v>
      </c>
      <c r="H2829" s="3" t="s">
        <v>26</v>
      </c>
      <c r="I2829" s="3" t="s">
        <v>31</v>
      </c>
      <c r="J2829" s="4">
        <v>506.94000000000005</v>
      </c>
    </row>
    <row r="2830" spans="1:10" x14ac:dyDescent="0.3">
      <c r="A2830" s="2" t="s">
        <v>5464</v>
      </c>
      <c r="B2830" s="3" t="s">
        <v>5465</v>
      </c>
      <c r="C2830" s="2">
        <v>3</v>
      </c>
      <c r="D2830" s="2">
        <v>2020</v>
      </c>
      <c r="E2830" s="4">
        <v>168</v>
      </c>
      <c r="F2830" s="4">
        <v>0</v>
      </c>
      <c r="G2830" s="4">
        <v>168</v>
      </c>
      <c r="H2830" s="3" t="s">
        <v>11</v>
      </c>
      <c r="I2830" s="3" t="s">
        <v>121</v>
      </c>
      <c r="J2830" s="4">
        <v>75.600000000000009</v>
      </c>
    </row>
    <row r="2831" spans="1:10" x14ac:dyDescent="0.3">
      <c r="A2831" s="2" t="s">
        <v>5466</v>
      </c>
      <c r="B2831" s="3" t="s">
        <v>5467</v>
      </c>
      <c r="C2831" s="2">
        <v>3</v>
      </c>
      <c r="D2831" s="2">
        <v>2020</v>
      </c>
      <c r="E2831" s="4">
        <v>192</v>
      </c>
      <c r="F2831" s="4">
        <v>0</v>
      </c>
      <c r="G2831" s="4">
        <v>192</v>
      </c>
      <c r="H2831" s="3" t="s">
        <v>14</v>
      </c>
      <c r="I2831" s="3" t="s">
        <v>78</v>
      </c>
      <c r="J2831" s="4">
        <v>34.56</v>
      </c>
    </row>
    <row r="2832" spans="1:10" x14ac:dyDescent="0.3">
      <c r="A2832" s="2" t="s">
        <v>5466</v>
      </c>
      <c r="B2832" s="3" t="s">
        <v>5468</v>
      </c>
      <c r="C2832" s="2">
        <v>3</v>
      </c>
      <c r="D2832" s="2">
        <v>2020</v>
      </c>
      <c r="E2832" s="4">
        <v>313</v>
      </c>
      <c r="F2832" s="4">
        <v>0</v>
      </c>
      <c r="G2832" s="4">
        <v>313</v>
      </c>
      <c r="H2832" s="3" t="s">
        <v>20</v>
      </c>
      <c r="I2832" s="3" t="s">
        <v>21</v>
      </c>
      <c r="J2832" s="4">
        <v>93.899999999999991</v>
      </c>
    </row>
    <row r="2833" spans="1:10" x14ac:dyDescent="0.3">
      <c r="A2833" s="2" t="s">
        <v>5469</v>
      </c>
      <c r="B2833" s="3" t="s">
        <v>5470</v>
      </c>
      <c r="C2833" s="2">
        <v>3</v>
      </c>
      <c r="D2833" s="2">
        <v>2020</v>
      </c>
      <c r="E2833" s="4">
        <v>327</v>
      </c>
      <c r="F2833" s="4">
        <v>0</v>
      </c>
      <c r="G2833" s="4">
        <v>327</v>
      </c>
      <c r="H2833" s="3" t="s">
        <v>20</v>
      </c>
      <c r="I2833" s="3" t="s">
        <v>100</v>
      </c>
      <c r="J2833" s="4">
        <v>94.83</v>
      </c>
    </row>
    <row r="2834" spans="1:10" x14ac:dyDescent="0.3">
      <c r="A2834" s="2" t="s">
        <v>5469</v>
      </c>
      <c r="B2834" s="3" t="s">
        <v>5471</v>
      </c>
      <c r="C2834" s="2">
        <v>9</v>
      </c>
      <c r="D2834" s="2">
        <v>2020</v>
      </c>
      <c r="E2834" s="4">
        <v>258</v>
      </c>
      <c r="F2834" s="4">
        <v>0</v>
      </c>
      <c r="G2834" s="4">
        <v>258</v>
      </c>
      <c r="H2834" s="3" t="s">
        <v>20</v>
      </c>
      <c r="I2834" s="3" t="s">
        <v>105</v>
      </c>
      <c r="J2834" s="4">
        <v>72.240000000000009</v>
      </c>
    </row>
    <row r="2835" spans="1:10" x14ac:dyDescent="0.3">
      <c r="A2835" s="2" t="s">
        <v>5472</v>
      </c>
      <c r="B2835" s="3" t="s">
        <v>5473</v>
      </c>
      <c r="C2835" s="2">
        <v>3</v>
      </c>
      <c r="D2835" s="2">
        <v>2020</v>
      </c>
      <c r="E2835" s="4">
        <v>889</v>
      </c>
      <c r="F2835" s="4">
        <v>0</v>
      </c>
      <c r="G2835" s="4">
        <v>889</v>
      </c>
      <c r="H2835" s="3" t="s">
        <v>23</v>
      </c>
      <c r="I2835" s="3" t="s">
        <v>309</v>
      </c>
      <c r="J2835" s="4">
        <v>222.25</v>
      </c>
    </row>
    <row r="2836" spans="1:10" x14ac:dyDescent="0.3">
      <c r="A2836" s="2" t="s">
        <v>5472</v>
      </c>
      <c r="B2836" s="3" t="s">
        <v>5474</v>
      </c>
      <c r="C2836" s="2">
        <v>4</v>
      </c>
      <c r="D2836" s="2">
        <v>2020</v>
      </c>
      <c r="E2836" s="4">
        <v>805</v>
      </c>
      <c r="F2836" s="4">
        <v>120.75</v>
      </c>
      <c r="G2836" s="4">
        <v>684.25</v>
      </c>
      <c r="H2836" s="3" t="s">
        <v>23</v>
      </c>
      <c r="I2836" s="3" t="s">
        <v>180</v>
      </c>
      <c r="J2836" s="4">
        <v>249.55</v>
      </c>
    </row>
    <row r="2837" spans="1:10" x14ac:dyDescent="0.3">
      <c r="A2837" s="2" t="s">
        <v>5475</v>
      </c>
      <c r="B2837" s="3" t="s">
        <v>5476</v>
      </c>
      <c r="C2837" s="2">
        <v>3</v>
      </c>
      <c r="D2837" s="2">
        <v>2020</v>
      </c>
      <c r="E2837" s="4">
        <v>889</v>
      </c>
      <c r="F2837" s="4">
        <v>0</v>
      </c>
      <c r="G2837" s="4">
        <v>889</v>
      </c>
      <c r="H2837" s="3" t="s">
        <v>23</v>
      </c>
      <c r="I2837" s="3" t="s">
        <v>309</v>
      </c>
      <c r="J2837" s="4">
        <v>222.25</v>
      </c>
    </row>
    <row r="2838" spans="1:10" x14ac:dyDescent="0.3">
      <c r="A2838" s="2" t="s">
        <v>5477</v>
      </c>
      <c r="B2838" s="3" t="s">
        <v>5478</v>
      </c>
      <c r="C2838" s="2">
        <v>3</v>
      </c>
      <c r="D2838" s="2">
        <v>2020</v>
      </c>
      <c r="E2838" s="4">
        <v>1086</v>
      </c>
      <c r="F2838" s="4">
        <v>0</v>
      </c>
      <c r="G2838" s="4">
        <v>1086</v>
      </c>
      <c r="H2838" s="3" t="s">
        <v>23</v>
      </c>
      <c r="I2838" s="3" t="s">
        <v>467</v>
      </c>
      <c r="J2838" s="4">
        <v>293.22000000000003</v>
      </c>
    </row>
    <row r="2839" spans="1:10" x14ac:dyDescent="0.3">
      <c r="A2839" s="2" t="s">
        <v>5477</v>
      </c>
      <c r="B2839" s="3" t="s">
        <v>5479</v>
      </c>
      <c r="C2839" s="2">
        <v>3</v>
      </c>
      <c r="D2839" s="2">
        <v>2020</v>
      </c>
      <c r="E2839" s="4">
        <v>1491</v>
      </c>
      <c r="F2839" s="4">
        <v>0</v>
      </c>
      <c r="G2839" s="4">
        <v>1491</v>
      </c>
      <c r="H2839" s="3" t="s">
        <v>26</v>
      </c>
      <c r="I2839" s="3" t="s">
        <v>31</v>
      </c>
      <c r="J2839" s="4">
        <v>506.94000000000005</v>
      </c>
    </row>
    <row r="2840" spans="1:10" x14ac:dyDescent="0.3">
      <c r="A2840" s="2" t="s">
        <v>5477</v>
      </c>
      <c r="B2840" s="3" t="s">
        <v>5480</v>
      </c>
      <c r="C2840" s="2">
        <v>4</v>
      </c>
      <c r="D2840" s="2">
        <v>2020</v>
      </c>
      <c r="E2840" s="4">
        <v>1101</v>
      </c>
      <c r="F2840" s="4">
        <v>165.14999999999998</v>
      </c>
      <c r="G2840" s="4">
        <v>935.85</v>
      </c>
      <c r="H2840" s="3" t="s">
        <v>26</v>
      </c>
      <c r="I2840" s="3" t="s">
        <v>33</v>
      </c>
      <c r="J2840" s="4">
        <v>396.36</v>
      </c>
    </row>
    <row r="2841" spans="1:10" x14ac:dyDescent="0.3">
      <c r="A2841" s="2" t="s">
        <v>5481</v>
      </c>
      <c r="B2841" s="3" t="s">
        <v>5482</v>
      </c>
      <c r="C2841" s="2">
        <v>3</v>
      </c>
      <c r="D2841" s="2">
        <v>2020</v>
      </c>
      <c r="E2841" s="4">
        <v>436</v>
      </c>
      <c r="F2841" s="4">
        <v>0</v>
      </c>
      <c r="G2841" s="4">
        <v>436</v>
      </c>
      <c r="H2841" s="3" t="s">
        <v>38</v>
      </c>
      <c r="I2841" s="3" t="s">
        <v>4294</v>
      </c>
      <c r="J2841" s="4">
        <v>104.64</v>
      </c>
    </row>
    <row r="2842" spans="1:10" x14ac:dyDescent="0.3">
      <c r="A2842" s="2" t="s">
        <v>5483</v>
      </c>
      <c r="B2842" s="3" t="s">
        <v>5484</v>
      </c>
      <c r="C2842" s="2">
        <v>3</v>
      </c>
      <c r="D2842" s="2">
        <v>2020</v>
      </c>
      <c r="E2842" s="4">
        <v>636</v>
      </c>
      <c r="F2842" s="4">
        <v>0</v>
      </c>
      <c r="G2842" s="4">
        <v>636</v>
      </c>
      <c r="H2842" s="3" t="s">
        <v>41</v>
      </c>
      <c r="I2842" s="3" t="s">
        <v>194</v>
      </c>
      <c r="J2842" s="4">
        <v>216.24</v>
      </c>
    </row>
    <row r="2843" spans="1:10" x14ac:dyDescent="0.3">
      <c r="A2843" s="2" t="s">
        <v>5485</v>
      </c>
      <c r="B2843" s="3" t="s">
        <v>5486</v>
      </c>
      <c r="C2843" s="2">
        <v>3</v>
      </c>
      <c r="D2843" s="2">
        <v>2020</v>
      </c>
      <c r="E2843" s="4">
        <v>440</v>
      </c>
      <c r="F2843" s="4">
        <v>0</v>
      </c>
      <c r="G2843" s="4">
        <v>440</v>
      </c>
      <c r="H2843" s="3" t="s">
        <v>44</v>
      </c>
      <c r="I2843" s="3" t="s">
        <v>52</v>
      </c>
      <c r="J2843" s="4">
        <v>136.4</v>
      </c>
    </row>
    <row r="2844" spans="1:10" x14ac:dyDescent="0.3">
      <c r="A2844" s="2" t="s">
        <v>5487</v>
      </c>
      <c r="B2844" s="3" t="s">
        <v>5488</v>
      </c>
      <c r="C2844" s="2">
        <v>3</v>
      </c>
      <c r="D2844" s="2">
        <v>2020</v>
      </c>
      <c r="E2844" s="4">
        <v>293</v>
      </c>
      <c r="F2844" s="4">
        <v>0</v>
      </c>
      <c r="G2844" s="4">
        <v>293</v>
      </c>
      <c r="H2844" s="3" t="s">
        <v>60</v>
      </c>
      <c r="I2844" s="3" t="s">
        <v>250</v>
      </c>
      <c r="J2844" s="4">
        <v>90.83</v>
      </c>
    </row>
    <row r="2845" spans="1:10" x14ac:dyDescent="0.3">
      <c r="A2845" s="2" t="s">
        <v>5489</v>
      </c>
      <c r="B2845" s="3" t="s">
        <v>5490</v>
      </c>
      <c r="C2845" s="2">
        <v>3</v>
      </c>
      <c r="D2845" s="2">
        <v>2020</v>
      </c>
      <c r="E2845" s="4">
        <v>283</v>
      </c>
      <c r="F2845" s="4">
        <v>0</v>
      </c>
      <c r="G2845" s="4">
        <v>283</v>
      </c>
      <c r="H2845" s="3" t="s">
        <v>60</v>
      </c>
      <c r="I2845" s="3" t="s">
        <v>745</v>
      </c>
      <c r="J2845" s="4">
        <v>82.07</v>
      </c>
    </row>
    <row r="2846" spans="1:10" x14ac:dyDescent="0.3">
      <c r="A2846" s="2" t="s">
        <v>5491</v>
      </c>
      <c r="B2846" s="3" t="s">
        <v>5492</v>
      </c>
      <c r="C2846" s="2">
        <v>3</v>
      </c>
      <c r="D2846" s="2">
        <v>2020</v>
      </c>
      <c r="E2846" s="4">
        <v>345</v>
      </c>
      <c r="F2846" s="4">
        <v>0</v>
      </c>
      <c r="G2846" s="4">
        <v>345</v>
      </c>
      <c r="H2846" s="3" t="s">
        <v>63</v>
      </c>
      <c r="I2846" s="3" t="s">
        <v>116</v>
      </c>
      <c r="J2846" s="4">
        <v>106.95</v>
      </c>
    </row>
    <row r="2847" spans="1:10" x14ac:dyDescent="0.3">
      <c r="A2847" s="2" t="s">
        <v>5493</v>
      </c>
      <c r="B2847" s="3" t="s">
        <v>5494</v>
      </c>
      <c r="C2847" s="2">
        <v>3</v>
      </c>
      <c r="D2847" s="2">
        <v>2020</v>
      </c>
      <c r="E2847" s="4">
        <v>447</v>
      </c>
      <c r="F2847" s="4">
        <v>0</v>
      </c>
      <c r="G2847" s="4">
        <v>447</v>
      </c>
      <c r="H2847" s="3" t="s">
        <v>63</v>
      </c>
      <c r="I2847" s="3" t="s">
        <v>64</v>
      </c>
      <c r="J2847" s="4">
        <v>156.44999999999999</v>
      </c>
    </row>
    <row r="2848" spans="1:10" x14ac:dyDescent="0.3">
      <c r="A2848" s="2" t="s">
        <v>5495</v>
      </c>
      <c r="B2848" s="3" t="s">
        <v>5496</v>
      </c>
      <c r="C2848" s="2">
        <v>3</v>
      </c>
      <c r="D2848" s="2">
        <v>2020</v>
      </c>
      <c r="E2848" s="4">
        <v>383</v>
      </c>
      <c r="F2848" s="4">
        <v>0</v>
      </c>
      <c r="G2848" s="4">
        <v>383</v>
      </c>
      <c r="H2848" s="3" t="s">
        <v>63</v>
      </c>
      <c r="I2848" s="3" t="s">
        <v>66</v>
      </c>
      <c r="J2848" s="4">
        <v>122.56</v>
      </c>
    </row>
    <row r="2849" spans="1:10" x14ac:dyDescent="0.3">
      <c r="A2849" s="2" t="s">
        <v>5497</v>
      </c>
      <c r="B2849" s="3" t="s">
        <v>5498</v>
      </c>
      <c r="C2849" s="2">
        <v>3</v>
      </c>
      <c r="D2849" s="2">
        <v>2020</v>
      </c>
      <c r="E2849" s="4">
        <v>383</v>
      </c>
      <c r="F2849" s="4">
        <v>0</v>
      </c>
      <c r="G2849" s="4">
        <v>383</v>
      </c>
      <c r="H2849" s="3" t="s">
        <v>63</v>
      </c>
      <c r="I2849" s="3" t="s">
        <v>66</v>
      </c>
      <c r="J2849" s="4">
        <v>122.56</v>
      </c>
    </row>
    <row r="2850" spans="1:10" x14ac:dyDescent="0.3">
      <c r="A2850" s="2" t="s">
        <v>5499</v>
      </c>
      <c r="B2850" s="3" t="s">
        <v>5500</v>
      </c>
      <c r="C2850" s="2">
        <v>3</v>
      </c>
      <c r="D2850" s="2">
        <v>2020</v>
      </c>
      <c r="E2850" s="4">
        <v>436</v>
      </c>
      <c r="F2850" s="4">
        <v>0</v>
      </c>
      <c r="G2850" s="4">
        <v>436</v>
      </c>
      <c r="H2850" s="3" t="s">
        <v>38</v>
      </c>
      <c r="I2850" s="3" t="s">
        <v>1503</v>
      </c>
      <c r="J2850" s="4">
        <v>122.08000000000001</v>
      </c>
    </row>
    <row r="2851" spans="1:10" x14ac:dyDescent="0.3">
      <c r="A2851" s="2" t="s">
        <v>5501</v>
      </c>
      <c r="B2851" s="3" t="s">
        <v>5502</v>
      </c>
      <c r="C2851" s="2">
        <v>3</v>
      </c>
      <c r="D2851" s="2">
        <v>2020</v>
      </c>
      <c r="E2851" s="4">
        <v>636</v>
      </c>
      <c r="F2851" s="4">
        <v>0</v>
      </c>
      <c r="G2851" s="4">
        <v>636</v>
      </c>
      <c r="H2851" s="3" t="s">
        <v>41</v>
      </c>
      <c r="I2851" s="3" t="s">
        <v>194</v>
      </c>
      <c r="J2851" s="4">
        <v>216.24</v>
      </c>
    </row>
    <row r="2852" spans="1:10" x14ac:dyDescent="0.3">
      <c r="A2852" s="2" t="s">
        <v>5503</v>
      </c>
      <c r="B2852" s="3" t="s">
        <v>5504</v>
      </c>
      <c r="C2852" s="2">
        <v>3</v>
      </c>
      <c r="D2852" s="2">
        <v>2020</v>
      </c>
      <c r="E2852" s="4">
        <v>523</v>
      </c>
      <c r="F2852" s="4">
        <v>0</v>
      </c>
      <c r="G2852" s="4">
        <v>523</v>
      </c>
      <c r="H2852" s="3" t="s">
        <v>44</v>
      </c>
      <c r="I2852" s="3" t="s">
        <v>45</v>
      </c>
      <c r="J2852" s="4">
        <v>156.9</v>
      </c>
    </row>
    <row r="2853" spans="1:10" x14ac:dyDescent="0.3">
      <c r="A2853" s="2" t="s">
        <v>5505</v>
      </c>
      <c r="B2853" s="3" t="s">
        <v>5506</v>
      </c>
      <c r="C2853" s="2">
        <v>3</v>
      </c>
      <c r="D2853" s="2">
        <v>2020</v>
      </c>
      <c r="E2853" s="4">
        <v>284</v>
      </c>
      <c r="F2853" s="4">
        <v>0</v>
      </c>
      <c r="G2853" s="4">
        <v>284</v>
      </c>
      <c r="H2853" s="3" t="s">
        <v>60</v>
      </c>
      <c r="I2853" s="3" t="s">
        <v>109</v>
      </c>
      <c r="J2853" s="4">
        <v>76.680000000000007</v>
      </c>
    </row>
    <row r="2854" spans="1:10" x14ac:dyDescent="0.3">
      <c r="A2854" s="2" t="s">
        <v>5507</v>
      </c>
      <c r="B2854" s="3" t="s">
        <v>5508</v>
      </c>
      <c r="C2854" s="2">
        <v>3</v>
      </c>
      <c r="D2854" s="2">
        <v>2020</v>
      </c>
      <c r="E2854" s="4">
        <v>267</v>
      </c>
      <c r="F2854" s="4">
        <v>0</v>
      </c>
      <c r="G2854" s="4">
        <v>267</v>
      </c>
      <c r="H2854" s="3" t="s">
        <v>60</v>
      </c>
      <c r="I2854" s="3" t="s">
        <v>164</v>
      </c>
      <c r="J2854" s="4">
        <v>90.78</v>
      </c>
    </row>
    <row r="2855" spans="1:10" x14ac:dyDescent="0.3">
      <c r="A2855" s="2" t="s">
        <v>5509</v>
      </c>
      <c r="B2855" s="3" t="s">
        <v>5510</v>
      </c>
      <c r="C2855" s="2">
        <v>3</v>
      </c>
      <c r="D2855" s="2">
        <v>2020</v>
      </c>
      <c r="E2855" s="4">
        <v>383</v>
      </c>
      <c r="F2855" s="4">
        <v>0</v>
      </c>
      <c r="G2855" s="4">
        <v>383</v>
      </c>
      <c r="H2855" s="3" t="s">
        <v>63</v>
      </c>
      <c r="I2855" s="3" t="s">
        <v>66</v>
      </c>
      <c r="J2855" s="4">
        <v>122.56</v>
      </c>
    </row>
    <row r="2856" spans="1:10" x14ac:dyDescent="0.3">
      <c r="A2856" s="2" t="s">
        <v>5511</v>
      </c>
      <c r="B2856" s="3" t="s">
        <v>5512</v>
      </c>
      <c r="C2856" s="2">
        <v>3</v>
      </c>
      <c r="D2856" s="2">
        <v>2020</v>
      </c>
      <c r="E2856" s="4">
        <v>345</v>
      </c>
      <c r="F2856" s="4">
        <v>0</v>
      </c>
      <c r="G2856" s="4">
        <v>345</v>
      </c>
      <c r="H2856" s="3" t="s">
        <v>63</v>
      </c>
      <c r="I2856" s="3" t="s">
        <v>116</v>
      </c>
      <c r="J2856" s="4">
        <v>106.95</v>
      </c>
    </row>
    <row r="2857" spans="1:10" x14ac:dyDescent="0.3">
      <c r="A2857" s="2" t="s">
        <v>5513</v>
      </c>
      <c r="B2857" s="3" t="s">
        <v>5514</v>
      </c>
      <c r="C2857" s="2">
        <v>3</v>
      </c>
      <c r="D2857" s="2">
        <v>2020</v>
      </c>
      <c r="E2857" s="4">
        <v>383</v>
      </c>
      <c r="F2857" s="4">
        <v>0</v>
      </c>
      <c r="G2857" s="4">
        <v>383</v>
      </c>
      <c r="H2857" s="3" t="s">
        <v>63</v>
      </c>
      <c r="I2857" s="3" t="s">
        <v>66</v>
      </c>
      <c r="J2857" s="4">
        <v>122.56</v>
      </c>
    </row>
    <row r="2858" spans="1:10" x14ac:dyDescent="0.3">
      <c r="A2858" s="2" t="s">
        <v>5513</v>
      </c>
      <c r="B2858" s="3" t="s">
        <v>5515</v>
      </c>
      <c r="C2858" s="2">
        <v>8</v>
      </c>
      <c r="D2858" s="2">
        <v>2020</v>
      </c>
      <c r="E2858" s="4">
        <v>345</v>
      </c>
      <c r="F2858" s="4">
        <v>0</v>
      </c>
      <c r="G2858" s="4">
        <v>345</v>
      </c>
      <c r="H2858" s="3" t="s">
        <v>63</v>
      </c>
      <c r="I2858" s="3" t="s">
        <v>116</v>
      </c>
      <c r="J2858" s="4">
        <v>106.95</v>
      </c>
    </row>
    <row r="2859" spans="1:10" x14ac:dyDescent="0.3">
      <c r="A2859" s="2" t="s">
        <v>5516</v>
      </c>
      <c r="B2859" s="3" t="s">
        <v>5517</v>
      </c>
      <c r="C2859" s="2">
        <v>3</v>
      </c>
      <c r="D2859" s="2">
        <v>2020</v>
      </c>
      <c r="E2859" s="4">
        <v>436</v>
      </c>
      <c r="F2859" s="4">
        <v>0</v>
      </c>
      <c r="G2859" s="4">
        <v>436</v>
      </c>
      <c r="H2859" s="3" t="s">
        <v>38</v>
      </c>
      <c r="I2859" s="3" t="s">
        <v>4207</v>
      </c>
      <c r="J2859" s="4">
        <v>117.72000000000001</v>
      </c>
    </row>
    <row r="2860" spans="1:10" x14ac:dyDescent="0.3">
      <c r="A2860" s="2" t="s">
        <v>5518</v>
      </c>
      <c r="B2860" s="3" t="s">
        <v>5519</v>
      </c>
      <c r="C2860" s="2">
        <v>3</v>
      </c>
      <c r="D2860" s="2">
        <v>2020</v>
      </c>
      <c r="E2860" s="4">
        <v>510</v>
      </c>
      <c r="F2860" s="4">
        <v>0</v>
      </c>
      <c r="G2860" s="4">
        <v>510</v>
      </c>
      <c r="H2860" s="3" t="s">
        <v>41</v>
      </c>
      <c r="I2860" s="3" t="s">
        <v>42</v>
      </c>
      <c r="J2860" s="4">
        <v>163.20000000000002</v>
      </c>
    </row>
    <row r="2861" spans="1:10" x14ac:dyDescent="0.3">
      <c r="A2861" s="2" t="s">
        <v>5520</v>
      </c>
      <c r="B2861" s="3" t="s">
        <v>5521</v>
      </c>
      <c r="C2861" s="2">
        <v>3</v>
      </c>
      <c r="D2861" s="2">
        <v>2020</v>
      </c>
      <c r="E2861" s="4">
        <v>540</v>
      </c>
      <c r="F2861" s="4">
        <v>0</v>
      </c>
      <c r="G2861" s="4">
        <v>540</v>
      </c>
      <c r="H2861" s="3" t="s">
        <v>44</v>
      </c>
      <c r="I2861" s="3" t="s">
        <v>568</v>
      </c>
      <c r="J2861" s="4">
        <v>167.4</v>
      </c>
    </row>
    <row r="2862" spans="1:10" x14ac:dyDescent="0.3">
      <c r="A2862" s="2" t="s">
        <v>5522</v>
      </c>
      <c r="B2862" s="3" t="s">
        <v>5523</v>
      </c>
      <c r="C2862" s="2">
        <v>3</v>
      </c>
      <c r="D2862" s="2">
        <v>2020</v>
      </c>
      <c r="E2862" s="4">
        <v>507</v>
      </c>
      <c r="F2862" s="4">
        <v>0</v>
      </c>
      <c r="G2862" s="4">
        <v>507</v>
      </c>
      <c r="H2862" s="3" t="s">
        <v>44</v>
      </c>
      <c r="I2862" s="3" t="s">
        <v>275</v>
      </c>
      <c r="J2862" s="4">
        <v>136.89000000000001</v>
      </c>
    </row>
    <row r="2863" spans="1:10" x14ac:dyDescent="0.3">
      <c r="A2863" s="2" t="s">
        <v>5524</v>
      </c>
      <c r="B2863" s="3" t="s">
        <v>5525</v>
      </c>
      <c r="C2863" s="2">
        <v>3</v>
      </c>
      <c r="D2863" s="2">
        <v>2020</v>
      </c>
      <c r="E2863" s="4">
        <v>336</v>
      </c>
      <c r="F2863" s="4">
        <v>0</v>
      </c>
      <c r="G2863" s="4">
        <v>336</v>
      </c>
      <c r="H2863" s="3" t="s">
        <v>60</v>
      </c>
      <c r="I2863" s="3" t="s">
        <v>247</v>
      </c>
      <c r="J2863" s="4">
        <v>120.96</v>
      </c>
    </row>
    <row r="2864" spans="1:10" x14ac:dyDescent="0.3">
      <c r="A2864" s="2" t="s">
        <v>5526</v>
      </c>
      <c r="B2864" s="3" t="s">
        <v>5527</v>
      </c>
      <c r="C2864" s="2">
        <v>3</v>
      </c>
      <c r="D2864" s="2">
        <v>2020</v>
      </c>
      <c r="E2864" s="4">
        <v>283</v>
      </c>
      <c r="F2864" s="4">
        <v>0</v>
      </c>
      <c r="G2864" s="4">
        <v>283</v>
      </c>
      <c r="H2864" s="3" t="s">
        <v>60</v>
      </c>
      <c r="I2864" s="3" t="s">
        <v>745</v>
      </c>
      <c r="J2864" s="4">
        <v>82.07</v>
      </c>
    </row>
    <row r="2865" spans="1:10" x14ac:dyDescent="0.3">
      <c r="A2865" s="2" t="s">
        <v>5528</v>
      </c>
      <c r="B2865" s="3" t="s">
        <v>5529</v>
      </c>
      <c r="C2865" s="2">
        <v>3</v>
      </c>
      <c r="D2865" s="2">
        <v>2020</v>
      </c>
      <c r="E2865" s="4">
        <v>447</v>
      </c>
      <c r="F2865" s="4">
        <v>0</v>
      </c>
      <c r="G2865" s="4">
        <v>447</v>
      </c>
      <c r="H2865" s="3" t="s">
        <v>63</v>
      </c>
      <c r="I2865" s="3" t="s">
        <v>64</v>
      </c>
      <c r="J2865" s="4">
        <v>156.44999999999999</v>
      </c>
    </row>
    <row r="2866" spans="1:10" x14ac:dyDescent="0.3">
      <c r="A2866" s="2" t="s">
        <v>5530</v>
      </c>
      <c r="B2866" s="3" t="s">
        <v>5531</v>
      </c>
      <c r="C2866" s="2">
        <v>3</v>
      </c>
      <c r="D2866" s="2">
        <v>2020</v>
      </c>
      <c r="E2866" s="4">
        <v>447</v>
      </c>
      <c r="F2866" s="4">
        <v>0</v>
      </c>
      <c r="G2866" s="4">
        <v>447</v>
      </c>
      <c r="H2866" s="3" t="s">
        <v>63</v>
      </c>
      <c r="I2866" s="3" t="s">
        <v>64</v>
      </c>
      <c r="J2866" s="4">
        <v>156.44999999999999</v>
      </c>
    </row>
    <row r="2867" spans="1:10" x14ac:dyDescent="0.3">
      <c r="A2867" s="2" t="s">
        <v>5532</v>
      </c>
      <c r="B2867" s="3" t="s">
        <v>5533</v>
      </c>
      <c r="C2867" s="2">
        <v>2</v>
      </c>
      <c r="D2867" s="2">
        <v>2020</v>
      </c>
      <c r="E2867" s="4">
        <v>345</v>
      </c>
      <c r="F2867" s="4">
        <v>0</v>
      </c>
      <c r="G2867" s="4">
        <v>345</v>
      </c>
      <c r="H2867" s="3" t="s">
        <v>63</v>
      </c>
      <c r="I2867" s="3" t="s">
        <v>116</v>
      </c>
      <c r="J2867" s="4">
        <v>106.95</v>
      </c>
    </row>
    <row r="2868" spans="1:10" x14ac:dyDescent="0.3">
      <c r="A2868" s="2" t="s">
        <v>5534</v>
      </c>
      <c r="B2868" s="3" t="s">
        <v>5535</v>
      </c>
      <c r="C2868" s="2">
        <v>2</v>
      </c>
      <c r="D2868" s="2">
        <v>2020</v>
      </c>
      <c r="E2868" s="4">
        <v>510</v>
      </c>
      <c r="F2868" s="4">
        <v>0</v>
      </c>
      <c r="G2868" s="4">
        <v>510</v>
      </c>
      <c r="H2868" s="3" t="s">
        <v>41</v>
      </c>
      <c r="I2868" s="3" t="s">
        <v>42</v>
      </c>
      <c r="J2868" s="4">
        <v>163.20000000000002</v>
      </c>
    </row>
    <row r="2869" spans="1:10" x14ac:dyDescent="0.3">
      <c r="A2869" s="2" t="s">
        <v>5536</v>
      </c>
      <c r="B2869" s="3" t="s">
        <v>5537</v>
      </c>
      <c r="C2869" s="2">
        <v>2</v>
      </c>
      <c r="D2869" s="2">
        <v>2020</v>
      </c>
      <c r="E2869" s="4">
        <v>506</v>
      </c>
      <c r="F2869" s="4">
        <v>0</v>
      </c>
      <c r="G2869" s="4">
        <v>506</v>
      </c>
      <c r="H2869" s="3" t="s">
        <v>44</v>
      </c>
      <c r="I2869" s="3" t="s">
        <v>58</v>
      </c>
      <c r="J2869" s="4">
        <v>146.73999999999998</v>
      </c>
    </row>
    <row r="2870" spans="1:10" x14ac:dyDescent="0.3">
      <c r="A2870" s="2" t="s">
        <v>5538</v>
      </c>
      <c r="B2870" s="3" t="s">
        <v>5539</v>
      </c>
      <c r="C2870" s="2">
        <v>2</v>
      </c>
      <c r="D2870" s="2">
        <v>2020</v>
      </c>
      <c r="E2870" s="4">
        <v>284</v>
      </c>
      <c r="F2870" s="4">
        <v>0</v>
      </c>
      <c r="G2870" s="4">
        <v>284</v>
      </c>
      <c r="H2870" s="3" t="s">
        <v>60</v>
      </c>
      <c r="I2870" s="3" t="s">
        <v>109</v>
      </c>
      <c r="J2870" s="4">
        <v>76.680000000000007</v>
      </c>
    </row>
    <row r="2871" spans="1:10" x14ac:dyDescent="0.3">
      <c r="A2871" s="2" t="s">
        <v>5540</v>
      </c>
      <c r="B2871" s="3" t="s">
        <v>5541</v>
      </c>
      <c r="C2871" s="2">
        <v>2</v>
      </c>
      <c r="D2871" s="2">
        <v>2020</v>
      </c>
      <c r="E2871" s="4">
        <v>345</v>
      </c>
      <c r="F2871" s="4">
        <v>0</v>
      </c>
      <c r="G2871" s="4">
        <v>345</v>
      </c>
      <c r="H2871" s="3" t="s">
        <v>63</v>
      </c>
      <c r="I2871" s="3" t="s">
        <v>116</v>
      </c>
      <c r="J2871" s="4">
        <v>106.95</v>
      </c>
    </row>
    <row r="2872" spans="1:10" x14ac:dyDescent="0.3">
      <c r="A2872" s="2" t="s">
        <v>5542</v>
      </c>
      <c r="B2872" s="3" t="s">
        <v>5543</v>
      </c>
      <c r="C2872" s="2">
        <v>2</v>
      </c>
      <c r="D2872" s="2">
        <v>2020</v>
      </c>
      <c r="E2872" s="4">
        <v>447</v>
      </c>
      <c r="F2872" s="4">
        <v>0</v>
      </c>
      <c r="G2872" s="4">
        <v>447</v>
      </c>
      <c r="H2872" s="3" t="s">
        <v>63</v>
      </c>
      <c r="I2872" s="3" t="s">
        <v>64</v>
      </c>
      <c r="J2872" s="4">
        <v>156.44999999999999</v>
      </c>
    </row>
    <row r="2873" spans="1:10" x14ac:dyDescent="0.3">
      <c r="A2873" s="2" t="s">
        <v>5544</v>
      </c>
      <c r="B2873" s="3" t="s">
        <v>5545</v>
      </c>
      <c r="C2873" s="2">
        <v>2</v>
      </c>
      <c r="D2873" s="2">
        <v>2020</v>
      </c>
      <c r="E2873" s="4">
        <v>345</v>
      </c>
      <c r="F2873" s="4">
        <v>0</v>
      </c>
      <c r="G2873" s="4">
        <v>345</v>
      </c>
      <c r="H2873" s="3" t="s">
        <v>63</v>
      </c>
      <c r="I2873" s="3" t="s">
        <v>116</v>
      </c>
      <c r="J2873" s="4">
        <v>106.95</v>
      </c>
    </row>
    <row r="2874" spans="1:10" x14ac:dyDescent="0.3">
      <c r="A2874" s="2" t="s">
        <v>5546</v>
      </c>
      <c r="B2874" s="3" t="s">
        <v>5547</v>
      </c>
      <c r="C2874" s="2">
        <v>2</v>
      </c>
      <c r="D2874" s="2">
        <v>2020</v>
      </c>
      <c r="E2874" s="4">
        <v>447</v>
      </c>
      <c r="F2874" s="4">
        <v>0</v>
      </c>
      <c r="G2874" s="4">
        <v>447</v>
      </c>
      <c r="H2874" s="3" t="s">
        <v>63</v>
      </c>
      <c r="I2874" s="3" t="s">
        <v>64</v>
      </c>
      <c r="J2874" s="4">
        <v>156.44999999999999</v>
      </c>
    </row>
    <row r="2875" spans="1:10" x14ac:dyDescent="0.3">
      <c r="A2875" s="2" t="s">
        <v>5548</v>
      </c>
      <c r="B2875" s="3" t="s">
        <v>5549</v>
      </c>
      <c r="C2875" s="2">
        <v>2</v>
      </c>
      <c r="D2875" s="2">
        <v>2020</v>
      </c>
      <c r="E2875" s="4">
        <v>168</v>
      </c>
      <c r="F2875" s="4">
        <v>0</v>
      </c>
      <c r="G2875" s="4">
        <v>168</v>
      </c>
      <c r="H2875" s="3" t="s">
        <v>11</v>
      </c>
      <c r="I2875" s="3" t="s">
        <v>121</v>
      </c>
      <c r="J2875" s="4">
        <v>75.600000000000009</v>
      </c>
    </row>
    <row r="2876" spans="1:10" x14ac:dyDescent="0.3">
      <c r="A2876" s="2" t="s">
        <v>5550</v>
      </c>
      <c r="B2876" s="3" t="s">
        <v>5551</v>
      </c>
      <c r="C2876" s="2">
        <v>2</v>
      </c>
      <c r="D2876" s="2">
        <v>2020</v>
      </c>
      <c r="E2876" s="4">
        <v>144</v>
      </c>
      <c r="F2876" s="4">
        <v>0</v>
      </c>
      <c r="G2876" s="4">
        <v>144</v>
      </c>
      <c r="H2876" s="3" t="s">
        <v>11</v>
      </c>
      <c r="I2876" s="3" t="s">
        <v>119</v>
      </c>
      <c r="J2876" s="4">
        <v>66.240000000000009</v>
      </c>
    </row>
    <row r="2877" spans="1:10" x14ac:dyDescent="0.3">
      <c r="A2877" s="2" t="s">
        <v>5552</v>
      </c>
      <c r="B2877" s="3" t="s">
        <v>5553</v>
      </c>
      <c r="C2877" s="2">
        <v>2</v>
      </c>
      <c r="D2877" s="2">
        <v>2020</v>
      </c>
      <c r="E2877" s="4">
        <v>636</v>
      </c>
      <c r="F2877" s="4">
        <v>0</v>
      </c>
      <c r="G2877" s="4">
        <v>636</v>
      </c>
      <c r="H2877" s="3" t="s">
        <v>41</v>
      </c>
      <c r="I2877" s="3" t="s">
        <v>194</v>
      </c>
      <c r="J2877" s="4">
        <v>216.24</v>
      </c>
    </row>
    <row r="2878" spans="1:10" x14ac:dyDescent="0.3">
      <c r="A2878" s="2" t="s">
        <v>5552</v>
      </c>
      <c r="B2878" s="3" t="s">
        <v>5554</v>
      </c>
      <c r="C2878" s="2">
        <v>6</v>
      </c>
      <c r="D2878" s="2">
        <v>2020</v>
      </c>
      <c r="E2878" s="4">
        <v>539</v>
      </c>
      <c r="F2878" s="4">
        <v>0</v>
      </c>
      <c r="G2878" s="4">
        <v>539</v>
      </c>
      <c r="H2878" s="3" t="s">
        <v>44</v>
      </c>
      <c r="I2878" s="3" t="s">
        <v>1089</v>
      </c>
      <c r="J2878" s="4">
        <v>156.31</v>
      </c>
    </row>
    <row r="2879" spans="1:10" x14ac:dyDescent="0.3">
      <c r="A2879" s="2" t="s">
        <v>5555</v>
      </c>
      <c r="B2879" s="3" t="s">
        <v>5556</v>
      </c>
      <c r="C2879" s="2">
        <v>2</v>
      </c>
      <c r="D2879" s="2">
        <v>2020</v>
      </c>
      <c r="E2879" s="4">
        <v>336</v>
      </c>
      <c r="F2879" s="4">
        <v>0</v>
      </c>
      <c r="G2879" s="4">
        <v>336</v>
      </c>
      <c r="H2879" s="3" t="s">
        <v>60</v>
      </c>
      <c r="I2879" s="3" t="s">
        <v>247</v>
      </c>
      <c r="J2879" s="4">
        <v>120.96</v>
      </c>
    </row>
    <row r="2880" spans="1:10" x14ac:dyDescent="0.3">
      <c r="A2880" s="2" t="s">
        <v>5557</v>
      </c>
      <c r="B2880" s="3" t="s">
        <v>5558</v>
      </c>
      <c r="C2880" s="2">
        <v>2</v>
      </c>
      <c r="D2880" s="2">
        <v>2020</v>
      </c>
      <c r="E2880" s="4">
        <v>332</v>
      </c>
      <c r="F2880" s="4">
        <v>0</v>
      </c>
      <c r="G2880" s="4">
        <v>332</v>
      </c>
      <c r="H2880" s="3" t="s">
        <v>60</v>
      </c>
      <c r="I2880" s="3" t="s">
        <v>296</v>
      </c>
      <c r="J2880" s="4">
        <v>99.6</v>
      </c>
    </row>
    <row r="2881" spans="1:10" x14ac:dyDescent="0.3">
      <c r="A2881" s="2" t="s">
        <v>5559</v>
      </c>
      <c r="B2881" s="3" t="s">
        <v>5560</v>
      </c>
      <c r="C2881" s="2">
        <v>2</v>
      </c>
      <c r="D2881" s="2">
        <v>2020</v>
      </c>
      <c r="E2881" s="4">
        <v>447</v>
      </c>
      <c r="F2881" s="4">
        <v>0</v>
      </c>
      <c r="G2881" s="4">
        <v>447</v>
      </c>
      <c r="H2881" s="3" t="s">
        <v>63</v>
      </c>
      <c r="I2881" s="3" t="s">
        <v>64</v>
      </c>
      <c r="J2881" s="4">
        <v>156.44999999999999</v>
      </c>
    </row>
    <row r="2882" spans="1:10" x14ac:dyDescent="0.3">
      <c r="A2882" s="2" t="s">
        <v>5561</v>
      </c>
      <c r="B2882" s="3" t="s">
        <v>5562</v>
      </c>
      <c r="C2882" s="2">
        <v>2</v>
      </c>
      <c r="D2882" s="2">
        <v>2020</v>
      </c>
      <c r="E2882" s="4">
        <v>447</v>
      </c>
      <c r="F2882" s="4">
        <v>0</v>
      </c>
      <c r="G2882" s="4">
        <v>447</v>
      </c>
      <c r="H2882" s="3" t="s">
        <v>63</v>
      </c>
      <c r="I2882" s="3" t="s">
        <v>64</v>
      </c>
      <c r="J2882" s="4">
        <v>156.44999999999999</v>
      </c>
    </row>
    <row r="2883" spans="1:10" x14ac:dyDescent="0.3">
      <c r="A2883" s="2" t="s">
        <v>5563</v>
      </c>
      <c r="B2883" s="3" t="s">
        <v>5564</v>
      </c>
      <c r="C2883" s="2">
        <v>2</v>
      </c>
      <c r="D2883" s="2">
        <v>2020</v>
      </c>
      <c r="E2883" s="4">
        <v>345</v>
      </c>
      <c r="F2883" s="4">
        <v>0</v>
      </c>
      <c r="G2883" s="4">
        <v>345</v>
      </c>
      <c r="H2883" s="3" t="s">
        <v>63</v>
      </c>
      <c r="I2883" s="3" t="s">
        <v>116</v>
      </c>
      <c r="J2883" s="4">
        <v>106.95</v>
      </c>
    </row>
    <row r="2884" spans="1:10" x14ac:dyDescent="0.3">
      <c r="A2884" s="2" t="s">
        <v>5565</v>
      </c>
      <c r="B2884" s="3" t="s">
        <v>5566</v>
      </c>
      <c r="C2884" s="2">
        <v>2</v>
      </c>
      <c r="D2884" s="2">
        <v>2020</v>
      </c>
      <c r="E2884" s="4">
        <v>345</v>
      </c>
      <c r="F2884" s="4">
        <v>0</v>
      </c>
      <c r="G2884" s="4">
        <v>345</v>
      </c>
      <c r="H2884" s="3" t="s">
        <v>63</v>
      </c>
      <c r="I2884" s="3" t="s">
        <v>116</v>
      </c>
      <c r="J2884" s="4">
        <v>106.95</v>
      </c>
    </row>
    <row r="2885" spans="1:10" x14ac:dyDescent="0.3">
      <c r="A2885" s="2" t="s">
        <v>5567</v>
      </c>
      <c r="B2885" s="3" t="s">
        <v>5568</v>
      </c>
      <c r="C2885" s="2">
        <v>2</v>
      </c>
      <c r="D2885" s="2">
        <v>2020</v>
      </c>
      <c r="E2885" s="4">
        <v>144</v>
      </c>
      <c r="F2885" s="4">
        <v>0</v>
      </c>
      <c r="G2885" s="4">
        <v>144</v>
      </c>
      <c r="H2885" s="3" t="s">
        <v>11</v>
      </c>
      <c r="I2885" s="3" t="s">
        <v>119</v>
      </c>
      <c r="J2885" s="4">
        <v>66.240000000000009</v>
      </c>
    </row>
    <row r="2886" spans="1:10" x14ac:dyDescent="0.3">
      <c r="A2886" s="2" t="s">
        <v>5569</v>
      </c>
      <c r="B2886" s="3" t="s">
        <v>5570</v>
      </c>
      <c r="C2886" s="2">
        <v>2</v>
      </c>
      <c r="D2886" s="2">
        <v>2020</v>
      </c>
      <c r="E2886" s="4">
        <v>168</v>
      </c>
      <c r="F2886" s="4">
        <v>0</v>
      </c>
      <c r="G2886" s="4">
        <v>168</v>
      </c>
      <c r="H2886" s="3" t="s">
        <v>11</v>
      </c>
      <c r="I2886" s="3" t="s">
        <v>121</v>
      </c>
      <c r="J2886" s="4">
        <v>75.600000000000009</v>
      </c>
    </row>
    <row r="2887" spans="1:10" x14ac:dyDescent="0.3">
      <c r="A2887" s="2" t="s">
        <v>5571</v>
      </c>
      <c r="B2887" s="3" t="s">
        <v>5572</v>
      </c>
      <c r="C2887" s="2">
        <v>2</v>
      </c>
      <c r="D2887" s="2">
        <v>2020</v>
      </c>
      <c r="E2887" s="4">
        <v>240</v>
      </c>
      <c r="F2887" s="4">
        <v>0</v>
      </c>
      <c r="G2887" s="4">
        <v>240</v>
      </c>
      <c r="H2887" s="3" t="s">
        <v>14</v>
      </c>
      <c r="I2887" s="3" t="s">
        <v>17</v>
      </c>
      <c r="J2887" s="4">
        <v>43.199999999999996</v>
      </c>
    </row>
    <row r="2888" spans="1:10" x14ac:dyDescent="0.3">
      <c r="A2888" s="2" t="s">
        <v>5573</v>
      </c>
      <c r="B2888" s="3" t="s">
        <v>5574</v>
      </c>
      <c r="C2888" s="2">
        <v>2</v>
      </c>
      <c r="D2888" s="2">
        <v>2020</v>
      </c>
      <c r="E2888" s="4">
        <v>592</v>
      </c>
      <c r="F2888" s="4">
        <v>0</v>
      </c>
      <c r="G2888" s="4">
        <v>592</v>
      </c>
      <c r="H2888" s="3" t="s">
        <v>44</v>
      </c>
      <c r="I2888" s="3" t="s">
        <v>55</v>
      </c>
      <c r="J2888" s="4">
        <v>165.76000000000002</v>
      </c>
    </row>
    <row r="2889" spans="1:10" x14ac:dyDescent="0.3">
      <c r="A2889" s="2" t="s">
        <v>5573</v>
      </c>
      <c r="B2889" s="3" t="s">
        <v>5575</v>
      </c>
      <c r="C2889" s="2">
        <v>9</v>
      </c>
      <c r="D2889" s="2">
        <v>2020</v>
      </c>
      <c r="E2889" s="4">
        <v>295</v>
      </c>
      <c r="F2889" s="4">
        <v>0</v>
      </c>
      <c r="G2889" s="4">
        <v>295</v>
      </c>
      <c r="H2889" s="3" t="s">
        <v>60</v>
      </c>
      <c r="I2889" s="3" t="s">
        <v>729</v>
      </c>
      <c r="J2889" s="4">
        <v>97.350000000000009</v>
      </c>
    </row>
    <row r="2890" spans="1:10" x14ac:dyDescent="0.3">
      <c r="A2890" s="2" t="s">
        <v>5576</v>
      </c>
      <c r="B2890" s="3" t="s">
        <v>5577</v>
      </c>
      <c r="C2890" s="2">
        <v>2</v>
      </c>
      <c r="D2890" s="2">
        <v>2020</v>
      </c>
      <c r="E2890" s="4">
        <v>447</v>
      </c>
      <c r="F2890" s="4">
        <v>0</v>
      </c>
      <c r="G2890" s="4">
        <v>447</v>
      </c>
      <c r="H2890" s="3" t="s">
        <v>63</v>
      </c>
      <c r="I2890" s="3" t="s">
        <v>64</v>
      </c>
      <c r="J2890" s="4">
        <v>156.44999999999999</v>
      </c>
    </row>
    <row r="2891" spans="1:10" x14ac:dyDescent="0.3">
      <c r="A2891" s="2" t="s">
        <v>5578</v>
      </c>
      <c r="B2891" s="3" t="s">
        <v>5579</v>
      </c>
      <c r="C2891" s="2">
        <v>2</v>
      </c>
      <c r="D2891" s="2">
        <v>2020</v>
      </c>
      <c r="E2891" s="4">
        <v>345</v>
      </c>
      <c r="F2891" s="4">
        <v>0</v>
      </c>
      <c r="G2891" s="4">
        <v>345</v>
      </c>
      <c r="H2891" s="3" t="s">
        <v>63</v>
      </c>
      <c r="I2891" s="3" t="s">
        <v>116</v>
      </c>
      <c r="J2891" s="4">
        <v>106.95</v>
      </c>
    </row>
    <row r="2892" spans="1:10" x14ac:dyDescent="0.3">
      <c r="A2892" s="2" t="s">
        <v>5580</v>
      </c>
      <c r="B2892" s="3" t="s">
        <v>5581</v>
      </c>
      <c r="C2892" s="2">
        <v>2</v>
      </c>
      <c r="D2892" s="2">
        <v>2020</v>
      </c>
      <c r="E2892" s="4">
        <v>345</v>
      </c>
      <c r="F2892" s="4">
        <v>0</v>
      </c>
      <c r="G2892" s="4">
        <v>345</v>
      </c>
      <c r="H2892" s="3" t="s">
        <v>63</v>
      </c>
      <c r="I2892" s="3" t="s">
        <v>116</v>
      </c>
      <c r="J2892" s="4">
        <v>106.95</v>
      </c>
    </row>
    <row r="2893" spans="1:10" x14ac:dyDescent="0.3">
      <c r="A2893" s="2" t="s">
        <v>5582</v>
      </c>
      <c r="B2893" s="3" t="s">
        <v>5583</v>
      </c>
      <c r="C2893" s="2">
        <v>2</v>
      </c>
      <c r="D2893" s="2">
        <v>2020</v>
      </c>
      <c r="E2893" s="4">
        <v>383</v>
      </c>
      <c r="F2893" s="4">
        <v>0</v>
      </c>
      <c r="G2893" s="4">
        <v>383</v>
      </c>
      <c r="H2893" s="3" t="s">
        <v>63</v>
      </c>
      <c r="I2893" s="3" t="s">
        <v>66</v>
      </c>
      <c r="J2893" s="4">
        <v>122.56</v>
      </c>
    </row>
    <row r="2894" spans="1:10" x14ac:dyDescent="0.3">
      <c r="A2894" s="2" t="s">
        <v>5584</v>
      </c>
      <c r="B2894" s="3" t="s">
        <v>5585</v>
      </c>
      <c r="C2894" s="2">
        <v>2</v>
      </c>
      <c r="D2894" s="2">
        <v>2020</v>
      </c>
      <c r="E2894" s="4">
        <v>383</v>
      </c>
      <c r="F2894" s="4">
        <v>0</v>
      </c>
      <c r="G2894" s="4">
        <v>383</v>
      </c>
      <c r="H2894" s="3" t="s">
        <v>63</v>
      </c>
      <c r="I2894" s="3" t="s">
        <v>66</v>
      </c>
      <c r="J2894" s="4">
        <v>122.56</v>
      </c>
    </row>
    <row r="2895" spans="1:10" x14ac:dyDescent="0.3">
      <c r="A2895" s="2" t="s">
        <v>5586</v>
      </c>
      <c r="B2895" s="3" t="s">
        <v>5587</v>
      </c>
      <c r="C2895" s="2">
        <v>2</v>
      </c>
      <c r="D2895" s="2">
        <v>2020</v>
      </c>
      <c r="E2895" s="4">
        <v>144</v>
      </c>
      <c r="F2895" s="4">
        <v>0</v>
      </c>
      <c r="G2895" s="4">
        <v>144</v>
      </c>
      <c r="H2895" s="3" t="s">
        <v>11</v>
      </c>
      <c r="I2895" s="3" t="s">
        <v>119</v>
      </c>
      <c r="J2895" s="4">
        <v>66.240000000000009</v>
      </c>
    </row>
    <row r="2896" spans="1:10" x14ac:dyDescent="0.3">
      <c r="A2896" s="2" t="s">
        <v>5588</v>
      </c>
      <c r="B2896" s="3" t="s">
        <v>5589</v>
      </c>
      <c r="C2896" s="2">
        <v>2</v>
      </c>
      <c r="D2896" s="2">
        <v>2020</v>
      </c>
      <c r="E2896" s="4">
        <v>168</v>
      </c>
      <c r="F2896" s="4">
        <v>0</v>
      </c>
      <c r="G2896" s="4">
        <v>168</v>
      </c>
      <c r="H2896" s="3" t="s">
        <v>11</v>
      </c>
      <c r="I2896" s="3" t="s">
        <v>121</v>
      </c>
      <c r="J2896" s="4">
        <v>75.600000000000009</v>
      </c>
    </row>
    <row r="2897" spans="1:10" x14ac:dyDescent="0.3">
      <c r="A2897" s="2" t="s">
        <v>5590</v>
      </c>
      <c r="B2897" s="3" t="s">
        <v>5591</v>
      </c>
      <c r="C2897" s="2">
        <v>2</v>
      </c>
      <c r="D2897" s="2">
        <v>2020</v>
      </c>
      <c r="E2897" s="4">
        <v>210</v>
      </c>
      <c r="F2897" s="4">
        <v>0</v>
      </c>
      <c r="G2897" s="4">
        <v>210</v>
      </c>
      <c r="H2897" s="3" t="s">
        <v>14</v>
      </c>
      <c r="I2897" s="3" t="s">
        <v>75</v>
      </c>
      <c r="J2897" s="4">
        <v>37.799999999999997</v>
      </c>
    </row>
    <row r="2898" spans="1:10" x14ac:dyDescent="0.3">
      <c r="A2898" s="2" t="s">
        <v>5592</v>
      </c>
      <c r="B2898" s="3" t="s">
        <v>5593</v>
      </c>
      <c r="C2898" s="2">
        <v>2</v>
      </c>
      <c r="D2898" s="2">
        <v>2020</v>
      </c>
      <c r="E2898" s="4">
        <v>192</v>
      </c>
      <c r="F2898" s="4">
        <v>0</v>
      </c>
      <c r="G2898" s="4">
        <v>192</v>
      </c>
      <c r="H2898" s="3" t="s">
        <v>14</v>
      </c>
      <c r="I2898" s="3" t="s">
        <v>78</v>
      </c>
      <c r="J2898" s="4">
        <v>34.56</v>
      </c>
    </row>
    <row r="2899" spans="1:10" x14ac:dyDescent="0.3">
      <c r="A2899" s="2" t="s">
        <v>5594</v>
      </c>
      <c r="B2899" s="3" t="s">
        <v>5595</v>
      </c>
      <c r="C2899" s="2">
        <v>2</v>
      </c>
      <c r="D2899" s="2">
        <v>2020</v>
      </c>
      <c r="E2899" s="4">
        <v>492</v>
      </c>
      <c r="F2899" s="4">
        <v>0</v>
      </c>
      <c r="G2899" s="4">
        <v>492</v>
      </c>
      <c r="H2899" s="3" t="s">
        <v>44</v>
      </c>
      <c r="I2899" s="3" t="s">
        <v>512</v>
      </c>
      <c r="J2899" s="4">
        <v>137.76000000000002</v>
      </c>
    </row>
    <row r="2900" spans="1:10" x14ac:dyDescent="0.3">
      <c r="A2900" s="2" t="s">
        <v>5596</v>
      </c>
      <c r="B2900" s="3" t="s">
        <v>5597</v>
      </c>
      <c r="C2900" s="2">
        <v>2</v>
      </c>
      <c r="D2900" s="2">
        <v>2020</v>
      </c>
      <c r="E2900" s="4">
        <v>293</v>
      </c>
      <c r="F2900" s="4">
        <v>0</v>
      </c>
      <c r="G2900" s="4">
        <v>293</v>
      </c>
      <c r="H2900" s="3" t="s">
        <v>60</v>
      </c>
      <c r="I2900" s="3" t="s">
        <v>250</v>
      </c>
      <c r="J2900" s="4">
        <v>90.83</v>
      </c>
    </row>
    <row r="2901" spans="1:10" x14ac:dyDescent="0.3">
      <c r="A2901" s="2" t="s">
        <v>5598</v>
      </c>
      <c r="B2901" s="3" t="s">
        <v>5599</v>
      </c>
      <c r="C2901" s="2">
        <v>3</v>
      </c>
      <c r="D2901" s="2">
        <v>2020</v>
      </c>
      <c r="E2901" s="4">
        <v>447</v>
      </c>
      <c r="F2901" s="4">
        <v>67.050000000000011</v>
      </c>
      <c r="G2901" s="4">
        <v>379.95</v>
      </c>
      <c r="H2901" s="3" t="s">
        <v>63</v>
      </c>
      <c r="I2901" s="3" t="s">
        <v>64</v>
      </c>
      <c r="J2901" s="4">
        <v>156.44999999999999</v>
      </c>
    </row>
    <row r="2902" spans="1:10" x14ac:dyDescent="0.3">
      <c r="A2902" s="2" t="s">
        <v>5600</v>
      </c>
      <c r="B2902" s="3" t="s">
        <v>5601</v>
      </c>
      <c r="C2902" s="2">
        <v>3</v>
      </c>
      <c r="D2902" s="2">
        <v>2020</v>
      </c>
      <c r="E2902" s="4">
        <v>345</v>
      </c>
      <c r="F2902" s="4">
        <v>51.75</v>
      </c>
      <c r="G2902" s="4">
        <v>293.25</v>
      </c>
      <c r="H2902" s="3" t="s">
        <v>63</v>
      </c>
      <c r="I2902" s="3" t="s">
        <v>116</v>
      </c>
      <c r="J2902" s="4">
        <v>106.95</v>
      </c>
    </row>
    <row r="2903" spans="1:10" x14ac:dyDescent="0.3">
      <c r="A2903" s="2" t="s">
        <v>5602</v>
      </c>
      <c r="B2903" s="3" t="s">
        <v>5603</v>
      </c>
      <c r="C2903" s="2">
        <v>3</v>
      </c>
      <c r="D2903" s="2">
        <v>2020</v>
      </c>
      <c r="E2903" s="4">
        <v>220</v>
      </c>
      <c r="F2903" s="4">
        <v>33</v>
      </c>
      <c r="G2903" s="4">
        <v>187</v>
      </c>
      <c r="H2903" s="3" t="s">
        <v>14</v>
      </c>
      <c r="I2903" s="3" t="s">
        <v>15</v>
      </c>
      <c r="J2903" s="4">
        <v>39.6</v>
      </c>
    </row>
    <row r="2904" spans="1:10" x14ac:dyDescent="0.3">
      <c r="A2904" s="2" t="s">
        <v>5602</v>
      </c>
      <c r="B2904" s="3" t="s">
        <v>5604</v>
      </c>
      <c r="C2904" s="2">
        <v>12</v>
      </c>
      <c r="D2904" s="2">
        <v>2020</v>
      </c>
      <c r="E2904" s="4">
        <v>205</v>
      </c>
      <c r="F2904" s="4">
        <v>0</v>
      </c>
      <c r="G2904" s="4">
        <v>205</v>
      </c>
      <c r="H2904" s="3" t="s">
        <v>14</v>
      </c>
      <c r="I2904" s="3" t="s">
        <v>87</v>
      </c>
      <c r="J2904" s="4">
        <v>36.9</v>
      </c>
    </row>
    <row r="2905" spans="1:10" x14ac:dyDescent="0.3">
      <c r="A2905" s="2" t="s">
        <v>5602</v>
      </c>
      <c r="B2905" s="3" t="s">
        <v>5605</v>
      </c>
      <c r="C2905" s="2">
        <v>12</v>
      </c>
      <c r="D2905" s="2">
        <v>2020</v>
      </c>
      <c r="E2905" s="4">
        <v>210</v>
      </c>
      <c r="F2905" s="4">
        <v>0</v>
      </c>
      <c r="G2905" s="4">
        <v>210</v>
      </c>
      <c r="H2905" s="3" t="s">
        <v>14</v>
      </c>
      <c r="I2905" s="3" t="s">
        <v>75</v>
      </c>
      <c r="J2905" s="4">
        <v>37.799999999999997</v>
      </c>
    </row>
    <row r="2906" spans="1:10" x14ac:dyDescent="0.3">
      <c r="A2906" s="2" t="s">
        <v>5606</v>
      </c>
      <c r="B2906" s="3" t="s">
        <v>5607</v>
      </c>
      <c r="C2906" s="2">
        <v>3</v>
      </c>
      <c r="D2906" s="2">
        <v>2020</v>
      </c>
      <c r="E2906" s="4">
        <v>220</v>
      </c>
      <c r="F2906" s="4">
        <v>33</v>
      </c>
      <c r="G2906" s="4">
        <v>187</v>
      </c>
      <c r="H2906" s="3" t="s">
        <v>14</v>
      </c>
      <c r="I2906" s="3" t="s">
        <v>15</v>
      </c>
      <c r="J2906" s="4">
        <v>39.6</v>
      </c>
    </row>
    <row r="2907" spans="1:10" x14ac:dyDescent="0.3">
      <c r="A2907" s="2" t="s">
        <v>5608</v>
      </c>
      <c r="B2907" s="3" t="s">
        <v>5609</v>
      </c>
      <c r="C2907" s="2">
        <v>3</v>
      </c>
      <c r="D2907" s="2">
        <v>2020</v>
      </c>
      <c r="E2907" s="4">
        <v>220</v>
      </c>
      <c r="F2907" s="4">
        <v>33</v>
      </c>
      <c r="G2907" s="4">
        <v>187</v>
      </c>
      <c r="H2907" s="3" t="s">
        <v>14</v>
      </c>
      <c r="I2907" s="3" t="s">
        <v>15</v>
      </c>
      <c r="J2907" s="4">
        <v>39.6</v>
      </c>
    </row>
    <row r="2908" spans="1:10" x14ac:dyDescent="0.3">
      <c r="A2908" s="2" t="s">
        <v>5608</v>
      </c>
      <c r="B2908" s="3" t="s">
        <v>5610</v>
      </c>
      <c r="C2908" s="2">
        <v>7</v>
      </c>
      <c r="D2908" s="2">
        <v>2020</v>
      </c>
      <c r="E2908" s="4">
        <v>240</v>
      </c>
      <c r="F2908" s="4">
        <v>0</v>
      </c>
      <c r="G2908" s="4">
        <v>240</v>
      </c>
      <c r="H2908" s="3" t="s">
        <v>14</v>
      </c>
      <c r="I2908" s="3" t="s">
        <v>17</v>
      </c>
      <c r="J2908" s="4">
        <v>43.199999999999996</v>
      </c>
    </row>
    <row r="2909" spans="1:10" x14ac:dyDescent="0.3">
      <c r="A2909" s="2" t="s">
        <v>5608</v>
      </c>
      <c r="B2909" s="3" t="s">
        <v>5611</v>
      </c>
      <c r="C2909" s="2">
        <v>10</v>
      </c>
      <c r="D2909" s="2">
        <v>2020</v>
      </c>
      <c r="E2909" s="4">
        <v>255</v>
      </c>
      <c r="F2909" s="4">
        <v>0</v>
      </c>
      <c r="G2909" s="4">
        <v>255</v>
      </c>
      <c r="H2909" s="3" t="s">
        <v>20</v>
      </c>
      <c r="I2909" s="3" t="s">
        <v>102</v>
      </c>
      <c r="J2909" s="4">
        <v>66.3</v>
      </c>
    </row>
    <row r="2910" spans="1:10" x14ac:dyDescent="0.3">
      <c r="A2910" s="2" t="s">
        <v>5608</v>
      </c>
      <c r="B2910" s="3" t="s">
        <v>5612</v>
      </c>
      <c r="C2910" s="2">
        <v>8</v>
      </c>
      <c r="D2910" s="2">
        <v>2020</v>
      </c>
      <c r="E2910" s="4">
        <v>258</v>
      </c>
      <c r="F2910" s="4">
        <v>0</v>
      </c>
      <c r="G2910" s="4">
        <v>258</v>
      </c>
      <c r="H2910" s="3" t="s">
        <v>20</v>
      </c>
      <c r="I2910" s="3" t="s">
        <v>105</v>
      </c>
      <c r="J2910" s="4">
        <v>72.240000000000009</v>
      </c>
    </row>
    <row r="2911" spans="1:10" x14ac:dyDescent="0.3">
      <c r="A2911" s="2" t="s">
        <v>5613</v>
      </c>
      <c r="B2911" s="3" t="s">
        <v>5614</v>
      </c>
      <c r="C2911" s="2">
        <v>3</v>
      </c>
      <c r="D2911" s="2">
        <v>2020</v>
      </c>
      <c r="E2911" s="4">
        <v>327</v>
      </c>
      <c r="F2911" s="4">
        <v>49.050000000000011</v>
      </c>
      <c r="G2911" s="4">
        <v>277.95</v>
      </c>
      <c r="H2911" s="3" t="s">
        <v>20</v>
      </c>
      <c r="I2911" s="3" t="s">
        <v>100</v>
      </c>
      <c r="J2911" s="4">
        <v>94.83</v>
      </c>
    </row>
    <row r="2912" spans="1:10" x14ac:dyDescent="0.3">
      <c r="A2912" s="2" t="s">
        <v>5615</v>
      </c>
      <c r="B2912" s="3" t="s">
        <v>5616</v>
      </c>
      <c r="C2912" s="2">
        <v>3</v>
      </c>
      <c r="D2912" s="2">
        <v>2020</v>
      </c>
      <c r="E2912" s="4">
        <v>327</v>
      </c>
      <c r="F2912" s="4">
        <v>49.050000000000011</v>
      </c>
      <c r="G2912" s="4">
        <v>277.95</v>
      </c>
      <c r="H2912" s="3" t="s">
        <v>20</v>
      </c>
      <c r="I2912" s="3" t="s">
        <v>100</v>
      </c>
      <c r="J2912" s="4">
        <v>94.83</v>
      </c>
    </row>
    <row r="2913" spans="1:10" x14ac:dyDescent="0.3">
      <c r="A2913" s="2" t="s">
        <v>5615</v>
      </c>
      <c r="B2913" s="3" t="s">
        <v>5617</v>
      </c>
      <c r="C2913" s="2">
        <v>10</v>
      </c>
      <c r="D2913" s="2">
        <v>2020</v>
      </c>
      <c r="E2913" s="4">
        <v>255</v>
      </c>
      <c r="F2913" s="4">
        <v>0</v>
      </c>
      <c r="G2913" s="4">
        <v>255</v>
      </c>
      <c r="H2913" s="3" t="s">
        <v>20</v>
      </c>
      <c r="I2913" s="3" t="s">
        <v>102</v>
      </c>
      <c r="J2913" s="4">
        <v>66.3</v>
      </c>
    </row>
    <row r="2914" spans="1:10" x14ac:dyDescent="0.3">
      <c r="A2914" s="2" t="s">
        <v>5615</v>
      </c>
      <c r="B2914" s="3" t="s">
        <v>5618</v>
      </c>
      <c r="C2914" s="2">
        <v>10</v>
      </c>
      <c r="D2914" s="2">
        <v>2020</v>
      </c>
      <c r="E2914" s="4">
        <v>258</v>
      </c>
      <c r="F2914" s="4">
        <v>0</v>
      </c>
      <c r="G2914" s="4">
        <v>258</v>
      </c>
      <c r="H2914" s="3" t="s">
        <v>20</v>
      </c>
      <c r="I2914" s="3" t="s">
        <v>105</v>
      </c>
      <c r="J2914" s="4">
        <v>72.240000000000009</v>
      </c>
    </row>
    <row r="2915" spans="1:10" x14ac:dyDescent="0.3">
      <c r="A2915" s="2" t="s">
        <v>5615</v>
      </c>
      <c r="B2915" s="3" t="s">
        <v>5619</v>
      </c>
      <c r="C2915" s="2">
        <v>11</v>
      </c>
      <c r="D2915" s="2">
        <v>2020</v>
      </c>
      <c r="E2915" s="4">
        <v>258</v>
      </c>
      <c r="F2915" s="4">
        <v>0</v>
      </c>
      <c r="G2915" s="4">
        <v>258</v>
      </c>
      <c r="H2915" s="3" t="s">
        <v>20</v>
      </c>
      <c r="I2915" s="3" t="s">
        <v>105</v>
      </c>
      <c r="J2915" s="4">
        <v>72.240000000000009</v>
      </c>
    </row>
    <row r="2916" spans="1:10" x14ac:dyDescent="0.3">
      <c r="A2916" s="2" t="s">
        <v>5620</v>
      </c>
      <c r="B2916" s="3" t="s">
        <v>5621</v>
      </c>
      <c r="C2916" s="2">
        <v>3</v>
      </c>
      <c r="D2916" s="2">
        <v>2020</v>
      </c>
      <c r="E2916" s="4">
        <v>295</v>
      </c>
      <c r="F2916" s="4">
        <v>44.25</v>
      </c>
      <c r="G2916" s="4">
        <v>250.75</v>
      </c>
      <c r="H2916" s="3" t="s">
        <v>60</v>
      </c>
      <c r="I2916" s="3" t="s">
        <v>729</v>
      </c>
      <c r="J2916" s="4">
        <v>97.350000000000009</v>
      </c>
    </row>
    <row r="2917" spans="1:10" x14ac:dyDescent="0.3">
      <c r="A2917" s="2" t="s">
        <v>5620</v>
      </c>
      <c r="B2917" s="3" t="s">
        <v>5622</v>
      </c>
      <c r="C2917" s="2">
        <v>11</v>
      </c>
      <c r="D2917" s="2">
        <v>2020</v>
      </c>
      <c r="E2917" s="4">
        <v>447</v>
      </c>
      <c r="F2917" s="4">
        <v>0</v>
      </c>
      <c r="G2917" s="4">
        <v>447</v>
      </c>
      <c r="H2917" s="3" t="s">
        <v>63</v>
      </c>
      <c r="I2917" s="3" t="s">
        <v>64</v>
      </c>
      <c r="J2917" s="4">
        <v>156.44999999999999</v>
      </c>
    </row>
    <row r="2918" spans="1:10" x14ac:dyDescent="0.3">
      <c r="A2918" s="2" t="s">
        <v>5623</v>
      </c>
      <c r="B2918" s="3" t="s">
        <v>5624</v>
      </c>
      <c r="C2918" s="2">
        <v>3</v>
      </c>
      <c r="D2918" s="2">
        <v>2020</v>
      </c>
      <c r="E2918" s="4">
        <v>168</v>
      </c>
      <c r="F2918" s="4">
        <v>25.200000000000017</v>
      </c>
      <c r="G2918" s="4">
        <v>142.79999999999998</v>
      </c>
      <c r="H2918" s="3" t="s">
        <v>11</v>
      </c>
      <c r="I2918" s="3" t="s">
        <v>12</v>
      </c>
      <c r="J2918" s="4">
        <v>25.2</v>
      </c>
    </row>
    <row r="2919" spans="1:10" x14ac:dyDescent="0.3">
      <c r="A2919" s="2" t="s">
        <v>5623</v>
      </c>
      <c r="B2919" s="3" t="s">
        <v>5625</v>
      </c>
      <c r="C2919" s="2">
        <v>7</v>
      </c>
      <c r="D2919" s="2">
        <v>2020</v>
      </c>
      <c r="E2919" s="4">
        <v>168</v>
      </c>
      <c r="F2919" s="4">
        <v>0</v>
      </c>
      <c r="G2919" s="4">
        <v>168</v>
      </c>
      <c r="H2919" s="3" t="s">
        <v>11</v>
      </c>
      <c r="I2919" s="3" t="s">
        <v>121</v>
      </c>
      <c r="J2919" s="4">
        <v>75.600000000000009</v>
      </c>
    </row>
    <row r="2920" spans="1:10" x14ac:dyDescent="0.3">
      <c r="A2920" s="2" t="s">
        <v>5626</v>
      </c>
      <c r="B2920" s="3" t="s">
        <v>5627</v>
      </c>
      <c r="C2920" s="2">
        <v>3</v>
      </c>
      <c r="D2920" s="2">
        <v>2020</v>
      </c>
      <c r="E2920" s="4">
        <v>220</v>
      </c>
      <c r="F2920" s="4">
        <v>33</v>
      </c>
      <c r="G2920" s="4">
        <v>187</v>
      </c>
      <c r="H2920" s="3" t="s">
        <v>14</v>
      </c>
      <c r="I2920" s="3" t="s">
        <v>15</v>
      </c>
      <c r="J2920" s="4">
        <v>39.6</v>
      </c>
    </row>
    <row r="2921" spans="1:10" x14ac:dyDescent="0.3">
      <c r="A2921" s="2" t="s">
        <v>5628</v>
      </c>
      <c r="B2921" s="3" t="s">
        <v>5629</v>
      </c>
      <c r="C2921" s="2">
        <v>3</v>
      </c>
      <c r="D2921" s="2">
        <v>2020</v>
      </c>
      <c r="E2921" s="4">
        <v>192</v>
      </c>
      <c r="F2921" s="4">
        <v>28.800000000000011</v>
      </c>
      <c r="G2921" s="4">
        <v>163.19999999999999</v>
      </c>
      <c r="H2921" s="3" t="s">
        <v>14</v>
      </c>
      <c r="I2921" s="3" t="s">
        <v>78</v>
      </c>
      <c r="J2921" s="4">
        <v>34.56</v>
      </c>
    </row>
    <row r="2922" spans="1:10" x14ac:dyDescent="0.3">
      <c r="A2922" s="2" t="s">
        <v>5630</v>
      </c>
      <c r="B2922" s="3" t="s">
        <v>5631</v>
      </c>
      <c r="C2922" s="2">
        <v>3</v>
      </c>
      <c r="D2922" s="2">
        <v>2020</v>
      </c>
      <c r="E2922" s="4">
        <v>205</v>
      </c>
      <c r="F2922" s="4">
        <v>30.75</v>
      </c>
      <c r="G2922" s="4">
        <v>174.25</v>
      </c>
      <c r="H2922" s="3" t="s">
        <v>14</v>
      </c>
      <c r="I2922" s="3" t="s">
        <v>87</v>
      </c>
      <c r="J2922" s="4">
        <v>36.9</v>
      </c>
    </row>
    <row r="2923" spans="1:10" x14ac:dyDescent="0.3">
      <c r="A2923" s="2" t="s">
        <v>5632</v>
      </c>
      <c r="B2923" s="3" t="s">
        <v>5633</v>
      </c>
      <c r="C2923" s="2">
        <v>3</v>
      </c>
      <c r="D2923" s="2">
        <v>2020</v>
      </c>
      <c r="E2923" s="4">
        <v>205</v>
      </c>
      <c r="F2923" s="4">
        <v>30.75</v>
      </c>
      <c r="G2923" s="4">
        <v>174.25</v>
      </c>
      <c r="H2923" s="3" t="s">
        <v>14</v>
      </c>
      <c r="I2923" s="3" t="s">
        <v>87</v>
      </c>
      <c r="J2923" s="4">
        <v>36.9</v>
      </c>
    </row>
    <row r="2924" spans="1:10" x14ac:dyDescent="0.3">
      <c r="A2924" s="2" t="s">
        <v>5632</v>
      </c>
      <c r="B2924" s="3" t="s">
        <v>5634</v>
      </c>
      <c r="C2924" s="2">
        <v>4</v>
      </c>
      <c r="D2924" s="2">
        <v>2020</v>
      </c>
      <c r="E2924" s="4">
        <v>258</v>
      </c>
      <c r="F2924" s="4">
        <v>38.700000000000017</v>
      </c>
      <c r="G2924" s="4">
        <v>219.29999999999998</v>
      </c>
      <c r="H2924" s="3" t="s">
        <v>20</v>
      </c>
      <c r="I2924" s="3" t="s">
        <v>105</v>
      </c>
      <c r="J2924" s="4">
        <v>72.240000000000009</v>
      </c>
    </row>
    <row r="2925" spans="1:10" x14ac:dyDescent="0.3">
      <c r="A2925" s="2" t="s">
        <v>5635</v>
      </c>
      <c r="B2925" s="3" t="s">
        <v>5636</v>
      </c>
      <c r="C2925" s="2">
        <v>3</v>
      </c>
      <c r="D2925" s="2">
        <v>2020</v>
      </c>
      <c r="E2925" s="4">
        <v>255</v>
      </c>
      <c r="F2925" s="4">
        <v>38.25</v>
      </c>
      <c r="G2925" s="4">
        <v>216.75</v>
      </c>
      <c r="H2925" s="3" t="s">
        <v>20</v>
      </c>
      <c r="I2925" s="3" t="s">
        <v>102</v>
      </c>
      <c r="J2925" s="4">
        <v>66.3</v>
      </c>
    </row>
    <row r="2926" spans="1:10" x14ac:dyDescent="0.3">
      <c r="A2926" s="2" t="s">
        <v>5637</v>
      </c>
      <c r="B2926" s="3" t="s">
        <v>5638</v>
      </c>
      <c r="C2926" s="2">
        <v>3</v>
      </c>
      <c r="D2926" s="2">
        <v>2020</v>
      </c>
      <c r="E2926" s="4">
        <v>255</v>
      </c>
      <c r="F2926" s="4">
        <v>38.25</v>
      </c>
      <c r="G2926" s="4">
        <v>216.75</v>
      </c>
      <c r="H2926" s="3" t="s">
        <v>20</v>
      </c>
      <c r="I2926" s="3" t="s">
        <v>102</v>
      </c>
      <c r="J2926" s="4">
        <v>66.3</v>
      </c>
    </row>
    <row r="2927" spans="1:10" x14ac:dyDescent="0.3">
      <c r="A2927" s="2" t="s">
        <v>5639</v>
      </c>
      <c r="B2927" s="3" t="s">
        <v>5640</v>
      </c>
      <c r="C2927" s="2">
        <v>3</v>
      </c>
      <c r="D2927" s="2">
        <v>2020</v>
      </c>
      <c r="E2927" s="4">
        <v>327</v>
      </c>
      <c r="F2927" s="4">
        <v>49.050000000000011</v>
      </c>
      <c r="G2927" s="4">
        <v>277.95</v>
      </c>
      <c r="H2927" s="3" t="s">
        <v>20</v>
      </c>
      <c r="I2927" s="3" t="s">
        <v>100</v>
      </c>
      <c r="J2927" s="4">
        <v>94.83</v>
      </c>
    </row>
    <row r="2928" spans="1:10" x14ac:dyDescent="0.3">
      <c r="A2928" s="2" t="s">
        <v>5641</v>
      </c>
      <c r="B2928" s="3" t="s">
        <v>5642</v>
      </c>
      <c r="C2928" s="2">
        <v>3</v>
      </c>
      <c r="D2928" s="2">
        <v>2020</v>
      </c>
      <c r="E2928" s="4">
        <v>805</v>
      </c>
      <c r="F2928" s="4">
        <v>120.75</v>
      </c>
      <c r="G2928" s="4">
        <v>684.25</v>
      </c>
      <c r="H2928" s="3" t="s">
        <v>23</v>
      </c>
      <c r="I2928" s="3" t="s">
        <v>180</v>
      </c>
      <c r="J2928" s="4">
        <v>249.55</v>
      </c>
    </row>
    <row r="2929" spans="1:10" x14ac:dyDescent="0.3">
      <c r="A2929" s="2" t="s">
        <v>5643</v>
      </c>
      <c r="B2929" s="3" t="s">
        <v>5644</v>
      </c>
      <c r="C2929" s="2">
        <v>3</v>
      </c>
      <c r="D2929" s="2">
        <v>2020</v>
      </c>
      <c r="E2929" s="4">
        <v>447</v>
      </c>
      <c r="F2929" s="4">
        <v>67.050000000000011</v>
      </c>
      <c r="G2929" s="4">
        <v>379.95</v>
      </c>
      <c r="H2929" s="3" t="s">
        <v>63</v>
      </c>
      <c r="I2929" s="3" t="s">
        <v>64</v>
      </c>
      <c r="J2929" s="4">
        <v>156.44999999999999</v>
      </c>
    </row>
    <row r="2930" spans="1:10" x14ac:dyDescent="0.3">
      <c r="A2930" s="2" t="s">
        <v>5645</v>
      </c>
      <c r="B2930" s="3" t="s">
        <v>5646</v>
      </c>
      <c r="C2930" s="2">
        <v>3</v>
      </c>
      <c r="D2930" s="2">
        <v>2020</v>
      </c>
      <c r="E2930" s="4">
        <v>210</v>
      </c>
      <c r="F2930" s="4">
        <v>31.5</v>
      </c>
      <c r="G2930" s="4">
        <v>178.5</v>
      </c>
      <c r="H2930" s="3" t="s">
        <v>14</v>
      </c>
      <c r="I2930" s="3" t="s">
        <v>75</v>
      </c>
      <c r="J2930" s="4">
        <v>37.799999999999997</v>
      </c>
    </row>
    <row r="2931" spans="1:10" x14ac:dyDescent="0.3">
      <c r="A2931" s="2" t="s">
        <v>5645</v>
      </c>
      <c r="B2931" s="3" t="s">
        <v>5647</v>
      </c>
      <c r="C2931" s="2">
        <v>11</v>
      </c>
      <c r="D2931" s="2">
        <v>2020</v>
      </c>
      <c r="E2931" s="4">
        <v>220</v>
      </c>
      <c r="F2931" s="4">
        <v>0</v>
      </c>
      <c r="G2931" s="4">
        <v>220</v>
      </c>
      <c r="H2931" s="3" t="s">
        <v>14</v>
      </c>
      <c r="I2931" s="3" t="s">
        <v>15</v>
      </c>
      <c r="J2931" s="4">
        <v>39.6</v>
      </c>
    </row>
    <row r="2932" spans="1:10" x14ac:dyDescent="0.3">
      <c r="A2932" s="2" t="s">
        <v>5648</v>
      </c>
      <c r="B2932" s="3" t="s">
        <v>5649</v>
      </c>
      <c r="C2932" s="2">
        <v>3</v>
      </c>
      <c r="D2932" s="2">
        <v>2020</v>
      </c>
      <c r="E2932" s="4">
        <v>205</v>
      </c>
      <c r="F2932" s="4">
        <v>30.75</v>
      </c>
      <c r="G2932" s="4">
        <v>174.25</v>
      </c>
      <c r="H2932" s="3" t="s">
        <v>14</v>
      </c>
      <c r="I2932" s="3" t="s">
        <v>87</v>
      </c>
      <c r="J2932" s="4">
        <v>36.9</v>
      </c>
    </row>
    <row r="2933" spans="1:10" x14ac:dyDescent="0.3">
      <c r="A2933" s="2" t="s">
        <v>5650</v>
      </c>
      <c r="B2933" s="3" t="s">
        <v>5651</v>
      </c>
      <c r="C2933" s="2">
        <v>3</v>
      </c>
      <c r="D2933" s="2">
        <v>2020</v>
      </c>
      <c r="E2933" s="4">
        <v>192</v>
      </c>
      <c r="F2933" s="4">
        <v>28.800000000000011</v>
      </c>
      <c r="G2933" s="4">
        <v>163.19999999999999</v>
      </c>
      <c r="H2933" s="3" t="s">
        <v>14</v>
      </c>
      <c r="I2933" s="3" t="s">
        <v>78</v>
      </c>
      <c r="J2933" s="4">
        <v>34.56</v>
      </c>
    </row>
    <row r="2934" spans="1:10" x14ac:dyDescent="0.3">
      <c r="A2934" s="2" t="s">
        <v>5652</v>
      </c>
      <c r="B2934" s="3" t="s">
        <v>5653</v>
      </c>
      <c r="C2934" s="2">
        <v>3</v>
      </c>
      <c r="D2934" s="2">
        <v>2020</v>
      </c>
      <c r="E2934" s="4">
        <v>255</v>
      </c>
      <c r="F2934" s="4">
        <v>38.25</v>
      </c>
      <c r="G2934" s="4">
        <v>216.75</v>
      </c>
      <c r="H2934" s="3" t="s">
        <v>20</v>
      </c>
      <c r="I2934" s="3" t="s">
        <v>102</v>
      </c>
      <c r="J2934" s="4">
        <v>66.3</v>
      </c>
    </row>
    <row r="2935" spans="1:10" x14ac:dyDescent="0.3">
      <c r="A2935" s="2" t="s">
        <v>5654</v>
      </c>
      <c r="B2935" s="3" t="s">
        <v>5655</v>
      </c>
      <c r="C2935" s="2">
        <v>3</v>
      </c>
      <c r="D2935" s="2">
        <v>2020</v>
      </c>
      <c r="E2935" s="4">
        <v>258</v>
      </c>
      <c r="F2935" s="4">
        <v>38.700000000000017</v>
      </c>
      <c r="G2935" s="4">
        <v>219.29999999999998</v>
      </c>
      <c r="H2935" s="3" t="s">
        <v>20</v>
      </c>
      <c r="I2935" s="3" t="s">
        <v>105</v>
      </c>
      <c r="J2935" s="4">
        <v>72.240000000000009</v>
      </c>
    </row>
    <row r="2936" spans="1:10" x14ac:dyDescent="0.3">
      <c r="A2936" s="2" t="s">
        <v>5654</v>
      </c>
      <c r="B2936" s="3" t="s">
        <v>5656</v>
      </c>
      <c r="C2936" s="2">
        <v>3</v>
      </c>
      <c r="D2936" s="2">
        <v>2020</v>
      </c>
      <c r="E2936" s="4">
        <v>258</v>
      </c>
      <c r="F2936" s="4">
        <v>38.700000000000017</v>
      </c>
      <c r="G2936" s="4">
        <v>219.29999999999998</v>
      </c>
      <c r="H2936" s="3" t="s">
        <v>20</v>
      </c>
      <c r="I2936" s="3" t="s">
        <v>105</v>
      </c>
      <c r="J2936" s="4">
        <v>72.240000000000009</v>
      </c>
    </row>
    <row r="2937" spans="1:10" x14ac:dyDescent="0.3">
      <c r="A2937" s="2" t="s">
        <v>5654</v>
      </c>
      <c r="B2937" s="3" t="s">
        <v>5657</v>
      </c>
      <c r="C2937" s="2">
        <v>6</v>
      </c>
      <c r="D2937" s="2">
        <v>2020</v>
      </c>
      <c r="E2937" s="4">
        <v>258</v>
      </c>
      <c r="F2937" s="4">
        <v>0</v>
      </c>
      <c r="G2937" s="4">
        <v>258</v>
      </c>
      <c r="H2937" s="3" t="s">
        <v>20</v>
      </c>
      <c r="I2937" s="3" t="s">
        <v>105</v>
      </c>
      <c r="J2937" s="4">
        <v>72.240000000000009</v>
      </c>
    </row>
    <row r="2938" spans="1:10" x14ac:dyDescent="0.3">
      <c r="A2938" s="2" t="s">
        <v>5658</v>
      </c>
      <c r="B2938" s="3" t="s">
        <v>5659</v>
      </c>
      <c r="C2938" s="2">
        <v>3</v>
      </c>
      <c r="D2938" s="2">
        <v>2020</v>
      </c>
      <c r="E2938" s="4">
        <v>313</v>
      </c>
      <c r="F2938" s="4">
        <v>46.949999999999989</v>
      </c>
      <c r="G2938" s="4">
        <v>266.05</v>
      </c>
      <c r="H2938" s="3" t="s">
        <v>20</v>
      </c>
      <c r="I2938" s="3" t="s">
        <v>21</v>
      </c>
      <c r="J2938" s="4">
        <v>93.899999999999991</v>
      </c>
    </row>
    <row r="2939" spans="1:10" x14ac:dyDescent="0.3">
      <c r="A2939" s="2" t="s">
        <v>5660</v>
      </c>
      <c r="B2939" s="3" t="s">
        <v>5661</v>
      </c>
      <c r="C2939" s="2">
        <v>3</v>
      </c>
      <c r="D2939" s="2">
        <v>2020</v>
      </c>
      <c r="E2939" s="4">
        <v>327</v>
      </c>
      <c r="F2939" s="4">
        <v>49.050000000000011</v>
      </c>
      <c r="G2939" s="4">
        <v>277.95</v>
      </c>
      <c r="H2939" s="3" t="s">
        <v>20</v>
      </c>
      <c r="I2939" s="3" t="s">
        <v>100</v>
      </c>
      <c r="J2939" s="4">
        <v>94.83</v>
      </c>
    </row>
    <row r="2940" spans="1:10" x14ac:dyDescent="0.3">
      <c r="A2940" s="2" t="s">
        <v>5660</v>
      </c>
      <c r="B2940" s="3" t="s">
        <v>5662</v>
      </c>
      <c r="C2940" s="2">
        <v>10</v>
      </c>
      <c r="D2940" s="2">
        <v>2020</v>
      </c>
      <c r="E2940" s="4">
        <v>526</v>
      </c>
      <c r="F2940" s="4">
        <v>0</v>
      </c>
      <c r="G2940" s="4">
        <v>526</v>
      </c>
      <c r="H2940" s="3" t="s">
        <v>23</v>
      </c>
      <c r="I2940" s="3" t="s">
        <v>183</v>
      </c>
      <c r="J2940" s="4">
        <v>210.4</v>
      </c>
    </row>
    <row r="2941" spans="1:10" x14ac:dyDescent="0.3">
      <c r="A2941" s="2" t="s">
        <v>5660</v>
      </c>
      <c r="B2941" s="3" t="s">
        <v>5663</v>
      </c>
      <c r="C2941" s="2">
        <v>11</v>
      </c>
      <c r="D2941" s="2">
        <v>2020</v>
      </c>
      <c r="E2941" s="4">
        <v>990</v>
      </c>
      <c r="F2941" s="4">
        <v>0</v>
      </c>
      <c r="G2941" s="4">
        <v>990</v>
      </c>
      <c r="H2941" s="3" t="s">
        <v>23</v>
      </c>
      <c r="I2941" s="3" t="s">
        <v>212</v>
      </c>
      <c r="J2941" s="4">
        <v>316.8</v>
      </c>
    </row>
    <row r="2942" spans="1:10" x14ac:dyDescent="0.3">
      <c r="A2942" s="2" t="s">
        <v>5660</v>
      </c>
      <c r="B2942" s="3" t="s">
        <v>5664</v>
      </c>
      <c r="C2942" s="2">
        <v>11</v>
      </c>
      <c r="D2942" s="2">
        <v>2020</v>
      </c>
      <c r="E2942" s="4">
        <v>526</v>
      </c>
      <c r="F2942" s="4">
        <v>0</v>
      </c>
      <c r="G2942" s="4">
        <v>526</v>
      </c>
      <c r="H2942" s="3" t="s">
        <v>23</v>
      </c>
      <c r="I2942" s="3" t="s">
        <v>183</v>
      </c>
      <c r="J2942" s="4">
        <v>210.4</v>
      </c>
    </row>
    <row r="2943" spans="1:10" x14ac:dyDescent="0.3">
      <c r="A2943" s="2" t="s">
        <v>5660</v>
      </c>
      <c r="B2943" s="3" t="s">
        <v>5665</v>
      </c>
      <c r="C2943" s="2">
        <v>11</v>
      </c>
      <c r="D2943" s="2">
        <v>2020</v>
      </c>
      <c r="E2943" s="4">
        <v>474</v>
      </c>
      <c r="F2943" s="4">
        <v>0</v>
      </c>
      <c r="G2943" s="4">
        <v>474</v>
      </c>
      <c r="H2943" s="3" t="s">
        <v>23</v>
      </c>
      <c r="I2943" s="3" t="s">
        <v>499</v>
      </c>
      <c r="J2943" s="4">
        <v>175.38</v>
      </c>
    </row>
    <row r="2944" spans="1:10" x14ac:dyDescent="0.3">
      <c r="A2944" s="2" t="s">
        <v>5660</v>
      </c>
      <c r="B2944" s="3" t="s">
        <v>5666</v>
      </c>
      <c r="C2944" s="2">
        <v>12</v>
      </c>
      <c r="D2944" s="2">
        <v>2020</v>
      </c>
      <c r="E2944" s="4">
        <v>992</v>
      </c>
      <c r="F2944" s="4">
        <v>0</v>
      </c>
      <c r="G2944" s="4">
        <v>992</v>
      </c>
      <c r="H2944" s="3" t="s">
        <v>23</v>
      </c>
      <c r="I2944" s="3" t="s">
        <v>405</v>
      </c>
      <c r="J2944" s="4">
        <v>277.76000000000005</v>
      </c>
    </row>
    <row r="2945" spans="1:10" x14ac:dyDescent="0.3">
      <c r="A2945" s="2" t="s">
        <v>5667</v>
      </c>
      <c r="B2945" s="3" t="s">
        <v>5668</v>
      </c>
      <c r="C2945" s="2">
        <v>3</v>
      </c>
      <c r="D2945" s="2">
        <v>2020</v>
      </c>
      <c r="E2945" s="4">
        <v>992</v>
      </c>
      <c r="F2945" s="4">
        <v>148.80000000000007</v>
      </c>
      <c r="G2945" s="4">
        <v>843.19999999999993</v>
      </c>
      <c r="H2945" s="3" t="s">
        <v>23</v>
      </c>
      <c r="I2945" s="3" t="s">
        <v>405</v>
      </c>
      <c r="J2945" s="4">
        <v>277.76000000000005</v>
      </c>
    </row>
    <row r="2946" spans="1:10" x14ac:dyDescent="0.3">
      <c r="A2946" s="2" t="s">
        <v>5669</v>
      </c>
      <c r="B2946" s="3" t="s">
        <v>5670</v>
      </c>
      <c r="C2946" s="2">
        <v>3</v>
      </c>
      <c r="D2946" s="2">
        <v>2020</v>
      </c>
      <c r="E2946" s="4">
        <v>526</v>
      </c>
      <c r="F2946" s="4">
        <v>78.900000000000034</v>
      </c>
      <c r="G2946" s="4">
        <v>447.09999999999997</v>
      </c>
      <c r="H2946" s="3" t="s">
        <v>23</v>
      </c>
      <c r="I2946" s="3" t="s">
        <v>183</v>
      </c>
      <c r="J2946" s="4">
        <v>210.4</v>
      </c>
    </row>
    <row r="2947" spans="1:10" x14ac:dyDescent="0.3">
      <c r="A2947" s="2" t="s">
        <v>5671</v>
      </c>
      <c r="B2947" s="3" t="s">
        <v>5672</v>
      </c>
      <c r="C2947" s="2">
        <v>3</v>
      </c>
      <c r="D2947" s="2">
        <v>2020</v>
      </c>
      <c r="E2947" s="4">
        <v>383</v>
      </c>
      <c r="F2947" s="4">
        <v>57.449999999999989</v>
      </c>
      <c r="G2947" s="4">
        <v>325.55</v>
      </c>
      <c r="H2947" s="3" t="s">
        <v>63</v>
      </c>
      <c r="I2947" s="3" t="s">
        <v>66</v>
      </c>
      <c r="J2947" s="4">
        <v>122.56</v>
      </c>
    </row>
    <row r="2948" spans="1:10" x14ac:dyDescent="0.3">
      <c r="A2948" s="2" t="s">
        <v>5671</v>
      </c>
      <c r="B2948" s="3" t="s">
        <v>5673</v>
      </c>
      <c r="C2948" s="2">
        <v>11</v>
      </c>
      <c r="D2948" s="2">
        <v>2020</v>
      </c>
      <c r="E2948" s="4">
        <v>172</v>
      </c>
      <c r="F2948" s="4">
        <v>0</v>
      </c>
      <c r="G2948" s="4">
        <v>172</v>
      </c>
      <c r="H2948" s="3" t="s">
        <v>11</v>
      </c>
      <c r="I2948" s="3" t="s">
        <v>71</v>
      </c>
      <c r="J2948" s="4">
        <v>65.36</v>
      </c>
    </row>
    <row r="2949" spans="1:10" x14ac:dyDescent="0.3">
      <c r="A2949" s="2" t="s">
        <v>5671</v>
      </c>
      <c r="B2949" s="3" t="s">
        <v>5674</v>
      </c>
      <c r="C2949" s="2">
        <v>11</v>
      </c>
      <c r="D2949" s="2">
        <v>2020</v>
      </c>
      <c r="E2949" s="4">
        <v>205</v>
      </c>
      <c r="F2949" s="4">
        <v>0</v>
      </c>
      <c r="G2949" s="4">
        <v>205</v>
      </c>
      <c r="H2949" s="3" t="s">
        <v>14</v>
      </c>
      <c r="I2949" s="3" t="s">
        <v>87</v>
      </c>
      <c r="J2949" s="4">
        <v>36.9</v>
      </c>
    </row>
    <row r="2950" spans="1:10" x14ac:dyDescent="0.3">
      <c r="A2950" s="2" t="s">
        <v>5671</v>
      </c>
      <c r="B2950" s="3" t="s">
        <v>5675</v>
      </c>
      <c r="C2950" s="2">
        <v>11</v>
      </c>
      <c r="D2950" s="2">
        <v>2020</v>
      </c>
      <c r="E2950" s="4">
        <v>205</v>
      </c>
      <c r="F2950" s="4">
        <v>0</v>
      </c>
      <c r="G2950" s="4">
        <v>205</v>
      </c>
      <c r="H2950" s="3" t="s">
        <v>14</v>
      </c>
      <c r="I2950" s="3" t="s">
        <v>87</v>
      </c>
      <c r="J2950" s="4">
        <v>36.9</v>
      </c>
    </row>
    <row r="2951" spans="1:10" x14ac:dyDescent="0.3">
      <c r="A2951" s="2" t="s">
        <v>5671</v>
      </c>
      <c r="B2951" s="3" t="s">
        <v>5676</v>
      </c>
      <c r="C2951" s="2">
        <v>11</v>
      </c>
      <c r="D2951" s="2">
        <v>2020</v>
      </c>
      <c r="E2951" s="4">
        <v>205</v>
      </c>
      <c r="F2951" s="4">
        <v>0</v>
      </c>
      <c r="G2951" s="4">
        <v>205</v>
      </c>
      <c r="H2951" s="3" t="s">
        <v>14</v>
      </c>
      <c r="I2951" s="3" t="s">
        <v>87</v>
      </c>
      <c r="J2951" s="4">
        <v>36.9</v>
      </c>
    </row>
    <row r="2952" spans="1:10" x14ac:dyDescent="0.3">
      <c r="A2952" s="2" t="s">
        <v>5677</v>
      </c>
      <c r="B2952" s="3" t="s">
        <v>5678</v>
      </c>
      <c r="C2952" s="2">
        <v>3</v>
      </c>
      <c r="D2952" s="2">
        <v>2020</v>
      </c>
      <c r="E2952" s="4">
        <v>205</v>
      </c>
      <c r="F2952" s="4">
        <v>30.75</v>
      </c>
      <c r="G2952" s="4">
        <v>174.25</v>
      </c>
      <c r="H2952" s="3" t="s">
        <v>14</v>
      </c>
      <c r="I2952" s="3" t="s">
        <v>87</v>
      </c>
      <c r="J2952" s="4">
        <v>36.9</v>
      </c>
    </row>
    <row r="2953" spans="1:10" x14ac:dyDescent="0.3">
      <c r="A2953" s="2" t="s">
        <v>5679</v>
      </c>
      <c r="B2953" s="3" t="s">
        <v>5680</v>
      </c>
      <c r="C2953" s="2">
        <v>3</v>
      </c>
      <c r="D2953" s="2">
        <v>2020</v>
      </c>
      <c r="E2953" s="4">
        <v>220</v>
      </c>
      <c r="F2953" s="4">
        <v>33</v>
      </c>
      <c r="G2953" s="4">
        <v>187</v>
      </c>
      <c r="H2953" s="3" t="s">
        <v>14</v>
      </c>
      <c r="I2953" s="3" t="s">
        <v>15</v>
      </c>
      <c r="J2953" s="4">
        <v>39.6</v>
      </c>
    </row>
    <row r="2954" spans="1:10" x14ac:dyDescent="0.3">
      <c r="A2954" s="2" t="s">
        <v>5679</v>
      </c>
      <c r="B2954" s="3" t="s">
        <v>5681</v>
      </c>
      <c r="C2954" s="2">
        <v>9</v>
      </c>
      <c r="D2954" s="2">
        <v>2020</v>
      </c>
      <c r="E2954" s="4">
        <v>210</v>
      </c>
      <c r="F2954" s="4">
        <v>0</v>
      </c>
      <c r="G2954" s="4">
        <v>210</v>
      </c>
      <c r="H2954" s="3" t="s">
        <v>14</v>
      </c>
      <c r="I2954" s="3" t="s">
        <v>75</v>
      </c>
      <c r="J2954" s="4">
        <v>37.799999999999997</v>
      </c>
    </row>
    <row r="2955" spans="1:10" x14ac:dyDescent="0.3">
      <c r="A2955" s="2" t="s">
        <v>5682</v>
      </c>
      <c r="B2955" s="3" t="s">
        <v>5683</v>
      </c>
      <c r="C2955" s="2">
        <v>3</v>
      </c>
      <c r="D2955" s="2">
        <v>2020</v>
      </c>
      <c r="E2955" s="4">
        <v>255</v>
      </c>
      <c r="F2955" s="4">
        <v>38.25</v>
      </c>
      <c r="G2955" s="4">
        <v>216.75</v>
      </c>
      <c r="H2955" s="3" t="s">
        <v>20</v>
      </c>
      <c r="I2955" s="3" t="s">
        <v>102</v>
      </c>
      <c r="J2955" s="4">
        <v>66.3</v>
      </c>
    </row>
    <row r="2956" spans="1:10" x14ac:dyDescent="0.3">
      <c r="A2956" s="2" t="s">
        <v>5684</v>
      </c>
      <c r="B2956" s="3" t="s">
        <v>5685</v>
      </c>
      <c r="C2956" s="2">
        <v>3</v>
      </c>
      <c r="D2956" s="2">
        <v>2020</v>
      </c>
      <c r="E2956" s="4">
        <v>255</v>
      </c>
      <c r="F2956" s="4">
        <v>38.25</v>
      </c>
      <c r="G2956" s="4">
        <v>216.75</v>
      </c>
      <c r="H2956" s="3" t="s">
        <v>20</v>
      </c>
      <c r="I2956" s="3" t="s">
        <v>102</v>
      </c>
      <c r="J2956" s="4">
        <v>66.3</v>
      </c>
    </row>
    <row r="2957" spans="1:10" x14ac:dyDescent="0.3">
      <c r="A2957" s="2" t="s">
        <v>5686</v>
      </c>
      <c r="B2957" s="3" t="s">
        <v>5687</v>
      </c>
      <c r="C2957" s="2">
        <v>3</v>
      </c>
      <c r="D2957" s="2">
        <v>2020</v>
      </c>
      <c r="E2957" s="4">
        <v>258</v>
      </c>
      <c r="F2957" s="4">
        <v>38.700000000000017</v>
      </c>
      <c r="G2957" s="4">
        <v>219.29999999999998</v>
      </c>
      <c r="H2957" s="3" t="s">
        <v>20</v>
      </c>
      <c r="I2957" s="3" t="s">
        <v>105</v>
      </c>
      <c r="J2957" s="4">
        <v>72.240000000000009</v>
      </c>
    </row>
    <row r="2958" spans="1:10" x14ac:dyDescent="0.3">
      <c r="A2958" s="2" t="s">
        <v>5686</v>
      </c>
      <c r="B2958" s="3" t="s">
        <v>5688</v>
      </c>
      <c r="C2958" s="2">
        <v>3</v>
      </c>
      <c r="D2958" s="2">
        <v>2020</v>
      </c>
      <c r="E2958" s="4">
        <v>255</v>
      </c>
      <c r="F2958" s="4">
        <v>38.25</v>
      </c>
      <c r="G2958" s="4">
        <v>216.75</v>
      </c>
      <c r="H2958" s="3" t="s">
        <v>20</v>
      </c>
      <c r="I2958" s="3" t="s">
        <v>102</v>
      </c>
      <c r="J2958" s="4">
        <v>66.3</v>
      </c>
    </row>
    <row r="2959" spans="1:10" x14ac:dyDescent="0.3">
      <c r="A2959" s="2" t="s">
        <v>5689</v>
      </c>
      <c r="B2959" s="3" t="s">
        <v>5690</v>
      </c>
      <c r="C2959" s="2">
        <v>3</v>
      </c>
      <c r="D2959" s="2">
        <v>2020</v>
      </c>
      <c r="E2959" s="4">
        <v>992</v>
      </c>
      <c r="F2959" s="4">
        <v>148.80000000000007</v>
      </c>
      <c r="G2959" s="4">
        <v>843.19999999999993</v>
      </c>
      <c r="H2959" s="3" t="s">
        <v>23</v>
      </c>
      <c r="I2959" s="3" t="s">
        <v>405</v>
      </c>
      <c r="J2959" s="4">
        <v>277.76000000000005</v>
      </c>
    </row>
    <row r="2960" spans="1:10" x14ac:dyDescent="0.3">
      <c r="A2960" s="2" t="s">
        <v>5689</v>
      </c>
      <c r="B2960" s="3" t="s">
        <v>5691</v>
      </c>
      <c r="C2960" s="2">
        <v>5</v>
      </c>
      <c r="D2960" s="2">
        <v>2020</v>
      </c>
      <c r="E2960" s="4">
        <v>889</v>
      </c>
      <c r="F2960" s="4">
        <v>0</v>
      </c>
      <c r="G2960" s="4">
        <v>889</v>
      </c>
      <c r="H2960" s="3" t="s">
        <v>23</v>
      </c>
      <c r="I2960" s="3" t="s">
        <v>309</v>
      </c>
      <c r="J2960" s="4">
        <v>222.25</v>
      </c>
    </row>
    <row r="2961" spans="1:10" x14ac:dyDescent="0.3">
      <c r="A2961" s="2" t="s">
        <v>5692</v>
      </c>
      <c r="B2961" s="3" t="s">
        <v>5693</v>
      </c>
      <c r="C2961" s="2">
        <v>3</v>
      </c>
      <c r="D2961" s="2">
        <v>2020</v>
      </c>
      <c r="E2961" s="4">
        <v>992</v>
      </c>
      <c r="F2961" s="4">
        <v>148.80000000000007</v>
      </c>
      <c r="G2961" s="4">
        <v>843.19999999999993</v>
      </c>
      <c r="H2961" s="3" t="s">
        <v>23</v>
      </c>
      <c r="I2961" s="3" t="s">
        <v>405</v>
      </c>
      <c r="J2961" s="4">
        <v>277.76000000000005</v>
      </c>
    </row>
    <row r="2962" spans="1:10" x14ac:dyDescent="0.3">
      <c r="A2962" s="2" t="s">
        <v>5692</v>
      </c>
      <c r="B2962" s="3" t="s">
        <v>5694</v>
      </c>
      <c r="C2962" s="2">
        <v>12</v>
      </c>
      <c r="D2962" s="2">
        <v>2020</v>
      </c>
      <c r="E2962" s="4">
        <v>526</v>
      </c>
      <c r="F2962" s="4">
        <v>0</v>
      </c>
      <c r="G2962" s="4">
        <v>526</v>
      </c>
      <c r="H2962" s="3" t="s">
        <v>23</v>
      </c>
      <c r="I2962" s="3" t="s">
        <v>183</v>
      </c>
      <c r="J2962" s="4">
        <v>210.4</v>
      </c>
    </row>
    <row r="2963" spans="1:10" x14ac:dyDescent="0.3">
      <c r="A2963" s="2" t="s">
        <v>5695</v>
      </c>
      <c r="B2963" s="3" t="s">
        <v>5696</v>
      </c>
      <c r="C2963" s="2">
        <v>3</v>
      </c>
      <c r="D2963" s="2">
        <v>2020</v>
      </c>
      <c r="E2963" s="4">
        <v>1576</v>
      </c>
      <c r="F2963" s="4">
        <v>236.40000000000009</v>
      </c>
      <c r="G2963" s="4">
        <v>1339.6</v>
      </c>
      <c r="H2963" s="3" t="s">
        <v>26</v>
      </c>
      <c r="I2963" s="3" t="s">
        <v>407</v>
      </c>
      <c r="J2963" s="4">
        <v>520.08000000000004</v>
      </c>
    </row>
    <row r="2964" spans="1:10" x14ac:dyDescent="0.3">
      <c r="A2964" s="2" t="s">
        <v>5697</v>
      </c>
      <c r="B2964" s="3" t="s">
        <v>5698</v>
      </c>
      <c r="C2964" s="2">
        <v>3</v>
      </c>
      <c r="D2964" s="2">
        <v>2020</v>
      </c>
      <c r="E2964" s="4">
        <v>345</v>
      </c>
      <c r="F2964" s="4">
        <v>51.75</v>
      </c>
      <c r="G2964" s="4">
        <v>293.25</v>
      </c>
      <c r="H2964" s="3" t="s">
        <v>63</v>
      </c>
      <c r="I2964" s="3" t="s">
        <v>116</v>
      </c>
      <c r="J2964" s="4">
        <v>106.95</v>
      </c>
    </row>
    <row r="2965" spans="1:10" x14ac:dyDescent="0.3">
      <c r="A2965" s="2" t="s">
        <v>5697</v>
      </c>
      <c r="B2965" s="3" t="s">
        <v>5699</v>
      </c>
      <c r="C2965" s="2">
        <v>11</v>
      </c>
      <c r="D2965" s="2">
        <v>2020</v>
      </c>
      <c r="E2965" s="4">
        <v>205</v>
      </c>
      <c r="F2965" s="4">
        <v>0</v>
      </c>
      <c r="G2965" s="4">
        <v>205</v>
      </c>
      <c r="H2965" s="3" t="s">
        <v>14</v>
      </c>
      <c r="I2965" s="3" t="s">
        <v>87</v>
      </c>
      <c r="J2965" s="4">
        <v>36.9</v>
      </c>
    </row>
    <row r="2966" spans="1:10" x14ac:dyDescent="0.3">
      <c r="A2966" s="2" t="s">
        <v>5697</v>
      </c>
      <c r="B2966" s="3" t="s">
        <v>5700</v>
      </c>
      <c r="C2966" s="2">
        <v>12</v>
      </c>
      <c r="D2966" s="2">
        <v>2020</v>
      </c>
      <c r="E2966" s="4">
        <v>240</v>
      </c>
      <c r="F2966" s="4">
        <v>0</v>
      </c>
      <c r="G2966" s="4">
        <v>240</v>
      </c>
      <c r="H2966" s="3" t="s">
        <v>14</v>
      </c>
      <c r="I2966" s="3" t="s">
        <v>17</v>
      </c>
      <c r="J2966" s="4">
        <v>43.199999999999996</v>
      </c>
    </row>
    <row r="2967" spans="1:10" x14ac:dyDescent="0.3">
      <c r="A2967" s="2" t="s">
        <v>5701</v>
      </c>
      <c r="B2967" s="3" t="s">
        <v>5702</v>
      </c>
      <c r="C2967" s="2">
        <v>3</v>
      </c>
      <c r="D2967" s="2">
        <v>2020</v>
      </c>
      <c r="E2967" s="4">
        <v>240</v>
      </c>
      <c r="F2967" s="4">
        <v>36</v>
      </c>
      <c r="G2967" s="4">
        <v>204</v>
      </c>
      <c r="H2967" s="3" t="s">
        <v>14</v>
      </c>
      <c r="I2967" s="3" t="s">
        <v>17</v>
      </c>
      <c r="J2967" s="4">
        <v>43.199999999999996</v>
      </c>
    </row>
    <row r="2968" spans="1:10" x14ac:dyDescent="0.3">
      <c r="A2968" s="2" t="s">
        <v>5703</v>
      </c>
      <c r="B2968" s="3" t="s">
        <v>5704</v>
      </c>
      <c r="C2968" s="2">
        <v>3</v>
      </c>
      <c r="D2968" s="2">
        <v>2020</v>
      </c>
      <c r="E2968" s="4">
        <v>205</v>
      </c>
      <c r="F2968" s="4">
        <v>30.75</v>
      </c>
      <c r="G2968" s="4">
        <v>174.25</v>
      </c>
      <c r="H2968" s="3" t="s">
        <v>14</v>
      </c>
      <c r="I2968" s="3" t="s">
        <v>87</v>
      </c>
      <c r="J2968" s="4">
        <v>36.9</v>
      </c>
    </row>
    <row r="2969" spans="1:10" x14ac:dyDescent="0.3">
      <c r="A2969" s="2" t="s">
        <v>5705</v>
      </c>
      <c r="B2969" s="3" t="s">
        <v>5706</v>
      </c>
      <c r="C2969" s="2">
        <v>3</v>
      </c>
      <c r="D2969" s="2">
        <v>2020</v>
      </c>
      <c r="E2969" s="4">
        <v>313</v>
      </c>
      <c r="F2969" s="4">
        <v>46.949999999999989</v>
      </c>
      <c r="G2969" s="4">
        <v>266.05</v>
      </c>
      <c r="H2969" s="3" t="s">
        <v>20</v>
      </c>
      <c r="I2969" s="3" t="s">
        <v>21</v>
      </c>
      <c r="J2969" s="4">
        <v>93.899999999999991</v>
      </c>
    </row>
    <row r="2970" spans="1:10" x14ac:dyDescent="0.3">
      <c r="A2970" s="2" t="s">
        <v>5707</v>
      </c>
      <c r="B2970" s="3" t="s">
        <v>5708</v>
      </c>
      <c r="C2970" s="2">
        <v>3</v>
      </c>
      <c r="D2970" s="2">
        <v>2020</v>
      </c>
      <c r="E2970" s="4">
        <v>255</v>
      </c>
      <c r="F2970" s="4">
        <v>38.25</v>
      </c>
      <c r="G2970" s="4">
        <v>216.75</v>
      </c>
      <c r="H2970" s="3" t="s">
        <v>20</v>
      </c>
      <c r="I2970" s="3" t="s">
        <v>102</v>
      </c>
      <c r="J2970" s="4">
        <v>66.3</v>
      </c>
    </row>
    <row r="2971" spans="1:10" x14ac:dyDescent="0.3">
      <c r="A2971" s="2" t="s">
        <v>5709</v>
      </c>
      <c r="B2971" s="3" t="s">
        <v>5710</v>
      </c>
      <c r="C2971" s="2">
        <v>3</v>
      </c>
      <c r="D2971" s="2">
        <v>2020</v>
      </c>
      <c r="E2971" s="4">
        <v>255</v>
      </c>
      <c r="F2971" s="4">
        <v>38.25</v>
      </c>
      <c r="G2971" s="4">
        <v>216.75</v>
      </c>
      <c r="H2971" s="3" t="s">
        <v>20</v>
      </c>
      <c r="I2971" s="3" t="s">
        <v>102</v>
      </c>
      <c r="J2971" s="4">
        <v>66.3</v>
      </c>
    </row>
    <row r="2972" spans="1:10" x14ac:dyDescent="0.3">
      <c r="A2972" s="2" t="s">
        <v>5711</v>
      </c>
      <c r="B2972" s="3" t="s">
        <v>5712</v>
      </c>
      <c r="C2972" s="2">
        <v>3</v>
      </c>
      <c r="D2972" s="2">
        <v>2020</v>
      </c>
      <c r="E2972" s="4">
        <v>1086</v>
      </c>
      <c r="F2972" s="4">
        <v>162.89999999999998</v>
      </c>
      <c r="G2972" s="4">
        <v>923.1</v>
      </c>
      <c r="H2972" s="3" t="s">
        <v>23</v>
      </c>
      <c r="I2972" s="3" t="s">
        <v>467</v>
      </c>
      <c r="J2972" s="4">
        <v>293.22000000000003</v>
      </c>
    </row>
    <row r="2973" spans="1:10" x14ac:dyDescent="0.3">
      <c r="A2973" s="2" t="s">
        <v>5713</v>
      </c>
      <c r="B2973" s="3" t="s">
        <v>5714</v>
      </c>
      <c r="C2973" s="2">
        <v>3</v>
      </c>
      <c r="D2973" s="2">
        <v>2020</v>
      </c>
      <c r="E2973" s="4">
        <v>951</v>
      </c>
      <c r="F2973" s="4">
        <v>142.64999999999998</v>
      </c>
      <c r="G2973" s="4">
        <v>808.35</v>
      </c>
      <c r="H2973" s="3" t="s">
        <v>23</v>
      </c>
      <c r="I2973" s="3" t="s">
        <v>24</v>
      </c>
      <c r="J2973" s="4">
        <v>247.26000000000002</v>
      </c>
    </row>
    <row r="2974" spans="1:10" x14ac:dyDescent="0.3">
      <c r="A2974" s="2" t="s">
        <v>5715</v>
      </c>
      <c r="B2974" s="3" t="s">
        <v>5716</v>
      </c>
      <c r="C2974" s="2">
        <v>3</v>
      </c>
      <c r="D2974" s="2">
        <v>2020</v>
      </c>
      <c r="E2974" s="4">
        <v>1101</v>
      </c>
      <c r="F2974" s="4">
        <v>165.14999999999998</v>
      </c>
      <c r="G2974" s="4">
        <v>935.85</v>
      </c>
      <c r="H2974" s="3" t="s">
        <v>26</v>
      </c>
      <c r="I2974" s="3" t="s">
        <v>33</v>
      </c>
      <c r="J2974" s="4">
        <v>396.36</v>
      </c>
    </row>
    <row r="2975" spans="1:10" x14ac:dyDescent="0.3">
      <c r="A2975" s="2" t="s">
        <v>5717</v>
      </c>
      <c r="B2975" s="3" t="s">
        <v>5718</v>
      </c>
      <c r="C2975" s="2">
        <v>3</v>
      </c>
      <c r="D2975" s="2">
        <v>2020</v>
      </c>
      <c r="E2975" s="4">
        <v>948</v>
      </c>
      <c r="F2975" s="4">
        <v>142.20000000000005</v>
      </c>
      <c r="G2975" s="4">
        <v>805.8</v>
      </c>
      <c r="H2975" s="3" t="s">
        <v>26</v>
      </c>
      <c r="I2975" s="3" t="s">
        <v>27</v>
      </c>
      <c r="J2975" s="4">
        <v>303.36</v>
      </c>
    </row>
    <row r="2976" spans="1:10" x14ac:dyDescent="0.3">
      <c r="A2976" s="2" t="s">
        <v>5719</v>
      </c>
      <c r="B2976" s="3" t="s">
        <v>5720</v>
      </c>
      <c r="C2976" s="2">
        <v>3</v>
      </c>
      <c r="D2976" s="2">
        <v>2020</v>
      </c>
      <c r="E2976" s="4">
        <v>168</v>
      </c>
      <c r="F2976" s="4">
        <v>25.200000000000017</v>
      </c>
      <c r="G2976" s="4">
        <v>142.79999999999998</v>
      </c>
      <c r="H2976" s="3" t="s">
        <v>11</v>
      </c>
      <c r="I2976" s="3" t="s">
        <v>12</v>
      </c>
      <c r="J2976" s="4">
        <v>25.2</v>
      </c>
    </row>
    <row r="2977" spans="1:10" x14ac:dyDescent="0.3">
      <c r="A2977" s="2" t="s">
        <v>5721</v>
      </c>
      <c r="B2977" s="3" t="s">
        <v>5722</v>
      </c>
      <c r="C2977" s="2">
        <v>3</v>
      </c>
      <c r="D2977" s="2">
        <v>2020</v>
      </c>
      <c r="E2977" s="4">
        <v>255</v>
      </c>
      <c r="F2977" s="4">
        <v>38.25</v>
      </c>
      <c r="G2977" s="4">
        <v>216.75</v>
      </c>
      <c r="H2977" s="3" t="s">
        <v>20</v>
      </c>
      <c r="I2977" s="3" t="s">
        <v>102</v>
      </c>
      <c r="J2977" s="4">
        <v>66.3</v>
      </c>
    </row>
    <row r="2978" spans="1:10" x14ac:dyDescent="0.3">
      <c r="A2978" s="2" t="s">
        <v>5723</v>
      </c>
      <c r="B2978" s="3" t="s">
        <v>5724</v>
      </c>
      <c r="C2978" s="2">
        <v>3</v>
      </c>
      <c r="D2978" s="2">
        <v>2020</v>
      </c>
      <c r="E2978" s="4">
        <v>327</v>
      </c>
      <c r="F2978" s="4">
        <v>49.050000000000011</v>
      </c>
      <c r="G2978" s="4">
        <v>277.95</v>
      </c>
      <c r="H2978" s="3" t="s">
        <v>20</v>
      </c>
      <c r="I2978" s="3" t="s">
        <v>100</v>
      </c>
      <c r="J2978" s="4">
        <v>94.83</v>
      </c>
    </row>
    <row r="2979" spans="1:10" x14ac:dyDescent="0.3">
      <c r="A2979" s="2" t="s">
        <v>5725</v>
      </c>
      <c r="B2979" s="3" t="s">
        <v>5726</v>
      </c>
      <c r="C2979" s="2">
        <v>3</v>
      </c>
      <c r="D2979" s="2">
        <v>2020</v>
      </c>
      <c r="E2979" s="4">
        <v>258</v>
      </c>
      <c r="F2979" s="4">
        <v>38.700000000000017</v>
      </c>
      <c r="G2979" s="4">
        <v>219.29999999999998</v>
      </c>
      <c r="H2979" s="3" t="s">
        <v>20</v>
      </c>
      <c r="I2979" s="3" t="s">
        <v>105</v>
      </c>
      <c r="J2979" s="4">
        <v>72.240000000000009</v>
      </c>
    </row>
    <row r="2980" spans="1:10" x14ac:dyDescent="0.3">
      <c r="A2980" s="2" t="s">
        <v>5727</v>
      </c>
      <c r="B2980" s="3" t="s">
        <v>5728</v>
      </c>
      <c r="C2980" s="2">
        <v>3</v>
      </c>
      <c r="D2980" s="2">
        <v>2020</v>
      </c>
      <c r="E2980" s="4">
        <v>255</v>
      </c>
      <c r="F2980" s="4">
        <v>38.25</v>
      </c>
      <c r="G2980" s="4">
        <v>216.75</v>
      </c>
      <c r="H2980" s="3" t="s">
        <v>20</v>
      </c>
      <c r="I2980" s="3" t="s">
        <v>102</v>
      </c>
      <c r="J2980" s="4">
        <v>66.3</v>
      </c>
    </row>
    <row r="2981" spans="1:10" x14ac:dyDescent="0.3">
      <c r="A2981" s="2" t="s">
        <v>5729</v>
      </c>
      <c r="B2981" s="3" t="s">
        <v>5730</v>
      </c>
      <c r="C2981" s="2">
        <v>3</v>
      </c>
      <c r="D2981" s="2">
        <v>2020</v>
      </c>
      <c r="E2981" s="4">
        <v>1086</v>
      </c>
      <c r="F2981" s="4">
        <v>162.89999999999998</v>
      </c>
      <c r="G2981" s="4">
        <v>923.1</v>
      </c>
      <c r="H2981" s="3" t="s">
        <v>23</v>
      </c>
      <c r="I2981" s="3" t="s">
        <v>467</v>
      </c>
      <c r="J2981" s="4">
        <v>293.22000000000003</v>
      </c>
    </row>
    <row r="2982" spans="1:10" x14ac:dyDescent="0.3">
      <c r="A2982" s="2" t="s">
        <v>5731</v>
      </c>
      <c r="B2982" s="3" t="s">
        <v>5732</v>
      </c>
      <c r="C2982" s="2">
        <v>3</v>
      </c>
      <c r="D2982" s="2">
        <v>2020</v>
      </c>
      <c r="E2982" s="4">
        <v>805</v>
      </c>
      <c r="F2982" s="4">
        <v>120.75</v>
      </c>
      <c r="G2982" s="4">
        <v>684.25</v>
      </c>
      <c r="H2982" s="3" t="s">
        <v>23</v>
      </c>
      <c r="I2982" s="3" t="s">
        <v>180</v>
      </c>
      <c r="J2982" s="4">
        <v>249.55</v>
      </c>
    </row>
    <row r="2983" spans="1:10" x14ac:dyDescent="0.3">
      <c r="A2983" s="2" t="s">
        <v>5733</v>
      </c>
      <c r="B2983" s="3" t="s">
        <v>5734</v>
      </c>
      <c r="C2983" s="2">
        <v>3</v>
      </c>
      <c r="D2983" s="2">
        <v>2020</v>
      </c>
      <c r="E2983" s="4">
        <v>1101</v>
      </c>
      <c r="F2983" s="4">
        <v>165.14999999999998</v>
      </c>
      <c r="G2983" s="4">
        <v>935.85</v>
      </c>
      <c r="H2983" s="3" t="s">
        <v>26</v>
      </c>
      <c r="I2983" s="3" t="s">
        <v>33</v>
      </c>
      <c r="J2983" s="4">
        <v>396.36</v>
      </c>
    </row>
    <row r="2984" spans="1:10" x14ac:dyDescent="0.3">
      <c r="A2984" s="2" t="s">
        <v>5735</v>
      </c>
      <c r="B2984" s="3" t="s">
        <v>5736</v>
      </c>
      <c r="C2984" s="2">
        <v>3</v>
      </c>
      <c r="D2984" s="2">
        <v>2020</v>
      </c>
      <c r="E2984" s="4">
        <v>948</v>
      </c>
      <c r="F2984" s="4">
        <v>142.20000000000005</v>
      </c>
      <c r="G2984" s="4">
        <v>805.8</v>
      </c>
      <c r="H2984" s="3" t="s">
        <v>26</v>
      </c>
      <c r="I2984" s="3" t="s">
        <v>27</v>
      </c>
      <c r="J2984" s="4">
        <v>303.36</v>
      </c>
    </row>
    <row r="2985" spans="1:10" x14ac:dyDescent="0.3">
      <c r="A2985" s="2" t="s">
        <v>5735</v>
      </c>
      <c r="B2985" s="3" t="s">
        <v>5737</v>
      </c>
      <c r="C2985" s="2">
        <v>3</v>
      </c>
      <c r="D2985" s="2">
        <v>2020</v>
      </c>
      <c r="E2985" s="4">
        <v>948</v>
      </c>
      <c r="F2985" s="4">
        <v>142.20000000000005</v>
      </c>
      <c r="G2985" s="4">
        <v>805.8</v>
      </c>
      <c r="H2985" s="3" t="s">
        <v>26</v>
      </c>
      <c r="I2985" s="3" t="s">
        <v>27</v>
      </c>
      <c r="J2985" s="4">
        <v>303.36</v>
      </c>
    </row>
    <row r="2986" spans="1:10" x14ac:dyDescent="0.3">
      <c r="A2986" s="2" t="s">
        <v>5738</v>
      </c>
      <c r="B2986" s="3" t="s">
        <v>5739</v>
      </c>
      <c r="C2986" s="2">
        <v>3</v>
      </c>
      <c r="D2986" s="2">
        <v>2020</v>
      </c>
      <c r="E2986" s="4">
        <v>488</v>
      </c>
      <c r="F2986" s="4">
        <v>73.199999999999989</v>
      </c>
      <c r="G2986" s="4">
        <v>414.8</v>
      </c>
      <c r="H2986" s="3" t="s">
        <v>44</v>
      </c>
      <c r="I2986" s="3" t="s">
        <v>50</v>
      </c>
      <c r="J2986" s="4">
        <v>156.16</v>
      </c>
    </row>
    <row r="2987" spans="1:10" x14ac:dyDescent="0.3">
      <c r="A2987" s="2" t="s">
        <v>5740</v>
      </c>
      <c r="B2987" s="3" t="s">
        <v>5741</v>
      </c>
      <c r="C2987" s="2">
        <v>3</v>
      </c>
      <c r="D2987" s="2">
        <v>2020</v>
      </c>
      <c r="E2987" s="4">
        <v>187</v>
      </c>
      <c r="F2987" s="4">
        <v>28.050000000000011</v>
      </c>
      <c r="G2987" s="4">
        <v>158.94999999999999</v>
      </c>
      <c r="H2987" s="3" t="s">
        <v>60</v>
      </c>
      <c r="I2987" s="3" t="s">
        <v>486</v>
      </c>
      <c r="J2987" s="4">
        <v>59.84</v>
      </c>
    </row>
    <row r="2988" spans="1:10" x14ac:dyDescent="0.3">
      <c r="A2988" s="2" t="s">
        <v>5742</v>
      </c>
      <c r="B2988" s="3" t="s">
        <v>5743</v>
      </c>
      <c r="C2988" s="2">
        <v>3</v>
      </c>
      <c r="D2988" s="2">
        <v>2020</v>
      </c>
      <c r="E2988" s="4">
        <v>447</v>
      </c>
      <c r="F2988" s="4">
        <v>67.050000000000011</v>
      </c>
      <c r="G2988" s="4">
        <v>379.95</v>
      </c>
      <c r="H2988" s="3" t="s">
        <v>63</v>
      </c>
      <c r="I2988" s="3" t="s">
        <v>64</v>
      </c>
      <c r="J2988" s="4">
        <v>156.44999999999999</v>
      </c>
    </row>
    <row r="2989" spans="1:10" x14ac:dyDescent="0.3">
      <c r="A2989" s="2" t="s">
        <v>5744</v>
      </c>
      <c r="B2989" s="3" t="s">
        <v>5745</v>
      </c>
      <c r="C2989" s="2">
        <v>3</v>
      </c>
      <c r="D2989" s="2">
        <v>2020</v>
      </c>
      <c r="E2989" s="4">
        <v>345</v>
      </c>
      <c r="F2989" s="4">
        <v>51.75</v>
      </c>
      <c r="G2989" s="4">
        <v>293.25</v>
      </c>
      <c r="H2989" s="3" t="s">
        <v>63</v>
      </c>
      <c r="I2989" s="3" t="s">
        <v>116</v>
      </c>
      <c r="J2989" s="4">
        <v>106.95</v>
      </c>
    </row>
    <row r="2990" spans="1:10" x14ac:dyDescent="0.3">
      <c r="A2990" s="2" t="s">
        <v>5746</v>
      </c>
      <c r="B2990" s="3" t="s">
        <v>5747</v>
      </c>
      <c r="C2990" s="2">
        <v>3</v>
      </c>
      <c r="D2990" s="2">
        <v>2020</v>
      </c>
      <c r="E2990" s="4">
        <v>168</v>
      </c>
      <c r="F2990" s="4">
        <v>25.200000000000017</v>
      </c>
      <c r="G2990" s="4">
        <v>142.79999999999998</v>
      </c>
      <c r="H2990" s="3" t="s">
        <v>11</v>
      </c>
      <c r="I2990" s="3" t="s">
        <v>121</v>
      </c>
      <c r="J2990" s="4">
        <v>75.600000000000009</v>
      </c>
    </row>
    <row r="2991" spans="1:10" x14ac:dyDescent="0.3">
      <c r="A2991" s="2" t="s">
        <v>5748</v>
      </c>
      <c r="B2991" s="3" t="s">
        <v>5749</v>
      </c>
      <c r="C2991" s="2">
        <v>3</v>
      </c>
      <c r="D2991" s="2">
        <v>2020</v>
      </c>
      <c r="E2991" s="4">
        <v>172</v>
      </c>
      <c r="F2991" s="4">
        <v>25.800000000000011</v>
      </c>
      <c r="G2991" s="4">
        <v>146.19999999999999</v>
      </c>
      <c r="H2991" s="3" t="s">
        <v>11</v>
      </c>
      <c r="I2991" s="3" t="s">
        <v>71</v>
      </c>
      <c r="J2991" s="4">
        <v>65.36</v>
      </c>
    </row>
    <row r="2992" spans="1:10" x14ac:dyDescent="0.3">
      <c r="A2992" s="2" t="s">
        <v>5750</v>
      </c>
      <c r="B2992" s="3" t="s">
        <v>5751</v>
      </c>
      <c r="C2992" s="2">
        <v>3</v>
      </c>
      <c r="D2992" s="2">
        <v>2020</v>
      </c>
      <c r="E2992" s="4">
        <v>205</v>
      </c>
      <c r="F2992" s="4">
        <v>30.75</v>
      </c>
      <c r="G2992" s="4">
        <v>174.25</v>
      </c>
      <c r="H2992" s="3" t="s">
        <v>14</v>
      </c>
      <c r="I2992" s="3" t="s">
        <v>87</v>
      </c>
      <c r="J2992" s="4">
        <v>36.9</v>
      </c>
    </row>
    <row r="2993" spans="1:10" x14ac:dyDescent="0.3">
      <c r="A2993" s="2" t="s">
        <v>5752</v>
      </c>
      <c r="B2993" s="3" t="s">
        <v>5753</v>
      </c>
      <c r="C2993" s="2">
        <v>3</v>
      </c>
      <c r="D2993" s="2">
        <v>2020</v>
      </c>
      <c r="E2993" s="4">
        <v>192</v>
      </c>
      <c r="F2993" s="4">
        <v>28.800000000000011</v>
      </c>
      <c r="G2993" s="4">
        <v>163.19999999999999</v>
      </c>
      <c r="H2993" s="3" t="s">
        <v>14</v>
      </c>
      <c r="I2993" s="3" t="s">
        <v>78</v>
      </c>
      <c r="J2993" s="4">
        <v>34.56</v>
      </c>
    </row>
    <row r="2994" spans="1:10" x14ac:dyDescent="0.3">
      <c r="A2994" s="2" t="s">
        <v>5754</v>
      </c>
      <c r="B2994" s="3" t="s">
        <v>5755</v>
      </c>
      <c r="C2994" s="2">
        <v>3</v>
      </c>
      <c r="D2994" s="2">
        <v>2020</v>
      </c>
      <c r="E2994" s="4">
        <v>220</v>
      </c>
      <c r="F2994" s="4">
        <v>33</v>
      </c>
      <c r="G2994" s="4">
        <v>187</v>
      </c>
      <c r="H2994" s="3" t="s">
        <v>14</v>
      </c>
      <c r="I2994" s="3" t="s">
        <v>15</v>
      </c>
      <c r="J2994" s="4">
        <v>39.6</v>
      </c>
    </row>
    <row r="2995" spans="1:10" x14ac:dyDescent="0.3">
      <c r="A2995" s="2" t="s">
        <v>5756</v>
      </c>
      <c r="B2995" s="3" t="s">
        <v>5757</v>
      </c>
      <c r="C2995" s="2">
        <v>3</v>
      </c>
      <c r="D2995" s="2">
        <v>2020</v>
      </c>
      <c r="E2995" s="4">
        <v>540</v>
      </c>
      <c r="F2995" s="4">
        <v>81</v>
      </c>
      <c r="G2995" s="4">
        <v>459</v>
      </c>
      <c r="H2995" s="3" t="s">
        <v>44</v>
      </c>
      <c r="I2995" s="3" t="s">
        <v>568</v>
      </c>
      <c r="J2995" s="4">
        <v>167.4</v>
      </c>
    </row>
    <row r="2996" spans="1:10" x14ac:dyDescent="0.3">
      <c r="A2996" s="2" t="s">
        <v>5758</v>
      </c>
      <c r="B2996" s="3" t="s">
        <v>5759</v>
      </c>
      <c r="C2996" s="2">
        <v>3</v>
      </c>
      <c r="D2996" s="2">
        <v>2020</v>
      </c>
      <c r="E2996" s="4">
        <v>345</v>
      </c>
      <c r="F2996" s="4">
        <v>51.75</v>
      </c>
      <c r="G2996" s="4">
        <v>293.25</v>
      </c>
      <c r="H2996" s="3" t="s">
        <v>63</v>
      </c>
      <c r="I2996" s="3" t="s">
        <v>116</v>
      </c>
      <c r="J2996" s="4">
        <v>106.95</v>
      </c>
    </row>
    <row r="2997" spans="1:10" x14ac:dyDescent="0.3">
      <c r="A2997" s="2" t="s">
        <v>5760</v>
      </c>
      <c r="B2997" s="3" t="s">
        <v>5761</v>
      </c>
      <c r="C2997" s="2">
        <v>3</v>
      </c>
      <c r="D2997" s="2">
        <v>2020</v>
      </c>
      <c r="E2997" s="4">
        <v>345</v>
      </c>
      <c r="F2997" s="4">
        <v>51.75</v>
      </c>
      <c r="G2997" s="4">
        <v>293.25</v>
      </c>
      <c r="H2997" s="3" t="s">
        <v>63</v>
      </c>
      <c r="I2997" s="3" t="s">
        <v>116</v>
      </c>
      <c r="J2997" s="4">
        <v>106.95</v>
      </c>
    </row>
    <row r="2998" spans="1:10" x14ac:dyDescent="0.3">
      <c r="A2998" s="2" t="s">
        <v>5762</v>
      </c>
      <c r="B2998" s="3" t="s">
        <v>5763</v>
      </c>
      <c r="C2998" s="2">
        <v>3</v>
      </c>
      <c r="D2998" s="2">
        <v>2020</v>
      </c>
      <c r="E2998" s="4">
        <v>447</v>
      </c>
      <c r="F2998" s="4">
        <v>67.050000000000011</v>
      </c>
      <c r="G2998" s="4">
        <v>379.95</v>
      </c>
      <c r="H2998" s="3" t="s">
        <v>63</v>
      </c>
      <c r="I2998" s="3" t="s">
        <v>64</v>
      </c>
      <c r="J2998" s="4">
        <v>156.44999999999999</v>
      </c>
    </row>
    <row r="2999" spans="1:10" x14ac:dyDescent="0.3">
      <c r="A2999" s="2" t="s">
        <v>5764</v>
      </c>
      <c r="B2999" s="3" t="s">
        <v>5765</v>
      </c>
      <c r="C2999" s="2">
        <v>3</v>
      </c>
      <c r="D2999" s="2">
        <v>2020</v>
      </c>
      <c r="E2999" s="4">
        <v>144</v>
      </c>
      <c r="F2999" s="4">
        <v>21.600000000000009</v>
      </c>
      <c r="G2999" s="4">
        <v>122.39999999999999</v>
      </c>
      <c r="H2999" s="3" t="s">
        <v>11</v>
      </c>
      <c r="I2999" s="3" t="s">
        <v>119</v>
      </c>
      <c r="J2999" s="4">
        <v>66.240000000000009</v>
      </c>
    </row>
    <row r="3000" spans="1:10" x14ac:dyDescent="0.3">
      <c r="A3000" s="2" t="s">
        <v>5766</v>
      </c>
      <c r="B3000" s="3" t="s">
        <v>5767</v>
      </c>
      <c r="C3000" s="2">
        <v>3</v>
      </c>
      <c r="D3000" s="2">
        <v>2020</v>
      </c>
      <c r="E3000" s="4">
        <v>540</v>
      </c>
      <c r="F3000" s="4">
        <v>81</v>
      </c>
      <c r="G3000" s="4">
        <v>459</v>
      </c>
      <c r="H3000" s="3" t="s">
        <v>44</v>
      </c>
      <c r="I3000" s="3" t="s">
        <v>568</v>
      </c>
      <c r="J3000" s="4">
        <v>167.4</v>
      </c>
    </row>
    <row r="3001" spans="1:10" x14ac:dyDescent="0.3">
      <c r="A3001" s="2" t="s">
        <v>5768</v>
      </c>
      <c r="B3001" s="3" t="s">
        <v>5769</v>
      </c>
      <c r="C3001" s="2">
        <v>3</v>
      </c>
      <c r="D3001" s="2">
        <v>2020</v>
      </c>
      <c r="E3001" s="4">
        <v>168</v>
      </c>
      <c r="F3001" s="4">
        <v>25.200000000000017</v>
      </c>
      <c r="G3001" s="4">
        <v>142.79999999999998</v>
      </c>
      <c r="H3001" s="3" t="s">
        <v>60</v>
      </c>
      <c r="I3001" s="3" t="s">
        <v>535</v>
      </c>
      <c r="J3001" s="4">
        <v>60.48</v>
      </c>
    </row>
    <row r="3002" spans="1:10" x14ac:dyDescent="0.3">
      <c r="A3002" s="2" t="s">
        <v>5770</v>
      </c>
      <c r="B3002" s="3" t="s">
        <v>5771</v>
      </c>
      <c r="C3002" s="2">
        <v>3</v>
      </c>
      <c r="D3002" s="2">
        <v>2020</v>
      </c>
      <c r="E3002" s="4">
        <v>447</v>
      </c>
      <c r="F3002" s="4">
        <v>67.050000000000011</v>
      </c>
      <c r="G3002" s="4">
        <v>379.95</v>
      </c>
      <c r="H3002" s="3" t="s">
        <v>63</v>
      </c>
      <c r="I3002" s="3" t="s">
        <v>64</v>
      </c>
      <c r="J3002" s="4">
        <v>156.44999999999999</v>
      </c>
    </row>
    <row r="3003" spans="1:10" x14ac:dyDescent="0.3">
      <c r="A3003" s="2" t="s">
        <v>5772</v>
      </c>
      <c r="B3003" s="3" t="s">
        <v>5773</v>
      </c>
      <c r="C3003" s="2">
        <v>3</v>
      </c>
      <c r="D3003" s="2">
        <v>2020</v>
      </c>
      <c r="E3003" s="4">
        <v>447</v>
      </c>
      <c r="F3003" s="4">
        <v>67.050000000000011</v>
      </c>
      <c r="G3003" s="4">
        <v>379.95</v>
      </c>
      <c r="H3003" s="3" t="s">
        <v>63</v>
      </c>
      <c r="I3003" s="3" t="s">
        <v>64</v>
      </c>
      <c r="J3003" s="4">
        <v>156.44999999999999</v>
      </c>
    </row>
    <row r="3004" spans="1:10" x14ac:dyDescent="0.3">
      <c r="A3004" s="2" t="s">
        <v>5774</v>
      </c>
      <c r="B3004" s="3" t="s">
        <v>5775</v>
      </c>
      <c r="C3004" s="2">
        <v>3</v>
      </c>
      <c r="D3004" s="2">
        <v>2020</v>
      </c>
      <c r="E3004" s="4">
        <v>345</v>
      </c>
      <c r="F3004" s="4">
        <v>51.75</v>
      </c>
      <c r="G3004" s="4">
        <v>293.25</v>
      </c>
      <c r="H3004" s="3" t="s">
        <v>63</v>
      </c>
      <c r="I3004" s="3" t="s">
        <v>116</v>
      </c>
      <c r="J3004" s="4">
        <v>106.95</v>
      </c>
    </row>
    <row r="3005" spans="1:10" x14ac:dyDescent="0.3">
      <c r="A3005" s="2" t="s">
        <v>5776</v>
      </c>
      <c r="B3005" s="3" t="s">
        <v>5777</v>
      </c>
      <c r="C3005" s="2">
        <v>3</v>
      </c>
      <c r="D3005" s="2">
        <v>2020</v>
      </c>
      <c r="E3005" s="4">
        <v>383</v>
      </c>
      <c r="F3005" s="4">
        <v>57.449999999999989</v>
      </c>
      <c r="G3005" s="4">
        <v>325.55</v>
      </c>
      <c r="H3005" s="3" t="s">
        <v>63</v>
      </c>
      <c r="I3005" s="3" t="s">
        <v>66</v>
      </c>
      <c r="J3005" s="4">
        <v>122.56</v>
      </c>
    </row>
    <row r="3006" spans="1:10" x14ac:dyDescent="0.3">
      <c r="A3006" s="2" t="s">
        <v>5778</v>
      </c>
      <c r="B3006" s="3" t="s">
        <v>5779</v>
      </c>
      <c r="C3006" s="2">
        <v>3</v>
      </c>
      <c r="D3006" s="2">
        <v>2020</v>
      </c>
      <c r="E3006" s="4">
        <v>144</v>
      </c>
      <c r="F3006" s="4">
        <v>21.600000000000009</v>
      </c>
      <c r="G3006" s="4">
        <v>122.39999999999999</v>
      </c>
      <c r="H3006" s="3" t="s">
        <v>11</v>
      </c>
      <c r="I3006" s="3" t="s">
        <v>119</v>
      </c>
      <c r="J3006" s="4">
        <v>66.240000000000009</v>
      </c>
    </row>
    <row r="3007" spans="1:10" x14ac:dyDescent="0.3">
      <c r="A3007" s="2" t="s">
        <v>5780</v>
      </c>
      <c r="B3007" s="3" t="s">
        <v>5781</v>
      </c>
      <c r="C3007" s="2">
        <v>3</v>
      </c>
      <c r="D3007" s="2">
        <v>2020</v>
      </c>
      <c r="E3007" s="4">
        <v>144</v>
      </c>
      <c r="F3007" s="4">
        <v>21.600000000000009</v>
      </c>
      <c r="G3007" s="4">
        <v>122.39999999999999</v>
      </c>
      <c r="H3007" s="3" t="s">
        <v>11</v>
      </c>
      <c r="I3007" s="3" t="s">
        <v>119</v>
      </c>
      <c r="J3007" s="4">
        <v>66.240000000000009</v>
      </c>
    </row>
    <row r="3008" spans="1:10" x14ac:dyDescent="0.3">
      <c r="A3008" s="2" t="s">
        <v>5782</v>
      </c>
      <c r="B3008" s="3" t="s">
        <v>5783</v>
      </c>
      <c r="C3008" s="2">
        <v>3</v>
      </c>
      <c r="D3008" s="2">
        <v>2020</v>
      </c>
      <c r="E3008" s="4">
        <v>205</v>
      </c>
      <c r="F3008" s="4">
        <v>30.75</v>
      </c>
      <c r="G3008" s="4">
        <v>174.25</v>
      </c>
      <c r="H3008" s="3" t="s">
        <v>14</v>
      </c>
      <c r="I3008" s="3" t="s">
        <v>87</v>
      </c>
      <c r="J3008" s="4">
        <v>36.9</v>
      </c>
    </row>
    <row r="3009" spans="1:10" x14ac:dyDescent="0.3">
      <c r="A3009" s="2" t="s">
        <v>5784</v>
      </c>
      <c r="B3009" s="3" t="s">
        <v>5785</v>
      </c>
      <c r="C3009" s="2">
        <v>3</v>
      </c>
      <c r="D3009" s="2">
        <v>2020</v>
      </c>
      <c r="E3009" s="4">
        <v>538</v>
      </c>
      <c r="F3009" s="4">
        <v>80.699999999999989</v>
      </c>
      <c r="G3009" s="4">
        <v>457.3</v>
      </c>
      <c r="H3009" s="3" t="s">
        <v>44</v>
      </c>
      <c r="I3009" s="3" t="s">
        <v>597</v>
      </c>
      <c r="J3009" s="4">
        <v>129.12</v>
      </c>
    </row>
    <row r="3010" spans="1:10" x14ac:dyDescent="0.3">
      <c r="A3010" s="2" t="s">
        <v>5786</v>
      </c>
      <c r="B3010" s="3" t="s">
        <v>5787</v>
      </c>
      <c r="C3010" s="2">
        <v>3</v>
      </c>
      <c r="D3010" s="2">
        <v>2020</v>
      </c>
      <c r="E3010" s="4">
        <v>636</v>
      </c>
      <c r="F3010" s="4">
        <v>95.399999999999977</v>
      </c>
      <c r="G3010" s="4">
        <v>540.6</v>
      </c>
      <c r="H3010" s="3" t="s">
        <v>41</v>
      </c>
      <c r="I3010" s="3" t="s">
        <v>194</v>
      </c>
      <c r="J3010" s="4">
        <v>216.24</v>
      </c>
    </row>
    <row r="3011" spans="1:10" x14ac:dyDescent="0.3">
      <c r="A3011" s="2" t="s">
        <v>5788</v>
      </c>
      <c r="B3011" s="3" t="s">
        <v>5789</v>
      </c>
      <c r="C3011" s="2">
        <v>3</v>
      </c>
      <c r="D3011" s="2">
        <v>2020</v>
      </c>
      <c r="E3011" s="4">
        <v>488</v>
      </c>
      <c r="F3011" s="4">
        <v>73.199999999999989</v>
      </c>
      <c r="G3011" s="4">
        <v>414.8</v>
      </c>
      <c r="H3011" s="3" t="s">
        <v>44</v>
      </c>
      <c r="I3011" s="3" t="s">
        <v>50</v>
      </c>
      <c r="J3011" s="4">
        <v>156.16</v>
      </c>
    </row>
    <row r="3012" spans="1:10" x14ac:dyDescent="0.3">
      <c r="A3012" s="2" t="s">
        <v>5790</v>
      </c>
      <c r="B3012" s="3" t="s">
        <v>5791</v>
      </c>
      <c r="C3012" s="2">
        <v>3</v>
      </c>
      <c r="D3012" s="2">
        <v>2020</v>
      </c>
      <c r="E3012" s="4">
        <v>336</v>
      </c>
      <c r="F3012" s="4">
        <v>50.400000000000034</v>
      </c>
      <c r="G3012" s="4">
        <v>285.59999999999997</v>
      </c>
      <c r="H3012" s="3" t="s">
        <v>60</v>
      </c>
      <c r="I3012" s="3" t="s">
        <v>247</v>
      </c>
      <c r="J3012" s="4">
        <v>120.96</v>
      </c>
    </row>
    <row r="3013" spans="1:10" x14ac:dyDescent="0.3">
      <c r="A3013" s="2" t="s">
        <v>5792</v>
      </c>
      <c r="B3013" s="3" t="s">
        <v>5793</v>
      </c>
      <c r="C3013" s="2">
        <v>3</v>
      </c>
      <c r="D3013" s="2">
        <v>2020</v>
      </c>
      <c r="E3013" s="4">
        <v>345</v>
      </c>
      <c r="F3013" s="4">
        <v>51.75</v>
      </c>
      <c r="G3013" s="4">
        <v>293.25</v>
      </c>
      <c r="H3013" s="3" t="s">
        <v>63</v>
      </c>
      <c r="I3013" s="3" t="s">
        <v>116</v>
      </c>
      <c r="J3013" s="4">
        <v>106.95</v>
      </c>
    </row>
    <row r="3014" spans="1:10" x14ac:dyDescent="0.3">
      <c r="A3014" s="2" t="s">
        <v>5794</v>
      </c>
      <c r="B3014" s="3" t="s">
        <v>5795</v>
      </c>
      <c r="C3014" s="2">
        <v>3</v>
      </c>
      <c r="D3014" s="2">
        <v>2020</v>
      </c>
      <c r="E3014" s="4">
        <v>383</v>
      </c>
      <c r="F3014" s="4">
        <v>57.449999999999989</v>
      </c>
      <c r="G3014" s="4">
        <v>325.55</v>
      </c>
      <c r="H3014" s="3" t="s">
        <v>63</v>
      </c>
      <c r="I3014" s="3" t="s">
        <v>66</v>
      </c>
      <c r="J3014" s="4">
        <v>122.56</v>
      </c>
    </row>
    <row r="3015" spans="1:10" x14ac:dyDescent="0.3">
      <c r="A3015" s="2" t="s">
        <v>5796</v>
      </c>
      <c r="B3015" s="3" t="s">
        <v>5797</v>
      </c>
      <c r="C3015" s="2">
        <v>3</v>
      </c>
      <c r="D3015" s="2">
        <v>2020</v>
      </c>
      <c r="E3015" s="4">
        <v>345</v>
      </c>
      <c r="F3015" s="4">
        <v>51.75</v>
      </c>
      <c r="G3015" s="4">
        <v>293.25</v>
      </c>
      <c r="H3015" s="3" t="s">
        <v>63</v>
      </c>
      <c r="I3015" s="3" t="s">
        <v>116</v>
      </c>
      <c r="J3015" s="4">
        <v>106.95</v>
      </c>
    </row>
    <row r="3016" spans="1:10" x14ac:dyDescent="0.3">
      <c r="A3016" s="2" t="s">
        <v>5798</v>
      </c>
      <c r="B3016" s="3" t="s">
        <v>5799</v>
      </c>
      <c r="C3016" s="2">
        <v>3</v>
      </c>
      <c r="D3016" s="2">
        <v>2020</v>
      </c>
      <c r="E3016" s="4">
        <v>383</v>
      </c>
      <c r="F3016" s="4">
        <v>57.449999999999989</v>
      </c>
      <c r="G3016" s="4">
        <v>325.55</v>
      </c>
      <c r="H3016" s="3" t="s">
        <v>63</v>
      </c>
      <c r="I3016" s="3" t="s">
        <v>66</v>
      </c>
      <c r="J3016" s="4">
        <v>122.56</v>
      </c>
    </row>
    <row r="3017" spans="1:10" x14ac:dyDescent="0.3">
      <c r="A3017" s="2" t="s">
        <v>5800</v>
      </c>
      <c r="B3017" s="3" t="s">
        <v>5801</v>
      </c>
      <c r="C3017" s="2">
        <v>3</v>
      </c>
      <c r="D3017" s="2">
        <v>2020</v>
      </c>
      <c r="E3017" s="4">
        <v>168</v>
      </c>
      <c r="F3017" s="4">
        <v>25.200000000000017</v>
      </c>
      <c r="G3017" s="4">
        <v>142.79999999999998</v>
      </c>
      <c r="H3017" s="3" t="s">
        <v>11</v>
      </c>
      <c r="I3017" s="3" t="s">
        <v>12</v>
      </c>
      <c r="J3017" s="4">
        <v>25.2</v>
      </c>
    </row>
    <row r="3018" spans="1:10" x14ac:dyDescent="0.3">
      <c r="A3018" s="2" t="s">
        <v>5802</v>
      </c>
      <c r="B3018" s="3" t="s">
        <v>5803</v>
      </c>
      <c r="C3018" s="2">
        <v>3</v>
      </c>
      <c r="D3018" s="2">
        <v>2020</v>
      </c>
      <c r="E3018" s="4">
        <v>172</v>
      </c>
      <c r="F3018" s="4">
        <v>25.800000000000011</v>
      </c>
      <c r="G3018" s="4">
        <v>146.19999999999999</v>
      </c>
      <c r="H3018" s="3" t="s">
        <v>11</v>
      </c>
      <c r="I3018" s="3" t="s">
        <v>71</v>
      </c>
      <c r="J3018" s="4">
        <v>65.36</v>
      </c>
    </row>
    <row r="3019" spans="1:10" x14ac:dyDescent="0.3">
      <c r="A3019" s="2" t="s">
        <v>5804</v>
      </c>
      <c r="B3019" s="3" t="s">
        <v>5805</v>
      </c>
      <c r="C3019" s="2">
        <v>3</v>
      </c>
      <c r="D3019" s="2">
        <v>2020</v>
      </c>
      <c r="E3019" s="4">
        <v>579</v>
      </c>
      <c r="F3019" s="4">
        <v>86.850000000000023</v>
      </c>
      <c r="G3019" s="4">
        <v>492.15</v>
      </c>
      <c r="H3019" s="3" t="s">
        <v>41</v>
      </c>
      <c r="I3019" s="3" t="s">
        <v>197</v>
      </c>
      <c r="J3019" s="4">
        <v>167.91</v>
      </c>
    </row>
    <row r="3020" spans="1:10" x14ac:dyDescent="0.3">
      <c r="A3020" s="2" t="s">
        <v>5806</v>
      </c>
      <c r="B3020" s="3" t="s">
        <v>5807</v>
      </c>
      <c r="C3020" s="2">
        <v>3</v>
      </c>
      <c r="D3020" s="2">
        <v>2020</v>
      </c>
      <c r="E3020" s="4">
        <v>523</v>
      </c>
      <c r="F3020" s="4">
        <v>78.449999999999989</v>
      </c>
      <c r="G3020" s="4">
        <v>444.55</v>
      </c>
      <c r="H3020" s="3" t="s">
        <v>44</v>
      </c>
      <c r="I3020" s="3" t="s">
        <v>45</v>
      </c>
      <c r="J3020" s="4">
        <v>156.9</v>
      </c>
    </row>
    <row r="3021" spans="1:10" x14ac:dyDescent="0.3">
      <c r="A3021" s="2" t="s">
        <v>5808</v>
      </c>
      <c r="B3021" s="3" t="s">
        <v>5809</v>
      </c>
      <c r="C3021" s="2">
        <v>3</v>
      </c>
      <c r="D3021" s="2">
        <v>2020</v>
      </c>
      <c r="E3021" s="4">
        <v>383</v>
      </c>
      <c r="F3021" s="4">
        <v>57.449999999999989</v>
      </c>
      <c r="G3021" s="4">
        <v>325.55</v>
      </c>
      <c r="H3021" s="3" t="s">
        <v>63</v>
      </c>
      <c r="I3021" s="3" t="s">
        <v>66</v>
      </c>
      <c r="J3021" s="4">
        <v>122.56</v>
      </c>
    </row>
    <row r="3022" spans="1:10" x14ac:dyDescent="0.3">
      <c r="A3022" s="2" t="s">
        <v>5810</v>
      </c>
      <c r="B3022" s="3" t="s">
        <v>5811</v>
      </c>
      <c r="C3022" s="2">
        <v>3</v>
      </c>
      <c r="D3022" s="2">
        <v>2020</v>
      </c>
      <c r="E3022" s="4">
        <v>383</v>
      </c>
      <c r="F3022" s="4">
        <v>57.449999999999989</v>
      </c>
      <c r="G3022" s="4">
        <v>325.55</v>
      </c>
      <c r="H3022" s="3" t="s">
        <v>63</v>
      </c>
      <c r="I3022" s="3" t="s">
        <v>66</v>
      </c>
      <c r="J3022" s="4">
        <v>122.56</v>
      </c>
    </row>
    <row r="3023" spans="1:10" x14ac:dyDescent="0.3">
      <c r="A3023" s="2" t="s">
        <v>5812</v>
      </c>
      <c r="B3023" s="3" t="s">
        <v>5813</v>
      </c>
      <c r="C3023" s="2">
        <v>3</v>
      </c>
      <c r="D3023" s="2">
        <v>2020</v>
      </c>
      <c r="E3023" s="4">
        <v>345</v>
      </c>
      <c r="F3023" s="4">
        <v>51.75</v>
      </c>
      <c r="G3023" s="4">
        <v>293.25</v>
      </c>
      <c r="H3023" s="3" t="s">
        <v>63</v>
      </c>
      <c r="I3023" s="3" t="s">
        <v>116</v>
      </c>
      <c r="J3023" s="4">
        <v>106.95</v>
      </c>
    </row>
    <row r="3024" spans="1:10" x14ac:dyDescent="0.3">
      <c r="A3024" s="2" t="s">
        <v>5814</v>
      </c>
      <c r="B3024" s="3" t="s">
        <v>5815</v>
      </c>
      <c r="C3024" s="2">
        <v>3</v>
      </c>
      <c r="D3024" s="2">
        <v>2020</v>
      </c>
      <c r="E3024" s="4">
        <v>383</v>
      </c>
      <c r="F3024" s="4">
        <v>57.449999999999989</v>
      </c>
      <c r="G3024" s="4">
        <v>325.55</v>
      </c>
      <c r="H3024" s="3" t="s">
        <v>63</v>
      </c>
      <c r="I3024" s="3" t="s">
        <v>66</v>
      </c>
      <c r="J3024" s="4">
        <v>122.56</v>
      </c>
    </row>
    <row r="3025" spans="1:10" x14ac:dyDescent="0.3">
      <c r="A3025" s="2" t="s">
        <v>5816</v>
      </c>
      <c r="B3025" s="3" t="s">
        <v>5817</v>
      </c>
      <c r="C3025" s="2">
        <v>3</v>
      </c>
      <c r="D3025" s="2">
        <v>2020</v>
      </c>
      <c r="E3025" s="4">
        <v>636</v>
      </c>
      <c r="F3025" s="4">
        <v>95.399999999999977</v>
      </c>
      <c r="G3025" s="4">
        <v>540.6</v>
      </c>
      <c r="H3025" s="3" t="s">
        <v>41</v>
      </c>
      <c r="I3025" s="3" t="s">
        <v>194</v>
      </c>
      <c r="J3025" s="4">
        <v>216.24</v>
      </c>
    </row>
    <row r="3026" spans="1:10" x14ac:dyDescent="0.3">
      <c r="A3026" s="2" t="s">
        <v>5818</v>
      </c>
      <c r="B3026" s="3" t="s">
        <v>5819</v>
      </c>
      <c r="C3026" s="2">
        <v>3</v>
      </c>
      <c r="D3026" s="2">
        <v>2020</v>
      </c>
      <c r="E3026" s="4">
        <v>488</v>
      </c>
      <c r="F3026" s="4">
        <v>73.199999999999989</v>
      </c>
      <c r="G3026" s="4">
        <v>414.8</v>
      </c>
      <c r="H3026" s="3" t="s">
        <v>44</v>
      </c>
      <c r="I3026" s="3" t="s">
        <v>50</v>
      </c>
      <c r="J3026" s="4">
        <v>156.16</v>
      </c>
    </row>
    <row r="3027" spans="1:10" x14ac:dyDescent="0.3">
      <c r="A3027" s="2" t="s">
        <v>5820</v>
      </c>
      <c r="B3027" s="3" t="s">
        <v>5821</v>
      </c>
      <c r="C3027" s="2">
        <v>3</v>
      </c>
      <c r="D3027" s="2">
        <v>2020</v>
      </c>
      <c r="E3027" s="4">
        <v>283</v>
      </c>
      <c r="F3027" s="4">
        <v>42.450000000000017</v>
      </c>
      <c r="G3027" s="4">
        <v>240.54999999999998</v>
      </c>
      <c r="H3027" s="3" t="s">
        <v>60</v>
      </c>
      <c r="I3027" s="3" t="s">
        <v>745</v>
      </c>
      <c r="J3027" s="4">
        <v>82.07</v>
      </c>
    </row>
    <row r="3028" spans="1:10" x14ac:dyDescent="0.3">
      <c r="A3028" s="2" t="s">
        <v>5822</v>
      </c>
      <c r="B3028" s="3" t="s">
        <v>5823</v>
      </c>
      <c r="C3028" s="2">
        <v>3</v>
      </c>
      <c r="D3028" s="2">
        <v>2020</v>
      </c>
      <c r="E3028" s="4">
        <v>447</v>
      </c>
      <c r="F3028" s="4">
        <v>67.050000000000011</v>
      </c>
      <c r="G3028" s="4">
        <v>379.95</v>
      </c>
      <c r="H3028" s="3" t="s">
        <v>63</v>
      </c>
      <c r="I3028" s="3" t="s">
        <v>64</v>
      </c>
      <c r="J3028" s="4">
        <v>156.44999999999999</v>
      </c>
    </row>
    <row r="3029" spans="1:10" x14ac:dyDescent="0.3">
      <c r="A3029" s="2" t="s">
        <v>5824</v>
      </c>
      <c r="B3029" s="3" t="s">
        <v>5825</v>
      </c>
      <c r="C3029" s="2">
        <v>3</v>
      </c>
      <c r="D3029" s="2">
        <v>2020</v>
      </c>
      <c r="E3029" s="4">
        <v>345</v>
      </c>
      <c r="F3029" s="4">
        <v>51.75</v>
      </c>
      <c r="G3029" s="4">
        <v>293.25</v>
      </c>
      <c r="H3029" s="3" t="s">
        <v>63</v>
      </c>
      <c r="I3029" s="3" t="s">
        <v>116</v>
      </c>
      <c r="J3029" s="4">
        <v>106.95</v>
      </c>
    </row>
    <row r="3030" spans="1:10" x14ac:dyDescent="0.3">
      <c r="A3030" s="2" t="s">
        <v>5826</v>
      </c>
      <c r="B3030" s="3" t="s">
        <v>5827</v>
      </c>
      <c r="C3030" s="2">
        <v>3</v>
      </c>
      <c r="D3030" s="2">
        <v>2020</v>
      </c>
      <c r="E3030" s="4">
        <v>447</v>
      </c>
      <c r="F3030" s="4">
        <v>67.050000000000011</v>
      </c>
      <c r="G3030" s="4">
        <v>379.95</v>
      </c>
      <c r="H3030" s="3" t="s">
        <v>63</v>
      </c>
      <c r="I3030" s="3" t="s">
        <v>64</v>
      </c>
      <c r="J3030" s="4">
        <v>156.44999999999999</v>
      </c>
    </row>
    <row r="3031" spans="1:10" x14ac:dyDescent="0.3">
      <c r="A3031" s="2" t="s">
        <v>5828</v>
      </c>
      <c r="B3031" s="3" t="s">
        <v>5829</v>
      </c>
      <c r="C3031" s="2">
        <v>3</v>
      </c>
      <c r="D3031" s="2">
        <v>2020</v>
      </c>
      <c r="E3031" s="4">
        <v>447</v>
      </c>
      <c r="F3031" s="4">
        <v>67.050000000000011</v>
      </c>
      <c r="G3031" s="4">
        <v>379.95</v>
      </c>
      <c r="H3031" s="3" t="s">
        <v>63</v>
      </c>
      <c r="I3031" s="3" t="s">
        <v>64</v>
      </c>
      <c r="J3031" s="4">
        <v>156.44999999999999</v>
      </c>
    </row>
    <row r="3032" spans="1:10" x14ac:dyDescent="0.3">
      <c r="A3032" s="2" t="s">
        <v>5830</v>
      </c>
      <c r="B3032" s="3" t="s">
        <v>5831</v>
      </c>
      <c r="C3032" s="2">
        <v>3</v>
      </c>
      <c r="D3032" s="2">
        <v>2020</v>
      </c>
      <c r="E3032" s="4">
        <v>168</v>
      </c>
      <c r="F3032" s="4">
        <v>25.200000000000017</v>
      </c>
      <c r="G3032" s="4">
        <v>142.79999999999998</v>
      </c>
      <c r="H3032" s="3" t="s">
        <v>11</v>
      </c>
      <c r="I3032" s="3" t="s">
        <v>121</v>
      </c>
      <c r="J3032" s="4">
        <v>75.600000000000009</v>
      </c>
    </row>
    <row r="3033" spans="1:10" x14ac:dyDescent="0.3">
      <c r="A3033" s="2" t="s">
        <v>5832</v>
      </c>
      <c r="B3033" s="3" t="s">
        <v>5833</v>
      </c>
      <c r="C3033" s="2">
        <v>3</v>
      </c>
      <c r="D3033" s="2">
        <v>2020</v>
      </c>
      <c r="E3033" s="4">
        <v>636</v>
      </c>
      <c r="F3033" s="4">
        <v>95.399999999999977</v>
      </c>
      <c r="G3033" s="4">
        <v>540.6</v>
      </c>
      <c r="H3033" s="3" t="s">
        <v>41</v>
      </c>
      <c r="I3033" s="3" t="s">
        <v>194</v>
      </c>
      <c r="J3033" s="4">
        <v>216.24</v>
      </c>
    </row>
    <row r="3034" spans="1:10" x14ac:dyDescent="0.3">
      <c r="A3034" s="2" t="s">
        <v>5834</v>
      </c>
      <c r="B3034" s="3" t="s">
        <v>5835</v>
      </c>
      <c r="C3034" s="2">
        <v>3</v>
      </c>
      <c r="D3034" s="2">
        <v>2020</v>
      </c>
      <c r="E3034" s="4">
        <v>488</v>
      </c>
      <c r="F3034" s="4">
        <v>73.199999999999989</v>
      </c>
      <c r="G3034" s="4">
        <v>414.8</v>
      </c>
      <c r="H3034" s="3" t="s">
        <v>44</v>
      </c>
      <c r="I3034" s="3" t="s">
        <v>50</v>
      </c>
      <c r="J3034" s="4">
        <v>156.16</v>
      </c>
    </row>
    <row r="3035" spans="1:10" x14ac:dyDescent="0.3">
      <c r="A3035" s="2" t="s">
        <v>5836</v>
      </c>
      <c r="B3035" s="3" t="s">
        <v>5837</v>
      </c>
      <c r="C3035" s="2">
        <v>3</v>
      </c>
      <c r="D3035" s="2">
        <v>2020</v>
      </c>
      <c r="E3035" s="4">
        <v>336</v>
      </c>
      <c r="F3035" s="4">
        <v>50.400000000000034</v>
      </c>
      <c r="G3035" s="4">
        <v>285.59999999999997</v>
      </c>
      <c r="H3035" s="3" t="s">
        <v>60</v>
      </c>
      <c r="I3035" s="3" t="s">
        <v>247</v>
      </c>
      <c r="J3035" s="4">
        <v>120.96</v>
      </c>
    </row>
    <row r="3036" spans="1:10" x14ac:dyDescent="0.3">
      <c r="A3036" s="2" t="s">
        <v>5838</v>
      </c>
      <c r="B3036" s="3" t="s">
        <v>5839</v>
      </c>
      <c r="C3036" s="2">
        <v>3</v>
      </c>
      <c r="D3036" s="2">
        <v>2020</v>
      </c>
      <c r="E3036" s="4">
        <v>293</v>
      </c>
      <c r="F3036" s="4">
        <v>43.950000000000017</v>
      </c>
      <c r="G3036" s="4">
        <v>249.04999999999998</v>
      </c>
      <c r="H3036" s="3" t="s">
        <v>60</v>
      </c>
      <c r="I3036" s="3" t="s">
        <v>250</v>
      </c>
      <c r="J3036" s="4">
        <v>90.83</v>
      </c>
    </row>
    <row r="3037" spans="1:10" x14ac:dyDescent="0.3">
      <c r="A3037" s="2" t="s">
        <v>5840</v>
      </c>
      <c r="B3037" s="3" t="s">
        <v>5841</v>
      </c>
      <c r="C3037" s="2">
        <v>3</v>
      </c>
      <c r="D3037" s="2">
        <v>2020</v>
      </c>
      <c r="E3037" s="4">
        <v>383</v>
      </c>
      <c r="F3037" s="4">
        <v>57.449999999999989</v>
      </c>
      <c r="G3037" s="4">
        <v>325.55</v>
      </c>
      <c r="H3037" s="3" t="s">
        <v>63</v>
      </c>
      <c r="I3037" s="3" t="s">
        <v>66</v>
      </c>
      <c r="J3037" s="4">
        <v>122.56</v>
      </c>
    </row>
    <row r="3038" spans="1:10" x14ac:dyDescent="0.3">
      <c r="A3038" s="2" t="s">
        <v>5842</v>
      </c>
      <c r="B3038" s="3" t="s">
        <v>5843</v>
      </c>
      <c r="C3038" s="2">
        <v>3</v>
      </c>
      <c r="D3038" s="2">
        <v>2020</v>
      </c>
      <c r="E3038" s="4">
        <v>447</v>
      </c>
      <c r="F3038" s="4">
        <v>67.050000000000011</v>
      </c>
      <c r="G3038" s="4">
        <v>379.95</v>
      </c>
      <c r="H3038" s="3" t="s">
        <v>63</v>
      </c>
      <c r="I3038" s="3" t="s">
        <v>64</v>
      </c>
      <c r="J3038" s="4">
        <v>156.44999999999999</v>
      </c>
    </row>
    <row r="3039" spans="1:10" x14ac:dyDescent="0.3">
      <c r="A3039" s="2" t="s">
        <v>5844</v>
      </c>
      <c r="B3039" s="3" t="s">
        <v>5845</v>
      </c>
      <c r="C3039" s="2">
        <v>3</v>
      </c>
      <c r="D3039" s="2">
        <v>2020</v>
      </c>
      <c r="E3039" s="4">
        <v>579</v>
      </c>
      <c r="F3039" s="4">
        <v>86.850000000000023</v>
      </c>
      <c r="G3039" s="4">
        <v>492.15</v>
      </c>
      <c r="H3039" s="3" t="s">
        <v>41</v>
      </c>
      <c r="I3039" s="3" t="s">
        <v>197</v>
      </c>
      <c r="J3039" s="4">
        <v>167.91</v>
      </c>
    </row>
    <row r="3040" spans="1:10" x14ac:dyDescent="0.3">
      <c r="A3040" s="2" t="s">
        <v>5846</v>
      </c>
      <c r="B3040" s="3" t="s">
        <v>5847</v>
      </c>
      <c r="C3040" s="2">
        <v>3</v>
      </c>
      <c r="D3040" s="2">
        <v>2020</v>
      </c>
      <c r="E3040" s="4">
        <v>506</v>
      </c>
      <c r="F3040" s="4">
        <v>75.900000000000034</v>
      </c>
      <c r="G3040" s="4">
        <v>430.09999999999997</v>
      </c>
      <c r="H3040" s="3" t="s">
        <v>44</v>
      </c>
      <c r="I3040" s="3" t="s">
        <v>58</v>
      </c>
      <c r="J3040" s="4">
        <v>146.73999999999998</v>
      </c>
    </row>
    <row r="3041" spans="1:10" x14ac:dyDescent="0.3">
      <c r="A3041" s="2" t="s">
        <v>5848</v>
      </c>
      <c r="B3041" s="3" t="s">
        <v>5849</v>
      </c>
      <c r="C3041" s="2">
        <v>3</v>
      </c>
      <c r="D3041" s="2">
        <v>2020</v>
      </c>
      <c r="E3041" s="4">
        <v>283</v>
      </c>
      <c r="F3041" s="4">
        <v>42.450000000000017</v>
      </c>
      <c r="G3041" s="4">
        <v>240.54999999999998</v>
      </c>
      <c r="H3041" s="3" t="s">
        <v>60</v>
      </c>
      <c r="I3041" s="3" t="s">
        <v>745</v>
      </c>
      <c r="J3041" s="4">
        <v>82.07</v>
      </c>
    </row>
    <row r="3042" spans="1:10" x14ac:dyDescent="0.3">
      <c r="A3042" s="2" t="s">
        <v>5850</v>
      </c>
      <c r="B3042" s="3" t="s">
        <v>5851</v>
      </c>
      <c r="C3042" s="2">
        <v>3</v>
      </c>
      <c r="D3042" s="2">
        <v>2020</v>
      </c>
      <c r="E3042" s="4">
        <v>312</v>
      </c>
      <c r="F3042" s="4">
        <v>46.800000000000011</v>
      </c>
      <c r="G3042" s="4">
        <v>265.2</v>
      </c>
      <c r="H3042" s="3" t="s">
        <v>60</v>
      </c>
      <c r="I3042" s="3" t="s">
        <v>61</v>
      </c>
      <c r="J3042" s="4">
        <v>99.84</v>
      </c>
    </row>
    <row r="3043" spans="1:10" x14ac:dyDescent="0.3">
      <c r="A3043" s="2" t="s">
        <v>5852</v>
      </c>
      <c r="B3043" s="3" t="s">
        <v>5853</v>
      </c>
      <c r="C3043" s="2">
        <v>3</v>
      </c>
      <c r="D3043" s="2">
        <v>2020</v>
      </c>
      <c r="E3043" s="4">
        <v>345</v>
      </c>
      <c r="F3043" s="4">
        <v>51.75</v>
      </c>
      <c r="G3043" s="4">
        <v>293.25</v>
      </c>
      <c r="H3043" s="3" t="s">
        <v>63</v>
      </c>
      <c r="I3043" s="3" t="s">
        <v>116</v>
      </c>
      <c r="J3043" s="4">
        <v>106.95</v>
      </c>
    </row>
    <row r="3044" spans="1:10" x14ac:dyDescent="0.3">
      <c r="A3044" s="2" t="s">
        <v>5854</v>
      </c>
      <c r="B3044" s="3" t="s">
        <v>5855</v>
      </c>
      <c r="C3044" s="2">
        <v>3</v>
      </c>
      <c r="D3044" s="2">
        <v>2020</v>
      </c>
      <c r="E3044" s="4">
        <v>383</v>
      </c>
      <c r="F3044" s="4">
        <v>57.449999999999989</v>
      </c>
      <c r="G3044" s="4">
        <v>325.55</v>
      </c>
      <c r="H3044" s="3" t="s">
        <v>63</v>
      </c>
      <c r="I3044" s="3" t="s">
        <v>66</v>
      </c>
      <c r="J3044" s="4">
        <v>122.56</v>
      </c>
    </row>
    <row r="3045" spans="1:10" x14ac:dyDescent="0.3">
      <c r="A3045" s="2" t="s">
        <v>5856</v>
      </c>
      <c r="B3045" s="3" t="s">
        <v>5857</v>
      </c>
      <c r="C3045" s="2">
        <v>3</v>
      </c>
      <c r="D3045" s="2">
        <v>2020</v>
      </c>
      <c r="E3045" s="4">
        <v>447</v>
      </c>
      <c r="F3045" s="4">
        <v>67.050000000000011</v>
      </c>
      <c r="G3045" s="4">
        <v>379.95</v>
      </c>
      <c r="H3045" s="3" t="s">
        <v>63</v>
      </c>
      <c r="I3045" s="3" t="s">
        <v>64</v>
      </c>
      <c r="J3045" s="4">
        <v>156.44999999999999</v>
      </c>
    </row>
    <row r="3046" spans="1:10" x14ac:dyDescent="0.3">
      <c r="A3046" s="2" t="s">
        <v>5858</v>
      </c>
      <c r="B3046" s="3" t="s">
        <v>5859</v>
      </c>
      <c r="C3046" s="2">
        <v>3</v>
      </c>
      <c r="D3046" s="2">
        <v>2020</v>
      </c>
      <c r="E3046" s="4">
        <v>312</v>
      </c>
      <c r="F3046" s="4">
        <v>46.800000000000011</v>
      </c>
      <c r="G3046" s="4">
        <v>265.2</v>
      </c>
      <c r="H3046" s="3" t="s">
        <v>38</v>
      </c>
      <c r="I3046" s="3" t="s">
        <v>1389</v>
      </c>
      <c r="J3046" s="4">
        <v>78</v>
      </c>
    </row>
    <row r="3047" spans="1:10" x14ac:dyDescent="0.3">
      <c r="A3047" s="2" t="s">
        <v>5860</v>
      </c>
      <c r="B3047" s="3" t="s">
        <v>5861</v>
      </c>
      <c r="C3047" s="2">
        <v>3</v>
      </c>
      <c r="D3047" s="2">
        <v>2020</v>
      </c>
      <c r="E3047" s="4">
        <v>510</v>
      </c>
      <c r="F3047" s="4">
        <v>76.5</v>
      </c>
      <c r="G3047" s="4">
        <v>433.5</v>
      </c>
      <c r="H3047" s="3" t="s">
        <v>41</v>
      </c>
      <c r="I3047" s="3" t="s">
        <v>42</v>
      </c>
      <c r="J3047" s="4">
        <v>163.20000000000002</v>
      </c>
    </row>
    <row r="3048" spans="1:10" x14ac:dyDescent="0.3">
      <c r="A3048" s="2" t="s">
        <v>5862</v>
      </c>
      <c r="B3048" s="3" t="s">
        <v>5863</v>
      </c>
      <c r="C3048" s="2">
        <v>3</v>
      </c>
      <c r="D3048" s="2">
        <v>2020</v>
      </c>
      <c r="E3048" s="4">
        <v>538</v>
      </c>
      <c r="F3048" s="4">
        <v>80.699999999999989</v>
      </c>
      <c r="G3048" s="4">
        <v>457.3</v>
      </c>
      <c r="H3048" s="3" t="s">
        <v>44</v>
      </c>
      <c r="I3048" s="3" t="s">
        <v>597</v>
      </c>
      <c r="J3048" s="4">
        <v>129.12</v>
      </c>
    </row>
    <row r="3049" spans="1:10" x14ac:dyDescent="0.3">
      <c r="A3049" s="2" t="s">
        <v>5864</v>
      </c>
      <c r="B3049" s="3" t="s">
        <v>5865</v>
      </c>
      <c r="C3049" s="2">
        <v>3</v>
      </c>
      <c r="D3049" s="2">
        <v>2020</v>
      </c>
      <c r="E3049" s="4">
        <v>538</v>
      </c>
      <c r="F3049" s="4">
        <v>80.699999999999989</v>
      </c>
      <c r="G3049" s="4">
        <v>457.3</v>
      </c>
      <c r="H3049" s="3" t="s">
        <v>44</v>
      </c>
      <c r="I3049" s="3" t="s">
        <v>597</v>
      </c>
      <c r="J3049" s="4">
        <v>129.12</v>
      </c>
    </row>
    <row r="3050" spans="1:10" x14ac:dyDescent="0.3">
      <c r="A3050" s="2" t="s">
        <v>5866</v>
      </c>
      <c r="B3050" s="3" t="s">
        <v>5867</v>
      </c>
      <c r="C3050" s="2">
        <v>3</v>
      </c>
      <c r="D3050" s="2">
        <v>2020</v>
      </c>
      <c r="E3050" s="4">
        <v>168</v>
      </c>
      <c r="F3050" s="4">
        <v>25.200000000000017</v>
      </c>
      <c r="G3050" s="4">
        <v>142.79999999999998</v>
      </c>
      <c r="H3050" s="3" t="s">
        <v>60</v>
      </c>
      <c r="I3050" s="3" t="s">
        <v>535</v>
      </c>
      <c r="J3050" s="4">
        <v>60.48</v>
      </c>
    </row>
    <row r="3051" spans="1:10" x14ac:dyDescent="0.3">
      <c r="A3051" s="2" t="s">
        <v>5868</v>
      </c>
      <c r="B3051" s="3" t="s">
        <v>5869</v>
      </c>
      <c r="C3051" s="2">
        <v>3</v>
      </c>
      <c r="D3051" s="2">
        <v>2020</v>
      </c>
      <c r="E3051" s="4">
        <v>267</v>
      </c>
      <c r="F3051" s="4">
        <v>0</v>
      </c>
      <c r="G3051" s="4">
        <v>267</v>
      </c>
      <c r="H3051" s="3" t="s">
        <v>60</v>
      </c>
      <c r="I3051" s="3" t="s">
        <v>164</v>
      </c>
      <c r="J3051" s="4">
        <v>90.78</v>
      </c>
    </row>
    <row r="3052" spans="1:10" x14ac:dyDescent="0.3">
      <c r="A3052" s="2" t="s">
        <v>5870</v>
      </c>
      <c r="B3052" s="3" t="s">
        <v>5871</v>
      </c>
      <c r="C3052" s="2">
        <v>3</v>
      </c>
      <c r="D3052" s="2">
        <v>2020</v>
      </c>
      <c r="E3052" s="4">
        <v>447</v>
      </c>
      <c r="F3052" s="4">
        <v>0</v>
      </c>
      <c r="G3052" s="4">
        <v>447</v>
      </c>
      <c r="H3052" s="3" t="s">
        <v>63</v>
      </c>
      <c r="I3052" s="3" t="s">
        <v>64</v>
      </c>
      <c r="J3052" s="4">
        <v>156.44999999999999</v>
      </c>
    </row>
    <row r="3053" spans="1:10" x14ac:dyDescent="0.3">
      <c r="A3053" s="2" t="s">
        <v>5872</v>
      </c>
      <c r="B3053" s="3" t="s">
        <v>5873</v>
      </c>
      <c r="C3053" s="2">
        <v>3</v>
      </c>
      <c r="D3053" s="2">
        <v>2020</v>
      </c>
      <c r="E3053" s="4">
        <v>345</v>
      </c>
      <c r="F3053" s="4">
        <v>0</v>
      </c>
      <c r="G3053" s="4">
        <v>345</v>
      </c>
      <c r="H3053" s="3" t="s">
        <v>63</v>
      </c>
      <c r="I3053" s="3" t="s">
        <v>116</v>
      </c>
      <c r="J3053" s="4">
        <v>106.95</v>
      </c>
    </row>
    <row r="3054" spans="1:10" x14ac:dyDescent="0.3">
      <c r="A3054" s="2" t="s">
        <v>5874</v>
      </c>
      <c r="B3054" s="3" t="s">
        <v>5875</v>
      </c>
      <c r="C3054" s="2">
        <v>3</v>
      </c>
      <c r="D3054" s="2">
        <v>2020</v>
      </c>
      <c r="E3054" s="4">
        <v>345</v>
      </c>
      <c r="F3054" s="4">
        <v>0</v>
      </c>
      <c r="G3054" s="4">
        <v>345</v>
      </c>
      <c r="H3054" s="3" t="s">
        <v>63</v>
      </c>
      <c r="I3054" s="3" t="s">
        <v>116</v>
      </c>
      <c r="J3054" s="4">
        <v>106.95</v>
      </c>
    </row>
    <row r="3055" spans="1:10" x14ac:dyDescent="0.3">
      <c r="A3055" s="2" t="s">
        <v>5876</v>
      </c>
      <c r="B3055" s="3" t="s">
        <v>5877</v>
      </c>
      <c r="C3055" s="2">
        <v>4</v>
      </c>
      <c r="D3055" s="2">
        <v>2020</v>
      </c>
      <c r="E3055" s="4">
        <v>592</v>
      </c>
      <c r="F3055" s="4">
        <v>88.800000000000011</v>
      </c>
      <c r="G3055" s="4">
        <v>503.2</v>
      </c>
      <c r="H3055" s="3" t="s">
        <v>44</v>
      </c>
      <c r="I3055" s="3" t="s">
        <v>55</v>
      </c>
      <c r="J3055" s="4">
        <v>165.76000000000002</v>
      </c>
    </row>
    <row r="3056" spans="1:10" x14ac:dyDescent="0.3">
      <c r="A3056" s="2" t="s">
        <v>5876</v>
      </c>
      <c r="B3056" s="3" t="s">
        <v>5878</v>
      </c>
      <c r="C3056" s="2">
        <v>10</v>
      </c>
      <c r="D3056" s="2">
        <v>2020</v>
      </c>
      <c r="E3056" s="4">
        <v>168</v>
      </c>
      <c r="F3056" s="4">
        <v>0</v>
      </c>
      <c r="G3056" s="4">
        <v>168</v>
      </c>
      <c r="H3056" s="3" t="s">
        <v>60</v>
      </c>
      <c r="I3056" s="3" t="s">
        <v>535</v>
      </c>
      <c r="J3056" s="4">
        <v>60.48</v>
      </c>
    </row>
    <row r="3057" spans="1:10" x14ac:dyDescent="0.3">
      <c r="A3057" s="2" t="s">
        <v>5876</v>
      </c>
      <c r="B3057" s="3" t="s">
        <v>5879</v>
      </c>
      <c r="C3057" s="2">
        <v>10</v>
      </c>
      <c r="D3057" s="2">
        <v>2020</v>
      </c>
      <c r="E3057" s="4">
        <v>345</v>
      </c>
      <c r="F3057" s="4">
        <v>0</v>
      </c>
      <c r="G3057" s="4">
        <v>345</v>
      </c>
      <c r="H3057" s="3" t="s">
        <v>63</v>
      </c>
      <c r="I3057" s="3" t="s">
        <v>116</v>
      </c>
      <c r="J3057" s="4">
        <v>106.95</v>
      </c>
    </row>
    <row r="3058" spans="1:10" x14ac:dyDescent="0.3">
      <c r="A3058" s="2" t="s">
        <v>5876</v>
      </c>
      <c r="B3058" s="3" t="s">
        <v>5880</v>
      </c>
      <c r="C3058" s="2">
        <v>11</v>
      </c>
      <c r="D3058" s="2">
        <v>2020</v>
      </c>
      <c r="E3058" s="4">
        <v>447</v>
      </c>
      <c r="F3058" s="4">
        <v>0</v>
      </c>
      <c r="G3058" s="4">
        <v>447</v>
      </c>
      <c r="H3058" s="3" t="s">
        <v>63</v>
      </c>
      <c r="I3058" s="3" t="s">
        <v>64</v>
      </c>
      <c r="J3058" s="4">
        <v>156.44999999999999</v>
      </c>
    </row>
    <row r="3059" spans="1:10" x14ac:dyDescent="0.3">
      <c r="A3059" s="2">
        <v>29021932</v>
      </c>
      <c r="B3059" s="3" t="s">
        <v>5881</v>
      </c>
      <c r="C3059" s="2">
        <v>4</v>
      </c>
      <c r="D3059" s="2">
        <v>2020</v>
      </c>
      <c r="E3059" s="4">
        <v>383</v>
      </c>
      <c r="F3059" s="4">
        <v>57.449999999999989</v>
      </c>
      <c r="G3059" s="4">
        <v>325.55</v>
      </c>
      <c r="H3059" s="3" t="s">
        <v>63</v>
      </c>
      <c r="I3059" s="3" t="s">
        <v>66</v>
      </c>
      <c r="J3059" s="4">
        <v>122.56</v>
      </c>
    </row>
    <row r="3060" spans="1:10" x14ac:dyDescent="0.3">
      <c r="A3060" s="2" t="s">
        <v>5882</v>
      </c>
      <c r="B3060" s="3" t="s">
        <v>5883</v>
      </c>
      <c r="C3060" s="2">
        <v>4</v>
      </c>
      <c r="D3060" s="2">
        <v>2020</v>
      </c>
      <c r="E3060" s="4">
        <v>523</v>
      </c>
      <c r="F3060" s="4">
        <v>78.449999999999989</v>
      </c>
      <c r="G3060" s="4">
        <v>444.55</v>
      </c>
      <c r="H3060" s="3" t="s">
        <v>44</v>
      </c>
      <c r="I3060" s="3" t="s">
        <v>45</v>
      </c>
      <c r="J3060" s="4">
        <v>156.9</v>
      </c>
    </row>
    <row r="3061" spans="1:10" x14ac:dyDescent="0.3">
      <c r="A3061" s="2" t="s">
        <v>5882</v>
      </c>
      <c r="B3061" s="3" t="s">
        <v>5884</v>
      </c>
      <c r="C3061" s="2">
        <v>4</v>
      </c>
      <c r="D3061" s="2">
        <v>2020</v>
      </c>
      <c r="E3061" s="4">
        <v>293</v>
      </c>
      <c r="F3061" s="4">
        <v>43.950000000000017</v>
      </c>
      <c r="G3061" s="4">
        <v>249.04999999999998</v>
      </c>
      <c r="H3061" s="3" t="s">
        <v>60</v>
      </c>
      <c r="I3061" s="3" t="s">
        <v>250</v>
      </c>
      <c r="J3061" s="4">
        <v>90.83</v>
      </c>
    </row>
    <row r="3062" spans="1:10" x14ac:dyDescent="0.3">
      <c r="A3062" s="2" t="s">
        <v>5882</v>
      </c>
      <c r="B3062" s="3" t="s">
        <v>5885</v>
      </c>
      <c r="C3062" s="2">
        <v>4</v>
      </c>
      <c r="D3062" s="2">
        <v>2020</v>
      </c>
      <c r="E3062" s="4">
        <v>383</v>
      </c>
      <c r="F3062" s="4">
        <v>57.449999999999989</v>
      </c>
      <c r="G3062" s="4">
        <v>325.55</v>
      </c>
      <c r="H3062" s="3" t="s">
        <v>63</v>
      </c>
      <c r="I3062" s="3" t="s">
        <v>66</v>
      </c>
      <c r="J3062" s="4">
        <v>122.56</v>
      </c>
    </row>
    <row r="3063" spans="1:10" x14ac:dyDescent="0.3">
      <c r="A3063" s="2" t="s">
        <v>5882</v>
      </c>
      <c r="B3063" s="3" t="s">
        <v>5886</v>
      </c>
      <c r="C3063" s="2">
        <v>8</v>
      </c>
      <c r="D3063" s="2">
        <v>2020</v>
      </c>
      <c r="E3063" s="4">
        <v>447</v>
      </c>
      <c r="F3063" s="4">
        <v>0</v>
      </c>
      <c r="G3063" s="4">
        <v>447</v>
      </c>
      <c r="H3063" s="3" t="s">
        <v>63</v>
      </c>
      <c r="I3063" s="3" t="s">
        <v>64</v>
      </c>
      <c r="J3063" s="4">
        <v>156.44999999999999</v>
      </c>
    </row>
    <row r="3064" spans="1:10" x14ac:dyDescent="0.3">
      <c r="A3064" s="2" t="s">
        <v>5882</v>
      </c>
      <c r="B3064" s="3" t="s">
        <v>5887</v>
      </c>
      <c r="C3064" s="2">
        <v>6</v>
      </c>
      <c r="D3064" s="2">
        <v>2020</v>
      </c>
      <c r="E3064" s="4">
        <v>447</v>
      </c>
      <c r="F3064" s="4">
        <v>0</v>
      </c>
      <c r="G3064" s="4">
        <v>447</v>
      </c>
      <c r="H3064" s="3" t="s">
        <v>63</v>
      </c>
      <c r="I3064" s="3" t="s">
        <v>64</v>
      </c>
      <c r="J3064" s="4">
        <v>156.44999999999999</v>
      </c>
    </row>
    <row r="3065" spans="1:10" x14ac:dyDescent="0.3">
      <c r="A3065" s="2" t="s">
        <v>5882</v>
      </c>
      <c r="B3065" s="3" t="s">
        <v>5888</v>
      </c>
      <c r="C3065" s="2">
        <v>8</v>
      </c>
      <c r="D3065" s="2">
        <v>2020</v>
      </c>
      <c r="E3065" s="4">
        <v>447</v>
      </c>
      <c r="F3065" s="4">
        <v>0</v>
      </c>
      <c r="G3065" s="4">
        <v>447</v>
      </c>
      <c r="H3065" s="3" t="s">
        <v>63</v>
      </c>
      <c r="I3065" s="3" t="s">
        <v>64</v>
      </c>
      <c r="J3065" s="4">
        <v>156.44999999999999</v>
      </c>
    </row>
    <row r="3066" spans="1:10" x14ac:dyDescent="0.3">
      <c r="A3066" s="2" t="s">
        <v>5889</v>
      </c>
      <c r="B3066" s="3" t="s">
        <v>5890</v>
      </c>
      <c r="C3066" s="2">
        <v>4</v>
      </c>
      <c r="D3066" s="2">
        <v>2020</v>
      </c>
      <c r="E3066" s="4">
        <v>447</v>
      </c>
      <c r="F3066" s="4">
        <v>67.050000000000011</v>
      </c>
      <c r="G3066" s="4">
        <v>379.95</v>
      </c>
      <c r="H3066" s="3" t="s">
        <v>63</v>
      </c>
      <c r="I3066" s="3" t="s">
        <v>64</v>
      </c>
      <c r="J3066" s="4">
        <v>156.44999999999999</v>
      </c>
    </row>
    <row r="3067" spans="1:10" x14ac:dyDescent="0.3">
      <c r="A3067" s="2" t="s">
        <v>5891</v>
      </c>
      <c r="B3067" s="3" t="s">
        <v>5892</v>
      </c>
      <c r="C3067" s="2">
        <v>4</v>
      </c>
      <c r="D3067" s="2">
        <v>2020</v>
      </c>
      <c r="E3067" s="4">
        <v>345</v>
      </c>
      <c r="F3067" s="4">
        <v>51.75</v>
      </c>
      <c r="G3067" s="4">
        <v>293.25</v>
      </c>
      <c r="H3067" s="3" t="s">
        <v>63</v>
      </c>
      <c r="I3067" s="3" t="s">
        <v>116</v>
      </c>
      <c r="J3067" s="4">
        <v>106.95</v>
      </c>
    </row>
    <row r="3068" spans="1:10" x14ac:dyDescent="0.3">
      <c r="A3068" s="2">
        <v>29021936</v>
      </c>
      <c r="B3068" s="3" t="s">
        <v>5893</v>
      </c>
      <c r="C3068" s="2">
        <v>4</v>
      </c>
      <c r="D3068" s="2">
        <v>2020</v>
      </c>
      <c r="E3068" s="4">
        <v>210</v>
      </c>
      <c r="F3068" s="4">
        <v>31.5</v>
      </c>
      <c r="G3068" s="4">
        <v>178.5</v>
      </c>
      <c r="H3068" s="3" t="s">
        <v>14</v>
      </c>
      <c r="I3068" s="3" t="s">
        <v>75</v>
      </c>
      <c r="J3068" s="4">
        <v>37.799999999999997</v>
      </c>
    </row>
    <row r="3069" spans="1:10" x14ac:dyDescent="0.3">
      <c r="A3069" s="2">
        <v>29021936</v>
      </c>
      <c r="B3069" s="3" t="s">
        <v>5894</v>
      </c>
      <c r="C3069" s="2">
        <v>8</v>
      </c>
      <c r="D3069" s="2">
        <v>2020</v>
      </c>
      <c r="E3069" s="4">
        <v>258</v>
      </c>
      <c r="F3069" s="4">
        <v>0</v>
      </c>
      <c r="G3069" s="4">
        <v>258</v>
      </c>
      <c r="H3069" s="3" t="s">
        <v>20</v>
      </c>
      <c r="I3069" s="3" t="s">
        <v>105</v>
      </c>
      <c r="J3069" s="4">
        <v>72.240000000000009</v>
      </c>
    </row>
    <row r="3070" spans="1:10" x14ac:dyDescent="0.3">
      <c r="A3070" s="2" t="s">
        <v>5895</v>
      </c>
      <c r="B3070" s="3" t="s">
        <v>5896</v>
      </c>
      <c r="C3070" s="2">
        <v>4</v>
      </c>
      <c r="D3070" s="2">
        <v>2020</v>
      </c>
      <c r="E3070" s="4">
        <v>383</v>
      </c>
      <c r="F3070" s="4">
        <v>57.449999999999989</v>
      </c>
      <c r="G3070" s="4">
        <v>325.55</v>
      </c>
      <c r="H3070" s="3" t="s">
        <v>63</v>
      </c>
      <c r="I3070" s="3" t="s">
        <v>66</v>
      </c>
      <c r="J3070" s="4">
        <v>122.56</v>
      </c>
    </row>
    <row r="3071" spans="1:10" x14ac:dyDescent="0.3">
      <c r="A3071" s="2" t="s">
        <v>5897</v>
      </c>
      <c r="B3071" s="3" t="s">
        <v>5898</v>
      </c>
      <c r="C3071" s="2">
        <v>4</v>
      </c>
      <c r="D3071" s="2">
        <v>2020</v>
      </c>
      <c r="E3071" s="4">
        <v>168</v>
      </c>
      <c r="F3071" s="4">
        <v>25.200000000000017</v>
      </c>
      <c r="G3071" s="4">
        <v>142.79999999999998</v>
      </c>
      <c r="H3071" s="3" t="s">
        <v>11</v>
      </c>
      <c r="I3071" s="3" t="s">
        <v>121</v>
      </c>
      <c r="J3071" s="4">
        <v>75.600000000000009</v>
      </c>
    </row>
    <row r="3072" spans="1:10" x14ac:dyDescent="0.3">
      <c r="A3072" s="2">
        <v>29021940</v>
      </c>
      <c r="B3072" s="3" t="s">
        <v>5899</v>
      </c>
      <c r="C3072" s="2">
        <v>4</v>
      </c>
      <c r="D3072" s="2">
        <v>2020</v>
      </c>
      <c r="E3072" s="4">
        <v>220</v>
      </c>
      <c r="F3072" s="4">
        <v>33</v>
      </c>
      <c r="G3072" s="4">
        <v>187</v>
      </c>
      <c r="H3072" s="3" t="s">
        <v>14</v>
      </c>
      <c r="I3072" s="3" t="s">
        <v>15</v>
      </c>
      <c r="J3072" s="4">
        <v>39.6</v>
      </c>
    </row>
    <row r="3073" spans="1:10" x14ac:dyDescent="0.3">
      <c r="A3073" s="2" t="s">
        <v>5900</v>
      </c>
      <c r="B3073" s="3" t="s">
        <v>5901</v>
      </c>
      <c r="C3073" s="2">
        <v>4</v>
      </c>
      <c r="D3073" s="2">
        <v>2020</v>
      </c>
      <c r="E3073" s="4">
        <v>492</v>
      </c>
      <c r="F3073" s="4">
        <v>73.800000000000011</v>
      </c>
      <c r="G3073" s="4">
        <v>418.2</v>
      </c>
      <c r="H3073" s="3" t="s">
        <v>44</v>
      </c>
      <c r="I3073" s="3" t="s">
        <v>512</v>
      </c>
      <c r="J3073" s="4">
        <v>137.76000000000002</v>
      </c>
    </row>
    <row r="3074" spans="1:10" x14ac:dyDescent="0.3">
      <c r="A3074" s="2" t="s">
        <v>5902</v>
      </c>
      <c r="B3074" s="3" t="s">
        <v>5903</v>
      </c>
      <c r="C3074" s="2">
        <v>4</v>
      </c>
      <c r="D3074" s="2">
        <v>2020</v>
      </c>
      <c r="E3074" s="4">
        <v>228</v>
      </c>
      <c r="F3074" s="4">
        <v>34.200000000000017</v>
      </c>
      <c r="G3074" s="4">
        <v>193.79999999999998</v>
      </c>
      <c r="H3074" s="3" t="s">
        <v>60</v>
      </c>
      <c r="I3074" s="3" t="s">
        <v>557</v>
      </c>
      <c r="J3074" s="4">
        <v>79.8</v>
      </c>
    </row>
    <row r="3075" spans="1:10" x14ac:dyDescent="0.3">
      <c r="A3075" s="2" t="s">
        <v>5904</v>
      </c>
      <c r="B3075" s="3" t="s">
        <v>5905</v>
      </c>
      <c r="C3075" s="2">
        <v>4</v>
      </c>
      <c r="D3075" s="2">
        <v>2020</v>
      </c>
      <c r="E3075" s="4">
        <v>436</v>
      </c>
      <c r="F3075" s="4">
        <v>65.400000000000034</v>
      </c>
      <c r="G3075" s="4">
        <v>370.59999999999997</v>
      </c>
      <c r="H3075" s="3" t="s">
        <v>38</v>
      </c>
      <c r="I3075" s="3" t="s">
        <v>5906</v>
      </c>
      <c r="J3075" s="4">
        <v>122.08000000000001</v>
      </c>
    </row>
    <row r="3076" spans="1:10" x14ac:dyDescent="0.3">
      <c r="A3076" s="2" t="s">
        <v>5907</v>
      </c>
      <c r="B3076" s="3" t="s">
        <v>5908</v>
      </c>
      <c r="C3076" s="2">
        <v>4</v>
      </c>
      <c r="D3076" s="2">
        <v>2020</v>
      </c>
      <c r="E3076" s="4">
        <v>540</v>
      </c>
      <c r="F3076" s="4">
        <v>81</v>
      </c>
      <c r="G3076" s="4">
        <v>459</v>
      </c>
      <c r="H3076" s="3" t="s">
        <v>44</v>
      </c>
      <c r="I3076" s="3" t="s">
        <v>568</v>
      </c>
      <c r="J3076" s="4">
        <v>167.4</v>
      </c>
    </row>
    <row r="3077" spans="1:10" x14ac:dyDescent="0.3">
      <c r="A3077" s="2" t="s">
        <v>5907</v>
      </c>
      <c r="B3077" s="3" t="s">
        <v>5909</v>
      </c>
      <c r="C3077" s="2">
        <v>8</v>
      </c>
      <c r="D3077" s="2">
        <v>2020</v>
      </c>
      <c r="E3077" s="4">
        <v>592</v>
      </c>
      <c r="F3077" s="4">
        <v>0</v>
      </c>
      <c r="G3077" s="4">
        <v>592</v>
      </c>
      <c r="H3077" s="3" t="s">
        <v>44</v>
      </c>
      <c r="I3077" s="3" t="s">
        <v>55</v>
      </c>
      <c r="J3077" s="4">
        <v>165.76000000000002</v>
      </c>
    </row>
    <row r="3078" spans="1:10" x14ac:dyDescent="0.3">
      <c r="A3078" s="2" t="s">
        <v>5910</v>
      </c>
      <c r="B3078" s="3" t="s">
        <v>5911</v>
      </c>
      <c r="C3078" s="2">
        <v>4</v>
      </c>
      <c r="D3078" s="2">
        <v>2020</v>
      </c>
      <c r="E3078" s="4">
        <v>507</v>
      </c>
      <c r="F3078" s="4">
        <v>76.050000000000011</v>
      </c>
      <c r="G3078" s="4">
        <v>430.95</v>
      </c>
      <c r="H3078" s="3" t="s">
        <v>44</v>
      </c>
      <c r="I3078" s="3" t="s">
        <v>275</v>
      </c>
      <c r="J3078" s="4">
        <v>136.89000000000001</v>
      </c>
    </row>
    <row r="3079" spans="1:10" x14ac:dyDescent="0.3">
      <c r="A3079" s="2" t="s">
        <v>5912</v>
      </c>
      <c r="B3079" s="3" t="s">
        <v>5913</v>
      </c>
      <c r="C3079" s="2">
        <v>4</v>
      </c>
      <c r="D3079" s="2">
        <v>2020</v>
      </c>
      <c r="E3079" s="4">
        <v>592</v>
      </c>
      <c r="F3079" s="4">
        <v>88.800000000000011</v>
      </c>
      <c r="G3079" s="4">
        <v>503.2</v>
      </c>
      <c r="H3079" s="3" t="s">
        <v>44</v>
      </c>
      <c r="I3079" s="3" t="s">
        <v>55</v>
      </c>
      <c r="J3079" s="4">
        <v>165.76000000000002</v>
      </c>
    </row>
    <row r="3080" spans="1:10" x14ac:dyDescent="0.3">
      <c r="A3080" s="2" t="s">
        <v>5912</v>
      </c>
      <c r="B3080" s="3" t="s">
        <v>5914</v>
      </c>
      <c r="C3080" s="2">
        <v>9</v>
      </c>
      <c r="D3080" s="2">
        <v>2020</v>
      </c>
      <c r="E3080" s="4">
        <v>538</v>
      </c>
      <c r="F3080" s="4">
        <v>0</v>
      </c>
      <c r="G3080" s="4">
        <v>538</v>
      </c>
      <c r="H3080" s="3" t="s">
        <v>44</v>
      </c>
      <c r="I3080" s="3" t="s">
        <v>597</v>
      </c>
      <c r="J3080" s="4">
        <v>129.12</v>
      </c>
    </row>
    <row r="3081" spans="1:10" x14ac:dyDescent="0.3">
      <c r="A3081" s="2" t="s">
        <v>5912</v>
      </c>
      <c r="B3081" s="3" t="s">
        <v>5915</v>
      </c>
      <c r="C3081" s="2">
        <v>11</v>
      </c>
      <c r="D3081" s="2">
        <v>2020</v>
      </c>
      <c r="E3081" s="4">
        <v>492</v>
      </c>
      <c r="F3081" s="4">
        <v>0</v>
      </c>
      <c r="G3081" s="4">
        <v>492</v>
      </c>
      <c r="H3081" s="3" t="s">
        <v>44</v>
      </c>
      <c r="I3081" s="3" t="s">
        <v>512</v>
      </c>
      <c r="J3081" s="4">
        <v>137.76000000000002</v>
      </c>
    </row>
    <row r="3082" spans="1:10" x14ac:dyDescent="0.3">
      <c r="A3082" s="2" t="s">
        <v>5916</v>
      </c>
      <c r="B3082" s="3" t="s">
        <v>5917</v>
      </c>
      <c r="C3082" s="2">
        <v>4</v>
      </c>
      <c r="D3082" s="2">
        <v>2020</v>
      </c>
      <c r="E3082" s="4">
        <v>538</v>
      </c>
      <c r="F3082" s="4">
        <v>80.699999999999989</v>
      </c>
      <c r="G3082" s="4">
        <v>457.3</v>
      </c>
      <c r="H3082" s="3" t="s">
        <v>44</v>
      </c>
      <c r="I3082" s="3" t="s">
        <v>597</v>
      </c>
      <c r="J3082" s="4">
        <v>129.12</v>
      </c>
    </row>
    <row r="3083" spans="1:10" x14ac:dyDescent="0.3">
      <c r="A3083" s="2" t="s">
        <v>5918</v>
      </c>
      <c r="B3083" s="3" t="s">
        <v>5919</v>
      </c>
      <c r="C3083" s="2">
        <v>4</v>
      </c>
      <c r="D3083" s="2">
        <v>2020</v>
      </c>
      <c r="E3083" s="4">
        <v>540</v>
      </c>
      <c r="F3083" s="4">
        <v>81</v>
      </c>
      <c r="G3083" s="4">
        <v>459</v>
      </c>
      <c r="H3083" s="3" t="s">
        <v>44</v>
      </c>
      <c r="I3083" s="3" t="s">
        <v>568</v>
      </c>
      <c r="J3083" s="4">
        <v>167.4</v>
      </c>
    </row>
    <row r="3084" spans="1:10" x14ac:dyDescent="0.3">
      <c r="A3084" s="2" t="s">
        <v>5918</v>
      </c>
      <c r="B3084" s="3" t="s">
        <v>5920</v>
      </c>
      <c r="C3084" s="2">
        <v>9</v>
      </c>
      <c r="D3084" s="2">
        <v>2020</v>
      </c>
      <c r="E3084" s="4">
        <v>492</v>
      </c>
      <c r="F3084" s="4">
        <v>0</v>
      </c>
      <c r="G3084" s="4">
        <v>492</v>
      </c>
      <c r="H3084" s="3" t="s">
        <v>44</v>
      </c>
      <c r="I3084" s="3" t="s">
        <v>512</v>
      </c>
      <c r="J3084" s="4">
        <v>137.76000000000002</v>
      </c>
    </row>
    <row r="3085" spans="1:10" x14ac:dyDescent="0.3">
      <c r="A3085" s="2" t="s">
        <v>5918</v>
      </c>
      <c r="B3085" s="3" t="s">
        <v>5921</v>
      </c>
      <c r="C3085" s="2">
        <v>11</v>
      </c>
      <c r="D3085" s="2">
        <v>2020</v>
      </c>
      <c r="E3085" s="4">
        <v>284</v>
      </c>
      <c r="F3085" s="4">
        <v>0</v>
      </c>
      <c r="G3085" s="4">
        <v>284</v>
      </c>
      <c r="H3085" s="3" t="s">
        <v>60</v>
      </c>
      <c r="I3085" s="3" t="s">
        <v>109</v>
      </c>
      <c r="J3085" s="4">
        <v>76.680000000000007</v>
      </c>
    </row>
    <row r="3086" spans="1:10" x14ac:dyDescent="0.3">
      <c r="A3086" s="2" t="s">
        <v>5922</v>
      </c>
      <c r="B3086" s="3" t="s">
        <v>5923</v>
      </c>
      <c r="C3086" s="2">
        <v>4</v>
      </c>
      <c r="D3086" s="2">
        <v>2020</v>
      </c>
      <c r="E3086" s="4">
        <v>267</v>
      </c>
      <c r="F3086" s="4">
        <v>40.050000000000011</v>
      </c>
      <c r="G3086" s="4">
        <v>226.95</v>
      </c>
      <c r="H3086" s="3" t="s">
        <v>60</v>
      </c>
      <c r="I3086" s="3" t="s">
        <v>164</v>
      </c>
      <c r="J3086" s="4">
        <v>90.78</v>
      </c>
    </row>
    <row r="3087" spans="1:10" x14ac:dyDescent="0.3">
      <c r="A3087" s="2" t="s">
        <v>5924</v>
      </c>
      <c r="B3087" s="3" t="s">
        <v>5925</v>
      </c>
      <c r="C3087" s="2">
        <v>4</v>
      </c>
      <c r="D3087" s="2">
        <v>2020</v>
      </c>
      <c r="E3087" s="4">
        <v>187</v>
      </c>
      <c r="F3087" s="4">
        <v>28.050000000000011</v>
      </c>
      <c r="G3087" s="4">
        <v>158.94999999999999</v>
      </c>
      <c r="H3087" s="3" t="s">
        <v>60</v>
      </c>
      <c r="I3087" s="3" t="s">
        <v>486</v>
      </c>
      <c r="J3087" s="4">
        <v>59.84</v>
      </c>
    </row>
    <row r="3088" spans="1:10" x14ac:dyDescent="0.3">
      <c r="A3088" s="2" t="s">
        <v>5926</v>
      </c>
      <c r="B3088" s="3" t="s">
        <v>5927</v>
      </c>
      <c r="C3088" s="2">
        <v>4</v>
      </c>
      <c r="D3088" s="2">
        <v>2020</v>
      </c>
      <c r="E3088" s="4">
        <v>345</v>
      </c>
      <c r="F3088" s="4">
        <v>51.75</v>
      </c>
      <c r="G3088" s="4">
        <v>293.25</v>
      </c>
      <c r="H3088" s="3" t="s">
        <v>63</v>
      </c>
      <c r="I3088" s="3" t="s">
        <v>116</v>
      </c>
      <c r="J3088" s="4">
        <v>106.95</v>
      </c>
    </row>
    <row r="3089" spans="1:10" x14ac:dyDescent="0.3">
      <c r="A3089" s="2" t="s">
        <v>5928</v>
      </c>
      <c r="B3089" s="3" t="s">
        <v>5929</v>
      </c>
      <c r="C3089" s="2">
        <v>4</v>
      </c>
      <c r="D3089" s="2">
        <v>2020</v>
      </c>
      <c r="E3089" s="4">
        <v>447</v>
      </c>
      <c r="F3089" s="4">
        <v>67.050000000000011</v>
      </c>
      <c r="G3089" s="4">
        <v>379.95</v>
      </c>
      <c r="H3089" s="3" t="s">
        <v>63</v>
      </c>
      <c r="I3089" s="3" t="s">
        <v>64</v>
      </c>
      <c r="J3089" s="4">
        <v>156.44999999999999</v>
      </c>
    </row>
    <row r="3090" spans="1:10" x14ac:dyDescent="0.3">
      <c r="A3090" s="2" t="s">
        <v>5928</v>
      </c>
      <c r="B3090" s="3" t="s">
        <v>5930</v>
      </c>
      <c r="C3090" s="2">
        <v>11</v>
      </c>
      <c r="D3090" s="2">
        <v>2020</v>
      </c>
      <c r="E3090" s="4">
        <v>383</v>
      </c>
      <c r="F3090" s="4">
        <v>0</v>
      </c>
      <c r="G3090" s="4">
        <v>383</v>
      </c>
      <c r="H3090" s="3" t="s">
        <v>63</v>
      </c>
      <c r="I3090" s="3" t="s">
        <v>66</v>
      </c>
      <c r="J3090" s="4">
        <v>122.56</v>
      </c>
    </row>
    <row r="3091" spans="1:10" x14ac:dyDescent="0.3">
      <c r="A3091" s="2" t="s">
        <v>5928</v>
      </c>
      <c r="B3091" s="3" t="s">
        <v>5931</v>
      </c>
      <c r="C3091" s="2">
        <v>10</v>
      </c>
      <c r="D3091" s="2">
        <v>2020</v>
      </c>
      <c r="E3091" s="4">
        <v>383</v>
      </c>
      <c r="F3091" s="4">
        <v>0</v>
      </c>
      <c r="G3091" s="4">
        <v>383</v>
      </c>
      <c r="H3091" s="3" t="s">
        <v>63</v>
      </c>
      <c r="I3091" s="3" t="s">
        <v>66</v>
      </c>
      <c r="J3091" s="4">
        <v>122.56</v>
      </c>
    </row>
    <row r="3092" spans="1:10" x14ac:dyDescent="0.3">
      <c r="A3092" s="2" t="s">
        <v>5928</v>
      </c>
      <c r="B3092" s="3" t="s">
        <v>5932</v>
      </c>
      <c r="C3092" s="2">
        <v>11</v>
      </c>
      <c r="D3092" s="2">
        <v>2020</v>
      </c>
      <c r="E3092" s="4">
        <v>345</v>
      </c>
      <c r="F3092" s="4">
        <v>0</v>
      </c>
      <c r="G3092" s="4">
        <v>345</v>
      </c>
      <c r="H3092" s="3" t="s">
        <v>63</v>
      </c>
      <c r="I3092" s="3" t="s">
        <v>116</v>
      </c>
      <c r="J3092" s="4">
        <v>106.95</v>
      </c>
    </row>
    <row r="3093" spans="1:10" x14ac:dyDescent="0.3">
      <c r="A3093" s="2" t="s">
        <v>5928</v>
      </c>
      <c r="B3093" s="3" t="s">
        <v>5933</v>
      </c>
      <c r="C3093" s="2">
        <v>11</v>
      </c>
      <c r="D3093" s="2">
        <v>2020</v>
      </c>
      <c r="E3093" s="4">
        <v>383</v>
      </c>
      <c r="F3093" s="4">
        <v>0</v>
      </c>
      <c r="G3093" s="4">
        <v>383</v>
      </c>
      <c r="H3093" s="3" t="s">
        <v>63</v>
      </c>
      <c r="I3093" s="3" t="s">
        <v>66</v>
      </c>
      <c r="J3093" s="4">
        <v>122.56</v>
      </c>
    </row>
    <row r="3094" spans="1:10" x14ac:dyDescent="0.3">
      <c r="A3094" s="2" t="s">
        <v>5928</v>
      </c>
      <c r="B3094" s="3" t="s">
        <v>5934</v>
      </c>
      <c r="C3094" s="2">
        <v>12</v>
      </c>
      <c r="D3094" s="2">
        <v>2020</v>
      </c>
      <c r="E3094" s="4">
        <v>345</v>
      </c>
      <c r="F3094" s="4">
        <v>0</v>
      </c>
      <c r="G3094" s="4">
        <v>345</v>
      </c>
      <c r="H3094" s="3" t="s">
        <v>63</v>
      </c>
      <c r="I3094" s="3" t="s">
        <v>116</v>
      </c>
      <c r="J3094" s="4">
        <v>106.95</v>
      </c>
    </row>
    <row r="3095" spans="1:10" x14ac:dyDescent="0.3">
      <c r="A3095" s="2" t="s">
        <v>5935</v>
      </c>
      <c r="B3095" s="3" t="s">
        <v>5936</v>
      </c>
      <c r="C3095" s="2">
        <v>4</v>
      </c>
      <c r="D3095" s="2">
        <v>2020</v>
      </c>
      <c r="E3095" s="4">
        <v>278</v>
      </c>
      <c r="F3095" s="4">
        <v>41.700000000000017</v>
      </c>
      <c r="G3095" s="4">
        <v>236.29999999999998</v>
      </c>
      <c r="H3095" s="3" t="s">
        <v>38</v>
      </c>
      <c r="I3095" s="3" t="s">
        <v>4871</v>
      </c>
      <c r="J3095" s="4">
        <v>69.5</v>
      </c>
    </row>
    <row r="3096" spans="1:10" x14ac:dyDescent="0.3">
      <c r="A3096" s="2" t="s">
        <v>5935</v>
      </c>
      <c r="B3096" s="3" t="s">
        <v>5937</v>
      </c>
      <c r="C3096" s="2">
        <v>8</v>
      </c>
      <c r="D3096" s="2">
        <v>2020</v>
      </c>
      <c r="E3096" s="4">
        <v>579</v>
      </c>
      <c r="F3096" s="4">
        <v>0</v>
      </c>
      <c r="G3096" s="4">
        <v>579</v>
      </c>
      <c r="H3096" s="3" t="s">
        <v>41</v>
      </c>
      <c r="I3096" s="3" t="s">
        <v>197</v>
      </c>
      <c r="J3096" s="4">
        <v>167.91</v>
      </c>
    </row>
    <row r="3097" spans="1:10" x14ac:dyDescent="0.3">
      <c r="A3097" s="2" t="s">
        <v>5938</v>
      </c>
      <c r="B3097" s="3" t="s">
        <v>5939</v>
      </c>
      <c r="C3097" s="2">
        <v>4</v>
      </c>
      <c r="D3097" s="2">
        <v>2020</v>
      </c>
      <c r="E3097" s="4">
        <v>523</v>
      </c>
      <c r="F3097" s="4">
        <v>78.449999999999989</v>
      </c>
      <c r="G3097" s="4">
        <v>444.55</v>
      </c>
      <c r="H3097" s="3" t="s">
        <v>44</v>
      </c>
      <c r="I3097" s="3" t="s">
        <v>45</v>
      </c>
      <c r="J3097" s="4">
        <v>156.9</v>
      </c>
    </row>
    <row r="3098" spans="1:10" x14ac:dyDescent="0.3">
      <c r="A3098" s="2" t="s">
        <v>5938</v>
      </c>
      <c r="B3098" s="3" t="s">
        <v>5940</v>
      </c>
      <c r="C3098" s="2">
        <v>4</v>
      </c>
      <c r="D3098" s="2">
        <v>2020</v>
      </c>
      <c r="E3098" s="4">
        <v>523</v>
      </c>
      <c r="F3098" s="4">
        <v>78.449999999999989</v>
      </c>
      <c r="G3098" s="4">
        <v>444.55</v>
      </c>
      <c r="H3098" s="3" t="s">
        <v>44</v>
      </c>
      <c r="I3098" s="3" t="s">
        <v>45</v>
      </c>
      <c r="J3098" s="4">
        <v>156.9</v>
      </c>
    </row>
    <row r="3099" spans="1:10" x14ac:dyDescent="0.3">
      <c r="A3099" s="2" t="s">
        <v>5938</v>
      </c>
      <c r="B3099" s="3" t="s">
        <v>5941</v>
      </c>
      <c r="C3099" s="2">
        <v>7</v>
      </c>
      <c r="D3099" s="2">
        <v>2020</v>
      </c>
      <c r="E3099" s="4">
        <v>523</v>
      </c>
      <c r="F3099" s="4">
        <v>0</v>
      </c>
      <c r="G3099" s="4">
        <v>523</v>
      </c>
      <c r="H3099" s="3" t="s">
        <v>44</v>
      </c>
      <c r="I3099" s="3" t="s">
        <v>45</v>
      </c>
      <c r="J3099" s="4">
        <v>156.9</v>
      </c>
    </row>
    <row r="3100" spans="1:10" x14ac:dyDescent="0.3">
      <c r="A3100" s="2" t="s">
        <v>5938</v>
      </c>
      <c r="B3100" s="3" t="s">
        <v>5942</v>
      </c>
      <c r="C3100" s="2">
        <v>8</v>
      </c>
      <c r="D3100" s="2">
        <v>2020</v>
      </c>
      <c r="E3100" s="4">
        <v>539</v>
      </c>
      <c r="F3100" s="4">
        <v>0</v>
      </c>
      <c r="G3100" s="4">
        <v>539</v>
      </c>
      <c r="H3100" s="3" t="s">
        <v>44</v>
      </c>
      <c r="I3100" s="3" t="s">
        <v>1089</v>
      </c>
      <c r="J3100" s="4">
        <v>156.31</v>
      </c>
    </row>
    <row r="3101" spans="1:10" x14ac:dyDescent="0.3">
      <c r="A3101" s="2" t="s">
        <v>5943</v>
      </c>
      <c r="B3101" s="3" t="s">
        <v>5944</v>
      </c>
      <c r="C3101" s="2">
        <v>4</v>
      </c>
      <c r="D3101" s="2">
        <v>2020</v>
      </c>
      <c r="E3101" s="4">
        <v>478</v>
      </c>
      <c r="F3101" s="4">
        <v>71.699999999999989</v>
      </c>
      <c r="G3101" s="4">
        <v>406.3</v>
      </c>
      <c r="H3101" s="3" t="s">
        <v>44</v>
      </c>
      <c r="I3101" s="3" t="s">
        <v>162</v>
      </c>
      <c r="J3101" s="4">
        <v>119.5</v>
      </c>
    </row>
    <row r="3102" spans="1:10" x14ac:dyDescent="0.3">
      <c r="A3102" s="2" t="s">
        <v>5945</v>
      </c>
      <c r="B3102" s="3" t="s">
        <v>5946</v>
      </c>
      <c r="C3102" s="2">
        <v>4</v>
      </c>
      <c r="D3102" s="2">
        <v>2020</v>
      </c>
      <c r="E3102" s="4">
        <v>478</v>
      </c>
      <c r="F3102" s="4">
        <v>71.699999999999989</v>
      </c>
      <c r="G3102" s="4">
        <v>406.3</v>
      </c>
      <c r="H3102" s="3" t="s">
        <v>44</v>
      </c>
      <c r="I3102" s="3" t="s">
        <v>162</v>
      </c>
      <c r="J3102" s="4">
        <v>119.5</v>
      </c>
    </row>
    <row r="3103" spans="1:10" x14ac:dyDescent="0.3">
      <c r="A3103" s="2" t="s">
        <v>5947</v>
      </c>
      <c r="B3103" s="3" t="s">
        <v>5948</v>
      </c>
      <c r="C3103" s="2">
        <v>4</v>
      </c>
      <c r="D3103" s="2">
        <v>2020</v>
      </c>
      <c r="E3103" s="4">
        <v>506</v>
      </c>
      <c r="F3103" s="4">
        <v>75.900000000000034</v>
      </c>
      <c r="G3103" s="4">
        <v>430.09999999999997</v>
      </c>
      <c r="H3103" s="3" t="s">
        <v>44</v>
      </c>
      <c r="I3103" s="3" t="s">
        <v>58</v>
      </c>
      <c r="J3103" s="4">
        <v>146.73999999999998</v>
      </c>
    </row>
    <row r="3104" spans="1:10" x14ac:dyDescent="0.3">
      <c r="A3104" s="2" t="s">
        <v>5947</v>
      </c>
      <c r="B3104" s="3" t="s">
        <v>5949</v>
      </c>
      <c r="C3104" s="2">
        <v>10</v>
      </c>
      <c r="D3104" s="2">
        <v>2020</v>
      </c>
      <c r="E3104" s="4">
        <v>538</v>
      </c>
      <c r="F3104" s="4">
        <v>0</v>
      </c>
      <c r="G3104" s="4">
        <v>538</v>
      </c>
      <c r="H3104" s="3" t="s">
        <v>44</v>
      </c>
      <c r="I3104" s="3" t="s">
        <v>47</v>
      </c>
      <c r="J3104" s="4">
        <v>145.26000000000002</v>
      </c>
    </row>
    <row r="3105" spans="1:10" x14ac:dyDescent="0.3">
      <c r="A3105" s="2" t="s">
        <v>5950</v>
      </c>
      <c r="B3105" s="3" t="s">
        <v>5951</v>
      </c>
      <c r="C3105" s="2">
        <v>4</v>
      </c>
      <c r="D3105" s="2">
        <v>2020</v>
      </c>
      <c r="E3105" s="4">
        <v>317</v>
      </c>
      <c r="F3105" s="4">
        <v>47.550000000000011</v>
      </c>
      <c r="G3105" s="4">
        <v>269.45</v>
      </c>
      <c r="H3105" s="3" t="s">
        <v>60</v>
      </c>
      <c r="I3105" s="3" t="s">
        <v>245</v>
      </c>
      <c r="J3105" s="4">
        <v>98.27</v>
      </c>
    </row>
    <row r="3106" spans="1:10" x14ac:dyDescent="0.3">
      <c r="A3106" s="2" t="s">
        <v>5952</v>
      </c>
      <c r="B3106" s="3" t="s">
        <v>5953</v>
      </c>
      <c r="C3106" s="2">
        <v>4</v>
      </c>
      <c r="D3106" s="2">
        <v>2020</v>
      </c>
      <c r="E3106" s="4">
        <v>312</v>
      </c>
      <c r="F3106" s="4">
        <v>46.800000000000011</v>
      </c>
      <c r="G3106" s="4">
        <v>265.2</v>
      </c>
      <c r="H3106" s="3" t="s">
        <v>60</v>
      </c>
      <c r="I3106" s="3" t="s">
        <v>61</v>
      </c>
      <c r="J3106" s="4">
        <v>99.84</v>
      </c>
    </row>
    <row r="3107" spans="1:10" x14ac:dyDescent="0.3">
      <c r="A3107" s="2" t="s">
        <v>5954</v>
      </c>
      <c r="B3107" s="3" t="s">
        <v>5955</v>
      </c>
      <c r="C3107" s="2">
        <v>4</v>
      </c>
      <c r="D3107" s="2">
        <v>2020</v>
      </c>
      <c r="E3107" s="4">
        <v>332</v>
      </c>
      <c r="F3107" s="4">
        <v>49.800000000000011</v>
      </c>
      <c r="G3107" s="4">
        <v>282.2</v>
      </c>
      <c r="H3107" s="3" t="s">
        <v>60</v>
      </c>
      <c r="I3107" s="3" t="s">
        <v>296</v>
      </c>
      <c r="J3107" s="4">
        <v>99.6</v>
      </c>
    </row>
    <row r="3108" spans="1:10" x14ac:dyDescent="0.3">
      <c r="A3108" s="2" t="s">
        <v>5956</v>
      </c>
      <c r="B3108" s="3" t="s">
        <v>5957</v>
      </c>
      <c r="C3108" s="2">
        <v>4</v>
      </c>
      <c r="D3108" s="2">
        <v>2020</v>
      </c>
      <c r="E3108" s="4">
        <v>447</v>
      </c>
      <c r="F3108" s="4">
        <v>67.050000000000011</v>
      </c>
      <c r="G3108" s="4">
        <v>379.95</v>
      </c>
      <c r="H3108" s="3" t="s">
        <v>63</v>
      </c>
      <c r="I3108" s="3" t="s">
        <v>64</v>
      </c>
      <c r="J3108" s="4">
        <v>156.44999999999999</v>
      </c>
    </row>
    <row r="3109" spans="1:10" x14ac:dyDescent="0.3">
      <c r="A3109" s="2" t="s">
        <v>5958</v>
      </c>
      <c r="B3109" s="3" t="s">
        <v>5959</v>
      </c>
      <c r="C3109" s="2">
        <v>4</v>
      </c>
      <c r="D3109" s="2">
        <v>2020</v>
      </c>
      <c r="E3109" s="4">
        <v>447</v>
      </c>
      <c r="F3109" s="4">
        <v>67.050000000000011</v>
      </c>
      <c r="G3109" s="4">
        <v>379.95</v>
      </c>
      <c r="H3109" s="3" t="s">
        <v>63</v>
      </c>
      <c r="I3109" s="3" t="s">
        <v>64</v>
      </c>
      <c r="J3109" s="4">
        <v>156.44999999999999</v>
      </c>
    </row>
    <row r="3110" spans="1:10" x14ac:dyDescent="0.3">
      <c r="A3110" s="2" t="s">
        <v>5958</v>
      </c>
      <c r="B3110" s="3" t="s">
        <v>5960</v>
      </c>
      <c r="C3110" s="2">
        <v>10</v>
      </c>
      <c r="D3110" s="2">
        <v>2020</v>
      </c>
      <c r="E3110" s="4">
        <v>383</v>
      </c>
      <c r="F3110" s="4">
        <v>0</v>
      </c>
      <c r="G3110" s="4">
        <v>383</v>
      </c>
      <c r="H3110" s="3" t="s">
        <v>63</v>
      </c>
      <c r="I3110" s="3" t="s">
        <v>66</v>
      </c>
      <c r="J3110" s="4">
        <v>122.56</v>
      </c>
    </row>
    <row r="3111" spans="1:10" x14ac:dyDescent="0.3">
      <c r="A3111" s="2" t="s">
        <v>5961</v>
      </c>
      <c r="B3111" s="3" t="s">
        <v>5962</v>
      </c>
      <c r="C3111" s="2">
        <v>4</v>
      </c>
      <c r="D3111" s="2">
        <v>2020</v>
      </c>
      <c r="E3111" s="4">
        <v>492</v>
      </c>
      <c r="F3111" s="4">
        <v>73.800000000000011</v>
      </c>
      <c r="G3111" s="4">
        <v>418.2</v>
      </c>
      <c r="H3111" s="3" t="s">
        <v>38</v>
      </c>
      <c r="I3111" s="3" t="s">
        <v>39</v>
      </c>
      <c r="J3111" s="4">
        <v>123</v>
      </c>
    </row>
    <row r="3112" spans="1:10" x14ac:dyDescent="0.3">
      <c r="A3112" s="2" t="s">
        <v>5961</v>
      </c>
      <c r="B3112" s="3" t="s">
        <v>5963</v>
      </c>
      <c r="C3112" s="2">
        <v>4</v>
      </c>
      <c r="D3112" s="2">
        <v>2020</v>
      </c>
      <c r="E3112" s="4">
        <v>510</v>
      </c>
      <c r="F3112" s="4">
        <v>76.5</v>
      </c>
      <c r="G3112" s="4">
        <v>433.5</v>
      </c>
      <c r="H3112" s="3" t="s">
        <v>41</v>
      </c>
      <c r="I3112" s="3" t="s">
        <v>42</v>
      </c>
      <c r="J3112" s="4">
        <v>163.20000000000002</v>
      </c>
    </row>
    <row r="3113" spans="1:10" x14ac:dyDescent="0.3">
      <c r="A3113" s="2" t="s">
        <v>5961</v>
      </c>
      <c r="B3113" s="3" t="s">
        <v>5964</v>
      </c>
      <c r="C3113" s="2">
        <v>7</v>
      </c>
      <c r="D3113" s="2">
        <v>2020</v>
      </c>
      <c r="E3113" s="4">
        <v>538</v>
      </c>
      <c r="F3113" s="4">
        <v>0</v>
      </c>
      <c r="G3113" s="4">
        <v>538</v>
      </c>
      <c r="H3113" s="3" t="s">
        <v>44</v>
      </c>
      <c r="I3113" s="3" t="s">
        <v>47</v>
      </c>
      <c r="J3113" s="4">
        <v>145.26000000000002</v>
      </c>
    </row>
    <row r="3114" spans="1:10" x14ac:dyDescent="0.3">
      <c r="A3114" s="2" t="s">
        <v>5961</v>
      </c>
      <c r="B3114" s="3" t="s">
        <v>5965</v>
      </c>
      <c r="C3114" s="2">
        <v>6</v>
      </c>
      <c r="D3114" s="2">
        <v>2020</v>
      </c>
      <c r="E3114" s="4">
        <v>592</v>
      </c>
      <c r="F3114" s="4">
        <v>0</v>
      </c>
      <c r="G3114" s="4">
        <v>592</v>
      </c>
      <c r="H3114" s="3" t="s">
        <v>44</v>
      </c>
      <c r="I3114" s="3" t="s">
        <v>55</v>
      </c>
      <c r="J3114" s="4">
        <v>165.76000000000002</v>
      </c>
    </row>
    <row r="3115" spans="1:10" x14ac:dyDescent="0.3">
      <c r="A3115" s="2" t="s">
        <v>5966</v>
      </c>
      <c r="B3115" s="3" t="s">
        <v>5967</v>
      </c>
      <c r="C3115" s="2">
        <v>4</v>
      </c>
      <c r="D3115" s="2">
        <v>2020</v>
      </c>
      <c r="E3115" s="4">
        <v>539</v>
      </c>
      <c r="F3115" s="4">
        <v>80.850000000000023</v>
      </c>
      <c r="G3115" s="4">
        <v>458.15</v>
      </c>
      <c r="H3115" s="3" t="s">
        <v>44</v>
      </c>
      <c r="I3115" s="3" t="s">
        <v>1089</v>
      </c>
      <c r="J3115" s="4">
        <v>156.31</v>
      </c>
    </row>
    <row r="3116" spans="1:10" x14ac:dyDescent="0.3">
      <c r="A3116" s="2" t="s">
        <v>5968</v>
      </c>
      <c r="B3116" s="3" t="s">
        <v>5969</v>
      </c>
      <c r="C3116" s="2">
        <v>4</v>
      </c>
      <c r="D3116" s="2">
        <v>2020</v>
      </c>
      <c r="E3116" s="4">
        <v>539</v>
      </c>
      <c r="F3116" s="4">
        <v>80.850000000000023</v>
      </c>
      <c r="G3116" s="4">
        <v>458.15</v>
      </c>
      <c r="H3116" s="3" t="s">
        <v>44</v>
      </c>
      <c r="I3116" s="3" t="s">
        <v>1089</v>
      </c>
      <c r="J3116" s="4">
        <v>156.31</v>
      </c>
    </row>
    <row r="3117" spans="1:10" x14ac:dyDescent="0.3">
      <c r="A3117" s="2" t="s">
        <v>5970</v>
      </c>
      <c r="B3117" s="3" t="s">
        <v>5971</v>
      </c>
      <c r="C3117" s="2">
        <v>4</v>
      </c>
      <c r="D3117" s="2">
        <v>2020</v>
      </c>
      <c r="E3117" s="4">
        <v>506</v>
      </c>
      <c r="F3117" s="4">
        <v>75.900000000000034</v>
      </c>
      <c r="G3117" s="4">
        <v>430.09999999999997</v>
      </c>
      <c r="H3117" s="3" t="s">
        <v>44</v>
      </c>
      <c r="I3117" s="3" t="s">
        <v>58</v>
      </c>
      <c r="J3117" s="4">
        <v>146.73999999999998</v>
      </c>
    </row>
    <row r="3118" spans="1:10" x14ac:dyDescent="0.3">
      <c r="A3118" s="2" t="s">
        <v>5972</v>
      </c>
      <c r="B3118" s="3" t="s">
        <v>5973</v>
      </c>
      <c r="C3118" s="2">
        <v>4</v>
      </c>
      <c r="D3118" s="2">
        <v>2020</v>
      </c>
      <c r="E3118" s="4">
        <v>540</v>
      </c>
      <c r="F3118" s="4">
        <v>81</v>
      </c>
      <c r="G3118" s="4">
        <v>459</v>
      </c>
      <c r="H3118" s="3" t="s">
        <v>44</v>
      </c>
      <c r="I3118" s="3" t="s">
        <v>568</v>
      </c>
      <c r="J3118" s="4">
        <v>167.4</v>
      </c>
    </row>
    <row r="3119" spans="1:10" x14ac:dyDescent="0.3">
      <c r="A3119" s="2" t="s">
        <v>5974</v>
      </c>
      <c r="B3119" s="3" t="s">
        <v>5975</v>
      </c>
      <c r="C3119" s="2">
        <v>4</v>
      </c>
      <c r="D3119" s="2">
        <v>2020</v>
      </c>
      <c r="E3119" s="4">
        <v>278</v>
      </c>
      <c r="F3119" s="4">
        <v>41.700000000000017</v>
      </c>
      <c r="G3119" s="4">
        <v>236.29999999999998</v>
      </c>
      <c r="H3119" s="3" t="s">
        <v>60</v>
      </c>
      <c r="I3119" s="3" t="s">
        <v>518</v>
      </c>
      <c r="J3119" s="4">
        <v>88.960000000000008</v>
      </c>
    </row>
    <row r="3120" spans="1:10" x14ac:dyDescent="0.3">
      <c r="A3120" s="2" t="s">
        <v>5976</v>
      </c>
      <c r="B3120" s="3" t="s">
        <v>5977</v>
      </c>
      <c r="C3120" s="2">
        <v>4</v>
      </c>
      <c r="D3120" s="2">
        <v>2020</v>
      </c>
      <c r="E3120" s="4">
        <v>168</v>
      </c>
      <c r="F3120" s="4">
        <v>25.200000000000017</v>
      </c>
      <c r="G3120" s="4">
        <v>142.79999999999998</v>
      </c>
      <c r="H3120" s="3" t="s">
        <v>60</v>
      </c>
      <c r="I3120" s="3" t="s">
        <v>535</v>
      </c>
      <c r="J3120" s="4">
        <v>60.48</v>
      </c>
    </row>
    <row r="3121" spans="1:10" x14ac:dyDescent="0.3">
      <c r="A3121" s="2" t="s">
        <v>5978</v>
      </c>
      <c r="B3121" s="3" t="s">
        <v>5979</v>
      </c>
      <c r="C3121" s="2">
        <v>4</v>
      </c>
      <c r="D3121" s="2">
        <v>2020</v>
      </c>
      <c r="E3121" s="4">
        <v>383</v>
      </c>
      <c r="F3121" s="4">
        <v>57.449999999999989</v>
      </c>
      <c r="G3121" s="4">
        <v>325.55</v>
      </c>
      <c r="H3121" s="3" t="s">
        <v>63</v>
      </c>
      <c r="I3121" s="3" t="s">
        <v>66</v>
      </c>
      <c r="J3121" s="4">
        <v>122.56</v>
      </c>
    </row>
    <row r="3122" spans="1:10" x14ac:dyDescent="0.3">
      <c r="A3122" s="2" t="s">
        <v>5980</v>
      </c>
      <c r="B3122" s="3" t="s">
        <v>5981</v>
      </c>
      <c r="C3122" s="2">
        <v>4</v>
      </c>
      <c r="D3122" s="2">
        <v>2020</v>
      </c>
      <c r="E3122" s="4">
        <v>383</v>
      </c>
      <c r="F3122" s="4">
        <v>57.449999999999989</v>
      </c>
      <c r="G3122" s="4">
        <v>325.55</v>
      </c>
      <c r="H3122" s="3" t="s">
        <v>63</v>
      </c>
      <c r="I3122" s="3" t="s">
        <v>66</v>
      </c>
      <c r="J3122" s="4">
        <v>122.56</v>
      </c>
    </row>
    <row r="3123" spans="1:10" x14ac:dyDescent="0.3">
      <c r="A3123" s="2" t="s">
        <v>5982</v>
      </c>
      <c r="B3123" s="3" t="s">
        <v>5983</v>
      </c>
      <c r="C3123" s="2">
        <v>4</v>
      </c>
      <c r="D3123" s="2">
        <v>2020</v>
      </c>
      <c r="E3123" s="4">
        <v>345</v>
      </c>
      <c r="F3123" s="4">
        <v>51.75</v>
      </c>
      <c r="G3123" s="4">
        <v>293.25</v>
      </c>
      <c r="H3123" s="3" t="s">
        <v>63</v>
      </c>
      <c r="I3123" s="3" t="s">
        <v>116</v>
      </c>
      <c r="J3123" s="4">
        <v>106.95</v>
      </c>
    </row>
    <row r="3124" spans="1:10" x14ac:dyDescent="0.3">
      <c r="A3124" s="2" t="s">
        <v>5984</v>
      </c>
      <c r="B3124" s="3" t="s">
        <v>5985</v>
      </c>
      <c r="C3124" s="2">
        <v>4</v>
      </c>
      <c r="D3124" s="2">
        <v>2020</v>
      </c>
      <c r="E3124" s="4">
        <v>457</v>
      </c>
      <c r="F3124" s="4">
        <v>68.550000000000011</v>
      </c>
      <c r="G3124" s="4">
        <v>388.45</v>
      </c>
      <c r="H3124" s="3" t="s">
        <v>38</v>
      </c>
      <c r="I3124" s="3" t="s">
        <v>4929</v>
      </c>
      <c r="J3124" s="4">
        <v>123.39000000000001</v>
      </c>
    </row>
    <row r="3125" spans="1:10" x14ac:dyDescent="0.3">
      <c r="A3125" s="2" t="s">
        <v>5986</v>
      </c>
      <c r="B3125" s="3" t="s">
        <v>5987</v>
      </c>
      <c r="C3125" s="2">
        <v>4</v>
      </c>
      <c r="D3125" s="2">
        <v>2020</v>
      </c>
      <c r="E3125" s="4">
        <v>523</v>
      </c>
      <c r="F3125" s="4">
        <v>78.449999999999989</v>
      </c>
      <c r="G3125" s="4">
        <v>444.55</v>
      </c>
      <c r="H3125" s="3" t="s">
        <v>44</v>
      </c>
      <c r="I3125" s="3" t="s">
        <v>45</v>
      </c>
      <c r="J3125" s="4">
        <v>156.9</v>
      </c>
    </row>
    <row r="3126" spans="1:10" x14ac:dyDescent="0.3">
      <c r="A3126" s="2" t="s">
        <v>5988</v>
      </c>
      <c r="B3126" s="3" t="s">
        <v>5989</v>
      </c>
      <c r="C3126" s="2">
        <v>4</v>
      </c>
      <c r="D3126" s="2">
        <v>2020</v>
      </c>
      <c r="E3126" s="4">
        <v>478</v>
      </c>
      <c r="F3126" s="4">
        <v>71.699999999999989</v>
      </c>
      <c r="G3126" s="4">
        <v>406.3</v>
      </c>
      <c r="H3126" s="3" t="s">
        <v>44</v>
      </c>
      <c r="I3126" s="3" t="s">
        <v>162</v>
      </c>
      <c r="J3126" s="4">
        <v>119.5</v>
      </c>
    </row>
    <row r="3127" spans="1:10" x14ac:dyDescent="0.3">
      <c r="A3127" s="2" t="s">
        <v>5990</v>
      </c>
      <c r="B3127" s="3" t="s">
        <v>5991</v>
      </c>
      <c r="C3127" s="2">
        <v>4</v>
      </c>
      <c r="D3127" s="2">
        <v>2020</v>
      </c>
      <c r="E3127" s="4">
        <v>538</v>
      </c>
      <c r="F3127" s="4">
        <v>80.699999999999989</v>
      </c>
      <c r="G3127" s="4">
        <v>457.3</v>
      </c>
      <c r="H3127" s="3" t="s">
        <v>44</v>
      </c>
      <c r="I3127" s="3" t="s">
        <v>597</v>
      </c>
      <c r="J3127" s="4">
        <v>129.12</v>
      </c>
    </row>
    <row r="3128" spans="1:10" x14ac:dyDescent="0.3">
      <c r="A3128" s="2" t="s">
        <v>5992</v>
      </c>
      <c r="B3128" s="3" t="s">
        <v>5993</v>
      </c>
      <c r="C3128" s="2">
        <v>4</v>
      </c>
      <c r="D3128" s="2">
        <v>2020</v>
      </c>
      <c r="E3128" s="4">
        <v>228</v>
      </c>
      <c r="F3128" s="4">
        <v>34.200000000000017</v>
      </c>
      <c r="G3128" s="4">
        <v>193.79999999999998</v>
      </c>
      <c r="H3128" s="3" t="s">
        <v>60</v>
      </c>
      <c r="I3128" s="3" t="s">
        <v>557</v>
      </c>
      <c r="J3128" s="4">
        <v>79.8</v>
      </c>
    </row>
    <row r="3129" spans="1:10" x14ac:dyDescent="0.3">
      <c r="A3129" s="2" t="s">
        <v>5994</v>
      </c>
      <c r="B3129" s="3" t="s">
        <v>5995</v>
      </c>
      <c r="C3129" s="2">
        <v>4</v>
      </c>
      <c r="D3129" s="2">
        <v>2020</v>
      </c>
      <c r="E3129" s="4">
        <v>317</v>
      </c>
      <c r="F3129" s="4">
        <v>47.550000000000011</v>
      </c>
      <c r="G3129" s="4">
        <v>269.45</v>
      </c>
      <c r="H3129" s="3" t="s">
        <v>60</v>
      </c>
      <c r="I3129" s="3" t="s">
        <v>245</v>
      </c>
      <c r="J3129" s="4">
        <v>98.27</v>
      </c>
    </row>
    <row r="3130" spans="1:10" x14ac:dyDescent="0.3">
      <c r="A3130" s="2" t="s">
        <v>5996</v>
      </c>
      <c r="B3130" s="3" t="s">
        <v>5997</v>
      </c>
      <c r="C3130" s="2">
        <v>4</v>
      </c>
      <c r="D3130" s="2">
        <v>2020</v>
      </c>
      <c r="E3130" s="4">
        <v>383</v>
      </c>
      <c r="F3130" s="4">
        <v>57.449999999999989</v>
      </c>
      <c r="G3130" s="4">
        <v>325.55</v>
      </c>
      <c r="H3130" s="3" t="s">
        <v>63</v>
      </c>
      <c r="I3130" s="3" t="s">
        <v>66</v>
      </c>
      <c r="J3130" s="4">
        <v>122.56</v>
      </c>
    </row>
    <row r="3131" spans="1:10" x14ac:dyDescent="0.3">
      <c r="A3131" s="2" t="s">
        <v>5998</v>
      </c>
      <c r="B3131" s="3" t="s">
        <v>5999</v>
      </c>
      <c r="C3131" s="2">
        <v>4</v>
      </c>
      <c r="D3131" s="2">
        <v>2020</v>
      </c>
      <c r="E3131" s="4">
        <v>345</v>
      </c>
      <c r="F3131" s="4">
        <v>51.75</v>
      </c>
      <c r="G3131" s="4">
        <v>293.25</v>
      </c>
      <c r="H3131" s="3" t="s">
        <v>63</v>
      </c>
      <c r="I3131" s="3" t="s">
        <v>116</v>
      </c>
      <c r="J3131" s="4">
        <v>106.95</v>
      </c>
    </row>
    <row r="3132" spans="1:10" x14ac:dyDescent="0.3">
      <c r="A3132" s="2" t="s">
        <v>6000</v>
      </c>
      <c r="B3132" s="3" t="s">
        <v>6001</v>
      </c>
      <c r="C3132" s="2">
        <v>4</v>
      </c>
      <c r="D3132" s="2">
        <v>2020</v>
      </c>
      <c r="E3132" s="4">
        <v>447</v>
      </c>
      <c r="F3132" s="4">
        <v>67.050000000000011</v>
      </c>
      <c r="G3132" s="4">
        <v>379.95</v>
      </c>
      <c r="H3132" s="3" t="s">
        <v>63</v>
      </c>
      <c r="I3132" s="3" t="s">
        <v>64</v>
      </c>
      <c r="J3132" s="4">
        <v>156.44999999999999</v>
      </c>
    </row>
    <row r="3133" spans="1:10" x14ac:dyDescent="0.3">
      <c r="A3133" s="2" t="s">
        <v>6002</v>
      </c>
      <c r="B3133" s="3" t="s">
        <v>6003</v>
      </c>
      <c r="C3133" s="2">
        <v>4</v>
      </c>
      <c r="D3133" s="2">
        <v>2020</v>
      </c>
      <c r="E3133" s="4">
        <v>636</v>
      </c>
      <c r="F3133" s="4">
        <v>95.399999999999977</v>
      </c>
      <c r="G3133" s="4">
        <v>540.6</v>
      </c>
      <c r="H3133" s="3" t="s">
        <v>41</v>
      </c>
      <c r="I3133" s="3" t="s">
        <v>194</v>
      </c>
      <c r="J3133" s="4">
        <v>216.24</v>
      </c>
    </row>
    <row r="3134" spans="1:10" x14ac:dyDescent="0.3">
      <c r="A3134" s="2" t="s">
        <v>6004</v>
      </c>
      <c r="B3134" s="3" t="s">
        <v>6005</v>
      </c>
      <c r="C3134" s="2">
        <v>4</v>
      </c>
      <c r="D3134" s="2">
        <v>2020</v>
      </c>
      <c r="E3134" s="4">
        <v>592</v>
      </c>
      <c r="F3134" s="4">
        <v>88.800000000000011</v>
      </c>
      <c r="G3134" s="4">
        <v>503.2</v>
      </c>
      <c r="H3134" s="3" t="s">
        <v>44</v>
      </c>
      <c r="I3134" s="3" t="s">
        <v>55</v>
      </c>
      <c r="J3134" s="4">
        <v>165.76000000000002</v>
      </c>
    </row>
    <row r="3135" spans="1:10" x14ac:dyDescent="0.3">
      <c r="A3135" s="2" t="s">
        <v>6006</v>
      </c>
      <c r="B3135" s="3" t="s">
        <v>6007</v>
      </c>
      <c r="C3135" s="2">
        <v>4</v>
      </c>
      <c r="D3135" s="2">
        <v>2020</v>
      </c>
      <c r="E3135" s="4">
        <v>312</v>
      </c>
      <c r="F3135" s="4">
        <v>46.800000000000011</v>
      </c>
      <c r="G3135" s="4">
        <v>265.2</v>
      </c>
      <c r="H3135" s="3" t="s">
        <v>60</v>
      </c>
      <c r="I3135" s="3" t="s">
        <v>61</v>
      </c>
      <c r="J3135" s="4">
        <v>99.84</v>
      </c>
    </row>
    <row r="3136" spans="1:10" x14ac:dyDescent="0.3">
      <c r="A3136" s="2" t="s">
        <v>6008</v>
      </c>
      <c r="B3136" s="3" t="s">
        <v>6009</v>
      </c>
      <c r="C3136" s="2">
        <v>4</v>
      </c>
      <c r="D3136" s="2">
        <v>2020</v>
      </c>
      <c r="E3136" s="4">
        <v>187</v>
      </c>
      <c r="F3136" s="4">
        <v>28.050000000000011</v>
      </c>
      <c r="G3136" s="4">
        <v>158.94999999999999</v>
      </c>
      <c r="H3136" s="3" t="s">
        <v>60</v>
      </c>
      <c r="I3136" s="3" t="s">
        <v>486</v>
      </c>
      <c r="J3136" s="4">
        <v>59.84</v>
      </c>
    </row>
    <row r="3137" spans="1:10" x14ac:dyDescent="0.3">
      <c r="A3137" s="2" t="s">
        <v>6010</v>
      </c>
      <c r="B3137" s="3" t="s">
        <v>6011</v>
      </c>
      <c r="C3137" s="2">
        <v>4</v>
      </c>
      <c r="D3137" s="2">
        <v>2020</v>
      </c>
      <c r="E3137" s="4">
        <v>383</v>
      </c>
      <c r="F3137" s="4">
        <v>57.449999999999989</v>
      </c>
      <c r="G3137" s="4">
        <v>325.55</v>
      </c>
      <c r="H3137" s="3" t="s">
        <v>63</v>
      </c>
      <c r="I3137" s="3" t="s">
        <v>66</v>
      </c>
      <c r="J3137" s="4">
        <v>122.56</v>
      </c>
    </row>
    <row r="3138" spans="1:10" x14ac:dyDescent="0.3">
      <c r="A3138" s="2" t="s">
        <v>6010</v>
      </c>
      <c r="B3138" s="3" t="s">
        <v>6012</v>
      </c>
      <c r="C3138" s="2">
        <v>11</v>
      </c>
      <c r="D3138" s="2">
        <v>2020</v>
      </c>
      <c r="E3138" s="4">
        <v>447</v>
      </c>
      <c r="F3138" s="4">
        <v>0</v>
      </c>
      <c r="G3138" s="4">
        <v>447</v>
      </c>
      <c r="H3138" s="3" t="s">
        <v>63</v>
      </c>
      <c r="I3138" s="3" t="s">
        <v>64</v>
      </c>
      <c r="J3138" s="4">
        <v>156.44999999999999</v>
      </c>
    </row>
    <row r="3139" spans="1:10" x14ac:dyDescent="0.3">
      <c r="A3139" s="2" t="s">
        <v>6013</v>
      </c>
      <c r="B3139" s="3" t="s">
        <v>6014</v>
      </c>
      <c r="C3139" s="2">
        <v>4</v>
      </c>
      <c r="D3139" s="2">
        <v>2020</v>
      </c>
      <c r="E3139" s="4">
        <v>436</v>
      </c>
      <c r="F3139" s="4">
        <v>65.400000000000034</v>
      </c>
      <c r="G3139" s="4">
        <v>370.59999999999997</v>
      </c>
      <c r="H3139" s="3" t="s">
        <v>38</v>
      </c>
      <c r="I3139" s="3" t="s">
        <v>4294</v>
      </c>
      <c r="J3139" s="4">
        <v>104.64</v>
      </c>
    </row>
    <row r="3140" spans="1:10" x14ac:dyDescent="0.3">
      <c r="A3140" s="2" t="s">
        <v>6015</v>
      </c>
      <c r="B3140" s="3" t="s">
        <v>6016</v>
      </c>
      <c r="C3140" s="2">
        <v>4</v>
      </c>
      <c r="D3140" s="2">
        <v>2020</v>
      </c>
      <c r="E3140" s="4">
        <v>636</v>
      </c>
      <c r="F3140" s="4">
        <v>95.399999999999977</v>
      </c>
      <c r="G3140" s="4">
        <v>540.6</v>
      </c>
      <c r="H3140" s="3" t="s">
        <v>41</v>
      </c>
      <c r="I3140" s="3" t="s">
        <v>194</v>
      </c>
      <c r="J3140" s="4">
        <v>216.24</v>
      </c>
    </row>
    <row r="3141" spans="1:10" x14ac:dyDescent="0.3">
      <c r="A3141" s="2" t="s">
        <v>6017</v>
      </c>
      <c r="B3141" s="3" t="s">
        <v>6018</v>
      </c>
      <c r="C3141" s="2">
        <v>4</v>
      </c>
      <c r="D3141" s="2">
        <v>2020</v>
      </c>
      <c r="E3141" s="4">
        <v>488</v>
      </c>
      <c r="F3141" s="4">
        <v>73.199999999999989</v>
      </c>
      <c r="G3141" s="4">
        <v>414.8</v>
      </c>
      <c r="H3141" s="3" t="s">
        <v>44</v>
      </c>
      <c r="I3141" s="3" t="s">
        <v>50</v>
      </c>
      <c r="J3141" s="4">
        <v>156.16</v>
      </c>
    </row>
    <row r="3142" spans="1:10" x14ac:dyDescent="0.3">
      <c r="A3142" s="2" t="s">
        <v>6019</v>
      </c>
      <c r="B3142" s="3" t="s">
        <v>6020</v>
      </c>
      <c r="C3142" s="2">
        <v>4</v>
      </c>
      <c r="D3142" s="2">
        <v>2020</v>
      </c>
      <c r="E3142" s="4">
        <v>506</v>
      </c>
      <c r="F3142" s="4">
        <v>75.900000000000034</v>
      </c>
      <c r="G3142" s="4">
        <v>430.09999999999997</v>
      </c>
      <c r="H3142" s="3" t="s">
        <v>44</v>
      </c>
      <c r="I3142" s="3" t="s">
        <v>58</v>
      </c>
      <c r="J3142" s="4">
        <v>146.73999999999998</v>
      </c>
    </row>
    <row r="3143" spans="1:10" x14ac:dyDescent="0.3">
      <c r="A3143" s="2" t="s">
        <v>6021</v>
      </c>
      <c r="B3143" s="3" t="s">
        <v>6022</v>
      </c>
      <c r="C3143" s="2">
        <v>4</v>
      </c>
      <c r="D3143" s="2">
        <v>2020</v>
      </c>
      <c r="E3143" s="4">
        <v>492</v>
      </c>
      <c r="F3143" s="4">
        <v>73.800000000000011</v>
      </c>
      <c r="G3143" s="4">
        <v>418.2</v>
      </c>
      <c r="H3143" s="3" t="s">
        <v>44</v>
      </c>
      <c r="I3143" s="3" t="s">
        <v>512</v>
      </c>
      <c r="J3143" s="4">
        <v>137.76000000000002</v>
      </c>
    </row>
    <row r="3144" spans="1:10" x14ac:dyDescent="0.3">
      <c r="A3144" s="2" t="s">
        <v>6023</v>
      </c>
      <c r="B3144" s="3" t="s">
        <v>6024</v>
      </c>
      <c r="C3144" s="2">
        <v>4</v>
      </c>
      <c r="D3144" s="2">
        <v>2020</v>
      </c>
      <c r="E3144" s="4">
        <v>539</v>
      </c>
      <c r="F3144" s="4">
        <v>80.850000000000023</v>
      </c>
      <c r="G3144" s="4">
        <v>458.15</v>
      </c>
      <c r="H3144" s="3" t="s">
        <v>44</v>
      </c>
      <c r="I3144" s="3" t="s">
        <v>1089</v>
      </c>
      <c r="J3144" s="4">
        <v>156.31</v>
      </c>
    </row>
    <row r="3145" spans="1:10" x14ac:dyDescent="0.3">
      <c r="A3145" s="2" t="s">
        <v>6025</v>
      </c>
      <c r="B3145" s="3" t="s">
        <v>6026</v>
      </c>
      <c r="C3145" s="2">
        <v>4</v>
      </c>
      <c r="D3145" s="2">
        <v>2020</v>
      </c>
      <c r="E3145" s="4">
        <v>488</v>
      </c>
      <c r="F3145" s="4">
        <v>73.199999999999989</v>
      </c>
      <c r="G3145" s="4">
        <v>414.8</v>
      </c>
      <c r="H3145" s="3" t="s">
        <v>44</v>
      </c>
      <c r="I3145" s="3" t="s">
        <v>50</v>
      </c>
      <c r="J3145" s="4">
        <v>156.16</v>
      </c>
    </row>
    <row r="3146" spans="1:10" x14ac:dyDescent="0.3">
      <c r="A3146" s="2" t="s">
        <v>6027</v>
      </c>
      <c r="B3146" s="3" t="s">
        <v>6028</v>
      </c>
      <c r="C3146" s="2">
        <v>4</v>
      </c>
      <c r="D3146" s="2">
        <v>2020</v>
      </c>
      <c r="E3146" s="4">
        <v>312</v>
      </c>
      <c r="F3146" s="4">
        <v>46.800000000000011</v>
      </c>
      <c r="G3146" s="4">
        <v>265.2</v>
      </c>
      <c r="H3146" s="3" t="s">
        <v>60</v>
      </c>
      <c r="I3146" s="3" t="s">
        <v>61</v>
      </c>
      <c r="J3146" s="4">
        <v>99.84</v>
      </c>
    </row>
    <row r="3147" spans="1:10" x14ac:dyDescent="0.3">
      <c r="A3147" s="2" t="s">
        <v>6029</v>
      </c>
      <c r="B3147" s="3" t="s">
        <v>6030</v>
      </c>
      <c r="C3147" s="2">
        <v>4</v>
      </c>
      <c r="D3147" s="2">
        <v>2020</v>
      </c>
      <c r="E3147" s="4">
        <v>180</v>
      </c>
      <c r="F3147" s="4">
        <v>27</v>
      </c>
      <c r="G3147" s="4">
        <v>153</v>
      </c>
      <c r="H3147" s="3" t="s">
        <v>60</v>
      </c>
      <c r="I3147" s="3" t="s">
        <v>1434</v>
      </c>
      <c r="J3147" s="4">
        <v>61.2</v>
      </c>
    </row>
    <row r="3148" spans="1:10" x14ac:dyDescent="0.3">
      <c r="A3148" s="2" t="s">
        <v>6031</v>
      </c>
      <c r="B3148" s="3" t="s">
        <v>6032</v>
      </c>
      <c r="C3148" s="2">
        <v>4</v>
      </c>
      <c r="D3148" s="2">
        <v>2020</v>
      </c>
      <c r="E3148" s="4">
        <v>457</v>
      </c>
      <c r="F3148" s="4">
        <v>68.550000000000011</v>
      </c>
      <c r="G3148" s="4">
        <v>388.45</v>
      </c>
      <c r="H3148" s="3" t="s">
        <v>38</v>
      </c>
      <c r="I3148" s="3" t="s">
        <v>4929</v>
      </c>
      <c r="J3148" s="4">
        <v>123.39000000000001</v>
      </c>
    </row>
    <row r="3149" spans="1:10" x14ac:dyDescent="0.3">
      <c r="A3149" s="2" t="s">
        <v>6031</v>
      </c>
      <c r="B3149" s="3" t="s">
        <v>6033</v>
      </c>
      <c r="C3149" s="2">
        <v>8</v>
      </c>
      <c r="D3149" s="2">
        <v>2020</v>
      </c>
      <c r="E3149" s="4">
        <v>510</v>
      </c>
      <c r="F3149" s="4">
        <v>0</v>
      </c>
      <c r="G3149" s="4">
        <v>510</v>
      </c>
      <c r="H3149" s="3" t="s">
        <v>41</v>
      </c>
      <c r="I3149" s="3" t="s">
        <v>42</v>
      </c>
      <c r="J3149" s="4">
        <v>163.20000000000002</v>
      </c>
    </row>
    <row r="3150" spans="1:10" x14ac:dyDescent="0.3">
      <c r="A3150" s="2" t="s">
        <v>6034</v>
      </c>
      <c r="B3150" s="3" t="s">
        <v>6035</v>
      </c>
      <c r="C3150" s="2">
        <v>4</v>
      </c>
      <c r="D3150" s="2">
        <v>2020</v>
      </c>
      <c r="E3150" s="4">
        <v>506</v>
      </c>
      <c r="F3150" s="4">
        <v>75.900000000000034</v>
      </c>
      <c r="G3150" s="4">
        <v>430.09999999999997</v>
      </c>
      <c r="H3150" s="3" t="s">
        <v>44</v>
      </c>
      <c r="I3150" s="3" t="s">
        <v>58</v>
      </c>
      <c r="J3150" s="4">
        <v>146.73999999999998</v>
      </c>
    </row>
    <row r="3151" spans="1:10" x14ac:dyDescent="0.3">
      <c r="A3151" s="2" t="s">
        <v>6036</v>
      </c>
      <c r="B3151" s="3" t="s">
        <v>6037</v>
      </c>
      <c r="C3151" s="2">
        <v>4</v>
      </c>
      <c r="D3151" s="2">
        <v>2020</v>
      </c>
      <c r="E3151" s="4">
        <v>539</v>
      </c>
      <c r="F3151" s="4">
        <v>80.850000000000023</v>
      </c>
      <c r="G3151" s="4">
        <v>458.15</v>
      </c>
      <c r="H3151" s="3" t="s">
        <v>44</v>
      </c>
      <c r="I3151" s="3" t="s">
        <v>1089</v>
      </c>
      <c r="J3151" s="4">
        <v>156.31</v>
      </c>
    </row>
    <row r="3152" spans="1:10" x14ac:dyDescent="0.3">
      <c r="A3152" s="2" t="s">
        <v>6038</v>
      </c>
      <c r="B3152" s="3" t="s">
        <v>6039</v>
      </c>
      <c r="C3152" s="2">
        <v>4</v>
      </c>
      <c r="D3152" s="2">
        <v>2020</v>
      </c>
      <c r="E3152" s="4">
        <v>538</v>
      </c>
      <c r="F3152" s="4">
        <v>80.699999999999989</v>
      </c>
      <c r="G3152" s="4">
        <v>457.3</v>
      </c>
      <c r="H3152" s="3" t="s">
        <v>44</v>
      </c>
      <c r="I3152" s="3" t="s">
        <v>597</v>
      </c>
      <c r="J3152" s="4">
        <v>129.12</v>
      </c>
    </row>
    <row r="3153" spans="1:10" x14ac:dyDescent="0.3">
      <c r="A3153" s="2" t="s">
        <v>6040</v>
      </c>
      <c r="B3153" s="3" t="s">
        <v>6041</v>
      </c>
      <c r="C3153" s="2">
        <v>4</v>
      </c>
      <c r="D3153" s="2">
        <v>2020</v>
      </c>
      <c r="E3153" s="4">
        <v>523</v>
      </c>
      <c r="F3153" s="4">
        <v>78.449999999999989</v>
      </c>
      <c r="G3153" s="4">
        <v>444.55</v>
      </c>
      <c r="H3153" s="3" t="s">
        <v>44</v>
      </c>
      <c r="I3153" s="3" t="s">
        <v>45</v>
      </c>
      <c r="J3153" s="4">
        <v>156.9</v>
      </c>
    </row>
    <row r="3154" spans="1:10" x14ac:dyDescent="0.3">
      <c r="A3154" s="2" t="s">
        <v>6042</v>
      </c>
      <c r="B3154" s="3" t="s">
        <v>6043</v>
      </c>
      <c r="C3154" s="2">
        <v>4</v>
      </c>
      <c r="D3154" s="2">
        <v>2020</v>
      </c>
      <c r="E3154" s="4">
        <v>592</v>
      </c>
      <c r="F3154" s="4">
        <v>88.800000000000011</v>
      </c>
      <c r="G3154" s="4">
        <v>503.2</v>
      </c>
      <c r="H3154" s="3" t="s">
        <v>44</v>
      </c>
      <c r="I3154" s="3" t="s">
        <v>55</v>
      </c>
      <c r="J3154" s="4">
        <v>165.76000000000002</v>
      </c>
    </row>
    <row r="3155" spans="1:10" x14ac:dyDescent="0.3">
      <c r="A3155" s="2" t="s">
        <v>6042</v>
      </c>
      <c r="B3155" s="3" t="s">
        <v>6044</v>
      </c>
      <c r="C3155" s="2">
        <v>4</v>
      </c>
      <c r="D3155" s="2">
        <v>2020</v>
      </c>
      <c r="E3155" s="4">
        <v>539</v>
      </c>
      <c r="F3155" s="4">
        <v>80.850000000000023</v>
      </c>
      <c r="G3155" s="4">
        <v>458.15</v>
      </c>
      <c r="H3155" s="3" t="s">
        <v>44</v>
      </c>
      <c r="I3155" s="3" t="s">
        <v>1089</v>
      </c>
      <c r="J3155" s="4">
        <v>156.31</v>
      </c>
    </row>
    <row r="3156" spans="1:10" x14ac:dyDescent="0.3">
      <c r="A3156" s="2" t="s">
        <v>6045</v>
      </c>
      <c r="B3156" s="3" t="s">
        <v>6046</v>
      </c>
      <c r="C3156" s="2">
        <v>4</v>
      </c>
      <c r="D3156" s="2">
        <v>2020</v>
      </c>
      <c r="E3156" s="4">
        <v>538</v>
      </c>
      <c r="F3156" s="4">
        <v>80.699999999999989</v>
      </c>
      <c r="G3156" s="4">
        <v>457.3</v>
      </c>
      <c r="H3156" s="3" t="s">
        <v>44</v>
      </c>
      <c r="I3156" s="3" t="s">
        <v>597</v>
      </c>
      <c r="J3156" s="4">
        <v>129.12</v>
      </c>
    </row>
    <row r="3157" spans="1:10" x14ac:dyDescent="0.3">
      <c r="A3157" s="2" t="s">
        <v>6047</v>
      </c>
      <c r="B3157" s="3" t="s">
        <v>6048</v>
      </c>
      <c r="C3157" s="2">
        <v>4</v>
      </c>
      <c r="D3157" s="2">
        <v>2020</v>
      </c>
      <c r="E3157" s="4">
        <v>440</v>
      </c>
      <c r="F3157" s="4">
        <v>66</v>
      </c>
      <c r="G3157" s="4">
        <v>374</v>
      </c>
      <c r="H3157" s="3" t="s">
        <v>44</v>
      </c>
      <c r="I3157" s="3" t="s">
        <v>52</v>
      </c>
      <c r="J3157" s="4">
        <v>136.4</v>
      </c>
    </row>
    <row r="3158" spans="1:10" x14ac:dyDescent="0.3">
      <c r="A3158" s="2" t="s">
        <v>6049</v>
      </c>
      <c r="B3158" s="3" t="s">
        <v>6050</v>
      </c>
      <c r="C3158" s="2">
        <v>4</v>
      </c>
      <c r="D3158" s="2">
        <v>2020</v>
      </c>
      <c r="E3158" s="4">
        <v>592</v>
      </c>
      <c r="F3158" s="4">
        <v>88.800000000000011</v>
      </c>
      <c r="G3158" s="4">
        <v>503.2</v>
      </c>
      <c r="H3158" s="3" t="s">
        <v>44</v>
      </c>
      <c r="I3158" s="3" t="s">
        <v>55</v>
      </c>
      <c r="J3158" s="4">
        <v>165.76000000000002</v>
      </c>
    </row>
    <row r="3159" spans="1:10" x14ac:dyDescent="0.3">
      <c r="A3159" s="2" t="s">
        <v>6051</v>
      </c>
      <c r="B3159" s="3" t="s">
        <v>6052</v>
      </c>
      <c r="C3159" s="2">
        <v>4</v>
      </c>
      <c r="D3159" s="2">
        <v>2020</v>
      </c>
      <c r="E3159" s="4">
        <v>538</v>
      </c>
      <c r="F3159" s="4">
        <v>80.699999999999989</v>
      </c>
      <c r="G3159" s="4">
        <v>457.3</v>
      </c>
      <c r="H3159" s="3" t="s">
        <v>44</v>
      </c>
      <c r="I3159" s="3" t="s">
        <v>47</v>
      </c>
      <c r="J3159" s="4">
        <v>145.26000000000002</v>
      </c>
    </row>
    <row r="3160" spans="1:10" x14ac:dyDescent="0.3">
      <c r="A3160" s="2" t="s">
        <v>6053</v>
      </c>
      <c r="B3160" s="3" t="s">
        <v>6054</v>
      </c>
      <c r="C3160" s="2">
        <v>3</v>
      </c>
      <c r="D3160" s="2">
        <v>2020</v>
      </c>
      <c r="E3160" s="4">
        <v>387</v>
      </c>
      <c r="F3160" s="4">
        <v>58.050000000000011</v>
      </c>
      <c r="G3160" s="4">
        <v>328.95</v>
      </c>
      <c r="H3160" s="3" t="s">
        <v>38</v>
      </c>
      <c r="I3160" s="3" t="s">
        <v>5304</v>
      </c>
      <c r="J3160" s="4">
        <v>100.62</v>
      </c>
    </row>
    <row r="3161" spans="1:10" x14ac:dyDescent="0.3">
      <c r="A3161" s="2" t="s">
        <v>6055</v>
      </c>
      <c r="B3161" s="3" t="s">
        <v>6056</v>
      </c>
      <c r="C3161" s="2">
        <v>3</v>
      </c>
      <c r="D3161" s="2">
        <v>2020</v>
      </c>
      <c r="E3161" s="4">
        <v>579</v>
      </c>
      <c r="F3161" s="4">
        <v>86.850000000000023</v>
      </c>
      <c r="G3161" s="4">
        <v>492.15</v>
      </c>
      <c r="H3161" s="3" t="s">
        <v>41</v>
      </c>
      <c r="I3161" s="3" t="s">
        <v>197</v>
      </c>
      <c r="J3161" s="4">
        <v>167.91</v>
      </c>
    </row>
    <row r="3162" spans="1:10" x14ac:dyDescent="0.3">
      <c r="A3162" s="2" t="s">
        <v>6057</v>
      </c>
      <c r="B3162" s="3" t="s">
        <v>6058</v>
      </c>
      <c r="C3162" s="2">
        <v>3</v>
      </c>
      <c r="D3162" s="2">
        <v>2020</v>
      </c>
      <c r="E3162" s="4">
        <v>506</v>
      </c>
      <c r="F3162" s="4">
        <v>75.900000000000034</v>
      </c>
      <c r="G3162" s="4">
        <v>430.09999999999997</v>
      </c>
      <c r="H3162" s="3" t="s">
        <v>44</v>
      </c>
      <c r="I3162" s="3" t="s">
        <v>58</v>
      </c>
      <c r="J3162" s="4">
        <v>146.73999999999998</v>
      </c>
    </row>
    <row r="3163" spans="1:10" x14ac:dyDescent="0.3">
      <c r="A3163" s="2" t="s">
        <v>6059</v>
      </c>
      <c r="B3163" s="3" t="s">
        <v>6060</v>
      </c>
      <c r="C3163" s="2">
        <v>3</v>
      </c>
      <c r="D3163" s="2">
        <v>2020</v>
      </c>
      <c r="E3163" s="4">
        <v>492</v>
      </c>
      <c r="F3163" s="4">
        <v>73.800000000000011</v>
      </c>
      <c r="G3163" s="4">
        <v>418.2</v>
      </c>
      <c r="H3163" s="3" t="s">
        <v>44</v>
      </c>
      <c r="I3163" s="3" t="s">
        <v>512</v>
      </c>
      <c r="J3163" s="4">
        <v>137.76000000000002</v>
      </c>
    </row>
    <row r="3164" spans="1:10" x14ac:dyDescent="0.3">
      <c r="A3164" s="2" t="s">
        <v>6061</v>
      </c>
      <c r="B3164" s="3" t="s">
        <v>6062</v>
      </c>
      <c r="C3164" s="2">
        <v>3</v>
      </c>
      <c r="D3164" s="2">
        <v>2020</v>
      </c>
      <c r="E3164" s="4">
        <v>293</v>
      </c>
      <c r="F3164" s="4">
        <v>43.950000000000017</v>
      </c>
      <c r="G3164" s="4">
        <v>249.04999999999998</v>
      </c>
      <c r="H3164" s="3" t="s">
        <v>60</v>
      </c>
      <c r="I3164" s="3" t="s">
        <v>250</v>
      </c>
      <c r="J3164" s="4">
        <v>90.83</v>
      </c>
    </row>
    <row r="3165" spans="1:10" x14ac:dyDescent="0.3">
      <c r="A3165" s="2" t="s">
        <v>6063</v>
      </c>
      <c r="B3165" s="3" t="s">
        <v>6064</v>
      </c>
      <c r="C3165" s="2">
        <v>3</v>
      </c>
      <c r="D3165" s="2">
        <v>2020</v>
      </c>
      <c r="E3165" s="4">
        <v>436</v>
      </c>
      <c r="F3165" s="4">
        <v>65.400000000000034</v>
      </c>
      <c r="G3165" s="4">
        <v>370.59999999999997</v>
      </c>
      <c r="H3165" s="3" t="s">
        <v>38</v>
      </c>
      <c r="I3165" s="3" t="s">
        <v>1503</v>
      </c>
      <c r="J3165" s="4">
        <v>122.08000000000001</v>
      </c>
    </row>
    <row r="3166" spans="1:10" x14ac:dyDescent="0.3">
      <c r="A3166" s="2" t="s">
        <v>6065</v>
      </c>
      <c r="B3166" s="3" t="s">
        <v>6066</v>
      </c>
      <c r="C3166" s="2">
        <v>3</v>
      </c>
      <c r="D3166" s="2">
        <v>2020</v>
      </c>
      <c r="E3166" s="4">
        <v>507</v>
      </c>
      <c r="F3166" s="4">
        <v>76.050000000000011</v>
      </c>
      <c r="G3166" s="4">
        <v>430.95</v>
      </c>
      <c r="H3166" s="3" t="s">
        <v>44</v>
      </c>
      <c r="I3166" s="3" t="s">
        <v>275</v>
      </c>
      <c r="J3166" s="4">
        <v>136.89000000000001</v>
      </c>
    </row>
    <row r="3167" spans="1:10" x14ac:dyDescent="0.3">
      <c r="A3167" s="2" t="s">
        <v>6067</v>
      </c>
      <c r="B3167" s="3" t="s">
        <v>6068</v>
      </c>
      <c r="C3167" s="2">
        <v>3</v>
      </c>
      <c r="D3167" s="2">
        <v>2020</v>
      </c>
      <c r="E3167" s="4">
        <v>538</v>
      </c>
      <c r="F3167" s="4">
        <v>80.699999999999989</v>
      </c>
      <c r="G3167" s="4">
        <v>457.3</v>
      </c>
      <c r="H3167" s="3" t="s">
        <v>44</v>
      </c>
      <c r="I3167" s="3" t="s">
        <v>47</v>
      </c>
      <c r="J3167" s="4">
        <v>145.26000000000002</v>
      </c>
    </row>
    <row r="3168" spans="1:10" x14ac:dyDescent="0.3">
      <c r="A3168" s="2" t="s">
        <v>6069</v>
      </c>
      <c r="B3168" s="3" t="s">
        <v>6070</v>
      </c>
      <c r="C3168" s="2">
        <v>3</v>
      </c>
      <c r="D3168" s="2">
        <v>2020</v>
      </c>
      <c r="E3168" s="4">
        <v>436</v>
      </c>
      <c r="F3168" s="4">
        <v>65.400000000000034</v>
      </c>
      <c r="G3168" s="4">
        <v>370.59999999999997</v>
      </c>
      <c r="H3168" s="3" t="s">
        <v>38</v>
      </c>
      <c r="I3168" s="3" t="s">
        <v>1503</v>
      </c>
      <c r="J3168" s="4">
        <v>122.08000000000001</v>
      </c>
    </row>
    <row r="3169" spans="1:10" x14ac:dyDescent="0.3">
      <c r="A3169" s="2" t="s">
        <v>6069</v>
      </c>
      <c r="B3169" s="3" t="s">
        <v>6071</v>
      </c>
      <c r="C3169" s="2">
        <v>7</v>
      </c>
      <c r="D3169" s="2">
        <v>2020</v>
      </c>
      <c r="E3169" s="4">
        <v>510</v>
      </c>
      <c r="F3169" s="4">
        <v>0</v>
      </c>
      <c r="G3169" s="4">
        <v>510</v>
      </c>
      <c r="H3169" s="3" t="s">
        <v>41</v>
      </c>
      <c r="I3169" s="3" t="s">
        <v>42</v>
      </c>
      <c r="J3169" s="4">
        <v>163.20000000000002</v>
      </c>
    </row>
    <row r="3170" spans="1:10" x14ac:dyDescent="0.3">
      <c r="A3170" s="2" t="s">
        <v>6072</v>
      </c>
      <c r="B3170" s="3" t="s">
        <v>6073</v>
      </c>
      <c r="C3170" s="2">
        <v>3</v>
      </c>
      <c r="D3170" s="2">
        <v>2020</v>
      </c>
      <c r="E3170" s="4">
        <v>592</v>
      </c>
      <c r="F3170" s="4">
        <v>88.800000000000011</v>
      </c>
      <c r="G3170" s="4">
        <v>503.2</v>
      </c>
      <c r="H3170" s="3" t="s">
        <v>44</v>
      </c>
      <c r="I3170" s="3" t="s">
        <v>55</v>
      </c>
      <c r="J3170" s="4">
        <v>165.76000000000002</v>
      </c>
    </row>
    <row r="3171" spans="1:10" x14ac:dyDescent="0.3">
      <c r="A3171" s="2" t="s">
        <v>6074</v>
      </c>
      <c r="B3171" s="3" t="s">
        <v>6075</v>
      </c>
      <c r="C3171" s="2">
        <v>3</v>
      </c>
      <c r="D3171" s="2">
        <v>2020</v>
      </c>
      <c r="E3171" s="4">
        <v>478</v>
      </c>
      <c r="F3171" s="4">
        <v>71.699999999999989</v>
      </c>
      <c r="G3171" s="4">
        <v>406.3</v>
      </c>
      <c r="H3171" s="3" t="s">
        <v>44</v>
      </c>
      <c r="I3171" s="3" t="s">
        <v>162</v>
      </c>
      <c r="J3171" s="4">
        <v>119.5</v>
      </c>
    </row>
    <row r="3172" spans="1:10" x14ac:dyDescent="0.3">
      <c r="A3172" s="2" t="s">
        <v>6076</v>
      </c>
      <c r="B3172" s="3" t="s">
        <v>6077</v>
      </c>
      <c r="C3172" s="2">
        <v>3</v>
      </c>
      <c r="D3172" s="2">
        <v>2020</v>
      </c>
      <c r="E3172" s="4">
        <v>284</v>
      </c>
      <c r="F3172" s="4">
        <v>42.599999999999994</v>
      </c>
      <c r="G3172" s="4">
        <v>241.4</v>
      </c>
      <c r="H3172" s="3" t="s">
        <v>60</v>
      </c>
      <c r="I3172" s="3" t="s">
        <v>109</v>
      </c>
      <c r="J3172" s="4">
        <v>76.680000000000007</v>
      </c>
    </row>
    <row r="3173" spans="1:10" x14ac:dyDescent="0.3">
      <c r="A3173" s="2" t="s">
        <v>6078</v>
      </c>
      <c r="B3173" s="3" t="s">
        <v>6079</v>
      </c>
      <c r="C3173" s="2">
        <v>3</v>
      </c>
      <c r="D3173" s="2">
        <v>2020</v>
      </c>
      <c r="E3173" s="4">
        <v>317</v>
      </c>
      <c r="F3173" s="4">
        <v>47.550000000000011</v>
      </c>
      <c r="G3173" s="4">
        <v>269.45</v>
      </c>
      <c r="H3173" s="3" t="s">
        <v>60</v>
      </c>
      <c r="I3173" s="3" t="s">
        <v>245</v>
      </c>
      <c r="J3173" s="4">
        <v>98.27</v>
      </c>
    </row>
    <row r="3174" spans="1:10" x14ac:dyDescent="0.3">
      <c r="A3174" s="2" t="s">
        <v>6080</v>
      </c>
      <c r="B3174" s="3" t="s">
        <v>6081</v>
      </c>
      <c r="C3174" s="2">
        <v>3</v>
      </c>
      <c r="D3174" s="2">
        <v>2020</v>
      </c>
      <c r="E3174" s="4">
        <v>636</v>
      </c>
      <c r="F3174" s="4">
        <v>95.399999999999977</v>
      </c>
      <c r="G3174" s="4">
        <v>540.6</v>
      </c>
      <c r="H3174" s="3" t="s">
        <v>41</v>
      </c>
      <c r="I3174" s="3" t="s">
        <v>194</v>
      </c>
      <c r="J3174" s="4">
        <v>216.24</v>
      </c>
    </row>
    <row r="3175" spans="1:10" x14ac:dyDescent="0.3">
      <c r="A3175" s="2" t="s">
        <v>6082</v>
      </c>
      <c r="B3175" s="3" t="s">
        <v>6083</v>
      </c>
      <c r="C3175" s="2">
        <v>3</v>
      </c>
      <c r="D3175" s="2">
        <v>2020</v>
      </c>
      <c r="E3175" s="4">
        <v>284</v>
      </c>
      <c r="F3175" s="4">
        <v>42.599999999999994</v>
      </c>
      <c r="G3175" s="4">
        <v>241.4</v>
      </c>
      <c r="H3175" s="3" t="s">
        <v>60</v>
      </c>
      <c r="I3175" s="3" t="s">
        <v>109</v>
      </c>
      <c r="J3175" s="4">
        <v>76.680000000000007</v>
      </c>
    </row>
    <row r="3176" spans="1:10" x14ac:dyDescent="0.3">
      <c r="A3176" s="2" t="s">
        <v>6084</v>
      </c>
      <c r="B3176" s="3" t="s">
        <v>6085</v>
      </c>
      <c r="C3176" s="2">
        <v>3</v>
      </c>
      <c r="D3176" s="2">
        <v>2020</v>
      </c>
      <c r="E3176" s="4">
        <v>228</v>
      </c>
      <c r="F3176" s="4">
        <v>34.200000000000017</v>
      </c>
      <c r="G3176" s="4">
        <v>193.79999999999998</v>
      </c>
      <c r="H3176" s="3" t="s">
        <v>60</v>
      </c>
      <c r="I3176" s="3" t="s">
        <v>557</v>
      </c>
      <c r="J3176" s="4">
        <v>79.8</v>
      </c>
    </row>
    <row r="3177" spans="1:10" x14ac:dyDescent="0.3">
      <c r="A3177" s="2" t="s">
        <v>6086</v>
      </c>
      <c r="B3177" s="3" t="s">
        <v>6087</v>
      </c>
      <c r="C3177" s="2">
        <v>3</v>
      </c>
      <c r="D3177" s="2">
        <v>2020</v>
      </c>
      <c r="E3177" s="4">
        <v>180</v>
      </c>
      <c r="F3177" s="4">
        <v>27</v>
      </c>
      <c r="G3177" s="4">
        <v>153</v>
      </c>
      <c r="H3177" s="3" t="s">
        <v>60</v>
      </c>
      <c r="I3177" s="3" t="s">
        <v>1434</v>
      </c>
      <c r="J3177" s="4">
        <v>61.2</v>
      </c>
    </row>
    <row r="3178" spans="1:10" x14ac:dyDescent="0.3">
      <c r="A3178" s="2" t="s">
        <v>6088</v>
      </c>
      <c r="B3178" s="3" t="s">
        <v>6089</v>
      </c>
      <c r="C3178" s="2">
        <v>3</v>
      </c>
      <c r="D3178" s="2">
        <v>2020</v>
      </c>
      <c r="E3178" s="4">
        <v>636</v>
      </c>
      <c r="F3178" s="4">
        <v>95.399999999999977</v>
      </c>
      <c r="G3178" s="4">
        <v>540.6</v>
      </c>
      <c r="H3178" s="3" t="s">
        <v>41</v>
      </c>
      <c r="I3178" s="3" t="s">
        <v>194</v>
      </c>
      <c r="J3178" s="4">
        <v>216.24</v>
      </c>
    </row>
    <row r="3179" spans="1:10" x14ac:dyDescent="0.3">
      <c r="A3179" s="2" t="s">
        <v>6088</v>
      </c>
      <c r="B3179" s="3" t="s">
        <v>6090</v>
      </c>
      <c r="C3179" s="2">
        <v>9</v>
      </c>
      <c r="D3179" s="2">
        <v>2020</v>
      </c>
      <c r="E3179" s="4">
        <v>539</v>
      </c>
      <c r="F3179" s="4">
        <v>0</v>
      </c>
      <c r="G3179" s="4">
        <v>539</v>
      </c>
      <c r="H3179" s="3" t="s">
        <v>44</v>
      </c>
      <c r="I3179" s="3" t="s">
        <v>1089</v>
      </c>
      <c r="J3179" s="4">
        <v>156.31</v>
      </c>
    </row>
    <row r="3180" spans="1:10" x14ac:dyDescent="0.3">
      <c r="A3180" s="2" t="s">
        <v>6091</v>
      </c>
      <c r="B3180" s="3" t="s">
        <v>6092</v>
      </c>
      <c r="C3180" s="2">
        <v>3</v>
      </c>
      <c r="D3180" s="2">
        <v>2020</v>
      </c>
      <c r="E3180" s="4">
        <v>317</v>
      </c>
      <c r="F3180" s="4">
        <v>47.550000000000011</v>
      </c>
      <c r="G3180" s="4">
        <v>269.45</v>
      </c>
      <c r="H3180" s="3" t="s">
        <v>60</v>
      </c>
      <c r="I3180" s="3" t="s">
        <v>245</v>
      </c>
      <c r="J3180" s="4">
        <v>98.27</v>
      </c>
    </row>
    <row r="3181" spans="1:10" x14ac:dyDescent="0.3">
      <c r="A3181" s="2" t="s">
        <v>6093</v>
      </c>
      <c r="B3181" s="3" t="s">
        <v>6094</v>
      </c>
      <c r="C3181" s="2">
        <v>3</v>
      </c>
      <c r="D3181" s="2">
        <v>2020</v>
      </c>
      <c r="E3181" s="4">
        <v>293</v>
      </c>
      <c r="F3181" s="4">
        <v>43.950000000000017</v>
      </c>
      <c r="G3181" s="4">
        <v>249.04999999999998</v>
      </c>
      <c r="H3181" s="3" t="s">
        <v>60</v>
      </c>
      <c r="I3181" s="3" t="s">
        <v>250</v>
      </c>
      <c r="J3181" s="4">
        <v>90.83</v>
      </c>
    </row>
    <row r="3182" spans="1:10" x14ac:dyDescent="0.3">
      <c r="A3182" s="2" t="s">
        <v>6095</v>
      </c>
      <c r="B3182" s="3" t="s">
        <v>6096</v>
      </c>
      <c r="C3182" s="2">
        <v>3</v>
      </c>
      <c r="D3182" s="2">
        <v>2020</v>
      </c>
      <c r="E3182" s="4">
        <v>447</v>
      </c>
      <c r="F3182" s="4">
        <v>67.050000000000011</v>
      </c>
      <c r="G3182" s="4">
        <v>379.95</v>
      </c>
      <c r="H3182" s="3" t="s">
        <v>63</v>
      </c>
      <c r="I3182" s="3" t="s">
        <v>64</v>
      </c>
      <c r="J3182" s="4">
        <v>156.44999999999999</v>
      </c>
    </row>
    <row r="3183" spans="1:10" x14ac:dyDescent="0.3">
      <c r="A3183" s="2" t="s">
        <v>6097</v>
      </c>
      <c r="B3183" s="3" t="s">
        <v>6098</v>
      </c>
      <c r="C3183" s="2">
        <v>3</v>
      </c>
      <c r="D3183" s="2">
        <v>2020</v>
      </c>
      <c r="E3183" s="4">
        <v>345</v>
      </c>
      <c r="F3183" s="4">
        <v>51.75</v>
      </c>
      <c r="G3183" s="4">
        <v>293.25</v>
      </c>
      <c r="H3183" s="3" t="s">
        <v>63</v>
      </c>
      <c r="I3183" s="3" t="s">
        <v>116</v>
      </c>
      <c r="J3183" s="4">
        <v>106.95</v>
      </c>
    </row>
    <row r="3184" spans="1:10" x14ac:dyDescent="0.3">
      <c r="A3184" s="2" t="s">
        <v>6099</v>
      </c>
      <c r="B3184" s="3" t="s">
        <v>6100</v>
      </c>
      <c r="C3184" s="2">
        <v>3</v>
      </c>
      <c r="D3184" s="2">
        <v>2020</v>
      </c>
      <c r="E3184" s="4">
        <v>383</v>
      </c>
      <c r="F3184" s="4">
        <v>57.449999999999989</v>
      </c>
      <c r="G3184" s="4">
        <v>325.55</v>
      </c>
      <c r="H3184" s="3" t="s">
        <v>63</v>
      </c>
      <c r="I3184" s="3" t="s">
        <v>66</v>
      </c>
      <c r="J3184" s="4">
        <v>122.56</v>
      </c>
    </row>
    <row r="3185" spans="1:10" x14ac:dyDescent="0.3">
      <c r="A3185" s="2" t="s">
        <v>6101</v>
      </c>
      <c r="B3185" s="3" t="s">
        <v>6102</v>
      </c>
      <c r="C3185" s="2">
        <v>3</v>
      </c>
      <c r="D3185" s="2">
        <v>2020</v>
      </c>
      <c r="E3185" s="4">
        <v>447</v>
      </c>
      <c r="F3185" s="4">
        <v>67.050000000000011</v>
      </c>
      <c r="G3185" s="4">
        <v>379.95</v>
      </c>
      <c r="H3185" s="3" t="s">
        <v>63</v>
      </c>
      <c r="I3185" s="3" t="s">
        <v>64</v>
      </c>
      <c r="J3185" s="4">
        <v>156.44999999999999</v>
      </c>
    </row>
    <row r="3186" spans="1:10" x14ac:dyDescent="0.3">
      <c r="A3186" s="2" t="s">
        <v>6103</v>
      </c>
      <c r="B3186" s="3" t="s">
        <v>6104</v>
      </c>
      <c r="C3186" s="2">
        <v>3</v>
      </c>
      <c r="D3186" s="2">
        <v>2020</v>
      </c>
      <c r="E3186" s="4">
        <v>540</v>
      </c>
      <c r="F3186" s="4">
        <v>81</v>
      </c>
      <c r="G3186" s="4">
        <v>459</v>
      </c>
      <c r="H3186" s="3" t="s">
        <v>44</v>
      </c>
      <c r="I3186" s="3" t="s">
        <v>568</v>
      </c>
      <c r="J3186" s="4">
        <v>167.4</v>
      </c>
    </row>
    <row r="3187" spans="1:10" x14ac:dyDescent="0.3">
      <c r="A3187" s="2" t="s">
        <v>6103</v>
      </c>
      <c r="B3187" s="3" t="s">
        <v>6105</v>
      </c>
      <c r="C3187" s="2">
        <v>4</v>
      </c>
      <c r="D3187" s="2">
        <v>2020</v>
      </c>
      <c r="E3187" s="4">
        <v>261</v>
      </c>
      <c r="F3187" s="4">
        <v>39.150000000000006</v>
      </c>
      <c r="G3187" s="4">
        <v>221.85</v>
      </c>
      <c r="H3187" s="3" t="s">
        <v>60</v>
      </c>
      <c r="I3187" s="3" t="s">
        <v>515</v>
      </c>
      <c r="J3187" s="4">
        <v>78.3</v>
      </c>
    </row>
    <row r="3188" spans="1:10" x14ac:dyDescent="0.3">
      <c r="A3188" s="2" t="s">
        <v>6106</v>
      </c>
      <c r="B3188" s="3" t="s">
        <v>6107</v>
      </c>
      <c r="C3188" s="2">
        <v>3</v>
      </c>
      <c r="D3188" s="2">
        <v>2020</v>
      </c>
      <c r="E3188" s="4">
        <v>447</v>
      </c>
      <c r="F3188" s="4">
        <v>67.050000000000011</v>
      </c>
      <c r="G3188" s="4">
        <v>379.95</v>
      </c>
      <c r="H3188" s="3" t="s">
        <v>63</v>
      </c>
      <c r="I3188" s="3" t="s">
        <v>64</v>
      </c>
      <c r="J3188" s="4">
        <v>156.44999999999999</v>
      </c>
    </row>
    <row r="3189" spans="1:10" x14ac:dyDescent="0.3">
      <c r="A3189" s="2" t="s">
        <v>6108</v>
      </c>
      <c r="B3189" s="3" t="s">
        <v>6109</v>
      </c>
      <c r="C3189" s="2">
        <v>3</v>
      </c>
      <c r="D3189" s="2">
        <v>2020</v>
      </c>
      <c r="E3189" s="4">
        <v>383</v>
      </c>
      <c r="F3189" s="4">
        <v>57.449999999999989</v>
      </c>
      <c r="G3189" s="4">
        <v>325.55</v>
      </c>
      <c r="H3189" s="3" t="s">
        <v>63</v>
      </c>
      <c r="I3189" s="3" t="s">
        <v>66</v>
      </c>
      <c r="J3189" s="4">
        <v>122.56</v>
      </c>
    </row>
    <row r="3190" spans="1:10" x14ac:dyDescent="0.3">
      <c r="A3190" s="2" t="s">
        <v>6110</v>
      </c>
      <c r="B3190" s="3" t="s">
        <v>6111</v>
      </c>
      <c r="C3190" s="2">
        <v>3</v>
      </c>
      <c r="D3190" s="2">
        <v>2020</v>
      </c>
      <c r="E3190" s="4">
        <v>345</v>
      </c>
      <c r="F3190" s="4">
        <v>51.75</v>
      </c>
      <c r="G3190" s="4">
        <v>293.25</v>
      </c>
      <c r="H3190" s="3" t="s">
        <v>63</v>
      </c>
      <c r="I3190" s="3" t="s">
        <v>116</v>
      </c>
      <c r="J3190" s="4">
        <v>106.95</v>
      </c>
    </row>
    <row r="3191" spans="1:10" x14ac:dyDescent="0.3">
      <c r="A3191" s="2" t="s">
        <v>6112</v>
      </c>
      <c r="B3191" s="3" t="s">
        <v>6113</v>
      </c>
      <c r="C3191" s="2">
        <v>3</v>
      </c>
      <c r="D3191" s="2">
        <v>2020</v>
      </c>
      <c r="E3191" s="4">
        <v>345</v>
      </c>
      <c r="F3191" s="4">
        <v>51.75</v>
      </c>
      <c r="G3191" s="4">
        <v>293.25</v>
      </c>
      <c r="H3191" s="3" t="s">
        <v>63</v>
      </c>
      <c r="I3191" s="3" t="s">
        <v>116</v>
      </c>
      <c r="J3191" s="4">
        <v>106.95</v>
      </c>
    </row>
    <row r="3192" spans="1:10" x14ac:dyDescent="0.3">
      <c r="A3192" s="2" t="s">
        <v>6114</v>
      </c>
      <c r="B3192" s="3" t="s">
        <v>6115</v>
      </c>
      <c r="C3192" s="2">
        <v>3</v>
      </c>
      <c r="D3192" s="2">
        <v>2020</v>
      </c>
      <c r="E3192" s="4">
        <v>345</v>
      </c>
      <c r="F3192" s="4">
        <v>51.75</v>
      </c>
      <c r="G3192" s="4">
        <v>293.25</v>
      </c>
      <c r="H3192" s="3" t="s">
        <v>63</v>
      </c>
      <c r="I3192" s="3" t="s">
        <v>116</v>
      </c>
      <c r="J3192" s="4">
        <v>106.95</v>
      </c>
    </row>
    <row r="3193" spans="1:10" x14ac:dyDescent="0.3">
      <c r="A3193" s="2" t="s">
        <v>6116</v>
      </c>
      <c r="B3193" s="3" t="s">
        <v>6117</v>
      </c>
      <c r="C3193" s="2">
        <v>3</v>
      </c>
      <c r="D3193" s="2">
        <v>2020</v>
      </c>
      <c r="E3193" s="4">
        <v>168</v>
      </c>
      <c r="F3193" s="4">
        <v>25.200000000000017</v>
      </c>
      <c r="G3193" s="4">
        <v>142.79999999999998</v>
      </c>
      <c r="H3193" s="3" t="s">
        <v>11</v>
      </c>
      <c r="I3193" s="3" t="s">
        <v>12</v>
      </c>
      <c r="J3193" s="4">
        <v>25.2</v>
      </c>
    </row>
    <row r="3194" spans="1:10" x14ac:dyDescent="0.3">
      <c r="A3194" s="2" t="s">
        <v>6118</v>
      </c>
      <c r="B3194" s="3" t="s">
        <v>6119</v>
      </c>
      <c r="C3194" s="2">
        <v>3</v>
      </c>
      <c r="D3194" s="2">
        <v>2020</v>
      </c>
      <c r="E3194" s="4">
        <v>168</v>
      </c>
      <c r="F3194" s="4">
        <v>25.200000000000017</v>
      </c>
      <c r="G3194" s="4">
        <v>142.79999999999998</v>
      </c>
      <c r="H3194" s="3" t="s">
        <v>11</v>
      </c>
      <c r="I3194" s="3" t="s">
        <v>12</v>
      </c>
      <c r="J3194" s="4">
        <v>25.2</v>
      </c>
    </row>
    <row r="3195" spans="1:10" x14ac:dyDescent="0.3">
      <c r="A3195" s="2" t="s">
        <v>6120</v>
      </c>
      <c r="B3195" s="3" t="s">
        <v>6121</v>
      </c>
      <c r="C3195" s="2">
        <v>3</v>
      </c>
      <c r="D3195" s="2">
        <v>2020</v>
      </c>
      <c r="E3195" s="4">
        <v>220</v>
      </c>
      <c r="F3195" s="4">
        <v>33</v>
      </c>
      <c r="G3195" s="4">
        <v>187</v>
      </c>
      <c r="H3195" s="3" t="s">
        <v>14</v>
      </c>
      <c r="I3195" s="3" t="s">
        <v>15</v>
      </c>
      <c r="J3195" s="4">
        <v>39.6</v>
      </c>
    </row>
    <row r="3196" spans="1:10" x14ac:dyDescent="0.3">
      <c r="A3196" s="2" t="s">
        <v>6122</v>
      </c>
      <c r="B3196" s="3" t="s">
        <v>6123</v>
      </c>
      <c r="C3196" s="2">
        <v>3</v>
      </c>
      <c r="D3196" s="2">
        <v>2020</v>
      </c>
      <c r="E3196" s="4">
        <v>210</v>
      </c>
      <c r="F3196" s="4">
        <v>31.5</v>
      </c>
      <c r="G3196" s="4">
        <v>178.5</v>
      </c>
      <c r="H3196" s="3" t="s">
        <v>14</v>
      </c>
      <c r="I3196" s="3" t="s">
        <v>75</v>
      </c>
      <c r="J3196" s="4">
        <v>37.799999999999997</v>
      </c>
    </row>
    <row r="3197" spans="1:10" x14ac:dyDescent="0.3">
      <c r="A3197" s="2" t="s">
        <v>6124</v>
      </c>
      <c r="B3197" s="3" t="s">
        <v>6125</v>
      </c>
      <c r="C3197" s="2">
        <v>3</v>
      </c>
      <c r="D3197" s="2">
        <v>2020</v>
      </c>
      <c r="E3197" s="4">
        <v>492</v>
      </c>
      <c r="F3197" s="4">
        <v>73.800000000000011</v>
      </c>
      <c r="G3197" s="4">
        <v>418.2</v>
      </c>
      <c r="H3197" s="3" t="s">
        <v>44</v>
      </c>
      <c r="I3197" s="3" t="s">
        <v>512</v>
      </c>
      <c r="J3197" s="4">
        <v>137.76000000000002</v>
      </c>
    </row>
    <row r="3198" spans="1:10" x14ac:dyDescent="0.3">
      <c r="A3198" s="2" t="s">
        <v>6126</v>
      </c>
      <c r="B3198" s="3" t="s">
        <v>6127</v>
      </c>
      <c r="C3198" s="2">
        <v>3</v>
      </c>
      <c r="D3198" s="2">
        <v>2020</v>
      </c>
      <c r="E3198" s="4">
        <v>447</v>
      </c>
      <c r="F3198" s="4">
        <v>67.050000000000011</v>
      </c>
      <c r="G3198" s="4">
        <v>379.95</v>
      </c>
      <c r="H3198" s="3" t="s">
        <v>63</v>
      </c>
      <c r="I3198" s="3" t="s">
        <v>64</v>
      </c>
      <c r="J3198" s="4">
        <v>156.44999999999999</v>
      </c>
    </row>
    <row r="3199" spans="1:10" x14ac:dyDescent="0.3">
      <c r="A3199" s="2" t="s">
        <v>6128</v>
      </c>
      <c r="B3199" s="3" t="s">
        <v>6129</v>
      </c>
      <c r="C3199" s="2">
        <v>3</v>
      </c>
      <c r="D3199" s="2">
        <v>2020</v>
      </c>
      <c r="E3199" s="4">
        <v>383</v>
      </c>
      <c r="F3199" s="4">
        <v>57.449999999999989</v>
      </c>
      <c r="G3199" s="4">
        <v>325.55</v>
      </c>
      <c r="H3199" s="3" t="s">
        <v>63</v>
      </c>
      <c r="I3199" s="3" t="s">
        <v>66</v>
      </c>
      <c r="J3199" s="4">
        <v>122.56</v>
      </c>
    </row>
    <row r="3200" spans="1:10" x14ac:dyDescent="0.3">
      <c r="A3200" s="2" t="s">
        <v>6130</v>
      </c>
      <c r="B3200" s="3" t="s">
        <v>6131</v>
      </c>
      <c r="C3200" s="2">
        <v>3</v>
      </c>
      <c r="D3200" s="2">
        <v>2020</v>
      </c>
      <c r="E3200" s="4">
        <v>447</v>
      </c>
      <c r="F3200" s="4">
        <v>67.050000000000011</v>
      </c>
      <c r="G3200" s="4">
        <v>379.95</v>
      </c>
      <c r="H3200" s="3" t="s">
        <v>63</v>
      </c>
      <c r="I3200" s="3" t="s">
        <v>64</v>
      </c>
      <c r="J3200" s="4">
        <v>156.44999999999999</v>
      </c>
    </row>
    <row r="3201" spans="1:10" x14ac:dyDescent="0.3">
      <c r="A3201" s="2" t="s">
        <v>6132</v>
      </c>
      <c r="B3201" s="3" t="s">
        <v>6133</v>
      </c>
      <c r="C3201" s="2">
        <v>3</v>
      </c>
      <c r="D3201" s="2">
        <v>2020</v>
      </c>
      <c r="E3201" s="4">
        <v>447</v>
      </c>
      <c r="F3201" s="4">
        <v>67.050000000000011</v>
      </c>
      <c r="G3201" s="4">
        <v>379.95</v>
      </c>
      <c r="H3201" s="3" t="s">
        <v>63</v>
      </c>
      <c r="I3201" s="3" t="s">
        <v>64</v>
      </c>
      <c r="J3201" s="4">
        <v>156.44999999999999</v>
      </c>
    </row>
    <row r="3202" spans="1:10" x14ac:dyDescent="0.3">
      <c r="A3202" s="2" t="s">
        <v>6134</v>
      </c>
      <c r="B3202" s="3" t="s">
        <v>6135</v>
      </c>
      <c r="C3202" s="2">
        <v>3</v>
      </c>
      <c r="D3202" s="2">
        <v>2020</v>
      </c>
      <c r="E3202" s="4">
        <v>144</v>
      </c>
      <c r="F3202" s="4">
        <v>21.600000000000009</v>
      </c>
      <c r="G3202" s="4">
        <v>122.39999999999999</v>
      </c>
      <c r="H3202" s="3" t="s">
        <v>11</v>
      </c>
      <c r="I3202" s="3" t="s">
        <v>119</v>
      </c>
      <c r="J3202" s="4">
        <v>66.240000000000009</v>
      </c>
    </row>
    <row r="3203" spans="1:10" x14ac:dyDescent="0.3">
      <c r="A3203" s="2" t="s">
        <v>6134</v>
      </c>
      <c r="B3203" s="3" t="s">
        <v>6136</v>
      </c>
      <c r="C3203" s="2">
        <v>9</v>
      </c>
      <c r="D3203" s="2">
        <v>2020</v>
      </c>
      <c r="E3203" s="4">
        <v>172</v>
      </c>
      <c r="F3203" s="4">
        <v>0</v>
      </c>
      <c r="G3203" s="4">
        <v>172</v>
      </c>
      <c r="H3203" s="3" t="s">
        <v>11</v>
      </c>
      <c r="I3203" s="3" t="s">
        <v>71</v>
      </c>
      <c r="J3203" s="4">
        <v>65.36</v>
      </c>
    </row>
    <row r="3204" spans="1:10" x14ac:dyDescent="0.3">
      <c r="A3204" s="2" t="s">
        <v>6137</v>
      </c>
      <c r="B3204" s="3" t="s">
        <v>6138</v>
      </c>
      <c r="C3204" s="2">
        <v>3</v>
      </c>
      <c r="D3204" s="2">
        <v>2020</v>
      </c>
      <c r="E3204" s="4">
        <v>506</v>
      </c>
      <c r="F3204" s="4">
        <v>75.900000000000034</v>
      </c>
      <c r="G3204" s="4">
        <v>430.09999999999997</v>
      </c>
      <c r="H3204" s="3" t="s">
        <v>44</v>
      </c>
      <c r="I3204" s="3" t="s">
        <v>58</v>
      </c>
      <c r="J3204" s="4">
        <v>146.73999999999998</v>
      </c>
    </row>
    <row r="3205" spans="1:10" x14ac:dyDescent="0.3">
      <c r="A3205" s="2" t="s">
        <v>6139</v>
      </c>
      <c r="B3205" s="3" t="s">
        <v>6140</v>
      </c>
      <c r="C3205" s="2">
        <v>3</v>
      </c>
      <c r="D3205" s="2">
        <v>2020</v>
      </c>
      <c r="E3205" s="4">
        <v>283</v>
      </c>
      <c r="F3205" s="4">
        <v>42.450000000000017</v>
      </c>
      <c r="G3205" s="4">
        <v>240.54999999999998</v>
      </c>
      <c r="H3205" s="3" t="s">
        <v>60</v>
      </c>
      <c r="I3205" s="3" t="s">
        <v>745</v>
      </c>
      <c r="J3205" s="4">
        <v>82.07</v>
      </c>
    </row>
    <row r="3206" spans="1:10" x14ac:dyDescent="0.3">
      <c r="A3206" s="2" t="s">
        <v>6141</v>
      </c>
      <c r="B3206" s="3" t="s">
        <v>6142</v>
      </c>
      <c r="C3206" s="2">
        <v>3</v>
      </c>
      <c r="D3206" s="2">
        <v>2020</v>
      </c>
      <c r="E3206" s="4">
        <v>447</v>
      </c>
      <c r="F3206" s="4">
        <v>67.050000000000011</v>
      </c>
      <c r="G3206" s="4">
        <v>379.95</v>
      </c>
      <c r="H3206" s="3" t="s">
        <v>63</v>
      </c>
      <c r="I3206" s="3" t="s">
        <v>64</v>
      </c>
      <c r="J3206" s="4">
        <v>156.44999999999999</v>
      </c>
    </row>
    <row r="3207" spans="1:10" x14ac:dyDescent="0.3">
      <c r="A3207" s="2" t="s">
        <v>6143</v>
      </c>
      <c r="B3207" s="3" t="s">
        <v>6144</v>
      </c>
      <c r="C3207" s="2">
        <v>4</v>
      </c>
      <c r="D3207" s="2">
        <v>2020</v>
      </c>
      <c r="E3207" s="4">
        <v>172</v>
      </c>
      <c r="F3207" s="4">
        <v>25.800000000000011</v>
      </c>
      <c r="G3207" s="4">
        <v>146.19999999999999</v>
      </c>
      <c r="H3207" s="3" t="s">
        <v>11</v>
      </c>
      <c r="I3207" s="3" t="s">
        <v>71</v>
      </c>
      <c r="J3207" s="4">
        <v>65.36</v>
      </c>
    </row>
    <row r="3208" spans="1:10" x14ac:dyDescent="0.3">
      <c r="A3208" s="2" t="s">
        <v>6145</v>
      </c>
      <c r="B3208" s="3" t="s">
        <v>6146</v>
      </c>
      <c r="C3208" s="2">
        <v>4</v>
      </c>
      <c r="D3208" s="2">
        <v>2020</v>
      </c>
      <c r="E3208" s="4">
        <v>327</v>
      </c>
      <c r="F3208" s="4">
        <v>49.050000000000011</v>
      </c>
      <c r="G3208" s="4">
        <v>277.95</v>
      </c>
      <c r="H3208" s="3" t="s">
        <v>20</v>
      </c>
      <c r="I3208" s="3" t="s">
        <v>100</v>
      </c>
      <c r="J3208" s="4">
        <v>94.83</v>
      </c>
    </row>
    <row r="3209" spans="1:10" x14ac:dyDescent="0.3">
      <c r="A3209" s="2" t="s">
        <v>6147</v>
      </c>
      <c r="B3209" s="3" t="s">
        <v>6148</v>
      </c>
      <c r="C3209" s="2">
        <v>4</v>
      </c>
      <c r="D3209" s="2">
        <v>2020</v>
      </c>
      <c r="E3209" s="4">
        <v>313</v>
      </c>
      <c r="F3209" s="4">
        <v>46.949999999999989</v>
      </c>
      <c r="G3209" s="4">
        <v>266.05</v>
      </c>
      <c r="H3209" s="3" t="s">
        <v>20</v>
      </c>
      <c r="I3209" s="3" t="s">
        <v>21</v>
      </c>
      <c r="J3209" s="4">
        <v>93.899999999999991</v>
      </c>
    </row>
    <row r="3210" spans="1:10" x14ac:dyDescent="0.3">
      <c r="A3210" s="2" t="s">
        <v>6147</v>
      </c>
      <c r="B3210" s="3" t="s">
        <v>6149</v>
      </c>
      <c r="C3210" s="2">
        <v>12</v>
      </c>
      <c r="D3210" s="2">
        <v>2020</v>
      </c>
      <c r="E3210" s="4">
        <v>992</v>
      </c>
      <c r="F3210" s="4">
        <v>0</v>
      </c>
      <c r="G3210" s="4">
        <v>992</v>
      </c>
      <c r="H3210" s="3" t="s">
        <v>23</v>
      </c>
      <c r="I3210" s="3" t="s">
        <v>405</v>
      </c>
      <c r="J3210" s="4">
        <v>277.76000000000005</v>
      </c>
    </row>
    <row r="3211" spans="1:10" x14ac:dyDescent="0.3">
      <c r="A3211" s="2" t="s">
        <v>6147</v>
      </c>
      <c r="B3211" s="3" t="s">
        <v>6150</v>
      </c>
      <c r="C3211" s="2">
        <v>12</v>
      </c>
      <c r="D3211" s="2">
        <v>2020</v>
      </c>
      <c r="E3211" s="4">
        <v>948</v>
      </c>
      <c r="F3211" s="4">
        <v>0</v>
      </c>
      <c r="G3211" s="4">
        <v>948</v>
      </c>
      <c r="H3211" s="3" t="s">
        <v>26</v>
      </c>
      <c r="I3211" s="3" t="s">
        <v>27</v>
      </c>
      <c r="J3211" s="4">
        <v>303.36</v>
      </c>
    </row>
    <row r="3212" spans="1:10" x14ac:dyDescent="0.3">
      <c r="A3212" s="2" t="s">
        <v>6151</v>
      </c>
      <c r="B3212" s="3" t="s">
        <v>6152</v>
      </c>
      <c r="C3212" s="2">
        <v>4</v>
      </c>
      <c r="D3212" s="2">
        <v>2020</v>
      </c>
      <c r="E3212" s="4">
        <v>1101</v>
      </c>
      <c r="F3212" s="4">
        <v>165.14999999999998</v>
      </c>
      <c r="G3212" s="4">
        <v>935.85</v>
      </c>
      <c r="H3212" s="3" t="s">
        <v>26</v>
      </c>
      <c r="I3212" s="3" t="s">
        <v>33</v>
      </c>
      <c r="J3212" s="4">
        <v>396.36</v>
      </c>
    </row>
    <row r="3213" spans="1:10" x14ac:dyDescent="0.3">
      <c r="A3213" s="2" t="s">
        <v>6153</v>
      </c>
      <c r="B3213" s="3" t="s">
        <v>6154</v>
      </c>
      <c r="C3213" s="2">
        <v>4</v>
      </c>
      <c r="D3213" s="2">
        <v>2020</v>
      </c>
      <c r="E3213" s="4">
        <v>1576</v>
      </c>
      <c r="F3213" s="4">
        <v>236.40000000000009</v>
      </c>
      <c r="G3213" s="4">
        <v>1339.6</v>
      </c>
      <c r="H3213" s="3" t="s">
        <v>26</v>
      </c>
      <c r="I3213" s="3" t="s">
        <v>407</v>
      </c>
      <c r="J3213" s="4">
        <v>520.08000000000004</v>
      </c>
    </row>
    <row r="3214" spans="1:10" x14ac:dyDescent="0.3">
      <c r="A3214" s="2" t="s">
        <v>6153</v>
      </c>
      <c r="B3214" s="3" t="s">
        <v>6155</v>
      </c>
      <c r="C3214" s="2">
        <v>5</v>
      </c>
      <c r="D3214" s="2">
        <v>2020</v>
      </c>
      <c r="E3214" s="4">
        <v>510</v>
      </c>
      <c r="F3214" s="4">
        <v>76.5</v>
      </c>
      <c r="G3214" s="4">
        <v>433.5</v>
      </c>
      <c r="H3214" s="3" t="s">
        <v>41</v>
      </c>
      <c r="I3214" s="3" t="s">
        <v>42</v>
      </c>
      <c r="J3214" s="4">
        <v>163.20000000000002</v>
      </c>
    </row>
    <row r="3215" spans="1:10" x14ac:dyDescent="0.3">
      <c r="A3215" s="2" t="s">
        <v>6153</v>
      </c>
      <c r="B3215" s="3" t="s">
        <v>6156</v>
      </c>
      <c r="C3215" s="2">
        <v>5</v>
      </c>
      <c r="D3215" s="2">
        <v>2020</v>
      </c>
      <c r="E3215" s="4">
        <v>551</v>
      </c>
      <c r="F3215" s="4">
        <v>0</v>
      </c>
      <c r="G3215" s="4">
        <v>551</v>
      </c>
      <c r="H3215" s="3" t="s">
        <v>41</v>
      </c>
      <c r="I3215" s="3" t="s">
        <v>204</v>
      </c>
      <c r="J3215" s="4">
        <v>264.48</v>
      </c>
    </row>
    <row r="3216" spans="1:10" x14ac:dyDescent="0.3">
      <c r="A3216" s="2" t="s">
        <v>6157</v>
      </c>
      <c r="B3216" s="3" t="s">
        <v>6158</v>
      </c>
      <c r="C3216" s="2">
        <v>4</v>
      </c>
      <c r="D3216" s="2">
        <v>2020</v>
      </c>
      <c r="E3216" s="4">
        <v>636</v>
      </c>
      <c r="F3216" s="4">
        <v>95.399999999999977</v>
      </c>
      <c r="G3216" s="4">
        <v>540.6</v>
      </c>
      <c r="H3216" s="3" t="s">
        <v>41</v>
      </c>
      <c r="I3216" s="3" t="s">
        <v>194</v>
      </c>
      <c r="J3216" s="4">
        <v>216.24</v>
      </c>
    </row>
    <row r="3217" spans="1:10" x14ac:dyDescent="0.3">
      <c r="A3217" s="2" t="s">
        <v>6159</v>
      </c>
      <c r="B3217" s="3" t="s">
        <v>6160</v>
      </c>
      <c r="C3217" s="2">
        <v>4</v>
      </c>
      <c r="D3217" s="2">
        <v>2020</v>
      </c>
      <c r="E3217" s="4">
        <v>313</v>
      </c>
      <c r="F3217" s="4">
        <v>46.949999999999989</v>
      </c>
      <c r="G3217" s="4">
        <v>266.05</v>
      </c>
      <c r="H3217" s="3" t="s">
        <v>20</v>
      </c>
      <c r="I3217" s="3" t="s">
        <v>21</v>
      </c>
      <c r="J3217" s="4">
        <v>93.899999999999991</v>
      </c>
    </row>
    <row r="3218" spans="1:10" x14ac:dyDescent="0.3">
      <c r="A3218" s="2" t="s">
        <v>6159</v>
      </c>
      <c r="B3218" s="3" t="s">
        <v>6161</v>
      </c>
      <c r="C3218" s="2">
        <v>12</v>
      </c>
      <c r="D3218" s="2">
        <v>2020</v>
      </c>
      <c r="E3218" s="4">
        <v>948</v>
      </c>
      <c r="F3218" s="4">
        <v>0</v>
      </c>
      <c r="G3218" s="4">
        <v>948</v>
      </c>
      <c r="H3218" s="3" t="s">
        <v>26</v>
      </c>
      <c r="I3218" s="3" t="s">
        <v>27</v>
      </c>
      <c r="J3218" s="4">
        <v>303.36</v>
      </c>
    </row>
    <row r="3219" spans="1:10" x14ac:dyDescent="0.3">
      <c r="A3219" s="2" t="s">
        <v>6162</v>
      </c>
      <c r="B3219" s="3" t="s">
        <v>6163</v>
      </c>
      <c r="C3219" s="2">
        <v>4</v>
      </c>
      <c r="D3219" s="2">
        <v>2020</v>
      </c>
      <c r="E3219" s="4">
        <v>1101</v>
      </c>
      <c r="F3219" s="4">
        <v>165.14999999999998</v>
      </c>
      <c r="G3219" s="4">
        <v>935.85</v>
      </c>
      <c r="H3219" s="3" t="s">
        <v>26</v>
      </c>
      <c r="I3219" s="3" t="s">
        <v>33</v>
      </c>
      <c r="J3219" s="4">
        <v>396.36</v>
      </c>
    </row>
    <row r="3220" spans="1:10" x14ac:dyDescent="0.3">
      <c r="A3220" s="2" t="s">
        <v>6164</v>
      </c>
      <c r="B3220" s="3" t="s">
        <v>6165</v>
      </c>
      <c r="C3220" s="2">
        <v>4</v>
      </c>
      <c r="D3220" s="2">
        <v>2020</v>
      </c>
      <c r="E3220" s="4">
        <v>327</v>
      </c>
      <c r="F3220" s="4">
        <v>49.050000000000011</v>
      </c>
      <c r="G3220" s="4">
        <v>277.95</v>
      </c>
      <c r="H3220" s="3" t="s">
        <v>20</v>
      </c>
      <c r="I3220" s="3" t="s">
        <v>100</v>
      </c>
      <c r="J3220" s="4">
        <v>94.83</v>
      </c>
    </row>
    <row r="3221" spans="1:10" x14ac:dyDescent="0.3">
      <c r="A3221" s="2" t="s">
        <v>6164</v>
      </c>
      <c r="B3221" s="3" t="s">
        <v>6166</v>
      </c>
      <c r="C3221" s="2">
        <v>9</v>
      </c>
      <c r="D3221" s="2">
        <v>2020</v>
      </c>
      <c r="E3221" s="4">
        <v>951</v>
      </c>
      <c r="F3221" s="4">
        <v>0</v>
      </c>
      <c r="G3221" s="4">
        <v>951</v>
      </c>
      <c r="H3221" s="3" t="s">
        <v>23</v>
      </c>
      <c r="I3221" s="3" t="s">
        <v>24</v>
      </c>
      <c r="J3221" s="4">
        <v>247.26000000000002</v>
      </c>
    </row>
    <row r="3222" spans="1:10" x14ac:dyDescent="0.3">
      <c r="A3222" s="2" t="s">
        <v>6164</v>
      </c>
      <c r="B3222" s="3" t="s">
        <v>6167</v>
      </c>
      <c r="C3222" s="2">
        <v>9</v>
      </c>
      <c r="D3222" s="2">
        <v>2020</v>
      </c>
      <c r="E3222" s="4">
        <v>1101</v>
      </c>
      <c r="F3222" s="4">
        <v>0</v>
      </c>
      <c r="G3222" s="4">
        <v>1101</v>
      </c>
      <c r="H3222" s="3" t="s">
        <v>26</v>
      </c>
      <c r="I3222" s="3" t="s">
        <v>33</v>
      </c>
      <c r="J3222" s="4">
        <v>396.36</v>
      </c>
    </row>
    <row r="3223" spans="1:10" x14ac:dyDescent="0.3">
      <c r="A3223" s="2" t="s">
        <v>6164</v>
      </c>
      <c r="B3223" s="3" t="s">
        <v>6168</v>
      </c>
      <c r="C3223" s="2">
        <v>11</v>
      </c>
      <c r="D3223" s="2">
        <v>2020</v>
      </c>
      <c r="E3223" s="4">
        <v>1491</v>
      </c>
      <c r="F3223" s="4">
        <v>0</v>
      </c>
      <c r="G3223" s="4">
        <v>1491</v>
      </c>
      <c r="H3223" s="3" t="s">
        <v>26</v>
      </c>
      <c r="I3223" s="3" t="s">
        <v>31</v>
      </c>
      <c r="J3223" s="4">
        <v>506.94000000000005</v>
      </c>
    </row>
    <row r="3224" spans="1:10" x14ac:dyDescent="0.3">
      <c r="A3224" s="2" t="s">
        <v>6164</v>
      </c>
      <c r="B3224" s="3" t="s">
        <v>6169</v>
      </c>
      <c r="C3224" s="2">
        <v>10</v>
      </c>
      <c r="D3224" s="2">
        <v>2020</v>
      </c>
      <c r="E3224" s="4">
        <v>1491</v>
      </c>
      <c r="F3224" s="4">
        <v>0</v>
      </c>
      <c r="G3224" s="4">
        <v>1491</v>
      </c>
      <c r="H3224" s="3" t="s">
        <v>26</v>
      </c>
      <c r="I3224" s="3" t="s">
        <v>31</v>
      </c>
      <c r="J3224" s="4">
        <v>506.94000000000005</v>
      </c>
    </row>
    <row r="3225" spans="1:10" x14ac:dyDescent="0.3">
      <c r="A3225" s="2" t="s">
        <v>6164</v>
      </c>
      <c r="B3225" s="3" t="s">
        <v>6170</v>
      </c>
      <c r="C3225" s="2">
        <v>12</v>
      </c>
      <c r="D3225" s="2">
        <v>2020</v>
      </c>
      <c r="E3225" s="4">
        <v>1101</v>
      </c>
      <c r="F3225" s="4">
        <v>0</v>
      </c>
      <c r="G3225" s="4">
        <v>1101</v>
      </c>
      <c r="H3225" s="3" t="s">
        <v>26</v>
      </c>
      <c r="I3225" s="3" t="s">
        <v>33</v>
      </c>
      <c r="J3225" s="4">
        <v>396.36</v>
      </c>
    </row>
    <row r="3226" spans="1:10" x14ac:dyDescent="0.3">
      <c r="A3226" s="2" t="s">
        <v>6164</v>
      </c>
      <c r="B3226" s="3" t="s">
        <v>6171</v>
      </c>
      <c r="C3226" s="2">
        <v>11</v>
      </c>
      <c r="D3226" s="2">
        <v>2020</v>
      </c>
      <c r="E3226" s="4">
        <v>1101</v>
      </c>
      <c r="F3226" s="4">
        <v>0</v>
      </c>
      <c r="G3226" s="4">
        <v>1101</v>
      </c>
      <c r="H3226" s="3" t="s">
        <v>26</v>
      </c>
      <c r="I3226" s="3" t="s">
        <v>33</v>
      </c>
      <c r="J3226" s="4">
        <v>396.36</v>
      </c>
    </row>
    <row r="3227" spans="1:10" x14ac:dyDescent="0.3">
      <c r="A3227" s="2" t="s">
        <v>6172</v>
      </c>
      <c r="B3227" s="3" t="s">
        <v>6173</v>
      </c>
      <c r="C3227" s="2">
        <v>4</v>
      </c>
      <c r="D3227" s="2">
        <v>2020</v>
      </c>
      <c r="E3227" s="4">
        <v>1101</v>
      </c>
      <c r="F3227" s="4">
        <v>165.14999999999998</v>
      </c>
      <c r="G3227" s="4">
        <v>935.85</v>
      </c>
      <c r="H3227" s="3" t="s">
        <v>26</v>
      </c>
      <c r="I3227" s="3" t="s">
        <v>33</v>
      </c>
      <c r="J3227" s="4">
        <v>396.36</v>
      </c>
    </row>
    <row r="3228" spans="1:10" x14ac:dyDescent="0.3">
      <c r="A3228" s="2" t="s">
        <v>6174</v>
      </c>
      <c r="B3228" s="3" t="s">
        <v>6175</v>
      </c>
      <c r="C3228" s="2">
        <v>4</v>
      </c>
      <c r="D3228" s="2">
        <v>2020</v>
      </c>
      <c r="E3228" s="4">
        <v>1491</v>
      </c>
      <c r="F3228" s="4">
        <v>223.65000000000009</v>
      </c>
      <c r="G3228" s="4">
        <v>1267.3499999999999</v>
      </c>
      <c r="H3228" s="3" t="s">
        <v>26</v>
      </c>
      <c r="I3228" s="3" t="s">
        <v>31</v>
      </c>
      <c r="J3228" s="4">
        <v>506.94000000000005</v>
      </c>
    </row>
    <row r="3229" spans="1:10" x14ac:dyDescent="0.3">
      <c r="A3229" s="2" t="s">
        <v>6176</v>
      </c>
      <c r="B3229" s="3" t="s">
        <v>6177</v>
      </c>
      <c r="C3229" s="2">
        <v>4</v>
      </c>
      <c r="D3229" s="2">
        <v>2020</v>
      </c>
      <c r="E3229" s="4">
        <v>172</v>
      </c>
      <c r="F3229" s="4">
        <v>25.800000000000011</v>
      </c>
      <c r="G3229" s="4">
        <v>146.19999999999999</v>
      </c>
      <c r="H3229" s="3" t="s">
        <v>11</v>
      </c>
      <c r="I3229" s="3" t="s">
        <v>71</v>
      </c>
      <c r="J3229" s="4">
        <v>65.36</v>
      </c>
    </row>
    <row r="3230" spans="1:10" x14ac:dyDescent="0.3">
      <c r="A3230" s="2" t="s">
        <v>6176</v>
      </c>
      <c r="B3230" s="3" t="s">
        <v>6178</v>
      </c>
      <c r="C3230" s="2">
        <v>12</v>
      </c>
      <c r="D3230" s="2">
        <v>2020</v>
      </c>
      <c r="E3230" s="4">
        <v>205</v>
      </c>
      <c r="F3230" s="4">
        <v>0</v>
      </c>
      <c r="G3230" s="4">
        <v>205</v>
      </c>
      <c r="H3230" s="3" t="s">
        <v>14</v>
      </c>
      <c r="I3230" s="3" t="s">
        <v>87</v>
      </c>
      <c r="J3230" s="4">
        <v>36.9</v>
      </c>
    </row>
    <row r="3231" spans="1:10" x14ac:dyDescent="0.3">
      <c r="A3231" s="2" t="s">
        <v>6176</v>
      </c>
      <c r="B3231" s="3" t="s">
        <v>6179</v>
      </c>
      <c r="C3231" s="2">
        <v>11</v>
      </c>
      <c r="D3231" s="2">
        <v>2020</v>
      </c>
      <c r="E3231" s="4">
        <v>258</v>
      </c>
      <c r="F3231" s="4">
        <v>0</v>
      </c>
      <c r="G3231" s="4">
        <v>258</v>
      </c>
      <c r="H3231" s="3" t="s">
        <v>20</v>
      </c>
      <c r="I3231" s="3" t="s">
        <v>105</v>
      </c>
      <c r="J3231" s="4">
        <v>72.240000000000009</v>
      </c>
    </row>
    <row r="3232" spans="1:10" x14ac:dyDescent="0.3">
      <c r="A3232" s="2" t="s">
        <v>6180</v>
      </c>
      <c r="B3232" s="3" t="s">
        <v>6181</v>
      </c>
      <c r="C3232" s="2">
        <v>4</v>
      </c>
      <c r="D3232" s="2">
        <v>2020</v>
      </c>
      <c r="E3232" s="4">
        <v>267</v>
      </c>
      <c r="F3232" s="4">
        <v>40.050000000000011</v>
      </c>
      <c r="G3232" s="4">
        <v>226.95</v>
      </c>
      <c r="H3232" s="3" t="s">
        <v>60</v>
      </c>
      <c r="I3232" s="3" t="s">
        <v>164</v>
      </c>
      <c r="J3232" s="4">
        <v>90.78</v>
      </c>
    </row>
    <row r="3233" spans="1:10" x14ac:dyDescent="0.3">
      <c r="A3233" s="2" t="s">
        <v>6182</v>
      </c>
      <c r="B3233" s="3" t="s">
        <v>6183</v>
      </c>
      <c r="C3233" s="2">
        <v>4</v>
      </c>
      <c r="D3233" s="2">
        <v>2020</v>
      </c>
      <c r="E3233" s="4">
        <v>345</v>
      </c>
      <c r="F3233" s="4">
        <v>51.75</v>
      </c>
      <c r="G3233" s="4">
        <v>293.25</v>
      </c>
      <c r="H3233" s="3" t="s">
        <v>63</v>
      </c>
      <c r="I3233" s="3" t="s">
        <v>116</v>
      </c>
      <c r="J3233" s="4">
        <v>106.95</v>
      </c>
    </row>
    <row r="3234" spans="1:10" x14ac:dyDescent="0.3">
      <c r="A3234" s="2" t="s">
        <v>6184</v>
      </c>
      <c r="B3234" s="3" t="s">
        <v>6185</v>
      </c>
      <c r="C3234" s="2">
        <v>4</v>
      </c>
      <c r="D3234" s="2">
        <v>2020</v>
      </c>
      <c r="E3234" s="4">
        <v>144</v>
      </c>
      <c r="F3234" s="4">
        <v>21.600000000000009</v>
      </c>
      <c r="G3234" s="4">
        <v>122.39999999999999</v>
      </c>
      <c r="H3234" s="3" t="s">
        <v>11</v>
      </c>
      <c r="I3234" s="3" t="s">
        <v>119</v>
      </c>
      <c r="J3234" s="4">
        <v>66.240000000000009</v>
      </c>
    </row>
    <row r="3235" spans="1:10" x14ac:dyDescent="0.3">
      <c r="A3235" s="2" t="s">
        <v>6184</v>
      </c>
      <c r="B3235" s="3" t="s">
        <v>6186</v>
      </c>
      <c r="C3235" s="2">
        <v>8</v>
      </c>
      <c r="D3235" s="2">
        <v>2020</v>
      </c>
      <c r="E3235" s="4">
        <v>144</v>
      </c>
      <c r="F3235" s="4">
        <v>0</v>
      </c>
      <c r="G3235" s="4">
        <v>144</v>
      </c>
      <c r="H3235" s="3" t="s">
        <v>11</v>
      </c>
      <c r="I3235" s="3" t="s">
        <v>119</v>
      </c>
      <c r="J3235" s="4">
        <v>66.240000000000009</v>
      </c>
    </row>
    <row r="3236" spans="1:10" x14ac:dyDescent="0.3">
      <c r="A3236" s="2" t="s">
        <v>6187</v>
      </c>
      <c r="B3236" s="3" t="s">
        <v>6188</v>
      </c>
      <c r="C3236" s="2">
        <v>4</v>
      </c>
      <c r="D3236" s="2">
        <v>2020</v>
      </c>
      <c r="E3236" s="4">
        <v>168</v>
      </c>
      <c r="F3236" s="4">
        <v>25.200000000000017</v>
      </c>
      <c r="G3236" s="4">
        <v>142.79999999999998</v>
      </c>
      <c r="H3236" s="3" t="s">
        <v>11</v>
      </c>
      <c r="I3236" s="3" t="s">
        <v>121</v>
      </c>
      <c r="J3236" s="4">
        <v>75.600000000000009</v>
      </c>
    </row>
    <row r="3237" spans="1:10" x14ac:dyDescent="0.3">
      <c r="A3237" s="2" t="s">
        <v>6189</v>
      </c>
      <c r="B3237" s="3" t="s">
        <v>6190</v>
      </c>
      <c r="C3237" s="2">
        <v>4</v>
      </c>
      <c r="D3237" s="2">
        <v>2020</v>
      </c>
      <c r="E3237" s="4">
        <v>345</v>
      </c>
      <c r="F3237" s="4">
        <v>51.75</v>
      </c>
      <c r="G3237" s="4">
        <v>293.25</v>
      </c>
      <c r="H3237" s="3" t="s">
        <v>63</v>
      </c>
      <c r="I3237" s="3" t="s">
        <v>116</v>
      </c>
      <c r="J3237" s="4">
        <v>106.95</v>
      </c>
    </row>
    <row r="3238" spans="1:10" x14ac:dyDescent="0.3">
      <c r="A3238" s="2" t="s">
        <v>6191</v>
      </c>
      <c r="B3238" s="3" t="s">
        <v>6192</v>
      </c>
      <c r="C3238" s="2">
        <v>4</v>
      </c>
      <c r="D3238" s="2">
        <v>2020</v>
      </c>
      <c r="E3238" s="4">
        <v>168</v>
      </c>
      <c r="F3238" s="4">
        <v>25.200000000000017</v>
      </c>
      <c r="G3238" s="4">
        <v>142.79999999999998</v>
      </c>
      <c r="H3238" s="3" t="s">
        <v>11</v>
      </c>
      <c r="I3238" s="3" t="s">
        <v>121</v>
      </c>
      <c r="J3238" s="4">
        <v>75.600000000000009</v>
      </c>
    </row>
    <row r="3239" spans="1:10" x14ac:dyDescent="0.3">
      <c r="A3239" s="2" t="s">
        <v>6191</v>
      </c>
      <c r="B3239" s="3" t="s">
        <v>6193</v>
      </c>
      <c r="C3239" s="2">
        <v>8</v>
      </c>
      <c r="D3239" s="2">
        <v>2020</v>
      </c>
      <c r="E3239" s="4">
        <v>205</v>
      </c>
      <c r="F3239" s="4">
        <v>0</v>
      </c>
      <c r="G3239" s="4">
        <v>205</v>
      </c>
      <c r="H3239" s="3" t="s">
        <v>14</v>
      </c>
      <c r="I3239" s="3" t="s">
        <v>87</v>
      </c>
      <c r="J3239" s="4">
        <v>36.9</v>
      </c>
    </row>
    <row r="3240" spans="1:10" x14ac:dyDescent="0.3">
      <c r="A3240" s="2" t="s">
        <v>6194</v>
      </c>
      <c r="B3240" s="3" t="s">
        <v>6195</v>
      </c>
      <c r="C3240" s="2">
        <v>4</v>
      </c>
      <c r="D3240" s="2">
        <v>2020</v>
      </c>
      <c r="E3240" s="4">
        <v>255</v>
      </c>
      <c r="F3240" s="4">
        <v>38.25</v>
      </c>
      <c r="G3240" s="4">
        <v>216.75</v>
      </c>
      <c r="H3240" s="3" t="s">
        <v>20</v>
      </c>
      <c r="I3240" s="3" t="s">
        <v>102</v>
      </c>
      <c r="J3240" s="4">
        <v>66.3</v>
      </c>
    </row>
    <row r="3241" spans="1:10" x14ac:dyDescent="0.3">
      <c r="A3241" s="2" t="s">
        <v>6196</v>
      </c>
      <c r="B3241" s="3" t="s">
        <v>6197</v>
      </c>
      <c r="C3241" s="2">
        <v>4</v>
      </c>
      <c r="D3241" s="2">
        <v>2020</v>
      </c>
      <c r="E3241" s="4">
        <v>313</v>
      </c>
      <c r="F3241" s="4">
        <v>46.949999999999989</v>
      </c>
      <c r="G3241" s="4">
        <v>266.05</v>
      </c>
      <c r="H3241" s="3" t="s">
        <v>20</v>
      </c>
      <c r="I3241" s="3" t="s">
        <v>21</v>
      </c>
      <c r="J3241" s="4">
        <v>93.899999999999991</v>
      </c>
    </row>
    <row r="3242" spans="1:10" x14ac:dyDescent="0.3">
      <c r="A3242" s="2" t="s">
        <v>6196</v>
      </c>
      <c r="B3242" s="3" t="s">
        <v>6198</v>
      </c>
      <c r="C3242" s="2">
        <v>6</v>
      </c>
      <c r="D3242" s="2">
        <v>2020</v>
      </c>
      <c r="E3242" s="4">
        <v>327</v>
      </c>
      <c r="F3242" s="4">
        <v>0</v>
      </c>
      <c r="G3242" s="4">
        <v>327</v>
      </c>
      <c r="H3242" s="3" t="s">
        <v>20</v>
      </c>
      <c r="I3242" s="3" t="s">
        <v>100</v>
      </c>
      <c r="J3242" s="4">
        <v>94.83</v>
      </c>
    </row>
    <row r="3243" spans="1:10" x14ac:dyDescent="0.3">
      <c r="A3243" s="2" t="s">
        <v>6199</v>
      </c>
      <c r="B3243" s="3" t="s">
        <v>6200</v>
      </c>
      <c r="C3243" s="2">
        <v>4</v>
      </c>
      <c r="D3243" s="2">
        <v>2020</v>
      </c>
      <c r="E3243" s="4">
        <v>258</v>
      </c>
      <c r="F3243" s="4">
        <v>38.700000000000017</v>
      </c>
      <c r="G3243" s="4">
        <v>219.29999999999998</v>
      </c>
      <c r="H3243" s="3" t="s">
        <v>20</v>
      </c>
      <c r="I3243" s="3" t="s">
        <v>105</v>
      </c>
      <c r="J3243" s="4">
        <v>72.240000000000009</v>
      </c>
    </row>
    <row r="3244" spans="1:10" x14ac:dyDescent="0.3">
      <c r="A3244" s="2" t="s">
        <v>6201</v>
      </c>
      <c r="B3244" s="3" t="s">
        <v>6202</v>
      </c>
      <c r="C3244" s="2">
        <v>4</v>
      </c>
      <c r="D3244" s="2">
        <v>2020</v>
      </c>
      <c r="E3244" s="4">
        <v>255</v>
      </c>
      <c r="F3244" s="4">
        <v>38.25</v>
      </c>
      <c r="G3244" s="4">
        <v>216.75</v>
      </c>
      <c r="H3244" s="3" t="s">
        <v>20</v>
      </c>
      <c r="I3244" s="3" t="s">
        <v>102</v>
      </c>
      <c r="J3244" s="4">
        <v>66.3</v>
      </c>
    </row>
    <row r="3245" spans="1:10" x14ac:dyDescent="0.3">
      <c r="A3245" s="2" t="s">
        <v>6201</v>
      </c>
      <c r="B3245" s="3" t="s">
        <v>6203</v>
      </c>
      <c r="C3245" s="2">
        <v>11</v>
      </c>
      <c r="D3245" s="2">
        <v>2020</v>
      </c>
      <c r="E3245" s="4">
        <v>992</v>
      </c>
      <c r="F3245" s="4">
        <v>0</v>
      </c>
      <c r="G3245" s="4">
        <v>992</v>
      </c>
      <c r="H3245" s="3" t="s">
        <v>23</v>
      </c>
      <c r="I3245" s="3" t="s">
        <v>215</v>
      </c>
      <c r="J3245" s="4">
        <v>307.52</v>
      </c>
    </row>
    <row r="3246" spans="1:10" x14ac:dyDescent="0.3">
      <c r="A3246" s="2" t="s">
        <v>6204</v>
      </c>
      <c r="B3246" s="3" t="s">
        <v>6205</v>
      </c>
      <c r="C3246" s="2">
        <v>4</v>
      </c>
      <c r="D3246" s="2">
        <v>2020</v>
      </c>
      <c r="E3246" s="4">
        <v>278</v>
      </c>
      <c r="F3246" s="4">
        <v>41.700000000000017</v>
      </c>
      <c r="G3246" s="4">
        <v>236.29999999999998</v>
      </c>
      <c r="H3246" s="3" t="s">
        <v>60</v>
      </c>
      <c r="I3246" s="3" t="s">
        <v>518</v>
      </c>
      <c r="J3246" s="4">
        <v>88.960000000000008</v>
      </c>
    </row>
    <row r="3247" spans="1:10" x14ac:dyDescent="0.3">
      <c r="A3247" s="2" t="s">
        <v>6206</v>
      </c>
      <c r="B3247" s="3" t="s">
        <v>6207</v>
      </c>
      <c r="C3247" s="2">
        <v>4</v>
      </c>
      <c r="D3247" s="2">
        <v>2020</v>
      </c>
      <c r="E3247" s="4">
        <v>447</v>
      </c>
      <c r="F3247" s="4">
        <v>67.050000000000011</v>
      </c>
      <c r="G3247" s="4">
        <v>379.95</v>
      </c>
      <c r="H3247" s="3" t="s">
        <v>63</v>
      </c>
      <c r="I3247" s="3" t="s">
        <v>64</v>
      </c>
      <c r="J3247" s="4">
        <v>156.44999999999999</v>
      </c>
    </row>
    <row r="3248" spans="1:10" x14ac:dyDescent="0.3">
      <c r="A3248" s="2" t="s">
        <v>6208</v>
      </c>
      <c r="B3248" s="3" t="s">
        <v>6209</v>
      </c>
      <c r="C3248" s="2">
        <v>4</v>
      </c>
      <c r="D3248" s="2">
        <v>2020</v>
      </c>
      <c r="E3248" s="4">
        <v>144</v>
      </c>
      <c r="F3248" s="4">
        <v>21.600000000000009</v>
      </c>
      <c r="G3248" s="4">
        <v>122.39999999999999</v>
      </c>
      <c r="H3248" s="3" t="s">
        <v>11</v>
      </c>
      <c r="I3248" s="3" t="s">
        <v>119</v>
      </c>
      <c r="J3248" s="4">
        <v>66.240000000000009</v>
      </c>
    </row>
    <row r="3249" spans="1:10" x14ac:dyDescent="0.3">
      <c r="A3249" s="2" t="s">
        <v>6210</v>
      </c>
      <c r="B3249" s="3" t="s">
        <v>6211</v>
      </c>
      <c r="C3249" s="2">
        <v>4</v>
      </c>
      <c r="D3249" s="2">
        <v>2020</v>
      </c>
      <c r="E3249" s="4">
        <v>220</v>
      </c>
      <c r="F3249" s="4">
        <v>33</v>
      </c>
      <c r="G3249" s="4">
        <v>187</v>
      </c>
      <c r="H3249" s="3" t="s">
        <v>14</v>
      </c>
      <c r="I3249" s="3" t="s">
        <v>15</v>
      </c>
      <c r="J3249" s="4">
        <v>39.6</v>
      </c>
    </row>
    <row r="3250" spans="1:10" x14ac:dyDescent="0.3">
      <c r="A3250" s="2" t="s">
        <v>6212</v>
      </c>
      <c r="B3250" s="3" t="s">
        <v>6213</v>
      </c>
      <c r="C3250" s="2">
        <v>4</v>
      </c>
      <c r="D3250" s="2">
        <v>2020</v>
      </c>
      <c r="E3250" s="4">
        <v>327</v>
      </c>
      <c r="F3250" s="4">
        <v>49.050000000000011</v>
      </c>
      <c r="G3250" s="4">
        <v>277.95</v>
      </c>
      <c r="H3250" s="3" t="s">
        <v>20</v>
      </c>
      <c r="I3250" s="3" t="s">
        <v>100</v>
      </c>
      <c r="J3250" s="4">
        <v>94.83</v>
      </c>
    </row>
    <row r="3251" spans="1:10" x14ac:dyDescent="0.3">
      <c r="A3251" s="2" t="s">
        <v>6214</v>
      </c>
      <c r="B3251" s="3" t="s">
        <v>6215</v>
      </c>
      <c r="C3251" s="2">
        <v>4</v>
      </c>
      <c r="D3251" s="2">
        <v>2020</v>
      </c>
      <c r="E3251" s="4">
        <v>992</v>
      </c>
      <c r="F3251" s="4">
        <v>148.80000000000007</v>
      </c>
      <c r="G3251" s="4">
        <v>843.19999999999993</v>
      </c>
      <c r="H3251" s="3" t="s">
        <v>23</v>
      </c>
      <c r="I3251" s="3" t="s">
        <v>215</v>
      </c>
      <c r="J3251" s="4">
        <v>307.52</v>
      </c>
    </row>
    <row r="3252" spans="1:10" x14ac:dyDescent="0.3">
      <c r="A3252" s="2" t="s">
        <v>6216</v>
      </c>
      <c r="B3252" s="3" t="s">
        <v>6217</v>
      </c>
      <c r="C3252" s="2">
        <v>4</v>
      </c>
      <c r="D3252" s="2">
        <v>2020</v>
      </c>
      <c r="E3252" s="4">
        <v>1491</v>
      </c>
      <c r="F3252" s="4">
        <v>223.65000000000009</v>
      </c>
      <c r="G3252" s="4">
        <v>1267.3499999999999</v>
      </c>
      <c r="H3252" s="3" t="s">
        <v>26</v>
      </c>
      <c r="I3252" s="3" t="s">
        <v>31</v>
      </c>
      <c r="J3252" s="4">
        <v>506.94000000000005</v>
      </c>
    </row>
    <row r="3253" spans="1:10" x14ac:dyDescent="0.3">
      <c r="A3253" s="2" t="s">
        <v>6218</v>
      </c>
      <c r="B3253" s="3" t="s">
        <v>6219</v>
      </c>
      <c r="C3253" s="2">
        <v>4</v>
      </c>
      <c r="D3253" s="2">
        <v>2020</v>
      </c>
      <c r="E3253" s="4">
        <v>345</v>
      </c>
      <c r="F3253" s="4">
        <v>51.75</v>
      </c>
      <c r="G3253" s="4">
        <v>293.25</v>
      </c>
      <c r="H3253" s="3" t="s">
        <v>63</v>
      </c>
      <c r="I3253" s="3" t="s">
        <v>116</v>
      </c>
      <c r="J3253" s="4">
        <v>106.95</v>
      </c>
    </row>
    <row r="3254" spans="1:10" x14ac:dyDescent="0.3">
      <c r="A3254" s="2" t="s">
        <v>6220</v>
      </c>
      <c r="B3254" s="3" t="s">
        <v>6221</v>
      </c>
      <c r="C3254" s="2">
        <v>4</v>
      </c>
      <c r="D3254" s="2">
        <v>2020</v>
      </c>
      <c r="E3254" s="4">
        <v>327</v>
      </c>
      <c r="F3254" s="4">
        <v>49.050000000000011</v>
      </c>
      <c r="G3254" s="4">
        <v>277.95</v>
      </c>
      <c r="H3254" s="3" t="s">
        <v>20</v>
      </c>
      <c r="I3254" s="3" t="s">
        <v>100</v>
      </c>
      <c r="J3254" s="4">
        <v>94.83</v>
      </c>
    </row>
    <row r="3255" spans="1:10" x14ac:dyDescent="0.3">
      <c r="A3255" s="2" t="s">
        <v>6222</v>
      </c>
      <c r="B3255" s="3" t="s">
        <v>6223</v>
      </c>
      <c r="C3255" s="2">
        <v>4</v>
      </c>
      <c r="D3255" s="2">
        <v>2020</v>
      </c>
      <c r="E3255" s="4">
        <v>951</v>
      </c>
      <c r="F3255" s="4">
        <v>142.64999999999998</v>
      </c>
      <c r="G3255" s="4">
        <v>808.35</v>
      </c>
      <c r="H3255" s="3" t="s">
        <v>23</v>
      </c>
      <c r="I3255" s="3" t="s">
        <v>24</v>
      </c>
      <c r="J3255" s="4">
        <v>247.26000000000002</v>
      </c>
    </row>
    <row r="3256" spans="1:10" x14ac:dyDescent="0.3">
      <c r="A3256" s="2" t="s">
        <v>6224</v>
      </c>
      <c r="B3256" s="3" t="s">
        <v>6225</v>
      </c>
      <c r="C3256" s="2">
        <v>4</v>
      </c>
      <c r="D3256" s="2">
        <v>2020</v>
      </c>
      <c r="E3256" s="4">
        <v>948</v>
      </c>
      <c r="F3256" s="4">
        <v>142.20000000000005</v>
      </c>
      <c r="G3256" s="4">
        <v>805.8</v>
      </c>
      <c r="H3256" s="3" t="s">
        <v>26</v>
      </c>
      <c r="I3256" s="3" t="s">
        <v>27</v>
      </c>
      <c r="J3256" s="4">
        <v>303.36</v>
      </c>
    </row>
    <row r="3257" spans="1:10" x14ac:dyDescent="0.3">
      <c r="A3257" s="2" t="s">
        <v>6226</v>
      </c>
      <c r="B3257" s="3" t="s">
        <v>6227</v>
      </c>
      <c r="C3257" s="2">
        <v>4</v>
      </c>
      <c r="D3257" s="2">
        <v>2020</v>
      </c>
      <c r="E3257" s="4">
        <v>284</v>
      </c>
      <c r="F3257" s="4">
        <v>42.599999999999994</v>
      </c>
      <c r="G3257" s="4">
        <v>241.4</v>
      </c>
      <c r="H3257" s="3" t="s">
        <v>60</v>
      </c>
      <c r="I3257" s="3" t="s">
        <v>109</v>
      </c>
      <c r="J3257" s="4">
        <v>76.680000000000007</v>
      </c>
    </row>
    <row r="3258" spans="1:10" x14ac:dyDescent="0.3">
      <c r="A3258" s="2" t="s">
        <v>6228</v>
      </c>
      <c r="B3258" s="3" t="s">
        <v>6229</v>
      </c>
      <c r="C3258" s="2">
        <v>4</v>
      </c>
      <c r="D3258" s="2">
        <v>2020</v>
      </c>
      <c r="E3258" s="4">
        <v>383</v>
      </c>
      <c r="F3258" s="4">
        <v>57.449999999999989</v>
      </c>
      <c r="G3258" s="4">
        <v>325.55</v>
      </c>
      <c r="H3258" s="3" t="s">
        <v>63</v>
      </c>
      <c r="I3258" s="3" t="s">
        <v>66</v>
      </c>
      <c r="J3258" s="4">
        <v>122.56</v>
      </c>
    </row>
    <row r="3259" spans="1:10" x14ac:dyDescent="0.3">
      <c r="A3259" s="2" t="s">
        <v>6230</v>
      </c>
      <c r="B3259" s="3" t="s">
        <v>6231</v>
      </c>
      <c r="C3259" s="2">
        <v>4</v>
      </c>
      <c r="D3259" s="2">
        <v>2020</v>
      </c>
      <c r="E3259" s="4">
        <v>168</v>
      </c>
      <c r="F3259" s="4">
        <v>25.200000000000017</v>
      </c>
      <c r="G3259" s="4">
        <v>142.79999999999998</v>
      </c>
      <c r="H3259" s="3" t="s">
        <v>11</v>
      </c>
      <c r="I3259" s="3" t="s">
        <v>12</v>
      </c>
      <c r="J3259" s="4">
        <v>25.2</v>
      </c>
    </row>
    <row r="3260" spans="1:10" x14ac:dyDescent="0.3">
      <c r="A3260" s="2" t="s">
        <v>6232</v>
      </c>
      <c r="B3260" s="3" t="s">
        <v>6233</v>
      </c>
      <c r="C3260" s="2">
        <v>4</v>
      </c>
      <c r="D3260" s="2">
        <v>2020</v>
      </c>
      <c r="E3260" s="4">
        <v>523</v>
      </c>
      <c r="F3260" s="4">
        <v>78.449999999999989</v>
      </c>
      <c r="G3260" s="4">
        <v>444.55</v>
      </c>
      <c r="H3260" s="3" t="s">
        <v>44</v>
      </c>
      <c r="I3260" s="3" t="s">
        <v>45</v>
      </c>
      <c r="J3260" s="4">
        <v>156.9</v>
      </c>
    </row>
    <row r="3261" spans="1:10" x14ac:dyDescent="0.3">
      <c r="A3261" s="2" t="s">
        <v>6234</v>
      </c>
      <c r="B3261" s="3" t="s">
        <v>6235</v>
      </c>
      <c r="C3261" s="2">
        <v>4</v>
      </c>
      <c r="D3261" s="2">
        <v>2020</v>
      </c>
      <c r="E3261" s="4">
        <v>367</v>
      </c>
      <c r="F3261" s="4">
        <v>55.050000000000011</v>
      </c>
      <c r="G3261" s="4">
        <v>311.95</v>
      </c>
      <c r="H3261" s="3" t="s">
        <v>60</v>
      </c>
      <c r="I3261" s="3" t="s">
        <v>538</v>
      </c>
      <c r="J3261" s="4">
        <v>110.1</v>
      </c>
    </row>
    <row r="3262" spans="1:10" x14ac:dyDescent="0.3">
      <c r="A3262" s="2" t="s">
        <v>6236</v>
      </c>
      <c r="B3262" s="3" t="s">
        <v>6237</v>
      </c>
      <c r="C3262" s="2">
        <v>4</v>
      </c>
      <c r="D3262" s="2">
        <v>2020</v>
      </c>
      <c r="E3262" s="4">
        <v>383</v>
      </c>
      <c r="F3262" s="4">
        <v>57.449999999999989</v>
      </c>
      <c r="G3262" s="4">
        <v>325.55</v>
      </c>
      <c r="H3262" s="3" t="s">
        <v>63</v>
      </c>
      <c r="I3262" s="3" t="s">
        <v>66</v>
      </c>
      <c r="J3262" s="4">
        <v>122.56</v>
      </c>
    </row>
    <row r="3263" spans="1:10" x14ac:dyDescent="0.3">
      <c r="A3263" s="2" t="s">
        <v>6238</v>
      </c>
      <c r="B3263" s="3" t="s">
        <v>6239</v>
      </c>
      <c r="C3263" s="2">
        <v>4</v>
      </c>
      <c r="D3263" s="2">
        <v>2020</v>
      </c>
      <c r="E3263" s="4">
        <v>538</v>
      </c>
      <c r="F3263" s="4">
        <v>80.699999999999989</v>
      </c>
      <c r="G3263" s="4">
        <v>457.3</v>
      </c>
      <c r="H3263" s="3" t="s">
        <v>44</v>
      </c>
      <c r="I3263" s="3" t="s">
        <v>47</v>
      </c>
      <c r="J3263" s="4">
        <v>145.26000000000002</v>
      </c>
    </row>
    <row r="3264" spans="1:10" x14ac:dyDescent="0.3">
      <c r="A3264" s="2" t="s">
        <v>6240</v>
      </c>
      <c r="B3264" s="3" t="s">
        <v>6241</v>
      </c>
      <c r="C3264" s="2">
        <v>4</v>
      </c>
      <c r="D3264" s="2">
        <v>2020</v>
      </c>
      <c r="E3264" s="4">
        <v>228</v>
      </c>
      <c r="F3264" s="4">
        <v>34.200000000000017</v>
      </c>
      <c r="G3264" s="4">
        <v>193.79999999999998</v>
      </c>
      <c r="H3264" s="3" t="s">
        <v>60</v>
      </c>
      <c r="I3264" s="3" t="s">
        <v>557</v>
      </c>
      <c r="J3264" s="4">
        <v>79.8</v>
      </c>
    </row>
    <row r="3265" spans="1:10" x14ac:dyDescent="0.3">
      <c r="A3265" s="2" t="s">
        <v>6242</v>
      </c>
      <c r="B3265" s="3" t="s">
        <v>6243</v>
      </c>
      <c r="C3265" s="2">
        <v>4</v>
      </c>
      <c r="D3265" s="2">
        <v>2020</v>
      </c>
      <c r="E3265" s="4">
        <v>1101</v>
      </c>
      <c r="F3265" s="4">
        <v>165.14999999999998</v>
      </c>
      <c r="G3265" s="4">
        <v>935.85</v>
      </c>
      <c r="H3265" s="3" t="s">
        <v>26</v>
      </c>
      <c r="I3265" s="3" t="s">
        <v>33</v>
      </c>
      <c r="J3265" s="4">
        <v>396.36</v>
      </c>
    </row>
    <row r="3266" spans="1:10" x14ac:dyDescent="0.3">
      <c r="A3266" s="2" t="s">
        <v>6244</v>
      </c>
      <c r="B3266" s="3" t="s">
        <v>6245</v>
      </c>
      <c r="C3266" s="2">
        <v>4</v>
      </c>
      <c r="D3266" s="2">
        <v>2020</v>
      </c>
      <c r="E3266" s="4">
        <v>579</v>
      </c>
      <c r="F3266" s="4">
        <v>86.850000000000023</v>
      </c>
      <c r="G3266" s="4">
        <v>492.15</v>
      </c>
      <c r="H3266" s="3" t="s">
        <v>41</v>
      </c>
      <c r="I3266" s="3" t="s">
        <v>197</v>
      </c>
      <c r="J3266" s="4">
        <v>167.91</v>
      </c>
    </row>
    <row r="3267" spans="1:10" x14ac:dyDescent="0.3">
      <c r="A3267" s="2" t="s">
        <v>6246</v>
      </c>
      <c r="B3267" s="3" t="s">
        <v>6247</v>
      </c>
      <c r="C3267" s="2">
        <v>4</v>
      </c>
      <c r="D3267" s="2">
        <v>2020</v>
      </c>
      <c r="E3267" s="4">
        <v>646</v>
      </c>
      <c r="F3267" s="4">
        <v>96.899999999999977</v>
      </c>
      <c r="G3267" s="4">
        <v>549.1</v>
      </c>
      <c r="H3267" s="3" t="s">
        <v>41</v>
      </c>
      <c r="I3267" s="3" t="s">
        <v>201</v>
      </c>
      <c r="J3267" s="4">
        <v>348.84000000000003</v>
      </c>
    </row>
    <row r="3268" spans="1:10" x14ac:dyDescent="0.3">
      <c r="A3268" s="2" t="s">
        <v>6248</v>
      </c>
      <c r="B3268" s="3" t="s">
        <v>6249</v>
      </c>
      <c r="C3268" s="2">
        <v>4</v>
      </c>
      <c r="D3268" s="2">
        <v>2020</v>
      </c>
      <c r="E3268" s="4">
        <v>585</v>
      </c>
      <c r="F3268" s="4">
        <v>87.75</v>
      </c>
      <c r="G3268" s="4">
        <v>497.25</v>
      </c>
      <c r="H3268" s="3" t="s">
        <v>41</v>
      </c>
      <c r="I3268" s="3" t="s">
        <v>2042</v>
      </c>
      <c r="J3268" s="4">
        <v>351</v>
      </c>
    </row>
    <row r="3269" spans="1:10" x14ac:dyDescent="0.3">
      <c r="A3269" s="2" t="s">
        <v>6250</v>
      </c>
      <c r="B3269" s="3" t="s">
        <v>6251</v>
      </c>
      <c r="C3269" s="2">
        <v>4</v>
      </c>
      <c r="D3269" s="2">
        <v>2020</v>
      </c>
      <c r="E3269" s="4">
        <v>551</v>
      </c>
      <c r="F3269" s="4">
        <v>82.650000000000034</v>
      </c>
      <c r="G3269" s="4">
        <v>468.34999999999997</v>
      </c>
      <c r="H3269" s="3" t="s">
        <v>41</v>
      </c>
      <c r="I3269" s="3" t="s">
        <v>204</v>
      </c>
      <c r="J3269" s="4">
        <v>264.48</v>
      </c>
    </row>
    <row r="3270" spans="1:10" x14ac:dyDescent="0.3">
      <c r="A3270" s="2" t="s">
        <v>6252</v>
      </c>
      <c r="B3270" s="3" t="s">
        <v>6253</v>
      </c>
      <c r="C3270" s="2">
        <v>4</v>
      </c>
      <c r="D3270" s="2">
        <v>2020</v>
      </c>
      <c r="E3270" s="4">
        <v>951</v>
      </c>
      <c r="F3270" s="4">
        <v>142.64999999999998</v>
      </c>
      <c r="G3270" s="4">
        <v>808.35</v>
      </c>
      <c r="H3270" s="3" t="s">
        <v>23</v>
      </c>
      <c r="I3270" s="3" t="s">
        <v>24</v>
      </c>
      <c r="J3270" s="4">
        <v>247.26000000000002</v>
      </c>
    </row>
    <row r="3271" spans="1:10" x14ac:dyDescent="0.3">
      <c r="A3271" s="2" t="s">
        <v>6254</v>
      </c>
      <c r="B3271" s="3" t="s">
        <v>6255</v>
      </c>
      <c r="C3271" s="2">
        <v>4</v>
      </c>
      <c r="D3271" s="2">
        <v>2020</v>
      </c>
      <c r="E3271" s="4">
        <v>1576</v>
      </c>
      <c r="F3271" s="4">
        <v>236.40000000000009</v>
      </c>
      <c r="G3271" s="4">
        <v>1339.6</v>
      </c>
      <c r="H3271" s="3" t="s">
        <v>26</v>
      </c>
      <c r="I3271" s="3" t="s">
        <v>407</v>
      </c>
      <c r="J3271" s="4">
        <v>520.08000000000004</v>
      </c>
    </row>
    <row r="3272" spans="1:10" x14ac:dyDescent="0.3">
      <c r="A3272" s="2" t="s">
        <v>6256</v>
      </c>
      <c r="B3272" s="3" t="s">
        <v>6257</v>
      </c>
      <c r="C3272" s="2">
        <v>4</v>
      </c>
      <c r="D3272" s="2">
        <v>2020</v>
      </c>
      <c r="E3272" s="4">
        <v>510</v>
      </c>
      <c r="F3272" s="4">
        <v>76.5</v>
      </c>
      <c r="G3272" s="4">
        <v>433.5</v>
      </c>
      <c r="H3272" s="3" t="s">
        <v>41</v>
      </c>
      <c r="I3272" s="3" t="s">
        <v>42</v>
      </c>
      <c r="J3272" s="4">
        <v>163.20000000000002</v>
      </c>
    </row>
    <row r="3273" spans="1:10" x14ac:dyDescent="0.3">
      <c r="A3273" s="2" t="s">
        <v>6258</v>
      </c>
      <c r="B3273" s="3" t="s">
        <v>6259</v>
      </c>
      <c r="C3273" s="2">
        <v>4</v>
      </c>
      <c r="D3273" s="2">
        <v>2020</v>
      </c>
      <c r="E3273" s="4">
        <v>579</v>
      </c>
      <c r="F3273" s="4">
        <v>86.850000000000023</v>
      </c>
      <c r="G3273" s="4">
        <v>492.15</v>
      </c>
      <c r="H3273" s="3" t="s">
        <v>41</v>
      </c>
      <c r="I3273" s="3" t="s">
        <v>197</v>
      </c>
      <c r="J3273" s="4">
        <v>167.91</v>
      </c>
    </row>
    <row r="3274" spans="1:10" x14ac:dyDescent="0.3">
      <c r="A3274" s="2" t="s">
        <v>6260</v>
      </c>
      <c r="B3274" s="3" t="s">
        <v>6261</v>
      </c>
      <c r="C3274" s="2">
        <v>4</v>
      </c>
      <c r="D3274" s="2">
        <v>2020</v>
      </c>
      <c r="E3274" s="4">
        <v>255</v>
      </c>
      <c r="F3274" s="4">
        <v>38.25</v>
      </c>
      <c r="G3274" s="4">
        <v>216.75</v>
      </c>
      <c r="H3274" s="3" t="s">
        <v>20</v>
      </c>
      <c r="I3274" s="3" t="s">
        <v>102</v>
      </c>
      <c r="J3274" s="4">
        <v>66.3</v>
      </c>
    </row>
    <row r="3275" spans="1:10" x14ac:dyDescent="0.3">
      <c r="A3275" s="2" t="s">
        <v>6262</v>
      </c>
      <c r="B3275" s="3" t="s">
        <v>6263</v>
      </c>
      <c r="C3275" s="2">
        <v>4</v>
      </c>
      <c r="D3275" s="2">
        <v>2020</v>
      </c>
      <c r="E3275" s="4">
        <v>383</v>
      </c>
      <c r="F3275" s="4">
        <v>57.449999999999989</v>
      </c>
      <c r="G3275" s="4">
        <v>325.55</v>
      </c>
      <c r="H3275" s="3" t="s">
        <v>63</v>
      </c>
      <c r="I3275" s="3" t="s">
        <v>66</v>
      </c>
      <c r="J3275" s="4">
        <v>122.56</v>
      </c>
    </row>
    <row r="3276" spans="1:10" x14ac:dyDescent="0.3">
      <c r="A3276" s="2" t="s">
        <v>6264</v>
      </c>
      <c r="B3276" s="3" t="s">
        <v>6265</v>
      </c>
      <c r="C3276" s="2">
        <v>4</v>
      </c>
      <c r="D3276" s="2">
        <v>2020</v>
      </c>
      <c r="E3276" s="4">
        <v>144</v>
      </c>
      <c r="F3276" s="4">
        <v>21.600000000000009</v>
      </c>
      <c r="G3276" s="4">
        <v>122.39999999999999</v>
      </c>
      <c r="H3276" s="3" t="s">
        <v>11</v>
      </c>
      <c r="I3276" s="3" t="s">
        <v>119</v>
      </c>
      <c r="J3276" s="4">
        <v>66.240000000000009</v>
      </c>
    </row>
    <row r="3277" spans="1:10" x14ac:dyDescent="0.3">
      <c r="A3277" s="2" t="s">
        <v>6266</v>
      </c>
      <c r="B3277" s="3" t="s">
        <v>6267</v>
      </c>
      <c r="C3277" s="2">
        <v>4</v>
      </c>
      <c r="D3277" s="2">
        <v>2020</v>
      </c>
      <c r="E3277" s="4">
        <v>192</v>
      </c>
      <c r="F3277" s="4">
        <v>28.800000000000011</v>
      </c>
      <c r="G3277" s="4">
        <v>163.19999999999999</v>
      </c>
      <c r="H3277" s="3" t="s">
        <v>14</v>
      </c>
      <c r="I3277" s="3" t="s">
        <v>78</v>
      </c>
      <c r="J3277" s="4">
        <v>34.56</v>
      </c>
    </row>
    <row r="3278" spans="1:10" x14ac:dyDescent="0.3">
      <c r="A3278" s="2" t="s">
        <v>6268</v>
      </c>
      <c r="B3278" s="3" t="s">
        <v>6269</v>
      </c>
      <c r="C3278" s="2">
        <v>4</v>
      </c>
      <c r="D3278" s="2">
        <v>2020</v>
      </c>
      <c r="E3278" s="4">
        <v>255</v>
      </c>
      <c r="F3278" s="4">
        <v>38.25</v>
      </c>
      <c r="G3278" s="4">
        <v>216.75</v>
      </c>
      <c r="H3278" s="3" t="s">
        <v>20</v>
      </c>
      <c r="I3278" s="3" t="s">
        <v>102</v>
      </c>
      <c r="J3278" s="4">
        <v>66.3</v>
      </c>
    </row>
    <row r="3279" spans="1:10" x14ac:dyDescent="0.3">
      <c r="A3279" s="2" t="s">
        <v>6270</v>
      </c>
      <c r="B3279" s="3" t="s">
        <v>6271</v>
      </c>
      <c r="C3279" s="2">
        <v>4</v>
      </c>
      <c r="D3279" s="2">
        <v>2020</v>
      </c>
      <c r="E3279" s="4">
        <v>1491</v>
      </c>
      <c r="F3279" s="4">
        <v>223.65000000000009</v>
      </c>
      <c r="G3279" s="4">
        <v>1267.3499999999999</v>
      </c>
      <c r="H3279" s="3" t="s">
        <v>26</v>
      </c>
      <c r="I3279" s="3" t="s">
        <v>31</v>
      </c>
      <c r="J3279" s="4">
        <v>506.94000000000005</v>
      </c>
    </row>
    <row r="3280" spans="1:10" x14ac:dyDescent="0.3">
      <c r="A3280" s="2" t="s">
        <v>6272</v>
      </c>
      <c r="B3280" s="3" t="s">
        <v>6273</v>
      </c>
      <c r="C3280" s="2">
        <v>4</v>
      </c>
      <c r="D3280" s="2">
        <v>2020</v>
      </c>
      <c r="E3280" s="4">
        <v>255</v>
      </c>
      <c r="F3280" s="4">
        <v>38.25</v>
      </c>
      <c r="G3280" s="4">
        <v>216.75</v>
      </c>
      <c r="H3280" s="3" t="s">
        <v>20</v>
      </c>
      <c r="I3280" s="3" t="s">
        <v>102</v>
      </c>
      <c r="J3280" s="4">
        <v>66.3</v>
      </c>
    </row>
    <row r="3281" spans="1:10" x14ac:dyDescent="0.3">
      <c r="A3281" s="2" t="s">
        <v>6274</v>
      </c>
      <c r="B3281" s="3" t="s">
        <v>6275</v>
      </c>
      <c r="C3281" s="2">
        <v>4</v>
      </c>
      <c r="D3281" s="2">
        <v>2020</v>
      </c>
      <c r="E3281" s="4">
        <v>889</v>
      </c>
      <c r="F3281" s="4">
        <v>133.35000000000002</v>
      </c>
      <c r="G3281" s="4">
        <v>755.65</v>
      </c>
      <c r="H3281" s="3" t="s">
        <v>23</v>
      </c>
      <c r="I3281" s="3" t="s">
        <v>309</v>
      </c>
      <c r="J3281" s="4">
        <v>222.25</v>
      </c>
    </row>
    <row r="3282" spans="1:10" x14ac:dyDescent="0.3">
      <c r="A3282" s="2" t="s">
        <v>6276</v>
      </c>
      <c r="B3282" s="3" t="s">
        <v>6277</v>
      </c>
      <c r="C3282" s="2">
        <v>4</v>
      </c>
      <c r="D3282" s="2">
        <v>2020</v>
      </c>
      <c r="E3282" s="4">
        <v>383</v>
      </c>
      <c r="F3282" s="4">
        <v>57.449999999999989</v>
      </c>
      <c r="G3282" s="4">
        <v>325.55</v>
      </c>
      <c r="H3282" s="3" t="s">
        <v>63</v>
      </c>
      <c r="I3282" s="3" t="s">
        <v>66</v>
      </c>
      <c r="J3282" s="4">
        <v>122.56</v>
      </c>
    </row>
    <row r="3283" spans="1:10" x14ac:dyDescent="0.3">
      <c r="A3283" s="2" t="s">
        <v>6278</v>
      </c>
      <c r="B3283" s="3" t="s">
        <v>6279</v>
      </c>
      <c r="C3283" s="2">
        <v>4</v>
      </c>
      <c r="D3283" s="2">
        <v>2020</v>
      </c>
      <c r="E3283" s="4">
        <v>506</v>
      </c>
      <c r="F3283" s="4">
        <v>75.900000000000034</v>
      </c>
      <c r="G3283" s="4">
        <v>430.09999999999997</v>
      </c>
      <c r="H3283" s="3" t="s">
        <v>44</v>
      </c>
      <c r="I3283" s="3" t="s">
        <v>58</v>
      </c>
      <c r="J3283" s="4">
        <v>146.73999999999998</v>
      </c>
    </row>
    <row r="3284" spans="1:10" x14ac:dyDescent="0.3">
      <c r="A3284" s="2" t="s">
        <v>6280</v>
      </c>
      <c r="B3284" s="3" t="s">
        <v>6281</v>
      </c>
      <c r="C3284" s="2">
        <v>4</v>
      </c>
      <c r="D3284" s="2">
        <v>2020</v>
      </c>
      <c r="E3284" s="4">
        <v>312</v>
      </c>
      <c r="F3284" s="4">
        <v>46.800000000000011</v>
      </c>
      <c r="G3284" s="4">
        <v>265.2</v>
      </c>
      <c r="H3284" s="3" t="s">
        <v>60</v>
      </c>
      <c r="I3284" s="3" t="s">
        <v>61</v>
      </c>
      <c r="J3284" s="4">
        <v>99.84</v>
      </c>
    </row>
    <row r="3285" spans="1:10" x14ac:dyDescent="0.3">
      <c r="A3285" s="2" t="s">
        <v>6282</v>
      </c>
      <c r="B3285" s="3" t="s">
        <v>6283</v>
      </c>
      <c r="C3285" s="2">
        <v>4</v>
      </c>
      <c r="D3285" s="2">
        <v>2020</v>
      </c>
      <c r="E3285" s="4">
        <v>447</v>
      </c>
      <c r="F3285" s="4">
        <v>67.050000000000011</v>
      </c>
      <c r="G3285" s="4">
        <v>379.95</v>
      </c>
      <c r="H3285" s="3" t="s">
        <v>63</v>
      </c>
      <c r="I3285" s="3" t="s">
        <v>64</v>
      </c>
      <c r="J3285" s="4">
        <v>156.44999999999999</v>
      </c>
    </row>
    <row r="3286" spans="1:10" x14ac:dyDescent="0.3">
      <c r="A3286" s="2" t="s">
        <v>6284</v>
      </c>
      <c r="B3286" s="3" t="s">
        <v>6285</v>
      </c>
      <c r="C3286" s="2">
        <v>4</v>
      </c>
      <c r="D3286" s="2">
        <v>2020</v>
      </c>
      <c r="E3286" s="4">
        <v>383</v>
      </c>
      <c r="F3286" s="4">
        <v>57.449999999999989</v>
      </c>
      <c r="G3286" s="4">
        <v>325.55</v>
      </c>
      <c r="H3286" s="3" t="s">
        <v>63</v>
      </c>
      <c r="I3286" s="3" t="s">
        <v>66</v>
      </c>
      <c r="J3286" s="4">
        <v>122.56</v>
      </c>
    </row>
    <row r="3287" spans="1:10" x14ac:dyDescent="0.3">
      <c r="A3287" s="2" t="s">
        <v>6286</v>
      </c>
      <c r="B3287" s="3" t="s">
        <v>6287</v>
      </c>
      <c r="C3287" s="2">
        <v>4</v>
      </c>
      <c r="D3287" s="2">
        <v>2020</v>
      </c>
      <c r="E3287" s="4">
        <v>168</v>
      </c>
      <c r="F3287" s="4">
        <v>25.200000000000017</v>
      </c>
      <c r="G3287" s="4">
        <v>142.79999999999998</v>
      </c>
      <c r="H3287" s="3" t="s">
        <v>11</v>
      </c>
      <c r="I3287" s="3" t="s">
        <v>121</v>
      </c>
      <c r="J3287" s="4">
        <v>75.600000000000009</v>
      </c>
    </row>
    <row r="3288" spans="1:10" x14ac:dyDescent="0.3">
      <c r="A3288" s="2" t="s">
        <v>6288</v>
      </c>
      <c r="B3288" s="3" t="s">
        <v>6289</v>
      </c>
      <c r="C3288" s="2">
        <v>4</v>
      </c>
      <c r="D3288" s="2">
        <v>2020</v>
      </c>
      <c r="E3288" s="4">
        <v>144</v>
      </c>
      <c r="F3288" s="4">
        <v>21.600000000000009</v>
      </c>
      <c r="G3288" s="4">
        <v>122.39999999999999</v>
      </c>
      <c r="H3288" s="3" t="s">
        <v>11</v>
      </c>
      <c r="I3288" s="3" t="s">
        <v>119</v>
      </c>
      <c r="J3288" s="4">
        <v>66.240000000000009</v>
      </c>
    </row>
    <row r="3289" spans="1:10" x14ac:dyDescent="0.3">
      <c r="A3289" s="2" t="s">
        <v>6290</v>
      </c>
      <c r="B3289" s="3" t="s">
        <v>6291</v>
      </c>
      <c r="C3289" s="2">
        <v>4</v>
      </c>
      <c r="D3289" s="2">
        <v>2020</v>
      </c>
      <c r="E3289" s="4">
        <v>220</v>
      </c>
      <c r="F3289" s="4">
        <v>33</v>
      </c>
      <c r="G3289" s="4">
        <v>187</v>
      </c>
      <c r="H3289" s="3" t="s">
        <v>14</v>
      </c>
      <c r="I3289" s="3" t="s">
        <v>15</v>
      </c>
      <c r="J3289" s="4">
        <v>39.6</v>
      </c>
    </row>
    <row r="3290" spans="1:10" x14ac:dyDescent="0.3">
      <c r="A3290" s="2" t="s">
        <v>6292</v>
      </c>
      <c r="B3290" s="3" t="s">
        <v>6293</v>
      </c>
      <c r="C3290" s="2">
        <v>4</v>
      </c>
      <c r="D3290" s="2">
        <v>2020</v>
      </c>
      <c r="E3290" s="4">
        <v>220</v>
      </c>
      <c r="F3290" s="4">
        <v>33</v>
      </c>
      <c r="G3290" s="4">
        <v>187</v>
      </c>
      <c r="H3290" s="3" t="s">
        <v>14</v>
      </c>
      <c r="I3290" s="3" t="s">
        <v>15</v>
      </c>
      <c r="J3290" s="4">
        <v>39.6</v>
      </c>
    </row>
    <row r="3291" spans="1:10" x14ac:dyDescent="0.3">
      <c r="A3291" s="2" t="s">
        <v>6294</v>
      </c>
      <c r="B3291" s="3" t="s">
        <v>6295</v>
      </c>
      <c r="C3291" s="2">
        <v>4</v>
      </c>
      <c r="D3291" s="2">
        <v>2020</v>
      </c>
      <c r="E3291" s="4">
        <v>240</v>
      </c>
      <c r="F3291" s="4">
        <v>36</v>
      </c>
      <c r="G3291" s="4">
        <v>204</v>
      </c>
      <c r="H3291" s="3" t="s">
        <v>14</v>
      </c>
      <c r="I3291" s="3" t="s">
        <v>17</v>
      </c>
      <c r="J3291" s="4">
        <v>43.199999999999996</v>
      </c>
    </row>
    <row r="3292" spans="1:10" x14ac:dyDescent="0.3">
      <c r="A3292" s="2" t="s">
        <v>6296</v>
      </c>
      <c r="B3292" s="3" t="s">
        <v>6297</v>
      </c>
      <c r="C3292" s="2">
        <v>4</v>
      </c>
      <c r="D3292" s="2">
        <v>2020</v>
      </c>
      <c r="E3292" s="4">
        <v>539</v>
      </c>
      <c r="F3292" s="4">
        <v>80.850000000000023</v>
      </c>
      <c r="G3292" s="4">
        <v>458.15</v>
      </c>
      <c r="H3292" s="3" t="s">
        <v>44</v>
      </c>
      <c r="I3292" s="3" t="s">
        <v>1089</v>
      </c>
      <c r="J3292" s="4">
        <v>156.31</v>
      </c>
    </row>
    <row r="3293" spans="1:10" x14ac:dyDescent="0.3">
      <c r="A3293" s="2" t="s">
        <v>6298</v>
      </c>
      <c r="B3293" s="3" t="s">
        <v>6299</v>
      </c>
      <c r="C3293" s="2">
        <v>4</v>
      </c>
      <c r="D3293" s="2">
        <v>2020</v>
      </c>
      <c r="E3293" s="4">
        <v>267</v>
      </c>
      <c r="F3293" s="4">
        <v>40.050000000000011</v>
      </c>
      <c r="G3293" s="4">
        <v>226.95</v>
      </c>
      <c r="H3293" s="3" t="s">
        <v>60</v>
      </c>
      <c r="I3293" s="3" t="s">
        <v>164</v>
      </c>
      <c r="J3293" s="4">
        <v>90.78</v>
      </c>
    </row>
    <row r="3294" spans="1:10" x14ac:dyDescent="0.3">
      <c r="A3294" s="2" t="s">
        <v>6300</v>
      </c>
      <c r="B3294" s="3" t="s">
        <v>6301</v>
      </c>
      <c r="C3294" s="2">
        <v>4</v>
      </c>
      <c r="D3294" s="2">
        <v>2020</v>
      </c>
      <c r="E3294" s="4">
        <v>345</v>
      </c>
      <c r="F3294" s="4">
        <v>51.75</v>
      </c>
      <c r="G3294" s="4">
        <v>293.25</v>
      </c>
      <c r="H3294" s="3" t="s">
        <v>63</v>
      </c>
      <c r="I3294" s="3" t="s">
        <v>116</v>
      </c>
      <c r="J3294" s="4">
        <v>106.95</v>
      </c>
    </row>
    <row r="3295" spans="1:10" x14ac:dyDescent="0.3">
      <c r="A3295" s="2" t="s">
        <v>6302</v>
      </c>
      <c r="B3295" s="3" t="s">
        <v>6303</v>
      </c>
      <c r="C3295" s="2">
        <v>4</v>
      </c>
      <c r="D3295" s="2">
        <v>2020</v>
      </c>
      <c r="E3295" s="4">
        <v>447</v>
      </c>
      <c r="F3295" s="4">
        <v>67.050000000000011</v>
      </c>
      <c r="G3295" s="4">
        <v>379.95</v>
      </c>
      <c r="H3295" s="3" t="s">
        <v>63</v>
      </c>
      <c r="I3295" s="3" t="s">
        <v>64</v>
      </c>
      <c r="J3295" s="4">
        <v>156.44999999999999</v>
      </c>
    </row>
    <row r="3296" spans="1:10" x14ac:dyDescent="0.3">
      <c r="A3296" s="2" t="s">
        <v>6304</v>
      </c>
      <c r="B3296" s="3" t="s">
        <v>6305</v>
      </c>
      <c r="C3296" s="2">
        <v>4</v>
      </c>
      <c r="D3296" s="2">
        <v>2020</v>
      </c>
      <c r="E3296" s="4">
        <v>592</v>
      </c>
      <c r="F3296" s="4">
        <v>88.800000000000011</v>
      </c>
      <c r="G3296" s="4">
        <v>503.2</v>
      </c>
      <c r="H3296" s="3" t="s">
        <v>44</v>
      </c>
      <c r="I3296" s="3" t="s">
        <v>55</v>
      </c>
      <c r="J3296" s="4">
        <v>165.76000000000002</v>
      </c>
    </row>
    <row r="3297" spans="1:10" x14ac:dyDescent="0.3">
      <c r="A3297" s="2" t="s">
        <v>6306</v>
      </c>
      <c r="B3297" s="3" t="s">
        <v>6307</v>
      </c>
      <c r="C3297" s="2">
        <v>4</v>
      </c>
      <c r="D3297" s="2">
        <v>2020</v>
      </c>
      <c r="E3297" s="4">
        <v>336</v>
      </c>
      <c r="F3297" s="4">
        <v>50.400000000000034</v>
      </c>
      <c r="G3297" s="4">
        <v>285.59999999999997</v>
      </c>
      <c r="H3297" s="3" t="s">
        <v>60</v>
      </c>
      <c r="I3297" s="3" t="s">
        <v>247</v>
      </c>
      <c r="J3297" s="4">
        <v>120.96</v>
      </c>
    </row>
    <row r="3298" spans="1:10" x14ac:dyDescent="0.3">
      <c r="A3298" s="2" t="s">
        <v>6308</v>
      </c>
      <c r="B3298" s="3" t="s">
        <v>6309</v>
      </c>
      <c r="C3298" s="2">
        <v>4</v>
      </c>
      <c r="D3298" s="2">
        <v>2020</v>
      </c>
      <c r="E3298" s="4">
        <v>383</v>
      </c>
      <c r="F3298" s="4">
        <v>57.449999999999989</v>
      </c>
      <c r="G3298" s="4">
        <v>325.55</v>
      </c>
      <c r="H3298" s="3" t="s">
        <v>63</v>
      </c>
      <c r="I3298" s="3" t="s">
        <v>66</v>
      </c>
      <c r="J3298" s="4">
        <v>122.56</v>
      </c>
    </row>
    <row r="3299" spans="1:10" x14ac:dyDescent="0.3">
      <c r="A3299" s="2" t="s">
        <v>6310</v>
      </c>
      <c r="B3299" s="3" t="s">
        <v>6311</v>
      </c>
      <c r="C3299" s="2">
        <v>4</v>
      </c>
      <c r="D3299" s="2">
        <v>2020</v>
      </c>
      <c r="E3299" s="4">
        <v>447</v>
      </c>
      <c r="F3299" s="4">
        <v>67.050000000000011</v>
      </c>
      <c r="G3299" s="4">
        <v>379.95</v>
      </c>
      <c r="H3299" s="3" t="s">
        <v>63</v>
      </c>
      <c r="I3299" s="3" t="s">
        <v>64</v>
      </c>
      <c r="J3299" s="4">
        <v>156.44999999999999</v>
      </c>
    </row>
    <row r="3300" spans="1:10" x14ac:dyDescent="0.3">
      <c r="A3300" s="2" t="s">
        <v>6312</v>
      </c>
      <c r="B3300" s="3" t="s">
        <v>6313</v>
      </c>
      <c r="C3300" s="2">
        <v>4</v>
      </c>
      <c r="D3300" s="2">
        <v>2020</v>
      </c>
      <c r="E3300" s="4">
        <v>144</v>
      </c>
      <c r="F3300" s="4">
        <v>21.600000000000009</v>
      </c>
      <c r="G3300" s="4">
        <v>122.39999999999999</v>
      </c>
      <c r="H3300" s="3" t="s">
        <v>11</v>
      </c>
      <c r="I3300" s="3" t="s">
        <v>119</v>
      </c>
      <c r="J3300" s="4">
        <v>66.240000000000009</v>
      </c>
    </row>
    <row r="3301" spans="1:10" x14ac:dyDescent="0.3">
      <c r="A3301" s="2" t="s">
        <v>6314</v>
      </c>
      <c r="B3301" s="3" t="s">
        <v>6315</v>
      </c>
      <c r="C3301" s="2">
        <v>4</v>
      </c>
      <c r="D3301" s="2">
        <v>2020</v>
      </c>
      <c r="E3301" s="4">
        <v>144</v>
      </c>
      <c r="F3301" s="4">
        <v>21.600000000000009</v>
      </c>
      <c r="G3301" s="4">
        <v>122.39999999999999</v>
      </c>
      <c r="H3301" s="3" t="s">
        <v>11</v>
      </c>
      <c r="I3301" s="3" t="s">
        <v>119</v>
      </c>
      <c r="J3301" s="4">
        <v>66.240000000000009</v>
      </c>
    </row>
    <row r="3302" spans="1:10" x14ac:dyDescent="0.3">
      <c r="A3302" s="2" t="s">
        <v>6316</v>
      </c>
      <c r="B3302" s="3" t="s">
        <v>6317</v>
      </c>
      <c r="C3302" s="2">
        <v>4</v>
      </c>
      <c r="D3302" s="2">
        <v>2020</v>
      </c>
      <c r="E3302" s="4">
        <v>220</v>
      </c>
      <c r="F3302" s="4">
        <v>33</v>
      </c>
      <c r="G3302" s="4">
        <v>187</v>
      </c>
      <c r="H3302" s="3" t="s">
        <v>14</v>
      </c>
      <c r="I3302" s="3" t="s">
        <v>15</v>
      </c>
      <c r="J3302" s="4">
        <v>39.6</v>
      </c>
    </row>
    <row r="3303" spans="1:10" x14ac:dyDescent="0.3">
      <c r="A3303" s="2" t="s">
        <v>6318</v>
      </c>
      <c r="B3303" s="3" t="s">
        <v>6319</v>
      </c>
      <c r="C3303" s="2">
        <v>4</v>
      </c>
      <c r="D3303" s="2">
        <v>2020</v>
      </c>
      <c r="E3303" s="4">
        <v>210</v>
      </c>
      <c r="F3303" s="4">
        <v>31.5</v>
      </c>
      <c r="G3303" s="4">
        <v>178.5</v>
      </c>
      <c r="H3303" s="3" t="s">
        <v>14</v>
      </c>
      <c r="I3303" s="3" t="s">
        <v>75</v>
      </c>
      <c r="J3303" s="4">
        <v>37.799999999999997</v>
      </c>
    </row>
    <row r="3304" spans="1:10" x14ac:dyDescent="0.3">
      <c r="A3304" s="2" t="s">
        <v>6320</v>
      </c>
      <c r="B3304" s="3" t="s">
        <v>6321</v>
      </c>
      <c r="C3304" s="2">
        <v>4</v>
      </c>
      <c r="D3304" s="2">
        <v>2020</v>
      </c>
      <c r="E3304" s="4">
        <v>192</v>
      </c>
      <c r="F3304" s="4">
        <v>28.800000000000011</v>
      </c>
      <c r="G3304" s="4">
        <v>163.19999999999999</v>
      </c>
      <c r="H3304" s="3" t="s">
        <v>14</v>
      </c>
      <c r="I3304" s="3" t="s">
        <v>78</v>
      </c>
      <c r="J3304" s="4">
        <v>34.56</v>
      </c>
    </row>
    <row r="3305" spans="1:10" x14ac:dyDescent="0.3">
      <c r="A3305" s="2" t="s">
        <v>6322</v>
      </c>
      <c r="B3305" s="3" t="s">
        <v>6323</v>
      </c>
      <c r="C3305" s="2">
        <v>4</v>
      </c>
      <c r="D3305" s="2">
        <v>2020</v>
      </c>
      <c r="E3305" s="4">
        <v>255</v>
      </c>
      <c r="F3305" s="4">
        <v>38.25</v>
      </c>
      <c r="G3305" s="4">
        <v>216.75</v>
      </c>
      <c r="H3305" s="3" t="s">
        <v>20</v>
      </c>
      <c r="I3305" s="3" t="s">
        <v>102</v>
      </c>
      <c r="J3305" s="4">
        <v>66.3</v>
      </c>
    </row>
    <row r="3306" spans="1:10" x14ac:dyDescent="0.3">
      <c r="A3306" s="2" t="s">
        <v>6324</v>
      </c>
      <c r="B3306" s="3" t="s">
        <v>6325</v>
      </c>
      <c r="C3306" s="2">
        <v>4</v>
      </c>
      <c r="D3306" s="2">
        <v>2020</v>
      </c>
      <c r="E3306" s="4">
        <v>258</v>
      </c>
      <c r="F3306" s="4">
        <v>38.700000000000017</v>
      </c>
      <c r="G3306" s="4">
        <v>219.29999999999998</v>
      </c>
      <c r="H3306" s="3" t="s">
        <v>20</v>
      </c>
      <c r="I3306" s="3" t="s">
        <v>105</v>
      </c>
      <c r="J3306" s="4">
        <v>72.240000000000009</v>
      </c>
    </row>
    <row r="3307" spans="1:10" x14ac:dyDescent="0.3">
      <c r="A3307" s="2" t="s">
        <v>6326</v>
      </c>
      <c r="B3307" s="3" t="s">
        <v>6327</v>
      </c>
      <c r="C3307" s="2">
        <v>4</v>
      </c>
      <c r="D3307" s="2">
        <v>2020</v>
      </c>
      <c r="E3307" s="4">
        <v>258</v>
      </c>
      <c r="F3307" s="4">
        <v>38.700000000000017</v>
      </c>
      <c r="G3307" s="4">
        <v>219.29999999999998</v>
      </c>
      <c r="H3307" s="3" t="s">
        <v>20</v>
      </c>
      <c r="I3307" s="3" t="s">
        <v>105</v>
      </c>
      <c r="J3307" s="4">
        <v>72.240000000000009</v>
      </c>
    </row>
    <row r="3308" spans="1:10" x14ac:dyDescent="0.3">
      <c r="A3308" s="2" t="s">
        <v>6328</v>
      </c>
      <c r="B3308" s="3" t="s">
        <v>6329</v>
      </c>
      <c r="C3308" s="2">
        <v>4</v>
      </c>
      <c r="D3308" s="2">
        <v>2020</v>
      </c>
      <c r="E3308" s="4">
        <v>951</v>
      </c>
      <c r="F3308" s="4">
        <v>142.64999999999998</v>
      </c>
      <c r="G3308" s="4">
        <v>808.35</v>
      </c>
      <c r="H3308" s="3" t="s">
        <v>23</v>
      </c>
      <c r="I3308" s="3" t="s">
        <v>24</v>
      </c>
      <c r="J3308" s="4">
        <v>247.26000000000002</v>
      </c>
    </row>
    <row r="3309" spans="1:10" x14ac:dyDescent="0.3">
      <c r="A3309" s="2" t="s">
        <v>6330</v>
      </c>
      <c r="B3309" s="3" t="s">
        <v>6331</v>
      </c>
      <c r="C3309" s="2">
        <v>4</v>
      </c>
      <c r="D3309" s="2">
        <v>2020</v>
      </c>
      <c r="E3309" s="4">
        <v>889</v>
      </c>
      <c r="F3309" s="4">
        <v>133.35000000000002</v>
      </c>
      <c r="G3309" s="4">
        <v>755.65</v>
      </c>
      <c r="H3309" s="3" t="s">
        <v>23</v>
      </c>
      <c r="I3309" s="3" t="s">
        <v>309</v>
      </c>
      <c r="J3309" s="4">
        <v>222.25</v>
      </c>
    </row>
    <row r="3310" spans="1:10" x14ac:dyDescent="0.3">
      <c r="A3310" s="2" t="s">
        <v>6332</v>
      </c>
      <c r="B3310" s="3" t="s">
        <v>6333</v>
      </c>
      <c r="C3310" s="2">
        <v>4</v>
      </c>
      <c r="D3310" s="2">
        <v>2020</v>
      </c>
      <c r="E3310" s="4">
        <v>948</v>
      </c>
      <c r="F3310" s="4">
        <v>142.20000000000005</v>
      </c>
      <c r="G3310" s="4">
        <v>805.8</v>
      </c>
      <c r="H3310" s="3" t="s">
        <v>26</v>
      </c>
      <c r="I3310" s="3" t="s">
        <v>27</v>
      </c>
      <c r="J3310" s="4">
        <v>303.36</v>
      </c>
    </row>
    <row r="3311" spans="1:10" x14ac:dyDescent="0.3">
      <c r="A3311" s="2" t="s">
        <v>6334</v>
      </c>
      <c r="B3311" s="3" t="s">
        <v>6335</v>
      </c>
      <c r="C3311" s="2">
        <v>4</v>
      </c>
      <c r="D3311" s="2">
        <v>2020</v>
      </c>
      <c r="E3311" s="4">
        <v>172</v>
      </c>
      <c r="F3311" s="4">
        <v>25.800000000000011</v>
      </c>
      <c r="G3311" s="4">
        <v>146.19999999999999</v>
      </c>
      <c r="H3311" s="3" t="s">
        <v>11</v>
      </c>
      <c r="I3311" s="3" t="s">
        <v>71</v>
      </c>
      <c r="J3311" s="4">
        <v>65.36</v>
      </c>
    </row>
    <row r="3312" spans="1:10" x14ac:dyDescent="0.3">
      <c r="A3312" s="2" t="s">
        <v>6336</v>
      </c>
      <c r="B3312" s="3" t="s">
        <v>6337</v>
      </c>
      <c r="C3312" s="2">
        <v>4</v>
      </c>
      <c r="D3312" s="2">
        <v>2020</v>
      </c>
      <c r="E3312" s="4">
        <v>220</v>
      </c>
      <c r="F3312" s="4">
        <v>33</v>
      </c>
      <c r="G3312" s="4">
        <v>187</v>
      </c>
      <c r="H3312" s="3" t="s">
        <v>14</v>
      </c>
      <c r="I3312" s="3" t="s">
        <v>15</v>
      </c>
      <c r="J3312" s="4">
        <v>39.6</v>
      </c>
    </row>
    <row r="3313" spans="1:10" x14ac:dyDescent="0.3">
      <c r="A3313" s="2" t="s">
        <v>6338</v>
      </c>
      <c r="B3313" s="3" t="s">
        <v>6339</v>
      </c>
      <c r="C3313" s="2">
        <v>4</v>
      </c>
      <c r="D3313" s="2">
        <v>2020</v>
      </c>
      <c r="E3313" s="4">
        <v>258</v>
      </c>
      <c r="F3313" s="4">
        <v>38.700000000000017</v>
      </c>
      <c r="G3313" s="4">
        <v>219.29999999999998</v>
      </c>
      <c r="H3313" s="3" t="s">
        <v>20</v>
      </c>
      <c r="I3313" s="3" t="s">
        <v>105</v>
      </c>
      <c r="J3313" s="4">
        <v>72.240000000000009</v>
      </c>
    </row>
    <row r="3314" spans="1:10" x14ac:dyDescent="0.3">
      <c r="A3314" s="2" t="s">
        <v>6340</v>
      </c>
      <c r="B3314" s="3" t="s">
        <v>6341</v>
      </c>
      <c r="C3314" s="2">
        <v>4</v>
      </c>
      <c r="D3314" s="2">
        <v>2020</v>
      </c>
      <c r="E3314" s="4">
        <v>168</v>
      </c>
      <c r="F3314" s="4">
        <v>25.200000000000017</v>
      </c>
      <c r="G3314" s="4">
        <v>142.79999999999998</v>
      </c>
      <c r="H3314" s="3" t="s">
        <v>11</v>
      </c>
      <c r="I3314" s="3" t="s">
        <v>121</v>
      </c>
      <c r="J3314" s="4">
        <v>75.600000000000009</v>
      </c>
    </row>
    <row r="3315" spans="1:10" x14ac:dyDescent="0.3">
      <c r="A3315" s="2" t="s">
        <v>6342</v>
      </c>
      <c r="B3315" s="3" t="s">
        <v>6343</v>
      </c>
      <c r="C3315" s="2">
        <v>4</v>
      </c>
      <c r="D3315" s="2">
        <v>2020</v>
      </c>
      <c r="E3315" s="4">
        <v>240</v>
      </c>
      <c r="F3315" s="4">
        <v>36</v>
      </c>
      <c r="G3315" s="4">
        <v>204</v>
      </c>
      <c r="H3315" s="3" t="s">
        <v>14</v>
      </c>
      <c r="I3315" s="3" t="s">
        <v>17</v>
      </c>
      <c r="J3315" s="4">
        <v>43.199999999999996</v>
      </c>
    </row>
    <row r="3316" spans="1:10" x14ac:dyDescent="0.3">
      <c r="A3316" s="2" t="s">
        <v>6344</v>
      </c>
      <c r="B3316" s="3" t="s">
        <v>6345</v>
      </c>
      <c r="C3316" s="2">
        <v>4</v>
      </c>
      <c r="D3316" s="2">
        <v>2020</v>
      </c>
      <c r="E3316" s="4">
        <v>313</v>
      </c>
      <c r="F3316" s="4">
        <v>46.949999999999989</v>
      </c>
      <c r="G3316" s="4">
        <v>266.05</v>
      </c>
      <c r="H3316" s="3" t="s">
        <v>20</v>
      </c>
      <c r="I3316" s="3" t="s">
        <v>21</v>
      </c>
      <c r="J3316" s="4">
        <v>93.899999999999991</v>
      </c>
    </row>
    <row r="3317" spans="1:10" x14ac:dyDescent="0.3">
      <c r="A3317" s="2" t="s">
        <v>6346</v>
      </c>
      <c r="B3317" s="3" t="s">
        <v>6347</v>
      </c>
      <c r="C3317" s="2">
        <v>4</v>
      </c>
      <c r="D3317" s="2">
        <v>2020</v>
      </c>
      <c r="E3317" s="4">
        <v>258</v>
      </c>
      <c r="F3317" s="4">
        <v>38.700000000000017</v>
      </c>
      <c r="G3317" s="4">
        <v>219.29999999999998</v>
      </c>
      <c r="H3317" s="3" t="s">
        <v>20</v>
      </c>
      <c r="I3317" s="3" t="s">
        <v>105</v>
      </c>
      <c r="J3317" s="4">
        <v>72.240000000000009</v>
      </c>
    </row>
    <row r="3318" spans="1:10" x14ac:dyDescent="0.3">
      <c r="A3318" s="2" t="s">
        <v>6348</v>
      </c>
      <c r="B3318" s="3" t="s">
        <v>6349</v>
      </c>
      <c r="C3318" s="2">
        <v>4</v>
      </c>
      <c r="D3318" s="2">
        <v>2020</v>
      </c>
      <c r="E3318" s="4">
        <v>255</v>
      </c>
      <c r="F3318" s="4">
        <v>38.25</v>
      </c>
      <c r="G3318" s="4">
        <v>216.75</v>
      </c>
      <c r="H3318" s="3" t="s">
        <v>20</v>
      </c>
      <c r="I3318" s="3" t="s">
        <v>102</v>
      </c>
      <c r="J3318" s="4">
        <v>66.3</v>
      </c>
    </row>
    <row r="3319" spans="1:10" x14ac:dyDescent="0.3">
      <c r="A3319" s="2" t="s">
        <v>6350</v>
      </c>
      <c r="B3319" s="3" t="s">
        <v>6351</v>
      </c>
      <c r="C3319" s="2">
        <v>4</v>
      </c>
      <c r="D3319" s="2">
        <v>2020</v>
      </c>
      <c r="E3319" s="4">
        <v>317</v>
      </c>
      <c r="F3319" s="4">
        <v>47.550000000000011</v>
      </c>
      <c r="G3319" s="4">
        <v>269.45</v>
      </c>
      <c r="H3319" s="3" t="s">
        <v>60</v>
      </c>
      <c r="I3319" s="3" t="s">
        <v>245</v>
      </c>
      <c r="J3319" s="4">
        <v>98.27</v>
      </c>
    </row>
    <row r="3320" spans="1:10" x14ac:dyDescent="0.3">
      <c r="A3320" s="2" t="s">
        <v>6352</v>
      </c>
      <c r="B3320" s="3" t="s">
        <v>6353</v>
      </c>
      <c r="C3320" s="2">
        <v>4</v>
      </c>
      <c r="D3320" s="2">
        <v>2020</v>
      </c>
      <c r="E3320" s="4">
        <v>345</v>
      </c>
      <c r="F3320" s="4">
        <v>51.75</v>
      </c>
      <c r="G3320" s="4">
        <v>293.25</v>
      </c>
      <c r="H3320" s="3" t="s">
        <v>63</v>
      </c>
      <c r="I3320" s="3" t="s">
        <v>116</v>
      </c>
      <c r="J3320" s="4">
        <v>106.95</v>
      </c>
    </row>
    <row r="3321" spans="1:10" x14ac:dyDescent="0.3">
      <c r="A3321" s="2" t="s">
        <v>6354</v>
      </c>
      <c r="B3321" s="3" t="s">
        <v>6355</v>
      </c>
      <c r="C3321" s="2">
        <v>4</v>
      </c>
      <c r="D3321" s="2">
        <v>2020</v>
      </c>
      <c r="E3321" s="4">
        <v>168</v>
      </c>
      <c r="F3321" s="4">
        <v>25.200000000000017</v>
      </c>
      <c r="G3321" s="4">
        <v>142.79999999999998</v>
      </c>
      <c r="H3321" s="3" t="s">
        <v>11</v>
      </c>
      <c r="I3321" s="3" t="s">
        <v>121</v>
      </c>
      <c r="J3321" s="4">
        <v>75.600000000000009</v>
      </c>
    </row>
    <row r="3322" spans="1:10" x14ac:dyDescent="0.3">
      <c r="A3322" s="2" t="s">
        <v>6356</v>
      </c>
      <c r="B3322" s="3" t="s">
        <v>6357</v>
      </c>
      <c r="C3322" s="2">
        <v>4</v>
      </c>
      <c r="D3322" s="2">
        <v>2020</v>
      </c>
      <c r="E3322" s="4">
        <v>220</v>
      </c>
      <c r="F3322" s="4">
        <v>33</v>
      </c>
      <c r="G3322" s="4">
        <v>187</v>
      </c>
      <c r="H3322" s="3" t="s">
        <v>14</v>
      </c>
      <c r="I3322" s="3" t="s">
        <v>15</v>
      </c>
      <c r="J3322" s="4">
        <v>39.6</v>
      </c>
    </row>
    <row r="3323" spans="1:10" x14ac:dyDescent="0.3">
      <c r="A3323" s="2" t="s">
        <v>6358</v>
      </c>
      <c r="B3323" s="3" t="s">
        <v>6359</v>
      </c>
      <c r="C3323" s="2">
        <v>4</v>
      </c>
      <c r="D3323" s="2">
        <v>2020</v>
      </c>
      <c r="E3323" s="4">
        <v>210</v>
      </c>
      <c r="F3323" s="4">
        <v>31.5</v>
      </c>
      <c r="G3323" s="4">
        <v>178.5</v>
      </c>
      <c r="H3323" s="3" t="s">
        <v>14</v>
      </c>
      <c r="I3323" s="3" t="s">
        <v>75</v>
      </c>
      <c r="J3323" s="4">
        <v>37.799999999999997</v>
      </c>
    </row>
    <row r="3324" spans="1:10" x14ac:dyDescent="0.3">
      <c r="A3324" s="2" t="s">
        <v>6360</v>
      </c>
      <c r="B3324" s="3" t="s">
        <v>6361</v>
      </c>
      <c r="C3324" s="2">
        <v>4</v>
      </c>
      <c r="D3324" s="2">
        <v>2020</v>
      </c>
      <c r="E3324" s="4">
        <v>258</v>
      </c>
      <c r="F3324" s="4">
        <v>38.700000000000017</v>
      </c>
      <c r="G3324" s="4">
        <v>219.29999999999998</v>
      </c>
      <c r="H3324" s="3" t="s">
        <v>20</v>
      </c>
      <c r="I3324" s="3" t="s">
        <v>105</v>
      </c>
      <c r="J3324" s="4">
        <v>72.240000000000009</v>
      </c>
    </row>
    <row r="3325" spans="1:10" x14ac:dyDescent="0.3">
      <c r="A3325" s="2" t="s">
        <v>6362</v>
      </c>
      <c r="B3325" s="3" t="s">
        <v>6363</v>
      </c>
      <c r="C3325" s="2">
        <v>4</v>
      </c>
      <c r="D3325" s="2">
        <v>2020</v>
      </c>
      <c r="E3325" s="4">
        <v>255</v>
      </c>
      <c r="F3325" s="4">
        <v>38.25</v>
      </c>
      <c r="G3325" s="4">
        <v>216.75</v>
      </c>
      <c r="H3325" s="3" t="s">
        <v>20</v>
      </c>
      <c r="I3325" s="3" t="s">
        <v>102</v>
      </c>
      <c r="J3325" s="4">
        <v>66.3</v>
      </c>
    </row>
    <row r="3326" spans="1:10" x14ac:dyDescent="0.3">
      <c r="A3326" s="2" t="s">
        <v>6364</v>
      </c>
      <c r="B3326" s="3" t="s">
        <v>6365</v>
      </c>
      <c r="C3326" s="2">
        <v>4</v>
      </c>
      <c r="D3326" s="2">
        <v>2020</v>
      </c>
      <c r="E3326" s="4">
        <v>992</v>
      </c>
      <c r="F3326" s="4">
        <v>148.80000000000007</v>
      </c>
      <c r="G3326" s="4">
        <v>843.19999999999993</v>
      </c>
      <c r="H3326" s="3" t="s">
        <v>23</v>
      </c>
      <c r="I3326" s="3" t="s">
        <v>405</v>
      </c>
      <c r="J3326" s="4">
        <v>277.76000000000005</v>
      </c>
    </row>
    <row r="3327" spans="1:10" x14ac:dyDescent="0.3">
      <c r="A3327" s="2" t="s">
        <v>6366</v>
      </c>
      <c r="B3327" s="3" t="s">
        <v>6367</v>
      </c>
      <c r="C3327" s="2">
        <v>4</v>
      </c>
      <c r="D3327" s="2">
        <v>2020</v>
      </c>
      <c r="E3327" s="4">
        <v>447</v>
      </c>
      <c r="F3327" s="4">
        <v>67.050000000000011</v>
      </c>
      <c r="G3327" s="4">
        <v>379.95</v>
      </c>
      <c r="H3327" s="3" t="s">
        <v>63</v>
      </c>
      <c r="I3327" s="3" t="s">
        <v>64</v>
      </c>
      <c r="J3327" s="4">
        <v>156.44999999999999</v>
      </c>
    </row>
    <row r="3328" spans="1:10" x14ac:dyDescent="0.3">
      <c r="A3328" s="2" t="s">
        <v>6366</v>
      </c>
      <c r="B3328" s="3" t="s">
        <v>6368</v>
      </c>
      <c r="C3328" s="2">
        <v>7</v>
      </c>
      <c r="D3328" s="2">
        <v>2020</v>
      </c>
      <c r="E3328" s="4">
        <v>168</v>
      </c>
      <c r="F3328" s="4">
        <v>0</v>
      </c>
      <c r="G3328" s="4">
        <v>168</v>
      </c>
      <c r="H3328" s="3" t="s">
        <v>11</v>
      </c>
      <c r="I3328" s="3" t="s">
        <v>121</v>
      </c>
      <c r="J3328" s="4">
        <v>75.600000000000009</v>
      </c>
    </row>
    <row r="3329" spans="1:10" x14ac:dyDescent="0.3">
      <c r="A3329" s="2" t="s">
        <v>6369</v>
      </c>
      <c r="B3329" s="3" t="s">
        <v>6370</v>
      </c>
      <c r="C3329" s="2">
        <v>4</v>
      </c>
      <c r="D3329" s="2">
        <v>2020</v>
      </c>
      <c r="E3329" s="4">
        <v>240</v>
      </c>
      <c r="F3329" s="4">
        <v>36</v>
      </c>
      <c r="G3329" s="4">
        <v>204</v>
      </c>
      <c r="H3329" s="3" t="s">
        <v>14</v>
      </c>
      <c r="I3329" s="3" t="s">
        <v>17</v>
      </c>
      <c r="J3329" s="4">
        <v>43.199999999999996</v>
      </c>
    </row>
    <row r="3330" spans="1:10" x14ac:dyDescent="0.3">
      <c r="A3330" s="2" t="s">
        <v>6371</v>
      </c>
      <c r="B3330" s="3" t="s">
        <v>6372</v>
      </c>
      <c r="C3330" s="2">
        <v>4</v>
      </c>
      <c r="D3330" s="2">
        <v>2020</v>
      </c>
      <c r="E3330" s="4">
        <v>220</v>
      </c>
      <c r="F3330" s="4">
        <v>33</v>
      </c>
      <c r="G3330" s="4">
        <v>187</v>
      </c>
      <c r="H3330" s="3" t="s">
        <v>14</v>
      </c>
      <c r="I3330" s="3" t="s">
        <v>15</v>
      </c>
      <c r="J3330" s="4">
        <v>39.6</v>
      </c>
    </row>
    <row r="3331" spans="1:10" x14ac:dyDescent="0.3">
      <c r="A3331" s="2" t="s">
        <v>6373</v>
      </c>
      <c r="B3331" s="3" t="s">
        <v>6374</v>
      </c>
      <c r="C3331" s="2">
        <v>4</v>
      </c>
      <c r="D3331" s="2">
        <v>2020</v>
      </c>
      <c r="E3331" s="4">
        <v>210</v>
      </c>
      <c r="F3331" s="4">
        <v>31.5</v>
      </c>
      <c r="G3331" s="4">
        <v>178.5</v>
      </c>
      <c r="H3331" s="3" t="s">
        <v>14</v>
      </c>
      <c r="I3331" s="3" t="s">
        <v>75</v>
      </c>
      <c r="J3331" s="4">
        <v>37.799999999999997</v>
      </c>
    </row>
    <row r="3332" spans="1:10" x14ac:dyDescent="0.3">
      <c r="A3332" s="2" t="s">
        <v>6375</v>
      </c>
      <c r="B3332" s="3" t="s">
        <v>6376</v>
      </c>
      <c r="C3332" s="2">
        <v>4</v>
      </c>
      <c r="D3332" s="2">
        <v>2020</v>
      </c>
      <c r="E3332" s="4">
        <v>210</v>
      </c>
      <c r="F3332" s="4">
        <v>31.5</v>
      </c>
      <c r="G3332" s="4">
        <v>178.5</v>
      </c>
      <c r="H3332" s="3" t="s">
        <v>14</v>
      </c>
      <c r="I3332" s="3" t="s">
        <v>75</v>
      </c>
      <c r="J3332" s="4">
        <v>37.799999999999997</v>
      </c>
    </row>
    <row r="3333" spans="1:10" x14ac:dyDescent="0.3">
      <c r="A3333" s="2" t="s">
        <v>6377</v>
      </c>
      <c r="B3333" s="3" t="s">
        <v>6378</v>
      </c>
      <c r="C3333" s="2">
        <v>4</v>
      </c>
      <c r="D3333" s="2">
        <v>2020</v>
      </c>
      <c r="E3333" s="4">
        <v>258</v>
      </c>
      <c r="F3333" s="4">
        <v>38.700000000000017</v>
      </c>
      <c r="G3333" s="4">
        <v>219.29999999999998</v>
      </c>
      <c r="H3333" s="3" t="s">
        <v>20</v>
      </c>
      <c r="I3333" s="3" t="s">
        <v>105</v>
      </c>
      <c r="J3333" s="4">
        <v>72.240000000000009</v>
      </c>
    </row>
    <row r="3334" spans="1:10" x14ac:dyDescent="0.3">
      <c r="A3334" s="2" t="s">
        <v>6379</v>
      </c>
      <c r="B3334" s="3" t="s">
        <v>6380</v>
      </c>
      <c r="C3334" s="2">
        <v>4</v>
      </c>
      <c r="D3334" s="2">
        <v>2020</v>
      </c>
      <c r="E3334" s="4">
        <v>313</v>
      </c>
      <c r="F3334" s="4">
        <v>46.949999999999989</v>
      </c>
      <c r="G3334" s="4">
        <v>266.05</v>
      </c>
      <c r="H3334" s="3" t="s">
        <v>20</v>
      </c>
      <c r="I3334" s="3" t="s">
        <v>21</v>
      </c>
      <c r="J3334" s="4">
        <v>93.899999999999991</v>
      </c>
    </row>
    <row r="3335" spans="1:10" x14ac:dyDescent="0.3">
      <c r="A3335" s="2" t="s">
        <v>6381</v>
      </c>
      <c r="B3335" s="3" t="s">
        <v>6382</v>
      </c>
      <c r="C3335" s="2">
        <v>4</v>
      </c>
      <c r="D3335" s="2">
        <v>2020</v>
      </c>
      <c r="E3335" s="4">
        <v>313</v>
      </c>
      <c r="F3335" s="4">
        <v>46.949999999999989</v>
      </c>
      <c r="G3335" s="4">
        <v>266.05</v>
      </c>
      <c r="H3335" s="3" t="s">
        <v>20</v>
      </c>
      <c r="I3335" s="3" t="s">
        <v>21</v>
      </c>
      <c r="J3335" s="4">
        <v>93.899999999999991</v>
      </c>
    </row>
    <row r="3336" spans="1:10" x14ac:dyDescent="0.3">
      <c r="A3336" s="2" t="s">
        <v>6383</v>
      </c>
      <c r="B3336" s="3" t="s">
        <v>6384</v>
      </c>
      <c r="C3336" s="2">
        <v>4</v>
      </c>
      <c r="D3336" s="2">
        <v>2020</v>
      </c>
      <c r="E3336" s="4">
        <v>992</v>
      </c>
      <c r="F3336" s="4">
        <v>148.80000000000007</v>
      </c>
      <c r="G3336" s="4">
        <v>843.19999999999993</v>
      </c>
      <c r="H3336" s="3" t="s">
        <v>23</v>
      </c>
      <c r="I3336" s="3" t="s">
        <v>215</v>
      </c>
      <c r="J3336" s="4">
        <v>307.52</v>
      </c>
    </row>
    <row r="3337" spans="1:10" x14ac:dyDescent="0.3">
      <c r="A3337" s="2" t="s">
        <v>6385</v>
      </c>
      <c r="B3337" s="3" t="s">
        <v>6386</v>
      </c>
      <c r="C3337" s="2">
        <v>4</v>
      </c>
      <c r="D3337" s="2">
        <v>2020</v>
      </c>
      <c r="E3337" s="4">
        <v>889</v>
      </c>
      <c r="F3337" s="4">
        <v>133.35000000000002</v>
      </c>
      <c r="G3337" s="4">
        <v>755.65</v>
      </c>
      <c r="H3337" s="3" t="s">
        <v>23</v>
      </c>
      <c r="I3337" s="3" t="s">
        <v>309</v>
      </c>
      <c r="J3337" s="4">
        <v>222.25</v>
      </c>
    </row>
    <row r="3338" spans="1:10" x14ac:dyDescent="0.3">
      <c r="A3338" s="2" t="s">
        <v>6387</v>
      </c>
      <c r="B3338" s="3" t="s">
        <v>6388</v>
      </c>
      <c r="C3338" s="2">
        <v>12</v>
      </c>
      <c r="D3338" s="2">
        <v>2019</v>
      </c>
      <c r="E3338" s="4">
        <v>1491</v>
      </c>
      <c r="F3338" s="4">
        <v>298.20000000000005</v>
      </c>
      <c r="G3338" s="4">
        <v>1192.8</v>
      </c>
      <c r="H3338" s="3" t="s">
        <v>26</v>
      </c>
      <c r="I3338" s="3" t="s">
        <v>31</v>
      </c>
      <c r="J3338" s="4">
        <v>506.94000000000005</v>
      </c>
    </row>
    <row r="3339" spans="1:10" x14ac:dyDescent="0.3">
      <c r="A3339" s="2" t="s">
        <v>6389</v>
      </c>
      <c r="B3339" s="3" t="s">
        <v>6390</v>
      </c>
      <c r="C3339" s="2">
        <v>12</v>
      </c>
      <c r="D3339" s="2">
        <v>2019</v>
      </c>
      <c r="E3339" s="4">
        <v>636</v>
      </c>
      <c r="F3339" s="4">
        <v>127.19999999999999</v>
      </c>
      <c r="G3339" s="4">
        <v>508.8</v>
      </c>
      <c r="H3339" s="3" t="s">
        <v>41</v>
      </c>
      <c r="I3339" s="3" t="s">
        <v>194</v>
      </c>
      <c r="J3339" s="4">
        <v>216.24</v>
      </c>
    </row>
    <row r="3340" spans="1:10" x14ac:dyDescent="0.3">
      <c r="A3340" s="2" t="s">
        <v>6391</v>
      </c>
      <c r="B3340" s="3" t="s">
        <v>6392</v>
      </c>
      <c r="C3340" s="2">
        <v>12</v>
      </c>
      <c r="D3340" s="2">
        <v>2019</v>
      </c>
      <c r="E3340" s="4">
        <v>636</v>
      </c>
      <c r="F3340" s="4">
        <v>127.19999999999999</v>
      </c>
      <c r="G3340" s="4">
        <v>508.8</v>
      </c>
      <c r="H3340" s="3" t="s">
        <v>41</v>
      </c>
      <c r="I3340" s="3" t="s">
        <v>194</v>
      </c>
      <c r="J3340" s="4">
        <v>216.24</v>
      </c>
    </row>
    <row r="3341" spans="1:10" x14ac:dyDescent="0.3">
      <c r="A3341" s="2" t="s">
        <v>6391</v>
      </c>
      <c r="B3341" s="3" t="s">
        <v>6393</v>
      </c>
      <c r="C3341" s="2">
        <v>4</v>
      </c>
      <c r="D3341" s="2">
        <v>2020</v>
      </c>
      <c r="E3341" s="4">
        <v>554</v>
      </c>
      <c r="F3341" s="4">
        <v>83.100000000000023</v>
      </c>
      <c r="G3341" s="4">
        <v>470.9</v>
      </c>
      <c r="H3341" s="3" t="s">
        <v>41</v>
      </c>
      <c r="I3341" s="3" t="s">
        <v>1384</v>
      </c>
      <c r="J3341" s="4">
        <v>232.67999999999998</v>
      </c>
    </row>
    <row r="3342" spans="1:10" x14ac:dyDescent="0.3">
      <c r="A3342" s="2" t="s">
        <v>6394</v>
      </c>
      <c r="B3342" s="3" t="s">
        <v>6395</v>
      </c>
      <c r="C3342" s="2">
        <v>12</v>
      </c>
      <c r="D3342" s="2">
        <v>2019</v>
      </c>
      <c r="E3342" s="4">
        <v>579</v>
      </c>
      <c r="F3342" s="4">
        <v>115.79999999999995</v>
      </c>
      <c r="G3342" s="4">
        <v>463.20000000000005</v>
      </c>
      <c r="H3342" s="3" t="s">
        <v>41</v>
      </c>
      <c r="I3342" s="3" t="s">
        <v>197</v>
      </c>
      <c r="J3342" s="4">
        <v>167.91</v>
      </c>
    </row>
    <row r="3343" spans="1:10" x14ac:dyDescent="0.3">
      <c r="A3343" s="2" t="s">
        <v>6394</v>
      </c>
      <c r="B3343" s="3" t="s">
        <v>6396</v>
      </c>
      <c r="C3343" s="2">
        <v>10</v>
      </c>
      <c r="D3343" s="2">
        <v>2020</v>
      </c>
      <c r="E3343" s="4">
        <v>554</v>
      </c>
      <c r="F3343" s="4">
        <v>0</v>
      </c>
      <c r="G3343" s="4">
        <v>554</v>
      </c>
      <c r="H3343" s="3" t="s">
        <v>41</v>
      </c>
      <c r="I3343" s="3" t="s">
        <v>1384</v>
      </c>
      <c r="J3343" s="4">
        <v>232.67999999999998</v>
      </c>
    </row>
    <row r="3344" spans="1:10" x14ac:dyDescent="0.3">
      <c r="A3344" s="2" t="s">
        <v>6397</v>
      </c>
      <c r="B3344" s="3" t="s">
        <v>6398</v>
      </c>
      <c r="C3344" s="2">
        <v>12</v>
      </c>
      <c r="D3344" s="2">
        <v>2019</v>
      </c>
      <c r="E3344" s="4">
        <v>486</v>
      </c>
      <c r="F3344" s="4">
        <v>97.199999999999989</v>
      </c>
      <c r="G3344" s="4">
        <v>388.8</v>
      </c>
      <c r="H3344" s="3" t="s">
        <v>41</v>
      </c>
      <c r="I3344" s="3" t="s">
        <v>2029</v>
      </c>
      <c r="J3344" s="4">
        <v>281.88</v>
      </c>
    </row>
    <row r="3345" spans="1:10" x14ac:dyDescent="0.3">
      <c r="A3345" s="2" t="s">
        <v>6397</v>
      </c>
      <c r="B3345" s="3" t="s">
        <v>6399</v>
      </c>
      <c r="C3345" s="2">
        <v>3</v>
      </c>
      <c r="D3345" s="2">
        <v>2020</v>
      </c>
      <c r="E3345" s="4">
        <v>636</v>
      </c>
      <c r="F3345" s="4">
        <v>0</v>
      </c>
      <c r="G3345" s="4">
        <v>636</v>
      </c>
      <c r="H3345" s="3" t="s">
        <v>41</v>
      </c>
      <c r="I3345" s="3" t="s">
        <v>194</v>
      </c>
      <c r="J3345" s="4">
        <v>216.24</v>
      </c>
    </row>
    <row r="3346" spans="1:10" x14ac:dyDescent="0.3">
      <c r="A3346" s="2" t="s">
        <v>6400</v>
      </c>
      <c r="B3346" s="3" t="s">
        <v>6401</v>
      </c>
      <c r="C3346" s="2">
        <v>12</v>
      </c>
      <c r="D3346" s="2">
        <v>2019</v>
      </c>
      <c r="E3346" s="4">
        <v>646</v>
      </c>
      <c r="F3346" s="4">
        <v>129.19999999999993</v>
      </c>
      <c r="G3346" s="4">
        <v>516.80000000000007</v>
      </c>
      <c r="H3346" s="3" t="s">
        <v>41</v>
      </c>
      <c r="I3346" s="3" t="s">
        <v>201</v>
      </c>
      <c r="J3346" s="4">
        <v>348.84000000000003</v>
      </c>
    </row>
    <row r="3347" spans="1:10" x14ac:dyDescent="0.3">
      <c r="A3347" s="2" t="s">
        <v>6400</v>
      </c>
      <c r="B3347" s="3" t="s">
        <v>6402</v>
      </c>
      <c r="C3347" s="2">
        <v>10</v>
      </c>
      <c r="D3347" s="2">
        <v>2020</v>
      </c>
      <c r="E3347" s="4">
        <v>510</v>
      </c>
      <c r="F3347" s="4">
        <v>0</v>
      </c>
      <c r="G3347" s="4">
        <v>510</v>
      </c>
      <c r="H3347" s="3" t="s">
        <v>41</v>
      </c>
      <c r="I3347" s="3" t="s">
        <v>42</v>
      </c>
      <c r="J3347" s="4">
        <v>163.20000000000002</v>
      </c>
    </row>
    <row r="3348" spans="1:10" x14ac:dyDescent="0.3">
      <c r="A3348" s="2" t="s">
        <v>6403</v>
      </c>
      <c r="B3348" s="3" t="s">
        <v>6404</v>
      </c>
      <c r="C3348" s="2">
        <v>12</v>
      </c>
      <c r="D3348" s="2">
        <v>2019</v>
      </c>
      <c r="E3348" s="4">
        <v>551</v>
      </c>
      <c r="F3348" s="4">
        <v>110.19999999999999</v>
      </c>
      <c r="G3348" s="4">
        <v>440.8</v>
      </c>
      <c r="H3348" s="3" t="s">
        <v>41</v>
      </c>
      <c r="I3348" s="3" t="s">
        <v>204</v>
      </c>
      <c r="J3348" s="4">
        <v>264.48</v>
      </c>
    </row>
    <row r="3349" spans="1:10" x14ac:dyDescent="0.3">
      <c r="A3349" s="2" t="s">
        <v>6403</v>
      </c>
      <c r="B3349" s="3" t="s">
        <v>6405</v>
      </c>
      <c r="C3349" s="2">
        <v>1</v>
      </c>
      <c r="D3349" s="2">
        <v>2020</v>
      </c>
      <c r="E3349" s="4">
        <v>502</v>
      </c>
      <c r="F3349" s="4">
        <v>0</v>
      </c>
      <c r="G3349" s="4">
        <v>502</v>
      </c>
      <c r="H3349" s="3" t="s">
        <v>41</v>
      </c>
      <c r="I3349" s="3" t="s">
        <v>207</v>
      </c>
      <c r="J3349" s="4">
        <v>291.15999999999997</v>
      </c>
    </row>
    <row r="3350" spans="1:10" x14ac:dyDescent="0.3">
      <c r="A3350" s="2" t="s">
        <v>6406</v>
      </c>
      <c r="B3350" s="3" t="s">
        <v>6407</v>
      </c>
      <c r="C3350" s="2">
        <v>12</v>
      </c>
      <c r="D3350" s="2">
        <v>2019</v>
      </c>
      <c r="E3350" s="4">
        <v>255</v>
      </c>
      <c r="F3350" s="4">
        <v>51</v>
      </c>
      <c r="G3350" s="4">
        <v>204</v>
      </c>
      <c r="H3350" s="3" t="s">
        <v>41</v>
      </c>
      <c r="I3350" s="3" t="s">
        <v>230</v>
      </c>
      <c r="J3350" s="4">
        <v>114.75</v>
      </c>
    </row>
    <row r="3351" spans="1:10" x14ac:dyDescent="0.3">
      <c r="A3351" s="2" t="s">
        <v>6406</v>
      </c>
      <c r="B3351" s="3" t="s">
        <v>6408</v>
      </c>
      <c r="C3351" s="2">
        <v>9</v>
      </c>
      <c r="D3351" s="2">
        <v>2020</v>
      </c>
      <c r="E3351" s="4">
        <v>579</v>
      </c>
      <c r="F3351" s="4">
        <v>0</v>
      </c>
      <c r="G3351" s="4">
        <v>579</v>
      </c>
      <c r="H3351" s="3" t="s">
        <v>41</v>
      </c>
      <c r="I3351" s="3" t="s">
        <v>197</v>
      </c>
      <c r="J3351" s="4">
        <v>167.91</v>
      </c>
    </row>
    <row r="3352" spans="1:10" x14ac:dyDescent="0.3">
      <c r="A3352" s="2" t="s">
        <v>6409</v>
      </c>
      <c r="B3352" s="3" t="s">
        <v>6410</v>
      </c>
      <c r="C3352" s="2">
        <v>12</v>
      </c>
      <c r="D3352" s="2">
        <v>2019</v>
      </c>
      <c r="E3352" s="4">
        <v>447</v>
      </c>
      <c r="F3352" s="4">
        <v>89.399999999999977</v>
      </c>
      <c r="G3352" s="4">
        <v>357.6</v>
      </c>
      <c r="H3352" s="3" t="s">
        <v>63</v>
      </c>
      <c r="I3352" s="3" t="s">
        <v>64</v>
      </c>
      <c r="J3352" s="4">
        <v>156.44999999999999</v>
      </c>
    </row>
    <row r="3353" spans="1:10" x14ac:dyDescent="0.3">
      <c r="A3353" s="2" t="s">
        <v>6409</v>
      </c>
      <c r="B3353" s="3" t="s">
        <v>6411</v>
      </c>
      <c r="C3353" s="2">
        <v>3</v>
      </c>
      <c r="D3353" s="2">
        <v>2020</v>
      </c>
      <c r="E3353" s="4">
        <v>144</v>
      </c>
      <c r="F3353" s="4">
        <v>21.600000000000009</v>
      </c>
      <c r="G3353" s="4">
        <v>122.39999999999999</v>
      </c>
      <c r="H3353" s="3" t="s">
        <v>11</v>
      </c>
      <c r="I3353" s="3" t="s">
        <v>119</v>
      </c>
      <c r="J3353" s="4">
        <v>66.240000000000009</v>
      </c>
    </row>
    <row r="3354" spans="1:10" x14ac:dyDescent="0.3">
      <c r="A3354" s="2" t="s">
        <v>6412</v>
      </c>
      <c r="B3354" s="3" t="s">
        <v>6413</v>
      </c>
      <c r="C3354" s="2">
        <v>12</v>
      </c>
      <c r="D3354" s="2">
        <v>2019</v>
      </c>
      <c r="E3354" s="4">
        <v>240</v>
      </c>
      <c r="F3354" s="4">
        <v>48</v>
      </c>
      <c r="G3354" s="4">
        <v>192</v>
      </c>
      <c r="H3354" s="3" t="s">
        <v>14</v>
      </c>
      <c r="I3354" s="3" t="s">
        <v>17</v>
      </c>
      <c r="J3354" s="4">
        <v>43.199999999999996</v>
      </c>
    </row>
    <row r="3355" spans="1:10" x14ac:dyDescent="0.3">
      <c r="A3355" s="2" t="s">
        <v>6412</v>
      </c>
      <c r="B3355" s="3" t="s">
        <v>6414</v>
      </c>
      <c r="C3355" s="2">
        <v>6</v>
      </c>
      <c r="D3355" s="2">
        <v>2020</v>
      </c>
      <c r="E3355" s="4">
        <v>205</v>
      </c>
      <c r="F3355" s="4">
        <v>0</v>
      </c>
      <c r="G3355" s="4">
        <v>205</v>
      </c>
      <c r="H3355" s="3" t="s">
        <v>14</v>
      </c>
      <c r="I3355" s="3" t="s">
        <v>87</v>
      </c>
      <c r="J3355" s="4">
        <v>36.9</v>
      </c>
    </row>
    <row r="3356" spans="1:10" x14ac:dyDescent="0.3">
      <c r="A3356" s="2" t="s">
        <v>6415</v>
      </c>
      <c r="B3356" s="3" t="s">
        <v>6416</v>
      </c>
      <c r="C3356" s="2">
        <v>12</v>
      </c>
      <c r="D3356" s="2">
        <v>2019</v>
      </c>
      <c r="E3356" s="4">
        <v>313</v>
      </c>
      <c r="F3356" s="4">
        <v>62.599999999999994</v>
      </c>
      <c r="G3356" s="4">
        <v>250.4</v>
      </c>
      <c r="H3356" s="3" t="s">
        <v>20</v>
      </c>
      <c r="I3356" s="3" t="s">
        <v>21</v>
      </c>
      <c r="J3356" s="4">
        <v>93.899999999999991</v>
      </c>
    </row>
    <row r="3357" spans="1:10" x14ac:dyDescent="0.3">
      <c r="A3357" s="2" t="s">
        <v>6415</v>
      </c>
      <c r="B3357" s="3" t="s">
        <v>6417</v>
      </c>
      <c r="C3357" s="2">
        <v>9</v>
      </c>
      <c r="D3357" s="2">
        <v>2020</v>
      </c>
      <c r="E3357" s="4">
        <v>258</v>
      </c>
      <c r="F3357" s="4">
        <v>0</v>
      </c>
      <c r="G3357" s="4">
        <v>258</v>
      </c>
      <c r="H3357" s="3" t="s">
        <v>20</v>
      </c>
      <c r="I3357" s="3" t="s">
        <v>105</v>
      </c>
      <c r="J3357" s="4">
        <v>72.240000000000009</v>
      </c>
    </row>
    <row r="3358" spans="1:10" x14ac:dyDescent="0.3">
      <c r="A3358" s="2" t="s">
        <v>6418</v>
      </c>
      <c r="B3358" s="3" t="s">
        <v>6419</v>
      </c>
      <c r="C3358" s="2">
        <v>12</v>
      </c>
      <c r="D3358" s="2">
        <v>2019</v>
      </c>
      <c r="E3358" s="4">
        <v>327</v>
      </c>
      <c r="F3358" s="4">
        <v>65.399999999999977</v>
      </c>
      <c r="G3358" s="4">
        <v>261.60000000000002</v>
      </c>
      <c r="H3358" s="3" t="s">
        <v>20</v>
      </c>
      <c r="I3358" s="3" t="s">
        <v>100</v>
      </c>
      <c r="J3358" s="4">
        <v>94.83</v>
      </c>
    </row>
    <row r="3359" spans="1:10" x14ac:dyDescent="0.3">
      <c r="A3359" s="2" t="s">
        <v>6418</v>
      </c>
      <c r="B3359" s="3" t="s">
        <v>6420</v>
      </c>
      <c r="C3359" s="2">
        <v>12</v>
      </c>
      <c r="D3359" s="2">
        <v>2020</v>
      </c>
      <c r="E3359" s="4">
        <v>327</v>
      </c>
      <c r="F3359" s="4">
        <v>0</v>
      </c>
      <c r="G3359" s="4">
        <v>327</v>
      </c>
      <c r="H3359" s="3" t="s">
        <v>20</v>
      </c>
      <c r="I3359" s="3" t="s">
        <v>100</v>
      </c>
      <c r="J3359" s="4">
        <v>94.83</v>
      </c>
    </row>
    <row r="3360" spans="1:10" x14ac:dyDescent="0.3">
      <c r="A3360" s="2" t="s">
        <v>6421</v>
      </c>
      <c r="B3360" s="3" t="s">
        <v>6422</v>
      </c>
      <c r="C3360" s="2">
        <v>12</v>
      </c>
      <c r="D3360" s="2">
        <v>2019</v>
      </c>
      <c r="E3360" s="4">
        <v>327</v>
      </c>
      <c r="F3360" s="4">
        <v>65.399999999999977</v>
      </c>
      <c r="G3360" s="4">
        <v>261.60000000000002</v>
      </c>
      <c r="H3360" s="3" t="s">
        <v>20</v>
      </c>
      <c r="I3360" s="3" t="s">
        <v>100</v>
      </c>
      <c r="J3360" s="4">
        <v>94.83</v>
      </c>
    </row>
    <row r="3361" spans="1:10" x14ac:dyDescent="0.3">
      <c r="A3361" s="2" t="s">
        <v>6421</v>
      </c>
      <c r="B3361" s="3" t="s">
        <v>6423</v>
      </c>
      <c r="C3361" s="2">
        <v>6</v>
      </c>
      <c r="D3361" s="2">
        <v>2020</v>
      </c>
      <c r="E3361" s="4">
        <v>313</v>
      </c>
      <c r="F3361" s="4">
        <v>0</v>
      </c>
      <c r="G3361" s="4">
        <v>313</v>
      </c>
      <c r="H3361" s="3" t="s">
        <v>20</v>
      </c>
      <c r="I3361" s="3" t="s">
        <v>21</v>
      </c>
      <c r="J3361" s="4">
        <v>93.899999999999991</v>
      </c>
    </row>
    <row r="3362" spans="1:10" x14ac:dyDescent="0.3">
      <c r="A3362" s="2" t="s">
        <v>6424</v>
      </c>
      <c r="B3362" s="3" t="s">
        <v>6425</v>
      </c>
      <c r="C3362" s="2">
        <v>12</v>
      </c>
      <c r="D3362" s="2">
        <v>2019</v>
      </c>
      <c r="E3362" s="4">
        <v>258</v>
      </c>
      <c r="F3362" s="4">
        <v>51.599999999999994</v>
      </c>
      <c r="G3362" s="4">
        <v>206.4</v>
      </c>
      <c r="H3362" s="3" t="s">
        <v>20</v>
      </c>
      <c r="I3362" s="3" t="s">
        <v>105</v>
      </c>
      <c r="J3362" s="4">
        <v>72.240000000000009</v>
      </c>
    </row>
    <row r="3363" spans="1:10" x14ac:dyDescent="0.3">
      <c r="A3363" s="2" t="s">
        <v>6424</v>
      </c>
      <c r="B3363" s="3" t="s">
        <v>6426</v>
      </c>
      <c r="C3363" s="2">
        <v>2</v>
      </c>
      <c r="D3363" s="2">
        <v>2020</v>
      </c>
      <c r="E3363" s="4">
        <v>327</v>
      </c>
      <c r="F3363" s="4">
        <v>0</v>
      </c>
      <c r="G3363" s="4">
        <v>327</v>
      </c>
      <c r="H3363" s="3" t="s">
        <v>20</v>
      </c>
      <c r="I3363" s="3" t="s">
        <v>100</v>
      </c>
      <c r="J3363" s="4">
        <v>94.83</v>
      </c>
    </row>
    <row r="3364" spans="1:10" x14ac:dyDescent="0.3">
      <c r="A3364" s="2" t="s">
        <v>6427</v>
      </c>
      <c r="B3364" s="3" t="s">
        <v>6428</v>
      </c>
      <c r="C3364" s="2">
        <v>12</v>
      </c>
      <c r="D3364" s="2">
        <v>2019</v>
      </c>
      <c r="E3364" s="4">
        <v>258</v>
      </c>
      <c r="F3364" s="4">
        <v>51.599999999999994</v>
      </c>
      <c r="G3364" s="4">
        <v>206.4</v>
      </c>
      <c r="H3364" s="3" t="s">
        <v>20</v>
      </c>
      <c r="I3364" s="3" t="s">
        <v>105</v>
      </c>
      <c r="J3364" s="4">
        <v>72.240000000000009</v>
      </c>
    </row>
    <row r="3365" spans="1:10" x14ac:dyDescent="0.3">
      <c r="A3365" s="2" t="s">
        <v>6427</v>
      </c>
      <c r="B3365" s="3" t="s">
        <v>6429</v>
      </c>
      <c r="C3365" s="2">
        <v>6</v>
      </c>
      <c r="D3365" s="2">
        <v>2020</v>
      </c>
      <c r="E3365" s="4">
        <v>313</v>
      </c>
      <c r="F3365" s="4">
        <v>0</v>
      </c>
      <c r="G3365" s="4">
        <v>313</v>
      </c>
      <c r="H3365" s="3" t="s">
        <v>20</v>
      </c>
      <c r="I3365" s="3" t="s">
        <v>21</v>
      </c>
      <c r="J3365" s="4">
        <v>93.899999999999991</v>
      </c>
    </row>
    <row r="3366" spans="1:10" x14ac:dyDescent="0.3">
      <c r="A3366" s="2" t="s">
        <v>6430</v>
      </c>
      <c r="B3366" s="3" t="s">
        <v>6431</v>
      </c>
      <c r="C3366" s="2">
        <v>12</v>
      </c>
      <c r="D3366" s="2">
        <v>2019</v>
      </c>
      <c r="E3366" s="4">
        <v>478</v>
      </c>
      <c r="F3366" s="4">
        <v>95.599999999999966</v>
      </c>
      <c r="G3366" s="4">
        <v>382.40000000000003</v>
      </c>
      <c r="H3366" s="3" t="s">
        <v>44</v>
      </c>
      <c r="I3366" s="3" t="s">
        <v>162</v>
      </c>
      <c r="J3366" s="4">
        <v>119.5</v>
      </c>
    </row>
    <row r="3367" spans="1:10" x14ac:dyDescent="0.3">
      <c r="A3367" s="2" t="s">
        <v>6432</v>
      </c>
      <c r="B3367" s="3" t="s">
        <v>6433</v>
      </c>
      <c r="C3367" s="2">
        <v>12</v>
      </c>
      <c r="D3367" s="2">
        <v>2019</v>
      </c>
      <c r="E3367" s="4">
        <v>312</v>
      </c>
      <c r="F3367" s="4">
        <v>62.399999999999977</v>
      </c>
      <c r="G3367" s="4">
        <v>249.60000000000002</v>
      </c>
      <c r="H3367" s="3" t="s">
        <v>60</v>
      </c>
      <c r="I3367" s="3" t="s">
        <v>61</v>
      </c>
      <c r="J3367" s="4">
        <v>99.84</v>
      </c>
    </row>
    <row r="3368" spans="1:10" x14ac:dyDescent="0.3">
      <c r="A3368" s="2" t="s">
        <v>6432</v>
      </c>
      <c r="B3368" s="3" t="s">
        <v>6434</v>
      </c>
      <c r="C3368" s="2">
        <v>9</v>
      </c>
      <c r="D3368" s="2">
        <v>2020</v>
      </c>
      <c r="E3368" s="4">
        <v>345</v>
      </c>
      <c r="F3368" s="4">
        <v>0</v>
      </c>
      <c r="G3368" s="4">
        <v>345</v>
      </c>
      <c r="H3368" s="3" t="s">
        <v>63</v>
      </c>
      <c r="I3368" s="3" t="s">
        <v>116</v>
      </c>
      <c r="J3368" s="4">
        <v>106.95</v>
      </c>
    </row>
    <row r="3369" spans="1:10" x14ac:dyDescent="0.3">
      <c r="A3369" s="2" t="s">
        <v>6432</v>
      </c>
      <c r="B3369" s="3" t="s">
        <v>6435</v>
      </c>
      <c r="C3369" s="2">
        <v>8</v>
      </c>
      <c r="D3369" s="2">
        <v>2020</v>
      </c>
      <c r="E3369" s="4">
        <v>447</v>
      </c>
      <c r="F3369" s="4">
        <v>0</v>
      </c>
      <c r="G3369" s="4">
        <v>447</v>
      </c>
      <c r="H3369" s="3" t="s">
        <v>63</v>
      </c>
      <c r="I3369" s="3" t="s">
        <v>64</v>
      </c>
      <c r="J3369" s="4">
        <v>156.44999999999999</v>
      </c>
    </row>
    <row r="3370" spans="1:10" x14ac:dyDescent="0.3">
      <c r="A3370" s="2" t="s">
        <v>6432</v>
      </c>
      <c r="B3370" s="3" t="s">
        <v>6436</v>
      </c>
      <c r="C3370" s="2">
        <v>8</v>
      </c>
      <c r="D3370" s="2">
        <v>2020</v>
      </c>
      <c r="E3370" s="4">
        <v>383</v>
      </c>
      <c r="F3370" s="4">
        <v>0</v>
      </c>
      <c r="G3370" s="4">
        <v>383</v>
      </c>
      <c r="H3370" s="3" t="s">
        <v>63</v>
      </c>
      <c r="I3370" s="3" t="s">
        <v>66</v>
      </c>
      <c r="J3370" s="4">
        <v>122.56</v>
      </c>
    </row>
    <row r="3371" spans="1:10" x14ac:dyDescent="0.3">
      <c r="A3371" s="2" t="s">
        <v>6437</v>
      </c>
      <c r="B3371" s="3" t="s">
        <v>6438</v>
      </c>
      <c r="C3371" s="2">
        <v>12</v>
      </c>
      <c r="D3371" s="2">
        <v>2019</v>
      </c>
      <c r="E3371" s="4">
        <v>383</v>
      </c>
      <c r="F3371" s="4">
        <v>76.599999999999966</v>
      </c>
      <c r="G3371" s="4">
        <v>306.40000000000003</v>
      </c>
      <c r="H3371" s="3" t="s">
        <v>63</v>
      </c>
      <c r="I3371" s="3" t="s">
        <v>66</v>
      </c>
      <c r="J3371" s="4">
        <v>122.56</v>
      </c>
    </row>
    <row r="3372" spans="1:10" x14ac:dyDescent="0.3">
      <c r="A3372" s="2" t="s">
        <v>6439</v>
      </c>
      <c r="B3372" s="3" t="s">
        <v>6440</v>
      </c>
      <c r="C3372" s="2">
        <v>12</v>
      </c>
      <c r="D3372" s="2">
        <v>2019</v>
      </c>
      <c r="E3372" s="4">
        <v>383</v>
      </c>
      <c r="F3372" s="4">
        <v>76.599999999999966</v>
      </c>
      <c r="G3372" s="4">
        <v>306.40000000000003</v>
      </c>
      <c r="H3372" s="3" t="s">
        <v>63</v>
      </c>
      <c r="I3372" s="3" t="s">
        <v>66</v>
      </c>
      <c r="J3372" s="4">
        <v>122.56</v>
      </c>
    </row>
    <row r="3373" spans="1:10" x14ac:dyDescent="0.3">
      <c r="A3373" s="2" t="s">
        <v>6439</v>
      </c>
      <c r="B3373" s="3" t="s">
        <v>6441</v>
      </c>
      <c r="C3373" s="2">
        <v>10</v>
      </c>
      <c r="D3373" s="2">
        <v>2020</v>
      </c>
      <c r="E3373" s="4">
        <v>172</v>
      </c>
      <c r="F3373" s="4">
        <v>0</v>
      </c>
      <c r="G3373" s="4">
        <v>172</v>
      </c>
      <c r="H3373" s="3" t="s">
        <v>11</v>
      </c>
      <c r="I3373" s="3" t="s">
        <v>71</v>
      </c>
      <c r="J3373" s="4">
        <v>65.36</v>
      </c>
    </row>
    <row r="3374" spans="1:10" x14ac:dyDescent="0.3">
      <c r="A3374" s="2" t="s">
        <v>6442</v>
      </c>
      <c r="B3374" s="3" t="s">
        <v>6443</v>
      </c>
      <c r="C3374" s="2">
        <v>12</v>
      </c>
      <c r="D3374" s="2">
        <v>2019</v>
      </c>
      <c r="E3374" s="4">
        <v>168</v>
      </c>
      <c r="F3374" s="4">
        <v>33.599999999999994</v>
      </c>
      <c r="G3374" s="4">
        <v>134.4</v>
      </c>
      <c r="H3374" s="3" t="s">
        <v>11</v>
      </c>
      <c r="I3374" s="3" t="s">
        <v>12</v>
      </c>
      <c r="J3374" s="4">
        <v>25.2</v>
      </c>
    </row>
    <row r="3375" spans="1:10" x14ac:dyDescent="0.3">
      <c r="A3375" s="2" t="s">
        <v>6442</v>
      </c>
      <c r="B3375" s="3" t="s">
        <v>6444</v>
      </c>
      <c r="C3375" s="2">
        <v>11</v>
      </c>
      <c r="D3375" s="2">
        <v>2020</v>
      </c>
      <c r="E3375" s="4">
        <v>168</v>
      </c>
      <c r="F3375" s="4">
        <v>0</v>
      </c>
      <c r="G3375" s="4">
        <v>168</v>
      </c>
      <c r="H3375" s="3" t="s">
        <v>11</v>
      </c>
      <c r="I3375" s="3" t="s">
        <v>12</v>
      </c>
      <c r="J3375" s="4">
        <v>25.2</v>
      </c>
    </row>
    <row r="3376" spans="1:10" x14ac:dyDescent="0.3">
      <c r="A3376" s="2" t="s">
        <v>6442</v>
      </c>
      <c r="B3376" s="3" t="s">
        <v>6445</v>
      </c>
      <c r="C3376" s="2">
        <v>6</v>
      </c>
      <c r="D3376" s="2">
        <v>2020</v>
      </c>
      <c r="E3376" s="4">
        <v>168</v>
      </c>
      <c r="F3376" s="4">
        <v>0</v>
      </c>
      <c r="G3376" s="4">
        <v>168</v>
      </c>
      <c r="H3376" s="3" t="s">
        <v>11</v>
      </c>
      <c r="I3376" s="3" t="s">
        <v>12</v>
      </c>
      <c r="J3376" s="4">
        <v>25.2</v>
      </c>
    </row>
    <row r="3377" spans="1:10" x14ac:dyDescent="0.3">
      <c r="A3377" s="2" t="s">
        <v>6442</v>
      </c>
      <c r="B3377" s="3" t="s">
        <v>6446</v>
      </c>
      <c r="C3377" s="2">
        <v>6</v>
      </c>
      <c r="D3377" s="2">
        <v>2020</v>
      </c>
      <c r="E3377" s="4">
        <v>144</v>
      </c>
      <c r="F3377" s="4">
        <v>0</v>
      </c>
      <c r="G3377" s="4">
        <v>144</v>
      </c>
      <c r="H3377" s="3" t="s">
        <v>11</v>
      </c>
      <c r="I3377" s="3" t="s">
        <v>119</v>
      </c>
      <c r="J3377" s="4">
        <v>66.240000000000009</v>
      </c>
    </row>
    <row r="3378" spans="1:10" x14ac:dyDescent="0.3">
      <c r="A3378" s="2" t="s">
        <v>6447</v>
      </c>
      <c r="B3378" s="3" t="s">
        <v>6448</v>
      </c>
      <c r="C3378" s="2">
        <v>12</v>
      </c>
      <c r="D3378" s="2">
        <v>2019</v>
      </c>
      <c r="E3378" s="4">
        <v>168</v>
      </c>
      <c r="F3378" s="4">
        <v>33.599999999999994</v>
      </c>
      <c r="G3378" s="4">
        <v>134.4</v>
      </c>
      <c r="H3378" s="3" t="s">
        <v>11</v>
      </c>
      <c r="I3378" s="3" t="s">
        <v>121</v>
      </c>
      <c r="J3378" s="4">
        <v>75.600000000000009</v>
      </c>
    </row>
    <row r="3379" spans="1:10" x14ac:dyDescent="0.3">
      <c r="A3379" s="2" t="s">
        <v>6447</v>
      </c>
      <c r="B3379" s="3" t="s">
        <v>6449</v>
      </c>
      <c r="C3379" s="2">
        <v>10</v>
      </c>
      <c r="D3379" s="2">
        <v>2020</v>
      </c>
      <c r="E3379" s="4">
        <v>168</v>
      </c>
      <c r="F3379" s="4">
        <v>0</v>
      </c>
      <c r="G3379" s="4">
        <v>168</v>
      </c>
      <c r="H3379" s="3" t="s">
        <v>11</v>
      </c>
      <c r="I3379" s="3" t="s">
        <v>12</v>
      </c>
      <c r="J3379" s="4">
        <v>25.2</v>
      </c>
    </row>
    <row r="3380" spans="1:10" x14ac:dyDescent="0.3">
      <c r="A3380" s="2" t="s">
        <v>6450</v>
      </c>
      <c r="B3380" s="3" t="s">
        <v>6451</v>
      </c>
      <c r="C3380" s="2">
        <v>12</v>
      </c>
      <c r="D3380" s="2">
        <v>2019</v>
      </c>
      <c r="E3380" s="4">
        <v>192</v>
      </c>
      <c r="F3380" s="4">
        <v>38.399999999999977</v>
      </c>
      <c r="G3380" s="4">
        <v>153.60000000000002</v>
      </c>
      <c r="H3380" s="3" t="s">
        <v>14</v>
      </c>
      <c r="I3380" s="3" t="s">
        <v>78</v>
      </c>
      <c r="J3380" s="4">
        <v>34.56</v>
      </c>
    </row>
    <row r="3381" spans="1:10" x14ac:dyDescent="0.3">
      <c r="A3381" s="2" t="s">
        <v>6450</v>
      </c>
      <c r="B3381" s="3" t="s">
        <v>6452</v>
      </c>
      <c r="C3381" s="2">
        <v>8</v>
      </c>
      <c r="D3381" s="2">
        <v>2020</v>
      </c>
      <c r="E3381" s="4">
        <v>210</v>
      </c>
      <c r="F3381" s="4">
        <v>0</v>
      </c>
      <c r="G3381" s="4">
        <v>210</v>
      </c>
      <c r="H3381" s="3" t="s">
        <v>14</v>
      </c>
      <c r="I3381" s="3" t="s">
        <v>75</v>
      </c>
      <c r="J3381" s="4">
        <v>37.799999999999997</v>
      </c>
    </row>
    <row r="3382" spans="1:10" x14ac:dyDescent="0.3">
      <c r="A3382" s="2" t="s">
        <v>6450</v>
      </c>
      <c r="B3382" s="3" t="s">
        <v>6453</v>
      </c>
      <c r="C3382" s="2">
        <v>9</v>
      </c>
      <c r="D3382" s="2">
        <v>2020</v>
      </c>
      <c r="E3382" s="4">
        <v>240</v>
      </c>
      <c r="F3382" s="4">
        <v>0</v>
      </c>
      <c r="G3382" s="4">
        <v>240</v>
      </c>
      <c r="H3382" s="3" t="s">
        <v>14</v>
      </c>
      <c r="I3382" s="3" t="s">
        <v>17</v>
      </c>
      <c r="J3382" s="4">
        <v>43.199999999999996</v>
      </c>
    </row>
    <row r="3383" spans="1:10" x14ac:dyDescent="0.3">
      <c r="A3383" s="2" t="s">
        <v>6454</v>
      </c>
      <c r="B3383" s="3" t="s">
        <v>6455</v>
      </c>
      <c r="C3383" s="2">
        <v>12</v>
      </c>
      <c r="D3383" s="2">
        <v>2019</v>
      </c>
      <c r="E3383" s="4">
        <v>278</v>
      </c>
      <c r="F3383" s="4">
        <v>55.599999999999994</v>
      </c>
      <c r="G3383" s="4">
        <v>222.4</v>
      </c>
      <c r="H3383" s="3" t="s">
        <v>38</v>
      </c>
      <c r="I3383" s="3" t="s">
        <v>4871</v>
      </c>
      <c r="J3383" s="4">
        <v>69.5</v>
      </c>
    </row>
    <row r="3384" spans="1:10" x14ac:dyDescent="0.3">
      <c r="A3384" s="2" t="s">
        <v>6456</v>
      </c>
      <c r="B3384" s="3" t="s">
        <v>6457</v>
      </c>
      <c r="C3384" s="2">
        <v>12</v>
      </c>
      <c r="D3384" s="2">
        <v>2019</v>
      </c>
      <c r="E3384" s="4">
        <v>510</v>
      </c>
      <c r="F3384" s="4">
        <v>102</v>
      </c>
      <c r="G3384" s="4">
        <v>408</v>
      </c>
      <c r="H3384" s="3" t="s">
        <v>41</v>
      </c>
      <c r="I3384" s="3" t="s">
        <v>42</v>
      </c>
      <c r="J3384" s="4">
        <v>163.20000000000002</v>
      </c>
    </row>
    <row r="3385" spans="1:10" x14ac:dyDescent="0.3">
      <c r="A3385" s="2" t="s">
        <v>6456</v>
      </c>
      <c r="B3385" s="3" t="s">
        <v>6458</v>
      </c>
      <c r="C3385" s="2">
        <v>3</v>
      </c>
      <c r="D3385" s="2">
        <v>2020</v>
      </c>
      <c r="E3385" s="4">
        <v>488</v>
      </c>
      <c r="F3385" s="4">
        <v>73.199999999999989</v>
      </c>
      <c r="G3385" s="4">
        <v>414.8</v>
      </c>
      <c r="H3385" s="3" t="s">
        <v>44</v>
      </c>
      <c r="I3385" s="3" t="s">
        <v>50</v>
      </c>
      <c r="J3385" s="4">
        <v>156.16</v>
      </c>
    </row>
    <row r="3386" spans="1:10" x14ac:dyDescent="0.3">
      <c r="A3386" s="2" t="s">
        <v>6456</v>
      </c>
      <c r="B3386" s="3" t="s">
        <v>6459</v>
      </c>
      <c r="C3386" s="2">
        <v>7</v>
      </c>
      <c r="D3386" s="2">
        <v>2020</v>
      </c>
      <c r="E3386" s="4">
        <v>312</v>
      </c>
      <c r="F3386" s="4">
        <v>0</v>
      </c>
      <c r="G3386" s="4">
        <v>312</v>
      </c>
      <c r="H3386" s="3" t="s">
        <v>60</v>
      </c>
      <c r="I3386" s="3" t="s">
        <v>61</v>
      </c>
      <c r="J3386" s="4">
        <v>99.84</v>
      </c>
    </row>
    <row r="3387" spans="1:10" x14ac:dyDescent="0.3">
      <c r="A3387" s="2" t="s">
        <v>6456</v>
      </c>
      <c r="B3387" s="3" t="s">
        <v>6460</v>
      </c>
      <c r="C3387" s="2">
        <v>5</v>
      </c>
      <c r="D3387" s="2">
        <v>2020</v>
      </c>
      <c r="E3387" s="4">
        <v>180</v>
      </c>
      <c r="F3387" s="4">
        <v>0</v>
      </c>
      <c r="G3387" s="4">
        <v>180</v>
      </c>
      <c r="H3387" s="3" t="s">
        <v>60</v>
      </c>
      <c r="I3387" s="3" t="s">
        <v>1434</v>
      </c>
      <c r="J3387" s="4">
        <v>61.2</v>
      </c>
    </row>
    <row r="3388" spans="1:10" x14ac:dyDescent="0.3">
      <c r="A3388" s="2" t="s">
        <v>6456</v>
      </c>
      <c r="B3388" s="3" t="s">
        <v>6461</v>
      </c>
      <c r="C3388" s="2">
        <v>6</v>
      </c>
      <c r="D3388" s="2">
        <v>2020</v>
      </c>
      <c r="E3388" s="4">
        <v>317</v>
      </c>
      <c r="F3388" s="4">
        <v>0</v>
      </c>
      <c r="G3388" s="4">
        <v>317</v>
      </c>
      <c r="H3388" s="3" t="s">
        <v>60</v>
      </c>
      <c r="I3388" s="3" t="s">
        <v>245</v>
      </c>
      <c r="J3388" s="4">
        <v>98.27</v>
      </c>
    </row>
    <row r="3389" spans="1:10" x14ac:dyDescent="0.3">
      <c r="A3389" s="2" t="s">
        <v>6456</v>
      </c>
      <c r="B3389" s="3" t="s">
        <v>6462</v>
      </c>
      <c r="C3389" s="2">
        <v>9</v>
      </c>
      <c r="D3389" s="2">
        <v>2020</v>
      </c>
      <c r="E3389" s="4">
        <v>228</v>
      </c>
      <c r="F3389" s="4">
        <v>0</v>
      </c>
      <c r="G3389" s="4">
        <v>228</v>
      </c>
      <c r="H3389" s="3" t="s">
        <v>60</v>
      </c>
      <c r="I3389" s="3" t="s">
        <v>557</v>
      </c>
      <c r="J3389" s="4">
        <v>79.8</v>
      </c>
    </row>
    <row r="3390" spans="1:10" x14ac:dyDescent="0.3">
      <c r="A3390" s="2" t="s">
        <v>6463</v>
      </c>
      <c r="B3390" s="3" t="s">
        <v>6464</v>
      </c>
      <c r="C3390" s="2">
        <v>12</v>
      </c>
      <c r="D3390" s="2">
        <v>2019</v>
      </c>
      <c r="E3390" s="4">
        <v>284</v>
      </c>
      <c r="F3390" s="4">
        <v>56.799999999999983</v>
      </c>
      <c r="G3390" s="4">
        <v>227.20000000000002</v>
      </c>
      <c r="H3390" s="3" t="s">
        <v>60</v>
      </c>
      <c r="I3390" s="3" t="s">
        <v>109</v>
      </c>
      <c r="J3390" s="4">
        <v>76.680000000000007</v>
      </c>
    </row>
    <row r="3391" spans="1:10" x14ac:dyDescent="0.3">
      <c r="A3391" s="2" t="s">
        <v>6465</v>
      </c>
      <c r="B3391" s="3" t="s">
        <v>6466</v>
      </c>
      <c r="C3391" s="2">
        <v>12</v>
      </c>
      <c r="D3391" s="2">
        <v>2019</v>
      </c>
      <c r="E3391" s="4">
        <v>168</v>
      </c>
      <c r="F3391" s="4">
        <v>33.599999999999994</v>
      </c>
      <c r="G3391" s="4">
        <v>134.4</v>
      </c>
      <c r="H3391" s="3" t="s">
        <v>60</v>
      </c>
      <c r="I3391" s="3" t="s">
        <v>535</v>
      </c>
      <c r="J3391" s="4">
        <v>60.48</v>
      </c>
    </row>
    <row r="3392" spans="1:10" x14ac:dyDescent="0.3">
      <c r="A3392" s="2" t="s">
        <v>6467</v>
      </c>
      <c r="B3392" s="3" t="s">
        <v>6468</v>
      </c>
      <c r="C3392" s="2">
        <v>12</v>
      </c>
      <c r="D3392" s="2">
        <v>2019</v>
      </c>
      <c r="E3392" s="4">
        <v>312</v>
      </c>
      <c r="F3392" s="4">
        <v>62.399999999999977</v>
      </c>
      <c r="G3392" s="4">
        <v>249.60000000000002</v>
      </c>
      <c r="H3392" s="3" t="s">
        <v>60</v>
      </c>
      <c r="I3392" s="3" t="s">
        <v>61</v>
      </c>
      <c r="J3392" s="4">
        <v>99.84</v>
      </c>
    </row>
    <row r="3393" spans="1:10" x14ac:dyDescent="0.3">
      <c r="A3393" s="2" t="s">
        <v>6467</v>
      </c>
      <c r="B3393" s="3" t="s">
        <v>6469</v>
      </c>
      <c r="C3393" s="2">
        <v>6</v>
      </c>
      <c r="D3393" s="2">
        <v>2020</v>
      </c>
      <c r="E3393" s="4">
        <v>383</v>
      </c>
      <c r="F3393" s="4">
        <v>0</v>
      </c>
      <c r="G3393" s="4">
        <v>383</v>
      </c>
      <c r="H3393" s="3" t="s">
        <v>63</v>
      </c>
      <c r="I3393" s="3" t="s">
        <v>66</v>
      </c>
      <c r="J3393" s="4">
        <v>122.56</v>
      </c>
    </row>
    <row r="3394" spans="1:10" x14ac:dyDescent="0.3">
      <c r="A3394" s="2" t="s">
        <v>6470</v>
      </c>
      <c r="B3394" s="3" t="s">
        <v>6471</v>
      </c>
      <c r="C3394" s="2">
        <v>12</v>
      </c>
      <c r="D3394" s="2">
        <v>2019</v>
      </c>
      <c r="E3394" s="4">
        <v>447</v>
      </c>
      <c r="F3394" s="4">
        <v>89.399999999999977</v>
      </c>
      <c r="G3394" s="4">
        <v>357.6</v>
      </c>
      <c r="H3394" s="3" t="s">
        <v>63</v>
      </c>
      <c r="I3394" s="3" t="s">
        <v>64</v>
      </c>
      <c r="J3394" s="4">
        <v>156.44999999999999</v>
      </c>
    </row>
    <row r="3395" spans="1:10" x14ac:dyDescent="0.3">
      <c r="A3395" s="2" t="s">
        <v>6472</v>
      </c>
      <c r="B3395" s="3" t="s">
        <v>6473</v>
      </c>
      <c r="C3395" s="2">
        <v>12</v>
      </c>
      <c r="D3395" s="2">
        <v>2019</v>
      </c>
      <c r="E3395" s="4">
        <v>383</v>
      </c>
      <c r="F3395" s="4">
        <v>76.599999999999966</v>
      </c>
      <c r="G3395" s="4">
        <v>306.40000000000003</v>
      </c>
      <c r="H3395" s="3" t="s">
        <v>63</v>
      </c>
      <c r="I3395" s="3" t="s">
        <v>66</v>
      </c>
      <c r="J3395" s="4">
        <v>122.56</v>
      </c>
    </row>
    <row r="3396" spans="1:10" x14ac:dyDescent="0.3">
      <c r="A3396" s="2" t="s">
        <v>6474</v>
      </c>
      <c r="B3396" s="3" t="s">
        <v>6475</v>
      </c>
      <c r="C3396" s="2">
        <v>12</v>
      </c>
      <c r="D3396" s="2">
        <v>2019</v>
      </c>
      <c r="E3396" s="4">
        <v>383</v>
      </c>
      <c r="F3396" s="4">
        <v>76.599999999999966</v>
      </c>
      <c r="G3396" s="4">
        <v>306.40000000000003</v>
      </c>
      <c r="H3396" s="3" t="s">
        <v>63</v>
      </c>
      <c r="I3396" s="3" t="s">
        <v>66</v>
      </c>
      <c r="J3396" s="4">
        <v>122.56</v>
      </c>
    </row>
    <row r="3397" spans="1:10" x14ac:dyDescent="0.3">
      <c r="A3397" s="2" t="s">
        <v>6476</v>
      </c>
      <c r="B3397" s="3" t="s">
        <v>6477</v>
      </c>
      <c r="C3397" s="2">
        <v>12</v>
      </c>
      <c r="D3397" s="2">
        <v>2019</v>
      </c>
      <c r="E3397" s="4">
        <v>383</v>
      </c>
      <c r="F3397" s="4">
        <v>76.599999999999966</v>
      </c>
      <c r="G3397" s="4">
        <v>306.40000000000003</v>
      </c>
      <c r="H3397" s="3" t="s">
        <v>63</v>
      </c>
      <c r="I3397" s="3" t="s">
        <v>66</v>
      </c>
      <c r="J3397" s="4">
        <v>122.56</v>
      </c>
    </row>
    <row r="3398" spans="1:10" x14ac:dyDescent="0.3">
      <c r="A3398" s="2" t="s">
        <v>6476</v>
      </c>
      <c r="B3398" s="3" t="s">
        <v>6478</v>
      </c>
      <c r="C3398" s="2">
        <v>10</v>
      </c>
      <c r="D3398" s="2">
        <v>2020</v>
      </c>
      <c r="E3398" s="4">
        <v>168</v>
      </c>
      <c r="F3398" s="4">
        <v>0</v>
      </c>
      <c r="G3398" s="4">
        <v>168</v>
      </c>
      <c r="H3398" s="3" t="s">
        <v>11</v>
      </c>
      <c r="I3398" s="3" t="s">
        <v>12</v>
      </c>
      <c r="J3398" s="4">
        <v>25.2</v>
      </c>
    </row>
    <row r="3399" spans="1:10" x14ac:dyDescent="0.3">
      <c r="A3399" s="2" t="s">
        <v>6479</v>
      </c>
      <c r="B3399" s="3" t="s">
        <v>6480</v>
      </c>
      <c r="C3399" s="2">
        <v>12</v>
      </c>
      <c r="D3399" s="2">
        <v>2019</v>
      </c>
      <c r="E3399" s="4">
        <v>436</v>
      </c>
      <c r="F3399" s="4">
        <v>87.199999999999989</v>
      </c>
      <c r="G3399" s="4">
        <v>348.8</v>
      </c>
      <c r="H3399" s="3" t="s">
        <v>38</v>
      </c>
      <c r="I3399" s="3" t="s">
        <v>1503</v>
      </c>
      <c r="J3399" s="4">
        <v>122.08000000000001</v>
      </c>
    </row>
    <row r="3400" spans="1:10" x14ac:dyDescent="0.3">
      <c r="A3400" s="2" t="s">
        <v>6481</v>
      </c>
      <c r="B3400" s="3" t="s">
        <v>6482</v>
      </c>
      <c r="C3400" s="2">
        <v>12</v>
      </c>
      <c r="D3400" s="2">
        <v>2019</v>
      </c>
      <c r="E3400" s="4">
        <v>636</v>
      </c>
      <c r="F3400" s="4">
        <v>127.19999999999999</v>
      </c>
      <c r="G3400" s="4">
        <v>508.8</v>
      </c>
      <c r="H3400" s="3" t="s">
        <v>41</v>
      </c>
      <c r="I3400" s="3" t="s">
        <v>194</v>
      </c>
      <c r="J3400" s="4">
        <v>216.24</v>
      </c>
    </row>
    <row r="3401" spans="1:10" x14ac:dyDescent="0.3">
      <c r="A3401" s="2" t="s">
        <v>6483</v>
      </c>
      <c r="B3401" s="3" t="s">
        <v>6484</v>
      </c>
      <c r="C3401" s="2">
        <v>12</v>
      </c>
      <c r="D3401" s="2">
        <v>2019</v>
      </c>
      <c r="E3401" s="4">
        <v>540</v>
      </c>
      <c r="F3401" s="4">
        <v>108</v>
      </c>
      <c r="G3401" s="4">
        <v>432</v>
      </c>
      <c r="H3401" s="3" t="s">
        <v>44</v>
      </c>
      <c r="I3401" s="3" t="s">
        <v>568</v>
      </c>
      <c r="J3401" s="4">
        <v>167.4</v>
      </c>
    </row>
    <row r="3402" spans="1:10" x14ac:dyDescent="0.3">
      <c r="A3402" s="2" t="s">
        <v>6485</v>
      </c>
      <c r="B3402" s="3" t="s">
        <v>6486</v>
      </c>
      <c r="C3402" s="2">
        <v>12</v>
      </c>
      <c r="D3402" s="2">
        <v>2019</v>
      </c>
      <c r="E3402" s="4">
        <v>336</v>
      </c>
      <c r="F3402" s="4">
        <v>67.199999999999989</v>
      </c>
      <c r="G3402" s="4">
        <v>268.8</v>
      </c>
      <c r="H3402" s="3" t="s">
        <v>60</v>
      </c>
      <c r="I3402" s="3" t="s">
        <v>247</v>
      </c>
      <c r="J3402" s="4">
        <v>120.96</v>
      </c>
    </row>
    <row r="3403" spans="1:10" x14ac:dyDescent="0.3">
      <c r="A3403" s="2" t="s">
        <v>6487</v>
      </c>
      <c r="B3403" s="3" t="s">
        <v>6488</v>
      </c>
      <c r="C3403" s="2">
        <v>12</v>
      </c>
      <c r="D3403" s="2">
        <v>2019</v>
      </c>
      <c r="E3403" s="4">
        <v>180</v>
      </c>
      <c r="F3403" s="4">
        <v>36</v>
      </c>
      <c r="G3403" s="4">
        <v>144</v>
      </c>
      <c r="H3403" s="3" t="s">
        <v>60</v>
      </c>
      <c r="I3403" s="3" t="s">
        <v>1434</v>
      </c>
      <c r="J3403" s="4">
        <v>61.2</v>
      </c>
    </row>
    <row r="3404" spans="1:10" x14ac:dyDescent="0.3">
      <c r="A3404" s="2" t="s">
        <v>6487</v>
      </c>
      <c r="B3404" s="3" t="s">
        <v>6489</v>
      </c>
      <c r="C3404" s="2">
        <v>8</v>
      </c>
      <c r="D3404" s="2">
        <v>2020</v>
      </c>
      <c r="E3404" s="4">
        <v>447</v>
      </c>
      <c r="F3404" s="4">
        <v>0</v>
      </c>
      <c r="G3404" s="4">
        <v>447</v>
      </c>
      <c r="H3404" s="3" t="s">
        <v>63</v>
      </c>
      <c r="I3404" s="3" t="s">
        <v>64</v>
      </c>
      <c r="J3404" s="4">
        <v>156.44999999999999</v>
      </c>
    </row>
    <row r="3405" spans="1:10" x14ac:dyDescent="0.3">
      <c r="A3405" s="2" t="s">
        <v>6490</v>
      </c>
      <c r="B3405" s="3" t="s">
        <v>6491</v>
      </c>
      <c r="C3405" s="2">
        <v>12</v>
      </c>
      <c r="D3405" s="2">
        <v>2019</v>
      </c>
      <c r="E3405" s="4">
        <v>383</v>
      </c>
      <c r="F3405" s="4">
        <v>76.599999999999966</v>
      </c>
      <c r="G3405" s="4">
        <v>306.40000000000003</v>
      </c>
      <c r="H3405" s="3" t="s">
        <v>63</v>
      </c>
      <c r="I3405" s="3" t="s">
        <v>66</v>
      </c>
      <c r="J3405" s="4">
        <v>122.56</v>
      </c>
    </row>
    <row r="3406" spans="1:10" x14ac:dyDescent="0.3">
      <c r="A3406" s="2" t="s">
        <v>6492</v>
      </c>
      <c r="B3406" s="3" t="s">
        <v>6493</v>
      </c>
      <c r="C3406" s="2">
        <v>12</v>
      </c>
      <c r="D3406" s="2">
        <v>2019</v>
      </c>
      <c r="E3406" s="4">
        <v>447</v>
      </c>
      <c r="F3406" s="4">
        <v>89.399999999999977</v>
      </c>
      <c r="G3406" s="4">
        <v>357.6</v>
      </c>
      <c r="H3406" s="3" t="s">
        <v>63</v>
      </c>
      <c r="I3406" s="3" t="s">
        <v>64</v>
      </c>
      <c r="J3406" s="4">
        <v>156.44999999999999</v>
      </c>
    </row>
    <row r="3407" spans="1:10" x14ac:dyDescent="0.3">
      <c r="A3407" s="2" t="s">
        <v>6492</v>
      </c>
      <c r="B3407" s="3" t="s">
        <v>6494</v>
      </c>
      <c r="C3407" s="2">
        <v>11</v>
      </c>
      <c r="D3407" s="2">
        <v>2020</v>
      </c>
      <c r="E3407" s="4">
        <v>383</v>
      </c>
      <c r="F3407" s="4">
        <v>0</v>
      </c>
      <c r="G3407" s="4">
        <v>383</v>
      </c>
      <c r="H3407" s="3" t="s">
        <v>63</v>
      </c>
      <c r="I3407" s="3" t="s">
        <v>66</v>
      </c>
      <c r="J3407" s="4">
        <v>122.56</v>
      </c>
    </row>
    <row r="3408" spans="1:10" x14ac:dyDescent="0.3">
      <c r="A3408" s="2" t="s">
        <v>6492</v>
      </c>
      <c r="B3408" s="3" t="s">
        <v>6495</v>
      </c>
      <c r="C3408" s="2">
        <v>8</v>
      </c>
      <c r="D3408" s="2">
        <v>2020</v>
      </c>
      <c r="E3408" s="4">
        <v>447</v>
      </c>
      <c r="F3408" s="4">
        <v>0</v>
      </c>
      <c r="G3408" s="4">
        <v>447</v>
      </c>
      <c r="H3408" s="3" t="s">
        <v>63</v>
      </c>
      <c r="I3408" s="3" t="s">
        <v>64</v>
      </c>
      <c r="J3408" s="4">
        <v>156.44999999999999</v>
      </c>
    </row>
    <row r="3409" spans="1:10" x14ac:dyDescent="0.3">
      <c r="A3409" s="2" t="s">
        <v>6496</v>
      </c>
      <c r="B3409" s="3" t="s">
        <v>6497</v>
      </c>
      <c r="C3409" s="2">
        <v>12</v>
      </c>
      <c r="D3409" s="2">
        <v>2019</v>
      </c>
      <c r="E3409" s="4">
        <v>383</v>
      </c>
      <c r="F3409" s="4">
        <v>76.599999999999966</v>
      </c>
      <c r="G3409" s="4">
        <v>306.40000000000003</v>
      </c>
      <c r="H3409" s="3" t="s">
        <v>63</v>
      </c>
      <c r="I3409" s="3" t="s">
        <v>66</v>
      </c>
      <c r="J3409" s="4">
        <v>122.56</v>
      </c>
    </row>
    <row r="3410" spans="1:10" x14ac:dyDescent="0.3">
      <c r="A3410" s="2" t="s">
        <v>6498</v>
      </c>
      <c r="B3410" s="3" t="s">
        <v>6499</v>
      </c>
      <c r="C3410" s="2">
        <v>12</v>
      </c>
      <c r="D3410" s="2">
        <v>2019</v>
      </c>
      <c r="E3410" s="4">
        <v>447</v>
      </c>
      <c r="F3410" s="4">
        <v>89.399999999999977</v>
      </c>
      <c r="G3410" s="4">
        <v>357.6</v>
      </c>
      <c r="H3410" s="3" t="s">
        <v>63</v>
      </c>
      <c r="I3410" s="3" t="s">
        <v>64</v>
      </c>
      <c r="J3410" s="4">
        <v>156.44999999999999</v>
      </c>
    </row>
    <row r="3411" spans="1:10" x14ac:dyDescent="0.3">
      <c r="A3411" s="2" t="s">
        <v>6498</v>
      </c>
      <c r="B3411" s="3" t="s">
        <v>6500</v>
      </c>
      <c r="C3411" s="2">
        <v>7</v>
      </c>
      <c r="D3411" s="2">
        <v>2020</v>
      </c>
      <c r="E3411" s="4">
        <v>168</v>
      </c>
      <c r="F3411" s="4">
        <v>0</v>
      </c>
      <c r="G3411" s="4">
        <v>168</v>
      </c>
      <c r="H3411" s="3" t="s">
        <v>11</v>
      </c>
      <c r="I3411" s="3" t="s">
        <v>12</v>
      </c>
      <c r="J3411" s="4">
        <v>25.2</v>
      </c>
    </row>
    <row r="3412" spans="1:10" x14ac:dyDescent="0.3">
      <c r="A3412" s="2" t="s">
        <v>6498</v>
      </c>
      <c r="B3412" s="3" t="s">
        <v>6501</v>
      </c>
      <c r="C3412" s="2">
        <v>6</v>
      </c>
      <c r="D3412" s="2">
        <v>2020</v>
      </c>
      <c r="E3412" s="4">
        <v>172</v>
      </c>
      <c r="F3412" s="4">
        <v>0</v>
      </c>
      <c r="G3412" s="4">
        <v>172</v>
      </c>
      <c r="H3412" s="3" t="s">
        <v>11</v>
      </c>
      <c r="I3412" s="3" t="s">
        <v>71</v>
      </c>
      <c r="J3412" s="4">
        <v>65.36</v>
      </c>
    </row>
    <row r="3413" spans="1:10" x14ac:dyDescent="0.3">
      <c r="A3413" s="2" t="s">
        <v>6502</v>
      </c>
      <c r="B3413" s="3" t="s">
        <v>6503</v>
      </c>
      <c r="C3413" s="2">
        <v>12</v>
      </c>
      <c r="D3413" s="2">
        <v>2019</v>
      </c>
      <c r="E3413" s="4">
        <v>168</v>
      </c>
      <c r="F3413" s="4">
        <v>33.599999999999994</v>
      </c>
      <c r="G3413" s="4">
        <v>134.4</v>
      </c>
      <c r="H3413" s="3" t="s">
        <v>11</v>
      </c>
      <c r="I3413" s="3" t="s">
        <v>121</v>
      </c>
      <c r="J3413" s="4">
        <v>75.600000000000009</v>
      </c>
    </row>
    <row r="3414" spans="1:10" x14ac:dyDescent="0.3">
      <c r="A3414" s="2" t="s">
        <v>6504</v>
      </c>
      <c r="B3414" s="3" t="s">
        <v>6505</v>
      </c>
      <c r="C3414" s="2">
        <v>12</v>
      </c>
      <c r="D3414" s="2">
        <v>2019</v>
      </c>
      <c r="E3414" s="4">
        <v>579</v>
      </c>
      <c r="F3414" s="4">
        <v>115.79999999999995</v>
      </c>
      <c r="G3414" s="4">
        <v>463.20000000000005</v>
      </c>
      <c r="H3414" s="3" t="s">
        <v>41</v>
      </c>
      <c r="I3414" s="3" t="s">
        <v>197</v>
      </c>
      <c r="J3414" s="4">
        <v>167.91</v>
      </c>
    </row>
    <row r="3415" spans="1:10" x14ac:dyDescent="0.3">
      <c r="A3415" s="2" t="s">
        <v>6504</v>
      </c>
      <c r="B3415" s="3" t="s">
        <v>6506</v>
      </c>
      <c r="C3415" s="2">
        <v>1</v>
      </c>
      <c r="D3415" s="2">
        <v>2020</v>
      </c>
      <c r="E3415" s="4">
        <v>492</v>
      </c>
      <c r="F3415" s="4">
        <v>0</v>
      </c>
      <c r="G3415" s="4">
        <v>492</v>
      </c>
      <c r="H3415" s="3" t="s">
        <v>44</v>
      </c>
      <c r="I3415" s="3" t="s">
        <v>512</v>
      </c>
      <c r="J3415" s="4">
        <v>137.76000000000002</v>
      </c>
    </row>
    <row r="3416" spans="1:10" x14ac:dyDescent="0.3">
      <c r="A3416" s="2" t="s">
        <v>6504</v>
      </c>
      <c r="B3416" s="3" t="s">
        <v>6507</v>
      </c>
      <c r="C3416" s="2">
        <v>4</v>
      </c>
      <c r="D3416" s="2">
        <v>2020</v>
      </c>
      <c r="E3416" s="4">
        <v>180</v>
      </c>
      <c r="F3416" s="4">
        <v>27</v>
      </c>
      <c r="G3416" s="4">
        <v>153</v>
      </c>
      <c r="H3416" s="3" t="s">
        <v>60</v>
      </c>
      <c r="I3416" s="3" t="s">
        <v>1434</v>
      </c>
      <c r="J3416" s="4">
        <v>61.2</v>
      </c>
    </row>
    <row r="3417" spans="1:10" x14ac:dyDescent="0.3">
      <c r="A3417" s="2" t="s">
        <v>6508</v>
      </c>
      <c r="B3417" s="3" t="s">
        <v>6509</v>
      </c>
      <c r="C3417" s="2">
        <v>12</v>
      </c>
      <c r="D3417" s="2">
        <v>2019</v>
      </c>
      <c r="E3417" s="4">
        <v>187</v>
      </c>
      <c r="F3417" s="4">
        <v>37.400000000000006</v>
      </c>
      <c r="G3417" s="4">
        <v>149.6</v>
      </c>
      <c r="H3417" s="3" t="s">
        <v>60</v>
      </c>
      <c r="I3417" s="3" t="s">
        <v>486</v>
      </c>
      <c r="J3417" s="4">
        <v>59.84</v>
      </c>
    </row>
    <row r="3418" spans="1:10" x14ac:dyDescent="0.3">
      <c r="A3418" s="2" t="s">
        <v>6510</v>
      </c>
      <c r="B3418" s="3" t="s">
        <v>6511</v>
      </c>
      <c r="C3418" s="2">
        <v>12</v>
      </c>
      <c r="D3418" s="2">
        <v>2019</v>
      </c>
      <c r="E3418" s="4">
        <v>168</v>
      </c>
      <c r="F3418" s="4">
        <v>33.599999999999994</v>
      </c>
      <c r="G3418" s="4">
        <v>134.4</v>
      </c>
      <c r="H3418" s="3" t="s">
        <v>60</v>
      </c>
      <c r="I3418" s="3" t="s">
        <v>535</v>
      </c>
      <c r="J3418" s="4">
        <v>60.48</v>
      </c>
    </row>
    <row r="3419" spans="1:10" x14ac:dyDescent="0.3">
      <c r="A3419" s="2" t="s">
        <v>6510</v>
      </c>
      <c r="B3419" s="3" t="s">
        <v>6512</v>
      </c>
      <c r="C3419" s="2">
        <v>1</v>
      </c>
      <c r="D3419" s="2">
        <v>2020</v>
      </c>
      <c r="E3419" s="4">
        <v>267</v>
      </c>
      <c r="F3419" s="4">
        <v>53.399999999999977</v>
      </c>
      <c r="G3419" s="4">
        <v>213.60000000000002</v>
      </c>
      <c r="H3419" s="3" t="s">
        <v>60</v>
      </c>
      <c r="I3419" s="3" t="s">
        <v>164</v>
      </c>
      <c r="J3419" s="4">
        <v>90.78</v>
      </c>
    </row>
    <row r="3420" spans="1:10" x14ac:dyDescent="0.3">
      <c r="A3420" s="2" t="s">
        <v>6510</v>
      </c>
      <c r="B3420" s="3" t="s">
        <v>6513</v>
      </c>
      <c r="C3420" s="2">
        <v>5</v>
      </c>
      <c r="D3420" s="2">
        <v>2020</v>
      </c>
      <c r="E3420" s="4">
        <v>345</v>
      </c>
      <c r="F3420" s="4">
        <v>0</v>
      </c>
      <c r="G3420" s="4">
        <v>345</v>
      </c>
      <c r="H3420" s="3" t="s">
        <v>63</v>
      </c>
      <c r="I3420" s="3" t="s">
        <v>116</v>
      </c>
      <c r="J3420" s="4">
        <v>106.95</v>
      </c>
    </row>
    <row r="3421" spans="1:10" x14ac:dyDescent="0.3">
      <c r="A3421" s="2" t="s">
        <v>6510</v>
      </c>
      <c r="B3421" s="3" t="s">
        <v>6514</v>
      </c>
      <c r="C3421" s="2">
        <v>6</v>
      </c>
      <c r="D3421" s="2">
        <v>2020</v>
      </c>
      <c r="E3421" s="4">
        <v>383</v>
      </c>
      <c r="F3421" s="4">
        <v>0</v>
      </c>
      <c r="G3421" s="4">
        <v>383</v>
      </c>
      <c r="H3421" s="3" t="s">
        <v>63</v>
      </c>
      <c r="I3421" s="3" t="s">
        <v>66</v>
      </c>
      <c r="J3421" s="4">
        <v>122.56</v>
      </c>
    </row>
    <row r="3422" spans="1:10" x14ac:dyDescent="0.3">
      <c r="A3422" s="2" t="s">
        <v>6510</v>
      </c>
      <c r="B3422" s="3" t="s">
        <v>6515</v>
      </c>
      <c r="C3422" s="2">
        <v>4</v>
      </c>
      <c r="D3422" s="2">
        <v>2020</v>
      </c>
      <c r="E3422" s="4">
        <v>447</v>
      </c>
      <c r="F3422" s="4">
        <v>67.050000000000011</v>
      </c>
      <c r="G3422" s="4">
        <v>379.95</v>
      </c>
      <c r="H3422" s="3" t="s">
        <v>63</v>
      </c>
      <c r="I3422" s="3" t="s">
        <v>64</v>
      </c>
      <c r="J3422" s="4">
        <v>156.44999999999999</v>
      </c>
    </row>
    <row r="3423" spans="1:10" x14ac:dyDescent="0.3">
      <c r="A3423" s="2" t="s">
        <v>6510</v>
      </c>
      <c r="B3423" s="3" t="s">
        <v>6516</v>
      </c>
      <c r="C3423" s="2">
        <v>7</v>
      </c>
      <c r="D3423" s="2">
        <v>2020</v>
      </c>
      <c r="E3423" s="4">
        <v>345</v>
      </c>
      <c r="F3423" s="4">
        <v>0</v>
      </c>
      <c r="G3423" s="4">
        <v>345</v>
      </c>
      <c r="H3423" s="3" t="s">
        <v>63</v>
      </c>
      <c r="I3423" s="3" t="s">
        <v>116</v>
      </c>
      <c r="J3423" s="4">
        <v>106.95</v>
      </c>
    </row>
    <row r="3424" spans="1:10" x14ac:dyDescent="0.3">
      <c r="A3424" s="2" t="s">
        <v>6510</v>
      </c>
      <c r="B3424" s="3" t="s">
        <v>6517</v>
      </c>
      <c r="C3424" s="2">
        <v>6</v>
      </c>
      <c r="D3424" s="2">
        <v>2020</v>
      </c>
      <c r="E3424" s="4">
        <v>447</v>
      </c>
      <c r="F3424" s="4">
        <v>0</v>
      </c>
      <c r="G3424" s="4">
        <v>447</v>
      </c>
      <c r="H3424" s="3" t="s">
        <v>63</v>
      </c>
      <c r="I3424" s="3" t="s">
        <v>64</v>
      </c>
      <c r="J3424" s="4">
        <v>156.44999999999999</v>
      </c>
    </row>
    <row r="3425" spans="1:10" x14ac:dyDescent="0.3">
      <c r="A3425" s="2" t="s">
        <v>6518</v>
      </c>
      <c r="B3425" s="3" t="s">
        <v>6519</v>
      </c>
      <c r="C3425" s="2">
        <v>12</v>
      </c>
      <c r="D3425" s="2">
        <v>2019</v>
      </c>
      <c r="E3425" s="4">
        <v>447</v>
      </c>
      <c r="F3425" s="4">
        <v>89.399999999999977</v>
      </c>
      <c r="G3425" s="4">
        <v>357.6</v>
      </c>
      <c r="H3425" s="3" t="s">
        <v>63</v>
      </c>
      <c r="I3425" s="3" t="s">
        <v>64</v>
      </c>
      <c r="J3425" s="4">
        <v>156.44999999999999</v>
      </c>
    </row>
    <row r="3426" spans="1:10" x14ac:dyDescent="0.3">
      <c r="A3426" s="2" t="s">
        <v>6520</v>
      </c>
      <c r="B3426" s="3" t="s">
        <v>6521</v>
      </c>
      <c r="C3426" s="2">
        <v>12</v>
      </c>
      <c r="D3426" s="2">
        <v>2019</v>
      </c>
      <c r="E3426" s="4">
        <v>447</v>
      </c>
      <c r="F3426" s="4">
        <v>89.399999999999977</v>
      </c>
      <c r="G3426" s="4">
        <v>357.6</v>
      </c>
      <c r="H3426" s="3" t="s">
        <v>63</v>
      </c>
      <c r="I3426" s="3" t="s">
        <v>64</v>
      </c>
      <c r="J3426" s="4">
        <v>156.44999999999999</v>
      </c>
    </row>
    <row r="3427" spans="1:10" x14ac:dyDescent="0.3">
      <c r="A3427" s="2" t="s">
        <v>6522</v>
      </c>
      <c r="B3427" s="3" t="s">
        <v>6523</v>
      </c>
      <c r="C3427" s="2">
        <v>12</v>
      </c>
      <c r="D3427" s="2">
        <v>2019</v>
      </c>
      <c r="E3427" s="4">
        <v>447</v>
      </c>
      <c r="F3427" s="4">
        <v>89.399999999999977</v>
      </c>
      <c r="G3427" s="4">
        <v>357.6</v>
      </c>
      <c r="H3427" s="3" t="s">
        <v>63</v>
      </c>
      <c r="I3427" s="3" t="s">
        <v>64</v>
      </c>
      <c r="J3427" s="4">
        <v>156.44999999999999</v>
      </c>
    </row>
    <row r="3428" spans="1:10" x14ac:dyDescent="0.3">
      <c r="A3428" s="2" t="s">
        <v>6522</v>
      </c>
      <c r="B3428" s="3" t="s">
        <v>6524</v>
      </c>
      <c r="C3428" s="2">
        <v>4</v>
      </c>
      <c r="D3428" s="2">
        <v>2020</v>
      </c>
      <c r="E3428" s="4">
        <v>144</v>
      </c>
      <c r="F3428" s="4">
        <v>21.600000000000009</v>
      </c>
      <c r="G3428" s="4">
        <v>122.39999999999999</v>
      </c>
      <c r="H3428" s="3" t="s">
        <v>11</v>
      </c>
      <c r="I3428" s="3" t="s">
        <v>119</v>
      </c>
      <c r="J3428" s="4">
        <v>66.240000000000009</v>
      </c>
    </row>
    <row r="3429" spans="1:10" x14ac:dyDescent="0.3">
      <c r="A3429" s="2" t="s">
        <v>6522</v>
      </c>
      <c r="B3429" s="3" t="s">
        <v>6525</v>
      </c>
      <c r="C3429" s="2">
        <v>2</v>
      </c>
      <c r="D3429" s="2">
        <v>2020</v>
      </c>
      <c r="E3429" s="4">
        <v>205</v>
      </c>
      <c r="F3429" s="4">
        <v>0</v>
      </c>
      <c r="G3429" s="4">
        <v>205</v>
      </c>
      <c r="H3429" s="3" t="s">
        <v>14</v>
      </c>
      <c r="I3429" s="3" t="s">
        <v>87</v>
      </c>
      <c r="J3429" s="4">
        <v>36.9</v>
      </c>
    </row>
    <row r="3430" spans="1:10" x14ac:dyDescent="0.3">
      <c r="A3430" s="2" t="s">
        <v>6522</v>
      </c>
      <c r="B3430" s="3" t="s">
        <v>6526</v>
      </c>
      <c r="C3430" s="2">
        <v>3</v>
      </c>
      <c r="D3430" s="2">
        <v>2020</v>
      </c>
      <c r="E3430" s="4">
        <v>205</v>
      </c>
      <c r="F3430" s="4">
        <v>0</v>
      </c>
      <c r="G3430" s="4">
        <v>205</v>
      </c>
      <c r="H3430" s="3" t="s">
        <v>14</v>
      </c>
      <c r="I3430" s="3" t="s">
        <v>87</v>
      </c>
      <c r="J3430" s="4">
        <v>36.9</v>
      </c>
    </row>
    <row r="3431" spans="1:10" x14ac:dyDescent="0.3">
      <c r="A3431" s="2" t="s">
        <v>6527</v>
      </c>
      <c r="B3431" s="3" t="s">
        <v>6528</v>
      </c>
      <c r="C3431" s="2">
        <v>12</v>
      </c>
      <c r="D3431" s="2">
        <v>2019</v>
      </c>
      <c r="E3431" s="4">
        <v>210</v>
      </c>
      <c r="F3431" s="4">
        <v>42</v>
      </c>
      <c r="G3431" s="4">
        <v>168</v>
      </c>
      <c r="H3431" s="3" t="s">
        <v>14</v>
      </c>
      <c r="I3431" s="3" t="s">
        <v>75</v>
      </c>
      <c r="J3431" s="4">
        <v>37.799999999999997</v>
      </c>
    </row>
    <row r="3432" spans="1:10" x14ac:dyDescent="0.3">
      <c r="A3432" s="2" t="s">
        <v>6529</v>
      </c>
      <c r="B3432" s="3" t="s">
        <v>6530</v>
      </c>
      <c r="C3432" s="2">
        <v>12</v>
      </c>
      <c r="D3432" s="2">
        <v>2019</v>
      </c>
      <c r="E3432" s="4">
        <v>579</v>
      </c>
      <c r="F3432" s="4">
        <v>115.79999999999995</v>
      </c>
      <c r="G3432" s="4">
        <v>463.20000000000005</v>
      </c>
      <c r="H3432" s="3" t="s">
        <v>41</v>
      </c>
      <c r="I3432" s="3" t="s">
        <v>197</v>
      </c>
      <c r="J3432" s="4">
        <v>167.91</v>
      </c>
    </row>
    <row r="3433" spans="1:10" x14ac:dyDescent="0.3">
      <c r="A3433" s="2" t="s">
        <v>6531</v>
      </c>
      <c r="B3433" s="3" t="s">
        <v>6532</v>
      </c>
      <c r="C3433" s="2">
        <v>12</v>
      </c>
      <c r="D3433" s="2">
        <v>2019</v>
      </c>
      <c r="E3433" s="4">
        <v>440</v>
      </c>
      <c r="F3433" s="4">
        <v>88</v>
      </c>
      <c r="G3433" s="4">
        <v>352</v>
      </c>
      <c r="H3433" s="3" t="s">
        <v>44</v>
      </c>
      <c r="I3433" s="3" t="s">
        <v>52</v>
      </c>
      <c r="J3433" s="4">
        <v>136.4</v>
      </c>
    </row>
    <row r="3434" spans="1:10" x14ac:dyDescent="0.3">
      <c r="A3434" s="2" t="s">
        <v>6531</v>
      </c>
      <c r="B3434" s="3" t="s">
        <v>6533</v>
      </c>
      <c r="C3434" s="2">
        <v>4</v>
      </c>
      <c r="D3434" s="2">
        <v>2020</v>
      </c>
      <c r="E3434" s="4">
        <v>312</v>
      </c>
      <c r="F3434" s="4">
        <v>46.800000000000011</v>
      </c>
      <c r="G3434" s="4">
        <v>265.2</v>
      </c>
      <c r="H3434" s="3" t="s">
        <v>60</v>
      </c>
      <c r="I3434" s="3" t="s">
        <v>61</v>
      </c>
      <c r="J3434" s="4">
        <v>99.84</v>
      </c>
    </row>
    <row r="3435" spans="1:10" x14ac:dyDescent="0.3">
      <c r="A3435" s="2" t="s">
        <v>6534</v>
      </c>
      <c r="B3435" s="3" t="s">
        <v>6535</v>
      </c>
      <c r="C3435" s="2">
        <v>12</v>
      </c>
      <c r="D3435" s="2">
        <v>2019</v>
      </c>
      <c r="E3435" s="4">
        <v>345</v>
      </c>
      <c r="F3435" s="4">
        <v>69</v>
      </c>
      <c r="G3435" s="4">
        <v>276</v>
      </c>
      <c r="H3435" s="3" t="s">
        <v>63</v>
      </c>
      <c r="I3435" s="3" t="s">
        <v>116</v>
      </c>
      <c r="J3435" s="4">
        <v>106.95</v>
      </c>
    </row>
    <row r="3436" spans="1:10" x14ac:dyDescent="0.3">
      <c r="A3436" s="2" t="s">
        <v>6536</v>
      </c>
      <c r="B3436" s="3" t="s">
        <v>6537</v>
      </c>
      <c r="C3436" s="2">
        <v>12</v>
      </c>
      <c r="D3436" s="2">
        <v>2019</v>
      </c>
      <c r="E3436" s="4">
        <v>345</v>
      </c>
      <c r="F3436" s="4">
        <v>69</v>
      </c>
      <c r="G3436" s="4">
        <v>276</v>
      </c>
      <c r="H3436" s="3" t="s">
        <v>63</v>
      </c>
      <c r="I3436" s="3" t="s">
        <v>116</v>
      </c>
      <c r="J3436" s="4">
        <v>106.95</v>
      </c>
    </row>
    <row r="3437" spans="1:10" x14ac:dyDescent="0.3">
      <c r="A3437" s="2" t="s">
        <v>6538</v>
      </c>
      <c r="B3437" s="3" t="s">
        <v>6539</v>
      </c>
      <c r="C3437" s="2">
        <v>12</v>
      </c>
      <c r="D3437" s="2">
        <v>2019</v>
      </c>
      <c r="E3437" s="4">
        <v>383</v>
      </c>
      <c r="F3437" s="4">
        <v>76.599999999999966</v>
      </c>
      <c r="G3437" s="4">
        <v>306.40000000000003</v>
      </c>
      <c r="H3437" s="3" t="s">
        <v>63</v>
      </c>
      <c r="I3437" s="3" t="s">
        <v>66</v>
      </c>
      <c r="J3437" s="4">
        <v>122.56</v>
      </c>
    </row>
    <row r="3438" spans="1:10" x14ac:dyDescent="0.3">
      <c r="A3438" s="2" t="s">
        <v>6538</v>
      </c>
      <c r="B3438" s="3" t="s">
        <v>6540</v>
      </c>
      <c r="C3438" s="2">
        <v>10</v>
      </c>
      <c r="D3438" s="2">
        <v>2020</v>
      </c>
      <c r="E3438" s="4">
        <v>383</v>
      </c>
      <c r="F3438" s="4">
        <v>0</v>
      </c>
      <c r="G3438" s="4">
        <v>383</v>
      </c>
      <c r="H3438" s="3" t="s">
        <v>63</v>
      </c>
      <c r="I3438" s="3" t="s">
        <v>66</v>
      </c>
      <c r="J3438" s="4">
        <v>122.56</v>
      </c>
    </row>
    <row r="3439" spans="1:10" x14ac:dyDescent="0.3">
      <c r="A3439" s="2" t="s">
        <v>6541</v>
      </c>
      <c r="B3439" s="3" t="s">
        <v>6542</v>
      </c>
      <c r="C3439" s="2">
        <v>12</v>
      </c>
      <c r="D3439" s="2">
        <v>2019</v>
      </c>
      <c r="E3439" s="4">
        <v>383</v>
      </c>
      <c r="F3439" s="4">
        <v>76.599999999999966</v>
      </c>
      <c r="G3439" s="4">
        <v>306.40000000000003</v>
      </c>
      <c r="H3439" s="3" t="s">
        <v>63</v>
      </c>
      <c r="I3439" s="3" t="s">
        <v>66</v>
      </c>
      <c r="J3439" s="4">
        <v>122.56</v>
      </c>
    </row>
    <row r="3440" spans="1:10" x14ac:dyDescent="0.3">
      <c r="A3440" s="2" t="s">
        <v>6541</v>
      </c>
      <c r="B3440" s="3" t="s">
        <v>6543</v>
      </c>
      <c r="C3440" s="2">
        <v>3</v>
      </c>
      <c r="D3440" s="2">
        <v>2020</v>
      </c>
      <c r="E3440" s="4">
        <v>383</v>
      </c>
      <c r="F3440" s="4">
        <v>57.449999999999989</v>
      </c>
      <c r="G3440" s="4">
        <v>325.55</v>
      </c>
      <c r="H3440" s="3" t="s">
        <v>63</v>
      </c>
      <c r="I3440" s="3" t="s">
        <v>66</v>
      </c>
      <c r="J3440" s="4">
        <v>122.56</v>
      </c>
    </row>
    <row r="3441" spans="1:10" x14ac:dyDescent="0.3">
      <c r="A3441" s="2" t="s">
        <v>6544</v>
      </c>
      <c r="B3441" s="3" t="s">
        <v>6545</v>
      </c>
      <c r="C3441" s="2">
        <v>12</v>
      </c>
      <c r="D3441" s="2">
        <v>2019</v>
      </c>
      <c r="E3441" s="4">
        <v>144</v>
      </c>
      <c r="F3441" s="4">
        <v>28.799999999999997</v>
      </c>
      <c r="G3441" s="4">
        <v>115.2</v>
      </c>
      <c r="H3441" s="3" t="s">
        <v>11</v>
      </c>
      <c r="I3441" s="3" t="s">
        <v>119</v>
      </c>
      <c r="J3441" s="4">
        <v>66.240000000000009</v>
      </c>
    </row>
    <row r="3442" spans="1:10" x14ac:dyDescent="0.3">
      <c r="A3442" s="2" t="s">
        <v>6544</v>
      </c>
      <c r="B3442" s="3" t="s">
        <v>6546</v>
      </c>
      <c r="C3442" s="2">
        <v>11</v>
      </c>
      <c r="D3442" s="2">
        <v>2020</v>
      </c>
      <c r="E3442" s="4">
        <v>144</v>
      </c>
      <c r="F3442" s="4">
        <v>0</v>
      </c>
      <c r="G3442" s="4">
        <v>144</v>
      </c>
      <c r="H3442" s="3" t="s">
        <v>11</v>
      </c>
      <c r="I3442" s="3" t="s">
        <v>119</v>
      </c>
      <c r="J3442" s="4">
        <v>66.240000000000009</v>
      </c>
    </row>
    <row r="3443" spans="1:10" x14ac:dyDescent="0.3">
      <c r="A3443" s="2" t="s">
        <v>6547</v>
      </c>
      <c r="B3443" s="3" t="s">
        <v>6548</v>
      </c>
      <c r="C3443" s="2">
        <v>12</v>
      </c>
      <c r="D3443" s="2">
        <v>2019</v>
      </c>
      <c r="E3443" s="4">
        <v>144</v>
      </c>
      <c r="F3443" s="4">
        <v>28.799999999999997</v>
      </c>
      <c r="G3443" s="4">
        <v>115.2</v>
      </c>
      <c r="H3443" s="3" t="s">
        <v>11</v>
      </c>
      <c r="I3443" s="3" t="s">
        <v>119</v>
      </c>
      <c r="J3443" s="4">
        <v>66.240000000000009</v>
      </c>
    </row>
    <row r="3444" spans="1:10" x14ac:dyDescent="0.3">
      <c r="A3444" s="2" t="s">
        <v>6549</v>
      </c>
      <c r="B3444" s="3" t="s">
        <v>6550</v>
      </c>
      <c r="C3444" s="2">
        <v>12</v>
      </c>
      <c r="D3444" s="2">
        <v>2019</v>
      </c>
      <c r="E3444" s="4">
        <v>172</v>
      </c>
      <c r="F3444" s="4">
        <v>34.400000000000006</v>
      </c>
      <c r="G3444" s="4">
        <v>137.6</v>
      </c>
      <c r="H3444" s="3" t="s">
        <v>11</v>
      </c>
      <c r="I3444" s="3" t="s">
        <v>71</v>
      </c>
      <c r="J3444" s="4">
        <v>65.36</v>
      </c>
    </row>
    <row r="3445" spans="1:10" x14ac:dyDescent="0.3">
      <c r="A3445" s="2" t="s">
        <v>6549</v>
      </c>
      <c r="B3445" s="3" t="s">
        <v>6551</v>
      </c>
      <c r="C3445" s="2">
        <v>12</v>
      </c>
      <c r="D3445" s="2">
        <v>2019</v>
      </c>
      <c r="E3445" s="4">
        <v>240</v>
      </c>
      <c r="F3445" s="4">
        <v>48</v>
      </c>
      <c r="G3445" s="4">
        <v>192</v>
      </c>
      <c r="H3445" s="3" t="s">
        <v>14</v>
      </c>
      <c r="I3445" s="3" t="s">
        <v>17</v>
      </c>
      <c r="J3445" s="4">
        <v>43.199999999999996</v>
      </c>
    </row>
    <row r="3446" spans="1:10" x14ac:dyDescent="0.3">
      <c r="A3446" s="2" t="s">
        <v>6549</v>
      </c>
      <c r="B3446" s="3" t="s">
        <v>6552</v>
      </c>
      <c r="C3446" s="2">
        <v>5</v>
      </c>
      <c r="D3446" s="2">
        <v>2020</v>
      </c>
      <c r="E3446" s="4">
        <v>210</v>
      </c>
      <c r="F3446" s="4">
        <v>0</v>
      </c>
      <c r="G3446" s="4">
        <v>210</v>
      </c>
      <c r="H3446" s="3" t="s">
        <v>14</v>
      </c>
      <c r="I3446" s="3" t="s">
        <v>75</v>
      </c>
      <c r="J3446" s="4">
        <v>37.799999999999997</v>
      </c>
    </row>
    <row r="3447" spans="1:10" x14ac:dyDescent="0.3">
      <c r="A3447" s="2" t="s">
        <v>6553</v>
      </c>
      <c r="B3447" s="3" t="s">
        <v>6554</v>
      </c>
      <c r="C3447" s="2">
        <v>12</v>
      </c>
      <c r="D3447" s="2">
        <v>2019</v>
      </c>
      <c r="E3447" s="4">
        <v>220</v>
      </c>
      <c r="F3447" s="4">
        <v>44</v>
      </c>
      <c r="G3447" s="4">
        <v>176</v>
      </c>
      <c r="H3447" s="3" t="s">
        <v>14</v>
      </c>
      <c r="I3447" s="3" t="s">
        <v>15</v>
      </c>
      <c r="J3447" s="4">
        <v>39.6</v>
      </c>
    </row>
    <row r="3448" spans="1:10" x14ac:dyDescent="0.3">
      <c r="A3448" s="2" t="s">
        <v>6555</v>
      </c>
      <c r="B3448" s="3" t="s">
        <v>6556</v>
      </c>
      <c r="C3448" s="2">
        <v>12</v>
      </c>
      <c r="D3448" s="2">
        <v>2019</v>
      </c>
      <c r="E3448" s="4">
        <v>478</v>
      </c>
      <c r="F3448" s="4">
        <v>95.599999999999966</v>
      </c>
      <c r="G3448" s="4">
        <v>382.40000000000003</v>
      </c>
      <c r="H3448" s="3" t="s">
        <v>44</v>
      </c>
      <c r="I3448" s="3" t="s">
        <v>162</v>
      </c>
      <c r="J3448" s="4">
        <v>119.5</v>
      </c>
    </row>
    <row r="3449" spans="1:10" x14ac:dyDescent="0.3">
      <c r="A3449" s="2" t="s">
        <v>6557</v>
      </c>
      <c r="B3449" s="3" t="s">
        <v>6558</v>
      </c>
      <c r="C3449" s="2">
        <v>12</v>
      </c>
      <c r="D3449" s="2">
        <v>2019</v>
      </c>
      <c r="E3449" s="4">
        <v>261</v>
      </c>
      <c r="F3449" s="4">
        <v>52.199999999999989</v>
      </c>
      <c r="G3449" s="4">
        <v>208.8</v>
      </c>
      <c r="H3449" s="3" t="s">
        <v>60</v>
      </c>
      <c r="I3449" s="3" t="s">
        <v>515</v>
      </c>
      <c r="J3449" s="4">
        <v>78.3</v>
      </c>
    </row>
    <row r="3450" spans="1:10" x14ac:dyDescent="0.3">
      <c r="A3450" s="2" t="s">
        <v>6559</v>
      </c>
      <c r="B3450" s="3" t="s">
        <v>6560</v>
      </c>
      <c r="C3450" s="2">
        <v>12</v>
      </c>
      <c r="D3450" s="2">
        <v>2019</v>
      </c>
      <c r="E3450" s="4">
        <v>447</v>
      </c>
      <c r="F3450" s="4">
        <v>89.399999999999977</v>
      </c>
      <c r="G3450" s="4">
        <v>357.6</v>
      </c>
      <c r="H3450" s="3" t="s">
        <v>63</v>
      </c>
      <c r="I3450" s="3" t="s">
        <v>64</v>
      </c>
      <c r="J3450" s="4">
        <v>156.44999999999999</v>
      </c>
    </row>
    <row r="3451" spans="1:10" x14ac:dyDescent="0.3">
      <c r="A3451" s="2" t="s">
        <v>6561</v>
      </c>
      <c r="B3451" s="3" t="s">
        <v>6562</v>
      </c>
      <c r="C3451" s="2">
        <v>12</v>
      </c>
      <c r="D3451" s="2">
        <v>2019</v>
      </c>
      <c r="E3451" s="4">
        <v>383</v>
      </c>
      <c r="F3451" s="4">
        <v>76.599999999999966</v>
      </c>
      <c r="G3451" s="4">
        <v>306.40000000000003</v>
      </c>
      <c r="H3451" s="3" t="s">
        <v>63</v>
      </c>
      <c r="I3451" s="3" t="s">
        <v>66</v>
      </c>
      <c r="J3451" s="4">
        <v>122.56</v>
      </c>
    </row>
    <row r="3452" spans="1:10" x14ac:dyDescent="0.3">
      <c r="A3452" s="2" t="s">
        <v>6563</v>
      </c>
      <c r="B3452" s="3" t="s">
        <v>6564</v>
      </c>
      <c r="C3452" s="2">
        <v>12</v>
      </c>
      <c r="D3452" s="2">
        <v>2019</v>
      </c>
      <c r="E3452" s="4">
        <v>447</v>
      </c>
      <c r="F3452" s="4">
        <v>89.399999999999977</v>
      </c>
      <c r="G3452" s="4">
        <v>357.6</v>
      </c>
      <c r="H3452" s="3" t="s">
        <v>63</v>
      </c>
      <c r="I3452" s="3" t="s">
        <v>64</v>
      </c>
      <c r="J3452" s="4">
        <v>156.44999999999999</v>
      </c>
    </row>
    <row r="3453" spans="1:10" x14ac:dyDescent="0.3">
      <c r="A3453" s="2" t="s">
        <v>6565</v>
      </c>
      <c r="B3453" s="3" t="s">
        <v>6566</v>
      </c>
      <c r="C3453" s="2">
        <v>12</v>
      </c>
      <c r="D3453" s="2">
        <v>2019</v>
      </c>
      <c r="E3453" s="4">
        <v>168</v>
      </c>
      <c r="F3453" s="4">
        <v>33.599999999999994</v>
      </c>
      <c r="G3453" s="4">
        <v>134.4</v>
      </c>
      <c r="H3453" s="3" t="s">
        <v>11</v>
      </c>
      <c r="I3453" s="3" t="s">
        <v>12</v>
      </c>
      <c r="J3453" s="4">
        <v>25.2</v>
      </c>
    </row>
    <row r="3454" spans="1:10" x14ac:dyDescent="0.3">
      <c r="A3454" s="2" t="s">
        <v>6567</v>
      </c>
      <c r="B3454" s="3" t="s">
        <v>6568</v>
      </c>
      <c r="C3454" s="2">
        <v>12</v>
      </c>
      <c r="D3454" s="2">
        <v>2019</v>
      </c>
      <c r="E3454" s="4">
        <v>144</v>
      </c>
      <c r="F3454" s="4">
        <v>28.799999999999997</v>
      </c>
      <c r="G3454" s="4">
        <v>115.2</v>
      </c>
      <c r="H3454" s="3" t="s">
        <v>11</v>
      </c>
      <c r="I3454" s="3" t="s">
        <v>119</v>
      </c>
      <c r="J3454" s="4">
        <v>66.240000000000009</v>
      </c>
    </row>
    <row r="3455" spans="1:10" x14ac:dyDescent="0.3">
      <c r="A3455" s="2" t="s">
        <v>6569</v>
      </c>
      <c r="B3455" s="3" t="s">
        <v>6570</v>
      </c>
      <c r="C3455" s="2">
        <v>12</v>
      </c>
      <c r="D3455" s="2">
        <v>2019</v>
      </c>
      <c r="E3455" s="4">
        <v>205</v>
      </c>
      <c r="F3455" s="4">
        <v>41</v>
      </c>
      <c r="G3455" s="4">
        <v>164</v>
      </c>
      <c r="H3455" s="3" t="s">
        <v>14</v>
      </c>
      <c r="I3455" s="3" t="s">
        <v>87</v>
      </c>
      <c r="J3455" s="4">
        <v>36.9</v>
      </c>
    </row>
    <row r="3456" spans="1:10" x14ac:dyDescent="0.3">
      <c r="A3456" s="2" t="s">
        <v>6569</v>
      </c>
      <c r="B3456" s="3" t="s">
        <v>6571</v>
      </c>
      <c r="C3456" s="2">
        <v>6</v>
      </c>
      <c r="D3456" s="2">
        <v>2020</v>
      </c>
      <c r="E3456" s="4">
        <v>220</v>
      </c>
      <c r="F3456" s="4">
        <v>0</v>
      </c>
      <c r="G3456" s="4">
        <v>220</v>
      </c>
      <c r="H3456" s="3" t="s">
        <v>14</v>
      </c>
      <c r="I3456" s="3" t="s">
        <v>15</v>
      </c>
      <c r="J3456" s="4">
        <v>39.6</v>
      </c>
    </row>
    <row r="3457" spans="1:10" x14ac:dyDescent="0.3">
      <c r="A3457" s="2" t="s">
        <v>6569</v>
      </c>
      <c r="B3457" s="3" t="s">
        <v>6572</v>
      </c>
      <c r="C3457" s="2">
        <v>4</v>
      </c>
      <c r="D3457" s="2">
        <v>2020</v>
      </c>
      <c r="E3457" s="4">
        <v>240</v>
      </c>
      <c r="F3457" s="4">
        <v>36</v>
      </c>
      <c r="G3457" s="4">
        <v>204</v>
      </c>
      <c r="H3457" s="3" t="s">
        <v>14</v>
      </c>
      <c r="I3457" s="3" t="s">
        <v>17</v>
      </c>
      <c r="J3457" s="4">
        <v>43.199999999999996</v>
      </c>
    </row>
    <row r="3458" spans="1:10" x14ac:dyDescent="0.3">
      <c r="A3458" s="2" t="s">
        <v>6573</v>
      </c>
      <c r="B3458" s="3" t="s">
        <v>6574</v>
      </c>
      <c r="C3458" s="2">
        <v>12</v>
      </c>
      <c r="D3458" s="2">
        <v>2019</v>
      </c>
      <c r="E3458" s="4">
        <v>240</v>
      </c>
      <c r="F3458" s="4">
        <v>48</v>
      </c>
      <c r="G3458" s="4">
        <v>192</v>
      </c>
      <c r="H3458" s="3" t="s">
        <v>14</v>
      </c>
      <c r="I3458" s="3" t="s">
        <v>17</v>
      </c>
      <c r="J3458" s="4">
        <v>43.199999999999996</v>
      </c>
    </row>
    <row r="3459" spans="1:10" x14ac:dyDescent="0.3">
      <c r="A3459" s="2" t="s">
        <v>6575</v>
      </c>
      <c r="B3459" s="3" t="s">
        <v>6576</v>
      </c>
      <c r="C3459" s="2">
        <v>12</v>
      </c>
      <c r="D3459" s="2">
        <v>2019</v>
      </c>
      <c r="E3459" s="4">
        <v>538</v>
      </c>
      <c r="F3459" s="4">
        <v>107.59999999999997</v>
      </c>
      <c r="G3459" s="4">
        <v>430.40000000000003</v>
      </c>
      <c r="H3459" s="3" t="s">
        <v>44</v>
      </c>
      <c r="I3459" s="3" t="s">
        <v>597</v>
      </c>
      <c r="J3459" s="4">
        <v>129.12</v>
      </c>
    </row>
    <row r="3460" spans="1:10" x14ac:dyDescent="0.3">
      <c r="A3460" s="2" t="s">
        <v>6577</v>
      </c>
      <c r="B3460" s="3" t="s">
        <v>6578</v>
      </c>
      <c r="C3460" s="2">
        <v>12</v>
      </c>
      <c r="D3460" s="2">
        <v>2019</v>
      </c>
      <c r="E3460" s="4">
        <v>345</v>
      </c>
      <c r="F3460" s="4">
        <v>69</v>
      </c>
      <c r="G3460" s="4">
        <v>276</v>
      </c>
      <c r="H3460" s="3" t="s">
        <v>63</v>
      </c>
      <c r="I3460" s="3" t="s">
        <v>116</v>
      </c>
      <c r="J3460" s="4">
        <v>106.95</v>
      </c>
    </row>
    <row r="3461" spans="1:10" x14ac:dyDescent="0.3">
      <c r="A3461" s="2" t="s">
        <v>6579</v>
      </c>
      <c r="B3461" s="3" t="s">
        <v>6580</v>
      </c>
      <c r="C3461" s="2">
        <v>12</v>
      </c>
      <c r="D3461" s="2">
        <v>2019</v>
      </c>
      <c r="E3461" s="4">
        <v>345</v>
      </c>
      <c r="F3461" s="4">
        <v>69</v>
      </c>
      <c r="G3461" s="4">
        <v>276</v>
      </c>
      <c r="H3461" s="3" t="s">
        <v>63</v>
      </c>
      <c r="I3461" s="3" t="s">
        <v>116</v>
      </c>
      <c r="J3461" s="4">
        <v>106.95</v>
      </c>
    </row>
    <row r="3462" spans="1:10" x14ac:dyDescent="0.3">
      <c r="A3462" s="2" t="s">
        <v>6581</v>
      </c>
      <c r="B3462" s="3" t="s">
        <v>6582</v>
      </c>
      <c r="C3462" s="2">
        <v>12</v>
      </c>
      <c r="D3462" s="2">
        <v>2019</v>
      </c>
      <c r="E3462" s="4">
        <v>383</v>
      </c>
      <c r="F3462" s="4">
        <v>76.599999999999966</v>
      </c>
      <c r="G3462" s="4">
        <v>306.40000000000003</v>
      </c>
      <c r="H3462" s="3" t="s">
        <v>63</v>
      </c>
      <c r="I3462" s="3" t="s">
        <v>66</v>
      </c>
      <c r="J3462" s="4">
        <v>122.56</v>
      </c>
    </row>
    <row r="3463" spans="1:10" x14ac:dyDescent="0.3">
      <c r="A3463" s="2" t="s">
        <v>6581</v>
      </c>
      <c r="B3463" s="3" t="s">
        <v>6583</v>
      </c>
      <c r="C3463" s="2">
        <v>1</v>
      </c>
      <c r="D3463" s="2">
        <v>2020</v>
      </c>
      <c r="E3463" s="4">
        <v>345</v>
      </c>
      <c r="F3463" s="4">
        <v>69</v>
      </c>
      <c r="G3463" s="4">
        <v>276</v>
      </c>
      <c r="H3463" s="3" t="s">
        <v>63</v>
      </c>
      <c r="I3463" s="3" t="s">
        <v>116</v>
      </c>
      <c r="J3463" s="4">
        <v>106.95</v>
      </c>
    </row>
    <row r="3464" spans="1:10" x14ac:dyDescent="0.3">
      <c r="A3464" s="2" t="s">
        <v>6581</v>
      </c>
      <c r="B3464" s="3" t="s">
        <v>6584</v>
      </c>
      <c r="C3464" s="2">
        <v>4</v>
      </c>
      <c r="D3464" s="2">
        <v>2020</v>
      </c>
      <c r="E3464" s="4">
        <v>172</v>
      </c>
      <c r="F3464" s="4">
        <v>25.800000000000011</v>
      </c>
      <c r="G3464" s="4">
        <v>146.19999999999999</v>
      </c>
      <c r="H3464" s="3" t="s">
        <v>11</v>
      </c>
      <c r="I3464" s="3" t="s">
        <v>71</v>
      </c>
      <c r="J3464" s="4">
        <v>65.36</v>
      </c>
    </row>
    <row r="3465" spans="1:10" x14ac:dyDescent="0.3">
      <c r="A3465" s="2" t="s">
        <v>6585</v>
      </c>
      <c r="B3465" s="3" t="s">
        <v>6586</v>
      </c>
      <c r="C3465" s="2">
        <v>12</v>
      </c>
      <c r="D3465" s="2">
        <v>2019</v>
      </c>
      <c r="E3465" s="4">
        <v>168</v>
      </c>
      <c r="F3465" s="4">
        <v>33.599999999999994</v>
      </c>
      <c r="G3465" s="4">
        <v>134.4</v>
      </c>
      <c r="H3465" s="3" t="s">
        <v>11</v>
      </c>
      <c r="I3465" s="3" t="s">
        <v>12</v>
      </c>
      <c r="J3465" s="4">
        <v>25.2</v>
      </c>
    </row>
    <row r="3466" spans="1:10" x14ac:dyDescent="0.3">
      <c r="A3466" s="2" t="s">
        <v>6587</v>
      </c>
      <c r="B3466" s="3" t="s">
        <v>6588</v>
      </c>
      <c r="C3466" s="2">
        <v>12</v>
      </c>
      <c r="D3466" s="2">
        <v>2019</v>
      </c>
      <c r="E3466" s="4">
        <v>144</v>
      </c>
      <c r="F3466" s="4">
        <v>28.799999999999997</v>
      </c>
      <c r="G3466" s="4">
        <v>115.2</v>
      </c>
      <c r="H3466" s="3" t="s">
        <v>11</v>
      </c>
      <c r="I3466" s="3" t="s">
        <v>119</v>
      </c>
      <c r="J3466" s="4">
        <v>66.240000000000009</v>
      </c>
    </row>
    <row r="3467" spans="1:10" x14ac:dyDescent="0.3">
      <c r="A3467" s="2" t="s">
        <v>6589</v>
      </c>
      <c r="B3467" s="3" t="s">
        <v>6590</v>
      </c>
      <c r="C3467" s="2">
        <v>12</v>
      </c>
      <c r="D3467" s="2">
        <v>2019</v>
      </c>
      <c r="E3467" s="4">
        <v>144</v>
      </c>
      <c r="F3467" s="4">
        <v>28.799999999999997</v>
      </c>
      <c r="G3467" s="4">
        <v>115.2</v>
      </c>
      <c r="H3467" s="3" t="s">
        <v>11</v>
      </c>
      <c r="I3467" s="3" t="s">
        <v>119</v>
      </c>
      <c r="J3467" s="4">
        <v>66.240000000000009</v>
      </c>
    </row>
    <row r="3468" spans="1:10" x14ac:dyDescent="0.3">
      <c r="A3468" s="2" t="s">
        <v>6591</v>
      </c>
      <c r="B3468" s="3" t="s">
        <v>6592</v>
      </c>
      <c r="C3468" s="2">
        <v>12</v>
      </c>
      <c r="D3468" s="2">
        <v>2019</v>
      </c>
      <c r="E3468" s="4">
        <v>192</v>
      </c>
      <c r="F3468" s="4">
        <v>38.399999999999977</v>
      </c>
      <c r="G3468" s="4">
        <v>153.60000000000002</v>
      </c>
      <c r="H3468" s="3" t="s">
        <v>14</v>
      </c>
      <c r="I3468" s="3" t="s">
        <v>78</v>
      </c>
      <c r="J3468" s="4">
        <v>34.56</v>
      </c>
    </row>
    <row r="3469" spans="1:10" x14ac:dyDescent="0.3">
      <c r="A3469" s="2" t="s">
        <v>6593</v>
      </c>
      <c r="B3469" s="3" t="s">
        <v>6594</v>
      </c>
      <c r="C3469" s="2">
        <v>12</v>
      </c>
      <c r="D3469" s="2">
        <v>2019</v>
      </c>
      <c r="E3469" s="4">
        <v>240</v>
      </c>
      <c r="F3469" s="4">
        <v>48</v>
      </c>
      <c r="G3469" s="4">
        <v>192</v>
      </c>
      <c r="H3469" s="3" t="s">
        <v>14</v>
      </c>
      <c r="I3469" s="3" t="s">
        <v>17</v>
      </c>
      <c r="J3469" s="4">
        <v>43.199999999999996</v>
      </c>
    </row>
    <row r="3470" spans="1:10" x14ac:dyDescent="0.3">
      <c r="A3470" s="2" t="s">
        <v>6595</v>
      </c>
      <c r="B3470" s="3" t="s">
        <v>6596</v>
      </c>
      <c r="C3470" s="2">
        <v>12</v>
      </c>
      <c r="D3470" s="2">
        <v>2019</v>
      </c>
      <c r="E3470" s="4">
        <v>210</v>
      </c>
      <c r="F3470" s="4">
        <v>42</v>
      </c>
      <c r="G3470" s="4">
        <v>168</v>
      </c>
      <c r="H3470" s="3" t="s">
        <v>14</v>
      </c>
      <c r="I3470" s="3" t="s">
        <v>75</v>
      </c>
      <c r="J3470" s="4">
        <v>37.799999999999997</v>
      </c>
    </row>
    <row r="3471" spans="1:10" x14ac:dyDescent="0.3">
      <c r="A3471" s="2" t="s">
        <v>6597</v>
      </c>
      <c r="B3471" s="3" t="s">
        <v>6598</v>
      </c>
      <c r="C3471" s="2">
        <v>12</v>
      </c>
      <c r="D3471" s="2">
        <v>2019</v>
      </c>
      <c r="E3471" s="4">
        <v>283</v>
      </c>
      <c r="F3471" s="4">
        <v>56.599999999999994</v>
      </c>
      <c r="G3471" s="4">
        <v>226.4</v>
      </c>
      <c r="H3471" s="3" t="s">
        <v>60</v>
      </c>
      <c r="I3471" s="3" t="s">
        <v>745</v>
      </c>
      <c r="J3471" s="4">
        <v>82.07</v>
      </c>
    </row>
    <row r="3472" spans="1:10" x14ac:dyDescent="0.3">
      <c r="A3472" s="2" t="s">
        <v>6597</v>
      </c>
      <c r="B3472" s="3" t="s">
        <v>6599</v>
      </c>
      <c r="C3472" s="2">
        <v>3</v>
      </c>
      <c r="D3472" s="2">
        <v>2020</v>
      </c>
      <c r="E3472" s="4">
        <v>345</v>
      </c>
      <c r="F3472" s="4">
        <v>51.75</v>
      </c>
      <c r="G3472" s="4">
        <v>293.25</v>
      </c>
      <c r="H3472" s="3" t="s">
        <v>63</v>
      </c>
      <c r="I3472" s="3" t="s">
        <v>116</v>
      </c>
      <c r="J3472" s="4">
        <v>106.95</v>
      </c>
    </row>
    <row r="3473" spans="1:10" x14ac:dyDescent="0.3">
      <c r="A3473" s="2" t="s">
        <v>6600</v>
      </c>
      <c r="B3473" s="3" t="s">
        <v>6601</v>
      </c>
      <c r="C3473" s="2">
        <v>12</v>
      </c>
      <c r="D3473" s="2">
        <v>2019</v>
      </c>
      <c r="E3473" s="4">
        <v>172</v>
      </c>
      <c r="F3473" s="4">
        <v>34.400000000000006</v>
      </c>
      <c r="G3473" s="4">
        <v>137.6</v>
      </c>
      <c r="H3473" s="3" t="s">
        <v>11</v>
      </c>
      <c r="I3473" s="3" t="s">
        <v>71</v>
      </c>
      <c r="J3473" s="4">
        <v>65.36</v>
      </c>
    </row>
    <row r="3474" spans="1:10" x14ac:dyDescent="0.3">
      <c r="A3474" s="2" t="s">
        <v>6602</v>
      </c>
      <c r="B3474" s="3" t="s">
        <v>6603</v>
      </c>
      <c r="C3474" s="2">
        <v>12</v>
      </c>
      <c r="D3474" s="2">
        <v>2019</v>
      </c>
      <c r="E3474" s="4">
        <v>478</v>
      </c>
      <c r="F3474" s="4">
        <v>95.599999999999966</v>
      </c>
      <c r="G3474" s="4">
        <v>382.40000000000003</v>
      </c>
      <c r="H3474" s="3" t="s">
        <v>44</v>
      </c>
      <c r="I3474" s="3" t="s">
        <v>162</v>
      </c>
      <c r="J3474" s="4">
        <v>119.5</v>
      </c>
    </row>
    <row r="3475" spans="1:10" x14ac:dyDescent="0.3">
      <c r="A3475" s="2" t="s">
        <v>6604</v>
      </c>
      <c r="B3475" s="3" t="s">
        <v>6605</v>
      </c>
      <c r="C3475" s="2">
        <v>12</v>
      </c>
      <c r="D3475" s="2">
        <v>2019</v>
      </c>
      <c r="E3475" s="4">
        <v>180</v>
      </c>
      <c r="F3475" s="4">
        <v>36</v>
      </c>
      <c r="G3475" s="4">
        <v>144</v>
      </c>
      <c r="H3475" s="3" t="s">
        <v>60</v>
      </c>
      <c r="I3475" s="3" t="s">
        <v>1434</v>
      </c>
      <c r="J3475" s="4">
        <v>61.2</v>
      </c>
    </row>
    <row r="3476" spans="1:10" x14ac:dyDescent="0.3">
      <c r="A3476" s="2" t="s">
        <v>6606</v>
      </c>
      <c r="B3476" s="3" t="s">
        <v>6607</v>
      </c>
      <c r="C3476" s="2">
        <v>12</v>
      </c>
      <c r="D3476" s="2">
        <v>2019</v>
      </c>
      <c r="E3476" s="4">
        <v>636</v>
      </c>
      <c r="F3476" s="4">
        <v>127.19999999999999</v>
      </c>
      <c r="G3476" s="4">
        <v>508.8</v>
      </c>
      <c r="H3476" s="3" t="s">
        <v>41</v>
      </c>
      <c r="I3476" s="3" t="s">
        <v>194</v>
      </c>
      <c r="J3476" s="4">
        <v>216.24</v>
      </c>
    </row>
    <row r="3477" spans="1:10" x14ac:dyDescent="0.3">
      <c r="A3477" s="2" t="s">
        <v>6608</v>
      </c>
      <c r="B3477" s="3" t="s">
        <v>6609</v>
      </c>
      <c r="C3477" s="2">
        <v>12</v>
      </c>
      <c r="D3477" s="2">
        <v>2019</v>
      </c>
      <c r="E3477" s="4">
        <v>592</v>
      </c>
      <c r="F3477" s="4">
        <v>118.39999999999998</v>
      </c>
      <c r="G3477" s="4">
        <v>473.6</v>
      </c>
      <c r="H3477" s="3" t="s">
        <v>44</v>
      </c>
      <c r="I3477" s="3" t="s">
        <v>55</v>
      </c>
      <c r="J3477" s="4">
        <v>165.76000000000002</v>
      </c>
    </row>
    <row r="3478" spans="1:10" x14ac:dyDescent="0.3">
      <c r="A3478" s="2" t="s">
        <v>6608</v>
      </c>
      <c r="B3478" s="3" t="s">
        <v>6610</v>
      </c>
      <c r="C3478" s="2">
        <v>11</v>
      </c>
      <c r="D3478" s="2">
        <v>2020</v>
      </c>
      <c r="E3478" s="4">
        <v>278</v>
      </c>
      <c r="F3478" s="4">
        <v>0</v>
      </c>
      <c r="G3478" s="4">
        <v>278</v>
      </c>
      <c r="H3478" s="3" t="s">
        <v>60</v>
      </c>
      <c r="I3478" s="3" t="s">
        <v>518</v>
      </c>
      <c r="J3478" s="4">
        <v>88.960000000000008</v>
      </c>
    </row>
    <row r="3479" spans="1:10" x14ac:dyDescent="0.3">
      <c r="A3479" s="2" t="s">
        <v>6611</v>
      </c>
      <c r="B3479" s="3" t="s">
        <v>6612</v>
      </c>
      <c r="C3479" s="2">
        <v>12</v>
      </c>
      <c r="D3479" s="2">
        <v>2019</v>
      </c>
      <c r="E3479" s="4">
        <v>261</v>
      </c>
      <c r="F3479" s="4">
        <v>52.199999999999989</v>
      </c>
      <c r="G3479" s="4">
        <v>208.8</v>
      </c>
      <c r="H3479" s="3" t="s">
        <v>60</v>
      </c>
      <c r="I3479" s="3" t="s">
        <v>515</v>
      </c>
      <c r="J3479" s="4">
        <v>78.3</v>
      </c>
    </row>
    <row r="3480" spans="1:10" x14ac:dyDescent="0.3">
      <c r="A3480" s="2" t="s">
        <v>6613</v>
      </c>
      <c r="B3480" s="3" t="s">
        <v>6614</v>
      </c>
      <c r="C3480" s="2">
        <v>12</v>
      </c>
      <c r="D3480" s="2">
        <v>2019</v>
      </c>
      <c r="E3480" s="4">
        <v>180</v>
      </c>
      <c r="F3480" s="4">
        <v>36</v>
      </c>
      <c r="G3480" s="4">
        <v>144</v>
      </c>
      <c r="H3480" s="3" t="s">
        <v>60</v>
      </c>
      <c r="I3480" s="3" t="s">
        <v>1434</v>
      </c>
      <c r="J3480" s="4">
        <v>61.2</v>
      </c>
    </row>
    <row r="3481" spans="1:10" x14ac:dyDescent="0.3">
      <c r="A3481" s="2" t="s">
        <v>6615</v>
      </c>
      <c r="B3481" s="3" t="s">
        <v>6616</v>
      </c>
      <c r="C3481" s="2">
        <v>12</v>
      </c>
      <c r="D3481" s="2">
        <v>2019</v>
      </c>
      <c r="E3481" s="4">
        <v>447</v>
      </c>
      <c r="F3481" s="4">
        <v>89.399999999999977</v>
      </c>
      <c r="G3481" s="4">
        <v>357.6</v>
      </c>
      <c r="H3481" s="3" t="s">
        <v>63</v>
      </c>
      <c r="I3481" s="3" t="s">
        <v>64</v>
      </c>
      <c r="J3481" s="4">
        <v>156.44999999999999</v>
      </c>
    </row>
    <row r="3482" spans="1:10" x14ac:dyDescent="0.3">
      <c r="A3482" s="2" t="s">
        <v>6617</v>
      </c>
      <c r="B3482" s="3" t="s">
        <v>6618</v>
      </c>
      <c r="C3482" s="2">
        <v>12</v>
      </c>
      <c r="D3482" s="2">
        <v>2019</v>
      </c>
      <c r="E3482" s="4">
        <v>447</v>
      </c>
      <c r="F3482" s="4">
        <v>89.399999999999977</v>
      </c>
      <c r="G3482" s="4">
        <v>357.6</v>
      </c>
      <c r="H3482" s="3" t="s">
        <v>63</v>
      </c>
      <c r="I3482" s="3" t="s">
        <v>64</v>
      </c>
      <c r="J3482" s="4">
        <v>156.44999999999999</v>
      </c>
    </row>
    <row r="3483" spans="1:10" x14ac:dyDescent="0.3">
      <c r="A3483" s="2" t="s">
        <v>6619</v>
      </c>
      <c r="B3483" s="3" t="s">
        <v>6620</v>
      </c>
      <c r="C3483" s="2">
        <v>12</v>
      </c>
      <c r="D3483" s="2">
        <v>2019</v>
      </c>
      <c r="E3483" s="4">
        <v>447</v>
      </c>
      <c r="F3483" s="4">
        <v>89.399999999999977</v>
      </c>
      <c r="G3483" s="4">
        <v>357.6</v>
      </c>
      <c r="H3483" s="3" t="s">
        <v>63</v>
      </c>
      <c r="I3483" s="3" t="s">
        <v>64</v>
      </c>
      <c r="J3483" s="4">
        <v>156.44999999999999</v>
      </c>
    </row>
    <row r="3484" spans="1:10" x14ac:dyDescent="0.3">
      <c r="A3484" s="2" t="s">
        <v>6619</v>
      </c>
      <c r="B3484" s="3" t="s">
        <v>6621</v>
      </c>
      <c r="C3484" s="2">
        <v>3</v>
      </c>
      <c r="D3484" s="2">
        <v>2020</v>
      </c>
      <c r="E3484" s="4">
        <v>345</v>
      </c>
      <c r="F3484" s="4">
        <v>0</v>
      </c>
      <c r="G3484" s="4">
        <v>345</v>
      </c>
      <c r="H3484" s="3" t="s">
        <v>63</v>
      </c>
      <c r="I3484" s="3" t="s">
        <v>116</v>
      </c>
      <c r="J3484" s="4">
        <v>106.95</v>
      </c>
    </row>
    <row r="3485" spans="1:10" x14ac:dyDescent="0.3">
      <c r="A3485" s="2" t="s">
        <v>6619</v>
      </c>
      <c r="B3485" s="3" t="s">
        <v>6622</v>
      </c>
      <c r="C3485" s="2">
        <v>7</v>
      </c>
      <c r="D3485" s="2">
        <v>2020</v>
      </c>
      <c r="E3485" s="4">
        <v>172</v>
      </c>
      <c r="F3485" s="4">
        <v>0</v>
      </c>
      <c r="G3485" s="4">
        <v>172</v>
      </c>
      <c r="H3485" s="3" t="s">
        <v>11</v>
      </c>
      <c r="I3485" s="3" t="s">
        <v>71</v>
      </c>
      <c r="J3485" s="4">
        <v>65.36</v>
      </c>
    </row>
    <row r="3486" spans="1:10" x14ac:dyDescent="0.3">
      <c r="A3486" s="2" t="s">
        <v>6619</v>
      </c>
      <c r="B3486" s="3" t="s">
        <v>6623</v>
      </c>
      <c r="C3486" s="2">
        <v>6</v>
      </c>
      <c r="D3486" s="2">
        <v>2020</v>
      </c>
      <c r="E3486" s="4">
        <v>168</v>
      </c>
      <c r="F3486" s="4">
        <v>0</v>
      </c>
      <c r="G3486" s="4">
        <v>168</v>
      </c>
      <c r="H3486" s="3" t="s">
        <v>11</v>
      </c>
      <c r="I3486" s="3" t="s">
        <v>121</v>
      </c>
      <c r="J3486" s="4">
        <v>75.600000000000009</v>
      </c>
    </row>
    <row r="3487" spans="1:10" x14ac:dyDescent="0.3">
      <c r="A3487" s="2" t="s">
        <v>6624</v>
      </c>
      <c r="B3487" s="3" t="s">
        <v>6625</v>
      </c>
      <c r="C3487" s="2">
        <v>12</v>
      </c>
      <c r="D3487" s="2">
        <v>2019</v>
      </c>
      <c r="E3487" s="4">
        <v>172</v>
      </c>
      <c r="F3487" s="4">
        <v>34.400000000000006</v>
      </c>
      <c r="G3487" s="4">
        <v>137.6</v>
      </c>
      <c r="H3487" s="3" t="s">
        <v>11</v>
      </c>
      <c r="I3487" s="3" t="s">
        <v>71</v>
      </c>
      <c r="J3487" s="4">
        <v>65.36</v>
      </c>
    </row>
    <row r="3488" spans="1:10" x14ac:dyDescent="0.3">
      <c r="A3488" s="2" t="s">
        <v>6626</v>
      </c>
      <c r="B3488" s="3" t="s">
        <v>6627</v>
      </c>
      <c r="C3488" s="2">
        <v>12</v>
      </c>
      <c r="D3488" s="2">
        <v>2019</v>
      </c>
      <c r="E3488" s="4">
        <v>488</v>
      </c>
      <c r="F3488" s="4">
        <v>97.599999999999966</v>
      </c>
      <c r="G3488" s="4">
        <v>390.40000000000003</v>
      </c>
      <c r="H3488" s="3" t="s">
        <v>44</v>
      </c>
      <c r="I3488" s="3" t="s">
        <v>50</v>
      </c>
      <c r="J3488" s="4">
        <v>156.16</v>
      </c>
    </row>
    <row r="3489" spans="1:10" x14ac:dyDescent="0.3">
      <c r="A3489" s="2" t="s">
        <v>6628</v>
      </c>
      <c r="B3489" s="3" t="s">
        <v>6629</v>
      </c>
      <c r="C3489" s="2">
        <v>12</v>
      </c>
      <c r="D3489" s="2">
        <v>2019</v>
      </c>
      <c r="E3489" s="4">
        <v>312</v>
      </c>
      <c r="F3489" s="4">
        <v>62.399999999999977</v>
      </c>
      <c r="G3489" s="4">
        <v>249.60000000000002</v>
      </c>
      <c r="H3489" s="3" t="s">
        <v>60</v>
      </c>
      <c r="I3489" s="3" t="s">
        <v>61</v>
      </c>
      <c r="J3489" s="4">
        <v>99.84</v>
      </c>
    </row>
    <row r="3490" spans="1:10" x14ac:dyDescent="0.3">
      <c r="A3490" s="2" t="s">
        <v>6630</v>
      </c>
      <c r="B3490" s="3" t="s">
        <v>6631</v>
      </c>
      <c r="C3490" s="2">
        <v>12</v>
      </c>
      <c r="D3490" s="2">
        <v>2019</v>
      </c>
      <c r="E3490" s="4">
        <v>447</v>
      </c>
      <c r="F3490" s="4">
        <v>89.399999999999977</v>
      </c>
      <c r="G3490" s="4">
        <v>357.6</v>
      </c>
      <c r="H3490" s="3" t="s">
        <v>63</v>
      </c>
      <c r="I3490" s="3" t="s">
        <v>64</v>
      </c>
      <c r="J3490" s="4">
        <v>156.44999999999999</v>
      </c>
    </row>
    <row r="3491" spans="1:10" x14ac:dyDescent="0.3">
      <c r="A3491" s="2" t="s">
        <v>6630</v>
      </c>
      <c r="B3491" s="3" t="s">
        <v>6632</v>
      </c>
      <c r="C3491" s="2">
        <v>12</v>
      </c>
      <c r="D3491" s="2">
        <v>2020</v>
      </c>
      <c r="E3491" s="4">
        <v>383</v>
      </c>
      <c r="F3491" s="4">
        <v>0</v>
      </c>
      <c r="G3491" s="4">
        <v>383</v>
      </c>
      <c r="H3491" s="3" t="s">
        <v>63</v>
      </c>
      <c r="I3491" s="3" t="s">
        <v>66</v>
      </c>
      <c r="J3491" s="4">
        <v>122.56</v>
      </c>
    </row>
    <row r="3492" spans="1:10" x14ac:dyDescent="0.3">
      <c r="A3492" s="2" t="s">
        <v>6633</v>
      </c>
      <c r="B3492" s="3" t="s">
        <v>6634</v>
      </c>
      <c r="C3492" s="2">
        <v>12</v>
      </c>
      <c r="D3492" s="2">
        <v>2019</v>
      </c>
      <c r="E3492" s="4">
        <v>1576</v>
      </c>
      <c r="F3492" s="4">
        <v>315.19999999999982</v>
      </c>
      <c r="G3492" s="4">
        <v>1260.8000000000002</v>
      </c>
      <c r="H3492" s="3" t="s">
        <v>26</v>
      </c>
      <c r="I3492" s="3" t="s">
        <v>407</v>
      </c>
      <c r="J3492" s="4">
        <v>520.08000000000004</v>
      </c>
    </row>
    <row r="3493" spans="1:10" x14ac:dyDescent="0.3">
      <c r="A3493" s="2" t="s">
        <v>6635</v>
      </c>
      <c r="B3493" s="3" t="s">
        <v>6636</v>
      </c>
      <c r="C3493" s="2">
        <v>12</v>
      </c>
      <c r="D3493" s="2">
        <v>2019</v>
      </c>
      <c r="E3493" s="4">
        <v>507</v>
      </c>
      <c r="F3493" s="4">
        <v>101.39999999999998</v>
      </c>
      <c r="G3493" s="4">
        <v>405.6</v>
      </c>
      <c r="H3493" s="3" t="s">
        <v>44</v>
      </c>
      <c r="I3493" s="3" t="s">
        <v>275</v>
      </c>
      <c r="J3493" s="4">
        <v>136.89000000000001</v>
      </c>
    </row>
    <row r="3494" spans="1:10" x14ac:dyDescent="0.3">
      <c r="A3494" s="2" t="s">
        <v>6637</v>
      </c>
      <c r="B3494" s="3" t="s">
        <v>6638</v>
      </c>
      <c r="C3494" s="2">
        <v>12</v>
      </c>
      <c r="D3494" s="2">
        <v>2019</v>
      </c>
      <c r="E3494" s="4">
        <v>267</v>
      </c>
      <c r="F3494" s="4">
        <v>53.399999999999977</v>
      </c>
      <c r="G3494" s="4">
        <v>213.60000000000002</v>
      </c>
      <c r="H3494" s="3" t="s">
        <v>60</v>
      </c>
      <c r="I3494" s="3" t="s">
        <v>164</v>
      </c>
      <c r="J3494" s="4">
        <v>90.78</v>
      </c>
    </row>
    <row r="3495" spans="1:10" x14ac:dyDescent="0.3">
      <c r="A3495" s="2" t="s">
        <v>6639</v>
      </c>
      <c r="B3495" s="3" t="s">
        <v>6640</v>
      </c>
      <c r="C3495" s="2">
        <v>12</v>
      </c>
      <c r="D3495" s="2">
        <v>2019</v>
      </c>
      <c r="E3495" s="4">
        <v>383</v>
      </c>
      <c r="F3495" s="4">
        <v>76.599999999999966</v>
      </c>
      <c r="G3495" s="4">
        <v>306.40000000000003</v>
      </c>
      <c r="H3495" s="3" t="s">
        <v>63</v>
      </c>
      <c r="I3495" s="3" t="s">
        <v>66</v>
      </c>
      <c r="J3495" s="4">
        <v>122.56</v>
      </c>
    </row>
    <row r="3496" spans="1:10" x14ac:dyDescent="0.3">
      <c r="A3496" s="2" t="s">
        <v>6641</v>
      </c>
      <c r="B3496" s="3" t="s">
        <v>6642</v>
      </c>
      <c r="C3496" s="2">
        <v>12</v>
      </c>
      <c r="D3496" s="2">
        <v>2019</v>
      </c>
      <c r="E3496" s="4">
        <v>345</v>
      </c>
      <c r="F3496" s="4">
        <v>69</v>
      </c>
      <c r="G3496" s="4">
        <v>276</v>
      </c>
      <c r="H3496" s="3" t="s">
        <v>63</v>
      </c>
      <c r="I3496" s="3" t="s">
        <v>116</v>
      </c>
      <c r="J3496" s="4">
        <v>106.95</v>
      </c>
    </row>
    <row r="3497" spans="1:10" x14ac:dyDescent="0.3">
      <c r="A3497" s="2" t="s">
        <v>6641</v>
      </c>
      <c r="B3497" s="3" t="s">
        <v>6643</v>
      </c>
      <c r="C3497" s="2">
        <v>4</v>
      </c>
      <c r="D3497" s="2">
        <v>2020</v>
      </c>
      <c r="E3497" s="4">
        <v>144</v>
      </c>
      <c r="F3497" s="4">
        <v>21.600000000000009</v>
      </c>
      <c r="G3497" s="4">
        <v>122.39999999999999</v>
      </c>
      <c r="H3497" s="3" t="s">
        <v>11</v>
      </c>
      <c r="I3497" s="3" t="s">
        <v>119</v>
      </c>
      <c r="J3497" s="4">
        <v>66.240000000000009</v>
      </c>
    </row>
    <row r="3498" spans="1:10" x14ac:dyDescent="0.3">
      <c r="A3498" s="2" t="s">
        <v>6644</v>
      </c>
      <c r="B3498" s="3" t="s">
        <v>6645</v>
      </c>
      <c r="C3498" s="2">
        <v>12</v>
      </c>
      <c r="D3498" s="2">
        <v>2019</v>
      </c>
      <c r="E3498" s="4">
        <v>168</v>
      </c>
      <c r="F3498" s="4">
        <v>33.599999999999994</v>
      </c>
      <c r="G3498" s="4">
        <v>134.4</v>
      </c>
      <c r="H3498" s="3" t="s">
        <v>11</v>
      </c>
      <c r="I3498" s="3" t="s">
        <v>12</v>
      </c>
      <c r="J3498" s="4">
        <v>25.2</v>
      </c>
    </row>
    <row r="3499" spans="1:10" x14ac:dyDescent="0.3">
      <c r="A3499" s="2" t="s">
        <v>6646</v>
      </c>
      <c r="B3499" s="3" t="s">
        <v>6647</v>
      </c>
      <c r="C3499" s="2">
        <v>12</v>
      </c>
      <c r="D3499" s="2">
        <v>2019</v>
      </c>
      <c r="E3499" s="4">
        <v>144</v>
      </c>
      <c r="F3499" s="4">
        <v>28.799999999999997</v>
      </c>
      <c r="G3499" s="4">
        <v>115.2</v>
      </c>
      <c r="H3499" s="3" t="s">
        <v>11</v>
      </c>
      <c r="I3499" s="3" t="s">
        <v>119</v>
      </c>
      <c r="J3499" s="4">
        <v>66.240000000000009</v>
      </c>
    </row>
    <row r="3500" spans="1:10" x14ac:dyDescent="0.3">
      <c r="A3500" s="2" t="s">
        <v>6648</v>
      </c>
      <c r="B3500" s="3" t="s">
        <v>6649</v>
      </c>
      <c r="C3500" s="2">
        <v>12</v>
      </c>
      <c r="D3500" s="2">
        <v>2019</v>
      </c>
      <c r="E3500" s="4">
        <v>210</v>
      </c>
      <c r="F3500" s="4">
        <v>42</v>
      </c>
      <c r="G3500" s="4">
        <v>168</v>
      </c>
      <c r="H3500" s="3" t="s">
        <v>14</v>
      </c>
      <c r="I3500" s="3" t="s">
        <v>75</v>
      </c>
      <c r="J3500" s="4">
        <v>37.799999999999997</v>
      </c>
    </row>
    <row r="3501" spans="1:10" x14ac:dyDescent="0.3">
      <c r="A3501" s="2" t="s">
        <v>6648</v>
      </c>
      <c r="B3501" s="3" t="s">
        <v>6650</v>
      </c>
      <c r="C3501" s="2">
        <v>1</v>
      </c>
      <c r="D3501" s="2">
        <v>2020</v>
      </c>
      <c r="E3501" s="4">
        <v>240</v>
      </c>
      <c r="F3501" s="4">
        <v>0</v>
      </c>
      <c r="G3501" s="4">
        <v>240</v>
      </c>
      <c r="H3501" s="3" t="s">
        <v>14</v>
      </c>
      <c r="I3501" s="3" t="s">
        <v>17</v>
      </c>
      <c r="J3501" s="4">
        <v>43.199999999999996</v>
      </c>
    </row>
    <row r="3502" spans="1:10" x14ac:dyDescent="0.3">
      <c r="A3502" s="2" t="s">
        <v>6651</v>
      </c>
      <c r="B3502" s="3" t="s">
        <v>6652</v>
      </c>
      <c r="C3502" s="2">
        <v>12</v>
      </c>
      <c r="D3502" s="2">
        <v>2019</v>
      </c>
      <c r="E3502" s="4">
        <v>210</v>
      </c>
      <c r="F3502" s="4">
        <v>42</v>
      </c>
      <c r="G3502" s="4">
        <v>168</v>
      </c>
      <c r="H3502" s="3" t="s">
        <v>14</v>
      </c>
      <c r="I3502" s="3" t="s">
        <v>75</v>
      </c>
      <c r="J3502" s="4">
        <v>37.799999999999997</v>
      </c>
    </row>
    <row r="3503" spans="1:10" x14ac:dyDescent="0.3">
      <c r="A3503" s="2" t="s">
        <v>6653</v>
      </c>
      <c r="B3503" s="3" t="s">
        <v>6654</v>
      </c>
      <c r="C3503" s="2">
        <v>12</v>
      </c>
      <c r="D3503" s="2">
        <v>2019</v>
      </c>
      <c r="E3503" s="4">
        <v>192</v>
      </c>
      <c r="F3503" s="4">
        <v>38.399999999999977</v>
      </c>
      <c r="G3503" s="4">
        <v>153.60000000000002</v>
      </c>
      <c r="H3503" s="3" t="s">
        <v>14</v>
      </c>
      <c r="I3503" s="3" t="s">
        <v>78</v>
      </c>
      <c r="J3503" s="4">
        <v>34.56</v>
      </c>
    </row>
    <row r="3504" spans="1:10" x14ac:dyDescent="0.3">
      <c r="A3504" s="2" t="s">
        <v>6655</v>
      </c>
      <c r="B3504" s="3" t="s">
        <v>6656</v>
      </c>
      <c r="C3504" s="2">
        <v>12</v>
      </c>
      <c r="D3504" s="2">
        <v>2019</v>
      </c>
      <c r="E3504" s="4">
        <v>523</v>
      </c>
      <c r="F3504" s="4">
        <v>104.59999999999997</v>
      </c>
      <c r="G3504" s="4">
        <v>418.40000000000003</v>
      </c>
      <c r="H3504" s="3" t="s">
        <v>44</v>
      </c>
      <c r="I3504" s="3" t="s">
        <v>45</v>
      </c>
      <c r="J3504" s="4">
        <v>156.9</v>
      </c>
    </row>
    <row r="3505" spans="1:10" x14ac:dyDescent="0.3">
      <c r="A3505" s="2" t="s">
        <v>6657</v>
      </c>
      <c r="B3505" s="3" t="s">
        <v>6658</v>
      </c>
      <c r="C3505" s="2">
        <v>12</v>
      </c>
      <c r="D3505" s="2">
        <v>2019</v>
      </c>
      <c r="E3505" s="4">
        <v>283</v>
      </c>
      <c r="F3505" s="4">
        <v>56.599999999999994</v>
      </c>
      <c r="G3505" s="4">
        <v>226.4</v>
      </c>
      <c r="H3505" s="3" t="s">
        <v>60</v>
      </c>
      <c r="I3505" s="3" t="s">
        <v>745</v>
      </c>
      <c r="J3505" s="4">
        <v>82.07</v>
      </c>
    </row>
    <row r="3506" spans="1:10" x14ac:dyDescent="0.3">
      <c r="A3506" s="2" t="s">
        <v>6659</v>
      </c>
      <c r="B3506" s="3" t="s">
        <v>6660</v>
      </c>
      <c r="C3506" s="2">
        <v>12</v>
      </c>
      <c r="D3506" s="2">
        <v>2019</v>
      </c>
      <c r="E3506" s="4">
        <v>383</v>
      </c>
      <c r="F3506" s="4">
        <v>76.599999999999966</v>
      </c>
      <c r="G3506" s="4">
        <v>306.40000000000003</v>
      </c>
      <c r="H3506" s="3" t="s">
        <v>63</v>
      </c>
      <c r="I3506" s="3" t="s">
        <v>66</v>
      </c>
      <c r="J3506" s="4">
        <v>122.56</v>
      </c>
    </row>
    <row r="3507" spans="1:10" x14ac:dyDescent="0.3">
      <c r="A3507" s="2" t="s">
        <v>6661</v>
      </c>
      <c r="B3507" s="3" t="s">
        <v>6662</v>
      </c>
      <c r="C3507" s="2">
        <v>12</v>
      </c>
      <c r="D3507" s="2">
        <v>2019</v>
      </c>
      <c r="E3507" s="4">
        <v>447</v>
      </c>
      <c r="F3507" s="4">
        <v>89.399999999999977</v>
      </c>
      <c r="G3507" s="4">
        <v>357.6</v>
      </c>
      <c r="H3507" s="3" t="s">
        <v>63</v>
      </c>
      <c r="I3507" s="3" t="s">
        <v>64</v>
      </c>
      <c r="J3507" s="4">
        <v>156.44999999999999</v>
      </c>
    </row>
    <row r="3508" spans="1:10" x14ac:dyDescent="0.3">
      <c r="A3508" s="2" t="s">
        <v>6663</v>
      </c>
      <c r="B3508" s="3" t="s">
        <v>6664</v>
      </c>
      <c r="C3508" s="2">
        <v>12</v>
      </c>
      <c r="D3508" s="2">
        <v>2019</v>
      </c>
      <c r="E3508" s="4">
        <v>144</v>
      </c>
      <c r="F3508" s="4">
        <v>28.799999999999997</v>
      </c>
      <c r="G3508" s="4">
        <v>115.2</v>
      </c>
      <c r="H3508" s="3" t="s">
        <v>11</v>
      </c>
      <c r="I3508" s="3" t="s">
        <v>119</v>
      </c>
      <c r="J3508" s="4">
        <v>66.240000000000009</v>
      </c>
    </row>
    <row r="3509" spans="1:10" x14ac:dyDescent="0.3">
      <c r="A3509" s="2" t="s">
        <v>6665</v>
      </c>
      <c r="B3509" s="3" t="s">
        <v>6666</v>
      </c>
      <c r="C3509" s="2">
        <v>12</v>
      </c>
      <c r="D3509" s="2">
        <v>2019</v>
      </c>
      <c r="E3509" s="4">
        <v>492</v>
      </c>
      <c r="F3509" s="4">
        <v>98.399999999999977</v>
      </c>
      <c r="G3509" s="4">
        <v>393.6</v>
      </c>
      <c r="H3509" s="3" t="s">
        <v>44</v>
      </c>
      <c r="I3509" s="3" t="s">
        <v>512</v>
      </c>
      <c r="J3509" s="4">
        <v>137.76000000000002</v>
      </c>
    </row>
    <row r="3510" spans="1:10" x14ac:dyDescent="0.3">
      <c r="A3510" s="2" t="s">
        <v>6667</v>
      </c>
      <c r="B3510" s="3" t="s">
        <v>6668</v>
      </c>
      <c r="C3510" s="2">
        <v>12</v>
      </c>
      <c r="D3510" s="2">
        <v>2019</v>
      </c>
      <c r="E3510" s="4">
        <v>283</v>
      </c>
      <c r="F3510" s="4">
        <v>56.599999999999994</v>
      </c>
      <c r="G3510" s="4">
        <v>226.4</v>
      </c>
      <c r="H3510" s="3" t="s">
        <v>60</v>
      </c>
      <c r="I3510" s="3" t="s">
        <v>745</v>
      </c>
      <c r="J3510" s="4">
        <v>82.07</v>
      </c>
    </row>
    <row r="3511" spans="1:10" x14ac:dyDescent="0.3">
      <c r="A3511" s="2" t="s">
        <v>6669</v>
      </c>
      <c r="B3511" s="3" t="s">
        <v>6670</v>
      </c>
      <c r="C3511" s="2">
        <v>12</v>
      </c>
      <c r="D3511" s="2">
        <v>2019</v>
      </c>
      <c r="E3511" s="4">
        <v>345</v>
      </c>
      <c r="F3511" s="4">
        <v>69</v>
      </c>
      <c r="G3511" s="4">
        <v>276</v>
      </c>
      <c r="H3511" s="3" t="s">
        <v>63</v>
      </c>
      <c r="I3511" s="3" t="s">
        <v>116</v>
      </c>
      <c r="J3511" s="4">
        <v>106.95</v>
      </c>
    </row>
    <row r="3512" spans="1:10" x14ac:dyDescent="0.3">
      <c r="A3512" s="2" t="s">
        <v>6671</v>
      </c>
      <c r="B3512" s="3" t="s">
        <v>6672</v>
      </c>
      <c r="C3512" s="2">
        <v>12</v>
      </c>
      <c r="D3512" s="2">
        <v>2019</v>
      </c>
      <c r="E3512" s="4">
        <v>447</v>
      </c>
      <c r="F3512" s="4">
        <v>89.399999999999977</v>
      </c>
      <c r="G3512" s="4">
        <v>357.6</v>
      </c>
      <c r="H3512" s="3" t="s">
        <v>63</v>
      </c>
      <c r="I3512" s="3" t="s">
        <v>64</v>
      </c>
      <c r="J3512" s="4">
        <v>156.44999999999999</v>
      </c>
    </row>
    <row r="3513" spans="1:10" x14ac:dyDescent="0.3">
      <c r="A3513" s="2" t="s">
        <v>6673</v>
      </c>
      <c r="B3513" s="3" t="s">
        <v>6674</v>
      </c>
      <c r="C3513" s="2">
        <v>12</v>
      </c>
      <c r="D3513" s="2">
        <v>2019</v>
      </c>
      <c r="E3513" s="4">
        <v>345</v>
      </c>
      <c r="F3513" s="4">
        <v>69</v>
      </c>
      <c r="G3513" s="4">
        <v>276</v>
      </c>
      <c r="H3513" s="3" t="s">
        <v>63</v>
      </c>
      <c r="I3513" s="3" t="s">
        <v>116</v>
      </c>
      <c r="J3513" s="4">
        <v>106.95</v>
      </c>
    </row>
    <row r="3514" spans="1:10" x14ac:dyDescent="0.3">
      <c r="A3514" s="2" t="s">
        <v>6675</v>
      </c>
      <c r="B3514" s="3" t="s">
        <v>6676</v>
      </c>
      <c r="C3514" s="2">
        <v>12</v>
      </c>
      <c r="D3514" s="2">
        <v>2019</v>
      </c>
      <c r="E3514" s="4">
        <v>447</v>
      </c>
      <c r="F3514" s="4">
        <v>89.399999999999977</v>
      </c>
      <c r="G3514" s="4">
        <v>357.6</v>
      </c>
      <c r="H3514" s="3" t="s">
        <v>63</v>
      </c>
      <c r="I3514" s="3" t="s">
        <v>64</v>
      </c>
      <c r="J3514" s="4">
        <v>156.44999999999999</v>
      </c>
    </row>
    <row r="3515" spans="1:10" x14ac:dyDescent="0.3">
      <c r="A3515" s="2" t="s">
        <v>6677</v>
      </c>
      <c r="B3515" s="3" t="s">
        <v>6678</v>
      </c>
      <c r="C3515" s="2">
        <v>11</v>
      </c>
      <c r="D3515" s="2">
        <v>2019</v>
      </c>
      <c r="E3515" s="4">
        <v>383</v>
      </c>
      <c r="F3515" s="4">
        <v>76.599999999999966</v>
      </c>
      <c r="G3515" s="4">
        <v>306.40000000000003</v>
      </c>
      <c r="H3515" s="3" t="s">
        <v>63</v>
      </c>
      <c r="I3515" s="3" t="s">
        <v>66</v>
      </c>
      <c r="J3515" s="4">
        <v>122.56</v>
      </c>
    </row>
    <row r="3516" spans="1:10" x14ac:dyDescent="0.3">
      <c r="A3516" s="2" t="s">
        <v>6677</v>
      </c>
      <c r="B3516" s="3" t="s">
        <v>6679</v>
      </c>
      <c r="C3516" s="2">
        <v>12</v>
      </c>
      <c r="D3516" s="2">
        <v>2019</v>
      </c>
      <c r="E3516" s="4">
        <v>172</v>
      </c>
      <c r="F3516" s="4">
        <v>34.400000000000006</v>
      </c>
      <c r="G3516" s="4">
        <v>137.6</v>
      </c>
      <c r="H3516" s="3" t="s">
        <v>11</v>
      </c>
      <c r="I3516" s="3" t="s">
        <v>71</v>
      </c>
      <c r="J3516" s="4">
        <v>65.36</v>
      </c>
    </row>
    <row r="3517" spans="1:10" x14ac:dyDescent="0.3">
      <c r="A3517" s="2" t="s">
        <v>6680</v>
      </c>
      <c r="B3517" s="3" t="s">
        <v>6681</v>
      </c>
      <c r="C3517" s="2">
        <v>11</v>
      </c>
      <c r="D3517" s="2">
        <v>2019</v>
      </c>
      <c r="E3517" s="4">
        <v>205</v>
      </c>
      <c r="F3517" s="4">
        <v>41</v>
      </c>
      <c r="G3517" s="4">
        <v>164</v>
      </c>
      <c r="H3517" s="3" t="s">
        <v>14</v>
      </c>
      <c r="I3517" s="3" t="s">
        <v>87</v>
      </c>
      <c r="J3517" s="4">
        <v>36.9</v>
      </c>
    </row>
    <row r="3518" spans="1:10" x14ac:dyDescent="0.3">
      <c r="A3518" s="2" t="s">
        <v>6682</v>
      </c>
      <c r="B3518" s="3" t="s">
        <v>6683</v>
      </c>
      <c r="C3518" s="2">
        <v>11</v>
      </c>
      <c r="D3518" s="2">
        <v>2019</v>
      </c>
      <c r="E3518" s="4">
        <v>327</v>
      </c>
      <c r="F3518" s="4">
        <v>65.399999999999977</v>
      </c>
      <c r="G3518" s="4">
        <v>261.60000000000002</v>
      </c>
      <c r="H3518" s="3" t="s">
        <v>20</v>
      </c>
      <c r="I3518" s="3" t="s">
        <v>100</v>
      </c>
      <c r="J3518" s="4">
        <v>94.83</v>
      </c>
    </row>
    <row r="3519" spans="1:10" x14ac:dyDescent="0.3">
      <c r="A3519" s="2" t="s">
        <v>6682</v>
      </c>
      <c r="B3519" s="3" t="s">
        <v>6684</v>
      </c>
      <c r="C3519" s="2">
        <v>10</v>
      </c>
      <c r="D3519" s="2">
        <v>2020</v>
      </c>
      <c r="E3519" s="4">
        <v>327</v>
      </c>
      <c r="F3519" s="4">
        <v>0</v>
      </c>
      <c r="G3519" s="4">
        <v>327</v>
      </c>
      <c r="H3519" s="3" t="s">
        <v>20</v>
      </c>
      <c r="I3519" s="3" t="s">
        <v>100</v>
      </c>
      <c r="J3519" s="4">
        <v>94.83</v>
      </c>
    </row>
    <row r="3520" spans="1:10" x14ac:dyDescent="0.3">
      <c r="A3520" s="2" t="s">
        <v>6685</v>
      </c>
      <c r="B3520" s="3" t="s">
        <v>6686</v>
      </c>
      <c r="C3520" s="2">
        <v>11</v>
      </c>
      <c r="D3520" s="2">
        <v>2019</v>
      </c>
      <c r="E3520" s="4">
        <v>523</v>
      </c>
      <c r="F3520" s="4">
        <v>104.59999999999997</v>
      </c>
      <c r="G3520" s="4">
        <v>418.40000000000003</v>
      </c>
      <c r="H3520" s="3" t="s">
        <v>44</v>
      </c>
      <c r="I3520" s="3" t="s">
        <v>45</v>
      </c>
      <c r="J3520" s="4">
        <v>156.9</v>
      </c>
    </row>
    <row r="3521" spans="1:10" x14ac:dyDescent="0.3">
      <c r="A3521" s="2" t="s">
        <v>6685</v>
      </c>
      <c r="B3521" s="3" t="s">
        <v>6687</v>
      </c>
      <c r="C3521" s="2">
        <v>6</v>
      </c>
      <c r="D3521" s="2">
        <v>2020</v>
      </c>
      <c r="E3521" s="4">
        <v>317</v>
      </c>
      <c r="F3521" s="4">
        <v>0</v>
      </c>
      <c r="G3521" s="4">
        <v>317</v>
      </c>
      <c r="H3521" s="3" t="s">
        <v>60</v>
      </c>
      <c r="I3521" s="3" t="s">
        <v>245</v>
      </c>
      <c r="J3521" s="4">
        <v>98.27</v>
      </c>
    </row>
    <row r="3522" spans="1:10" x14ac:dyDescent="0.3">
      <c r="A3522" s="2" t="s">
        <v>6688</v>
      </c>
      <c r="B3522" s="3" t="s">
        <v>6689</v>
      </c>
      <c r="C3522" s="2">
        <v>11</v>
      </c>
      <c r="D3522" s="2">
        <v>2019</v>
      </c>
      <c r="E3522" s="4">
        <v>383</v>
      </c>
      <c r="F3522" s="4">
        <v>76.599999999999966</v>
      </c>
      <c r="G3522" s="4">
        <v>306.40000000000003</v>
      </c>
      <c r="H3522" s="3" t="s">
        <v>63</v>
      </c>
      <c r="I3522" s="3" t="s">
        <v>66</v>
      </c>
      <c r="J3522" s="4">
        <v>122.56</v>
      </c>
    </row>
    <row r="3523" spans="1:10" x14ac:dyDescent="0.3">
      <c r="A3523" s="2" t="s">
        <v>6688</v>
      </c>
      <c r="B3523" s="3" t="s">
        <v>6690</v>
      </c>
      <c r="C3523" s="2">
        <v>11</v>
      </c>
      <c r="D3523" s="2">
        <v>2020</v>
      </c>
      <c r="E3523" s="4">
        <v>345</v>
      </c>
      <c r="F3523" s="4">
        <v>0</v>
      </c>
      <c r="G3523" s="4">
        <v>345</v>
      </c>
      <c r="H3523" s="3" t="s">
        <v>63</v>
      </c>
      <c r="I3523" s="3" t="s">
        <v>116</v>
      </c>
      <c r="J3523" s="4">
        <v>106.95</v>
      </c>
    </row>
    <row r="3524" spans="1:10" x14ac:dyDescent="0.3">
      <c r="A3524" s="2" t="s">
        <v>6691</v>
      </c>
      <c r="B3524" s="3" t="s">
        <v>6692</v>
      </c>
      <c r="C3524" s="2">
        <v>11</v>
      </c>
      <c r="D3524" s="2">
        <v>2019</v>
      </c>
      <c r="E3524" s="4">
        <v>447</v>
      </c>
      <c r="F3524" s="4">
        <v>89.399999999999977</v>
      </c>
      <c r="G3524" s="4">
        <v>357.6</v>
      </c>
      <c r="H3524" s="3" t="s">
        <v>63</v>
      </c>
      <c r="I3524" s="3" t="s">
        <v>64</v>
      </c>
      <c r="J3524" s="4">
        <v>156.44999999999999</v>
      </c>
    </row>
    <row r="3525" spans="1:10" x14ac:dyDescent="0.3">
      <c r="A3525" s="2" t="s">
        <v>6691</v>
      </c>
      <c r="B3525" s="3" t="s">
        <v>6693</v>
      </c>
      <c r="C3525" s="2">
        <v>4</v>
      </c>
      <c r="D3525" s="2">
        <v>2020</v>
      </c>
      <c r="E3525" s="4">
        <v>383</v>
      </c>
      <c r="F3525" s="4">
        <v>57.449999999999989</v>
      </c>
      <c r="G3525" s="4">
        <v>325.55</v>
      </c>
      <c r="H3525" s="3" t="s">
        <v>63</v>
      </c>
      <c r="I3525" s="3" t="s">
        <v>66</v>
      </c>
      <c r="J3525" s="4">
        <v>122.56</v>
      </c>
    </row>
    <row r="3526" spans="1:10" x14ac:dyDescent="0.3">
      <c r="A3526" s="2" t="s">
        <v>6694</v>
      </c>
      <c r="B3526" s="3" t="s">
        <v>6695</v>
      </c>
      <c r="C3526" s="2">
        <v>11</v>
      </c>
      <c r="D3526" s="2">
        <v>2019</v>
      </c>
      <c r="E3526" s="4">
        <v>144</v>
      </c>
      <c r="F3526" s="4">
        <v>28.799999999999997</v>
      </c>
      <c r="G3526" s="4">
        <v>115.2</v>
      </c>
      <c r="H3526" s="3" t="s">
        <v>11</v>
      </c>
      <c r="I3526" s="3" t="s">
        <v>119</v>
      </c>
      <c r="J3526" s="4">
        <v>66.240000000000009</v>
      </c>
    </row>
    <row r="3527" spans="1:10" x14ac:dyDescent="0.3">
      <c r="A3527" s="2" t="s">
        <v>6694</v>
      </c>
      <c r="B3527" s="3" t="s">
        <v>6696</v>
      </c>
      <c r="C3527" s="2">
        <v>4</v>
      </c>
      <c r="D3527" s="2">
        <v>2020</v>
      </c>
      <c r="E3527" s="4">
        <v>168</v>
      </c>
      <c r="F3527" s="4">
        <v>25.200000000000017</v>
      </c>
      <c r="G3527" s="4">
        <v>142.79999999999998</v>
      </c>
      <c r="H3527" s="3" t="s">
        <v>11</v>
      </c>
      <c r="I3527" s="3" t="s">
        <v>12</v>
      </c>
      <c r="J3527" s="4">
        <v>25.2</v>
      </c>
    </row>
    <row r="3528" spans="1:10" x14ac:dyDescent="0.3">
      <c r="A3528" s="2" t="s">
        <v>6697</v>
      </c>
      <c r="B3528" s="3" t="s">
        <v>6698</v>
      </c>
      <c r="C3528" s="2">
        <v>11</v>
      </c>
      <c r="D3528" s="2">
        <v>2019</v>
      </c>
      <c r="E3528" s="4">
        <v>168</v>
      </c>
      <c r="F3528" s="4">
        <v>33.599999999999994</v>
      </c>
      <c r="G3528" s="4">
        <v>134.4</v>
      </c>
      <c r="H3528" s="3" t="s">
        <v>11</v>
      </c>
      <c r="I3528" s="3" t="s">
        <v>121</v>
      </c>
      <c r="J3528" s="4">
        <v>75.600000000000009</v>
      </c>
    </row>
    <row r="3529" spans="1:10" x14ac:dyDescent="0.3">
      <c r="A3529" s="2" t="s">
        <v>6697</v>
      </c>
      <c r="B3529" s="3" t="s">
        <v>6699</v>
      </c>
      <c r="C3529" s="2">
        <v>12</v>
      </c>
      <c r="D3529" s="2">
        <v>2020</v>
      </c>
      <c r="E3529" s="4">
        <v>172</v>
      </c>
      <c r="F3529" s="4">
        <v>0</v>
      </c>
      <c r="G3529" s="4">
        <v>172</v>
      </c>
      <c r="H3529" s="3" t="s">
        <v>11</v>
      </c>
      <c r="I3529" s="3" t="s">
        <v>71</v>
      </c>
      <c r="J3529" s="4">
        <v>65.36</v>
      </c>
    </row>
    <row r="3530" spans="1:10" x14ac:dyDescent="0.3">
      <c r="A3530" s="2" t="s">
        <v>6700</v>
      </c>
      <c r="B3530" s="3" t="s">
        <v>6701</v>
      </c>
      <c r="C3530" s="2">
        <v>11</v>
      </c>
      <c r="D3530" s="2">
        <v>2019</v>
      </c>
      <c r="E3530" s="4">
        <v>210</v>
      </c>
      <c r="F3530" s="4">
        <v>42</v>
      </c>
      <c r="G3530" s="4">
        <v>168</v>
      </c>
      <c r="H3530" s="3" t="s">
        <v>14</v>
      </c>
      <c r="I3530" s="3" t="s">
        <v>75</v>
      </c>
      <c r="J3530" s="4">
        <v>37.799999999999997</v>
      </c>
    </row>
    <row r="3531" spans="1:10" x14ac:dyDescent="0.3">
      <c r="A3531" s="2" t="s">
        <v>6700</v>
      </c>
      <c r="B3531" s="3" t="s">
        <v>6702</v>
      </c>
      <c r="C3531" s="2">
        <v>7</v>
      </c>
      <c r="D3531" s="2">
        <v>2020</v>
      </c>
      <c r="E3531" s="4">
        <v>240</v>
      </c>
      <c r="F3531" s="4">
        <v>0</v>
      </c>
      <c r="G3531" s="4">
        <v>240</v>
      </c>
      <c r="H3531" s="3" t="s">
        <v>14</v>
      </c>
      <c r="I3531" s="3" t="s">
        <v>17</v>
      </c>
      <c r="J3531" s="4">
        <v>43.199999999999996</v>
      </c>
    </row>
    <row r="3532" spans="1:10" x14ac:dyDescent="0.3">
      <c r="A3532" s="2" t="s">
        <v>6703</v>
      </c>
      <c r="B3532" s="3" t="s">
        <v>6704</v>
      </c>
      <c r="C3532" s="2">
        <v>11</v>
      </c>
      <c r="D3532" s="2">
        <v>2019</v>
      </c>
      <c r="E3532" s="4">
        <v>205</v>
      </c>
      <c r="F3532" s="4">
        <v>41</v>
      </c>
      <c r="G3532" s="4">
        <v>164</v>
      </c>
      <c r="H3532" s="3" t="s">
        <v>14</v>
      </c>
      <c r="I3532" s="3" t="s">
        <v>87</v>
      </c>
      <c r="J3532" s="4">
        <v>36.9</v>
      </c>
    </row>
    <row r="3533" spans="1:10" x14ac:dyDescent="0.3">
      <c r="A3533" s="2" t="s">
        <v>6703</v>
      </c>
      <c r="B3533" s="3" t="s">
        <v>6705</v>
      </c>
      <c r="C3533" s="2">
        <v>8</v>
      </c>
      <c r="D3533" s="2">
        <v>2020</v>
      </c>
      <c r="E3533" s="4">
        <v>240</v>
      </c>
      <c r="F3533" s="4">
        <v>0</v>
      </c>
      <c r="G3533" s="4">
        <v>240</v>
      </c>
      <c r="H3533" s="3" t="s">
        <v>14</v>
      </c>
      <c r="I3533" s="3" t="s">
        <v>17</v>
      </c>
      <c r="J3533" s="4">
        <v>43.199999999999996</v>
      </c>
    </row>
    <row r="3534" spans="1:10" x14ac:dyDescent="0.3">
      <c r="A3534" s="2" t="s">
        <v>6706</v>
      </c>
      <c r="B3534" s="3" t="s">
        <v>6707</v>
      </c>
      <c r="C3534" s="2">
        <v>11</v>
      </c>
      <c r="D3534" s="2">
        <v>2019</v>
      </c>
      <c r="E3534" s="4">
        <v>220</v>
      </c>
      <c r="F3534" s="4">
        <v>44</v>
      </c>
      <c r="G3534" s="4">
        <v>176</v>
      </c>
      <c r="H3534" s="3" t="s">
        <v>14</v>
      </c>
      <c r="I3534" s="3" t="s">
        <v>15</v>
      </c>
      <c r="J3534" s="4">
        <v>39.6</v>
      </c>
    </row>
    <row r="3535" spans="1:10" x14ac:dyDescent="0.3">
      <c r="A3535" s="2" t="s">
        <v>6706</v>
      </c>
      <c r="B3535" s="3" t="s">
        <v>6708</v>
      </c>
      <c r="C3535" s="2">
        <v>10</v>
      </c>
      <c r="D3535" s="2">
        <v>2020</v>
      </c>
      <c r="E3535" s="4">
        <v>205</v>
      </c>
      <c r="F3535" s="4">
        <v>0</v>
      </c>
      <c r="G3535" s="4">
        <v>205</v>
      </c>
      <c r="H3535" s="3" t="s">
        <v>14</v>
      </c>
      <c r="I3535" s="3" t="s">
        <v>87</v>
      </c>
      <c r="J3535" s="4">
        <v>36.9</v>
      </c>
    </row>
    <row r="3536" spans="1:10" x14ac:dyDescent="0.3">
      <c r="A3536" s="2" t="s">
        <v>6709</v>
      </c>
      <c r="B3536" s="3" t="s">
        <v>6710</v>
      </c>
      <c r="C3536" s="2">
        <v>11</v>
      </c>
      <c r="D3536" s="2">
        <v>2019</v>
      </c>
      <c r="E3536" s="4">
        <v>255</v>
      </c>
      <c r="F3536" s="4">
        <v>51</v>
      </c>
      <c r="G3536" s="4">
        <v>204</v>
      </c>
      <c r="H3536" s="3" t="s">
        <v>20</v>
      </c>
      <c r="I3536" s="3" t="s">
        <v>102</v>
      </c>
      <c r="J3536" s="4">
        <v>66.3</v>
      </c>
    </row>
    <row r="3537" spans="1:10" x14ac:dyDescent="0.3">
      <c r="A3537" s="2" t="s">
        <v>6709</v>
      </c>
      <c r="B3537" s="3" t="s">
        <v>6711</v>
      </c>
      <c r="C3537" s="2">
        <v>9</v>
      </c>
      <c r="D3537" s="2">
        <v>2020</v>
      </c>
      <c r="E3537" s="4">
        <v>255</v>
      </c>
      <c r="F3537" s="4">
        <v>0</v>
      </c>
      <c r="G3537" s="4">
        <v>255</v>
      </c>
      <c r="H3537" s="3" t="s">
        <v>20</v>
      </c>
      <c r="I3537" s="3" t="s">
        <v>102</v>
      </c>
      <c r="J3537" s="4">
        <v>66.3</v>
      </c>
    </row>
    <row r="3538" spans="1:10" x14ac:dyDescent="0.3">
      <c r="A3538" s="2" t="s">
        <v>6712</v>
      </c>
      <c r="B3538" s="3" t="s">
        <v>6713</v>
      </c>
      <c r="C3538" s="2">
        <v>11</v>
      </c>
      <c r="D3538" s="2">
        <v>2019</v>
      </c>
      <c r="E3538" s="4">
        <v>258</v>
      </c>
      <c r="F3538" s="4">
        <v>51.599999999999994</v>
      </c>
      <c r="G3538" s="4">
        <v>206.4</v>
      </c>
      <c r="H3538" s="3" t="s">
        <v>20</v>
      </c>
      <c r="I3538" s="3" t="s">
        <v>105</v>
      </c>
      <c r="J3538" s="4">
        <v>72.240000000000009</v>
      </c>
    </row>
    <row r="3539" spans="1:10" x14ac:dyDescent="0.3">
      <c r="A3539" s="2" t="s">
        <v>6712</v>
      </c>
      <c r="B3539" s="3" t="s">
        <v>6714</v>
      </c>
      <c r="C3539" s="2">
        <v>3</v>
      </c>
      <c r="D3539" s="2">
        <v>2020</v>
      </c>
      <c r="E3539" s="4">
        <v>327</v>
      </c>
      <c r="F3539" s="4">
        <v>0</v>
      </c>
      <c r="G3539" s="4">
        <v>327</v>
      </c>
      <c r="H3539" s="3" t="s">
        <v>20</v>
      </c>
      <c r="I3539" s="3" t="s">
        <v>100</v>
      </c>
      <c r="J3539" s="4">
        <v>94.83</v>
      </c>
    </row>
    <row r="3540" spans="1:10" x14ac:dyDescent="0.3">
      <c r="A3540" s="2" t="s">
        <v>6715</v>
      </c>
      <c r="B3540" s="3" t="s">
        <v>6716</v>
      </c>
      <c r="C3540" s="2">
        <v>11</v>
      </c>
      <c r="D3540" s="2">
        <v>2019</v>
      </c>
      <c r="E3540" s="4">
        <v>538</v>
      </c>
      <c r="F3540" s="4">
        <v>107.59999999999997</v>
      </c>
      <c r="G3540" s="4">
        <v>430.40000000000003</v>
      </c>
      <c r="H3540" s="3" t="s">
        <v>44</v>
      </c>
      <c r="I3540" s="3" t="s">
        <v>47</v>
      </c>
      <c r="J3540" s="4">
        <v>145.26000000000002</v>
      </c>
    </row>
    <row r="3541" spans="1:10" x14ac:dyDescent="0.3">
      <c r="A3541" s="2" t="s">
        <v>6717</v>
      </c>
      <c r="B3541" s="3" t="s">
        <v>6718</v>
      </c>
      <c r="C3541" s="2">
        <v>11</v>
      </c>
      <c r="D3541" s="2">
        <v>2019</v>
      </c>
      <c r="E3541" s="4">
        <v>312</v>
      </c>
      <c r="F3541" s="4">
        <v>62.399999999999977</v>
      </c>
      <c r="G3541" s="4">
        <v>249.60000000000002</v>
      </c>
      <c r="H3541" s="3" t="s">
        <v>60</v>
      </c>
      <c r="I3541" s="3" t="s">
        <v>61</v>
      </c>
      <c r="J3541" s="4">
        <v>99.84</v>
      </c>
    </row>
    <row r="3542" spans="1:10" x14ac:dyDescent="0.3">
      <c r="A3542" s="2" t="s">
        <v>6717</v>
      </c>
      <c r="B3542" s="3" t="s">
        <v>6719</v>
      </c>
      <c r="C3542" s="2">
        <v>12</v>
      </c>
      <c r="D3542" s="2">
        <v>2020</v>
      </c>
      <c r="E3542" s="4">
        <v>383</v>
      </c>
      <c r="F3542" s="4">
        <v>0</v>
      </c>
      <c r="G3542" s="4">
        <v>383</v>
      </c>
      <c r="H3542" s="3" t="s">
        <v>63</v>
      </c>
      <c r="I3542" s="3" t="s">
        <v>66</v>
      </c>
      <c r="J3542" s="4">
        <v>122.56</v>
      </c>
    </row>
    <row r="3543" spans="1:10" x14ac:dyDescent="0.3">
      <c r="A3543" s="2" t="s">
        <v>6717</v>
      </c>
      <c r="B3543" s="3" t="s">
        <v>6720</v>
      </c>
      <c r="C3543" s="2">
        <v>8</v>
      </c>
      <c r="D3543" s="2">
        <v>2020</v>
      </c>
      <c r="E3543" s="4">
        <v>168</v>
      </c>
      <c r="F3543" s="4">
        <v>0</v>
      </c>
      <c r="G3543" s="4">
        <v>168</v>
      </c>
      <c r="H3543" s="3" t="s">
        <v>11</v>
      </c>
      <c r="I3543" s="3" t="s">
        <v>121</v>
      </c>
      <c r="J3543" s="4">
        <v>75.600000000000009</v>
      </c>
    </row>
    <row r="3544" spans="1:10" x14ac:dyDescent="0.3">
      <c r="A3544" s="2" t="s">
        <v>6717</v>
      </c>
      <c r="B3544" s="3" t="s">
        <v>6721</v>
      </c>
      <c r="C3544" s="2">
        <v>9</v>
      </c>
      <c r="D3544" s="2">
        <v>2020</v>
      </c>
      <c r="E3544" s="4">
        <v>172</v>
      </c>
      <c r="F3544" s="4">
        <v>0</v>
      </c>
      <c r="G3544" s="4">
        <v>172</v>
      </c>
      <c r="H3544" s="3" t="s">
        <v>11</v>
      </c>
      <c r="I3544" s="3" t="s">
        <v>71</v>
      </c>
      <c r="J3544" s="4">
        <v>65.36</v>
      </c>
    </row>
    <row r="3545" spans="1:10" x14ac:dyDescent="0.3">
      <c r="A3545" s="2" t="s">
        <v>6717</v>
      </c>
      <c r="B3545" s="3" t="s">
        <v>6722</v>
      </c>
      <c r="C3545" s="2">
        <v>8</v>
      </c>
      <c r="D3545" s="2">
        <v>2020</v>
      </c>
      <c r="E3545" s="4">
        <v>168</v>
      </c>
      <c r="F3545" s="4">
        <v>0</v>
      </c>
      <c r="G3545" s="4">
        <v>168</v>
      </c>
      <c r="H3545" s="3" t="s">
        <v>11</v>
      </c>
      <c r="I3545" s="3" t="s">
        <v>121</v>
      </c>
      <c r="J3545" s="4">
        <v>75.600000000000009</v>
      </c>
    </row>
    <row r="3546" spans="1:10" x14ac:dyDescent="0.3">
      <c r="A3546" s="2" t="s">
        <v>6723</v>
      </c>
      <c r="B3546" s="3" t="s">
        <v>6724</v>
      </c>
      <c r="C3546" s="2">
        <v>11</v>
      </c>
      <c r="D3546" s="2">
        <v>2019</v>
      </c>
      <c r="E3546" s="4">
        <v>144</v>
      </c>
      <c r="F3546" s="4">
        <v>28.799999999999997</v>
      </c>
      <c r="G3546" s="4">
        <v>115.2</v>
      </c>
      <c r="H3546" s="3" t="s">
        <v>11</v>
      </c>
      <c r="I3546" s="3" t="s">
        <v>119</v>
      </c>
      <c r="J3546" s="4">
        <v>66.240000000000009</v>
      </c>
    </row>
    <row r="3547" spans="1:10" x14ac:dyDescent="0.3">
      <c r="A3547" s="2" t="s">
        <v>6725</v>
      </c>
      <c r="B3547" s="3" t="s">
        <v>6726</v>
      </c>
      <c r="C3547" s="2">
        <v>11</v>
      </c>
      <c r="D3547" s="2">
        <v>2019</v>
      </c>
      <c r="E3547" s="4">
        <v>168</v>
      </c>
      <c r="F3547" s="4">
        <v>33.599999999999994</v>
      </c>
      <c r="G3547" s="4">
        <v>134.4</v>
      </c>
      <c r="H3547" s="3" t="s">
        <v>11</v>
      </c>
      <c r="I3547" s="3" t="s">
        <v>12</v>
      </c>
      <c r="J3547" s="4">
        <v>25.2</v>
      </c>
    </row>
    <row r="3548" spans="1:10" x14ac:dyDescent="0.3">
      <c r="A3548" s="2" t="s">
        <v>6725</v>
      </c>
      <c r="B3548" s="3" t="s">
        <v>6727</v>
      </c>
      <c r="C3548" s="2">
        <v>12</v>
      </c>
      <c r="D3548" s="2">
        <v>2019</v>
      </c>
      <c r="E3548" s="4">
        <v>168</v>
      </c>
      <c r="F3548" s="4">
        <v>33.599999999999994</v>
      </c>
      <c r="G3548" s="4">
        <v>134.4</v>
      </c>
      <c r="H3548" s="3" t="s">
        <v>11</v>
      </c>
      <c r="I3548" s="3" t="s">
        <v>12</v>
      </c>
      <c r="J3548" s="4">
        <v>25.2</v>
      </c>
    </row>
    <row r="3549" spans="1:10" x14ac:dyDescent="0.3">
      <c r="A3549" s="2" t="s">
        <v>6725</v>
      </c>
      <c r="B3549" s="3" t="s">
        <v>6728</v>
      </c>
      <c r="C3549" s="2">
        <v>2</v>
      </c>
      <c r="D3549" s="2">
        <v>2020</v>
      </c>
      <c r="E3549" s="4">
        <v>210</v>
      </c>
      <c r="F3549" s="4">
        <v>0</v>
      </c>
      <c r="G3549" s="4">
        <v>210</v>
      </c>
      <c r="H3549" s="3" t="s">
        <v>14</v>
      </c>
      <c r="I3549" s="3" t="s">
        <v>75</v>
      </c>
      <c r="J3549" s="4">
        <v>37.799999999999997</v>
      </c>
    </row>
    <row r="3550" spans="1:10" x14ac:dyDescent="0.3">
      <c r="A3550" s="2" t="s">
        <v>6729</v>
      </c>
      <c r="B3550" s="3" t="s">
        <v>6730</v>
      </c>
      <c r="C3550" s="2">
        <v>11</v>
      </c>
      <c r="D3550" s="2">
        <v>2019</v>
      </c>
      <c r="E3550" s="4">
        <v>210</v>
      </c>
      <c r="F3550" s="4">
        <v>42</v>
      </c>
      <c r="G3550" s="4">
        <v>168</v>
      </c>
      <c r="H3550" s="3" t="s">
        <v>14</v>
      </c>
      <c r="I3550" s="3" t="s">
        <v>75</v>
      </c>
      <c r="J3550" s="4">
        <v>37.799999999999997</v>
      </c>
    </row>
    <row r="3551" spans="1:10" x14ac:dyDescent="0.3">
      <c r="A3551" s="2" t="s">
        <v>6729</v>
      </c>
      <c r="B3551" s="3" t="s">
        <v>6731</v>
      </c>
      <c r="C3551" s="2">
        <v>11</v>
      </c>
      <c r="D3551" s="2">
        <v>2020</v>
      </c>
      <c r="E3551" s="4">
        <v>205</v>
      </c>
      <c r="F3551" s="4">
        <v>0</v>
      </c>
      <c r="G3551" s="4">
        <v>205</v>
      </c>
      <c r="H3551" s="3" t="s">
        <v>14</v>
      </c>
      <c r="I3551" s="3" t="s">
        <v>87</v>
      </c>
      <c r="J3551" s="4">
        <v>36.9</v>
      </c>
    </row>
    <row r="3552" spans="1:10" x14ac:dyDescent="0.3">
      <c r="A3552" s="2" t="s">
        <v>6729</v>
      </c>
      <c r="B3552" s="3" t="s">
        <v>6732</v>
      </c>
      <c r="C3552" s="2">
        <v>6</v>
      </c>
      <c r="D3552" s="2">
        <v>2020</v>
      </c>
      <c r="E3552" s="4">
        <v>210</v>
      </c>
      <c r="F3552" s="4">
        <v>0</v>
      </c>
      <c r="G3552" s="4">
        <v>210</v>
      </c>
      <c r="H3552" s="3" t="s">
        <v>14</v>
      </c>
      <c r="I3552" s="3" t="s">
        <v>75</v>
      </c>
      <c r="J3552" s="4">
        <v>37.799999999999997</v>
      </c>
    </row>
    <row r="3553" spans="1:10" x14ac:dyDescent="0.3">
      <c r="A3553" s="2" t="s">
        <v>6729</v>
      </c>
      <c r="B3553" s="3" t="s">
        <v>6733</v>
      </c>
      <c r="C3553" s="2">
        <v>6</v>
      </c>
      <c r="D3553" s="2">
        <v>2020</v>
      </c>
      <c r="E3553" s="4">
        <v>220</v>
      </c>
      <c r="F3553" s="4">
        <v>0</v>
      </c>
      <c r="G3553" s="4">
        <v>220</v>
      </c>
      <c r="H3553" s="3" t="s">
        <v>14</v>
      </c>
      <c r="I3553" s="3" t="s">
        <v>15</v>
      </c>
      <c r="J3553" s="4">
        <v>39.6</v>
      </c>
    </row>
    <row r="3554" spans="1:10" x14ac:dyDescent="0.3">
      <c r="A3554" s="2" t="s">
        <v>6734</v>
      </c>
      <c r="B3554" s="3" t="s">
        <v>6735</v>
      </c>
      <c r="C3554" s="2">
        <v>11</v>
      </c>
      <c r="D3554" s="2">
        <v>2019</v>
      </c>
      <c r="E3554" s="4">
        <v>210</v>
      </c>
      <c r="F3554" s="4">
        <v>42</v>
      </c>
      <c r="G3554" s="4">
        <v>168</v>
      </c>
      <c r="H3554" s="3" t="s">
        <v>14</v>
      </c>
      <c r="I3554" s="3" t="s">
        <v>75</v>
      </c>
      <c r="J3554" s="4">
        <v>37.799999999999997</v>
      </c>
    </row>
    <row r="3555" spans="1:10" x14ac:dyDescent="0.3">
      <c r="A3555" s="2" t="s">
        <v>6734</v>
      </c>
      <c r="B3555" s="3" t="s">
        <v>6736</v>
      </c>
      <c r="C3555" s="2">
        <v>1</v>
      </c>
      <c r="D3555" s="2">
        <v>2020</v>
      </c>
      <c r="E3555" s="4">
        <v>240</v>
      </c>
      <c r="F3555" s="4">
        <v>48</v>
      </c>
      <c r="G3555" s="4">
        <v>192</v>
      </c>
      <c r="H3555" s="3" t="s">
        <v>14</v>
      </c>
      <c r="I3555" s="3" t="s">
        <v>17</v>
      </c>
      <c r="J3555" s="4">
        <v>43.199999999999996</v>
      </c>
    </row>
    <row r="3556" spans="1:10" x14ac:dyDescent="0.3">
      <c r="A3556" s="2" t="s">
        <v>6737</v>
      </c>
      <c r="B3556" s="3" t="s">
        <v>6738</v>
      </c>
      <c r="C3556" s="2">
        <v>11</v>
      </c>
      <c r="D3556" s="2">
        <v>2019</v>
      </c>
      <c r="E3556" s="4">
        <v>220</v>
      </c>
      <c r="F3556" s="4">
        <v>44</v>
      </c>
      <c r="G3556" s="4">
        <v>176</v>
      </c>
      <c r="H3556" s="3" t="s">
        <v>14</v>
      </c>
      <c r="I3556" s="3" t="s">
        <v>15</v>
      </c>
      <c r="J3556" s="4">
        <v>39.6</v>
      </c>
    </row>
    <row r="3557" spans="1:10" x14ac:dyDescent="0.3">
      <c r="A3557" s="2" t="s">
        <v>6737</v>
      </c>
      <c r="B3557" s="3" t="s">
        <v>6739</v>
      </c>
      <c r="C3557" s="2">
        <v>1</v>
      </c>
      <c r="D3557" s="2">
        <v>2020</v>
      </c>
      <c r="E3557" s="4">
        <v>192</v>
      </c>
      <c r="F3557" s="4">
        <v>38.399999999999977</v>
      </c>
      <c r="G3557" s="4">
        <v>153.60000000000002</v>
      </c>
      <c r="H3557" s="3" t="s">
        <v>14</v>
      </c>
      <c r="I3557" s="3" t="s">
        <v>78</v>
      </c>
      <c r="J3557" s="4">
        <v>34.56</v>
      </c>
    </row>
    <row r="3558" spans="1:10" x14ac:dyDescent="0.3">
      <c r="A3558" s="2" t="s">
        <v>6737</v>
      </c>
      <c r="B3558" s="3" t="s">
        <v>6740</v>
      </c>
      <c r="C3558" s="2">
        <v>12</v>
      </c>
      <c r="D3558" s="2">
        <v>2019</v>
      </c>
      <c r="E3558" s="4">
        <v>255</v>
      </c>
      <c r="F3558" s="4">
        <v>51</v>
      </c>
      <c r="G3558" s="4">
        <v>204</v>
      </c>
      <c r="H3558" s="3" t="s">
        <v>20</v>
      </c>
      <c r="I3558" s="3" t="s">
        <v>102</v>
      </c>
      <c r="J3558" s="4">
        <v>66.3</v>
      </c>
    </row>
    <row r="3559" spans="1:10" x14ac:dyDescent="0.3">
      <c r="A3559" s="2" t="s">
        <v>6737</v>
      </c>
      <c r="B3559" s="3" t="s">
        <v>6741</v>
      </c>
      <c r="C3559" s="2">
        <v>2</v>
      </c>
      <c r="D3559" s="2">
        <v>2020</v>
      </c>
      <c r="E3559" s="4">
        <v>327</v>
      </c>
      <c r="F3559" s="4">
        <v>0</v>
      </c>
      <c r="G3559" s="4">
        <v>327</v>
      </c>
      <c r="H3559" s="3" t="s">
        <v>20</v>
      </c>
      <c r="I3559" s="3" t="s">
        <v>100</v>
      </c>
      <c r="J3559" s="4">
        <v>94.83</v>
      </c>
    </row>
    <row r="3560" spans="1:10" x14ac:dyDescent="0.3">
      <c r="A3560" s="2" t="s">
        <v>6742</v>
      </c>
      <c r="B3560" s="3" t="s">
        <v>6743</v>
      </c>
      <c r="C3560" s="2">
        <v>11</v>
      </c>
      <c r="D3560" s="2">
        <v>2019</v>
      </c>
      <c r="E3560" s="4">
        <v>255</v>
      </c>
      <c r="F3560" s="4">
        <v>51</v>
      </c>
      <c r="G3560" s="4">
        <v>204</v>
      </c>
      <c r="H3560" s="3" t="s">
        <v>20</v>
      </c>
      <c r="I3560" s="3" t="s">
        <v>102</v>
      </c>
      <c r="J3560" s="4">
        <v>66.3</v>
      </c>
    </row>
    <row r="3561" spans="1:10" x14ac:dyDescent="0.3">
      <c r="A3561" s="2" t="s">
        <v>6744</v>
      </c>
      <c r="B3561" s="3" t="s">
        <v>6745</v>
      </c>
      <c r="C3561" s="2">
        <v>11</v>
      </c>
      <c r="D3561" s="2">
        <v>2019</v>
      </c>
      <c r="E3561" s="4">
        <v>327</v>
      </c>
      <c r="F3561" s="4">
        <v>65.399999999999977</v>
      </c>
      <c r="G3561" s="4">
        <v>261.60000000000002</v>
      </c>
      <c r="H3561" s="3" t="s">
        <v>20</v>
      </c>
      <c r="I3561" s="3" t="s">
        <v>100</v>
      </c>
      <c r="J3561" s="4">
        <v>94.83</v>
      </c>
    </row>
    <row r="3562" spans="1:10" x14ac:dyDescent="0.3">
      <c r="A3562" s="2" t="s">
        <v>6744</v>
      </c>
      <c r="B3562" s="3" t="s">
        <v>6746</v>
      </c>
      <c r="C3562" s="2">
        <v>2</v>
      </c>
      <c r="D3562" s="2">
        <v>2020</v>
      </c>
      <c r="E3562" s="4">
        <v>255</v>
      </c>
      <c r="F3562" s="4">
        <v>0</v>
      </c>
      <c r="G3562" s="4">
        <v>255</v>
      </c>
      <c r="H3562" s="3" t="s">
        <v>20</v>
      </c>
      <c r="I3562" s="3" t="s">
        <v>102</v>
      </c>
      <c r="J3562" s="4">
        <v>66.3</v>
      </c>
    </row>
    <row r="3563" spans="1:10" x14ac:dyDescent="0.3">
      <c r="A3563" s="2" t="s">
        <v>6744</v>
      </c>
      <c r="B3563" s="3" t="s">
        <v>6747</v>
      </c>
      <c r="C3563" s="2">
        <v>2</v>
      </c>
      <c r="D3563" s="2">
        <v>2020</v>
      </c>
      <c r="E3563" s="4">
        <v>258</v>
      </c>
      <c r="F3563" s="4">
        <v>0</v>
      </c>
      <c r="G3563" s="4">
        <v>258</v>
      </c>
      <c r="H3563" s="3" t="s">
        <v>20</v>
      </c>
      <c r="I3563" s="3" t="s">
        <v>105</v>
      </c>
      <c r="J3563" s="4">
        <v>72.240000000000009</v>
      </c>
    </row>
    <row r="3564" spans="1:10" x14ac:dyDescent="0.3">
      <c r="A3564" s="2" t="s">
        <v>6744</v>
      </c>
      <c r="B3564" s="3" t="s">
        <v>6748</v>
      </c>
      <c r="C3564" s="2">
        <v>2</v>
      </c>
      <c r="D3564" s="2">
        <v>2020</v>
      </c>
      <c r="E3564" s="4">
        <v>258</v>
      </c>
      <c r="F3564" s="4">
        <v>0</v>
      </c>
      <c r="G3564" s="4">
        <v>258</v>
      </c>
      <c r="H3564" s="3" t="s">
        <v>20</v>
      </c>
      <c r="I3564" s="3" t="s">
        <v>105</v>
      </c>
      <c r="J3564" s="4">
        <v>72.240000000000009</v>
      </c>
    </row>
    <row r="3565" spans="1:10" x14ac:dyDescent="0.3">
      <c r="A3565" s="2" t="s">
        <v>6744</v>
      </c>
      <c r="B3565" s="3" t="s">
        <v>6749</v>
      </c>
      <c r="C3565" s="2">
        <v>2</v>
      </c>
      <c r="D3565" s="2">
        <v>2020</v>
      </c>
      <c r="E3565" s="4">
        <v>313</v>
      </c>
      <c r="F3565" s="4">
        <v>0</v>
      </c>
      <c r="G3565" s="4">
        <v>313</v>
      </c>
      <c r="H3565" s="3" t="s">
        <v>20</v>
      </c>
      <c r="I3565" s="3" t="s">
        <v>21</v>
      </c>
      <c r="J3565" s="4">
        <v>93.899999999999991</v>
      </c>
    </row>
    <row r="3566" spans="1:10" x14ac:dyDescent="0.3">
      <c r="A3566" s="2" t="s">
        <v>6744</v>
      </c>
      <c r="B3566" s="3" t="s">
        <v>6750</v>
      </c>
      <c r="C3566" s="2">
        <v>6</v>
      </c>
      <c r="D3566" s="2">
        <v>2020</v>
      </c>
      <c r="E3566" s="4">
        <v>313</v>
      </c>
      <c r="F3566" s="4">
        <v>0</v>
      </c>
      <c r="G3566" s="4">
        <v>313</v>
      </c>
      <c r="H3566" s="3" t="s">
        <v>20</v>
      </c>
      <c r="I3566" s="3" t="s">
        <v>21</v>
      </c>
      <c r="J3566" s="4">
        <v>93.899999999999991</v>
      </c>
    </row>
    <row r="3567" spans="1:10" x14ac:dyDescent="0.3">
      <c r="A3567" s="2" t="s">
        <v>6751</v>
      </c>
      <c r="B3567" s="3" t="s">
        <v>6752</v>
      </c>
      <c r="C3567" s="2">
        <v>11</v>
      </c>
      <c r="D3567" s="2">
        <v>2019</v>
      </c>
      <c r="E3567" s="4">
        <v>313</v>
      </c>
      <c r="F3567" s="4">
        <v>62.599999999999994</v>
      </c>
      <c r="G3567" s="4">
        <v>250.4</v>
      </c>
      <c r="H3567" s="3" t="s">
        <v>20</v>
      </c>
      <c r="I3567" s="3" t="s">
        <v>21</v>
      </c>
      <c r="J3567" s="4">
        <v>93.899999999999991</v>
      </c>
    </row>
    <row r="3568" spans="1:10" x14ac:dyDescent="0.3">
      <c r="A3568" s="2" t="s">
        <v>6753</v>
      </c>
      <c r="B3568" s="3" t="s">
        <v>6754</v>
      </c>
      <c r="C3568" s="2">
        <v>11</v>
      </c>
      <c r="D3568" s="2">
        <v>2019</v>
      </c>
      <c r="E3568" s="4">
        <v>267</v>
      </c>
      <c r="F3568" s="4">
        <v>53.399999999999977</v>
      </c>
      <c r="G3568" s="4">
        <v>213.60000000000002</v>
      </c>
      <c r="H3568" s="3" t="s">
        <v>60</v>
      </c>
      <c r="I3568" s="3" t="s">
        <v>164</v>
      </c>
      <c r="J3568" s="4">
        <v>90.78</v>
      </c>
    </row>
    <row r="3569" spans="1:10" x14ac:dyDescent="0.3">
      <c r="A3569" s="2" t="s">
        <v>6755</v>
      </c>
      <c r="B3569" s="3" t="s">
        <v>6756</v>
      </c>
      <c r="C3569" s="2">
        <v>11</v>
      </c>
      <c r="D3569" s="2">
        <v>2019</v>
      </c>
      <c r="E3569" s="4">
        <v>345</v>
      </c>
      <c r="F3569" s="4">
        <v>69</v>
      </c>
      <c r="G3569" s="4">
        <v>276</v>
      </c>
      <c r="H3569" s="3" t="s">
        <v>63</v>
      </c>
      <c r="I3569" s="3" t="s">
        <v>116</v>
      </c>
      <c r="J3569" s="4">
        <v>106.95</v>
      </c>
    </row>
    <row r="3570" spans="1:10" x14ac:dyDescent="0.3">
      <c r="A3570" s="2" t="s">
        <v>6755</v>
      </c>
      <c r="B3570" s="3" t="s">
        <v>6757</v>
      </c>
      <c r="C3570" s="2">
        <v>12</v>
      </c>
      <c r="D3570" s="2">
        <v>2019</v>
      </c>
      <c r="E3570" s="4">
        <v>144</v>
      </c>
      <c r="F3570" s="4">
        <v>28.799999999999997</v>
      </c>
      <c r="G3570" s="4">
        <v>115.2</v>
      </c>
      <c r="H3570" s="3" t="s">
        <v>11</v>
      </c>
      <c r="I3570" s="3" t="s">
        <v>119</v>
      </c>
      <c r="J3570" s="4">
        <v>66.240000000000009</v>
      </c>
    </row>
    <row r="3571" spans="1:10" x14ac:dyDescent="0.3">
      <c r="A3571" s="2" t="s">
        <v>6758</v>
      </c>
      <c r="B3571" s="3" t="s">
        <v>6759</v>
      </c>
      <c r="C3571" s="2">
        <v>11</v>
      </c>
      <c r="D3571" s="2">
        <v>2019</v>
      </c>
      <c r="E3571" s="4">
        <v>168</v>
      </c>
      <c r="F3571" s="4">
        <v>33.599999999999994</v>
      </c>
      <c r="G3571" s="4">
        <v>134.4</v>
      </c>
      <c r="H3571" s="3" t="s">
        <v>11</v>
      </c>
      <c r="I3571" s="3" t="s">
        <v>121</v>
      </c>
      <c r="J3571" s="4">
        <v>75.600000000000009</v>
      </c>
    </row>
    <row r="3572" spans="1:10" x14ac:dyDescent="0.3">
      <c r="A3572" s="2" t="s">
        <v>6760</v>
      </c>
      <c r="B3572" s="3" t="s">
        <v>6761</v>
      </c>
      <c r="C3572" s="2">
        <v>11</v>
      </c>
      <c r="D3572" s="2">
        <v>2019</v>
      </c>
      <c r="E3572" s="4">
        <v>172</v>
      </c>
      <c r="F3572" s="4">
        <v>34.400000000000006</v>
      </c>
      <c r="G3572" s="4">
        <v>137.6</v>
      </c>
      <c r="H3572" s="3" t="s">
        <v>11</v>
      </c>
      <c r="I3572" s="3" t="s">
        <v>71</v>
      </c>
      <c r="J3572" s="4">
        <v>65.36</v>
      </c>
    </row>
    <row r="3573" spans="1:10" x14ac:dyDescent="0.3">
      <c r="A3573" s="2" t="s">
        <v>6762</v>
      </c>
      <c r="B3573" s="3" t="s">
        <v>6763</v>
      </c>
      <c r="C3573" s="2">
        <v>11</v>
      </c>
      <c r="D3573" s="2">
        <v>2019</v>
      </c>
      <c r="E3573" s="4">
        <v>220</v>
      </c>
      <c r="F3573" s="4">
        <v>44</v>
      </c>
      <c r="G3573" s="4">
        <v>176</v>
      </c>
      <c r="H3573" s="3" t="s">
        <v>14</v>
      </c>
      <c r="I3573" s="3" t="s">
        <v>15</v>
      </c>
      <c r="J3573" s="4">
        <v>39.6</v>
      </c>
    </row>
    <row r="3574" spans="1:10" x14ac:dyDescent="0.3">
      <c r="A3574" s="2" t="s">
        <v>6764</v>
      </c>
      <c r="B3574" s="3" t="s">
        <v>6765</v>
      </c>
      <c r="C3574" s="2">
        <v>11</v>
      </c>
      <c r="D3574" s="2">
        <v>2019</v>
      </c>
      <c r="E3574" s="4">
        <v>240</v>
      </c>
      <c r="F3574" s="4">
        <v>48</v>
      </c>
      <c r="G3574" s="4">
        <v>192</v>
      </c>
      <c r="H3574" s="3" t="s">
        <v>14</v>
      </c>
      <c r="I3574" s="3" t="s">
        <v>17</v>
      </c>
      <c r="J3574" s="4">
        <v>43.199999999999996</v>
      </c>
    </row>
    <row r="3575" spans="1:10" x14ac:dyDescent="0.3">
      <c r="A3575" s="2" t="s">
        <v>6764</v>
      </c>
      <c r="B3575" s="3" t="s">
        <v>6766</v>
      </c>
      <c r="C3575" s="2">
        <v>9</v>
      </c>
      <c r="D3575" s="2">
        <v>2020</v>
      </c>
      <c r="E3575" s="4">
        <v>220</v>
      </c>
      <c r="F3575" s="4">
        <v>0</v>
      </c>
      <c r="G3575" s="4">
        <v>220</v>
      </c>
      <c r="H3575" s="3" t="s">
        <v>14</v>
      </c>
      <c r="I3575" s="3" t="s">
        <v>15</v>
      </c>
      <c r="J3575" s="4">
        <v>39.6</v>
      </c>
    </row>
    <row r="3576" spans="1:10" x14ac:dyDescent="0.3">
      <c r="A3576" s="2" t="s">
        <v>6767</v>
      </c>
      <c r="B3576" s="3" t="s">
        <v>6768</v>
      </c>
      <c r="C3576" s="2">
        <v>11</v>
      </c>
      <c r="D3576" s="2">
        <v>2019</v>
      </c>
      <c r="E3576" s="4">
        <v>258</v>
      </c>
      <c r="F3576" s="4">
        <v>51.599999999999994</v>
      </c>
      <c r="G3576" s="4">
        <v>206.4</v>
      </c>
      <c r="H3576" s="3" t="s">
        <v>20</v>
      </c>
      <c r="I3576" s="3" t="s">
        <v>105</v>
      </c>
      <c r="J3576" s="4">
        <v>72.240000000000009</v>
      </c>
    </row>
    <row r="3577" spans="1:10" x14ac:dyDescent="0.3">
      <c r="A3577" s="2" t="s">
        <v>6769</v>
      </c>
      <c r="B3577" s="3" t="s">
        <v>6770</v>
      </c>
      <c r="C3577" s="2">
        <v>11</v>
      </c>
      <c r="D3577" s="2">
        <v>2019</v>
      </c>
      <c r="E3577" s="4">
        <v>313</v>
      </c>
      <c r="F3577" s="4">
        <v>62.599999999999994</v>
      </c>
      <c r="G3577" s="4">
        <v>250.4</v>
      </c>
      <c r="H3577" s="3" t="s">
        <v>20</v>
      </c>
      <c r="I3577" s="3" t="s">
        <v>21</v>
      </c>
      <c r="J3577" s="4">
        <v>93.899999999999991</v>
      </c>
    </row>
    <row r="3578" spans="1:10" x14ac:dyDescent="0.3">
      <c r="A3578" s="2" t="s">
        <v>6771</v>
      </c>
      <c r="B3578" s="3" t="s">
        <v>6772</v>
      </c>
      <c r="C3578" s="2">
        <v>11</v>
      </c>
      <c r="D3578" s="2">
        <v>2019</v>
      </c>
      <c r="E3578" s="4">
        <v>258</v>
      </c>
      <c r="F3578" s="4">
        <v>51.599999999999994</v>
      </c>
      <c r="G3578" s="4">
        <v>206.4</v>
      </c>
      <c r="H3578" s="3" t="s">
        <v>20</v>
      </c>
      <c r="I3578" s="3" t="s">
        <v>105</v>
      </c>
      <c r="J3578" s="4">
        <v>72.240000000000009</v>
      </c>
    </row>
    <row r="3579" spans="1:10" x14ac:dyDescent="0.3">
      <c r="A3579" s="2" t="s">
        <v>6773</v>
      </c>
      <c r="B3579" s="3" t="s">
        <v>6774</v>
      </c>
      <c r="C3579" s="2">
        <v>11</v>
      </c>
      <c r="D3579" s="2">
        <v>2019</v>
      </c>
      <c r="E3579" s="4">
        <v>255</v>
      </c>
      <c r="F3579" s="4">
        <v>51</v>
      </c>
      <c r="G3579" s="4">
        <v>204</v>
      </c>
      <c r="H3579" s="3" t="s">
        <v>20</v>
      </c>
      <c r="I3579" s="3" t="s">
        <v>102</v>
      </c>
      <c r="J3579" s="4">
        <v>66.3</v>
      </c>
    </row>
    <row r="3580" spans="1:10" x14ac:dyDescent="0.3">
      <c r="A3580" s="2" t="s">
        <v>6775</v>
      </c>
      <c r="B3580" s="3" t="s">
        <v>6776</v>
      </c>
      <c r="C3580" s="2">
        <v>11</v>
      </c>
      <c r="D3580" s="2">
        <v>2019</v>
      </c>
      <c r="E3580" s="4">
        <v>228</v>
      </c>
      <c r="F3580" s="4">
        <v>45.599999999999994</v>
      </c>
      <c r="G3580" s="4">
        <v>182.4</v>
      </c>
      <c r="H3580" s="3" t="s">
        <v>60</v>
      </c>
      <c r="I3580" s="3" t="s">
        <v>557</v>
      </c>
      <c r="J3580" s="4">
        <v>79.8</v>
      </c>
    </row>
    <row r="3581" spans="1:10" x14ac:dyDescent="0.3">
      <c r="A3581" s="2" t="s">
        <v>6775</v>
      </c>
      <c r="B3581" s="3" t="s">
        <v>6777</v>
      </c>
      <c r="C3581" s="2">
        <v>6</v>
      </c>
      <c r="D3581" s="2">
        <v>2020</v>
      </c>
      <c r="E3581" s="4">
        <v>345</v>
      </c>
      <c r="F3581" s="4">
        <v>0</v>
      </c>
      <c r="G3581" s="4">
        <v>345</v>
      </c>
      <c r="H3581" s="3" t="s">
        <v>63</v>
      </c>
      <c r="I3581" s="3" t="s">
        <v>116</v>
      </c>
      <c r="J3581" s="4">
        <v>106.95</v>
      </c>
    </row>
    <row r="3582" spans="1:10" x14ac:dyDescent="0.3">
      <c r="A3582" s="2" t="s">
        <v>6778</v>
      </c>
      <c r="B3582" s="3" t="s">
        <v>6779</v>
      </c>
      <c r="C3582" s="2">
        <v>11</v>
      </c>
      <c r="D3582" s="2">
        <v>2019</v>
      </c>
      <c r="E3582" s="4">
        <v>168</v>
      </c>
      <c r="F3582" s="4">
        <v>33.599999999999994</v>
      </c>
      <c r="G3582" s="4">
        <v>134.4</v>
      </c>
      <c r="H3582" s="3" t="s">
        <v>11</v>
      </c>
      <c r="I3582" s="3" t="s">
        <v>12</v>
      </c>
      <c r="J3582" s="4">
        <v>25.2</v>
      </c>
    </row>
    <row r="3583" spans="1:10" x14ac:dyDescent="0.3">
      <c r="A3583" s="2" t="s">
        <v>6780</v>
      </c>
      <c r="B3583" s="3" t="s">
        <v>6781</v>
      </c>
      <c r="C3583" s="2">
        <v>11</v>
      </c>
      <c r="D3583" s="2">
        <v>2019</v>
      </c>
      <c r="E3583" s="4">
        <v>144</v>
      </c>
      <c r="F3583" s="4">
        <v>28.799999999999997</v>
      </c>
      <c r="G3583" s="4">
        <v>115.2</v>
      </c>
      <c r="H3583" s="3" t="s">
        <v>11</v>
      </c>
      <c r="I3583" s="3" t="s">
        <v>119</v>
      </c>
      <c r="J3583" s="4">
        <v>66.240000000000009</v>
      </c>
    </row>
    <row r="3584" spans="1:10" x14ac:dyDescent="0.3">
      <c r="A3584" s="2" t="s">
        <v>6780</v>
      </c>
      <c r="B3584" s="3" t="s">
        <v>6782</v>
      </c>
      <c r="C3584" s="2">
        <v>7</v>
      </c>
      <c r="D3584" s="2">
        <v>2020</v>
      </c>
      <c r="E3584" s="4">
        <v>210</v>
      </c>
      <c r="F3584" s="4">
        <v>0</v>
      </c>
      <c r="G3584" s="4">
        <v>210</v>
      </c>
      <c r="H3584" s="3" t="s">
        <v>14</v>
      </c>
      <c r="I3584" s="3" t="s">
        <v>75</v>
      </c>
      <c r="J3584" s="4">
        <v>37.799999999999997</v>
      </c>
    </row>
    <row r="3585" spans="1:10" x14ac:dyDescent="0.3">
      <c r="A3585" s="2" t="s">
        <v>6780</v>
      </c>
      <c r="B3585" s="3" t="s">
        <v>6783</v>
      </c>
      <c r="C3585" s="2">
        <v>4</v>
      </c>
      <c r="D3585" s="2">
        <v>2020</v>
      </c>
      <c r="E3585" s="4">
        <v>240</v>
      </c>
      <c r="F3585" s="4">
        <v>36</v>
      </c>
      <c r="G3585" s="4">
        <v>204</v>
      </c>
      <c r="H3585" s="3" t="s">
        <v>14</v>
      </c>
      <c r="I3585" s="3" t="s">
        <v>17</v>
      </c>
      <c r="J3585" s="4">
        <v>43.199999999999996</v>
      </c>
    </row>
    <row r="3586" spans="1:10" x14ac:dyDescent="0.3">
      <c r="A3586" s="2" t="s">
        <v>6784</v>
      </c>
      <c r="B3586" s="3" t="s">
        <v>6785</v>
      </c>
      <c r="C3586" s="2">
        <v>11</v>
      </c>
      <c r="D3586" s="2">
        <v>2019</v>
      </c>
      <c r="E3586" s="4">
        <v>220</v>
      </c>
      <c r="F3586" s="4">
        <v>44</v>
      </c>
      <c r="G3586" s="4">
        <v>176</v>
      </c>
      <c r="H3586" s="3" t="s">
        <v>14</v>
      </c>
      <c r="I3586" s="3" t="s">
        <v>15</v>
      </c>
      <c r="J3586" s="4">
        <v>39.6</v>
      </c>
    </row>
    <row r="3587" spans="1:10" x14ac:dyDescent="0.3">
      <c r="A3587" s="2" t="s">
        <v>6786</v>
      </c>
      <c r="B3587" s="3" t="s">
        <v>6787</v>
      </c>
      <c r="C3587" s="2">
        <v>11</v>
      </c>
      <c r="D3587" s="2">
        <v>2019</v>
      </c>
      <c r="E3587" s="4">
        <v>240</v>
      </c>
      <c r="F3587" s="4">
        <v>48</v>
      </c>
      <c r="G3587" s="4">
        <v>192</v>
      </c>
      <c r="H3587" s="3" t="s">
        <v>14</v>
      </c>
      <c r="I3587" s="3" t="s">
        <v>17</v>
      </c>
      <c r="J3587" s="4">
        <v>43.199999999999996</v>
      </c>
    </row>
    <row r="3588" spans="1:10" x14ac:dyDescent="0.3">
      <c r="A3588" s="2" t="s">
        <v>6786</v>
      </c>
      <c r="B3588" s="3" t="s">
        <v>6788</v>
      </c>
      <c r="C3588" s="2">
        <v>11</v>
      </c>
      <c r="D3588" s="2">
        <v>2020</v>
      </c>
      <c r="E3588" s="4">
        <v>210</v>
      </c>
      <c r="F3588" s="4">
        <v>0</v>
      </c>
      <c r="G3588" s="4">
        <v>210</v>
      </c>
      <c r="H3588" s="3" t="s">
        <v>14</v>
      </c>
      <c r="I3588" s="3" t="s">
        <v>75</v>
      </c>
      <c r="J3588" s="4">
        <v>37.799999999999997</v>
      </c>
    </row>
    <row r="3589" spans="1:10" x14ac:dyDescent="0.3">
      <c r="A3589" s="2" t="s">
        <v>6786</v>
      </c>
      <c r="B3589" s="3" t="s">
        <v>6789</v>
      </c>
      <c r="C3589" s="2">
        <v>8</v>
      </c>
      <c r="D3589" s="2">
        <v>2020</v>
      </c>
      <c r="E3589" s="4">
        <v>255</v>
      </c>
      <c r="F3589" s="4">
        <v>0</v>
      </c>
      <c r="G3589" s="4">
        <v>255</v>
      </c>
      <c r="H3589" s="3" t="s">
        <v>20</v>
      </c>
      <c r="I3589" s="3" t="s">
        <v>102</v>
      </c>
      <c r="J3589" s="4">
        <v>66.3</v>
      </c>
    </row>
    <row r="3590" spans="1:10" x14ac:dyDescent="0.3">
      <c r="A3590" s="2" t="s">
        <v>6790</v>
      </c>
      <c r="B3590" s="3" t="s">
        <v>6791</v>
      </c>
      <c r="C3590" s="2">
        <v>11</v>
      </c>
      <c r="D3590" s="2">
        <v>2019</v>
      </c>
      <c r="E3590" s="4">
        <v>255</v>
      </c>
      <c r="F3590" s="4">
        <v>51</v>
      </c>
      <c r="G3590" s="4">
        <v>204</v>
      </c>
      <c r="H3590" s="3" t="s">
        <v>20</v>
      </c>
      <c r="I3590" s="3" t="s">
        <v>102</v>
      </c>
      <c r="J3590" s="4">
        <v>66.3</v>
      </c>
    </row>
    <row r="3591" spans="1:10" x14ac:dyDescent="0.3">
      <c r="A3591" s="2" t="s">
        <v>6792</v>
      </c>
      <c r="B3591" s="3" t="s">
        <v>6793</v>
      </c>
      <c r="C3591" s="2">
        <v>11</v>
      </c>
      <c r="D3591" s="2">
        <v>2019</v>
      </c>
      <c r="E3591" s="4">
        <v>258</v>
      </c>
      <c r="F3591" s="4">
        <v>51.599999999999994</v>
      </c>
      <c r="G3591" s="4">
        <v>206.4</v>
      </c>
      <c r="H3591" s="3" t="s">
        <v>20</v>
      </c>
      <c r="I3591" s="3" t="s">
        <v>105</v>
      </c>
      <c r="J3591" s="4">
        <v>72.240000000000009</v>
      </c>
    </row>
    <row r="3592" spans="1:10" x14ac:dyDescent="0.3">
      <c r="A3592" s="2" t="s">
        <v>6792</v>
      </c>
      <c r="B3592" s="3" t="s">
        <v>6794</v>
      </c>
      <c r="C3592" s="2">
        <v>5</v>
      </c>
      <c r="D3592" s="2">
        <v>2020</v>
      </c>
      <c r="E3592" s="4">
        <v>258</v>
      </c>
      <c r="F3592" s="4">
        <v>0</v>
      </c>
      <c r="G3592" s="4">
        <v>258</v>
      </c>
      <c r="H3592" s="3" t="s">
        <v>20</v>
      </c>
      <c r="I3592" s="3" t="s">
        <v>105</v>
      </c>
      <c r="J3592" s="4">
        <v>72.240000000000009</v>
      </c>
    </row>
    <row r="3593" spans="1:10" x14ac:dyDescent="0.3">
      <c r="A3593" s="2" t="s">
        <v>6792</v>
      </c>
      <c r="B3593" s="3" t="s">
        <v>6795</v>
      </c>
      <c r="C3593" s="2">
        <v>4</v>
      </c>
      <c r="D3593" s="2">
        <v>2020</v>
      </c>
      <c r="E3593" s="4">
        <v>327</v>
      </c>
      <c r="F3593" s="4">
        <v>49.050000000000011</v>
      </c>
      <c r="G3593" s="4">
        <v>277.95</v>
      </c>
      <c r="H3593" s="3" t="s">
        <v>20</v>
      </c>
      <c r="I3593" s="3" t="s">
        <v>100</v>
      </c>
      <c r="J3593" s="4">
        <v>94.83</v>
      </c>
    </row>
    <row r="3594" spans="1:10" x14ac:dyDescent="0.3">
      <c r="A3594" s="2" t="s">
        <v>6796</v>
      </c>
      <c r="B3594" s="3" t="s">
        <v>6797</v>
      </c>
      <c r="C3594" s="2">
        <v>11</v>
      </c>
      <c r="D3594" s="2">
        <v>2019</v>
      </c>
      <c r="E3594" s="4">
        <v>313</v>
      </c>
      <c r="F3594" s="4">
        <v>62.599999999999994</v>
      </c>
      <c r="G3594" s="4">
        <v>250.4</v>
      </c>
      <c r="H3594" s="3" t="s">
        <v>20</v>
      </c>
      <c r="I3594" s="3" t="s">
        <v>21</v>
      </c>
      <c r="J3594" s="4">
        <v>93.899999999999991</v>
      </c>
    </row>
    <row r="3595" spans="1:10" x14ac:dyDescent="0.3">
      <c r="A3595" s="2" t="s">
        <v>6798</v>
      </c>
      <c r="B3595" s="3" t="s">
        <v>6799</v>
      </c>
      <c r="C3595" s="2">
        <v>11</v>
      </c>
      <c r="D3595" s="2">
        <v>2019</v>
      </c>
      <c r="E3595" s="4">
        <v>313</v>
      </c>
      <c r="F3595" s="4">
        <v>62.599999999999994</v>
      </c>
      <c r="G3595" s="4">
        <v>250.4</v>
      </c>
      <c r="H3595" s="3" t="s">
        <v>20</v>
      </c>
      <c r="I3595" s="3" t="s">
        <v>21</v>
      </c>
      <c r="J3595" s="4">
        <v>93.899999999999991</v>
      </c>
    </row>
    <row r="3596" spans="1:10" x14ac:dyDescent="0.3">
      <c r="A3596" s="2" t="s">
        <v>6798</v>
      </c>
      <c r="B3596" s="3" t="s">
        <v>6800</v>
      </c>
      <c r="C3596" s="2">
        <v>9</v>
      </c>
      <c r="D3596" s="2">
        <v>2020</v>
      </c>
      <c r="E3596" s="4">
        <v>951</v>
      </c>
      <c r="F3596" s="4">
        <v>0</v>
      </c>
      <c r="G3596" s="4">
        <v>951</v>
      </c>
      <c r="H3596" s="3" t="s">
        <v>23</v>
      </c>
      <c r="I3596" s="3" t="s">
        <v>24</v>
      </c>
      <c r="J3596" s="4">
        <v>247.26000000000002</v>
      </c>
    </row>
    <row r="3597" spans="1:10" x14ac:dyDescent="0.3">
      <c r="A3597" s="2" t="s">
        <v>6798</v>
      </c>
      <c r="B3597" s="3" t="s">
        <v>6801</v>
      </c>
      <c r="C3597" s="2">
        <v>11</v>
      </c>
      <c r="D3597" s="2">
        <v>2020</v>
      </c>
      <c r="E3597" s="4">
        <v>805</v>
      </c>
      <c r="F3597" s="4">
        <v>0</v>
      </c>
      <c r="G3597" s="4">
        <v>805</v>
      </c>
      <c r="H3597" s="3" t="s">
        <v>23</v>
      </c>
      <c r="I3597" s="3" t="s">
        <v>180</v>
      </c>
      <c r="J3597" s="4">
        <v>249.55</v>
      </c>
    </row>
    <row r="3598" spans="1:10" x14ac:dyDescent="0.3">
      <c r="A3598" s="2" t="s">
        <v>6798</v>
      </c>
      <c r="B3598" s="3" t="s">
        <v>6802</v>
      </c>
      <c r="C3598" s="2">
        <v>10</v>
      </c>
      <c r="D3598" s="2">
        <v>2020</v>
      </c>
      <c r="E3598" s="4">
        <v>992</v>
      </c>
      <c r="F3598" s="4">
        <v>0</v>
      </c>
      <c r="G3598" s="4">
        <v>992</v>
      </c>
      <c r="H3598" s="3" t="s">
        <v>23</v>
      </c>
      <c r="I3598" s="3" t="s">
        <v>215</v>
      </c>
      <c r="J3598" s="4">
        <v>307.52</v>
      </c>
    </row>
    <row r="3599" spans="1:10" x14ac:dyDescent="0.3">
      <c r="A3599" s="2" t="s">
        <v>6798</v>
      </c>
      <c r="B3599" s="3" t="s">
        <v>6803</v>
      </c>
      <c r="C3599" s="2">
        <v>10</v>
      </c>
      <c r="D3599" s="2">
        <v>2020</v>
      </c>
      <c r="E3599" s="4">
        <v>526</v>
      </c>
      <c r="F3599" s="4">
        <v>0</v>
      </c>
      <c r="G3599" s="4">
        <v>526</v>
      </c>
      <c r="H3599" s="3" t="s">
        <v>23</v>
      </c>
      <c r="I3599" s="3" t="s">
        <v>183</v>
      </c>
      <c r="J3599" s="4">
        <v>210.4</v>
      </c>
    </row>
    <row r="3600" spans="1:10" x14ac:dyDescent="0.3">
      <c r="A3600" s="2" t="s">
        <v>6804</v>
      </c>
      <c r="B3600" s="3" t="s">
        <v>6805</v>
      </c>
      <c r="C3600" s="2">
        <v>11</v>
      </c>
      <c r="D3600" s="2">
        <v>2019</v>
      </c>
      <c r="E3600" s="4">
        <v>992</v>
      </c>
      <c r="F3600" s="4">
        <v>198.39999999999998</v>
      </c>
      <c r="G3600" s="4">
        <v>793.6</v>
      </c>
      <c r="H3600" s="3" t="s">
        <v>23</v>
      </c>
      <c r="I3600" s="3" t="s">
        <v>405</v>
      </c>
      <c r="J3600" s="4">
        <v>277.76000000000005</v>
      </c>
    </row>
    <row r="3601" spans="1:10" x14ac:dyDescent="0.3">
      <c r="A3601" s="2" t="s">
        <v>6806</v>
      </c>
      <c r="B3601" s="3" t="s">
        <v>6807</v>
      </c>
      <c r="C3601" s="2">
        <v>11</v>
      </c>
      <c r="D3601" s="2">
        <v>2019</v>
      </c>
      <c r="E3601" s="4">
        <v>447</v>
      </c>
      <c r="F3601" s="4">
        <v>89.399999999999977</v>
      </c>
      <c r="G3601" s="4">
        <v>357.6</v>
      </c>
      <c r="H3601" s="3" t="s">
        <v>63</v>
      </c>
      <c r="I3601" s="3" t="s">
        <v>64</v>
      </c>
      <c r="J3601" s="4">
        <v>156.44999999999999</v>
      </c>
    </row>
    <row r="3602" spans="1:10" x14ac:dyDescent="0.3">
      <c r="A3602" s="2" t="s">
        <v>6808</v>
      </c>
      <c r="B3602" s="3" t="s">
        <v>6809</v>
      </c>
      <c r="C3602" s="2">
        <v>11</v>
      </c>
      <c r="D3602" s="2">
        <v>2019</v>
      </c>
      <c r="E3602" s="4">
        <v>172</v>
      </c>
      <c r="F3602" s="4">
        <v>34.400000000000006</v>
      </c>
      <c r="G3602" s="4">
        <v>137.6</v>
      </c>
      <c r="H3602" s="3" t="s">
        <v>11</v>
      </c>
      <c r="I3602" s="3" t="s">
        <v>71</v>
      </c>
      <c r="J3602" s="4">
        <v>65.36</v>
      </c>
    </row>
    <row r="3603" spans="1:10" x14ac:dyDescent="0.3">
      <c r="A3603" s="2" t="s">
        <v>6808</v>
      </c>
      <c r="B3603" s="3" t="s">
        <v>6810</v>
      </c>
      <c r="C3603" s="2">
        <v>9</v>
      </c>
      <c r="D3603" s="2">
        <v>2020</v>
      </c>
      <c r="E3603" s="4">
        <v>240</v>
      </c>
      <c r="F3603" s="4">
        <v>0</v>
      </c>
      <c r="G3603" s="4">
        <v>240</v>
      </c>
      <c r="H3603" s="3" t="s">
        <v>14</v>
      </c>
      <c r="I3603" s="3" t="s">
        <v>17</v>
      </c>
      <c r="J3603" s="4">
        <v>43.199999999999996</v>
      </c>
    </row>
    <row r="3604" spans="1:10" x14ac:dyDescent="0.3">
      <c r="A3604" s="2" t="s">
        <v>6808</v>
      </c>
      <c r="B3604" s="3" t="s">
        <v>6811</v>
      </c>
      <c r="C3604" s="2">
        <v>9</v>
      </c>
      <c r="D3604" s="2">
        <v>2020</v>
      </c>
      <c r="E3604" s="4">
        <v>192</v>
      </c>
      <c r="F3604" s="4">
        <v>0</v>
      </c>
      <c r="G3604" s="4">
        <v>192</v>
      </c>
      <c r="H3604" s="3" t="s">
        <v>14</v>
      </c>
      <c r="I3604" s="3" t="s">
        <v>78</v>
      </c>
      <c r="J3604" s="4">
        <v>34.56</v>
      </c>
    </row>
    <row r="3605" spans="1:10" x14ac:dyDescent="0.3">
      <c r="A3605" s="2" t="s">
        <v>6808</v>
      </c>
      <c r="B3605" s="3" t="s">
        <v>6812</v>
      </c>
      <c r="C3605" s="2">
        <v>9</v>
      </c>
      <c r="D3605" s="2">
        <v>2020</v>
      </c>
      <c r="E3605" s="4">
        <v>205</v>
      </c>
      <c r="F3605" s="4">
        <v>0</v>
      </c>
      <c r="G3605" s="4">
        <v>205</v>
      </c>
      <c r="H3605" s="3" t="s">
        <v>14</v>
      </c>
      <c r="I3605" s="3" t="s">
        <v>87</v>
      </c>
      <c r="J3605" s="4">
        <v>36.9</v>
      </c>
    </row>
    <row r="3606" spans="1:10" x14ac:dyDescent="0.3">
      <c r="A3606" s="2" t="s">
        <v>6813</v>
      </c>
      <c r="B3606" s="3" t="s">
        <v>6814</v>
      </c>
      <c r="C3606" s="2">
        <v>11</v>
      </c>
      <c r="D3606" s="2">
        <v>2019</v>
      </c>
      <c r="E3606" s="4">
        <v>210</v>
      </c>
      <c r="F3606" s="4">
        <v>42</v>
      </c>
      <c r="G3606" s="4">
        <v>168</v>
      </c>
      <c r="H3606" s="3" t="s">
        <v>14</v>
      </c>
      <c r="I3606" s="3" t="s">
        <v>75</v>
      </c>
      <c r="J3606" s="4">
        <v>37.799999999999997</v>
      </c>
    </row>
    <row r="3607" spans="1:10" x14ac:dyDescent="0.3">
      <c r="A3607" s="2" t="s">
        <v>6815</v>
      </c>
      <c r="B3607" s="3" t="s">
        <v>6816</v>
      </c>
      <c r="C3607" s="2">
        <v>11</v>
      </c>
      <c r="D3607" s="2">
        <v>2019</v>
      </c>
      <c r="E3607" s="4">
        <v>205</v>
      </c>
      <c r="F3607" s="4">
        <v>41</v>
      </c>
      <c r="G3607" s="4">
        <v>164</v>
      </c>
      <c r="H3607" s="3" t="s">
        <v>14</v>
      </c>
      <c r="I3607" s="3" t="s">
        <v>87</v>
      </c>
      <c r="J3607" s="4">
        <v>36.9</v>
      </c>
    </row>
    <row r="3608" spans="1:10" x14ac:dyDescent="0.3">
      <c r="A3608" s="2" t="s">
        <v>6817</v>
      </c>
      <c r="B3608" s="3" t="s">
        <v>6818</v>
      </c>
      <c r="C3608" s="2">
        <v>11</v>
      </c>
      <c r="D3608" s="2">
        <v>2019</v>
      </c>
      <c r="E3608" s="4">
        <v>205</v>
      </c>
      <c r="F3608" s="4">
        <v>41</v>
      </c>
      <c r="G3608" s="4">
        <v>164</v>
      </c>
      <c r="H3608" s="3" t="s">
        <v>14</v>
      </c>
      <c r="I3608" s="3" t="s">
        <v>87</v>
      </c>
      <c r="J3608" s="4">
        <v>36.9</v>
      </c>
    </row>
    <row r="3609" spans="1:10" x14ac:dyDescent="0.3">
      <c r="A3609" s="2" t="s">
        <v>6817</v>
      </c>
      <c r="B3609" s="3" t="s">
        <v>6819</v>
      </c>
      <c r="C3609" s="2">
        <v>10</v>
      </c>
      <c r="D3609" s="2">
        <v>2020</v>
      </c>
      <c r="E3609" s="4">
        <v>313</v>
      </c>
      <c r="F3609" s="4">
        <v>0</v>
      </c>
      <c r="G3609" s="4">
        <v>313</v>
      </c>
      <c r="H3609" s="3" t="s">
        <v>20</v>
      </c>
      <c r="I3609" s="3" t="s">
        <v>21</v>
      </c>
      <c r="J3609" s="4">
        <v>93.899999999999991</v>
      </c>
    </row>
    <row r="3610" spans="1:10" x14ac:dyDescent="0.3">
      <c r="A3610" s="2" t="s">
        <v>6820</v>
      </c>
      <c r="B3610" s="3" t="s">
        <v>6821</v>
      </c>
      <c r="C3610" s="2">
        <v>11</v>
      </c>
      <c r="D3610" s="2">
        <v>2019</v>
      </c>
      <c r="E3610" s="4">
        <v>327</v>
      </c>
      <c r="F3610" s="4">
        <v>65.399999999999977</v>
      </c>
      <c r="G3610" s="4">
        <v>261.60000000000002</v>
      </c>
      <c r="H3610" s="3" t="s">
        <v>20</v>
      </c>
      <c r="I3610" s="3" t="s">
        <v>100</v>
      </c>
      <c r="J3610" s="4">
        <v>94.83</v>
      </c>
    </row>
    <row r="3611" spans="1:10" x14ac:dyDescent="0.3">
      <c r="A3611" s="2" t="s">
        <v>6822</v>
      </c>
      <c r="B3611" s="3" t="s">
        <v>6823</v>
      </c>
      <c r="C3611" s="2">
        <v>11</v>
      </c>
      <c r="D3611" s="2">
        <v>2019</v>
      </c>
      <c r="E3611" s="4">
        <v>255</v>
      </c>
      <c r="F3611" s="4">
        <v>51</v>
      </c>
      <c r="G3611" s="4">
        <v>204</v>
      </c>
      <c r="H3611" s="3" t="s">
        <v>20</v>
      </c>
      <c r="I3611" s="3" t="s">
        <v>102</v>
      </c>
      <c r="J3611" s="4">
        <v>66.3</v>
      </c>
    </row>
    <row r="3612" spans="1:10" x14ac:dyDescent="0.3">
      <c r="A3612" s="2" t="s">
        <v>6824</v>
      </c>
      <c r="B3612" s="3" t="s">
        <v>6825</v>
      </c>
      <c r="C3612" s="2">
        <v>11</v>
      </c>
      <c r="D3612" s="2">
        <v>2019</v>
      </c>
      <c r="E3612" s="4">
        <v>313</v>
      </c>
      <c r="F3612" s="4">
        <v>62.599999999999994</v>
      </c>
      <c r="G3612" s="4">
        <v>250.4</v>
      </c>
      <c r="H3612" s="3" t="s">
        <v>20</v>
      </c>
      <c r="I3612" s="3" t="s">
        <v>21</v>
      </c>
      <c r="J3612" s="4">
        <v>93.899999999999991</v>
      </c>
    </row>
    <row r="3613" spans="1:10" x14ac:dyDescent="0.3">
      <c r="A3613" s="2" t="s">
        <v>6824</v>
      </c>
      <c r="B3613" s="3" t="s">
        <v>6826</v>
      </c>
      <c r="C3613" s="2">
        <v>3</v>
      </c>
      <c r="D3613" s="2">
        <v>2020</v>
      </c>
      <c r="E3613" s="4">
        <v>805</v>
      </c>
      <c r="F3613" s="4">
        <v>0</v>
      </c>
      <c r="G3613" s="4">
        <v>805</v>
      </c>
      <c r="H3613" s="3" t="s">
        <v>23</v>
      </c>
      <c r="I3613" s="3" t="s">
        <v>180</v>
      </c>
      <c r="J3613" s="4">
        <v>249.55</v>
      </c>
    </row>
    <row r="3614" spans="1:10" x14ac:dyDescent="0.3">
      <c r="A3614" s="2" t="s">
        <v>6827</v>
      </c>
      <c r="B3614" s="3" t="s">
        <v>6828</v>
      </c>
      <c r="C3614" s="2">
        <v>11</v>
      </c>
      <c r="D3614" s="2">
        <v>2019</v>
      </c>
      <c r="E3614" s="4">
        <v>889</v>
      </c>
      <c r="F3614" s="4">
        <v>177.79999999999995</v>
      </c>
      <c r="G3614" s="4">
        <v>711.2</v>
      </c>
      <c r="H3614" s="3" t="s">
        <v>23</v>
      </c>
      <c r="I3614" s="3" t="s">
        <v>309</v>
      </c>
      <c r="J3614" s="4">
        <v>222.25</v>
      </c>
    </row>
    <row r="3615" spans="1:10" x14ac:dyDescent="0.3">
      <c r="A3615" s="2" t="s">
        <v>6827</v>
      </c>
      <c r="B3615" s="3" t="s">
        <v>6829</v>
      </c>
      <c r="C3615" s="2">
        <v>5</v>
      </c>
      <c r="D3615" s="2">
        <v>2020</v>
      </c>
      <c r="E3615" s="4">
        <v>805</v>
      </c>
      <c r="F3615" s="4">
        <v>0</v>
      </c>
      <c r="G3615" s="4">
        <v>805</v>
      </c>
      <c r="H3615" s="3" t="s">
        <v>23</v>
      </c>
      <c r="I3615" s="3" t="s">
        <v>180</v>
      </c>
      <c r="J3615" s="4">
        <v>249.55</v>
      </c>
    </row>
    <row r="3616" spans="1:10" x14ac:dyDescent="0.3">
      <c r="A3616" s="2" t="s">
        <v>6830</v>
      </c>
      <c r="B3616" s="3" t="s">
        <v>6831</v>
      </c>
      <c r="C3616" s="2">
        <v>11</v>
      </c>
      <c r="D3616" s="2">
        <v>2019</v>
      </c>
      <c r="E3616" s="4">
        <v>948</v>
      </c>
      <c r="F3616" s="4">
        <v>189.59999999999991</v>
      </c>
      <c r="G3616" s="4">
        <v>758.40000000000009</v>
      </c>
      <c r="H3616" s="3" t="s">
        <v>26</v>
      </c>
      <c r="I3616" s="3" t="s">
        <v>27</v>
      </c>
      <c r="J3616" s="4">
        <v>303.36</v>
      </c>
    </row>
    <row r="3617" spans="1:10" x14ac:dyDescent="0.3">
      <c r="A3617" s="2" t="s">
        <v>6830</v>
      </c>
      <c r="B3617" s="3" t="s">
        <v>6832</v>
      </c>
      <c r="C3617" s="2">
        <v>3</v>
      </c>
      <c r="D3617" s="2">
        <v>2020</v>
      </c>
      <c r="E3617" s="4">
        <v>1491</v>
      </c>
      <c r="F3617" s="4">
        <v>0</v>
      </c>
      <c r="G3617" s="4">
        <v>1491</v>
      </c>
      <c r="H3617" s="3" t="s">
        <v>26</v>
      </c>
      <c r="I3617" s="3" t="s">
        <v>31</v>
      </c>
      <c r="J3617" s="4">
        <v>506.94000000000005</v>
      </c>
    </row>
    <row r="3618" spans="1:10" x14ac:dyDescent="0.3">
      <c r="A3618" s="2" t="s">
        <v>6833</v>
      </c>
      <c r="B3618" s="3" t="s">
        <v>6834</v>
      </c>
      <c r="C3618" s="2">
        <v>11</v>
      </c>
      <c r="D3618" s="2">
        <v>2019</v>
      </c>
      <c r="E3618" s="4">
        <v>447</v>
      </c>
      <c r="F3618" s="4">
        <v>89.399999999999977</v>
      </c>
      <c r="G3618" s="4">
        <v>357.6</v>
      </c>
      <c r="H3618" s="3" t="s">
        <v>63</v>
      </c>
      <c r="I3618" s="3" t="s">
        <v>64</v>
      </c>
      <c r="J3618" s="4">
        <v>156.44999999999999</v>
      </c>
    </row>
    <row r="3619" spans="1:10" x14ac:dyDescent="0.3">
      <c r="A3619" s="2" t="s">
        <v>6835</v>
      </c>
      <c r="B3619" s="3" t="s">
        <v>6836</v>
      </c>
      <c r="C3619" s="2">
        <v>11</v>
      </c>
      <c r="D3619" s="2">
        <v>2019</v>
      </c>
      <c r="E3619" s="4">
        <v>144</v>
      </c>
      <c r="F3619" s="4">
        <v>28.799999999999997</v>
      </c>
      <c r="G3619" s="4">
        <v>115.2</v>
      </c>
      <c r="H3619" s="3" t="s">
        <v>11</v>
      </c>
      <c r="I3619" s="3" t="s">
        <v>119</v>
      </c>
      <c r="J3619" s="4">
        <v>66.240000000000009</v>
      </c>
    </row>
    <row r="3620" spans="1:10" x14ac:dyDescent="0.3">
      <c r="A3620" s="2" t="s">
        <v>6835</v>
      </c>
      <c r="B3620" s="3" t="s">
        <v>6837</v>
      </c>
      <c r="C3620" s="2">
        <v>2</v>
      </c>
      <c r="D3620" s="2">
        <v>2020</v>
      </c>
      <c r="E3620" s="4">
        <v>205</v>
      </c>
      <c r="F3620" s="4">
        <v>0</v>
      </c>
      <c r="G3620" s="4">
        <v>205</v>
      </c>
      <c r="H3620" s="3" t="s">
        <v>14</v>
      </c>
      <c r="I3620" s="3" t="s">
        <v>87</v>
      </c>
      <c r="J3620" s="4">
        <v>36.9</v>
      </c>
    </row>
    <row r="3621" spans="1:10" x14ac:dyDescent="0.3">
      <c r="A3621" s="2" t="s">
        <v>6835</v>
      </c>
      <c r="B3621" s="3" t="s">
        <v>6838</v>
      </c>
      <c r="C3621" s="2">
        <v>12</v>
      </c>
      <c r="D3621" s="2">
        <v>2019</v>
      </c>
      <c r="E3621" s="4">
        <v>192</v>
      </c>
      <c r="F3621" s="4">
        <v>38.399999999999977</v>
      </c>
      <c r="G3621" s="4">
        <v>153.60000000000002</v>
      </c>
      <c r="H3621" s="3" t="s">
        <v>14</v>
      </c>
      <c r="I3621" s="3" t="s">
        <v>78</v>
      </c>
      <c r="J3621" s="4">
        <v>34.56</v>
      </c>
    </row>
    <row r="3622" spans="1:10" x14ac:dyDescent="0.3">
      <c r="A3622" s="2" t="s">
        <v>6839</v>
      </c>
      <c r="B3622" s="3" t="s">
        <v>6840</v>
      </c>
      <c r="C3622" s="2">
        <v>11</v>
      </c>
      <c r="D3622" s="2">
        <v>2019</v>
      </c>
      <c r="E3622" s="4">
        <v>220</v>
      </c>
      <c r="F3622" s="4">
        <v>44</v>
      </c>
      <c r="G3622" s="4">
        <v>176</v>
      </c>
      <c r="H3622" s="3" t="s">
        <v>14</v>
      </c>
      <c r="I3622" s="3" t="s">
        <v>15</v>
      </c>
      <c r="J3622" s="4">
        <v>39.6</v>
      </c>
    </row>
    <row r="3623" spans="1:10" x14ac:dyDescent="0.3">
      <c r="A3623" s="2" t="s">
        <v>6841</v>
      </c>
      <c r="B3623" s="3" t="s">
        <v>6842</v>
      </c>
      <c r="C3623" s="2">
        <v>11</v>
      </c>
      <c r="D3623" s="2">
        <v>2019</v>
      </c>
      <c r="E3623" s="4">
        <v>240</v>
      </c>
      <c r="F3623" s="4">
        <v>48</v>
      </c>
      <c r="G3623" s="4">
        <v>192</v>
      </c>
      <c r="H3623" s="3" t="s">
        <v>14</v>
      </c>
      <c r="I3623" s="3" t="s">
        <v>17</v>
      </c>
      <c r="J3623" s="4">
        <v>43.199999999999996</v>
      </c>
    </row>
    <row r="3624" spans="1:10" x14ac:dyDescent="0.3">
      <c r="A3624" s="2" t="s">
        <v>6843</v>
      </c>
      <c r="B3624" s="3" t="s">
        <v>6844</v>
      </c>
      <c r="C3624" s="2">
        <v>11</v>
      </c>
      <c r="D3624" s="2">
        <v>2019</v>
      </c>
      <c r="E3624" s="4">
        <v>258</v>
      </c>
      <c r="F3624" s="4">
        <v>51.599999999999994</v>
      </c>
      <c r="G3624" s="4">
        <v>206.4</v>
      </c>
      <c r="H3624" s="3" t="s">
        <v>20</v>
      </c>
      <c r="I3624" s="3" t="s">
        <v>105</v>
      </c>
      <c r="J3624" s="4">
        <v>72.240000000000009</v>
      </c>
    </row>
    <row r="3625" spans="1:10" x14ac:dyDescent="0.3">
      <c r="A3625" s="2" t="s">
        <v>6845</v>
      </c>
      <c r="B3625" s="3" t="s">
        <v>6846</v>
      </c>
      <c r="C3625" s="2">
        <v>11</v>
      </c>
      <c r="D3625" s="2">
        <v>2019</v>
      </c>
      <c r="E3625" s="4">
        <v>327</v>
      </c>
      <c r="F3625" s="4">
        <v>65.399999999999977</v>
      </c>
      <c r="G3625" s="4">
        <v>261.60000000000002</v>
      </c>
      <c r="H3625" s="3" t="s">
        <v>20</v>
      </c>
      <c r="I3625" s="3" t="s">
        <v>100</v>
      </c>
      <c r="J3625" s="4">
        <v>94.83</v>
      </c>
    </row>
    <row r="3626" spans="1:10" x14ac:dyDescent="0.3">
      <c r="A3626" s="2" t="s">
        <v>6847</v>
      </c>
      <c r="B3626" s="3" t="s">
        <v>6848</v>
      </c>
      <c r="C3626" s="2">
        <v>11</v>
      </c>
      <c r="D3626" s="2">
        <v>2019</v>
      </c>
      <c r="E3626" s="4">
        <v>327</v>
      </c>
      <c r="F3626" s="4">
        <v>65.399999999999977</v>
      </c>
      <c r="G3626" s="4">
        <v>261.60000000000002</v>
      </c>
      <c r="H3626" s="3" t="s">
        <v>20</v>
      </c>
      <c r="I3626" s="3" t="s">
        <v>100</v>
      </c>
      <c r="J3626" s="4">
        <v>94.83</v>
      </c>
    </row>
    <row r="3627" spans="1:10" x14ac:dyDescent="0.3">
      <c r="A3627" s="2" t="s">
        <v>6849</v>
      </c>
      <c r="B3627" s="3" t="s">
        <v>6850</v>
      </c>
      <c r="C3627" s="2">
        <v>11</v>
      </c>
      <c r="D3627" s="2">
        <v>2019</v>
      </c>
      <c r="E3627" s="4">
        <v>990</v>
      </c>
      <c r="F3627" s="4">
        <v>198</v>
      </c>
      <c r="G3627" s="4">
        <v>792</v>
      </c>
      <c r="H3627" s="3" t="s">
        <v>23</v>
      </c>
      <c r="I3627" s="3" t="s">
        <v>212</v>
      </c>
      <c r="J3627" s="4">
        <v>316.8</v>
      </c>
    </row>
    <row r="3628" spans="1:10" x14ac:dyDescent="0.3">
      <c r="A3628" s="2" t="s">
        <v>6851</v>
      </c>
      <c r="B3628" s="3" t="s">
        <v>6852</v>
      </c>
      <c r="C3628" s="2">
        <v>11</v>
      </c>
      <c r="D3628" s="2">
        <v>2019</v>
      </c>
      <c r="E3628" s="4">
        <v>144</v>
      </c>
      <c r="F3628" s="4">
        <v>28.799999999999997</v>
      </c>
      <c r="G3628" s="4">
        <v>115.2</v>
      </c>
      <c r="H3628" s="3" t="s">
        <v>11</v>
      </c>
      <c r="I3628" s="3" t="s">
        <v>119</v>
      </c>
      <c r="J3628" s="4">
        <v>66.240000000000009</v>
      </c>
    </row>
    <row r="3629" spans="1:10" x14ac:dyDescent="0.3">
      <c r="A3629" s="2" t="s">
        <v>6853</v>
      </c>
      <c r="B3629" s="3" t="s">
        <v>6854</v>
      </c>
      <c r="C3629" s="2">
        <v>11</v>
      </c>
      <c r="D3629" s="2">
        <v>2019</v>
      </c>
      <c r="E3629" s="4">
        <v>205</v>
      </c>
      <c r="F3629" s="4">
        <v>41</v>
      </c>
      <c r="G3629" s="4">
        <v>164</v>
      </c>
      <c r="H3629" s="3" t="s">
        <v>14</v>
      </c>
      <c r="I3629" s="3" t="s">
        <v>87</v>
      </c>
      <c r="J3629" s="4">
        <v>36.9</v>
      </c>
    </row>
    <row r="3630" spans="1:10" x14ac:dyDescent="0.3">
      <c r="A3630" s="2" t="s">
        <v>6855</v>
      </c>
      <c r="B3630" s="3" t="s">
        <v>6856</v>
      </c>
      <c r="C3630" s="2">
        <v>11</v>
      </c>
      <c r="D3630" s="2">
        <v>2019</v>
      </c>
      <c r="E3630" s="4">
        <v>255</v>
      </c>
      <c r="F3630" s="4">
        <v>51</v>
      </c>
      <c r="G3630" s="4">
        <v>204</v>
      </c>
      <c r="H3630" s="3" t="s">
        <v>20</v>
      </c>
      <c r="I3630" s="3" t="s">
        <v>102</v>
      </c>
      <c r="J3630" s="4">
        <v>66.3</v>
      </c>
    </row>
    <row r="3631" spans="1:10" x14ac:dyDescent="0.3">
      <c r="A3631" s="2" t="s">
        <v>6857</v>
      </c>
      <c r="B3631" s="3" t="s">
        <v>6858</v>
      </c>
      <c r="C3631" s="2">
        <v>11</v>
      </c>
      <c r="D3631" s="2">
        <v>2019</v>
      </c>
      <c r="E3631" s="4">
        <v>327</v>
      </c>
      <c r="F3631" s="4">
        <v>65.399999999999977</v>
      </c>
      <c r="G3631" s="4">
        <v>261.60000000000002</v>
      </c>
      <c r="H3631" s="3" t="s">
        <v>20</v>
      </c>
      <c r="I3631" s="3" t="s">
        <v>100</v>
      </c>
      <c r="J3631" s="4">
        <v>94.83</v>
      </c>
    </row>
    <row r="3632" spans="1:10" x14ac:dyDescent="0.3">
      <c r="A3632" s="2" t="s">
        <v>6859</v>
      </c>
      <c r="B3632" s="3" t="s">
        <v>6860</v>
      </c>
      <c r="C3632" s="2">
        <v>11</v>
      </c>
      <c r="D3632" s="2">
        <v>2019</v>
      </c>
      <c r="E3632" s="4">
        <v>1086</v>
      </c>
      <c r="F3632" s="4">
        <v>217.19999999999993</v>
      </c>
      <c r="G3632" s="4">
        <v>868.80000000000007</v>
      </c>
      <c r="H3632" s="3" t="s">
        <v>23</v>
      </c>
      <c r="I3632" s="3" t="s">
        <v>467</v>
      </c>
      <c r="J3632" s="4">
        <v>293.22000000000003</v>
      </c>
    </row>
    <row r="3633" spans="1:10" x14ac:dyDescent="0.3">
      <c r="A3633" s="2" t="s">
        <v>6861</v>
      </c>
      <c r="B3633" s="3" t="s">
        <v>6862</v>
      </c>
      <c r="C3633" s="2">
        <v>11</v>
      </c>
      <c r="D3633" s="2">
        <v>2019</v>
      </c>
      <c r="E3633" s="4">
        <v>474</v>
      </c>
      <c r="F3633" s="4">
        <v>94.799999999999955</v>
      </c>
      <c r="G3633" s="4">
        <v>379.20000000000005</v>
      </c>
      <c r="H3633" s="3" t="s">
        <v>23</v>
      </c>
      <c r="I3633" s="3" t="s">
        <v>499</v>
      </c>
      <c r="J3633" s="4">
        <v>175.38</v>
      </c>
    </row>
    <row r="3634" spans="1:10" x14ac:dyDescent="0.3">
      <c r="A3634" s="2" t="s">
        <v>6863</v>
      </c>
      <c r="B3634" s="3" t="s">
        <v>6864</v>
      </c>
      <c r="C3634" s="2">
        <v>11</v>
      </c>
      <c r="D3634" s="2">
        <v>2019</v>
      </c>
      <c r="E3634" s="4">
        <v>1491</v>
      </c>
      <c r="F3634" s="4">
        <v>298.20000000000005</v>
      </c>
      <c r="G3634" s="4">
        <v>1192.8</v>
      </c>
      <c r="H3634" s="3" t="s">
        <v>26</v>
      </c>
      <c r="I3634" s="3" t="s">
        <v>31</v>
      </c>
      <c r="J3634" s="4">
        <v>506.94000000000005</v>
      </c>
    </row>
    <row r="3635" spans="1:10" x14ac:dyDescent="0.3">
      <c r="A3635" s="2" t="s">
        <v>6865</v>
      </c>
      <c r="B3635" s="3" t="s">
        <v>6866</v>
      </c>
      <c r="C3635" s="2">
        <v>11</v>
      </c>
      <c r="D3635" s="2">
        <v>2019</v>
      </c>
      <c r="E3635" s="4">
        <v>1101</v>
      </c>
      <c r="F3635" s="4">
        <v>220.19999999999993</v>
      </c>
      <c r="G3635" s="4">
        <v>880.80000000000007</v>
      </c>
      <c r="H3635" s="3" t="s">
        <v>26</v>
      </c>
      <c r="I3635" s="3" t="s">
        <v>33</v>
      </c>
      <c r="J3635" s="4">
        <v>396.36</v>
      </c>
    </row>
    <row r="3636" spans="1:10" x14ac:dyDescent="0.3">
      <c r="A3636" s="2" t="s">
        <v>6867</v>
      </c>
      <c r="B3636" s="3" t="s">
        <v>6868</v>
      </c>
      <c r="C3636" s="2">
        <v>11</v>
      </c>
      <c r="D3636" s="2">
        <v>2019</v>
      </c>
      <c r="E3636" s="4">
        <v>168</v>
      </c>
      <c r="F3636" s="4">
        <v>33.599999999999994</v>
      </c>
      <c r="G3636" s="4">
        <v>134.4</v>
      </c>
      <c r="H3636" s="3" t="s">
        <v>11</v>
      </c>
      <c r="I3636" s="3" t="s">
        <v>12</v>
      </c>
      <c r="J3636" s="4">
        <v>25.2</v>
      </c>
    </row>
    <row r="3637" spans="1:10" x14ac:dyDescent="0.3">
      <c r="A3637" s="2" t="s">
        <v>6869</v>
      </c>
      <c r="B3637" s="3" t="s">
        <v>6870</v>
      </c>
      <c r="C3637" s="2">
        <v>11</v>
      </c>
      <c r="D3637" s="2">
        <v>2019</v>
      </c>
      <c r="E3637" s="4">
        <v>478</v>
      </c>
      <c r="F3637" s="4">
        <v>95.599999999999966</v>
      </c>
      <c r="G3637" s="4">
        <v>382.40000000000003</v>
      </c>
      <c r="H3637" s="3" t="s">
        <v>44</v>
      </c>
      <c r="I3637" s="3" t="s">
        <v>162</v>
      </c>
      <c r="J3637" s="4">
        <v>119.5</v>
      </c>
    </row>
    <row r="3638" spans="1:10" x14ac:dyDescent="0.3">
      <c r="A3638" s="2" t="s">
        <v>6871</v>
      </c>
      <c r="B3638" s="3" t="s">
        <v>6872</v>
      </c>
      <c r="C3638" s="2">
        <v>11</v>
      </c>
      <c r="D3638" s="2">
        <v>2019</v>
      </c>
      <c r="E3638" s="4">
        <v>336</v>
      </c>
      <c r="F3638" s="4">
        <v>67.199999999999989</v>
      </c>
      <c r="G3638" s="4">
        <v>268.8</v>
      </c>
      <c r="H3638" s="3" t="s">
        <v>60</v>
      </c>
      <c r="I3638" s="3" t="s">
        <v>247</v>
      </c>
      <c r="J3638" s="4">
        <v>120.96</v>
      </c>
    </row>
    <row r="3639" spans="1:10" x14ac:dyDescent="0.3">
      <c r="A3639" s="2" t="s">
        <v>6873</v>
      </c>
      <c r="B3639" s="3" t="s">
        <v>6874</v>
      </c>
      <c r="C3639" s="2">
        <v>11</v>
      </c>
      <c r="D3639" s="2">
        <v>2019</v>
      </c>
      <c r="E3639" s="4">
        <v>383</v>
      </c>
      <c r="F3639" s="4">
        <v>76.599999999999966</v>
      </c>
      <c r="G3639" s="4">
        <v>306.40000000000003</v>
      </c>
      <c r="H3639" s="3" t="s">
        <v>63</v>
      </c>
      <c r="I3639" s="3" t="s">
        <v>66</v>
      </c>
      <c r="J3639" s="4">
        <v>122.56</v>
      </c>
    </row>
    <row r="3640" spans="1:10" x14ac:dyDescent="0.3">
      <c r="A3640" s="2" t="s">
        <v>6875</v>
      </c>
      <c r="B3640" s="3" t="s">
        <v>6876</v>
      </c>
      <c r="C3640" s="2">
        <v>10</v>
      </c>
      <c r="D3640" s="2">
        <v>2019</v>
      </c>
      <c r="E3640" s="4">
        <v>172</v>
      </c>
      <c r="F3640" s="4">
        <v>34.400000000000006</v>
      </c>
      <c r="G3640" s="4">
        <v>137.6</v>
      </c>
      <c r="H3640" s="3" t="s">
        <v>11</v>
      </c>
      <c r="I3640" s="3" t="s">
        <v>71</v>
      </c>
      <c r="J3640" s="4">
        <v>65.36</v>
      </c>
    </row>
    <row r="3641" spans="1:10" x14ac:dyDescent="0.3">
      <c r="A3641" s="2" t="s">
        <v>6877</v>
      </c>
      <c r="B3641" s="3" t="s">
        <v>6878</v>
      </c>
      <c r="C3641" s="2">
        <v>10</v>
      </c>
      <c r="D3641" s="2">
        <v>2019</v>
      </c>
      <c r="E3641" s="4">
        <v>168</v>
      </c>
      <c r="F3641" s="4">
        <v>33.599999999999994</v>
      </c>
      <c r="G3641" s="4">
        <v>134.4</v>
      </c>
      <c r="H3641" s="3" t="s">
        <v>11</v>
      </c>
      <c r="I3641" s="3" t="s">
        <v>12</v>
      </c>
      <c r="J3641" s="4">
        <v>25.2</v>
      </c>
    </row>
    <row r="3642" spans="1:10" x14ac:dyDescent="0.3">
      <c r="A3642" s="2" t="s">
        <v>6879</v>
      </c>
      <c r="B3642" s="3" t="s">
        <v>6880</v>
      </c>
      <c r="C3642" s="2">
        <v>10</v>
      </c>
      <c r="D3642" s="2">
        <v>2019</v>
      </c>
      <c r="E3642" s="4">
        <v>220</v>
      </c>
      <c r="F3642" s="4">
        <v>44</v>
      </c>
      <c r="G3642" s="4">
        <v>176</v>
      </c>
      <c r="H3642" s="3" t="s">
        <v>14</v>
      </c>
      <c r="I3642" s="3" t="s">
        <v>15</v>
      </c>
      <c r="J3642" s="4">
        <v>39.6</v>
      </c>
    </row>
    <row r="3643" spans="1:10" x14ac:dyDescent="0.3">
      <c r="A3643" s="2" t="s">
        <v>6881</v>
      </c>
      <c r="B3643" s="3" t="s">
        <v>6882</v>
      </c>
      <c r="C3643" s="2">
        <v>10</v>
      </c>
      <c r="D3643" s="2">
        <v>2019</v>
      </c>
      <c r="E3643" s="4">
        <v>220</v>
      </c>
      <c r="F3643" s="4">
        <v>44</v>
      </c>
      <c r="G3643" s="4">
        <v>176</v>
      </c>
      <c r="H3643" s="3" t="s">
        <v>14</v>
      </c>
      <c r="I3643" s="3" t="s">
        <v>15</v>
      </c>
      <c r="J3643" s="4">
        <v>39.6</v>
      </c>
    </row>
    <row r="3644" spans="1:10" x14ac:dyDescent="0.3">
      <c r="A3644" s="2" t="s">
        <v>6883</v>
      </c>
      <c r="B3644" s="3" t="s">
        <v>6884</v>
      </c>
      <c r="C3644" s="2">
        <v>10</v>
      </c>
      <c r="D3644" s="2">
        <v>2019</v>
      </c>
      <c r="E3644" s="4">
        <v>220</v>
      </c>
      <c r="F3644" s="4">
        <v>44</v>
      </c>
      <c r="G3644" s="4">
        <v>176</v>
      </c>
      <c r="H3644" s="3" t="s">
        <v>14</v>
      </c>
      <c r="I3644" s="3" t="s">
        <v>15</v>
      </c>
      <c r="J3644" s="4">
        <v>39.6</v>
      </c>
    </row>
    <row r="3645" spans="1:10" x14ac:dyDescent="0.3">
      <c r="A3645" s="2" t="s">
        <v>6885</v>
      </c>
      <c r="B3645" s="3" t="s">
        <v>6886</v>
      </c>
      <c r="C3645" s="2">
        <v>10</v>
      </c>
      <c r="D3645" s="2">
        <v>2019</v>
      </c>
      <c r="E3645" s="4">
        <v>313</v>
      </c>
      <c r="F3645" s="4">
        <v>62.599999999999994</v>
      </c>
      <c r="G3645" s="4">
        <v>250.4</v>
      </c>
      <c r="H3645" s="3" t="s">
        <v>20</v>
      </c>
      <c r="I3645" s="3" t="s">
        <v>21</v>
      </c>
      <c r="J3645" s="4">
        <v>93.899999999999991</v>
      </c>
    </row>
    <row r="3646" spans="1:10" x14ac:dyDescent="0.3">
      <c r="A3646" s="2" t="s">
        <v>6887</v>
      </c>
      <c r="B3646" s="3" t="s">
        <v>6888</v>
      </c>
      <c r="C3646" s="2">
        <v>10</v>
      </c>
      <c r="D3646" s="2">
        <v>2019</v>
      </c>
      <c r="E3646" s="4">
        <v>592</v>
      </c>
      <c r="F3646" s="4">
        <v>118.39999999999998</v>
      </c>
      <c r="G3646" s="4">
        <v>473.6</v>
      </c>
      <c r="H3646" s="3" t="s">
        <v>44</v>
      </c>
      <c r="I3646" s="3" t="s">
        <v>55</v>
      </c>
      <c r="J3646" s="4">
        <v>165.76000000000002</v>
      </c>
    </row>
    <row r="3647" spans="1:10" x14ac:dyDescent="0.3">
      <c r="A3647" s="2" t="s">
        <v>6889</v>
      </c>
      <c r="B3647" s="3" t="s">
        <v>6890</v>
      </c>
      <c r="C3647" s="2">
        <v>10</v>
      </c>
      <c r="D3647" s="2">
        <v>2019</v>
      </c>
      <c r="E3647" s="4">
        <v>283</v>
      </c>
      <c r="F3647" s="4">
        <v>56.599999999999994</v>
      </c>
      <c r="G3647" s="4">
        <v>226.4</v>
      </c>
      <c r="H3647" s="3" t="s">
        <v>60</v>
      </c>
      <c r="I3647" s="3" t="s">
        <v>745</v>
      </c>
      <c r="J3647" s="4">
        <v>82.07</v>
      </c>
    </row>
    <row r="3648" spans="1:10" x14ac:dyDescent="0.3">
      <c r="A3648" s="2" t="s">
        <v>6891</v>
      </c>
      <c r="B3648" s="3" t="s">
        <v>6892</v>
      </c>
      <c r="C3648" s="2">
        <v>10</v>
      </c>
      <c r="D3648" s="2">
        <v>2019</v>
      </c>
      <c r="E3648" s="4">
        <v>383</v>
      </c>
      <c r="F3648" s="4">
        <v>76.599999999999966</v>
      </c>
      <c r="G3648" s="4">
        <v>306.40000000000003</v>
      </c>
      <c r="H3648" s="3" t="s">
        <v>63</v>
      </c>
      <c r="I3648" s="3" t="s">
        <v>66</v>
      </c>
      <c r="J3648" s="4">
        <v>122.56</v>
      </c>
    </row>
    <row r="3649" spans="1:10" x14ac:dyDescent="0.3">
      <c r="A3649" s="2" t="s">
        <v>6893</v>
      </c>
      <c r="B3649" s="3" t="s">
        <v>6894</v>
      </c>
      <c r="C3649" s="2">
        <v>10</v>
      </c>
      <c r="D3649" s="2">
        <v>2019</v>
      </c>
      <c r="E3649" s="4">
        <v>168</v>
      </c>
      <c r="F3649" s="4">
        <v>33.599999999999994</v>
      </c>
      <c r="G3649" s="4">
        <v>134.4</v>
      </c>
      <c r="H3649" s="3" t="s">
        <v>11</v>
      </c>
      <c r="I3649" s="3" t="s">
        <v>121</v>
      </c>
      <c r="J3649" s="4">
        <v>75.600000000000009</v>
      </c>
    </row>
    <row r="3650" spans="1:10" x14ac:dyDescent="0.3">
      <c r="A3650" s="2" t="s">
        <v>6895</v>
      </c>
      <c r="B3650" s="3" t="s">
        <v>6896</v>
      </c>
      <c r="C3650" s="2">
        <v>10</v>
      </c>
      <c r="D3650" s="2">
        <v>2019</v>
      </c>
      <c r="E3650" s="4">
        <v>192</v>
      </c>
      <c r="F3650" s="4">
        <v>38.399999999999977</v>
      </c>
      <c r="G3650" s="4">
        <v>153.60000000000002</v>
      </c>
      <c r="H3650" s="3" t="s">
        <v>14</v>
      </c>
      <c r="I3650" s="3" t="s">
        <v>78</v>
      </c>
      <c r="J3650" s="4">
        <v>34.56</v>
      </c>
    </row>
    <row r="3651" spans="1:10" x14ac:dyDescent="0.3">
      <c r="A3651" s="2" t="s">
        <v>6897</v>
      </c>
      <c r="B3651" s="3" t="s">
        <v>6898</v>
      </c>
      <c r="C3651" s="2">
        <v>10</v>
      </c>
      <c r="D3651" s="2">
        <v>2019</v>
      </c>
      <c r="E3651" s="4">
        <v>192</v>
      </c>
      <c r="F3651" s="4">
        <v>38.399999999999977</v>
      </c>
      <c r="G3651" s="4">
        <v>153.60000000000002</v>
      </c>
      <c r="H3651" s="3" t="s">
        <v>14</v>
      </c>
      <c r="I3651" s="3" t="s">
        <v>78</v>
      </c>
      <c r="J3651" s="4">
        <v>34.56</v>
      </c>
    </row>
    <row r="3652" spans="1:10" x14ac:dyDescent="0.3">
      <c r="A3652" s="2" t="s">
        <v>6899</v>
      </c>
      <c r="B3652" s="3" t="s">
        <v>6900</v>
      </c>
      <c r="C3652" s="2">
        <v>10</v>
      </c>
      <c r="D3652" s="2">
        <v>2019</v>
      </c>
      <c r="E3652" s="4">
        <v>210</v>
      </c>
      <c r="F3652" s="4">
        <v>42</v>
      </c>
      <c r="G3652" s="4">
        <v>168</v>
      </c>
      <c r="H3652" s="3" t="s">
        <v>14</v>
      </c>
      <c r="I3652" s="3" t="s">
        <v>75</v>
      </c>
      <c r="J3652" s="4">
        <v>37.799999999999997</v>
      </c>
    </row>
    <row r="3653" spans="1:10" x14ac:dyDescent="0.3">
      <c r="A3653" s="2" t="s">
        <v>6901</v>
      </c>
      <c r="B3653" s="3" t="s">
        <v>6902</v>
      </c>
      <c r="C3653" s="2">
        <v>10</v>
      </c>
      <c r="D3653" s="2">
        <v>2019</v>
      </c>
      <c r="E3653" s="4">
        <v>255</v>
      </c>
      <c r="F3653" s="4">
        <v>51</v>
      </c>
      <c r="G3653" s="4">
        <v>204</v>
      </c>
      <c r="H3653" s="3" t="s">
        <v>20</v>
      </c>
      <c r="I3653" s="3" t="s">
        <v>102</v>
      </c>
      <c r="J3653" s="4">
        <v>66.3</v>
      </c>
    </row>
    <row r="3654" spans="1:10" x14ac:dyDescent="0.3">
      <c r="A3654" s="2" t="s">
        <v>6903</v>
      </c>
      <c r="B3654" s="3" t="s">
        <v>6904</v>
      </c>
      <c r="C3654" s="2">
        <v>10</v>
      </c>
      <c r="D3654" s="2">
        <v>2019</v>
      </c>
      <c r="E3654" s="4">
        <v>313</v>
      </c>
      <c r="F3654" s="4">
        <v>62.599999999999994</v>
      </c>
      <c r="G3654" s="4">
        <v>250.4</v>
      </c>
      <c r="H3654" s="3" t="s">
        <v>20</v>
      </c>
      <c r="I3654" s="3" t="s">
        <v>21</v>
      </c>
      <c r="J3654" s="4">
        <v>93.899999999999991</v>
      </c>
    </row>
    <row r="3655" spans="1:10" x14ac:dyDescent="0.3">
      <c r="A3655" s="2" t="s">
        <v>6905</v>
      </c>
      <c r="B3655" s="3" t="s">
        <v>6906</v>
      </c>
      <c r="C3655" s="2">
        <v>10</v>
      </c>
      <c r="D3655" s="2">
        <v>2019</v>
      </c>
      <c r="E3655" s="4">
        <v>317</v>
      </c>
      <c r="F3655" s="4">
        <v>63.399999999999977</v>
      </c>
      <c r="G3655" s="4">
        <v>253.60000000000002</v>
      </c>
      <c r="H3655" s="3" t="s">
        <v>60</v>
      </c>
      <c r="I3655" s="3" t="s">
        <v>245</v>
      </c>
      <c r="J3655" s="4">
        <v>98.27</v>
      </c>
    </row>
    <row r="3656" spans="1:10" x14ac:dyDescent="0.3">
      <c r="A3656" s="2" t="s">
        <v>6907</v>
      </c>
      <c r="B3656" s="3" t="s">
        <v>6908</v>
      </c>
      <c r="C3656" s="2">
        <v>10</v>
      </c>
      <c r="D3656" s="2">
        <v>2019</v>
      </c>
      <c r="E3656" s="4">
        <v>383</v>
      </c>
      <c r="F3656" s="4">
        <v>76.599999999999966</v>
      </c>
      <c r="G3656" s="4">
        <v>306.40000000000003</v>
      </c>
      <c r="H3656" s="3" t="s">
        <v>63</v>
      </c>
      <c r="I3656" s="3" t="s">
        <v>66</v>
      </c>
      <c r="J3656" s="4">
        <v>122.56</v>
      </c>
    </row>
    <row r="3657" spans="1:10" x14ac:dyDescent="0.3">
      <c r="A3657" s="2" t="s">
        <v>6909</v>
      </c>
      <c r="B3657" s="3" t="s">
        <v>6910</v>
      </c>
      <c r="C3657" s="2">
        <v>10</v>
      </c>
      <c r="D3657" s="2">
        <v>2019</v>
      </c>
      <c r="E3657" s="4">
        <v>172</v>
      </c>
      <c r="F3657" s="4">
        <v>34.400000000000006</v>
      </c>
      <c r="G3657" s="4">
        <v>137.6</v>
      </c>
      <c r="H3657" s="3" t="s">
        <v>11</v>
      </c>
      <c r="I3657" s="3" t="s">
        <v>71</v>
      </c>
      <c r="J3657" s="4">
        <v>65.36</v>
      </c>
    </row>
    <row r="3658" spans="1:10" x14ac:dyDescent="0.3">
      <c r="A3658" s="2" t="s">
        <v>6911</v>
      </c>
      <c r="B3658" s="3" t="s">
        <v>6912</v>
      </c>
      <c r="C3658" s="2">
        <v>10</v>
      </c>
      <c r="D3658" s="2">
        <v>2019</v>
      </c>
      <c r="E3658" s="4">
        <v>168</v>
      </c>
      <c r="F3658" s="4">
        <v>33.599999999999994</v>
      </c>
      <c r="G3658" s="4">
        <v>134.4</v>
      </c>
      <c r="H3658" s="3" t="s">
        <v>11</v>
      </c>
      <c r="I3658" s="3" t="s">
        <v>121</v>
      </c>
      <c r="J3658" s="4">
        <v>75.600000000000009</v>
      </c>
    </row>
    <row r="3659" spans="1:10" x14ac:dyDescent="0.3">
      <c r="A3659" s="2" t="s">
        <v>6913</v>
      </c>
      <c r="B3659" s="3" t="s">
        <v>6914</v>
      </c>
      <c r="C3659" s="2">
        <v>10</v>
      </c>
      <c r="D3659" s="2">
        <v>2019</v>
      </c>
      <c r="E3659" s="4">
        <v>220</v>
      </c>
      <c r="F3659" s="4">
        <v>44</v>
      </c>
      <c r="G3659" s="4">
        <v>176</v>
      </c>
      <c r="H3659" s="3" t="s">
        <v>14</v>
      </c>
      <c r="I3659" s="3" t="s">
        <v>15</v>
      </c>
      <c r="J3659" s="4">
        <v>39.6</v>
      </c>
    </row>
    <row r="3660" spans="1:10" x14ac:dyDescent="0.3">
      <c r="A3660" s="2" t="s">
        <v>6915</v>
      </c>
      <c r="B3660" s="3" t="s">
        <v>6916</v>
      </c>
      <c r="C3660" s="2">
        <v>10</v>
      </c>
      <c r="D3660" s="2">
        <v>2019</v>
      </c>
      <c r="E3660" s="4">
        <v>313</v>
      </c>
      <c r="F3660" s="4">
        <v>62.599999999999994</v>
      </c>
      <c r="G3660" s="4">
        <v>250.4</v>
      </c>
      <c r="H3660" s="3" t="s">
        <v>20</v>
      </c>
      <c r="I3660" s="3" t="s">
        <v>21</v>
      </c>
      <c r="J3660" s="4">
        <v>93.899999999999991</v>
      </c>
    </row>
    <row r="3661" spans="1:10" x14ac:dyDescent="0.3">
      <c r="A3661" s="2" t="s">
        <v>6917</v>
      </c>
      <c r="B3661" s="3" t="s">
        <v>6918</v>
      </c>
      <c r="C3661" s="2">
        <v>10</v>
      </c>
      <c r="D3661" s="2">
        <v>2019</v>
      </c>
      <c r="E3661" s="4">
        <v>228</v>
      </c>
      <c r="F3661" s="4">
        <v>45.599999999999994</v>
      </c>
      <c r="G3661" s="4">
        <v>182.4</v>
      </c>
      <c r="H3661" s="3" t="s">
        <v>60</v>
      </c>
      <c r="I3661" s="3" t="s">
        <v>557</v>
      </c>
      <c r="J3661" s="4">
        <v>79.8</v>
      </c>
    </row>
    <row r="3662" spans="1:10" x14ac:dyDescent="0.3">
      <c r="A3662" s="2" t="s">
        <v>6919</v>
      </c>
      <c r="B3662" s="3" t="s">
        <v>6920</v>
      </c>
      <c r="C3662" s="2">
        <v>10</v>
      </c>
      <c r="D3662" s="2">
        <v>2019</v>
      </c>
      <c r="E3662" s="4">
        <v>383</v>
      </c>
      <c r="F3662" s="4">
        <v>76.599999999999966</v>
      </c>
      <c r="G3662" s="4">
        <v>306.40000000000003</v>
      </c>
      <c r="H3662" s="3" t="s">
        <v>63</v>
      </c>
      <c r="I3662" s="3" t="s">
        <v>66</v>
      </c>
      <c r="J3662" s="4">
        <v>122.56</v>
      </c>
    </row>
    <row r="3663" spans="1:10" x14ac:dyDescent="0.3">
      <c r="A3663" s="2" t="s">
        <v>6921</v>
      </c>
      <c r="B3663" s="3" t="s">
        <v>6922</v>
      </c>
      <c r="C3663" s="2">
        <v>10</v>
      </c>
      <c r="D3663" s="2">
        <v>2019</v>
      </c>
      <c r="E3663" s="4">
        <v>144</v>
      </c>
      <c r="F3663" s="4">
        <v>28.799999999999997</v>
      </c>
      <c r="G3663" s="4">
        <v>115.2</v>
      </c>
      <c r="H3663" s="3" t="s">
        <v>11</v>
      </c>
      <c r="I3663" s="3" t="s">
        <v>119</v>
      </c>
      <c r="J3663" s="4">
        <v>66.240000000000009</v>
      </c>
    </row>
    <row r="3664" spans="1:10" x14ac:dyDescent="0.3">
      <c r="A3664" s="2" t="s">
        <v>6923</v>
      </c>
      <c r="B3664" s="3" t="s">
        <v>6924</v>
      </c>
      <c r="C3664" s="2">
        <v>10</v>
      </c>
      <c r="D3664" s="2">
        <v>2019</v>
      </c>
      <c r="E3664" s="4">
        <v>168</v>
      </c>
      <c r="F3664" s="4">
        <v>33.599999999999994</v>
      </c>
      <c r="G3664" s="4">
        <v>134.4</v>
      </c>
      <c r="H3664" s="3" t="s">
        <v>11</v>
      </c>
      <c r="I3664" s="3" t="s">
        <v>121</v>
      </c>
      <c r="J3664" s="4">
        <v>75.600000000000009</v>
      </c>
    </row>
    <row r="3665" spans="1:10" x14ac:dyDescent="0.3">
      <c r="A3665" s="2" t="s">
        <v>6925</v>
      </c>
      <c r="B3665" s="3" t="s">
        <v>6926</v>
      </c>
      <c r="C3665" s="2">
        <v>10</v>
      </c>
      <c r="D3665" s="2">
        <v>2019</v>
      </c>
      <c r="E3665" s="4">
        <v>220</v>
      </c>
      <c r="F3665" s="4">
        <v>44</v>
      </c>
      <c r="G3665" s="4">
        <v>176</v>
      </c>
      <c r="H3665" s="3" t="s">
        <v>14</v>
      </c>
      <c r="I3665" s="3" t="s">
        <v>15</v>
      </c>
      <c r="J3665" s="4">
        <v>39.6</v>
      </c>
    </row>
    <row r="3666" spans="1:10" x14ac:dyDescent="0.3">
      <c r="A3666" s="2" t="s">
        <v>6927</v>
      </c>
      <c r="B3666" s="3" t="s">
        <v>6928</v>
      </c>
      <c r="C3666" s="2">
        <v>10</v>
      </c>
      <c r="D3666" s="2">
        <v>2019</v>
      </c>
      <c r="E3666" s="4">
        <v>220</v>
      </c>
      <c r="F3666" s="4">
        <v>44</v>
      </c>
      <c r="G3666" s="4">
        <v>176</v>
      </c>
      <c r="H3666" s="3" t="s">
        <v>14</v>
      </c>
      <c r="I3666" s="3" t="s">
        <v>15</v>
      </c>
      <c r="J3666" s="4">
        <v>39.6</v>
      </c>
    </row>
    <row r="3667" spans="1:10" x14ac:dyDescent="0.3">
      <c r="A3667" s="2" t="s">
        <v>6929</v>
      </c>
      <c r="B3667" s="3" t="s">
        <v>6930</v>
      </c>
      <c r="C3667" s="2">
        <v>10</v>
      </c>
      <c r="D3667" s="2">
        <v>2019</v>
      </c>
      <c r="E3667" s="4">
        <v>210</v>
      </c>
      <c r="F3667" s="4">
        <v>42</v>
      </c>
      <c r="G3667" s="4">
        <v>168</v>
      </c>
      <c r="H3667" s="3" t="s">
        <v>14</v>
      </c>
      <c r="I3667" s="3" t="s">
        <v>75</v>
      </c>
      <c r="J3667" s="4">
        <v>37.799999999999997</v>
      </c>
    </row>
    <row r="3668" spans="1:10" x14ac:dyDescent="0.3">
      <c r="A3668" s="2" t="s">
        <v>6931</v>
      </c>
      <c r="B3668" s="3" t="s">
        <v>6932</v>
      </c>
      <c r="C3668" s="2">
        <v>10</v>
      </c>
      <c r="D3668" s="2">
        <v>2019</v>
      </c>
      <c r="E3668" s="4">
        <v>447</v>
      </c>
      <c r="F3668" s="4">
        <v>89.399999999999977</v>
      </c>
      <c r="G3668" s="4">
        <v>357.6</v>
      </c>
      <c r="H3668" s="3" t="s">
        <v>63</v>
      </c>
      <c r="I3668" s="3" t="s">
        <v>64</v>
      </c>
      <c r="J3668" s="4">
        <v>156.44999999999999</v>
      </c>
    </row>
    <row r="3669" spans="1:10" x14ac:dyDescent="0.3">
      <c r="A3669" s="2" t="s">
        <v>6933</v>
      </c>
      <c r="B3669" s="3" t="s">
        <v>6934</v>
      </c>
      <c r="C3669" s="2">
        <v>10</v>
      </c>
      <c r="D3669" s="2">
        <v>2019</v>
      </c>
      <c r="E3669" s="4">
        <v>538</v>
      </c>
      <c r="F3669" s="4">
        <v>107.59999999999997</v>
      </c>
      <c r="G3669" s="4">
        <v>430.40000000000003</v>
      </c>
      <c r="H3669" s="3" t="s">
        <v>44</v>
      </c>
      <c r="I3669" s="3" t="s">
        <v>597</v>
      </c>
      <c r="J3669" s="4">
        <v>129.12</v>
      </c>
    </row>
    <row r="3670" spans="1:10" x14ac:dyDescent="0.3">
      <c r="A3670" s="2" t="s">
        <v>6935</v>
      </c>
      <c r="B3670" s="3" t="s">
        <v>6936</v>
      </c>
      <c r="C3670" s="2">
        <v>10</v>
      </c>
      <c r="D3670" s="2">
        <v>2019</v>
      </c>
      <c r="E3670" s="4">
        <v>261</v>
      </c>
      <c r="F3670" s="4">
        <v>52.199999999999989</v>
      </c>
      <c r="G3670" s="4">
        <v>208.8</v>
      </c>
      <c r="H3670" s="3" t="s">
        <v>60</v>
      </c>
      <c r="I3670" s="3" t="s">
        <v>515</v>
      </c>
      <c r="J3670" s="4">
        <v>78.3</v>
      </c>
    </row>
    <row r="3671" spans="1:10" x14ac:dyDescent="0.3">
      <c r="A3671" s="2" t="s">
        <v>6937</v>
      </c>
      <c r="B3671" s="3" t="s">
        <v>6938</v>
      </c>
      <c r="C3671" s="2">
        <v>10</v>
      </c>
      <c r="D3671" s="2">
        <v>2019</v>
      </c>
      <c r="E3671" s="4">
        <v>383</v>
      </c>
      <c r="F3671" s="4">
        <v>76.599999999999966</v>
      </c>
      <c r="G3671" s="4">
        <v>306.40000000000003</v>
      </c>
      <c r="H3671" s="3" t="s">
        <v>63</v>
      </c>
      <c r="I3671" s="3" t="s">
        <v>66</v>
      </c>
      <c r="J3671" s="4">
        <v>122.56</v>
      </c>
    </row>
    <row r="3672" spans="1:10" x14ac:dyDescent="0.3">
      <c r="A3672" s="2" t="s">
        <v>6939</v>
      </c>
      <c r="B3672" s="3" t="s">
        <v>6940</v>
      </c>
      <c r="C3672" s="2">
        <v>10</v>
      </c>
      <c r="D3672" s="2">
        <v>2019</v>
      </c>
      <c r="E3672" s="4">
        <v>447</v>
      </c>
      <c r="F3672" s="4">
        <v>89.399999999999977</v>
      </c>
      <c r="G3672" s="4">
        <v>357.6</v>
      </c>
      <c r="H3672" s="3" t="s">
        <v>63</v>
      </c>
      <c r="I3672" s="3" t="s">
        <v>64</v>
      </c>
      <c r="J3672" s="4">
        <v>156.44999999999999</v>
      </c>
    </row>
    <row r="3673" spans="1:10" x14ac:dyDescent="0.3">
      <c r="A3673" s="2" t="s">
        <v>6941</v>
      </c>
      <c r="B3673" s="3" t="s">
        <v>6942</v>
      </c>
      <c r="C3673" s="2">
        <v>10</v>
      </c>
      <c r="D3673" s="2">
        <v>2019</v>
      </c>
      <c r="E3673" s="4">
        <v>168</v>
      </c>
      <c r="F3673" s="4">
        <v>33.599999999999994</v>
      </c>
      <c r="G3673" s="4">
        <v>134.4</v>
      </c>
      <c r="H3673" s="3" t="s">
        <v>11</v>
      </c>
      <c r="I3673" s="3" t="s">
        <v>121</v>
      </c>
      <c r="J3673" s="4">
        <v>75.600000000000009</v>
      </c>
    </row>
    <row r="3674" spans="1:10" x14ac:dyDescent="0.3">
      <c r="A3674" s="2" t="s">
        <v>6943</v>
      </c>
      <c r="B3674" s="3" t="s">
        <v>6944</v>
      </c>
      <c r="C3674" s="2">
        <v>10</v>
      </c>
      <c r="D3674" s="2">
        <v>2019</v>
      </c>
      <c r="E3674" s="4">
        <v>168</v>
      </c>
      <c r="F3674" s="4">
        <v>33.599999999999994</v>
      </c>
      <c r="G3674" s="4">
        <v>134.4</v>
      </c>
      <c r="H3674" s="3" t="s">
        <v>11</v>
      </c>
      <c r="I3674" s="3" t="s">
        <v>121</v>
      </c>
      <c r="J3674" s="4">
        <v>75.600000000000009</v>
      </c>
    </row>
    <row r="3675" spans="1:10" x14ac:dyDescent="0.3">
      <c r="A3675" s="2" t="s">
        <v>6945</v>
      </c>
      <c r="B3675" s="3" t="s">
        <v>6946</v>
      </c>
      <c r="C3675" s="2">
        <v>10</v>
      </c>
      <c r="D3675" s="2">
        <v>2019</v>
      </c>
      <c r="E3675" s="4">
        <v>240</v>
      </c>
      <c r="F3675" s="4">
        <v>48</v>
      </c>
      <c r="G3675" s="4">
        <v>192</v>
      </c>
      <c r="H3675" s="3" t="s">
        <v>14</v>
      </c>
      <c r="I3675" s="3" t="s">
        <v>17</v>
      </c>
      <c r="J3675" s="4">
        <v>43.199999999999996</v>
      </c>
    </row>
    <row r="3676" spans="1:10" x14ac:dyDescent="0.3">
      <c r="A3676" s="2" t="s">
        <v>6947</v>
      </c>
      <c r="B3676" s="3" t="s">
        <v>6948</v>
      </c>
      <c r="C3676" s="2">
        <v>10</v>
      </c>
      <c r="D3676" s="2">
        <v>2019</v>
      </c>
      <c r="E3676" s="4">
        <v>205</v>
      </c>
      <c r="F3676" s="4">
        <v>41</v>
      </c>
      <c r="G3676" s="4">
        <v>164</v>
      </c>
      <c r="H3676" s="3" t="s">
        <v>14</v>
      </c>
      <c r="I3676" s="3" t="s">
        <v>87</v>
      </c>
      <c r="J3676" s="4">
        <v>36.9</v>
      </c>
    </row>
    <row r="3677" spans="1:10" x14ac:dyDescent="0.3">
      <c r="A3677" s="2" t="s">
        <v>6949</v>
      </c>
      <c r="B3677" s="3" t="s">
        <v>6950</v>
      </c>
      <c r="C3677" s="2">
        <v>10</v>
      </c>
      <c r="D3677" s="2">
        <v>2019</v>
      </c>
      <c r="E3677" s="4">
        <v>192</v>
      </c>
      <c r="F3677" s="4">
        <v>38.399999999999977</v>
      </c>
      <c r="G3677" s="4">
        <v>153.60000000000002</v>
      </c>
      <c r="H3677" s="3" t="s">
        <v>14</v>
      </c>
      <c r="I3677" s="3" t="s">
        <v>78</v>
      </c>
      <c r="J3677" s="4">
        <v>34.56</v>
      </c>
    </row>
    <row r="3678" spans="1:10" x14ac:dyDescent="0.3">
      <c r="A3678" s="2" t="s">
        <v>6951</v>
      </c>
      <c r="B3678" s="3" t="s">
        <v>6952</v>
      </c>
      <c r="C3678" s="2">
        <v>10</v>
      </c>
      <c r="D3678" s="2">
        <v>2019</v>
      </c>
      <c r="E3678" s="4">
        <v>488</v>
      </c>
      <c r="F3678" s="4">
        <v>97.599999999999966</v>
      </c>
      <c r="G3678" s="4">
        <v>390.40000000000003</v>
      </c>
      <c r="H3678" s="3" t="s">
        <v>44</v>
      </c>
      <c r="I3678" s="3" t="s">
        <v>50</v>
      </c>
      <c r="J3678" s="4">
        <v>156.16</v>
      </c>
    </row>
    <row r="3679" spans="1:10" x14ac:dyDescent="0.3">
      <c r="A3679" s="2" t="s">
        <v>6953</v>
      </c>
      <c r="B3679" s="3" t="s">
        <v>6954</v>
      </c>
      <c r="C3679" s="2">
        <v>10</v>
      </c>
      <c r="D3679" s="2">
        <v>2019</v>
      </c>
      <c r="E3679" s="4">
        <v>180</v>
      </c>
      <c r="F3679" s="4">
        <v>36</v>
      </c>
      <c r="G3679" s="4">
        <v>144</v>
      </c>
      <c r="H3679" s="3" t="s">
        <v>60</v>
      </c>
      <c r="I3679" s="3" t="s">
        <v>1434</v>
      </c>
      <c r="J3679" s="4">
        <v>61.2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C793A-6C13-41B7-AAA1-6FE2D25FED0B}">
  <dimension ref="A1:N3679"/>
  <sheetViews>
    <sheetView showGridLines="0" tabSelected="1" topLeftCell="C1" zoomScale="108" zoomScaleNormal="145" workbookViewId="0">
      <pane ySplit="1" topLeftCell="A2" activePane="bottomLeft" state="frozen"/>
      <selection pane="bottomLeft" activeCell="I15" sqref="I15"/>
    </sheetView>
  </sheetViews>
  <sheetFormatPr defaultRowHeight="14.4" x14ac:dyDescent="0.3"/>
  <cols>
    <col min="1" max="1" width="13.21875" style="10" customWidth="1"/>
    <col min="2" max="2" width="10.88671875" style="6" customWidth="1"/>
    <col min="3" max="3" width="17.88671875" style="13" customWidth="1"/>
    <col min="4" max="4" width="16.5546875" style="13" bestFit="1" customWidth="1"/>
    <col min="5" max="5" width="15.33203125" style="6" customWidth="1"/>
    <col min="6" max="6" width="16.6640625" style="13" bestFit="1" customWidth="1"/>
    <col min="7" max="7" width="12.88671875" style="13" customWidth="1"/>
    <col min="8" max="8" width="23.6640625" style="6" customWidth="1"/>
    <col min="9" max="9" width="23.6640625" style="32" customWidth="1"/>
    <col min="10" max="10" width="22.44140625" style="13" customWidth="1"/>
    <col min="11" max="11" width="15.33203125" style="6" bestFit="1" customWidth="1"/>
    <col min="12" max="12" width="10.6640625" style="6" customWidth="1"/>
    <col min="13" max="13" width="24" style="13" bestFit="1" customWidth="1"/>
    <col min="14" max="14" width="12.88671875" style="6" customWidth="1"/>
    <col min="15" max="16384" width="8.88671875" style="6"/>
  </cols>
  <sheetData>
    <row r="1" spans="1:14" x14ac:dyDescent="0.3">
      <c r="A1" s="14" t="s">
        <v>0</v>
      </c>
      <c r="B1" s="14" t="s">
        <v>1</v>
      </c>
      <c r="C1" s="14" t="s">
        <v>6969</v>
      </c>
      <c r="D1" s="14" t="s">
        <v>6970</v>
      </c>
      <c r="E1" s="14" t="s">
        <v>6967</v>
      </c>
      <c r="F1" s="14" t="s">
        <v>4</v>
      </c>
      <c r="G1" s="14" t="s">
        <v>5</v>
      </c>
      <c r="H1" s="14" t="s">
        <v>6971</v>
      </c>
      <c r="I1" s="30" t="s">
        <v>7018</v>
      </c>
      <c r="J1" s="14" t="s">
        <v>6</v>
      </c>
      <c r="K1" s="14" t="s">
        <v>7</v>
      </c>
      <c r="L1" s="14" t="s">
        <v>8</v>
      </c>
      <c r="M1" s="14" t="s">
        <v>9</v>
      </c>
      <c r="N1" s="16" t="s">
        <v>6968</v>
      </c>
    </row>
    <row r="2" spans="1:14" x14ac:dyDescent="0.3">
      <c r="A2" s="7" t="s">
        <v>6630</v>
      </c>
      <c r="B2" s="11" t="s">
        <v>6632</v>
      </c>
      <c r="C2" s="12">
        <v>0</v>
      </c>
      <c r="D2" s="12">
        <v>1</v>
      </c>
      <c r="E2" s="15">
        <v>44166</v>
      </c>
      <c r="F2" s="12">
        <v>383</v>
      </c>
      <c r="G2" s="12">
        <v>0</v>
      </c>
      <c r="H2" s="17">
        <v>0</v>
      </c>
      <c r="I2" s="31">
        <v>0</v>
      </c>
      <c r="J2" s="12">
        <v>383</v>
      </c>
      <c r="K2" s="11" t="s">
        <v>63</v>
      </c>
      <c r="L2" s="11" t="s">
        <v>66</v>
      </c>
      <c r="M2" s="12">
        <v>122.56</v>
      </c>
      <c r="N2" s="13">
        <v>260.44</v>
      </c>
    </row>
    <row r="3" spans="1:14" x14ac:dyDescent="0.3">
      <c r="A3" s="7" t="s">
        <v>202</v>
      </c>
      <c r="B3" s="11" t="s">
        <v>205</v>
      </c>
      <c r="C3" s="12">
        <v>0</v>
      </c>
      <c r="D3" s="12">
        <v>1</v>
      </c>
      <c r="E3" s="15">
        <v>44166</v>
      </c>
      <c r="F3" s="12">
        <v>551</v>
      </c>
      <c r="G3" s="12">
        <v>0</v>
      </c>
      <c r="H3" s="17">
        <v>0</v>
      </c>
      <c r="I3" s="31">
        <v>0</v>
      </c>
      <c r="J3" s="12">
        <v>551</v>
      </c>
      <c r="K3" s="11" t="s">
        <v>41</v>
      </c>
      <c r="L3" s="11" t="s">
        <v>204</v>
      </c>
      <c r="M3" s="12">
        <v>264.48</v>
      </c>
      <c r="N3" s="13">
        <v>286.52</v>
      </c>
    </row>
    <row r="4" spans="1:14" x14ac:dyDescent="0.3">
      <c r="A4" s="7" t="s">
        <v>231</v>
      </c>
      <c r="B4" s="11" t="s">
        <v>236</v>
      </c>
      <c r="C4" s="12">
        <v>0</v>
      </c>
      <c r="D4" s="12">
        <v>1</v>
      </c>
      <c r="E4" s="15">
        <v>44166</v>
      </c>
      <c r="F4" s="12">
        <v>1101</v>
      </c>
      <c r="G4" s="12">
        <v>0</v>
      </c>
      <c r="H4" s="17">
        <v>0</v>
      </c>
      <c r="I4" s="31">
        <v>0</v>
      </c>
      <c r="J4" s="12">
        <v>1101</v>
      </c>
      <c r="K4" s="11" t="s">
        <v>26</v>
      </c>
      <c r="L4" s="11" t="s">
        <v>33</v>
      </c>
      <c r="M4" s="12">
        <v>396.36</v>
      </c>
      <c r="N4" s="13">
        <v>704.64</v>
      </c>
    </row>
    <row r="5" spans="1:14" x14ac:dyDescent="0.3">
      <c r="A5" s="7" t="s">
        <v>634</v>
      </c>
      <c r="B5" s="11" t="s">
        <v>636</v>
      </c>
      <c r="C5" s="12">
        <v>0</v>
      </c>
      <c r="D5" s="12">
        <v>1</v>
      </c>
      <c r="E5" s="15">
        <v>44166</v>
      </c>
      <c r="F5" s="12">
        <v>293</v>
      </c>
      <c r="G5" s="12">
        <v>0</v>
      </c>
      <c r="H5" s="17">
        <v>0</v>
      </c>
      <c r="I5" s="31">
        <v>0</v>
      </c>
      <c r="J5" s="12">
        <v>293</v>
      </c>
      <c r="K5" s="11" t="s">
        <v>60</v>
      </c>
      <c r="L5" s="11" t="s">
        <v>250</v>
      </c>
      <c r="M5" s="12">
        <v>90.83</v>
      </c>
      <c r="N5" s="13">
        <v>202.17000000000002</v>
      </c>
    </row>
    <row r="6" spans="1:14" x14ac:dyDescent="0.3">
      <c r="A6" s="7" t="s">
        <v>642</v>
      </c>
      <c r="B6" s="11" t="s">
        <v>644</v>
      </c>
      <c r="C6" s="12">
        <v>0</v>
      </c>
      <c r="D6" s="12">
        <v>1</v>
      </c>
      <c r="E6" s="15">
        <v>44166</v>
      </c>
      <c r="F6" s="12">
        <v>447</v>
      </c>
      <c r="G6" s="12">
        <v>0</v>
      </c>
      <c r="H6" s="17">
        <v>0</v>
      </c>
      <c r="I6" s="31">
        <v>0</v>
      </c>
      <c r="J6" s="12">
        <v>447</v>
      </c>
      <c r="K6" s="11" t="s">
        <v>63</v>
      </c>
      <c r="L6" s="11" t="s">
        <v>64</v>
      </c>
      <c r="M6" s="12">
        <v>156.44999999999999</v>
      </c>
      <c r="N6" s="13">
        <v>290.55</v>
      </c>
    </row>
    <row r="7" spans="1:14" x14ac:dyDescent="0.3">
      <c r="A7" s="7" t="s">
        <v>686</v>
      </c>
      <c r="B7" s="11" t="s">
        <v>688</v>
      </c>
      <c r="C7" s="12">
        <v>0</v>
      </c>
      <c r="D7" s="12">
        <v>1</v>
      </c>
      <c r="E7" s="15">
        <v>44166</v>
      </c>
      <c r="F7" s="12">
        <v>144</v>
      </c>
      <c r="G7" s="12">
        <v>0</v>
      </c>
      <c r="H7" s="17">
        <v>0</v>
      </c>
      <c r="I7" s="31">
        <v>0</v>
      </c>
      <c r="J7" s="12">
        <v>144</v>
      </c>
      <c r="K7" s="11" t="s">
        <v>11</v>
      </c>
      <c r="L7" s="11" t="s">
        <v>119</v>
      </c>
      <c r="M7" s="12">
        <v>66.240000000000009</v>
      </c>
      <c r="N7" s="13">
        <v>77.759999999999991</v>
      </c>
    </row>
    <row r="8" spans="1:14" x14ac:dyDescent="0.3">
      <c r="A8" s="7" t="s">
        <v>704</v>
      </c>
      <c r="B8" s="11" t="s">
        <v>706</v>
      </c>
      <c r="C8" s="12">
        <v>0</v>
      </c>
      <c r="D8" s="12">
        <v>1</v>
      </c>
      <c r="E8" s="15">
        <v>44166</v>
      </c>
      <c r="F8" s="12">
        <v>261</v>
      </c>
      <c r="G8" s="12">
        <v>0</v>
      </c>
      <c r="H8" s="17">
        <v>0</v>
      </c>
      <c r="I8" s="31">
        <v>0</v>
      </c>
      <c r="J8" s="12">
        <v>261</v>
      </c>
      <c r="K8" s="11" t="s">
        <v>60</v>
      </c>
      <c r="L8" s="11" t="s">
        <v>515</v>
      </c>
      <c r="M8" s="12">
        <v>78.3</v>
      </c>
      <c r="N8" s="13">
        <v>182.7</v>
      </c>
    </row>
    <row r="9" spans="1:14" x14ac:dyDescent="0.3">
      <c r="A9" s="7" t="s">
        <v>711</v>
      </c>
      <c r="B9" s="11" t="s">
        <v>713</v>
      </c>
      <c r="C9" s="12">
        <v>0</v>
      </c>
      <c r="D9" s="12">
        <v>1</v>
      </c>
      <c r="E9" s="15">
        <v>44166</v>
      </c>
      <c r="F9" s="12">
        <v>345</v>
      </c>
      <c r="G9" s="12">
        <v>0</v>
      </c>
      <c r="H9" s="17">
        <v>0</v>
      </c>
      <c r="I9" s="31">
        <v>0</v>
      </c>
      <c r="J9" s="12">
        <v>345</v>
      </c>
      <c r="K9" s="11" t="s">
        <v>63</v>
      </c>
      <c r="L9" s="11" t="s">
        <v>116</v>
      </c>
      <c r="M9" s="12">
        <v>106.95</v>
      </c>
      <c r="N9" s="13">
        <v>238.05</v>
      </c>
    </row>
    <row r="10" spans="1:14" x14ac:dyDescent="0.3">
      <c r="A10" s="7" t="s">
        <v>746</v>
      </c>
      <c r="B10" s="11" t="s">
        <v>748</v>
      </c>
      <c r="C10" s="12">
        <v>0</v>
      </c>
      <c r="D10" s="12">
        <v>1</v>
      </c>
      <c r="E10" s="15">
        <v>44166</v>
      </c>
      <c r="F10" s="12">
        <v>172</v>
      </c>
      <c r="G10" s="12">
        <v>0</v>
      </c>
      <c r="H10" s="17">
        <v>0</v>
      </c>
      <c r="I10" s="31">
        <v>0</v>
      </c>
      <c r="J10" s="12">
        <v>172</v>
      </c>
      <c r="K10" s="11" t="s">
        <v>11</v>
      </c>
      <c r="L10" s="11" t="s">
        <v>71</v>
      </c>
      <c r="M10" s="12">
        <v>65.36</v>
      </c>
      <c r="N10" s="13">
        <v>106.64</v>
      </c>
    </row>
    <row r="11" spans="1:14" x14ac:dyDescent="0.3">
      <c r="A11" s="7" t="s">
        <v>5077</v>
      </c>
      <c r="B11" s="11" t="s">
        <v>5079</v>
      </c>
      <c r="C11" s="12">
        <v>0</v>
      </c>
      <c r="D11" s="12">
        <v>1</v>
      </c>
      <c r="E11" s="15">
        <v>44166</v>
      </c>
      <c r="F11" s="12">
        <v>327</v>
      </c>
      <c r="G11" s="12">
        <v>0</v>
      </c>
      <c r="H11" s="17">
        <v>0</v>
      </c>
      <c r="I11" s="31">
        <v>0</v>
      </c>
      <c r="J11" s="12">
        <v>327</v>
      </c>
      <c r="K11" s="11" t="s">
        <v>20</v>
      </c>
      <c r="L11" s="11" t="s">
        <v>100</v>
      </c>
      <c r="M11" s="12">
        <v>94.83</v>
      </c>
      <c r="N11" s="13">
        <v>232.17000000000002</v>
      </c>
    </row>
    <row r="12" spans="1:14" x14ac:dyDescent="0.3">
      <c r="A12" s="7" t="s">
        <v>5093</v>
      </c>
      <c r="B12" s="11" t="s">
        <v>5095</v>
      </c>
      <c r="C12" s="12">
        <v>0</v>
      </c>
      <c r="D12" s="12">
        <v>1</v>
      </c>
      <c r="E12" s="15">
        <v>44166</v>
      </c>
      <c r="F12" s="12">
        <v>220</v>
      </c>
      <c r="G12" s="12">
        <v>0</v>
      </c>
      <c r="H12" s="17">
        <v>0</v>
      </c>
      <c r="I12" s="31">
        <v>0</v>
      </c>
      <c r="J12" s="12">
        <v>220</v>
      </c>
      <c r="K12" s="11" t="s">
        <v>14</v>
      </c>
      <c r="L12" s="11" t="s">
        <v>15</v>
      </c>
      <c r="M12" s="12">
        <v>39.6</v>
      </c>
      <c r="N12" s="13">
        <v>180.4</v>
      </c>
    </row>
    <row r="13" spans="1:14" x14ac:dyDescent="0.3">
      <c r="A13" s="7" t="s">
        <v>5101</v>
      </c>
      <c r="B13" s="11" t="s">
        <v>5103</v>
      </c>
      <c r="C13" s="12">
        <v>0</v>
      </c>
      <c r="D13" s="12">
        <v>1</v>
      </c>
      <c r="E13" s="15">
        <v>44166</v>
      </c>
      <c r="F13" s="12">
        <v>240</v>
      </c>
      <c r="G13" s="12">
        <v>0</v>
      </c>
      <c r="H13" s="17">
        <v>0</v>
      </c>
      <c r="I13" s="31">
        <v>0</v>
      </c>
      <c r="J13" s="12">
        <v>240</v>
      </c>
      <c r="K13" s="11" t="s">
        <v>14</v>
      </c>
      <c r="L13" s="11" t="s">
        <v>17</v>
      </c>
      <c r="M13" s="12">
        <v>43.199999999999996</v>
      </c>
      <c r="N13" s="13">
        <v>196.8</v>
      </c>
    </row>
    <row r="14" spans="1:14" x14ac:dyDescent="0.3">
      <c r="A14" s="7" t="s">
        <v>5118</v>
      </c>
      <c r="B14" s="11" t="s">
        <v>5120</v>
      </c>
      <c r="C14" s="12">
        <v>0</v>
      </c>
      <c r="D14" s="12">
        <v>0</v>
      </c>
      <c r="E14" s="15">
        <v>44166</v>
      </c>
      <c r="F14" s="12">
        <v>172</v>
      </c>
      <c r="G14" s="12">
        <v>0</v>
      </c>
      <c r="H14" s="17">
        <v>0</v>
      </c>
      <c r="I14" s="31">
        <v>0</v>
      </c>
      <c r="J14" s="12">
        <v>172</v>
      </c>
      <c r="K14" s="11" t="s">
        <v>11</v>
      </c>
      <c r="L14" s="11" t="s">
        <v>71</v>
      </c>
      <c r="M14" s="12">
        <v>65.36</v>
      </c>
      <c r="N14" s="13">
        <v>106.64</v>
      </c>
    </row>
    <row r="15" spans="1:14" x14ac:dyDescent="0.3">
      <c r="A15" s="7" t="s">
        <v>5118</v>
      </c>
      <c r="B15" s="11" t="s">
        <v>5121</v>
      </c>
      <c r="C15" s="12">
        <v>0</v>
      </c>
      <c r="D15" s="12">
        <v>0</v>
      </c>
      <c r="E15" s="15">
        <v>44166</v>
      </c>
      <c r="F15" s="12">
        <v>144</v>
      </c>
      <c r="G15" s="12">
        <v>0</v>
      </c>
      <c r="H15" s="17">
        <v>0</v>
      </c>
      <c r="I15" s="31">
        <v>0</v>
      </c>
      <c r="J15" s="12">
        <v>144</v>
      </c>
      <c r="K15" s="11" t="s">
        <v>11</v>
      </c>
      <c r="L15" s="11" t="s">
        <v>119</v>
      </c>
      <c r="M15" s="12">
        <v>66.240000000000009</v>
      </c>
      <c r="N15" s="13">
        <v>77.759999999999991</v>
      </c>
    </row>
    <row r="16" spans="1:14" x14ac:dyDescent="0.3">
      <c r="A16" s="7" t="s">
        <v>5118</v>
      </c>
      <c r="B16" s="11" t="s">
        <v>5122</v>
      </c>
      <c r="C16" s="12">
        <v>0</v>
      </c>
      <c r="D16" s="12">
        <v>1</v>
      </c>
      <c r="E16" s="15">
        <v>44166</v>
      </c>
      <c r="F16" s="12">
        <v>144</v>
      </c>
      <c r="G16" s="12">
        <v>0</v>
      </c>
      <c r="H16" s="17">
        <v>0</v>
      </c>
      <c r="I16" s="31">
        <v>0</v>
      </c>
      <c r="J16" s="12">
        <v>144</v>
      </c>
      <c r="K16" s="11" t="s">
        <v>11</v>
      </c>
      <c r="L16" s="11" t="s">
        <v>119</v>
      </c>
      <c r="M16" s="12">
        <v>66.240000000000009</v>
      </c>
      <c r="N16" s="13">
        <v>77.759999999999991</v>
      </c>
    </row>
    <row r="17" spans="1:14" x14ac:dyDescent="0.3">
      <c r="A17" s="7" t="s">
        <v>5205</v>
      </c>
      <c r="B17" s="11" t="s">
        <v>5207</v>
      </c>
      <c r="C17" s="12">
        <v>0</v>
      </c>
      <c r="D17" s="12">
        <v>1</v>
      </c>
      <c r="E17" s="15">
        <v>44166</v>
      </c>
      <c r="F17" s="12">
        <v>168</v>
      </c>
      <c r="G17" s="12">
        <v>0</v>
      </c>
      <c r="H17" s="17">
        <v>0</v>
      </c>
      <c r="I17" s="31">
        <v>0</v>
      </c>
      <c r="J17" s="12">
        <v>168</v>
      </c>
      <c r="K17" s="11" t="s">
        <v>11</v>
      </c>
      <c r="L17" s="11" t="s">
        <v>121</v>
      </c>
      <c r="M17" s="12">
        <v>75.600000000000009</v>
      </c>
      <c r="N17" s="13">
        <v>92.399999999999991</v>
      </c>
    </row>
    <row r="18" spans="1:14" x14ac:dyDescent="0.3">
      <c r="A18" s="7" t="s">
        <v>439</v>
      </c>
      <c r="B18" s="11" t="s">
        <v>440</v>
      </c>
      <c r="C18" s="12">
        <v>1</v>
      </c>
      <c r="D18" s="12">
        <v>1</v>
      </c>
      <c r="E18" s="15">
        <v>43800</v>
      </c>
      <c r="F18" s="12">
        <v>327</v>
      </c>
      <c r="G18" s="12">
        <v>65.399999999999977</v>
      </c>
      <c r="H18" s="17">
        <v>1</v>
      </c>
      <c r="I18" s="31">
        <v>19.999999999999993</v>
      </c>
      <c r="J18" s="12">
        <v>261.60000000000002</v>
      </c>
      <c r="K18" s="11" t="s">
        <v>20</v>
      </c>
      <c r="L18" s="11" t="s">
        <v>100</v>
      </c>
      <c r="M18" s="12">
        <v>94.83</v>
      </c>
      <c r="N18" s="13">
        <v>166.77000000000004</v>
      </c>
    </row>
    <row r="19" spans="1:14" x14ac:dyDescent="0.3">
      <c r="A19" s="7" t="s">
        <v>441</v>
      </c>
      <c r="B19" s="11" t="s">
        <v>442</v>
      </c>
      <c r="C19" s="12">
        <v>1</v>
      </c>
      <c r="D19" s="12">
        <v>1</v>
      </c>
      <c r="E19" s="15">
        <v>43800</v>
      </c>
      <c r="F19" s="12">
        <v>258</v>
      </c>
      <c r="G19" s="12">
        <v>51.599999999999994</v>
      </c>
      <c r="H19" s="17">
        <v>1</v>
      </c>
      <c r="I19" s="31">
        <v>20</v>
      </c>
      <c r="J19" s="12">
        <v>206.4</v>
      </c>
      <c r="K19" s="11" t="s">
        <v>20</v>
      </c>
      <c r="L19" s="11" t="s">
        <v>105</v>
      </c>
      <c r="M19" s="12">
        <v>72.240000000000009</v>
      </c>
      <c r="N19" s="13">
        <v>134.16</v>
      </c>
    </row>
    <row r="20" spans="1:14" x14ac:dyDescent="0.3">
      <c r="A20" s="7" t="s">
        <v>443</v>
      </c>
      <c r="B20" s="11" t="s">
        <v>444</v>
      </c>
      <c r="C20" s="12">
        <v>1</v>
      </c>
      <c r="D20" s="12">
        <v>1</v>
      </c>
      <c r="E20" s="15">
        <v>43800</v>
      </c>
      <c r="F20" s="12">
        <v>313</v>
      </c>
      <c r="G20" s="12">
        <v>62.599999999999994</v>
      </c>
      <c r="H20" s="17">
        <v>1</v>
      </c>
      <c r="I20" s="31">
        <v>20</v>
      </c>
      <c r="J20" s="12">
        <v>250.4</v>
      </c>
      <c r="K20" s="11" t="s">
        <v>20</v>
      </c>
      <c r="L20" s="11" t="s">
        <v>21</v>
      </c>
      <c r="M20" s="12">
        <v>93.899999999999991</v>
      </c>
      <c r="N20" s="13">
        <v>156.5</v>
      </c>
    </row>
    <row r="21" spans="1:14" x14ac:dyDescent="0.3">
      <c r="A21" s="7" t="s">
        <v>445</v>
      </c>
      <c r="B21" s="11" t="s">
        <v>446</v>
      </c>
      <c r="C21" s="12">
        <v>1</v>
      </c>
      <c r="D21" s="12">
        <v>1</v>
      </c>
      <c r="E21" s="15">
        <v>43800</v>
      </c>
      <c r="F21" s="12">
        <v>990</v>
      </c>
      <c r="G21" s="12">
        <v>198</v>
      </c>
      <c r="H21" s="17">
        <v>1</v>
      </c>
      <c r="I21" s="31">
        <v>20</v>
      </c>
      <c r="J21" s="12">
        <v>792</v>
      </c>
      <c r="K21" s="11" t="s">
        <v>23</v>
      </c>
      <c r="L21" s="11" t="s">
        <v>212</v>
      </c>
      <c r="M21" s="12">
        <v>316.8</v>
      </c>
      <c r="N21" s="13">
        <v>475.2</v>
      </c>
    </row>
    <row r="22" spans="1:14" x14ac:dyDescent="0.3">
      <c r="A22" s="7" t="s">
        <v>447</v>
      </c>
      <c r="B22" s="11" t="s">
        <v>448</v>
      </c>
      <c r="C22" s="12">
        <v>1</v>
      </c>
      <c r="D22" s="12">
        <v>1</v>
      </c>
      <c r="E22" s="15">
        <v>43800</v>
      </c>
      <c r="F22" s="12">
        <v>526</v>
      </c>
      <c r="G22" s="12">
        <v>105.19999999999999</v>
      </c>
      <c r="H22" s="17">
        <v>1</v>
      </c>
      <c r="I22" s="31">
        <v>20</v>
      </c>
      <c r="J22" s="12">
        <v>420.8</v>
      </c>
      <c r="K22" s="11" t="s">
        <v>23</v>
      </c>
      <c r="L22" s="11" t="s">
        <v>183</v>
      </c>
      <c r="M22" s="12">
        <v>210.4</v>
      </c>
      <c r="N22" s="13">
        <v>210.4</v>
      </c>
    </row>
    <row r="23" spans="1:14" x14ac:dyDescent="0.3">
      <c r="A23" s="7" t="s">
        <v>449</v>
      </c>
      <c r="B23" s="11" t="s">
        <v>450</v>
      </c>
      <c r="C23" s="12">
        <v>1</v>
      </c>
      <c r="D23" s="12">
        <v>1</v>
      </c>
      <c r="E23" s="15">
        <v>43800</v>
      </c>
      <c r="F23" s="12">
        <v>1491</v>
      </c>
      <c r="G23" s="12">
        <v>298.20000000000005</v>
      </c>
      <c r="H23" s="17">
        <v>1</v>
      </c>
      <c r="I23" s="31">
        <v>20.000000000000004</v>
      </c>
      <c r="J23" s="12">
        <v>1192.8</v>
      </c>
      <c r="K23" s="11" t="s">
        <v>26</v>
      </c>
      <c r="L23" s="11" t="s">
        <v>31</v>
      </c>
      <c r="M23" s="12">
        <v>506.94000000000005</v>
      </c>
      <c r="N23" s="13">
        <v>685.8599999999999</v>
      </c>
    </row>
    <row r="24" spans="1:14" x14ac:dyDescent="0.3">
      <c r="A24" s="7" t="s">
        <v>451</v>
      </c>
      <c r="B24" s="11" t="s">
        <v>452</v>
      </c>
      <c r="C24" s="12">
        <v>1</v>
      </c>
      <c r="D24" s="12">
        <v>1</v>
      </c>
      <c r="E24" s="15">
        <v>43800</v>
      </c>
      <c r="F24" s="12">
        <v>383</v>
      </c>
      <c r="G24" s="12">
        <v>76.599999999999966</v>
      </c>
      <c r="H24" s="17">
        <v>1</v>
      </c>
      <c r="I24" s="31">
        <v>19.999999999999989</v>
      </c>
      <c r="J24" s="12">
        <v>306.40000000000003</v>
      </c>
      <c r="K24" s="11" t="s">
        <v>63</v>
      </c>
      <c r="L24" s="11" t="s">
        <v>66</v>
      </c>
      <c r="M24" s="12">
        <v>122.56</v>
      </c>
      <c r="N24" s="13">
        <v>183.84000000000003</v>
      </c>
    </row>
    <row r="25" spans="1:14" x14ac:dyDescent="0.3">
      <c r="A25" s="7" t="s">
        <v>453</v>
      </c>
      <c r="B25" s="11" t="s">
        <v>454</v>
      </c>
      <c r="C25" s="12">
        <v>1</v>
      </c>
      <c r="D25" s="12">
        <v>1</v>
      </c>
      <c r="E25" s="15">
        <v>43800</v>
      </c>
      <c r="F25" s="12">
        <v>168</v>
      </c>
      <c r="G25" s="12">
        <v>33.599999999999994</v>
      </c>
      <c r="H25" s="17">
        <v>1</v>
      </c>
      <c r="I25" s="31">
        <v>19.999999999999996</v>
      </c>
      <c r="J25" s="12">
        <v>134.4</v>
      </c>
      <c r="K25" s="11" t="s">
        <v>11</v>
      </c>
      <c r="L25" s="11" t="s">
        <v>12</v>
      </c>
      <c r="M25" s="12">
        <v>25.2</v>
      </c>
      <c r="N25" s="13">
        <v>109.2</v>
      </c>
    </row>
    <row r="26" spans="1:14" x14ac:dyDescent="0.3">
      <c r="A26" s="7" t="s">
        <v>455</v>
      </c>
      <c r="B26" s="11" t="s">
        <v>456</v>
      </c>
      <c r="C26" s="12">
        <v>1</v>
      </c>
      <c r="D26" s="12">
        <v>1</v>
      </c>
      <c r="E26" s="15">
        <v>43800</v>
      </c>
      <c r="F26" s="12">
        <v>210</v>
      </c>
      <c r="G26" s="12">
        <v>42</v>
      </c>
      <c r="H26" s="17">
        <v>1</v>
      </c>
      <c r="I26" s="31">
        <v>20</v>
      </c>
      <c r="J26" s="12">
        <v>168</v>
      </c>
      <c r="K26" s="11" t="s">
        <v>14</v>
      </c>
      <c r="L26" s="11" t="s">
        <v>75</v>
      </c>
      <c r="M26" s="12">
        <v>37.799999999999997</v>
      </c>
      <c r="N26" s="13">
        <v>130.19999999999999</v>
      </c>
    </row>
    <row r="27" spans="1:14" x14ac:dyDescent="0.3">
      <c r="A27" s="7" t="s">
        <v>457</v>
      </c>
      <c r="B27" s="11" t="s">
        <v>458</v>
      </c>
      <c r="C27" s="12">
        <v>1</v>
      </c>
      <c r="D27" s="12">
        <v>1</v>
      </c>
      <c r="E27" s="15">
        <v>43800</v>
      </c>
      <c r="F27" s="12">
        <v>327</v>
      </c>
      <c r="G27" s="12">
        <v>65.399999999999977</v>
      </c>
      <c r="H27" s="17">
        <v>1</v>
      </c>
      <c r="I27" s="31">
        <v>19.999999999999993</v>
      </c>
      <c r="J27" s="12">
        <v>261.60000000000002</v>
      </c>
      <c r="K27" s="11" t="s">
        <v>20</v>
      </c>
      <c r="L27" s="11" t="s">
        <v>100</v>
      </c>
      <c r="M27" s="12">
        <v>94.83</v>
      </c>
      <c r="N27" s="13">
        <v>166.77000000000004</v>
      </c>
    </row>
    <row r="28" spans="1:14" x14ac:dyDescent="0.3">
      <c r="A28" s="7" t="s">
        <v>459</v>
      </c>
      <c r="B28" s="11" t="s">
        <v>460</v>
      </c>
      <c r="C28" s="12">
        <v>1</v>
      </c>
      <c r="D28" s="12">
        <v>1</v>
      </c>
      <c r="E28" s="15">
        <v>43800</v>
      </c>
      <c r="F28" s="12">
        <v>255</v>
      </c>
      <c r="G28" s="12">
        <v>51</v>
      </c>
      <c r="H28" s="17">
        <v>1</v>
      </c>
      <c r="I28" s="31">
        <v>20</v>
      </c>
      <c r="J28" s="12">
        <v>204</v>
      </c>
      <c r="K28" s="11" t="s">
        <v>20</v>
      </c>
      <c r="L28" s="11" t="s">
        <v>102</v>
      </c>
      <c r="M28" s="12">
        <v>66.3</v>
      </c>
      <c r="N28" s="13">
        <v>137.69999999999999</v>
      </c>
    </row>
    <row r="29" spans="1:14" x14ac:dyDescent="0.3">
      <c r="A29" s="7" t="s">
        <v>461</v>
      </c>
      <c r="B29" s="11" t="s">
        <v>462</v>
      </c>
      <c r="C29" s="12">
        <v>1</v>
      </c>
      <c r="D29" s="12">
        <v>1</v>
      </c>
      <c r="E29" s="15">
        <v>43800</v>
      </c>
      <c r="F29" s="12">
        <v>258</v>
      </c>
      <c r="G29" s="12">
        <v>51.599999999999994</v>
      </c>
      <c r="H29" s="17">
        <v>1</v>
      </c>
      <c r="I29" s="31">
        <v>20</v>
      </c>
      <c r="J29" s="12">
        <v>206.4</v>
      </c>
      <c r="K29" s="11" t="s">
        <v>20</v>
      </c>
      <c r="L29" s="11" t="s">
        <v>105</v>
      </c>
      <c r="M29" s="12">
        <v>72.240000000000009</v>
      </c>
      <c r="N29" s="13">
        <v>134.16</v>
      </c>
    </row>
    <row r="30" spans="1:14" x14ac:dyDescent="0.3">
      <c r="A30" s="7" t="s">
        <v>463</v>
      </c>
      <c r="B30" s="11" t="s">
        <v>464</v>
      </c>
      <c r="C30" s="12">
        <v>1</v>
      </c>
      <c r="D30" s="12">
        <v>1</v>
      </c>
      <c r="E30" s="15">
        <v>43800</v>
      </c>
      <c r="F30" s="12">
        <v>992</v>
      </c>
      <c r="G30" s="12">
        <v>198.39999999999998</v>
      </c>
      <c r="H30" s="17">
        <v>1</v>
      </c>
      <c r="I30" s="31">
        <v>20</v>
      </c>
      <c r="J30" s="12">
        <v>793.6</v>
      </c>
      <c r="K30" s="11" t="s">
        <v>23</v>
      </c>
      <c r="L30" s="11" t="s">
        <v>215</v>
      </c>
      <c r="M30" s="12">
        <v>307.52</v>
      </c>
      <c r="N30" s="13">
        <v>486.08000000000004</v>
      </c>
    </row>
    <row r="31" spans="1:14" x14ac:dyDescent="0.3">
      <c r="A31" s="7" t="s">
        <v>465</v>
      </c>
      <c r="B31" s="11" t="s">
        <v>466</v>
      </c>
      <c r="C31" s="12">
        <v>1</v>
      </c>
      <c r="D31" s="12">
        <v>1</v>
      </c>
      <c r="E31" s="15">
        <v>43800</v>
      </c>
      <c r="F31" s="12">
        <v>1086</v>
      </c>
      <c r="G31" s="12">
        <v>217.19999999999993</v>
      </c>
      <c r="H31" s="17">
        <v>1</v>
      </c>
      <c r="I31" s="31">
        <v>19.999999999999993</v>
      </c>
      <c r="J31" s="12">
        <v>868.80000000000007</v>
      </c>
      <c r="K31" s="11" t="s">
        <v>23</v>
      </c>
      <c r="L31" s="11" t="s">
        <v>467</v>
      </c>
      <c r="M31" s="12">
        <v>293.22000000000003</v>
      </c>
      <c r="N31" s="13">
        <v>575.58000000000004</v>
      </c>
    </row>
    <row r="32" spans="1:14" x14ac:dyDescent="0.3">
      <c r="A32" s="7" t="s">
        <v>468</v>
      </c>
      <c r="B32" s="11" t="s">
        <v>469</v>
      </c>
      <c r="C32" s="12">
        <v>1</v>
      </c>
      <c r="D32" s="12">
        <v>1</v>
      </c>
      <c r="E32" s="15">
        <v>43800</v>
      </c>
      <c r="F32" s="12">
        <v>1491</v>
      </c>
      <c r="G32" s="12">
        <v>298.20000000000005</v>
      </c>
      <c r="H32" s="17">
        <v>1</v>
      </c>
      <c r="I32" s="31">
        <v>20.000000000000004</v>
      </c>
      <c r="J32" s="12">
        <v>1192.8</v>
      </c>
      <c r="K32" s="11" t="s">
        <v>26</v>
      </c>
      <c r="L32" s="11" t="s">
        <v>31</v>
      </c>
      <c r="M32" s="12">
        <v>506.94000000000005</v>
      </c>
      <c r="N32" s="13">
        <v>685.8599999999999</v>
      </c>
    </row>
    <row r="33" spans="1:14" x14ac:dyDescent="0.3">
      <c r="A33" s="7" t="s">
        <v>470</v>
      </c>
      <c r="B33" s="11" t="s">
        <v>471</v>
      </c>
      <c r="C33" s="12">
        <v>1</v>
      </c>
      <c r="D33" s="12">
        <v>1</v>
      </c>
      <c r="E33" s="15">
        <v>43800</v>
      </c>
      <c r="F33" s="12">
        <v>1101</v>
      </c>
      <c r="G33" s="12">
        <v>220.19999999999993</v>
      </c>
      <c r="H33" s="17">
        <v>1</v>
      </c>
      <c r="I33" s="31">
        <v>19.999999999999993</v>
      </c>
      <c r="J33" s="12">
        <v>880.80000000000007</v>
      </c>
      <c r="K33" s="11" t="s">
        <v>26</v>
      </c>
      <c r="L33" s="11" t="s">
        <v>33</v>
      </c>
      <c r="M33" s="12">
        <v>396.36</v>
      </c>
      <c r="N33" s="13">
        <v>484.44000000000005</v>
      </c>
    </row>
    <row r="34" spans="1:14" x14ac:dyDescent="0.3">
      <c r="A34" s="7" t="s">
        <v>472</v>
      </c>
      <c r="B34" s="11" t="s">
        <v>473</v>
      </c>
      <c r="C34" s="12">
        <v>1</v>
      </c>
      <c r="D34" s="12">
        <v>1</v>
      </c>
      <c r="E34" s="15">
        <v>43800</v>
      </c>
      <c r="F34" s="12">
        <v>144</v>
      </c>
      <c r="G34" s="12">
        <v>28.799999999999997</v>
      </c>
      <c r="H34" s="17">
        <v>1</v>
      </c>
      <c r="I34" s="31">
        <v>20</v>
      </c>
      <c r="J34" s="12">
        <v>115.2</v>
      </c>
      <c r="K34" s="11" t="s">
        <v>11</v>
      </c>
      <c r="L34" s="11" t="s">
        <v>119</v>
      </c>
      <c r="M34" s="12">
        <v>66.240000000000009</v>
      </c>
      <c r="N34" s="13">
        <v>48.959999999999994</v>
      </c>
    </row>
    <row r="35" spans="1:14" x14ac:dyDescent="0.3">
      <c r="A35" s="7" t="s">
        <v>474</v>
      </c>
      <c r="B35" s="11" t="s">
        <v>475</v>
      </c>
      <c r="C35" s="12">
        <v>1</v>
      </c>
      <c r="D35" s="12">
        <v>1</v>
      </c>
      <c r="E35" s="15">
        <v>43800</v>
      </c>
      <c r="F35" s="12">
        <v>220</v>
      </c>
      <c r="G35" s="12">
        <v>44</v>
      </c>
      <c r="H35" s="17">
        <v>1</v>
      </c>
      <c r="I35" s="31">
        <v>20</v>
      </c>
      <c r="J35" s="12">
        <v>176</v>
      </c>
      <c r="K35" s="11" t="s">
        <v>14</v>
      </c>
      <c r="L35" s="11" t="s">
        <v>15</v>
      </c>
      <c r="M35" s="12">
        <v>39.6</v>
      </c>
      <c r="N35" s="13">
        <v>136.4</v>
      </c>
    </row>
    <row r="36" spans="1:14" x14ac:dyDescent="0.3">
      <c r="A36" s="7" t="s">
        <v>476</v>
      </c>
      <c r="B36" s="11" t="s">
        <v>477</v>
      </c>
      <c r="C36" s="12">
        <v>1</v>
      </c>
      <c r="D36" s="12">
        <v>1</v>
      </c>
      <c r="E36" s="15">
        <v>43800</v>
      </c>
      <c r="F36" s="12">
        <v>313</v>
      </c>
      <c r="G36" s="12">
        <v>62.599999999999994</v>
      </c>
      <c r="H36" s="17">
        <v>1</v>
      </c>
      <c r="I36" s="31">
        <v>20</v>
      </c>
      <c r="J36" s="12">
        <v>250.4</v>
      </c>
      <c r="K36" s="11" t="s">
        <v>20</v>
      </c>
      <c r="L36" s="11" t="s">
        <v>21</v>
      </c>
      <c r="M36" s="12">
        <v>93.899999999999991</v>
      </c>
      <c r="N36" s="13">
        <v>156.5</v>
      </c>
    </row>
    <row r="37" spans="1:14" x14ac:dyDescent="0.3">
      <c r="A37" s="7" t="s">
        <v>478</v>
      </c>
      <c r="B37" s="11" t="s">
        <v>479</v>
      </c>
      <c r="C37" s="12">
        <v>1</v>
      </c>
      <c r="D37" s="12">
        <v>1</v>
      </c>
      <c r="E37" s="15">
        <v>43800</v>
      </c>
      <c r="F37" s="12">
        <v>327</v>
      </c>
      <c r="G37" s="12">
        <v>65.399999999999977</v>
      </c>
      <c r="H37" s="17">
        <v>1</v>
      </c>
      <c r="I37" s="31">
        <v>19.999999999999993</v>
      </c>
      <c r="J37" s="12">
        <v>261.60000000000002</v>
      </c>
      <c r="K37" s="11" t="s">
        <v>20</v>
      </c>
      <c r="L37" s="11" t="s">
        <v>100</v>
      </c>
      <c r="M37" s="12">
        <v>94.83</v>
      </c>
      <c r="N37" s="13">
        <v>166.77000000000004</v>
      </c>
    </row>
    <row r="38" spans="1:14" x14ac:dyDescent="0.3">
      <c r="A38" s="7" t="s">
        <v>480</v>
      </c>
      <c r="B38" s="11" t="s">
        <v>481</v>
      </c>
      <c r="C38" s="12">
        <v>1</v>
      </c>
      <c r="D38" s="12">
        <v>1</v>
      </c>
      <c r="E38" s="15">
        <v>43800</v>
      </c>
      <c r="F38" s="12">
        <v>327</v>
      </c>
      <c r="G38" s="12">
        <v>65.399999999999977</v>
      </c>
      <c r="H38" s="17">
        <v>1</v>
      </c>
      <c r="I38" s="31">
        <v>19.999999999999993</v>
      </c>
      <c r="J38" s="12">
        <v>261.60000000000002</v>
      </c>
      <c r="K38" s="11" t="s">
        <v>20</v>
      </c>
      <c r="L38" s="11" t="s">
        <v>100</v>
      </c>
      <c r="M38" s="12">
        <v>94.83</v>
      </c>
      <c r="N38" s="13">
        <v>166.77000000000004</v>
      </c>
    </row>
    <row r="39" spans="1:14" x14ac:dyDescent="0.3">
      <c r="A39" s="7" t="s">
        <v>482</v>
      </c>
      <c r="B39" s="11" t="s">
        <v>483</v>
      </c>
      <c r="C39" s="12">
        <v>1</v>
      </c>
      <c r="D39" s="12">
        <v>1</v>
      </c>
      <c r="E39" s="15">
        <v>43800</v>
      </c>
      <c r="F39" s="12">
        <v>440</v>
      </c>
      <c r="G39" s="12">
        <v>88</v>
      </c>
      <c r="H39" s="17">
        <v>1</v>
      </c>
      <c r="I39" s="31">
        <v>20</v>
      </c>
      <c r="J39" s="12">
        <v>352</v>
      </c>
      <c r="K39" s="11" t="s">
        <v>44</v>
      </c>
      <c r="L39" s="11" t="s">
        <v>52</v>
      </c>
      <c r="M39" s="12">
        <v>136.4</v>
      </c>
      <c r="N39" s="13">
        <v>215.6</v>
      </c>
    </row>
    <row r="40" spans="1:14" x14ac:dyDescent="0.3">
      <c r="A40" s="7" t="s">
        <v>484</v>
      </c>
      <c r="B40" s="11" t="s">
        <v>485</v>
      </c>
      <c r="C40" s="12">
        <v>1</v>
      </c>
      <c r="D40" s="12">
        <v>1</v>
      </c>
      <c r="E40" s="15">
        <v>43800</v>
      </c>
      <c r="F40" s="12">
        <v>187</v>
      </c>
      <c r="G40" s="12">
        <v>37.400000000000006</v>
      </c>
      <c r="H40" s="17">
        <v>1</v>
      </c>
      <c r="I40" s="31">
        <v>20.000000000000004</v>
      </c>
      <c r="J40" s="12">
        <v>149.6</v>
      </c>
      <c r="K40" s="11" t="s">
        <v>60</v>
      </c>
      <c r="L40" s="11" t="s">
        <v>486</v>
      </c>
      <c r="M40" s="12">
        <v>59.84</v>
      </c>
      <c r="N40" s="13">
        <v>89.759999999999991</v>
      </c>
    </row>
    <row r="41" spans="1:14" x14ac:dyDescent="0.3">
      <c r="A41" s="7" t="s">
        <v>487</v>
      </c>
      <c r="B41" s="11" t="s">
        <v>488</v>
      </c>
      <c r="C41" s="12">
        <v>1</v>
      </c>
      <c r="D41" s="12">
        <v>1</v>
      </c>
      <c r="E41" s="15">
        <v>43800</v>
      </c>
      <c r="F41" s="12">
        <v>447</v>
      </c>
      <c r="G41" s="12">
        <v>89.399999999999977</v>
      </c>
      <c r="H41" s="17">
        <v>1</v>
      </c>
      <c r="I41" s="31">
        <v>19.999999999999996</v>
      </c>
      <c r="J41" s="12">
        <v>357.6</v>
      </c>
      <c r="K41" s="11" t="s">
        <v>63</v>
      </c>
      <c r="L41" s="11" t="s">
        <v>64</v>
      </c>
      <c r="M41" s="12">
        <v>156.44999999999999</v>
      </c>
      <c r="N41" s="13">
        <v>201.15000000000003</v>
      </c>
    </row>
    <row r="42" spans="1:14" x14ac:dyDescent="0.3">
      <c r="A42" s="7" t="s">
        <v>489</v>
      </c>
      <c r="B42" s="11" t="s">
        <v>490</v>
      </c>
      <c r="C42" s="12">
        <v>1</v>
      </c>
      <c r="D42" s="12">
        <v>1</v>
      </c>
      <c r="E42" s="15">
        <v>43800</v>
      </c>
      <c r="F42" s="12">
        <v>990</v>
      </c>
      <c r="G42" s="12">
        <v>198</v>
      </c>
      <c r="H42" s="17">
        <v>1</v>
      </c>
      <c r="I42" s="31">
        <v>20</v>
      </c>
      <c r="J42" s="12">
        <v>792</v>
      </c>
      <c r="K42" s="11" t="s">
        <v>23</v>
      </c>
      <c r="L42" s="11" t="s">
        <v>212</v>
      </c>
      <c r="M42" s="12">
        <v>316.8</v>
      </c>
      <c r="N42" s="13">
        <v>475.2</v>
      </c>
    </row>
    <row r="43" spans="1:14" x14ac:dyDescent="0.3">
      <c r="A43" s="7" t="s">
        <v>491</v>
      </c>
      <c r="B43" s="11" t="s">
        <v>492</v>
      </c>
      <c r="C43" s="12">
        <v>1</v>
      </c>
      <c r="D43" s="12">
        <v>1</v>
      </c>
      <c r="E43" s="15">
        <v>43800</v>
      </c>
      <c r="F43" s="12">
        <v>1491</v>
      </c>
      <c r="G43" s="12">
        <v>298.20000000000005</v>
      </c>
      <c r="H43" s="17">
        <v>1</v>
      </c>
      <c r="I43" s="31">
        <v>20.000000000000004</v>
      </c>
      <c r="J43" s="12">
        <v>1192.8</v>
      </c>
      <c r="K43" s="11" t="s">
        <v>26</v>
      </c>
      <c r="L43" s="11" t="s">
        <v>31</v>
      </c>
      <c r="M43" s="12">
        <v>506.94000000000005</v>
      </c>
      <c r="N43" s="13">
        <v>685.8599999999999</v>
      </c>
    </row>
    <row r="44" spans="1:14" x14ac:dyDescent="0.3">
      <c r="A44" s="7" t="s">
        <v>493</v>
      </c>
      <c r="B44" s="11" t="s">
        <v>494</v>
      </c>
      <c r="C44" s="12">
        <v>1</v>
      </c>
      <c r="D44" s="12">
        <v>1</v>
      </c>
      <c r="E44" s="15">
        <v>43800</v>
      </c>
      <c r="F44" s="12">
        <v>510</v>
      </c>
      <c r="G44" s="12">
        <v>102</v>
      </c>
      <c r="H44" s="17">
        <v>1</v>
      </c>
      <c r="I44" s="31">
        <v>20</v>
      </c>
      <c r="J44" s="12">
        <v>408</v>
      </c>
      <c r="K44" s="11" t="s">
        <v>41</v>
      </c>
      <c r="L44" s="11" t="s">
        <v>42</v>
      </c>
      <c r="M44" s="12">
        <v>163.20000000000002</v>
      </c>
      <c r="N44" s="13">
        <v>244.79999999999998</v>
      </c>
    </row>
    <row r="45" spans="1:14" x14ac:dyDescent="0.3">
      <c r="A45" s="7" t="s">
        <v>495</v>
      </c>
      <c r="B45" s="11" t="s">
        <v>496</v>
      </c>
      <c r="C45" s="12">
        <v>1</v>
      </c>
      <c r="D45" s="12">
        <v>1</v>
      </c>
      <c r="E45" s="15">
        <v>43800</v>
      </c>
      <c r="F45" s="12">
        <v>258</v>
      </c>
      <c r="G45" s="12">
        <v>51.599999999999994</v>
      </c>
      <c r="H45" s="17">
        <v>1</v>
      </c>
      <c r="I45" s="31">
        <v>20</v>
      </c>
      <c r="J45" s="12">
        <v>206.4</v>
      </c>
      <c r="K45" s="11" t="s">
        <v>20</v>
      </c>
      <c r="L45" s="11" t="s">
        <v>105</v>
      </c>
      <c r="M45" s="12">
        <v>72.240000000000009</v>
      </c>
      <c r="N45" s="13">
        <v>134.16</v>
      </c>
    </row>
    <row r="46" spans="1:14" x14ac:dyDescent="0.3">
      <c r="A46" s="7" t="s">
        <v>497</v>
      </c>
      <c r="B46" s="11" t="s">
        <v>498</v>
      </c>
      <c r="C46" s="12">
        <v>1</v>
      </c>
      <c r="D46" s="12">
        <v>1</v>
      </c>
      <c r="E46" s="15">
        <v>43800</v>
      </c>
      <c r="F46" s="12">
        <v>474</v>
      </c>
      <c r="G46" s="12">
        <v>94.799999999999955</v>
      </c>
      <c r="H46" s="17">
        <v>1</v>
      </c>
      <c r="I46" s="31">
        <v>19.999999999999989</v>
      </c>
      <c r="J46" s="12">
        <v>379.20000000000005</v>
      </c>
      <c r="K46" s="11" t="s">
        <v>23</v>
      </c>
      <c r="L46" s="11" t="s">
        <v>499</v>
      </c>
      <c r="M46" s="12">
        <v>175.38</v>
      </c>
      <c r="N46" s="13">
        <v>203.82000000000005</v>
      </c>
    </row>
    <row r="47" spans="1:14" x14ac:dyDescent="0.3">
      <c r="A47" s="7" t="s">
        <v>500</v>
      </c>
      <c r="B47" s="11" t="s">
        <v>501</v>
      </c>
      <c r="C47" s="12">
        <v>1</v>
      </c>
      <c r="D47" s="12">
        <v>1</v>
      </c>
      <c r="E47" s="15">
        <v>43800</v>
      </c>
      <c r="F47" s="12">
        <v>168</v>
      </c>
      <c r="G47" s="12">
        <v>33.599999999999994</v>
      </c>
      <c r="H47" s="17">
        <v>1</v>
      </c>
      <c r="I47" s="31">
        <v>19.999999999999996</v>
      </c>
      <c r="J47" s="12">
        <v>134.4</v>
      </c>
      <c r="K47" s="11" t="s">
        <v>11</v>
      </c>
      <c r="L47" s="11" t="s">
        <v>12</v>
      </c>
      <c r="M47" s="12">
        <v>25.2</v>
      </c>
      <c r="N47" s="13">
        <v>109.2</v>
      </c>
    </row>
    <row r="48" spans="1:14" x14ac:dyDescent="0.3">
      <c r="A48" s="7" t="s">
        <v>502</v>
      </c>
      <c r="B48" s="11" t="s">
        <v>503</v>
      </c>
      <c r="C48" s="12">
        <v>1</v>
      </c>
      <c r="D48" s="12">
        <v>1</v>
      </c>
      <c r="E48" s="15">
        <v>43800</v>
      </c>
      <c r="F48" s="12">
        <v>240</v>
      </c>
      <c r="G48" s="12">
        <v>48</v>
      </c>
      <c r="H48" s="17">
        <v>1</v>
      </c>
      <c r="I48" s="31">
        <v>20</v>
      </c>
      <c r="J48" s="12">
        <v>192</v>
      </c>
      <c r="K48" s="11" t="s">
        <v>14</v>
      </c>
      <c r="L48" s="11" t="s">
        <v>17</v>
      </c>
      <c r="M48" s="12">
        <v>43.199999999999996</v>
      </c>
      <c r="N48" s="13">
        <v>148.80000000000001</v>
      </c>
    </row>
    <row r="49" spans="1:14" x14ac:dyDescent="0.3">
      <c r="A49" s="7" t="s">
        <v>504</v>
      </c>
      <c r="B49" s="11" t="s">
        <v>505</v>
      </c>
      <c r="C49" s="12">
        <v>1</v>
      </c>
      <c r="D49" s="12">
        <v>1</v>
      </c>
      <c r="E49" s="15">
        <v>43800</v>
      </c>
      <c r="F49" s="12">
        <v>255</v>
      </c>
      <c r="G49" s="12">
        <v>51</v>
      </c>
      <c r="H49" s="17">
        <v>1</v>
      </c>
      <c r="I49" s="31">
        <v>20</v>
      </c>
      <c r="J49" s="12">
        <v>204</v>
      </c>
      <c r="K49" s="11" t="s">
        <v>20</v>
      </c>
      <c r="L49" s="11" t="s">
        <v>102</v>
      </c>
      <c r="M49" s="12">
        <v>66.3</v>
      </c>
      <c r="N49" s="13">
        <v>137.69999999999999</v>
      </c>
    </row>
    <row r="50" spans="1:14" x14ac:dyDescent="0.3">
      <c r="A50" s="7" t="s">
        <v>506</v>
      </c>
      <c r="B50" s="11" t="s">
        <v>507</v>
      </c>
      <c r="C50" s="12">
        <v>1</v>
      </c>
      <c r="D50" s="12">
        <v>1</v>
      </c>
      <c r="E50" s="15">
        <v>43800</v>
      </c>
      <c r="F50" s="12">
        <v>889</v>
      </c>
      <c r="G50" s="12">
        <v>177.79999999999995</v>
      </c>
      <c r="H50" s="17">
        <v>1</v>
      </c>
      <c r="I50" s="31">
        <v>19.999999999999996</v>
      </c>
      <c r="J50" s="12">
        <v>711.2</v>
      </c>
      <c r="K50" s="11" t="s">
        <v>23</v>
      </c>
      <c r="L50" s="11" t="s">
        <v>309</v>
      </c>
      <c r="M50" s="12">
        <v>222.25</v>
      </c>
      <c r="N50" s="13">
        <v>488.95000000000005</v>
      </c>
    </row>
    <row r="51" spans="1:14" x14ac:dyDescent="0.3">
      <c r="A51" s="7" t="s">
        <v>508</v>
      </c>
      <c r="B51" s="11" t="s">
        <v>509</v>
      </c>
      <c r="C51" s="12">
        <v>1</v>
      </c>
      <c r="D51" s="12">
        <v>1</v>
      </c>
      <c r="E51" s="15">
        <v>43800</v>
      </c>
      <c r="F51" s="12">
        <v>636</v>
      </c>
      <c r="G51" s="12">
        <v>127.19999999999999</v>
      </c>
      <c r="H51" s="17">
        <v>1</v>
      </c>
      <c r="I51" s="31">
        <v>20</v>
      </c>
      <c r="J51" s="12">
        <v>508.8</v>
      </c>
      <c r="K51" s="11" t="s">
        <v>41</v>
      </c>
      <c r="L51" s="11" t="s">
        <v>194</v>
      </c>
      <c r="M51" s="12">
        <v>216.24</v>
      </c>
      <c r="N51" s="13">
        <v>292.56</v>
      </c>
    </row>
    <row r="52" spans="1:14" x14ac:dyDescent="0.3">
      <c r="A52" s="7" t="s">
        <v>510</v>
      </c>
      <c r="B52" s="11" t="s">
        <v>511</v>
      </c>
      <c r="C52" s="12">
        <v>1</v>
      </c>
      <c r="D52" s="12">
        <v>1</v>
      </c>
      <c r="E52" s="15">
        <v>43800</v>
      </c>
      <c r="F52" s="12">
        <v>492</v>
      </c>
      <c r="G52" s="12">
        <v>98.399999999999977</v>
      </c>
      <c r="H52" s="17">
        <v>1</v>
      </c>
      <c r="I52" s="31">
        <v>19.999999999999996</v>
      </c>
      <c r="J52" s="12">
        <v>393.6</v>
      </c>
      <c r="K52" s="11" t="s">
        <v>44</v>
      </c>
      <c r="L52" s="11" t="s">
        <v>512</v>
      </c>
      <c r="M52" s="12">
        <v>137.76000000000002</v>
      </c>
      <c r="N52" s="13">
        <v>255.84</v>
      </c>
    </row>
    <row r="53" spans="1:14" x14ac:dyDescent="0.3">
      <c r="A53" s="7" t="s">
        <v>513</v>
      </c>
      <c r="B53" s="11" t="s">
        <v>514</v>
      </c>
      <c r="C53" s="12">
        <v>1</v>
      </c>
      <c r="D53" s="12">
        <v>1</v>
      </c>
      <c r="E53" s="15">
        <v>43800</v>
      </c>
      <c r="F53" s="12">
        <v>261</v>
      </c>
      <c r="G53" s="12">
        <v>52.199999999999989</v>
      </c>
      <c r="H53" s="17">
        <v>1</v>
      </c>
      <c r="I53" s="31">
        <v>19.999999999999996</v>
      </c>
      <c r="J53" s="12">
        <v>208.8</v>
      </c>
      <c r="K53" s="11" t="s">
        <v>60</v>
      </c>
      <c r="L53" s="11" t="s">
        <v>515</v>
      </c>
      <c r="M53" s="12">
        <v>78.3</v>
      </c>
      <c r="N53" s="13">
        <v>130.5</v>
      </c>
    </row>
    <row r="54" spans="1:14" x14ac:dyDescent="0.3">
      <c r="A54" s="7" t="s">
        <v>516</v>
      </c>
      <c r="B54" s="11" t="s">
        <v>517</v>
      </c>
      <c r="C54" s="12">
        <v>1</v>
      </c>
      <c r="D54" s="12">
        <v>1</v>
      </c>
      <c r="E54" s="15">
        <v>43800</v>
      </c>
      <c r="F54" s="12">
        <v>278</v>
      </c>
      <c r="G54" s="12">
        <v>55.599999999999994</v>
      </c>
      <c r="H54" s="17">
        <v>1</v>
      </c>
      <c r="I54" s="31">
        <v>20</v>
      </c>
      <c r="J54" s="12">
        <v>222.4</v>
      </c>
      <c r="K54" s="11" t="s">
        <v>60</v>
      </c>
      <c r="L54" s="11" t="s">
        <v>518</v>
      </c>
      <c r="M54" s="12">
        <v>88.960000000000008</v>
      </c>
      <c r="N54" s="13">
        <v>133.44</v>
      </c>
    </row>
    <row r="55" spans="1:14" x14ac:dyDescent="0.3">
      <c r="A55" s="7" t="s">
        <v>519</v>
      </c>
      <c r="B55" s="11" t="s">
        <v>520</v>
      </c>
      <c r="C55" s="12">
        <v>1</v>
      </c>
      <c r="D55" s="12">
        <v>1</v>
      </c>
      <c r="E55" s="15">
        <v>43800</v>
      </c>
      <c r="F55" s="12">
        <v>383</v>
      </c>
      <c r="G55" s="12">
        <v>76.599999999999966</v>
      </c>
      <c r="H55" s="17">
        <v>1</v>
      </c>
      <c r="I55" s="31">
        <v>19.999999999999989</v>
      </c>
      <c r="J55" s="12">
        <v>306.40000000000003</v>
      </c>
      <c r="K55" s="11" t="s">
        <v>63</v>
      </c>
      <c r="L55" s="11" t="s">
        <v>66</v>
      </c>
      <c r="M55" s="12">
        <v>122.56</v>
      </c>
      <c r="N55" s="13">
        <v>183.84000000000003</v>
      </c>
    </row>
    <row r="56" spans="1:14" x14ac:dyDescent="0.3">
      <c r="A56" s="7" t="s">
        <v>521</v>
      </c>
      <c r="B56" s="11" t="s">
        <v>522</v>
      </c>
      <c r="C56" s="12">
        <v>1</v>
      </c>
      <c r="D56" s="12">
        <v>1</v>
      </c>
      <c r="E56" s="15">
        <v>43800</v>
      </c>
      <c r="F56" s="12">
        <v>447</v>
      </c>
      <c r="G56" s="12">
        <v>89.399999999999977</v>
      </c>
      <c r="H56" s="17">
        <v>1</v>
      </c>
      <c r="I56" s="31">
        <v>19.999999999999996</v>
      </c>
      <c r="J56" s="12">
        <v>357.6</v>
      </c>
      <c r="K56" s="11" t="s">
        <v>63</v>
      </c>
      <c r="L56" s="11" t="s">
        <v>64</v>
      </c>
      <c r="M56" s="12">
        <v>156.44999999999999</v>
      </c>
      <c r="N56" s="13">
        <v>201.15000000000003</v>
      </c>
    </row>
    <row r="57" spans="1:14" x14ac:dyDescent="0.3">
      <c r="A57" s="7" t="s">
        <v>523</v>
      </c>
      <c r="B57" s="11" t="s">
        <v>524</v>
      </c>
      <c r="C57" s="12">
        <v>1</v>
      </c>
      <c r="D57" s="12">
        <v>1</v>
      </c>
      <c r="E57" s="15">
        <v>43800</v>
      </c>
      <c r="F57" s="12">
        <v>345</v>
      </c>
      <c r="G57" s="12">
        <v>69</v>
      </c>
      <c r="H57" s="17">
        <v>1</v>
      </c>
      <c r="I57" s="31">
        <v>20</v>
      </c>
      <c r="J57" s="12">
        <v>276</v>
      </c>
      <c r="K57" s="11" t="s">
        <v>63</v>
      </c>
      <c r="L57" s="11" t="s">
        <v>116</v>
      </c>
      <c r="M57" s="12">
        <v>106.95</v>
      </c>
      <c r="N57" s="13">
        <v>169.05</v>
      </c>
    </row>
    <row r="58" spans="1:14" x14ac:dyDescent="0.3">
      <c r="A58" s="7" t="s">
        <v>525</v>
      </c>
      <c r="B58" s="11" t="s">
        <v>526</v>
      </c>
      <c r="C58" s="12">
        <v>1</v>
      </c>
      <c r="D58" s="12">
        <v>1</v>
      </c>
      <c r="E58" s="15">
        <v>43800</v>
      </c>
      <c r="F58" s="12">
        <v>447</v>
      </c>
      <c r="G58" s="12">
        <v>89.399999999999977</v>
      </c>
      <c r="H58" s="17">
        <v>1</v>
      </c>
      <c r="I58" s="31">
        <v>19.999999999999996</v>
      </c>
      <c r="J58" s="12">
        <v>357.6</v>
      </c>
      <c r="K58" s="11" t="s">
        <v>63</v>
      </c>
      <c r="L58" s="11" t="s">
        <v>64</v>
      </c>
      <c r="M58" s="12">
        <v>156.44999999999999</v>
      </c>
      <c r="N58" s="13">
        <v>201.15000000000003</v>
      </c>
    </row>
    <row r="59" spans="1:14" x14ac:dyDescent="0.3">
      <c r="A59" s="7" t="s">
        <v>527</v>
      </c>
      <c r="B59" s="11" t="s">
        <v>528</v>
      </c>
      <c r="C59" s="12">
        <v>1</v>
      </c>
      <c r="D59" s="12">
        <v>1</v>
      </c>
      <c r="E59" s="15">
        <v>43800</v>
      </c>
      <c r="F59" s="12">
        <v>144</v>
      </c>
      <c r="G59" s="12">
        <v>28.799999999999997</v>
      </c>
      <c r="H59" s="17">
        <v>1</v>
      </c>
      <c r="I59" s="31">
        <v>20</v>
      </c>
      <c r="J59" s="12">
        <v>115.2</v>
      </c>
      <c r="K59" s="11" t="s">
        <v>11</v>
      </c>
      <c r="L59" s="11" t="s">
        <v>119</v>
      </c>
      <c r="M59" s="12">
        <v>66.240000000000009</v>
      </c>
      <c r="N59" s="13">
        <v>48.959999999999994</v>
      </c>
    </row>
    <row r="60" spans="1:14" x14ac:dyDescent="0.3">
      <c r="A60" s="7" t="s">
        <v>529</v>
      </c>
      <c r="B60" s="11" t="s">
        <v>530</v>
      </c>
      <c r="C60" s="12">
        <v>1</v>
      </c>
      <c r="D60" s="12">
        <v>1</v>
      </c>
      <c r="E60" s="15">
        <v>43800</v>
      </c>
      <c r="F60" s="12">
        <v>579</v>
      </c>
      <c r="G60" s="12">
        <v>115.79999999999995</v>
      </c>
      <c r="H60" s="17">
        <v>1</v>
      </c>
      <c r="I60" s="31">
        <v>19.999999999999993</v>
      </c>
      <c r="J60" s="12">
        <v>463.20000000000005</v>
      </c>
      <c r="K60" s="11" t="s">
        <v>41</v>
      </c>
      <c r="L60" s="11" t="s">
        <v>197</v>
      </c>
      <c r="M60" s="12">
        <v>167.91</v>
      </c>
      <c r="N60" s="13">
        <v>295.29000000000008</v>
      </c>
    </row>
    <row r="61" spans="1:14" x14ac:dyDescent="0.3">
      <c r="A61" s="7" t="s">
        <v>531</v>
      </c>
      <c r="B61" s="11" t="s">
        <v>532</v>
      </c>
      <c r="C61" s="12">
        <v>1</v>
      </c>
      <c r="D61" s="12">
        <v>1</v>
      </c>
      <c r="E61" s="15">
        <v>43800</v>
      </c>
      <c r="F61" s="12">
        <v>492</v>
      </c>
      <c r="G61" s="12">
        <v>98.399999999999977</v>
      </c>
      <c r="H61" s="17">
        <v>1</v>
      </c>
      <c r="I61" s="31">
        <v>19.999999999999996</v>
      </c>
      <c r="J61" s="12">
        <v>393.6</v>
      </c>
      <c r="K61" s="11" t="s">
        <v>44</v>
      </c>
      <c r="L61" s="11" t="s">
        <v>512</v>
      </c>
      <c r="M61" s="12">
        <v>137.76000000000002</v>
      </c>
      <c r="N61" s="13">
        <v>255.84</v>
      </c>
    </row>
    <row r="62" spans="1:14" x14ac:dyDescent="0.3">
      <c r="A62" s="7" t="s">
        <v>533</v>
      </c>
      <c r="B62" s="11" t="s">
        <v>534</v>
      </c>
      <c r="C62" s="12">
        <v>1</v>
      </c>
      <c r="D62" s="12">
        <v>1</v>
      </c>
      <c r="E62" s="15">
        <v>43800</v>
      </c>
      <c r="F62" s="12">
        <v>168</v>
      </c>
      <c r="G62" s="12">
        <v>33.599999999999994</v>
      </c>
      <c r="H62" s="17">
        <v>1</v>
      </c>
      <c r="I62" s="31">
        <v>19.999999999999996</v>
      </c>
      <c r="J62" s="12">
        <v>134.4</v>
      </c>
      <c r="K62" s="11" t="s">
        <v>60</v>
      </c>
      <c r="L62" s="11" t="s">
        <v>535</v>
      </c>
      <c r="M62" s="12">
        <v>60.48</v>
      </c>
      <c r="N62" s="13">
        <v>73.920000000000016</v>
      </c>
    </row>
    <row r="63" spans="1:14" x14ac:dyDescent="0.3">
      <c r="A63" s="7" t="s">
        <v>536</v>
      </c>
      <c r="B63" s="11" t="s">
        <v>537</v>
      </c>
      <c r="C63" s="12">
        <v>1</v>
      </c>
      <c r="D63" s="12">
        <v>1</v>
      </c>
      <c r="E63" s="15">
        <v>43800</v>
      </c>
      <c r="F63" s="12">
        <v>367</v>
      </c>
      <c r="G63" s="12">
        <v>73.399999999999977</v>
      </c>
      <c r="H63" s="17">
        <v>1</v>
      </c>
      <c r="I63" s="31">
        <v>19.999999999999993</v>
      </c>
      <c r="J63" s="12">
        <v>293.60000000000002</v>
      </c>
      <c r="K63" s="11" t="s">
        <v>60</v>
      </c>
      <c r="L63" s="11" t="s">
        <v>538</v>
      </c>
      <c r="M63" s="12">
        <v>110.1</v>
      </c>
      <c r="N63" s="13">
        <v>183.50000000000003</v>
      </c>
    </row>
    <row r="64" spans="1:14" x14ac:dyDescent="0.3">
      <c r="A64" s="7" t="s">
        <v>539</v>
      </c>
      <c r="B64" s="11" t="s">
        <v>540</v>
      </c>
      <c r="C64" s="12">
        <v>1</v>
      </c>
      <c r="D64" s="12">
        <v>1</v>
      </c>
      <c r="E64" s="15">
        <v>43800</v>
      </c>
      <c r="F64" s="12">
        <v>345</v>
      </c>
      <c r="G64" s="12">
        <v>69</v>
      </c>
      <c r="H64" s="17">
        <v>1</v>
      </c>
      <c r="I64" s="31">
        <v>20</v>
      </c>
      <c r="J64" s="12">
        <v>276</v>
      </c>
      <c r="K64" s="11" t="s">
        <v>63</v>
      </c>
      <c r="L64" s="11" t="s">
        <v>116</v>
      </c>
      <c r="M64" s="12">
        <v>106.95</v>
      </c>
      <c r="N64" s="13">
        <v>169.05</v>
      </c>
    </row>
    <row r="65" spans="1:14" x14ac:dyDescent="0.3">
      <c r="A65" s="7" t="s">
        <v>541</v>
      </c>
      <c r="B65" s="11" t="s">
        <v>542</v>
      </c>
      <c r="C65" s="12">
        <v>1</v>
      </c>
      <c r="D65" s="12">
        <v>1</v>
      </c>
      <c r="E65" s="15">
        <v>43800</v>
      </c>
      <c r="F65" s="12">
        <v>345</v>
      </c>
      <c r="G65" s="12">
        <v>69</v>
      </c>
      <c r="H65" s="17">
        <v>1</v>
      </c>
      <c r="I65" s="31">
        <v>20</v>
      </c>
      <c r="J65" s="12">
        <v>276</v>
      </c>
      <c r="K65" s="11" t="s">
        <v>63</v>
      </c>
      <c r="L65" s="11" t="s">
        <v>116</v>
      </c>
      <c r="M65" s="12">
        <v>106.95</v>
      </c>
      <c r="N65" s="13">
        <v>169.05</v>
      </c>
    </row>
    <row r="66" spans="1:14" x14ac:dyDescent="0.3">
      <c r="A66" s="7" t="s">
        <v>543</v>
      </c>
      <c r="B66" s="11" t="s">
        <v>544</v>
      </c>
      <c r="C66" s="12">
        <v>1</v>
      </c>
      <c r="D66" s="12">
        <v>1</v>
      </c>
      <c r="E66" s="15">
        <v>43800</v>
      </c>
      <c r="F66" s="12">
        <v>345</v>
      </c>
      <c r="G66" s="12">
        <v>69</v>
      </c>
      <c r="H66" s="17">
        <v>1</v>
      </c>
      <c r="I66" s="31">
        <v>20</v>
      </c>
      <c r="J66" s="12">
        <v>276</v>
      </c>
      <c r="K66" s="11" t="s">
        <v>63</v>
      </c>
      <c r="L66" s="11" t="s">
        <v>116</v>
      </c>
      <c r="M66" s="12">
        <v>106.95</v>
      </c>
      <c r="N66" s="13">
        <v>169.05</v>
      </c>
    </row>
    <row r="67" spans="1:14" x14ac:dyDescent="0.3">
      <c r="A67" s="7" t="s">
        <v>545</v>
      </c>
      <c r="B67" s="11" t="s">
        <v>546</v>
      </c>
      <c r="C67" s="12">
        <v>1</v>
      </c>
      <c r="D67" s="12">
        <v>1</v>
      </c>
      <c r="E67" s="15">
        <v>43800</v>
      </c>
      <c r="F67" s="12">
        <v>345</v>
      </c>
      <c r="G67" s="12">
        <v>69</v>
      </c>
      <c r="H67" s="17">
        <v>1</v>
      </c>
      <c r="I67" s="31">
        <v>20</v>
      </c>
      <c r="J67" s="12">
        <v>276</v>
      </c>
      <c r="K67" s="11" t="s">
        <v>63</v>
      </c>
      <c r="L67" s="11" t="s">
        <v>116</v>
      </c>
      <c r="M67" s="12">
        <v>106.95</v>
      </c>
      <c r="N67" s="13">
        <v>169.05</v>
      </c>
    </row>
    <row r="68" spans="1:14" x14ac:dyDescent="0.3">
      <c r="A68" s="7" t="s">
        <v>547</v>
      </c>
      <c r="B68" s="11" t="s">
        <v>548</v>
      </c>
      <c r="C68" s="12">
        <v>1</v>
      </c>
      <c r="D68" s="12">
        <v>1</v>
      </c>
      <c r="E68" s="15">
        <v>43800</v>
      </c>
      <c r="F68" s="12">
        <v>168</v>
      </c>
      <c r="G68" s="12">
        <v>33.599999999999994</v>
      </c>
      <c r="H68" s="17">
        <v>1</v>
      </c>
      <c r="I68" s="31">
        <v>19.999999999999996</v>
      </c>
      <c r="J68" s="12">
        <v>134.4</v>
      </c>
      <c r="K68" s="11" t="s">
        <v>11</v>
      </c>
      <c r="L68" s="11" t="s">
        <v>121</v>
      </c>
      <c r="M68" s="12">
        <v>75.600000000000009</v>
      </c>
      <c r="N68" s="13">
        <v>58.8</v>
      </c>
    </row>
    <row r="69" spans="1:14" x14ac:dyDescent="0.3">
      <c r="A69" s="7" t="s">
        <v>549</v>
      </c>
      <c r="B69" s="11" t="s">
        <v>550</v>
      </c>
      <c r="C69" s="12">
        <v>1</v>
      </c>
      <c r="D69" s="12">
        <v>1</v>
      </c>
      <c r="E69" s="15">
        <v>43800</v>
      </c>
      <c r="F69" s="12">
        <v>168</v>
      </c>
      <c r="G69" s="12">
        <v>33.599999999999994</v>
      </c>
      <c r="H69" s="17">
        <v>1</v>
      </c>
      <c r="I69" s="31">
        <v>19.999999999999996</v>
      </c>
      <c r="J69" s="12">
        <v>134.4</v>
      </c>
      <c r="K69" s="11" t="s">
        <v>11</v>
      </c>
      <c r="L69" s="11" t="s">
        <v>121</v>
      </c>
      <c r="M69" s="12">
        <v>75.600000000000009</v>
      </c>
      <c r="N69" s="13">
        <v>58.8</v>
      </c>
    </row>
    <row r="70" spans="1:14" x14ac:dyDescent="0.3">
      <c r="A70" s="7" t="s">
        <v>551</v>
      </c>
      <c r="B70" s="11" t="s">
        <v>552</v>
      </c>
      <c r="C70" s="12">
        <v>1</v>
      </c>
      <c r="D70" s="12">
        <v>1</v>
      </c>
      <c r="E70" s="15">
        <v>43800</v>
      </c>
      <c r="F70" s="12">
        <v>510</v>
      </c>
      <c r="G70" s="12">
        <v>102</v>
      </c>
      <c r="H70" s="17">
        <v>1</v>
      </c>
      <c r="I70" s="31">
        <v>20</v>
      </c>
      <c r="J70" s="12">
        <v>408</v>
      </c>
      <c r="K70" s="11" t="s">
        <v>41</v>
      </c>
      <c r="L70" s="11" t="s">
        <v>42</v>
      </c>
      <c r="M70" s="12">
        <v>163.20000000000002</v>
      </c>
      <c r="N70" s="13">
        <v>244.79999999999998</v>
      </c>
    </row>
    <row r="71" spans="1:14" x14ac:dyDescent="0.3">
      <c r="A71" s="7" t="s">
        <v>553</v>
      </c>
      <c r="B71" s="11" t="s">
        <v>554</v>
      </c>
      <c r="C71" s="12">
        <v>1</v>
      </c>
      <c r="D71" s="12">
        <v>1</v>
      </c>
      <c r="E71" s="15">
        <v>43800</v>
      </c>
      <c r="F71" s="12">
        <v>440</v>
      </c>
      <c r="G71" s="12">
        <v>88</v>
      </c>
      <c r="H71" s="17">
        <v>1</v>
      </c>
      <c r="I71" s="31">
        <v>20</v>
      </c>
      <c r="J71" s="12">
        <v>352</v>
      </c>
      <c r="K71" s="11" t="s">
        <v>44</v>
      </c>
      <c r="L71" s="11" t="s">
        <v>52</v>
      </c>
      <c r="M71" s="12">
        <v>136.4</v>
      </c>
      <c r="N71" s="13">
        <v>215.6</v>
      </c>
    </row>
    <row r="72" spans="1:14" x14ac:dyDescent="0.3">
      <c r="A72" s="7" t="s">
        <v>555</v>
      </c>
      <c r="B72" s="11" t="s">
        <v>556</v>
      </c>
      <c r="C72" s="12">
        <v>1</v>
      </c>
      <c r="D72" s="12">
        <v>1</v>
      </c>
      <c r="E72" s="15">
        <v>43800</v>
      </c>
      <c r="F72" s="12">
        <v>228</v>
      </c>
      <c r="G72" s="12">
        <v>45.599999999999994</v>
      </c>
      <c r="H72" s="17">
        <v>1</v>
      </c>
      <c r="I72" s="31">
        <v>20</v>
      </c>
      <c r="J72" s="12">
        <v>182.4</v>
      </c>
      <c r="K72" s="11" t="s">
        <v>60</v>
      </c>
      <c r="L72" s="11" t="s">
        <v>557</v>
      </c>
      <c r="M72" s="12">
        <v>79.8</v>
      </c>
      <c r="N72" s="13">
        <v>102.60000000000001</v>
      </c>
    </row>
    <row r="73" spans="1:14" x14ac:dyDescent="0.3">
      <c r="A73" s="7" t="s">
        <v>558</v>
      </c>
      <c r="B73" s="11" t="s">
        <v>559</v>
      </c>
      <c r="C73" s="12">
        <v>1</v>
      </c>
      <c r="D73" s="12">
        <v>1</v>
      </c>
      <c r="E73" s="15">
        <v>43800</v>
      </c>
      <c r="F73" s="12">
        <v>383</v>
      </c>
      <c r="G73" s="12">
        <v>76.599999999999966</v>
      </c>
      <c r="H73" s="17">
        <v>1</v>
      </c>
      <c r="I73" s="31">
        <v>19.999999999999989</v>
      </c>
      <c r="J73" s="12">
        <v>306.40000000000003</v>
      </c>
      <c r="K73" s="11" t="s">
        <v>63</v>
      </c>
      <c r="L73" s="11" t="s">
        <v>66</v>
      </c>
      <c r="M73" s="12">
        <v>122.56</v>
      </c>
      <c r="N73" s="13">
        <v>183.84000000000003</v>
      </c>
    </row>
    <row r="74" spans="1:14" x14ac:dyDescent="0.3">
      <c r="A74" s="7" t="s">
        <v>560</v>
      </c>
      <c r="B74" s="11" t="s">
        <v>561</v>
      </c>
      <c r="C74" s="12">
        <v>1</v>
      </c>
      <c r="D74" s="12">
        <v>1</v>
      </c>
      <c r="E74" s="15">
        <v>43800</v>
      </c>
      <c r="F74" s="12">
        <v>447</v>
      </c>
      <c r="G74" s="12">
        <v>89.399999999999977</v>
      </c>
      <c r="H74" s="17">
        <v>1</v>
      </c>
      <c r="I74" s="31">
        <v>19.999999999999996</v>
      </c>
      <c r="J74" s="12">
        <v>357.6</v>
      </c>
      <c r="K74" s="11" t="s">
        <v>63</v>
      </c>
      <c r="L74" s="11" t="s">
        <v>64</v>
      </c>
      <c r="M74" s="12">
        <v>156.44999999999999</v>
      </c>
      <c r="N74" s="13">
        <v>201.15000000000003</v>
      </c>
    </row>
    <row r="75" spans="1:14" x14ac:dyDescent="0.3">
      <c r="A75" s="7" t="s">
        <v>562</v>
      </c>
      <c r="B75" s="11" t="s">
        <v>563</v>
      </c>
      <c r="C75" s="12">
        <v>1</v>
      </c>
      <c r="D75" s="12">
        <v>1</v>
      </c>
      <c r="E75" s="15">
        <v>43800</v>
      </c>
      <c r="F75" s="12">
        <v>447</v>
      </c>
      <c r="G75" s="12">
        <v>89.399999999999977</v>
      </c>
      <c r="H75" s="17">
        <v>1</v>
      </c>
      <c r="I75" s="31">
        <v>19.999999999999996</v>
      </c>
      <c r="J75" s="12">
        <v>357.6</v>
      </c>
      <c r="K75" s="11" t="s">
        <v>63</v>
      </c>
      <c r="L75" s="11" t="s">
        <v>64</v>
      </c>
      <c r="M75" s="12">
        <v>156.44999999999999</v>
      </c>
      <c r="N75" s="13">
        <v>201.15000000000003</v>
      </c>
    </row>
    <row r="76" spans="1:14" x14ac:dyDescent="0.3">
      <c r="A76" s="7" t="s">
        <v>564</v>
      </c>
      <c r="B76" s="11" t="s">
        <v>565</v>
      </c>
      <c r="C76" s="12">
        <v>1</v>
      </c>
      <c r="D76" s="12">
        <v>1</v>
      </c>
      <c r="E76" s="15">
        <v>43800</v>
      </c>
      <c r="F76" s="12">
        <v>383</v>
      </c>
      <c r="G76" s="12">
        <v>76.599999999999966</v>
      </c>
      <c r="H76" s="17">
        <v>1</v>
      </c>
      <c r="I76" s="31">
        <v>19.999999999999989</v>
      </c>
      <c r="J76" s="12">
        <v>306.40000000000003</v>
      </c>
      <c r="K76" s="11" t="s">
        <v>63</v>
      </c>
      <c r="L76" s="11" t="s">
        <v>66</v>
      </c>
      <c r="M76" s="12">
        <v>122.56</v>
      </c>
      <c r="N76" s="13">
        <v>183.84000000000003</v>
      </c>
    </row>
    <row r="77" spans="1:14" x14ac:dyDescent="0.3">
      <c r="A77" s="7" t="s">
        <v>566</v>
      </c>
      <c r="B77" s="11" t="s">
        <v>567</v>
      </c>
      <c r="C77" s="12">
        <v>1</v>
      </c>
      <c r="D77" s="12">
        <v>1</v>
      </c>
      <c r="E77" s="15">
        <v>43800</v>
      </c>
      <c r="F77" s="12">
        <v>540</v>
      </c>
      <c r="G77" s="12">
        <v>108</v>
      </c>
      <c r="H77" s="17">
        <v>1</v>
      </c>
      <c r="I77" s="31">
        <v>20</v>
      </c>
      <c r="J77" s="12">
        <v>432</v>
      </c>
      <c r="K77" s="11" t="s">
        <v>44</v>
      </c>
      <c r="L77" s="11" t="s">
        <v>568</v>
      </c>
      <c r="M77" s="12">
        <v>167.4</v>
      </c>
      <c r="N77" s="13">
        <v>264.60000000000002</v>
      </c>
    </row>
    <row r="78" spans="1:14" x14ac:dyDescent="0.3">
      <c r="A78" s="7" t="s">
        <v>569</v>
      </c>
      <c r="B78" s="11" t="s">
        <v>570</v>
      </c>
      <c r="C78" s="12">
        <v>1</v>
      </c>
      <c r="D78" s="12">
        <v>1</v>
      </c>
      <c r="E78" s="15">
        <v>43800</v>
      </c>
      <c r="F78" s="12">
        <v>267</v>
      </c>
      <c r="G78" s="12">
        <v>53.399999999999977</v>
      </c>
      <c r="H78" s="17">
        <v>1</v>
      </c>
      <c r="I78" s="31">
        <v>19.999999999999993</v>
      </c>
      <c r="J78" s="12">
        <v>213.60000000000002</v>
      </c>
      <c r="K78" s="11" t="s">
        <v>60</v>
      </c>
      <c r="L78" s="11" t="s">
        <v>164</v>
      </c>
      <c r="M78" s="12">
        <v>90.78</v>
      </c>
      <c r="N78" s="13">
        <v>122.82000000000002</v>
      </c>
    </row>
    <row r="79" spans="1:14" x14ac:dyDescent="0.3">
      <c r="A79" s="7" t="s">
        <v>571</v>
      </c>
      <c r="B79" s="11" t="s">
        <v>572</v>
      </c>
      <c r="C79" s="12">
        <v>1</v>
      </c>
      <c r="D79" s="12">
        <v>1</v>
      </c>
      <c r="E79" s="15">
        <v>43800</v>
      </c>
      <c r="F79" s="12">
        <v>345</v>
      </c>
      <c r="G79" s="12">
        <v>69</v>
      </c>
      <c r="H79" s="17">
        <v>1</v>
      </c>
      <c r="I79" s="31">
        <v>20</v>
      </c>
      <c r="J79" s="12">
        <v>276</v>
      </c>
      <c r="K79" s="11" t="s">
        <v>63</v>
      </c>
      <c r="L79" s="11" t="s">
        <v>116</v>
      </c>
      <c r="M79" s="12">
        <v>106.95</v>
      </c>
      <c r="N79" s="13">
        <v>169.05</v>
      </c>
    </row>
    <row r="80" spans="1:14" x14ac:dyDescent="0.3">
      <c r="A80" s="7" t="s">
        <v>573</v>
      </c>
      <c r="B80" s="11" t="s">
        <v>574</v>
      </c>
      <c r="C80" s="12">
        <v>1</v>
      </c>
      <c r="D80" s="12">
        <v>1</v>
      </c>
      <c r="E80" s="15">
        <v>43800</v>
      </c>
      <c r="F80" s="12">
        <v>345</v>
      </c>
      <c r="G80" s="12">
        <v>69</v>
      </c>
      <c r="H80" s="17">
        <v>1</v>
      </c>
      <c r="I80" s="31">
        <v>20</v>
      </c>
      <c r="J80" s="12">
        <v>276</v>
      </c>
      <c r="K80" s="11" t="s">
        <v>63</v>
      </c>
      <c r="L80" s="11" t="s">
        <v>116</v>
      </c>
      <c r="M80" s="12">
        <v>106.95</v>
      </c>
      <c r="N80" s="13">
        <v>169.05</v>
      </c>
    </row>
    <row r="81" spans="1:14" x14ac:dyDescent="0.3">
      <c r="A81" s="7" t="s">
        <v>575</v>
      </c>
      <c r="B81" s="11" t="s">
        <v>576</v>
      </c>
      <c r="C81" s="12">
        <v>1</v>
      </c>
      <c r="D81" s="12">
        <v>1</v>
      </c>
      <c r="E81" s="15">
        <v>43800</v>
      </c>
      <c r="F81" s="12">
        <v>447</v>
      </c>
      <c r="G81" s="12">
        <v>89.399999999999977</v>
      </c>
      <c r="H81" s="17">
        <v>1</v>
      </c>
      <c r="I81" s="31">
        <v>19.999999999999996</v>
      </c>
      <c r="J81" s="12">
        <v>357.6</v>
      </c>
      <c r="K81" s="11" t="s">
        <v>63</v>
      </c>
      <c r="L81" s="11" t="s">
        <v>64</v>
      </c>
      <c r="M81" s="12">
        <v>156.44999999999999</v>
      </c>
      <c r="N81" s="13">
        <v>201.15000000000003</v>
      </c>
    </row>
    <row r="82" spans="1:14" x14ac:dyDescent="0.3">
      <c r="A82" s="7" t="s">
        <v>577</v>
      </c>
      <c r="B82" s="11" t="s">
        <v>578</v>
      </c>
      <c r="C82" s="12">
        <v>1</v>
      </c>
      <c r="D82" s="12">
        <v>1</v>
      </c>
      <c r="E82" s="15">
        <v>43800</v>
      </c>
      <c r="F82" s="12">
        <v>447</v>
      </c>
      <c r="G82" s="12">
        <v>89.399999999999977</v>
      </c>
      <c r="H82" s="17">
        <v>1</v>
      </c>
      <c r="I82" s="31">
        <v>19.999999999999996</v>
      </c>
      <c r="J82" s="12">
        <v>357.6</v>
      </c>
      <c r="K82" s="11" t="s">
        <v>63</v>
      </c>
      <c r="L82" s="11" t="s">
        <v>64</v>
      </c>
      <c r="M82" s="12">
        <v>156.44999999999999</v>
      </c>
      <c r="N82" s="13">
        <v>201.15000000000003</v>
      </c>
    </row>
    <row r="83" spans="1:14" x14ac:dyDescent="0.3">
      <c r="A83" s="7" t="s">
        <v>579</v>
      </c>
      <c r="B83" s="11" t="s">
        <v>580</v>
      </c>
      <c r="C83" s="12">
        <v>1</v>
      </c>
      <c r="D83" s="12">
        <v>1</v>
      </c>
      <c r="E83" s="15">
        <v>43800</v>
      </c>
      <c r="F83" s="12">
        <v>447</v>
      </c>
      <c r="G83" s="12">
        <v>89.399999999999977</v>
      </c>
      <c r="H83" s="17">
        <v>1</v>
      </c>
      <c r="I83" s="31">
        <v>19.999999999999996</v>
      </c>
      <c r="J83" s="12">
        <v>357.6</v>
      </c>
      <c r="K83" s="11" t="s">
        <v>63</v>
      </c>
      <c r="L83" s="11" t="s">
        <v>64</v>
      </c>
      <c r="M83" s="12">
        <v>156.44999999999999</v>
      </c>
      <c r="N83" s="13">
        <v>201.15000000000003</v>
      </c>
    </row>
    <row r="84" spans="1:14" x14ac:dyDescent="0.3">
      <c r="A84" s="7" t="s">
        <v>581</v>
      </c>
      <c r="B84" s="11" t="s">
        <v>582</v>
      </c>
      <c r="C84" s="12">
        <v>1</v>
      </c>
      <c r="D84" s="12">
        <v>1</v>
      </c>
      <c r="E84" s="15">
        <v>43800</v>
      </c>
      <c r="F84" s="12">
        <v>383</v>
      </c>
      <c r="G84" s="12">
        <v>76.599999999999966</v>
      </c>
      <c r="H84" s="17">
        <v>1</v>
      </c>
      <c r="I84" s="31">
        <v>19.999999999999989</v>
      </c>
      <c r="J84" s="12">
        <v>306.40000000000003</v>
      </c>
      <c r="K84" s="11" t="s">
        <v>63</v>
      </c>
      <c r="L84" s="11" t="s">
        <v>66</v>
      </c>
      <c r="M84" s="12">
        <v>122.56</v>
      </c>
      <c r="N84" s="13">
        <v>183.84000000000003</v>
      </c>
    </row>
    <row r="85" spans="1:14" x14ac:dyDescent="0.3">
      <c r="A85" s="7" t="s">
        <v>583</v>
      </c>
      <c r="B85" s="11" t="s">
        <v>584</v>
      </c>
      <c r="C85" s="12">
        <v>1</v>
      </c>
      <c r="D85" s="12">
        <v>1</v>
      </c>
      <c r="E85" s="15">
        <v>43800</v>
      </c>
      <c r="F85" s="12">
        <v>345</v>
      </c>
      <c r="G85" s="12">
        <v>69</v>
      </c>
      <c r="H85" s="17">
        <v>1</v>
      </c>
      <c r="I85" s="31">
        <v>20</v>
      </c>
      <c r="J85" s="12">
        <v>276</v>
      </c>
      <c r="K85" s="11" t="s">
        <v>63</v>
      </c>
      <c r="L85" s="11" t="s">
        <v>116</v>
      </c>
      <c r="M85" s="12">
        <v>106.95</v>
      </c>
      <c r="N85" s="13">
        <v>169.05</v>
      </c>
    </row>
    <row r="86" spans="1:14" x14ac:dyDescent="0.3">
      <c r="A86" s="7" t="s">
        <v>585</v>
      </c>
      <c r="B86" s="11" t="s">
        <v>586</v>
      </c>
      <c r="C86" s="12">
        <v>1</v>
      </c>
      <c r="D86" s="12">
        <v>1</v>
      </c>
      <c r="E86" s="15">
        <v>43800</v>
      </c>
      <c r="F86" s="12">
        <v>172</v>
      </c>
      <c r="G86" s="12">
        <v>34.400000000000006</v>
      </c>
      <c r="H86" s="17">
        <v>1</v>
      </c>
      <c r="I86" s="31">
        <v>20.000000000000004</v>
      </c>
      <c r="J86" s="12">
        <v>137.6</v>
      </c>
      <c r="K86" s="11" t="s">
        <v>11</v>
      </c>
      <c r="L86" s="11" t="s">
        <v>71</v>
      </c>
      <c r="M86" s="12">
        <v>65.36</v>
      </c>
      <c r="N86" s="13">
        <v>72.239999999999995</v>
      </c>
    </row>
    <row r="87" spans="1:14" x14ac:dyDescent="0.3">
      <c r="A87" s="7" t="s">
        <v>587</v>
      </c>
      <c r="B87" s="11" t="s">
        <v>588</v>
      </c>
      <c r="C87" s="12">
        <v>1</v>
      </c>
      <c r="D87" s="12">
        <v>1</v>
      </c>
      <c r="E87" s="15">
        <v>43800</v>
      </c>
      <c r="F87" s="12">
        <v>168</v>
      </c>
      <c r="G87" s="12">
        <v>33.599999999999994</v>
      </c>
      <c r="H87" s="17">
        <v>1</v>
      </c>
      <c r="I87" s="31">
        <v>19.999999999999996</v>
      </c>
      <c r="J87" s="12">
        <v>134.4</v>
      </c>
      <c r="K87" s="11" t="s">
        <v>11</v>
      </c>
      <c r="L87" s="11" t="s">
        <v>121</v>
      </c>
      <c r="M87" s="12">
        <v>75.600000000000009</v>
      </c>
      <c r="N87" s="13">
        <v>58.8</v>
      </c>
    </row>
    <row r="88" spans="1:14" x14ac:dyDescent="0.3">
      <c r="A88" s="7" t="s">
        <v>589</v>
      </c>
      <c r="B88" s="11" t="s">
        <v>590</v>
      </c>
      <c r="C88" s="12">
        <v>1</v>
      </c>
      <c r="D88" s="12">
        <v>1</v>
      </c>
      <c r="E88" s="15">
        <v>43800</v>
      </c>
      <c r="F88" s="12">
        <v>220</v>
      </c>
      <c r="G88" s="12">
        <v>44</v>
      </c>
      <c r="H88" s="17">
        <v>1</v>
      </c>
      <c r="I88" s="31">
        <v>20</v>
      </c>
      <c r="J88" s="12">
        <v>176</v>
      </c>
      <c r="K88" s="11" t="s">
        <v>14</v>
      </c>
      <c r="L88" s="11" t="s">
        <v>15</v>
      </c>
      <c r="M88" s="12">
        <v>39.6</v>
      </c>
      <c r="N88" s="13">
        <v>136.4</v>
      </c>
    </row>
    <row r="89" spans="1:14" x14ac:dyDescent="0.3">
      <c r="A89" s="7" t="s">
        <v>591</v>
      </c>
      <c r="B89" s="11" t="s">
        <v>592</v>
      </c>
      <c r="C89" s="12">
        <v>1</v>
      </c>
      <c r="D89" s="12">
        <v>1</v>
      </c>
      <c r="E89" s="15">
        <v>43800</v>
      </c>
      <c r="F89" s="12">
        <v>240</v>
      </c>
      <c r="G89" s="12">
        <v>48</v>
      </c>
      <c r="H89" s="17">
        <v>1</v>
      </c>
      <c r="I89" s="31">
        <v>20</v>
      </c>
      <c r="J89" s="12">
        <v>192</v>
      </c>
      <c r="K89" s="11" t="s">
        <v>14</v>
      </c>
      <c r="L89" s="11" t="s">
        <v>17</v>
      </c>
      <c r="M89" s="12">
        <v>43.199999999999996</v>
      </c>
      <c r="N89" s="13">
        <v>148.80000000000001</v>
      </c>
    </row>
    <row r="90" spans="1:14" x14ac:dyDescent="0.3">
      <c r="A90" s="7" t="s">
        <v>593</v>
      </c>
      <c r="B90" s="11" t="s">
        <v>594</v>
      </c>
      <c r="C90" s="12">
        <v>1</v>
      </c>
      <c r="D90" s="12">
        <v>1</v>
      </c>
      <c r="E90" s="15">
        <v>43800</v>
      </c>
      <c r="F90" s="12">
        <v>210</v>
      </c>
      <c r="G90" s="12">
        <v>42</v>
      </c>
      <c r="H90" s="17">
        <v>1</v>
      </c>
      <c r="I90" s="31">
        <v>20</v>
      </c>
      <c r="J90" s="12">
        <v>168</v>
      </c>
      <c r="K90" s="11" t="s">
        <v>14</v>
      </c>
      <c r="L90" s="11" t="s">
        <v>75</v>
      </c>
      <c r="M90" s="12">
        <v>37.799999999999997</v>
      </c>
      <c r="N90" s="13">
        <v>130.19999999999999</v>
      </c>
    </row>
    <row r="91" spans="1:14" x14ac:dyDescent="0.3">
      <c r="A91" s="7" t="s">
        <v>595</v>
      </c>
      <c r="B91" s="11" t="s">
        <v>596</v>
      </c>
      <c r="C91" s="12">
        <v>1</v>
      </c>
      <c r="D91" s="12">
        <v>1</v>
      </c>
      <c r="E91" s="15">
        <v>43800</v>
      </c>
      <c r="F91" s="12">
        <v>538</v>
      </c>
      <c r="G91" s="12">
        <v>107.59999999999997</v>
      </c>
      <c r="H91" s="17">
        <v>1</v>
      </c>
      <c r="I91" s="31">
        <v>19.999999999999993</v>
      </c>
      <c r="J91" s="12">
        <v>430.40000000000003</v>
      </c>
      <c r="K91" s="11" t="s">
        <v>44</v>
      </c>
      <c r="L91" s="11" t="s">
        <v>597</v>
      </c>
      <c r="M91" s="12">
        <v>129.12</v>
      </c>
      <c r="N91" s="13">
        <v>301.28000000000003</v>
      </c>
    </row>
    <row r="92" spans="1:14" x14ac:dyDescent="0.3">
      <c r="A92" s="7" t="s">
        <v>598</v>
      </c>
      <c r="B92" s="11" t="s">
        <v>599</v>
      </c>
      <c r="C92" s="12">
        <v>1</v>
      </c>
      <c r="D92" s="12">
        <v>1</v>
      </c>
      <c r="E92" s="15">
        <v>43800</v>
      </c>
      <c r="F92" s="12">
        <v>187</v>
      </c>
      <c r="G92" s="12">
        <v>37.400000000000006</v>
      </c>
      <c r="H92" s="17">
        <v>1</v>
      </c>
      <c r="I92" s="31">
        <v>20.000000000000004</v>
      </c>
      <c r="J92" s="12">
        <v>149.6</v>
      </c>
      <c r="K92" s="11" t="s">
        <v>60</v>
      </c>
      <c r="L92" s="11" t="s">
        <v>486</v>
      </c>
      <c r="M92" s="12">
        <v>59.84</v>
      </c>
      <c r="N92" s="13">
        <v>89.759999999999991</v>
      </c>
    </row>
    <row r="93" spans="1:14" x14ac:dyDescent="0.3">
      <c r="A93" s="7" t="s">
        <v>600</v>
      </c>
      <c r="B93" s="11" t="s">
        <v>601</v>
      </c>
      <c r="C93" s="12">
        <v>1</v>
      </c>
      <c r="D93" s="12">
        <v>1</v>
      </c>
      <c r="E93" s="15">
        <v>43800</v>
      </c>
      <c r="F93" s="12">
        <v>383</v>
      </c>
      <c r="G93" s="12">
        <v>76.599999999999966</v>
      </c>
      <c r="H93" s="17">
        <v>1</v>
      </c>
      <c r="I93" s="31">
        <v>19.999999999999989</v>
      </c>
      <c r="J93" s="12">
        <v>306.40000000000003</v>
      </c>
      <c r="K93" s="11" t="s">
        <v>63</v>
      </c>
      <c r="L93" s="11" t="s">
        <v>66</v>
      </c>
      <c r="M93" s="12">
        <v>122.56</v>
      </c>
      <c r="N93" s="13">
        <v>183.84000000000003</v>
      </c>
    </row>
    <row r="94" spans="1:14" x14ac:dyDescent="0.3">
      <c r="A94" s="7" t="s">
        <v>602</v>
      </c>
      <c r="B94" s="11" t="s">
        <v>603</v>
      </c>
      <c r="C94" s="12">
        <v>1</v>
      </c>
      <c r="D94" s="12">
        <v>1</v>
      </c>
      <c r="E94" s="15">
        <v>43800</v>
      </c>
      <c r="F94" s="12">
        <v>592</v>
      </c>
      <c r="G94" s="12">
        <v>118.39999999999998</v>
      </c>
      <c r="H94" s="17">
        <v>1</v>
      </c>
      <c r="I94" s="31">
        <v>19.999999999999996</v>
      </c>
      <c r="J94" s="12">
        <v>473.6</v>
      </c>
      <c r="K94" s="11" t="s">
        <v>44</v>
      </c>
      <c r="L94" s="11" t="s">
        <v>55</v>
      </c>
      <c r="M94" s="12">
        <v>165.76000000000002</v>
      </c>
      <c r="N94" s="13">
        <v>307.84000000000003</v>
      </c>
    </row>
    <row r="95" spans="1:14" x14ac:dyDescent="0.3">
      <c r="A95" s="7" t="s">
        <v>604</v>
      </c>
      <c r="B95" s="11" t="s">
        <v>605</v>
      </c>
      <c r="C95" s="12">
        <v>1</v>
      </c>
      <c r="D95" s="12">
        <v>1</v>
      </c>
      <c r="E95" s="15">
        <v>43800</v>
      </c>
      <c r="F95" s="12">
        <v>332</v>
      </c>
      <c r="G95" s="12">
        <v>66.399999999999977</v>
      </c>
      <c r="H95" s="17">
        <v>1</v>
      </c>
      <c r="I95" s="31">
        <v>19.999999999999993</v>
      </c>
      <c r="J95" s="12">
        <v>265.60000000000002</v>
      </c>
      <c r="K95" s="11" t="s">
        <v>60</v>
      </c>
      <c r="L95" s="11" t="s">
        <v>296</v>
      </c>
      <c r="M95" s="12">
        <v>99.6</v>
      </c>
      <c r="N95" s="13">
        <v>166.00000000000003</v>
      </c>
    </row>
    <row r="96" spans="1:14" x14ac:dyDescent="0.3">
      <c r="A96" s="7" t="s">
        <v>606</v>
      </c>
      <c r="B96" s="11" t="s">
        <v>607</v>
      </c>
      <c r="C96" s="12">
        <v>1</v>
      </c>
      <c r="D96" s="12">
        <v>1</v>
      </c>
      <c r="E96" s="15">
        <v>43800</v>
      </c>
      <c r="F96" s="12">
        <v>345</v>
      </c>
      <c r="G96" s="12">
        <v>69</v>
      </c>
      <c r="H96" s="17">
        <v>1</v>
      </c>
      <c r="I96" s="31">
        <v>20</v>
      </c>
      <c r="J96" s="12">
        <v>276</v>
      </c>
      <c r="K96" s="11" t="s">
        <v>63</v>
      </c>
      <c r="L96" s="11" t="s">
        <v>116</v>
      </c>
      <c r="M96" s="12">
        <v>106.95</v>
      </c>
      <c r="N96" s="13">
        <v>169.05</v>
      </c>
    </row>
    <row r="97" spans="1:14" x14ac:dyDescent="0.3">
      <c r="A97" s="7" t="s">
        <v>608</v>
      </c>
      <c r="B97" s="11" t="s">
        <v>609</v>
      </c>
      <c r="C97" s="12">
        <v>1</v>
      </c>
      <c r="D97" s="12">
        <v>1</v>
      </c>
      <c r="E97" s="15">
        <v>43800</v>
      </c>
      <c r="F97" s="12">
        <v>168</v>
      </c>
      <c r="G97" s="12">
        <v>33.599999999999994</v>
      </c>
      <c r="H97" s="17">
        <v>1</v>
      </c>
      <c r="I97" s="31">
        <v>19.999999999999996</v>
      </c>
      <c r="J97" s="12">
        <v>134.4</v>
      </c>
      <c r="K97" s="11" t="s">
        <v>11</v>
      </c>
      <c r="L97" s="11" t="s">
        <v>12</v>
      </c>
      <c r="M97" s="12">
        <v>25.2</v>
      </c>
      <c r="N97" s="13">
        <v>109.2</v>
      </c>
    </row>
    <row r="98" spans="1:14" x14ac:dyDescent="0.3">
      <c r="A98" s="7" t="s">
        <v>610</v>
      </c>
      <c r="B98" s="11" t="s">
        <v>611</v>
      </c>
      <c r="C98" s="12">
        <v>1</v>
      </c>
      <c r="D98" s="12">
        <v>1</v>
      </c>
      <c r="E98" s="15">
        <v>43800</v>
      </c>
      <c r="F98" s="12">
        <v>168</v>
      </c>
      <c r="G98" s="12">
        <v>33.599999999999994</v>
      </c>
      <c r="H98" s="17">
        <v>1</v>
      </c>
      <c r="I98" s="31">
        <v>19.999999999999996</v>
      </c>
      <c r="J98" s="12">
        <v>134.4</v>
      </c>
      <c r="K98" s="11" t="s">
        <v>11</v>
      </c>
      <c r="L98" s="11" t="s">
        <v>12</v>
      </c>
      <c r="M98" s="12">
        <v>25.2</v>
      </c>
      <c r="N98" s="13">
        <v>109.2</v>
      </c>
    </row>
    <row r="99" spans="1:14" x14ac:dyDescent="0.3">
      <c r="A99" s="7" t="s">
        <v>612</v>
      </c>
      <c r="B99" s="11" t="s">
        <v>613</v>
      </c>
      <c r="C99" s="12">
        <v>1</v>
      </c>
      <c r="D99" s="12">
        <v>1</v>
      </c>
      <c r="E99" s="15">
        <v>43800</v>
      </c>
      <c r="F99" s="12">
        <v>210</v>
      </c>
      <c r="G99" s="12">
        <v>42</v>
      </c>
      <c r="H99" s="17">
        <v>1</v>
      </c>
      <c r="I99" s="31">
        <v>20</v>
      </c>
      <c r="J99" s="12">
        <v>168</v>
      </c>
      <c r="K99" s="11" t="s">
        <v>14</v>
      </c>
      <c r="L99" s="11" t="s">
        <v>75</v>
      </c>
      <c r="M99" s="12">
        <v>37.799999999999997</v>
      </c>
      <c r="N99" s="13">
        <v>130.19999999999999</v>
      </c>
    </row>
    <row r="100" spans="1:14" x14ac:dyDescent="0.3">
      <c r="A100" s="7" t="s">
        <v>614</v>
      </c>
      <c r="B100" s="11" t="s">
        <v>615</v>
      </c>
      <c r="C100" s="12">
        <v>1</v>
      </c>
      <c r="D100" s="12">
        <v>1</v>
      </c>
      <c r="E100" s="15">
        <v>43800</v>
      </c>
      <c r="F100" s="12">
        <v>210</v>
      </c>
      <c r="G100" s="12">
        <v>42</v>
      </c>
      <c r="H100" s="17">
        <v>1</v>
      </c>
      <c r="I100" s="31">
        <v>20</v>
      </c>
      <c r="J100" s="12">
        <v>168</v>
      </c>
      <c r="K100" s="11" t="s">
        <v>14</v>
      </c>
      <c r="L100" s="11" t="s">
        <v>75</v>
      </c>
      <c r="M100" s="12">
        <v>37.799999999999997</v>
      </c>
      <c r="N100" s="13">
        <v>130.19999999999999</v>
      </c>
    </row>
    <row r="101" spans="1:14" x14ac:dyDescent="0.3">
      <c r="A101" s="7" t="s">
        <v>616</v>
      </c>
      <c r="B101" s="11" t="s">
        <v>617</v>
      </c>
      <c r="C101" s="12">
        <v>1</v>
      </c>
      <c r="D101" s="12">
        <v>1</v>
      </c>
      <c r="E101" s="15">
        <v>43800</v>
      </c>
      <c r="F101" s="12">
        <v>510</v>
      </c>
      <c r="G101" s="12">
        <v>102</v>
      </c>
      <c r="H101" s="17">
        <v>1</v>
      </c>
      <c r="I101" s="31">
        <v>20</v>
      </c>
      <c r="J101" s="12">
        <v>408</v>
      </c>
      <c r="K101" s="11" t="s">
        <v>41</v>
      </c>
      <c r="L101" s="11" t="s">
        <v>42</v>
      </c>
      <c r="M101" s="12">
        <v>163.20000000000002</v>
      </c>
      <c r="N101" s="13">
        <v>244.79999999999998</v>
      </c>
    </row>
    <row r="102" spans="1:14" x14ac:dyDescent="0.3">
      <c r="A102" s="7" t="s">
        <v>618</v>
      </c>
      <c r="B102" s="11" t="s">
        <v>619</v>
      </c>
      <c r="C102" s="12">
        <v>1</v>
      </c>
      <c r="D102" s="12">
        <v>1</v>
      </c>
      <c r="E102" s="15">
        <v>43800</v>
      </c>
      <c r="F102" s="12">
        <v>1491</v>
      </c>
      <c r="G102" s="12">
        <v>298.20000000000005</v>
      </c>
      <c r="H102" s="17">
        <v>1</v>
      </c>
      <c r="I102" s="31">
        <v>20.000000000000004</v>
      </c>
      <c r="J102" s="12">
        <v>1192.8</v>
      </c>
      <c r="K102" s="11" t="s">
        <v>26</v>
      </c>
      <c r="L102" s="11" t="s">
        <v>31</v>
      </c>
      <c r="M102" s="12">
        <v>506.94000000000005</v>
      </c>
      <c r="N102" s="13">
        <v>685.8599999999999</v>
      </c>
    </row>
    <row r="103" spans="1:14" x14ac:dyDescent="0.3">
      <c r="A103" s="7" t="s">
        <v>620</v>
      </c>
      <c r="B103" s="11" t="s">
        <v>621</v>
      </c>
      <c r="C103" s="12">
        <v>1</v>
      </c>
      <c r="D103" s="12">
        <v>1</v>
      </c>
      <c r="E103" s="15">
        <v>43800</v>
      </c>
      <c r="F103" s="12">
        <v>538</v>
      </c>
      <c r="G103" s="12">
        <v>107.59999999999997</v>
      </c>
      <c r="H103" s="17">
        <v>1</v>
      </c>
      <c r="I103" s="31">
        <v>19.999999999999993</v>
      </c>
      <c r="J103" s="12">
        <v>430.40000000000003</v>
      </c>
      <c r="K103" s="11" t="s">
        <v>44</v>
      </c>
      <c r="L103" s="11" t="s">
        <v>47</v>
      </c>
      <c r="M103" s="12">
        <v>145.26000000000002</v>
      </c>
      <c r="N103" s="13">
        <v>285.14</v>
      </c>
    </row>
    <row r="104" spans="1:14" x14ac:dyDescent="0.3">
      <c r="A104" s="7" t="s">
        <v>622</v>
      </c>
      <c r="B104" s="11" t="s">
        <v>623</v>
      </c>
      <c r="C104" s="12">
        <v>1</v>
      </c>
      <c r="D104" s="12">
        <v>1</v>
      </c>
      <c r="E104" s="15">
        <v>43800</v>
      </c>
      <c r="F104" s="12">
        <v>267</v>
      </c>
      <c r="G104" s="12">
        <v>53.399999999999977</v>
      </c>
      <c r="H104" s="17">
        <v>1</v>
      </c>
      <c r="I104" s="31">
        <v>19.999999999999993</v>
      </c>
      <c r="J104" s="12">
        <v>213.60000000000002</v>
      </c>
      <c r="K104" s="11" t="s">
        <v>60</v>
      </c>
      <c r="L104" s="11" t="s">
        <v>164</v>
      </c>
      <c r="M104" s="12">
        <v>90.78</v>
      </c>
      <c r="N104" s="13">
        <v>122.82000000000002</v>
      </c>
    </row>
    <row r="105" spans="1:14" x14ac:dyDescent="0.3">
      <c r="A105" s="7" t="s">
        <v>624</v>
      </c>
      <c r="B105" s="11" t="s">
        <v>625</v>
      </c>
      <c r="C105" s="12">
        <v>1</v>
      </c>
      <c r="D105" s="12">
        <v>1</v>
      </c>
      <c r="E105" s="15">
        <v>43800</v>
      </c>
      <c r="F105" s="12">
        <v>345</v>
      </c>
      <c r="G105" s="12">
        <v>69</v>
      </c>
      <c r="H105" s="17">
        <v>1</v>
      </c>
      <c r="I105" s="31">
        <v>20</v>
      </c>
      <c r="J105" s="12">
        <v>276</v>
      </c>
      <c r="K105" s="11" t="s">
        <v>63</v>
      </c>
      <c r="L105" s="11" t="s">
        <v>116</v>
      </c>
      <c r="M105" s="12">
        <v>106.95</v>
      </c>
      <c r="N105" s="13">
        <v>169.05</v>
      </c>
    </row>
    <row r="106" spans="1:14" x14ac:dyDescent="0.3">
      <c r="A106" s="7" t="s">
        <v>626</v>
      </c>
      <c r="B106" s="11" t="s">
        <v>627</v>
      </c>
      <c r="C106" s="12">
        <v>1</v>
      </c>
      <c r="D106" s="12">
        <v>1</v>
      </c>
      <c r="E106" s="15">
        <v>43800</v>
      </c>
      <c r="F106" s="12">
        <v>168</v>
      </c>
      <c r="G106" s="12">
        <v>33.599999999999994</v>
      </c>
      <c r="H106" s="17">
        <v>1</v>
      </c>
      <c r="I106" s="31">
        <v>19.999999999999996</v>
      </c>
      <c r="J106" s="12">
        <v>134.4</v>
      </c>
      <c r="K106" s="11" t="s">
        <v>11</v>
      </c>
      <c r="L106" s="11" t="s">
        <v>12</v>
      </c>
      <c r="M106" s="12">
        <v>25.2</v>
      </c>
      <c r="N106" s="13">
        <v>109.2</v>
      </c>
    </row>
    <row r="107" spans="1:14" x14ac:dyDescent="0.3">
      <c r="A107" s="7" t="s">
        <v>628</v>
      </c>
      <c r="B107" s="11" t="s">
        <v>629</v>
      </c>
      <c r="C107" s="12">
        <v>1</v>
      </c>
      <c r="D107" s="12">
        <v>0</v>
      </c>
      <c r="E107" s="15">
        <v>43800</v>
      </c>
      <c r="F107" s="12">
        <v>168</v>
      </c>
      <c r="G107" s="12">
        <v>33.599999999999994</v>
      </c>
      <c r="H107" s="17">
        <v>1</v>
      </c>
      <c r="I107" s="31">
        <v>19.999999999999996</v>
      </c>
      <c r="J107" s="12">
        <v>134.4</v>
      </c>
      <c r="K107" s="11" t="s">
        <v>11</v>
      </c>
      <c r="L107" s="11" t="s">
        <v>12</v>
      </c>
      <c r="M107" s="12">
        <v>25.2</v>
      </c>
      <c r="N107" s="13">
        <v>109.2</v>
      </c>
    </row>
    <row r="108" spans="1:14" x14ac:dyDescent="0.3">
      <c r="A108" s="7" t="s">
        <v>631</v>
      </c>
      <c r="B108" s="11" t="s">
        <v>632</v>
      </c>
      <c r="C108" s="12">
        <v>1</v>
      </c>
      <c r="D108" s="12">
        <v>0</v>
      </c>
      <c r="E108" s="15">
        <v>43800</v>
      </c>
      <c r="F108" s="12">
        <v>210</v>
      </c>
      <c r="G108" s="12">
        <v>42</v>
      </c>
      <c r="H108" s="17">
        <v>1</v>
      </c>
      <c r="I108" s="31">
        <v>20</v>
      </c>
      <c r="J108" s="12">
        <v>168</v>
      </c>
      <c r="K108" s="11" t="s">
        <v>14</v>
      </c>
      <c r="L108" s="11" t="s">
        <v>75</v>
      </c>
      <c r="M108" s="12">
        <v>37.799999999999997</v>
      </c>
      <c r="N108" s="13">
        <v>130.19999999999999</v>
      </c>
    </row>
    <row r="109" spans="1:14" x14ac:dyDescent="0.3">
      <c r="A109" s="7" t="s">
        <v>634</v>
      </c>
      <c r="B109" s="11" t="s">
        <v>635</v>
      </c>
      <c r="C109" s="12">
        <v>1</v>
      </c>
      <c r="D109" s="12">
        <v>0</v>
      </c>
      <c r="E109" s="15">
        <v>43800</v>
      </c>
      <c r="F109" s="12">
        <v>507</v>
      </c>
      <c r="G109" s="12">
        <v>101.39999999999998</v>
      </c>
      <c r="H109" s="17">
        <v>1</v>
      </c>
      <c r="I109" s="31">
        <v>19.999999999999996</v>
      </c>
      <c r="J109" s="12">
        <v>405.6</v>
      </c>
      <c r="K109" s="11" t="s">
        <v>44</v>
      </c>
      <c r="L109" s="11" t="s">
        <v>275</v>
      </c>
      <c r="M109" s="12">
        <v>136.89000000000001</v>
      </c>
      <c r="N109" s="13">
        <v>268.71000000000004</v>
      </c>
    </row>
    <row r="110" spans="1:14" x14ac:dyDescent="0.3">
      <c r="A110" s="7" t="s">
        <v>637</v>
      </c>
      <c r="B110" s="11" t="s">
        <v>638</v>
      </c>
      <c r="C110" s="12">
        <v>1</v>
      </c>
      <c r="D110" s="12">
        <v>0</v>
      </c>
      <c r="E110" s="15">
        <v>43800</v>
      </c>
      <c r="F110" s="12">
        <v>447</v>
      </c>
      <c r="G110" s="12">
        <v>89.399999999999977</v>
      </c>
      <c r="H110" s="17">
        <v>1</v>
      </c>
      <c r="I110" s="31">
        <v>19.999999999999996</v>
      </c>
      <c r="J110" s="12">
        <v>357.6</v>
      </c>
      <c r="K110" s="11" t="s">
        <v>63</v>
      </c>
      <c r="L110" s="11" t="s">
        <v>64</v>
      </c>
      <c r="M110" s="12">
        <v>156.44999999999999</v>
      </c>
      <c r="N110" s="13">
        <v>201.15000000000003</v>
      </c>
    </row>
    <row r="111" spans="1:14" x14ac:dyDescent="0.3">
      <c r="A111" s="7" t="s">
        <v>637</v>
      </c>
      <c r="B111" s="11" t="s">
        <v>639</v>
      </c>
      <c r="C111" s="12">
        <v>0</v>
      </c>
      <c r="D111" s="12">
        <v>1</v>
      </c>
      <c r="E111" s="15">
        <v>43800</v>
      </c>
      <c r="F111" s="12">
        <v>447</v>
      </c>
      <c r="G111" s="12">
        <v>89.399999999999977</v>
      </c>
      <c r="H111" s="17">
        <v>1</v>
      </c>
      <c r="I111" s="31">
        <v>19.999999999999996</v>
      </c>
      <c r="J111" s="12">
        <v>357.6</v>
      </c>
      <c r="K111" s="11" t="s">
        <v>63</v>
      </c>
      <c r="L111" s="11" t="s">
        <v>64</v>
      </c>
      <c r="M111" s="12">
        <v>156.44999999999999</v>
      </c>
      <c r="N111" s="13">
        <v>201.15000000000003</v>
      </c>
    </row>
    <row r="112" spans="1:14" x14ac:dyDescent="0.3">
      <c r="A112" s="7" t="s">
        <v>640</v>
      </c>
      <c r="B112" s="11" t="s">
        <v>641</v>
      </c>
      <c r="C112" s="12">
        <v>1</v>
      </c>
      <c r="D112" s="12">
        <v>1</v>
      </c>
      <c r="E112" s="15">
        <v>43800</v>
      </c>
      <c r="F112" s="12">
        <v>447</v>
      </c>
      <c r="G112" s="12">
        <v>89.399999999999977</v>
      </c>
      <c r="H112" s="17">
        <v>1</v>
      </c>
      <c r="I112" s="31">
        <v>19.999999999999996</v>
      </c>
      <c r="J112" s="12">
        <v>357.6</v>
      </c>
      <c r="K112" s="11" t="s">
        <v>63</v>
      </c>
      <c r="L112" s="11" t="s">
        <v>64</v>
      </c>
      <c r="M112" s="12">
        <v>156.44999999999999</v>
      </c>
      <c r="N112" s="13">
        <v>201.15000000000003</v>
      </c>
    </row>
    <row r="113" spans="1:14" x14ac:dyDescent="0.3">
      <c r="A113" s="7" t="s">
        <v>642</v>
      </c>
      <c r="B113" s="11" t="s">
        <v>643</v>
      </c>
      <c r="C113" s="12">
        <v>1</v>
      </c>
      <c r="D113" s="12">
        <v>0</v>
      </c>
      <c r="E113" s="15">
        <v>43800</v>
      </c>
      <c r="F113" s="12">
        <v>345</v>
      </c>
      <c r="G113" s="12">
        <v>69</v>
      </c>
      <c r="H113" s="17">
        <v>1</v>
      </c>
      <c r="I113" s="31">
        <v>20</v>
      </c>
      <c r="J113" s="12">
        <v>276</v>
      </c>
      <c r="K113" s="11" t="s">
        <v>63</v>
      </c>
      <c r="L113" s="11" t="s">
        <v>116</v>
      </c>
      <c r="M113" s="12">
        <v>106.95</v>
      </c>
      <c r="N113" s="13">
        <v>169.05</v>
      </c>
    </row>
    <row r="114" spans="1:14" x14ac:dyDescent="0.3">
      <c r="A114" s="7" t="s">
        <v>645</v>
      </c>
      <c r="B114" s="11" t="s">
        <v>646</v>
      </c>
      <c r="C114" s="12">
        <v>1</v>
      </c>
      <c r="D114" s="12">
        <v>0</v>
      </c>
      <c r="E114" s="15">
        <v>43800</v>
      </c>
      <c r="F114" s="12">
        <v>447</v>
      </c>
      <c r="G114" s="12">
        <v>89.399999999999977</v>
      </c>
      <c r="H114" s="17">
        <v>1</v>
      </c>
      <c r="I114" s="31">
        <v>19.999999999999996</v>
      </c>
      <c r="J114" s="12">
        <v>357.6</v>
      </c>
      <c r="K114" s="11" t="s">
        <v>63</v>
      </c>
      <c r="L114" s="11" t="s">
        <v>64</v>
      </c>
      <c r="M114" s="12">
        <v>156.44999999999999</v>
      </c>
      <c r="N114" s="13">
        <v>201.15000000000003</v>
      </c>
    </row>
    <row r="115" spans="1:14" x14ac:dyDescent="0.3">
      <c r="A115" s="7" t="s">
        <v>648</v>
      </c>
      <c r="B115" s="11" t="s">
        <v>649</v>
      </c>
      <c r="C115" s="12">
        <v>1</v>
      </c>
      <c r="D115" s="12">
        <v>0</v>
      </c>
      <c r="E115" s="15">
        <v>43800</v>
      </c>
      <c r="F115" s="12">
        <v>144</v>
      </c>
      <c r="G115" s="12">
        <v>28.799999999999997</v>
      </c>
      <c r="H115" s="17">
        <v>1</v>
      </c>
      <c r="I115" s="31">
        <v>20</v>
      </c>
      <c r="J115" s="12">
        <v>115.2</v>
      </c>
      <c r="K115" s="11" t="s">
        <v>11</v>
      </c>
      <c r="L115" s="11" t="s">
        <v>119</v>
      </c>
      <c r="M115" s="12">
        <v>66.240000000000009</v>
      </c>
      <c r="N115" s="13">
        <v>48.959999999999994</v>
      </c>
    </row>
    <row r="116" spans="1:14" x14ac:dyDescent="0.3">
      <c r="A116" s="7" t="s">
        <v>651</v>
      </c>
      <c r="B116" s="11" t="s">
        <v>652</v>
      </c>
      <c r="C116" s="12">
        <v>1</v>
      </c>
      <c r="D116" s="12">
        <v>0</v>
      </c>
      <c r="E116" s="15">
        <v>43800</v>
      </c>
      <c r="F116" s="12">
        <v>168</v>
      </c>
      <c r="G116" s="12">
        <v>33.599999999999994</v>
      </c>
      <c r="H116" s="17">
        <v>1</v>
      </c>
      <c r="I116" s="31">
        <v>19.999999999999996</v>
      </c>
      <c r="J116" s="12">
        <v>134.4</v>
      </c>
      <c r="K116" s="11" t="s">
        <v>11</v>
      </c>
      <c r="L116" s="11" t="s">
        <v>121</v>
      </c>
      <c r="M116" s="12">
        <v>75.600000000000009</v>
      </c>
      <c r="N116" s="13">
        <v>58.8</v>
      </c>
    </row>
    <row r="117" spans="1:14" x14ac:dyDescent="0.3">
      <c r="A117" s="7" t="s">
        <v>654</v>
      </c>
      <c r="B117" s="11" t="s">
        <v>655</v>
      </c>
      <c r="C117" s="12">
        <v>1</v>
      </c>
      <c r="D117" s="12">
        <v>0</v>
      </c>
      <c r="E117" s="15">
        <v>43800</v>
      </c>
      <c r="F117" s="12">
        <v>210</v>
      </c>
      <c r="G117" s="12">
        <v>42</v>
      </c>
      <c r="H117" s="17">
        <v>1</v>
      </c>
      <c r="I117" s="31">
        <v>20</v>
      </c>
      <c r="J117" s="12">
        <v>168</v>
      </c>
      <c r="K117" s="11" t="s">
        <v>14</v>
      </c>
      <c r="L117" s="11" t="s">
        <v>75</v>
      </c>
      <c r="M117" s="12">
        <v>37.799999999999997</v>
      </c>
      <c r="N117" s="13">
        <v>130.19999999999999</v>
      </c>
    </row>
    <row r="118" spans="1:14" x14ac:dyDescent="0.3">
      <c r="A118" s="7" t="s">
        <v>657</v>
      </c>
      <c r="B118" s="11" t="s">
        <v>658</v>
      </c>
      <c r="C118" s="12">
        <v>1</v>
      </c>
      <c r="D118" s="12">
        <v>0</v>
      </c>
      <c r="E118" s="15">
        <v>43800</v>
      </c>
      <c r="F118" s="12">
        <v>240</v>
      </c>
      <c r="G118" s="12">
        <v>48</v>
      </c>
      <c r="H118" s="17">
        <v>1</v>
      </c>
      <c r="I118" s="31">
        <v>20</v>
      </c>
      <c r="J118" s="12">
        <v>192</v>
      </c>
      <c r="K118" s="11" t="s">
        <v>14</v>
      </c>
      <c r="L118" s="11" t="s">
        <v>17</v>
      </c>
      <c r="M118" s="12">
        <v>43.199999999999996</v>
      </c>
      <c r="N118" s="13">
        <v>148.80000000000001</v>
      </c>
    </row>
    <row r="119" spans="1:14" x14ac:dyDescent="0.3">
      <c r="A119" s="7" t="s">
        <v>664</v>
      </c>
      <c r="B119" s="11" t="s">
        <v>665</v>
      </c>
      <c r="C119" s="12">
        <v>1</v>
      </c>
      <c r="D119" s="12">
        <v>1</v>
      </c>
      <c r="E119" s="15">
        <v>43800</v>
      </c>
      <c r="F119" s="12">
        <v>210</v>
      </c>
      <c r="G119" s="12">
        <v>42</v>
      </c>
      <c r="H119" s="17">
        <v>1</v>
      </c>
      <c r="I119" s="31">
        <v>20</v>
      </c>
      <c r="J119" s="12">
        <v>168</v>
      </c>
      <c r="K119" s="11" t="s">
        <v>14</v>
      </c>
      <c r="L119" s="11" t="s">
        <v>75</v>
      </c>
      <c r="M119" s="12">
        <v>37.799999999999997</v>
      </c>
      <c r="N119" s="13">
        <v>130.19999999999999</v>
      </c>
    </row>
    <row r="120" spans="1:14" x14ac:dyDescent="0.3">
      <c r="A120" s="7" t="s">
        <v>666</v>
      </c>
      <c r="B120" s="11" t="s">
        <v>667</v>
      </c>
      <c r="C120" s="12">
        <v>1</v>
      </c>
      <c r="D120" s="12">
        <v>0</v>
      </c>
      <c r="E120" s="15">
        <v>43800</v>
      </c>
      <c r="F120" s="12">
        <v>538</v>
      </c>
      <c r="G120" s="12">
        <v>107.59999999999997</v>
      </c>
      <c r="H120" s="17">
        <v>1</v>
      </c>
      <c r="I120" s="31">
        <v>19.999999999999993</v>
      </c>
      <c r="J120" s="12">
        <v>430.40000000000003</v>
      </c>
      <c r="K120" s="11" t="s">
        <v>44</v>
      </c>
      <c r="L120" s="11" t="s">
        <v>597</v>
      </c>
      <c r="M120" s="12">
        <v>129.12</v>
      </c>
      <c r="N120" s="13">
        <v>301.28000000000003</v>
      </c>
    </row>
    <row r="121" spans="1:14" x14ac:dyDescent="0.3">
      <c r="A121" s="7" t="s">
        <v>672</v>
      </c>
      <c r="B121" s="11" t="s">
        <v>673</v>
      </c>
      <c r="C121" s="12">
        <v>1</v>
      </c>
      <c r="D121" s="12">
        <v>1</v>
      </c>
      <c r="E121" s="15">
        <v>43800</v>
      </c>
      <c r="F121" s="12">
        <v>345</v>
      </c>
      <c r="G121" s="12">
        <v>69</v>
      </c>
      <c r="H121" s="17">
        <v>1</v>
      </c>
      <c r="I121" s="31">
        <v>20</v>
      </c>
      <c r="J121" s="12">
        <v>276</v>
      </c>
      <c r="K121" s="11" t="s">
        <v>63</v>
      </c>
      <c r="L121" s="11" t="s">
        <v>116</v>
      </c>
      <c r="M121" s="12">
        <v>106.95</v>
      </c>
      <c r="N121" s="13">
        <v>169.05</v>
      </c>
    </row>
    <row r="122" spans="1:14" x14ac:dyDescent="0.3">
      <c r="A122" s="7" t="s">
        <v>674</v>
      </c>
      <c r="B122" s="11" t="s">
        <v>675</v>
      </c>
      <c r="C122" s="12">
        <v>1</v>
      </c>
      <c r="D122" s="12">
        <v>0</v>
      </c>
      <c r="E122" s="15">
        <v>43800</v>
      </c>
      <c r="F122" s="12">
        <v>383</v>
      </c>
      <c r="G122" s="12">
        <v>76.599999999999966</v>
      </c>
      <c r="H122" s="17">
        <v>1</v>
      </c>
      <c r="I122" s="31">
        <v>19.999999999999989</v>
      </c>
      <c r="J122" s="12">
        <v>306.40000000000003</v>
      </c>
      <c r="K122" s="11" t="s">
        <v>63</v>
      </c>
      <c r="L122" s="11" t="s">
        <v>66</v>
      </c>
      <c r="M122" s="12">
        <v>122.56</v>
      </c>
      <c r="N122" s="13">
        <v>183.84000000000003</v>
      </c>
    </row>
    <row r="123" spans="1:14" x14ac:dyDescent="0.3">
      <c r="A123" s="7" t="s">
        <v>678</v>
      </c>
      <c r="B123" s="11" t="s">
        <v>679</v>
      </c>
      <c r="C123" s="12">
        <v>1</v>
      </c>
      <c r="D123" s="12">
        <v>0</v>
      </c>
      <c r="E123" s="15">
        <v>43800</v>
      </c>
      <c r="F123" s="12">
        <v>345</v>
      </c>
      <c r="G123" s="12">
        <v>69</v>
      </c>
      <c r="H123" s="17">
        <v>1</v>
      </c>
      <c r="I123" s="31">
        <v>20</v>
      </c>
      <c r="J123" s="12">
        <v>276</v>
      </c>
      <c r="K123" s="11" t="s">
        <v>63</v>
      </c>
      <c r="L123" s="11" t="s">
        <v>116</v>
      </c>
      <c r="M123" s="12">
        <v>106.95</v>
      </c>
      <c r="N123" s="13">
        <v>169.05</v>
      </c>
    </row>
    <row r="124" spans="1:14" x14ac:dyDescent="0.3">
      <c r="A124" s="7" t="s">
        <v>683</v>
      </c>
      <c r="B124" s="11" t="s">
        <v>684</v>
      </c>
      <c r="C124" s="12">
        <v>1</v>
      </c>
      <c r="D124" s="12">
        <v>0</v>
      </c>
      <c r="E124" s="15">
        <v>43800</v>
      </c>
      <c r="F124" s="12">
        <v>168</v>
      </c>
      <c r="G124" s="12">
        <v>33.599999999999994</v>
      </c>
      <c r="H124" s="17">
        <v>1</v>
      </c>
      <c r="I124" s="31">
        <v>19.999999999999996</v>
      </c>
      <c r="J124" s="12">
        <v>134.4</v>
      </c>
      <c r="K124" s="11" t="s">
        <v>11</v>
      </c>
      <c r="L124" s="11" t="s">
        <v>12</v>
      </c>
      <c r="M124" s="12">
        <v>25.2</v>
      </c>
      <c r="N124" s="13">
        <v>109.2</v>
      </c>
    </row>
    <row r="125" spans="1:14" x14ac:dyDescent="0.3">
      <c r="A125" s="7" t="s">
        <v>686</v>
      </c>
      <c r="B125" s="11" t="s">
        <v>687</v>
      </c>
      <c r="C125" s="12">
        <v>1</v>
      </c>
      <c r="D125" s="12">
        <v>0</v>
      </c>
      <c r="E125" s="15">
        <v>43800</v>
      </c>
      <c r="F125" s="12">
        <v>144</v>
      </c>
      <c r="G125" s="12">
        <v>28.799999999999997</v>
      </c>
      <c r="H125" s="17">
        <v>1</v>
      </c>
      <c r="I125" s="31">
        <v>20</v>
      </c>
      <c r="J125" s="12">
        <v>115.2</v>
      </c>
      <c r="K125" s="11" t="s">
        <v>11</v>
      </c>
      <c r="L125" s="11" t="s">
        <v>119</v>
      </c>
      <c r="M125" s="12">
        <v>66.240000000000009</v>
      </c>
      <c r="N125" s="13">
        <v>48.959999999999994</v>
      </c>
    </row>
    <row r="126" spans="1:14" x14ac:dyDescent="0.3">
      <c r="A126" s="7" t="s">
        <v>691</v>
      </c>
      <c r="B126" s="11" t="s">
        <v>692</v>
      </c>
      <c r="C126" s="12">
        <v>1</v>
      </c>
      <c r="D126" s="12">
        <v>1</v>
      </c>
      <c r="E126" s="15">
        <v>43800</v>
      </c>
      <c r="F126" s="12">
        <v>220</v>
      </c>
      <c r="G126" s="12">
        <v>44</v>
      </c>
      <c r="H126" s="17">
        <v>1</v>
      </c>
      <c r="I126" s="31">
        <v>20</v>
      </c>
      <c r="J126" s="12">
        <v>176</v>
      </c>
      <c r="K126" s="11" t="s">
        <v>14</v>
      </c>
      <c r="L126" s="11" t="s">
        <v>15</v>
      </c>
      <c r="M126" s="12">
        <v>39.6</v>
      </c>
      <c r="N126" s="13">
        <v>136.4</v>
      </c>
    </row>
    <row r="127" spans="1:14" x14ac:dyDescent="0.3">
      <c r="A127" s="7" t="s">
        <v>693</v>
      </c>
      <c r="B127" s="11" t="s">
        <v>694</v>
      </c>
      <c r="C127" s="12">
        <v>1</v>
      </c>
      <c r="D127" s="12">
        <v>0</v>
      </c>
      <c r="E127" s="15">
        <v>43800</v>
      </c>
      <c r="F127" s="12">
        <v>210</v>
      </c>
      <c r="G127" s="12">
        <v>42</v>
      </c>
      <c r="H127" s="17">
        <v>1</v>
      </c>
      <c r="I127" s="31">
        <v>20</v>
      </c>
      <c r="J127" s="12">
        <v>168</v>
      </c>
      <c r="K127" s="11" t="s">
        <v>14</v>
      </c>
      <c r="L127" s="11" t="s">
        <v>75</v>
      </c>
      <c r="M127" s="12">
        <v>37.799999999999997</v>
      </c>
      <c r="N127" s="13">
        <v>130.19999999999999</v>
      </c>
    </row>
    <row r="128" spans="1:14" x14ac:dyDescent="0.3">
      <c r="A128" s="7" t="s">
        <v>700</v>
      </c>
      <c r="B128" s="11" t="s">
        <v>701</v>
      </c>
      <c r="C128" s="12">
        <v>1</v>
      </c>
      <c r="D128" s="12">
        <v>1</v>
      </c>
      <c r="E128" s="15">
        <v>43800</v>
      </c>
      <c r="F128" s="12">
        <v>240</v>
      </c>
      <c r="G128" s="12">
        <v>48</v>
      </c>
      <c r="H128" s="17">
        <v>1</v>
      </c>
      <c r="I128" s="31">
        <v>20</v>
      </c>
      <c r="J128" s="12">
        <v>192</v>
      </c>
      <c r="K128" s="11" t="s">
        <v>14</v>
      </c>
      <c r="L128" s="11" t="s">
        <v>17</v>
      </c>
      <c r="M128" s="12">
        <v>43.199999999999996</v>
      </c>
      <c r="N128" s="13">
        <v>148.80000000000001</v>
      </c>
    </row>
    <row r="129" spans="1:14" x14ac:dyDescent="0.3">
      <c r="A129" s="7" t="s">
        <v>702</v>
      </c>
      <c r="B129" s="11" t="s">
        <v>703</v>
      </c>
      <c r="C129" s="12">
        <v>1</v>
      </c>
      <c r="D129" s="12">
        <v>1</v>
      </c>
      <c r="E129" s="15">
        <v>43800</v>
      </c>
      <c r="F129" s="12">
        <v>220</v>
      </c>
      <c r="G129" s="12">
        <v>44</v>
      </c>
      <c r="H129" s="17">
        <v>1</v>
      </c>
      <c r="I129" s="31">
        <v>20</v>
      </c>
      <c r="J129" s="12">
        <v>176</v>
      </c>
      <c r="K129" s="11" t="s">
        <v>14</v>
      </c>
      <c r="L129" s="11" t="s">
        <v>15</v>
      </c>
      <c r="M129" s="12">
        <v>39.6</v>
      </c>
      <c r="N129" s="13">
        <v>136.4</v>
      </c>
    </row>
    <row r="130" spans="1:14" x14ac:dyDescent="0.3">
      <c r="A130" s="7" t="s">
        <v>704</v>
      </c>
      <c r="B130" s="11" t="s">
        <v>705</v>
      </c>
      <c r="C130" s="12">
        <v>1</v>
      </c>
      <c r="D130" s="12">
        <v>0</v>
      </c>
      <c r="E130" s="15">
        <v>43800</v>
      </c>
      <c r="F130" s="12">
        <v>440</v>
      </c>
      <c r="G130" s="12">
        <v>88</v>
      </c>
      <c r="H130" s="17">
        <v>1</v>
      </c>
      <c r="I130" s="31">
        <v>20</v>
      </c>
      <c r="J130" s="12">
        <v>352</v>
      </c>
      <c r="K130" s="11" t="s">
        <v>44</v>
      </c>
      <c r="L130" s="11" t="s">
        <v>52</v>
      </c>
      <c r="M130" s="12">
        <v>136.4</v>
      </c>
      <c r="N130" s="13">
        <v>215.6</v>
      </c>
    </row>
    <row r="131" spans="1:14" x14ac:dyDescent="0.3">
      <c r="A131" s="7" t="s">
        <v>709</v>
      </c>
      <c r="B131" s="11" t="s">
        <v>710</v>
      </c>
      <c r="C131" s="12">
        <v>1</v>
      </c>
      <c r="D131" s="12">
        <v>1</v>
      </c>
      <c r="E131" s="15">
        <v>43800</v>
      </c>
      <c r="F131" s="12">
        <v>447</v>
      </c>
      <c r="G131" s="12">
        <v>89.399999999999977</v>
      </c>
      <c r="H131" s="17">
        <v>1</v>
      </c>
      <c r="I131" s="31">
        <v>19.999999999999996</v>
      </c>
      <c r="J131" s="12">
        <v>357.6</v>
      </c>
      <c r="K131" s="11" t="s">
        <v>63</v>
      </c>
      <c r="L131" s="11" t="s">
        <v>64</v>
      </c>
      <c r="M131" s="12">
        <v>156.44999999999999</v>
      </c>
      <c r="N131" s="13">
        <v>201.15000000000003</v>
      </c>
    </row>
    <row r="132" spans="1:14" x14ac:dyDescent="0.3">
      <c r="A132" s="7" t="s">
        <v>711</v>
      </c>
      <c r="B132" s="11" t="s">
        <v>712</v>
      </c>
      <c r="C132" s="12">
        <v>1</v>
      </c>
      <c r="D132" s="12">
        <v>0</v>
      </c>
      <c r="E132" s="15">
        <v>43800</v>
      </c>
      <c r="F132" s="12">
        <v>383</v>
      </c>
      <c r="G132" s="12">
        <v>76.599999999999966</v>
      </c>
      <c r="H132" s="17">
        <v>1</v>
      </c>
      <c r="I132" s="31">
        <v>19.999999999999989</v>
      </c>
      <c r="J132" s="12">
        <v>306.40000000000003</v>
      </c>
      <c r="K132" s="11" t="s">
        <v>63</v>
      </c>
      <c r="L132" s="11" t="s">
        <v>66</v>
      </c>
      <c r="M132" s="12">
        <v>122.56</v>
      </c>
      <c r="N132" s="13">
        <v>183.84000000000003</v>
      </c>
    </row>
    <row r="133" spans="1:14" x14ac:dyDescent="0.3">
      <c r="A133" s="7" t="s">
        <v>714</v>
      </c>
      <c r="B133" s="11" t="s">
        <v>715</v>
      </c>
      <c r="C133" s="12">
        <v>1</v>
      </c>
      <c r="D133" s="12">
        <v>1</v>
      </c>
      <c r="E133" s="15">
        <v>43800</v>
      </c>
      <c r="F133" s="12">
        <v>172</v>
      </c>
      <c r="G133" s="12">
        <v>34.400000000000006</v>
      </c>
      <c r="H133" s="17">
        <v>1</v>
      </c>
      <c r="I133" s="31">
        <v>20.000000000000004</v>
      </c>
      <c r="J133" s="12">
        <v>137.6</v>
      </c>
      <c r="K133" s="11" t="s">
        <v>11</v>
      </c>
      <c r="L133" s="11" t="s">
        <v>71</v>
      </c>
      <c r="M133" s="12">
        <v>65.36</v>
      </c>
      <c r="N133" s="13">
        <v>72.239999999999995</v>
      </c>
    </row>
    <row r="134" spans="1:14" x14ac:dyDescent="0.3">
      <c r="A134" s="7" t="s">
        <v>716</v>
      </c>
      <c r="B134" s="11" t="s">
        <v>717</v>
      </c>
      <c r="C134" s="12">
        <v>1</v>
      </c>
      <c r="D134" s="12">
        <v>1</v>
      </c>
      <c r="E134" s="15">
        <v>43800</v>
      </c>
      <c r="F134" s="12">
        <v>172</v>
      </c>
      <c r="G134" s="12">
        <v>34.400000000000006</v>
      </c>
      <c r="H134" s="17">
        <v>1</v>
      </c>
      <c r="I134" s="31">
        <v>20.000000000000004</v>
      </c>
      <c r="J134" s="12">
        <v>137.6</v>
      </c>
      <c r="K134" s="11" t="s">
        <v>11</v>
      </c>
      <c r="L134" s="11" t="s">
        <v>71</v>
      </c>
      <c r="M134" s="12">
        <v>65.36</v>
      </c>
      <c r="N134" s="13">
        <v>72.239999999999995</v>
      </c>
    </row>
    <row r="135" spans="1:14" x14ac:dyDescent="0.3">
      <c r="A135" s="7" t="s">
        <v>718</v>
      </c>
      <c r="B135" s="11" t="s">
        <v>719</v>
      </c>
      <c r="C135" s="12">
        <v>1</v>
      </c>
      <c r="D135" s="12">
        <v>1</v>
      </c>
      <c r="E135" s="15">
        <v>43800</v>
      </c>
      <c r="F135" s="12">
        <v>168</v>
      </c>
      <c r="G135" s="12">
        <v>33.599999999999994</v>
      </c>
      <c r="H135" s="17">
        <v>1</v>
      </c>
      <c r="I135" s="31">
        <v>19.999999999999996</v>
      </c>
      <c r="J135" s="12">
        <v>134.4</v>
      </c>
      <c r="K135" s="11" t="s">
        <v>11</v>
      </c>
      <c r="L135" s="11" t="s">
        <v>12</v>
      </c>
      <c r="M135" s="12">
        <v>25.2</v>
      </c>
      <c r="N135" s="13">
        <v>109.2</v>
      </c>
    </row>
    <row r="136" spans="1:14" x14ac:dyDescent="0.3">
      <c r="A136" s="7" t="s">
        <v>720</v>
      </c>
      <c r="B136" s="11" t="s">
        <v>721</v>
      </c>
      <c r="C136" s="12">
        <v>1</v>
      </c>
      <c r="D136" s="12">
        <v>1</v>
      </c>
      <c r="E136" s="15">
        <v>43800</v>
      </c>
      <c r="F136" s="12">
        <v>210</v>
      </c>
      <c r="G136" s="12">
        <v>42</v>
      </c>
      <c r="H136" s="17">
        <v>1</v>
      </c>
      <c r="I136" s="31">
        <v>20</v>
      </c>
      <c r="J136" s="12">
        <v>168</v>
      </c>
      <c r="K136" s="11" t="s">
        <v>14</v>
      </c>
      <c r="L136" s="11" t="s">
        <v>75</v>
      </c>
      <c r="M136" s="12">
        <v>37.799999999999997</v>
      </c>
      <c r="N136" s="13">
        <v>130.19999999999999</v>
      </c>
    </row>
    <row r="137" spans="1:14" x14ac:dyDescent="0.3">
      <c r="A137" s="7" t="s">
        <v>722</v>
      </c>
      <c r="B137" s="11" t="s">
        <v>723</v>
      </c>
      <c r="C137" s="12">
        <v>1</v>
      </c>
      <c r="D137" s="12">
        <v>1</v>
      </c>
      <c r="E137" s="15">
        <v>43800</v>
      </c>
      <c r="F137" s="12">
        <v>210</v>
      </c>
      <c r="G137" s="12">
        <v>42</v>
      </c>
      <c r="H137" s="17">
        <v>1</v>
      </c>
      <c r="I137" s="31">
        <v>20</v>
      </c>
      <c r="J137" s="12">
        <v>168</v>
      </c>
      <c r="K137" s="11" t="s">
        <v>14</v>
      </c>
      <c r="L137" s="11" t="s">
        <v>75</v>
      </c>
      <c r="M137" s="12">
        <v>37.799999999999997</v>
      </c>
      <c r="N137" s="13">
        <v>130.19999999999999</v>
      </c>
    </row>
    <row r="138" spans="1:14" x14ac:dyDescent="0.3">
      <c r="A138" s="7" t="s">
        <v>724</v>
      </c>
      <c r="B138" s="11" t="s">
        <v>725</v>
      </c>
      <c r="C138" s="12">
        <v>1</v>
      </c>
      <c r="D138" s="12">
        <v>1</v>
      </c>
      <c r="E138" s="15">
        <v>43800</v>
      </c>
      <c r="F138" s="12">
        <v>258</v>
      </c>
      <c r="G138" s="12">
        <v>51.599999999999994</v>
      </c>
      <c r="H138" s="17">
        <v>1</v>
      </c>
      <c r="I138" s="31">
        <v>20</v>
      </c>
      <c r="J138" s="12">
        <v>206.4</v>
      </c>
      <c r="K138" s="11" t="s">
        <v>20</v>
      </c>
      <c r="L138" s="11" t="s">
        <v>105</v>
      </c>
      <c r="M138" s="12">
        <v>72.240000000000009</v>
      </c>
      <c r="N138" s="13">
        <v>134.16</v>
      </c>
    </row>
    <row r="139" spans="1:14" x14ac:dyDescent="0.3">
      <c r="A139" s="7" t="s">
        <v>726</v>
      </c>
      <c r="B139" s="11" t="s">
        <v>727</v>
      </c>
      <c r="C139" s="12">
        <v>1</v>
      </c>
      <c r="D139" s="12">
        <v>0</v>
      </c>
      <c r="E139" s="15">
        <v>43800</v>
      </c>
      <c r="F139" s="12">
        <v>523</v>
      </c>
      <c r="G139" s="12">
        <v>104.59999999999997</v>
      </c>
      <c r="H139" s="17">
        <v>1</v>
      </c>
      <c r="I139" s="31">
        <v>19.999999999999993</v>
      </c>
      <c r="J139" s="12">
        <v>418.40000000000003</v>
      </c>
      <c r="K139" s="11" t="s">
        <v>44</v>
      </c>
      <c r="L139" s="11" t="s">
        <v>45</v>
      </c>
      <c r="M139" s="12">
        <v>156.9</v>
      </c>
      <c r="N139" s="13">
        <v>261.5</v>
      </c>
    </row>
    <row r="140" spans="1:14" x14ac:dyDescent="0.3">
      <c r="A140" s="7" t="s">
        <v>731</v>
      </c>
      <c r="B140" s="11" t="s">
        <v>732</v>
      </c>
      <c r="C140" s="12">
        <v>1</v>
      </c>
      <c r="D140" s="12">
        <v>1</v>
      </c>
      <c r="E140" s="15">
        <v>43800</v>
      </c>
      <c r="F140" s="12">
        <v>383</v>
      </c>
      <c r="G140" s="12">
        <v>76.599999999999966</v>
      </c>
      <c r="H140" s="17">
        <v>1</v>
      </c>
      <c r="I140" s="31">
        <v>19.999999999999989</v>
      </c>
      <c r="J140" s="12">
        <v>306.40000000000003</v>
      </c>
      <c r="K140" s="11" t="s">
        <v>63</v>
      </c>
      <c r="L140" s="11" t="s">
        <v>66</v>
      </c>
      <c r="M140" s="12">
        <v>122.56</v>
      </c>
      <c r="N140" s="13">
        <v>183.84000000000003</v>
      </c>
    </row>
    <row r="141" spans="1:14" x14ac:dyDescent="0.3">
      <c r="A141" s="7" t="s">
        <v>733</v>
      </c>
      <c r="B141" s="11" t="s">
        <v>734</v>
      </c>
      <c r="C141" s="12">
        <v>1</v>
      </c>
      <c r="D141" s="12">
        <v>0</v>
      </c>
      <c r="E141" s="15">
        <v>43800</v>
      </c>
      <c r="F141" s="12">
        <v>172</v>
      </c>
      <c r="G141" s="12">
        <v>34.400000000000006</v>
      </c>
      <c r="H141" s="17">
        <v>1</v>
      </c>
      <c r="I141" s="31">
        <v>20.000000000000004</v>
      </c>
      <c r="J141" s="12">
        <v>137.6</v>
      </c>
      <c r="K141" s="11" t="s">
        <v>11</v>
      </c>
      <c r="L141" s="11" t="s">
        <v>71</v>
      </c>
      <c r="M141" s="12">
        <v>65.36</v>
      </c>
      <c r="N141" s="13">
        <v>72.239999999999995</v>
      </c>
    </row>
    <row r="142" spans="1:14" x14ac:dyDescent="0.3">
      <c r="A142" s="7" t="s">
        <v>737</v>
      </c>
      <c r="B142" s="11" t="s">
        <v>738</v>
      </c>
      <c r="C142" s="12">
        <v>1</v>
      </c>
      <c r="D142" s="12">
        <v>1</v>
      </c>
      <c r="E142" s="15">
        <v>43800</v>
      </c>
      <c r="F142" s="12">
        <v>488</v>
      </c>
      <c r="G142" s="12">
        <v>97.599999999999966</v>
      </c>
      <c r="H142" s="17">
        <v>1</v>
      </c>
      <c r="I142" s="31">
        <v>19.999999999999993</v>
      </c>
      <c r="J142" s="12">
        <v>390.40000000000003</v>
      </c>
      <c r="K142" s="11" t="s">
        <v>44</v>
      </c>
      <c r="L142" s="11" t="s">
        <v>50</v>
      </c>
      <c r="M142" s="12">
        <v>156.16</v>
      </c>
      <c r="N142" s="13">
        <v>234.24000000000004</v>
      </c>
    </row>
    <row r="143" spans="1:14" x14ac:dyDescent="0.3">
      <c r="A143" s="7" t="s">
        <v>739</v>
      </c>
      <c r="B143" s="11" t="s">
        <v>740</v>
      </c>
      <c r="C143" s="12">
        <v>1</v>
      </c>
      <c r="D143" s="12">
        <v>0</v>
      </c>
      <c r="E143" s="15">
        <v>43800</v>
      </c>
      <c r="F143" s="12">
        <v>447</v>
      </c>
      <c r="G143" s="12">
        <v>89.399999999999977</v>
      </c>
      <c r="H143" s="17">
        <v>1</v>
      </c>
      <c r="I143" s="31">
        <v>19.999999999999996</v>
      </c>
      <c r="J143" s="12">
        <v>357.6</v>
      </c>
      <c r="K143" s="11" t="s">
        <v>63</v>
      </c>
      <c r="L143" s="11" t="s">
        <v>64</v>
      </c>
      <c r="M143" s="12">
        <v>156.44999999999999</v>
      </c>
      <c r="N143" s="13">
        <v>201.15000000000003</v>
      </c>
    </row>
    <row r="144" spans="1:14" x14ac:dyDescent="0.3">
      <c r="A144" s="7" t="s">
        <v>743</v>
      </c>
      <c r="B144" s="11" t="s">
        <v>744</v>
      </c>
      <c r="C144" s="12">
        <v>1</v>
      </c>
      <c r="D144" s="12">
        <v>1</v>
      </c>
      <c r="E144" s="15">
        <v>43800</v>
      </c>
      <c r="F144" s="12">
        <v>283</v>
      </c>
      <c r="G144" s="12">
        <v>56.599999999999994</v>
      </c>
      <c r="H144" s="17">
        <v>1</v>
      </c>
      <c r="I144" s="31">
        <v>20</v>
      </c>
      <c r="J144" s="12">
        <v>226.4</v>
      </c>
      <c r="K144" s="11" t="s">
        <v>60</v>
      </c>
      <c r="L144" s="11" t="s">
        <v>745</v>
      </c>
      <c r="M144" s="12">
        <v>82.07</v>
      </c>
      <c r="N144" s="13">
        <v>144.33000000000001</v>
      </c>
    </row>
    <row r="145" spans="1:14" x14ac:dyDescent="0.3">
      <c r="A145" s="7" t="s">
        <v>746</v>
      </c>
      <c r="B145" s="11" t="s">
        <v>747</v>
      </c>
      <c r="C145" s="12">
        <v>1</v>
      </c>
      <c r="D145" s="12">
        <v>0</v>
      </c>
      <c r="E145" s="15">
        <v>43800</v>
      </c>
      <c r="F145" s="12">
        <v>345</v>
      </c>
      <c r="G145" s="12">
        <v>69</v>
      </c>
      <c r="H145" s="17">
        <v>1</v>
      </c>
      <c r="I145" s="31">
        <v>20</v>
      </c>
      <c r="J145" s="12">
        <v>276</v>
      </c>
      <c r="K145" s="11" t="s">
        <v>63</v>
      </c>
      <c r="L145" s="11" t="s">
        <v>116</v>
      </c>
      <c r="M145" s="12">
        <v>106.95</v>
      </c>
      <c r="N145" s="13">
        <v>169.05</v>
      </c>
    </row>
    <row r="146" spans="1:14" x14ac:dyDescent="0.3">
      <c r="A146" s="7" t="s">
        <v>751</v>
      </c>
      <c r="B146" s="11" t="s">
        <v>752</v>
      </c>
      <c r="C146" s="12">
        <v>1</v>
      </c>
      <c r="D146" s="12">
        <v>1</v>
      </c>
      <c r="E146" s="15">
        <v>43800</v>
      </c>
      <c r="F146" s="12">
        <v>168</v>
      </c>
      <c r="G146" s="12">
        <v>33.599999999999994</v>
      </c>
      <c r="H146" s="17">
        <v>1</v>
      </c>
      <c r="I146" s="31">
        <v>19.999999999999996</v>
      </c>
      <c r="J146" s="12">
        <v>134.4</v>
      </c>
      <c r="K146" s="11" t="s">
        <v>11</v>
      </c>
      <c r="L146" s="11" t="s">
        <v>12</v>
      </c>
      <c r="M146" s="12">
        <v>25.2</v>
      </c>
      <c r="N146" s="13">
        <v>109.2</v>
      </c>
    </row>
    <row r="147" spans="1:14" x14ac:dyDescent="0.3">
      <c r="A147" s="7" t="s">
        <v>753</v>
      </c>
      <c r="B147" s="11" t="s">
        <v>754</v>
      </c>
      <c r="C147" s="12">
        <v>1</v>
      </c>
      <c r="D147" s="12">
        <v>1</v>
      </c>
      <c r="E147" s="15">
        <v>43800</v>
      </c>
      <c r="F147" s="12">
        <v>172</v>
      </c>
      <c r="G147" s="12">
        <v>34.400000000000006</v>
      </c>
      <c r="H147" s="17">
        <v>1</v>
      </c>
      <c r="I147" s="31">
        <v>20.000000000000004</v>
      </c>
      <c r="J147" s="12">
        <v>137.6</v>
      </c>
      <c r="K147" s="11" t="s">
        <v>11</v>
      </c>
      <c r="L147" s="11" t="s">
        <v>71</v>
      </c>
      <c r="M147" s="12">
        <v>65.36</v>
      </c>
      <c r="N147" s="13">
        <v>72.239999999999995</v>
      </c>
    </row>
    <row r="148" spans="1:14" x14ac:dyDescent="0.3">
      <c r="A148" s="7" t="s">
        <v>755</v>
      </c>
      <c r="B148" s="11" t="s">
        <v>756</v>
      </c>
      <c r="C148" s="12">
        <v>1</v>
      </c>
      <c r="D148" s="12">
        <v>0</v>
      </c>
      <c r="E148" s="15">
        <v>43800</v>
      </c>
      <c r="F148" s="12">
        <v>240</v>
      </c>
      <c r="G148" s="12">
        <v>48</v>
      </c>
      <c r="H148" s="17">
        <v>1</v>
      </c>
      <c r="I148" s="31">
        <v>20</v>
      </c>
      <c r="J148" s="12">
        <v>192</v>
      </c>
      <c r="K148" s="11" t="s">
        <v>14</v>
      </c>
      <c r="L148" s="11" t="s">
        <v>17</v>
      </c>
      <c r="M148" s="12">
        <v>43.199999999999996</v>
      </c>
      <c r="N148" s="13">
        <v>148.80000000000001</v>
      </c>
    </row>
    <row r="149" spans="1:14" x14ac:dyDescent="0.3">
      <c r="A149" s="7" t="s">
        <v>760</v>
      </c>
      <c r="B149" s="11" t="s">
        <v>761</v>
      </c>
      <c r="C149" s="12">
        <v>1</v>
      </c>
      <c r="D149" s="12">
        <v>1</v>
      </c>
      <c r="E149" s="15">
        <v>43800</v>
      </c>
      <c r="F149" s="12">
        <v>205</v>
      </c>
      <c r="G149" s="12">
        <v>41</v>
      </c>
      <c r="H149" s="17">
        <v>1</v>
      </c>
      <c r="I149" s="31">
        <v>20</v>
      </c>
      <c r="J149" s="12">
        <v>164</v>
      </c>
      <c r="K149" s="11" t="s">
        <v>14</v>
      </c>
      <c r="L149" s="11" t="s">
        <v>87</v>
      </c>
      <c r="M149" s="12">
        <v>36.9</v>
      </c>
      <c r="N149" s="13">
        <v>127.1</v>
      </c>
    </row>
    <row r="150" spans="1:14" x14ac:dyDescent="0.3">
      <c r="A150" s="7" t="s">
        <v>762</v>
      </c>
      <c r="B150" s="11" t="s">
        <v>763</v>
      </c>
      <c r="C150" s="12">
        <v>1</v>
      </c>
      <c r="D150" s="12">
        <v>1</v>
      </c>
      <c r="E150" s="15">
        <v>43800</v>
      </c>
      <c r="F150" s="12">
        <v>192</v>
      </c>
      <c r="G150" s="12">
        <v>38.399999999999977</v>
      </c>
      <c r="H150" s="17">
        <v>1</v>
      </c>
      <c r="I150" s="31">
        <v>19.999999999999986</v>
      </c>
      <c r="J150" s="12">
        <v>153.60000000000002</v>
      </c>
      <c r="K150" s="11" t="s">
        <v>14</v>
      </c>
      <c r="L150" s="11" t="s">
        <v>78</v>
      </c>
      <c r="M150" s="12">
        <v>34.56</v>
      </c>
      <c r="N150" s="13">
        <v>119.04000000000002</v>
      </c>
    </row>
    <row r="151" spans="1:14" x14ac:dyDescent="0.3">
      <c r="A151" s="7" t="s">
        <v>764</v>
      </c>
      <c r="B151" s="11" t="s">
        <v>765</v>
      </c>
      <c r="C151" s="12">
        <v>1</v>
      </c>
      <c r="D151" s="12">
        <v>1</v>
      </c>
      <c r="E151" s="15">
        <v>43800</v>
      </c>
      <c r="F151" s="12">
        <v>440</v>
      </c>
      <c r="G151" s="12">
        <v>88</v>
      </c>
      <c r="H151" s="17">
        <v>1</v>
      </c>
      <c r="I151" s="31">
        <v>20</v>
      </c>
      <c r="J151" s="12">
        <v>352</v>
      </c>
      <c r="K151" s="11" t="s">
        <v>44</v>
      </c>
      <c r="L151" s="11" t="s">
        <v>52</v>
      </c>
      <c r="M151" s="12">
        <v>136.4</v>
      </c>
      <c r="N151" s="13">
        <v>215.6</v>
      </c>
    </row>
    <row r="152" spans="1:14" x14ac:dyDescent="0.3">
      <c r="A152" s="7" t="s">
        <v>766</v>
      </c>
      <c r="B152" s="11" t="s">
        <v>767</v>
      </c>
      <c r="C152" s="12">
        <v>1</v>
      </c>
      <c r="D152" s="12">
        <v>1</v>
      </c>
      <c r="E152" s="15">
        <v>43800</v>
      </c>
      <c r="F152" s="12">
        <v>345</v>
      </c>
      <c r="G152" s="12">
        <v>69</v>
      </c>
      <c r="H152" s="17">
        <v>1</v>
      </c>
      <c r="I152" s="31">
        <v>20</v>
      </c>
      <c r="J152" s="12">
        <v>276</v>
      </c>
      <c r="K152" s="11" t="s">
        <v>63</v>
      </c>
      <c r="L152" s="11" t="s">
        <v>116</v>
      </c>
      <c r="M152" s="12">
        <v>106.95</v>
      </c>
      <c r="N152" s="13">
        <v>169.05</v>
      </c>
    </row>
    <row r="153" spans="1:14" x14ac:dyDescent="0.3">
      <c r="A153" s="7" t="s">
        <v>768</v>
      </c>
      <c r="B153" s="11" t="s">
        <v>769</v>
      </c>
      <c r="C153" s="12">
        <v>1</v>
      </c>
      <c r="D153" s="12">
        <v>1</v>
      </c>
      <c r="E153" s="15">
        <v>43800</v>
      </c>
      <c r="F153" s="12">
        <v>383</v>
      </c>
      <c r="G153" s="12">
        <v>76.599999999999966</v>
      </c>
      <c r="H153" s="17">
        <v>1</v>
      </c>
      <c r="I153" s="31">
        <v>19.999999999999989</v>
      </c>
      <c r="J153" s="12">
        <v>306.40000000000003</v>
      </c>
      <c r="K153" s="11" t="s">
        <v>63</v>
      </c>
      <c r="L153" s="11" t="s">
        <v>66</v>
      </c>
      <c r="M153" s="12">
        <v>122.56</v>
      </c>
      <c r="N153" s="13">
        <v>183.84000000000003</v>
      </c>
    </row>
    <row r="154" spans="1:14" x14ac:dyDescent="0.3">
      <c r="A154" s="7" t="s">
        <v>770</v>
      </c>
      <c r="B154" s="11" t="s">
        <v>771</v>
      </c>
      <c r="C154" s="12">
        <v>1</v>
      </c>
      <c r="D154" s="12">
        <v>0</v>
      </c>
      <c r="E154" s="15">
        <v>43800</v>
      </c>
      <c r="F154" s="12">
        <v>168</v>
      </c>
      <c r="G154" s="12">
        <v>33.599999999999994</v>
      </c>
      <c r="H154" s="17">
        <v>1</v>
      </c>
      <c r="I154" s="31">
        <v>19.999999999999996</v>
      </c>
      <c r="J154" s="12">
        <v>134.4</v>
      </c>
      <c r="K154" s="11" t="s">
        <v>11</v>
      </c>
      <c r="L154" s="11" t="s">
        <v>121</v>
      </c>
      <c r="M154" s="12">
        <v>75.600000000000009</v>
      </c>
      <c r="N154" s="13">
        <v>58.8</v>
      </c>
    </row>
    <row r="155" spans="1:14" x14ac:dyDescent="0.3">
      <c r="A155" s="7" t="s">
        <v>773</v>
      </c>
      <c r="B155" s="11" t="s">
        <v>774</v>
      </c>
      <c r="C155" s="12">
        <v>1</v>
      </c>
      <c r="D155" s="12">
        <v>0</v>
      </c>
      <c r="E155" s="15">
        <v>43800</v>
      </c>
      <c r="F155" s="12">
        <v>210</v>
      </c>
      <c r="G155" s="12">
        <v>42</v>
      </c>
      <c r="H155" s="17">
        <v>1</v>
      </c>
      <c r="I155" s="31">
        <v>20</v>
      </c>
      <c r="J155" s="12">
        <v>168</v>
      </c>
      <c r="K155" s="11" t="s">
        <v>14</v>
      </c>
      <c r="L155" s="11" t="s">
        <v>75</v>
      </c>
      <c r="M155" s="12">
        <v>37.799999999999997</v>
      </c>
      <c r="N155" s="13">
        <v>130.19999999999999</v>
      </c>
    </row>
    <row r="156" spans="1:14" x14ac:dyDescent="0.3">
      <c r="A156" s="7" t="s">
        <v>776</v>
      </c>
      <c r="B156" s="11" t="s">
        <v>777</v>
      </c>
      <c r="C156" s="12">
        <v>1</v>
      </c>
      <c r="D156" s="12">
        <v>0</v>
      </c>
      <c r="E156" s="15">
        <v>43800</v>
      </c>
      <c r="F156" s="12">
        <v>258</v>
      </c>
      <c r="G156" s="12">
        <v>51.599999999999994</v>
      </c>
      <c r="H156" s="17">
        <v>1</v>
      </c>
      <c r="I156" s="31">
        <v>20</v>
      </c>
      <c r="J156" s="12">
        <v>206.4</v>
      </c>
      <c r="K156" s="11" t="s">
        <v>20</v>
      </c>
      <c r="L156" s="11" t="s">
        <v>105</v>
      </c>
      <c r="M156" s="12">
        <v>72.240000000000009</v>
      </c>
      <c r="N156" s="13">
        <v>134.16</v>
      </c>
    </row>
    <row r="157" spans="1:14" x14ac:dyDescent="0.3">
      <c r="A157" s="7" t="s">
        <v>779</v>
      </c>
      <c r="B157" s="11" t="s">
        <v>780</v>
      </c>
      <c r="C157" s="12">
        <v>1</v>
      </c>
      <c r="D157" s="12">
        <v>1</v>
      </c>
      <c r="E157" s="15">
        <v>43800</v>
      </c>
      <c r="F157" s="12">
        <v>258</v>
      </c>
      <c r="G157" s="12">
        <v>51.599999999999994</v>
      </c>
      <c r="H157" s="17">
        <v>1</v>
      </c>
      <c r="I157" s="31">
        <v>20</v>
      </c>
      <c r="J157" s="12">
        <v>206.4</v>
      </c>
      <c r="K157" s="11" t="s">
        <v>20</v>
      </c>
      <c r="L157" s="11" t="s">
        <v>105</v>
      </c>
      <c r="M157" s="12">
        <v>72.240000000000009</v>
      </c>
      <c r="N157" s="13">
        <v>134.16</v>
      </c>
    </row>
    <row r="158" spans="1:14" x14ac:dyDescent="0.3">
      <c r="A158" s="7" t="s">
        <v>781</v>
      </c>
      <c r="B158" s="11" t="s">
        <v>782</v>
      </c>
      <c r="C158" s="12">
        <v>1</v>
      </c>
      <c r="D158" s="12">
        <v>0</v>
      </c>
      <c r="E158" s="15">
        <v>43800</v>
      </c>
      <c r="F158" s="12">
        <v>488</v>
      </c>
      <c r="G158" s="12">
        <v>97.599999999999966</v>
      </c>
      <c r="H158" s="17">
        <v>1</v>
      </c>
      <c r="I158" s="31">
        <v>19.999999999999993</v>
      </c>
      <c r="J158" s="12">
        <v>390.40000000000003</v>
      </c>
      <c r="K158" s="11" t="s">
        <v>44</v>
      </c>
      <c r="L158" s="11" t="s">
        <v>50</v>
      </c>
      <c r="M158" s="12">
        <v>156.16</v>
      </c>
      <c r="N158" s="13">
        <v>234.24000000000004</v>
      </c>
    </row>
    <row r="159" spans="1:14" x14ac:dyDescent="0.3">
      <c r="A159" s="7" t="s">
        <v>785</v>
      </c>
      <c r="B159" s="11" t="s">
        <v>786</v>
      </c>
      <c r="C159" s="12">
        <v>1</v>
      </c>
      <c r="D159" s="12">
        <v>1</v>
      </c>
      <c r="E159" s="15">
        <v>43800</v>
      </c>
      <c r="F159" s="12">
        <v>447</v>
      </c>
      <c r="G159" s="12">
        <v>89.399999999999977</v>
      </c>
      <c r="H159" s="17">
        <v>1</v>
      </c>
      <c r="I159" s="31">
        <v>19.999999999999996</v>
      </c>
      <c r="J159" s="12">
        <v>357.6</v>
      </c>
      <c r="K159" s="11" t="s">
        <v>63</v>
      </c>
      <c r="L159" s="11" t="s">
        <v>64</v>
      </c>
      <c r="M159" s="12">
        <v>156.44999999999999</v>
      </c>
      <c r="N159" s="13">
        <v>201.15000000000003</v>
      </c>
    </row>
    <row r="160" spans="1:14" x14ac:dyDescent="0.3">
      <c r="A160" s="7" t="s">
        <v>787</v>
      </c>
      <c r="B160" s="11" t="s">
        <v>788</v>
      </c>
      <c r="C160" s="12">
        <v>1</v>
      </c>
      <c r="D160" s="12">
        <v>1</v>
      </c>
      <c r="E160" s="15">
        <v>43800</v>
      </c>
      <c r="F160" s="12">
        <v>447</v>
      </c>
      <c r="G160" s="12">
        <v>89.399999999999977</v>
      </c>
      <c r="H160" s="17">
        <v>1</v>
      </c>
      <c r="I160" s="31">
        <v>19.999999999999996</v>
      </c>
      <c r="J160" s="12">
        <v>357.6</v>
      </c>
      <c r="K160" s="11" t="s">
        <v>63</v>
      </c>
      <c r="L160" s="11" t="s">
        <v>64</v>
      </c>
      <c r="M160" s="12">
        <v>156.44999999999999</v>
      </c>
      <c r="N160" s="13">
        <v>201.15000000000003</v>
      </c>
    </row>
    <row r="161" spans="1:14" x14ac:dyDescent="0.3">
      <c r="A161" s="7" t="s">
        <v>789</v>
      </c>
      <c r="B161" s="11" t="s">
        <v>790</v>
      </c>
      <c r="C161" s="12">
        <v>1</v>
      </c>
      <c r="D161" s="12">
        <v>1</v>
      </c>
      <c r="E161" s="15">
        <v>43800</v>
      </c>
      <c r="F161" s="12">
        <v>172</v>
      </c>
      <c r="G161" s="12">
        <v>34.400000000000006</v>
      </c>
      <c r="H161" s="17">
        <v>1</v>
      </c>
      <c r="I161" s="31">
        <v>20.000000000000004</v>
      </c>
      <c r="J161" s="12">
        <v>137.6</v>
      </c>
      <c r="K161" s="11" t="s">
        <v>11</v>
      </c>
      <c r="L161" s="11" t="s">
        <v>71</v>
      </c>
      <c r="M161" s="12">
        <v>65.36</v>
      </c>
      <c r="N161" s="13">
        <v>72.239999999999995</v>
      </c>
    </row>
    <row r="162" spans="1:14" x14ac:dyDescent="0.3">
      <c r="A162" s="7" t="s">
        <v>791</v>
      </c>
      <c r="B162" s="11" t="s">
        <v>792</v>
      </c>
      <c r="C162" s="12">
        <v>1</v>
      </c>
      <c r="D162" s="12">
        <v>1</v>
      </c>
      <c r="E162" s="15">
        <v>43800</v>
      </c>
      <c r="F162" s="12">
        <v>168</v>
      </c>
      <c r="G162" s="12">
        <v>33.599999999999994</v>
      </c>
      <c r="H162" s="17">
        <v>1</v>
      </c>
      <c r="I162" s="31">
        <v>19.999999999999996</v>
      </c>
      <c r="J162" s="12">
        <v>134.4</v>
      </c>
      <c r="K162" s="11" t="s">
        <v>11</v>
      </c>
      <c r="L162" s="11" t="s">
        <v>121</v>
      </c>
      <c r="M162" s="12">
        <v>75.600000000000009</v>
      </c>
      <c r="N162" s="13">
        <v>58.8</v>
      </c>
    </row>
    <row r="163" spans="1:14" x14ac:dyDescent="0.3">
      <c r="A163" s="7" t="s">
        <v>793</v>
      </c>
      <c r="B163" s="11" t="s">
        <v>794</v>
      </c>
      <c r="C163" s="12">
        <v>1</v>
      </c>
      <c r="D163" s="12">
        <v>1</v>
      </c>
      <c r="E163" s="15">
        <v>43800</v>
      </c>
      <c r="F163" s="12">
        <v>192</v>
      </c>
      <c r="G163" s="12">
        <v>38.399999999999977</v>
      </c>
      <c r="H163" s="17">
        <v>1</v>
      </c>
      <c r="I163" s="31">
        <v>19.999999999999986</v>
      </c>
      <c r="J163" s="12">
        <v>153.60000000000002</v>
      </c>
      <c r="K163" s="11" t="s">
        <v>14</v>
      </c>
      <c r="L163" s="11" t="s">
        <v>78</v>
      </c>
      <c r="M163" s="12">
        <v>34.56</v>
      </c>
      <c r="N163" s="13">
        <v>119.04000000000002</v>
      </c>
    </row>
    <row r="164" spans="1:14" x14ac:dyDescent="0.3">
      <c r="A164" s="7" t="s">
        <v>795</v>
      </c>
      <c r="B164" s="11" t="s">
        <v>796</v>
      </c>
      <c r="C164" s="12">
        <v>1</v>
      </c>
      <c r="D164" s="12">
        <v>1</v>
      </c>
      <c r="E164" s="15">
        <v>43800</v>
      </c>
      <c r="F164" s="12">
        <v>192</v>
      </c>
      <c r="G164" s="12">
        <v>38.399999999999977</v>
      </c>
      <c r="H164" s="17">
        <v>1</v>
      </c>
      <c r="I164" s="31">
        <v>19.999999999999986</v>
      </c>
      <c r="J164" s="12">
        <v>153.60000000000002</v>
      </c>
      <c r="K164" s="11" t="s">
        <v>14</v>
      </c>
      <c r="L164" s="11" t="s">
        <v>78</v>
      </c>
      <c r="M164" s="12">
        <v>34.56</v>
      </c>
      <c r="N164" s="13">
        <v>119.04000000000002</v>
      </c>
    </row>
    <row r="165" spans="1:14" x14ac:dyDescent="0.3">
      <c r="A165" s="7" t="s">
        <v>797</v>
      </c>
      <c r="B165" s="11" t="s">
        <v>798</v>
      </c>
      <c r="C165" s="12">
        <v>1</v>
      </c>
      <c r="D165" s="12">
        <v>1</v>
      </c>
      <c r="E165" s="15">
        <v>43800</v>
      </c>
      <c r="F165" s="12">
        <v>210</v>
      </c>
      <c r="G165" s="12">
        <v>42</v>
      </c>
      <c r="H165" s="17">
        <v>1</v>
      </c>
      <c r="I165" s="31">
        <v>20</v>
      </c>
      <c r="J165" s="12">
        <v>168</v>
      </c>
      <c r="K165" s="11" t="s">
        <v>14</v>
      </c>
      <c r="L165" s="11" t="s">
        <v>75</v>
      </c>
      <c r="M165" s="12">
        <v>37.799999999999997</v>
      </c>
      <c r="N165" s="13">
        <v>130.19999999999999</v>
      </c>
    </row>
    <row r="166" spans="1:14" x14ac:dyDescent="0.3">
      <c r="A166" s="7" t="s">
        <v>799</v>
      </c>
      <c r="B166" s="11" t="s">
        <v>800</v>
      </c>
      <c r="C166" s="12">
        <v>1</v>
      </c>
      <c r="D166" s="12">
        <v>1</v>
      </c>
      <c r="E166" s="15">
        <v>43800</v>
      </c>
      <c r="F166" s="12">
        <v>255</v>
      </c>
      <c r="G166" s="12">
        <v>51</v>
      </c>
      <c r="H166" s="17">
        <v>1</v>
      </c>
      <c r="I166" s="31">
        <v>20</v>
      </c>
      <c r="J166" s="12">
        <v>204</v>
      </c>
      <c r="K166" s="11" t="s">
        <v>20</v>
      </c>
      <c r="L166" s="11" t="s">
        <v>102</v>
      </c>
      <c r="M166" s="12">
        <v>66.3</v>
      </c>
      <c r="N166" s="13">
        <v>137.69999999999999</v>
      </c>
    </row>
    <row r="167" spans="1:14" x14ac:dyDescent="0.3">
      <c r="A167" s="7" t="s">
        <v>801</v>
      </c>
      <c r="B167" s="11" t="s">
        <v>802</v>
      </c>
      <c r="C167" s="12">
        <v>1</v>
      </c>
      <c r="D167" s="12">
        <v>1</v>
      </c>
      <c r="E167" s="15">
        <v>43800</v>
      </c>
      <c r="F167" s="12">
        <v>313</v>
      </c>
      <c r="G167" s="12">
        <v>62.599999999999994</v>
      </c>
      <c r="H167" s="17">
        <v>1</v>
      </c>
      <c r="I167" s="31">
        <v>20</v>
      </c>
      <c r="J167" s="12">
        <v>250.4</v>
      </c>
      <c r="K167" s="11" t="s">
        <v>20</v>
      </c>
      <c r="L167" s="11" t="s">
        <v>21</v>
      </c>
      <c r="M167" s="12">
        <v>93.899999999999991</v>
      </c>
      <c r="N167" s="13">
        <v>156.5</v>
      </c>
    </row>
    <row r="168" spans="1:14" x14ac:dyDescent="0.3">
      <c r="A168" s="7" t="s">
        <v>803</v>
      </c>
      <c r="B168" s="11" t="s">
        <v>804</v>
      </c>
      <c r="C168" s="12">
        <v>1</v>
      </c>
      <c r="D168" s="12">
        <v>1</v>
      </c>
      <c r="E168" s="15">
        <v>43800</v>
      </c>
      <c r="F168" s="12">
        <v>312</v>
      </c>
      <c r="G168" s="12">
        <v>62.399999999999977</v>
      </c>
      <c r="H168" s="17">
        <v>1</v>
      </c>
      <c r="I168" s="31">
        <v>19.999999999999993</v>
      </c>
      <c r="J168" s="12">
        <v>249.60000000000002</v>
      </c>
      <c r="K168" s="11" t="s">
        <v>60</v>
      </c>
      <c r="L168" s="11" t="s">
        <v>61</v>
      </c>
      <c r="M168" s="12">
        <v>99.84</v>
      </c>
      <c r="N168" s="13">
        <v>149.76000000000002</v>
      </c>
    </row>
    <row r="169" spans="1:14" x14ac:dyDescent="0.3">
      <c r="A169" s="7" t="s">
        <v>805</v>
      </c>
      <c r="B169" s="11" t="s">
        <v>806</v>
      </c>
      <c r="C169" s="12">
        <v>1</v>
      </c>
      <c r="D169" s="12">
        <v>1</v>
      </c>
      <c r="E169" s="15">
        <v>43800</v>
      </c>
      <c r="F169" s="12">
        <v>383</v>
      </c>
      <c r="G169" s="12">
        <v>76.599999999999966</v>
      </c>
      <c r="H169" s="17">
        <v>1</v>
      </c>
      <c r="I169" s="31">
        <v>19.999999999999989</v>
      </c>
      <c r="J169" s="12">
        <v>306.40000000000003</v>
      </c>
      <c r="K169" s="11" t="s">
        <v>63</v>
      </c>
      <c r="L169" s="11" t="s">
        <v>66</v>
      </c>
      <c r="M169" s="12">
        <v>122.56</v>
      </c>
      <c r="N169" s="13">
        <v>183.84000000000003</v>
      </c>
    </row>
    <row r="170" spans="1:14" x14ac:dyDescent="0.3">
      <c r="A170" s="7" t="s">
        <v>807</v>
      </c>
      <c r="B170" s="11" t="s">
        <v>808</v>
      </c>
      <c r="C170" s="12">
        <v>1</v>
      </c>
      <c r="D170" s="12">
        <v>1</v>
      </c>
      <c r="E170" s="15">
        <v>43800</v>
      </c>
      <c r="F170" s="12">
        <v>168</v>
      </c>
      <c r="G170" s="12">
        <v>33.599999999999994</v>
      </c>
      <c r="H170" s="17">
        <v>1</v>
      </c>
      <c r="I170" s="31">
        <v>19.999999999999996</v>
      </c>
      <c r="J170" s="12">
        <v>134.4</v>
      </c>
      <c r="K170" s="11" t="s">
        <v>11</v>
      </c>
      <c r="L170" s="11" t="s">
        <v>12</v>
      </c>
      <c r="M170" s="12">
        <v>25.2</v>
      </c>
      <c r="N170" s="13">
        <v>109.2</v>
      </c>
    </row>
    <row r="171" spans="1:14" x14ac:dyDescent="0.3">
      <c r="A171" s="7" t="s">
        <v>809</v>
      </c>
      <c r="B171" s="11" t="s">
        <v>810</v>
      </c>
      <c r="C171" s="12">
        <v>1</v>
      </c>
      <c r="D171" s="12">
        <v>1</v>
      </c>
      <c r="E171" s="15">
        <v>43800</v>
      </c>
      <c r="F171" s="12">
        <v>168</v>
      </c>
      <c r="G171" s="12">
        <v>33.599999999999994</v>
      </c>
      <c r="H171" s="17">
        <v>1</v>
      </c>
      <c r="I171" s="31">
        <v>19.999999999999996</v>
      </c>
      <c r="J171" s="12">
        <v>134.4</v>
      </c>
      <c r="K171" s="11" t="s">
        <v>11</v>
      </c>
      <c r="L171" s="11" t="s">
        <v>12</v>
      </c>
      <c r="M171" s="12">
        <v>25.2</v>
      </c>
      <c r="N171" s="13">
        <v>109.2</v>
      </c>
    </row>
    <row r="172" spans="1:14" x14ac:dyDescent="0.3">
      <c r="A172" s="7" t="s">
        <v>811</v>
      </c>
      <c r="B172" s="11" t="s">
        <v>812</v>
      </c>
      <c r="C172" s="12">
        <v>1</v>
      </c>
      <c r="D172" s="12">
        <v>1</v>
      </c>
      <c r="E172" s="15">
        <v>43800</v>
      </c>
      <c r="F172" s="12">
        <v>210</v>
      </c>
      <c r="G172" s="12">
        <v>42</v>
      </c>
      <c r="H172" s="17">
        <v>1</v>
      </c>
      <c r="I172" s="31">
        <v>20</v>
      </c>
      <c r="J172" s="12">
        <v>168</v>
      </c>
      <c r="K172" s="11" t="s">
        <v>14</v>
      </c>
      <c r="L172" s="11" t="s">
        <v>75</v>
      </c>
      <c r="M172" s="12">
        <v>37.799999999999997</v>
      </c>
      <c r="N172" s="13">
        <v>130.19999999999999</v>
      </c>
    </row>
    <row r="173" spans="1:14" x14ac:dyDescent="0.3">
      <c r="A173" s="7" t="s">
        <v>813</v>
      </c>
      <c r="B173" s="11" t="s">
        <v>814</v>
      </c>
      <c r="C173" s="12">
        <v>1</v>
      </c>
      <c r="D173" s="12">
        <v>1</v>
      </c>
      <c r="E173" s="15">
        <v>43800</v>
      </c>
      <c r="F173" s="12">
        <v>210</v>
      </c>
      <c r="G173" s="12">
        <v>42</v>
      </c>
      <c r="H173" s="17">
        <v>1</v>
      </c>
      <c r="I173" s="31">
        <v>20</v>
      </c>
      <c r="J173" s="12">
        <v>168</v>
      </c>
      <c r="K173" s="11" t="s">
        <v>14</v>
      </c>
      <c r="L173" s="11" t="s">
        <v>75</v>
      </c>
      <c r="M173" s="12">
        <v>37.799999999999997</v>
      </c>
      <c r="N173" s="13">
        <v>130.19999999999999</v>
      </c>
    </row>
    <row r="174" spans="1:14" x14ac:dyDescent="0.3">
      <c r="A174" s="7" t="s">
        <v>815</v>
      </c>
      <c r="B174" s="11" t="s">
        <v>816</v>
      </c>
      <c r="C174" s="12">
        <v>1</v>
      </c>
      <c r="D174" s="12">
        <v>1</v>
      </c>
      <c r="E174" s="15">
        <v>43800</v>
      </c>
      <c r="F174" s="12">
        <v>240</v>
      </c>
      <c r="G174" s="12">
        <v>48</v>
      </c>
      <c r="H174" s="17">
        <v>1</v>
      </c>
      <c r="I174" s="31">
        <v>20</v>
      </c>
      <c r="J174" s="12">
        <v>192</v>
      </c>
      <c r="K174" s="11" t="s">
        <v>14</v>
      </c>
      <c r="L174" s="11" t="s">
        <v>17</v>
      </c>
      <c r="M174" s="12">
        <v>43.199999999999996</v>
      </c>
      <c r="N174" s="13">
        <v>148.80000000000001</v>
      </c>
    </row>
    <row r="175" spans="1:14" x14ac:dyDescent="0.3">
      <c r="A175" s="7" t="s">
        <v>817</v>
      </c>
      <c r="B175" s="11" t="s">
        <v>818</v>
      </c>
      <c r="C175" s="12">
        <v>1</v>
      </c>
      <c r="D175" s="12">
        <v>1</v>
      </c>
      <c r="E175" s="15">
        <v>43800</v>
      </c>
      <c r="F175" s="12">
        <v>255</v>
      </c>
      <c r="G175" s="12">
        <v>51</v>
      </c>
      <c r="H175" s="17">
        <v>1</v>
      </c>
      <c r="I175" s="31">
        <v>20</v>
      </c>
      <c r="J175" s="12">
        <v>204</v>
      </c>
      <c r="K175" s="11" t="s">
        <v>20</v>
      </c>
      <c r="L175" s="11" t="s">
        <v>102</v>
      </c>
      <c r="M175" s="12">
        <v>66.3</v>
      </c>
      <c r="N175" s="13">
        <v>137.69999999999999</v>
      </c>
    </row>
    <row r="176" spans="1:14" x14ac:dyDescent="0.3">
      <c r="A176" s="7" t="s">
        <v>819</v>
      </c>
      <c r="B176" s="11" t="s">
        <v>820</v>
      </c>
      <c r="C176" s="12">
        <v>1</v>
      </c>
      <c r="D176" s="12">
        <v>1</v>
      </c>
      <c r="E176" s="15">
        <v>43800</v>
      </c>
      <c r="F176" s="12">
        <v>255</v>
      </c>
      <c r="G176" s="12">
        <v>51</v>
      </c>
      <c r="H176" s="17">
        <v>1</v>
      </c>
      <c r="I176" s="31">
        <v>20</v>
      </c>
      <c r="J176" s="12">
        <v>204</v>
      </c>
      <c r="K176" s="11" t="s">
        <v>20</v>
      </c>
      <c r="L176" s="11" t="s">
        <v>102</v>
      </c>
      <c r="M176" s="12">
        <v>66.3</v>
      </c>
      <c r="N176" s="13">
        <v>137.69999999999999</v>
      </c>
    </row>
    <row r="177" spans="1:14" x14ac:dyDescent="0.3">
      <c r="A177" s="7" t="s">
        <v>821</v>
      </c>
      <c r="B177" s="11" t="s">
        <v>822</v>
      </c>
      <c r="C177" s="12">
        <v>1</v>
      </c>
      <c r="D177" s="12">
        <v>1</v>
      </c>
      <c r="E177" s="15">
        <v>43800</v>
      </c>
      <c r="F177" s="12">
        <v>258</v>
      </c>
      <c r="G177" s="12">
        <v>51.599999999999994</v>
      </c>
      <c r="H177" s="17">
        <v>1</v>
      </c>
      <c r="I177" s="31">
        <v>20</v>
      </c>
      <c r="J177" s="12">
        <v>206.4</v>
      </c>
      <c r="K177" s="11" t="s">
        <v>20</v>
      </c>
      <c r="L177" s="11" t="s">
        <v>105</v>
      </c>
      <c r="M177" s="12">
        <v>72.240000000000009</v>
      </c>
      <c r="N177" s="13">
        <v>134.16</v>
      </c>
    </row>
    <row r="178" spans="1:14" x14ac:dyDescent="0.3">
      <c r="A178" s="7" t="s">
        <v>823</v>
      </c>
      <c r="B178" s="11" t="s">
        <v>824</v>
      </c>
      <c r="C178" s="12">
        <v>1</v>
      </c>
      <c r="D178" s="12">
        <v>1</v>
      </c>
      <c r="E178" s="15">
        <v>43800</v>
      </c>
      <c r="F178" s="12">
        <v>367</v>
      </c>
      <c r="G178" s="12">
        <v>73.399999999999977</v>
      </c>
      <c r="H178" s="17">
        <v>1</v>
      </c>
      <c r="I178" s="31">
        <v>19.999999999999993</v>
      </c>
      <c r="J178" s="12">
        <v>293.60000000000002</v>
      </c>
      <c r="K178" s="11" t="s">
        <v>60</v>
      </c>
      <c r="L178" s="11" t="s">
        <v>538</v>
      </c>
      <c r="M178" s="12">
        <v>110.1</v>
      </c>
      <c r="N178" s="13">
        <v>183.50000000000003</v>
      </c>
    </row>
    <row r="179" spans="1:14" x14ac:dyDescent="0.3">
      <c r="A179" s="7" t="s">
        <v>825</v>
      </c>
      <c r="B179" s="11" t="s">
        <v>826</v>
      </c>
      <c r="C179" s="12">
        <v>1</v>
      </c>
      <c r="D179" s="12">
        <v>1</v>
      </c>
      <c r="E179" s="15">
        <v>43800</v>
      </c>
      <c r="F179" s="12">
        <v>447</v>
      </c>
      <c r="G179" s="12">
        <v>89.399999999999977</v>
      </c>
      <c r="H179" s="17">
        <v>1</v>
      </c>
      <c r="I179" s="31">
        <v>19.999999999999996</v>
      </c>
      <c r="J179" s="12">
        <v>357.6</v>
      </c>
      <c r="K179" s="11" t="s">
        <v>63</v>
      </c>
      <c r="L179" s="11" t="s">
        <v>64</v>
      </c>
      <c r="M179" s="12">
        <v>156.44999999999999</v>
      </c>
      <c r="N179" s="13">
        <v>201.15000000000003</v>
      </c>
    </row>
    <row r="180" spans="1:14" x14ac:dyDescent="0.3">
      <c r="A180" s="7" t="s">
        <v>827</v>
      </c>
      <c r="B180" s="11" t="s">
        <v>828</v>
      </c>
      <c r="C180" s="12">
        <v>1</v>
      </c>
      <c r="D180" s="12">
        <v>1</v>
      </c>
      <c r="E180" s="15">
        <v>43800</v>
      </c>
      <c r="F180" s="12">
        <v>144</v>
      </c>
      <c r="G180" s="12">
        <v>28.799999999999997</v>
      </c>
      <c r="H180" s="17">
        <v>1</v>
      </c>
      <c r="I180" s="31">
        <v>20</v>
      </c>
      <c r="J180" s="12">
        <v>115.2</v>
      </c>
      <c r="K180" s="11" t="s">
        <v>11</v>
      </c>
      <c r="L180" s="11" t="s">
        <v>119</v>
      </c>
      <c r="M180" s="12">
        <v>66.240000000000009</v>
      </c>
      <c r="N180" s="13">
        <v>48.959999999999994</v>
      </c>
    </row>
    <row r="181" spans="1:14" x14ac:dyDescent="0.3">
      <c r="A181" s="7" t="s">
        <v>829</v>
      </c>
      <c r="B181" s="11" t="s">
        <v>830</v>
      </c>
      <c r="C181" s="12">
        <v>1</v>
      </c>
      <c r="D181" s="12">
        <v>1</v>
      </c>
      <c r="E181" s="15">
        <v>43800</v>
      </c>
      <c r="F181" s="12">
        <v>210</v>
      </c>
      <c r="G181" s="12">
        <v>42</v>
      </c>
      <c r="H181" s="17">
        <v>1</v>
      </c>
      <c r="I181" s="31">
        <v>20</v>
      </c>
      <c r="J181" s="12">
        <v>168</v>
      </c>
      <c r="K181" s="11" t="s">
        <v>14</v>
      </c>
      <c r="L181" s="11" t="s">
        <v>75</v>
      </c>
      <c r="M181" s="12">
        <v>37.799999999999997</v>
      </c>
      <c r="N181" s="13">
        <v>130.19999999999999</v>
      </c>
    </row>
    <row r="182" spans="1:14" x14ac:dyDescent="0.3">
      <c r="A182" s="7" t="s">
        <v>831</v>
      </c>
      <c r="B182" s="11" t="s">
        <v>832</v>
      </c>
      <c r="C182" s="12">
        <v>1</v>
      </c>
      <c r="D182" s="12">
        <v>1</v>
      </c>
      <c r="E182" s="15">
        <v>43800</v>
      </c>
      <c r="F182" s="12">
        <v>192</v>
      </c>
      <c r="G182" s="12">
        <v>38.399999999999977</v>
      </c>
      <c r="H182" s="17">
        <v>1</v>
      </c>
      <c r="I182" s="31">
        <v>19.999999999999986</v>
      </c>
      <c r="J182" s="12">
        <v>153.60000000000002</v>
      </c>
      <c r="K182" s="11" t="s">
        <v>14</v>
      </c>
      <c r="L182" s="11" t="s">
        <v>78</v>
      </c>
      <c r="M182" s="12">
        <v>34.56</v>
      </c>
      <c r="N182" s="13">
        <v>119.04000000000002</v>
      </c>
    </row>
    <row r="183" spans="1:14" x14ac:dyDescent="0.3">
      <c r="A183" s="7" t="s">
        <v>833</v>
      </c>
      <c r="B183" s="11" t="s">
        <v>834</v>
      </c>
      <c r="C183" s="12">
        <v>1</v>
      </c>
      <c r="D183" s="12">
        <v>1</v>
      </c>
      <c r="E183" s="15">
        <v>43800</v>
      </c>
      <c r="F183" s="12">
        <v>220</v>
      </c>
      <c r="G183" s="12">
        <v>44</v>
      </c>
      <c r="H183" s="17">
        <v>1</v>
      </c>
      <c r="I183" s="31">
        <v>20</v>
      </c>
      <c r="J183" s="12">
        <v>176</v>
      </c>
      <c r="K183" s="11" t="s">
        <v>14</v>
      </c>
      <c r="L183" s="11" t="s">
        <v>15</v>
      </c>
      <c r="M183" s="12">
        <v>39.6</v>
      </c>
      <c r="N183" s="13">
        <v>136.4</v>
      </c>
    </row>
    <row r="184" spans="1:14" x14ac:dyDescent="0.3">
      <c r="A184" s="7" t="s">
        <v>835</v>
      </c>
      <c r="B184" s="11" t="s">
        <v>836</v>
      </c>
      <c r="C184" s="12">
        <v>1</v>
      </c>
      <c r="D184" s="12">
        <v>1</v>
      </c>
      <c r="E184" s="15">
        <v>43800</v>
      </c>
      <c r="F184" s="12">
        <v>258</v>
      </c>
      <c r="G184" s="12">
        <v>51.599999999999994</v>
      </c>
      <c r="H184" s="17">
        <v>1</v>
      </c>
      <c r="I184" s="31">
        <v>20</v>
      </c>
      <c r="J184" s="12">
        <v>206.4</v>
      </c>
      <c r="K184" s="11" t="s">
        <v>20</v>
      </c>
      <c r="L184" s="11" t="s">
        <v>105</v>
      </c>
      <c r="M184" s="12">
        <v>72.240000000000009</v>
      </c>
      <c r="N184" s="13">
        <v>134.16</v>
      </c>
    </row>
    <row r="185" spans="1:14" x14ac:dyDescent="0.3">
      <c r="A185" s="7" t="s">
        <v>837</v>
      </c>
      <c r="B185" s="11" t="s">
        <v>838</v>
      </c>
      <c r="C185" s="12">
        <v>1</v>
      </c>
      <c r="D185" s="12">
        <v>1</v>
      </c>
      <c r="E185" s="15">
        <v>43800</v>
      </c>
      <c r="F185" s="12">
        <v>313</v>
      </c>
      <c r="G185" s="12">
        <v>62.599999999999994</v>
      </c>
      <c r="H185" s="17">
        <v>1</v>
      </c>
      <c r="I185" s="31">
        <v>20</v>
      </c>
      <c r="J185" s="12">
        <v>250.4</v>
      </c>
      <c r="K185" s="11" t="s">
        <v>20</v>
      </c>
      <c r="L185" s="11" t="s">
        <v>21</v>
      </c>
      <c r="M185" s="12">
        <v>93.899999999999991</v>
      </c>
      <c r="N185" s="13">
        <v>156.5</v>
      </c>
    </row>
    <row r="186" spans="1:14" x14ac:dyDescent="0.3">
      <c r="A186" s="7" t="s">
        <v>839</v>
      </c>
      <c r="B186" s="11" t="s">
        <v>840</v>
      </c>
      <c r="C186" s="12">
        <v>1</v>
      </c>
      <c r="D186" s="12">
        <v>1</v>
      </c>
      <c r="E186" s="15">
        <v>43800</v>
      </c>
      <c r="F186" s="12">
        <v>255</v>
      </c>
      <c r="G186" s="12">
        <v>51</v>
      </c>
      <c r="H186" s="17">
        <v>1</v>
      </c>
      <c r="I186" s="31">
        <v>20</v>
      </c>
      <c r="J186" s="12">
        <v>204</v>
      </c>
      <c r="K186" s="11" t="s">
        <v>20</v>
      </c>
      <c r="L186" s="11" t="s">
        <v>102</v>
      </c>
      <c r="M186" s="12">
        <v>66.3</v>
      </c>
      <c r="N186" s="13">
        <v>137.69999999999999</v>
      </c>
    </row>
    <row r="187" spans="1:14" x14ac:dyDescent="0.3">
      <c r="A187" s="7" t="s">
        <v>841</v>
      </c>
      <c r="B187" s="11" t="s">
        <v>842</v>
      </c>
      <c r="C187" s="12">
        <v>1</v>
      </c>
      <c r="D187" s="12">
        <v>1</v>
      </c>
      <c r="E187" s="15">
        <v>43800</v>
      </c>
      <c r="F187" s="12">
        <v>474</v>
      </c>
      <c r="G187" s="12">
        <v>94.799999999999955</v>
      </c>
      <c r="H187" s="17">
        <v>1</v>
      </c>
      <c r="I187" s="31">
        <v>19.999999999999989</v>
      </c>
      <c r="J187" s="12">
        <v>379.20000000000005</v>
      </c>
      <c r="K187" s="11" t="s">
        <v>23</v>
      </c>
      <c r="L187" s="11" t="s">
        <v>499</v>
      </c>
      <c r="M187" s="12">
        <v>175.38</v>
      </c>
      <c r="N187" s="13">
        <v>203.82000000000005</v>
      </c>
    </row>
    <row r="188" spans="1:14" x14ac:dyDescent="0.3">
      <c r="A188" s="7" t="s">
        <v>843</v>
      </c>
      <c r="B188" s="11" t="s">
        <v>844</v>
      </c>
      <c r="C188" s="12">
        <v>1</v>
      </c>
      <c r="D188" s="12">
        <v>1</v>
      </c>
      <c r="E188" s="15">
        <v>43800</v>
      </c>
      <c r="F188" s="12">
        <v>345</v>
      </c>
      <c r="G188" s="12">
        <v>69</v>
      </c>
      <c r="H188" s="17">
        <v>1</v>
      </c>
      <c r="I188" s="31">
        <v>20</v>
      </c>
      <c r="J188" s="12">
        <v>276</v>
      </c>
      <c r="K188" s="11" t="s">
        <v>63</v>
      </c>
      <c r="L188" s="11" t="s">
        <v>116</v>
      </c>
      <c r="M188" s="12">
        <v>106.95</v>
      </c>
      <c r="N188" s="13">
        <v>169.05</v>
      </c>
    </row>
    <row r="189" spans="1:14" x14ac:dyDescent="0.3">
      <c r="A189" s="7" t="s">
        <v>845</v>
      </c>
      <c r="B189" s="11" t="s">
        <v>846</v>
      </c>
      <c r="C189" s="12">
        <v>1</v>
      </c>
      <c r="D189" s="12">
        <v>1</v>
      </c>
      <c r="E189" s="15">
        <v>43800</v>
      </c>
      <c r="F189" s="12">
        <v>168</v>
      </c>
      <c r="G189" s="12">
        <v>33.599999999999994</v>
      </c>
      <c r="H189" s="17">
        <v>1</v>
      </c>
      <c r="I189" s="31">
        <v>19.999999999999996</v>
      </c>
      <c r="J189" s="12">
        <v>134.4</v>
      </c>
      <c r="K189" s="11" t="s">
        <v>11</v>
      </c>
      <c r="L189" s="11" t="s">
        <v>121</v>
      </c>
      <c r="M189" s="12">
        <v>75.600000000000009</v>
      </c>
      <c r="N189" s="13">
        <v>58.8</v>
      </c>
    </row>
    <row r="190" spans="1:14" x14ac:dyDescent="0.3">
      <c r="A190" s="7" t="s">
        <v>847</v>
      </c>
      <c r="B190" s="11" t="s">
        <v>848</v>
      </c>
      <c r="C190" s="12">
        <v>1</v>
      </c>
      <c r="D190" s="12">
        <v>1</v>
      </c>
      <c r="E190" s="15">
        <v>43800</v>
      </c>
      <c r="F190" s="12">
        <v>192</v>
      </c>
      <c r="G190" s="12">
        <v>38.399999999999977</v>
      </c>
      <c r="H190" s="17">
        <v>1</v>
      </c>
      <c r="I190" s="31">
        <v>19.999999999999986</v>
      </c>
      <c r="J190" s="12">
        <v>153.60000000000002</v>
      </c>
      <c r="K190" s="11" t="s">
        <v>14</v>
      </c>
      <c r="L190" s="11" t="s">
        <v>78</v>
      </c>
      <c r="M190" s="12">
        <v>34.56</v>
      </c>
      <c r="N190" s="13">
        <v>119.04000000000002</v>
      </c>
    </row>
    <row r="191" spans="1:14" x14ac:dyDescent="0.3">
      <c r="A191" s="7" t="s">
        <v>849</v>
      </c>
      <c r="B191" s="11" t="s">
        <v>850</v>
      </c>
      <c r="C191" s="12">
        <v>1</v>
      </c>
      <c r="D191" s="12">
        <v>1</v>
      </c>
      <c r="E191" s="15">
        <v>43800</v>
      </c>
      <c r="F191" s="12">
        <v>205</v>
      </c>
      <c r="G191" s="12">
        <v>41</v>
      </c>
      <c r="H191" s="17">
        <v>1</v>
      </c>
      <c r="I191" s="31">
        <v>20</v>
      </c>
      <c r="J191" s="12">
        <v>164</v>
      </c>
      <c r="K191" s="11" t="s">
        <v>14</v>
      </c>
      <c r="L191" s="11" t="s">
        <v>87</v>
      </c>
      <c r="M191" s="12">
        <v>36.9</v>
      </c>
      <c r="N191" s="13">
        <v>127.1</v>
      </c>
    </row>
    <row r="192" spans="1:14" x14ac:dyDescent="0.3">
      <c r="A192" s="7" t="s">
        <v>851</v>
      </c>
      <c r="B192" s="11" t="s">
        <v>852</v>
      </c>
      <c r="C192" s="12">
        <v>1</v>
      </c>
      <c r="D192" s="12">
        <v>1</v>
      </c>
      <c r="E192" s="15">
        <v>43800</v>
      </c>
      <c r="F192" s="12">
        <v>210</v>
      </c>
      <c r="G192" s="12">
        <v>42</v>
      </c>
      <c r="H192" s="17">
        <v>1</v>
      </c>
      <c r="I192" s="31">
        <v>20</v>
      </c>
      <c r="J192" s="12">
        <v>168</v>
      </c>
      <c r="K192" s="11" t="s">
        <v>14</v>
      </c>
      <c r="L192" s="11" t="s">
        <v>75</v>
      </c>
      <c r="M192" s="12">
        <v>37.799999999999997</v>
      </c>
      <c r="N192" s="13">
        <v>130.19999999999999</v>
      </c>
    </row>
    <row r="193" spans="1:14" x14ac:dyDescent="0.3">
      <c r="A193" s="7" t="s">
        <v>853</v>
      </c>
      <c r="B193" s="11" t="s">
        <v>854</v>
      </c>
      <c r="C193" s="12">
        <v>1</v>
      </c>
      <c r="D193" s="12">
        <v>1</v>
      </c>
      <c r="E193" s="15">
        <v>43800</v>
      </c>
      <c r="F193" s="12">
        <v>327</v>
      </c>
      <c r="G193" s="12">
        <v>65.399999999999977</v>
      </c>
      <c r="H193" s="17">
        <v>1</v>
      </c>
      <c r="I193" s="31">
        <v>19.999999999999993</v>
      </c>
      <c r="J193" s="12">
        <v>261.60000000000002</v>
      </c>
      <c r="K193" s="11" t="s">
        <v>20</v>
      </c>
      <c r="L193" s="11" t="s">
        <v>100</v>
      </c>
      <c r="M193" s="12">
        <v>94.83</v>
      </c>
      <c r="N193" s="13">
        <v>166.77000000000004</v>
      </c>
    </row>
    <row r="194" spans="1:14" x14ac:dyDescent="0.3">
      <c r="A194" s="7" t="s">
        <v>855</v>
      </c>
      <c r="B194" s="11" t="s">
        <v>856</v>
      </c>
      <c r="C194" s="12">
        <v>1</v>
      </c>
      <c r="D194" s="12">
        <v>1</v>
      </c>
      <c r="E194" s="15">
        <v>43800</v>
      </c>
      <c r="F194" s="12">
        <v>258</v>
      </c>
      <c r="G194" s="12">
        <v>51.599999999999994</v>
      </c>
      <c r="H194" s="17">
        <v>1</v>
      </c>
      <c r="I194" s="31">
        <v>20</v>
      </c>
      <c r="J194" s="12">
        <v>206.4</v>
      </c>
      <c r="K194" s="11" t="s">
        <v>20</v>
      </c>
      <c r="L194" s="11" t="s">
        <v>105</v>
      </c>
      <c r="M194" s="12">
        <v>72.240000000000009</v>
      </c>
      <c r="N194" s="13">
        <v>134.16</v>
      </c>
    </row>
    <row r="195" spans="1:14" x14ac:dyDescent="0.3">
      <c r="A195" s="7" t="s">
        <v>857</v>
      </c>
      <c r="B195" s="11" t="s">
        <v>858</v>
      </c>
      <c r="C195" s="12">
        <v>1</v>
      </c>
      <c r="D195" s="12">
        <v>1</v>
      </c>
      <c r="E195" s="15">
        <v>43800</v>
      </c>
      <c r="F195" s="12">
        <v>492</v>
      </c>
      <c r="G195" s="12">
        <v>98.399999999999977</v>
      </c>
      <c r="H195" s="17">
        <v>1</v>
      </c>
      <c r="I195" s="31">
        <v>19.999999999999996</v>
      </c>
      <c r="J195" s="12">
        <v>393.6</v>
      </c>
      <c r="K195" s="11" t="s">
        <v>44</v>
      </c>
      <c r="L195" s="11" t="s">
        <v>512</v>
      </c>
      <c r="M195" s="12">
        <v>137.76000000000002</v>
      </c>
      <c r="N195" s="13">
        <v>255.84</v>
      </c>
    </row>
    <row r="196" spans="1:14" x14ac:dyDescent="0.3">
      <c r="A196" s="7" t="s">
        <v>859</v>
      </c>
      <c r="B196" s="11" t="s">
        <v>860</v>
      </c>
      <c r="C196" s="12">
        <v>1</v>
      </c>
      <c r="D196" s="12">
        <v>1</v>
      </c>
      <c r="E196" s="15">
        <v>43800</v>
      </c>
      <c r="F196" s="12">
        <v>336</v>
      </c>
      <c r="G196" s="12">
        <v>67.199999999999989</v>
      </c>
      <c r="H196" s="17">
        <v>1</v>
      </c>
      <c r="I196" s="31">
        <v>19.999999999999996</v>
      </c>
      <c r="J196" s="12">
        <v>268.8</v>
      </c>
      <c r="K196" s="11" t="s">
        <v>60</v>
      </c>
      <c r="L196" s="11" t="s">
        <v>247</v>
      </c>
      <c r="M196" s="12">
        <v>120.96</v>
      </c>
      <c r="N196" s="13">
        <v>147.84000000000003</v>
      </c>
    </row>
    <row r="197" spans="1:14" x14ac:dyDescent="0.3">
      <c r="A197" s="7" t="s">
        <v>861</v>
      </c>
      <c r="B197" s="11" t="s">
        <v>862</v>
      </c>
      <c r="C197" s="12">
        <v>1</v>
      </c>
      <c r="D197" s="12">
        <v>1</v>
      </c>
      <c r="E197" s="15">
        <v>43800</v>
      </c>
      <c r="F197" s="12">
        <v>383</v>
      </c>
      <c r="G197" s="12">
        <v>76.599999999999966</v>
      </c>
      <c r="H197" s="17">
        <v>1</v>
      </c>
      <c r="I197" s="31">
        <v>19.999999999999989</v>
      </c>
      <c r="J197" s="12">
        <v>306.40000000000003</v>
      </c>
      <c r="K197" s="11" t="s">
        <v>63</v>
      </c>
      <c r="L197" s="11" t="s">
        <v>66</v>
      </c>
      <c r="M197" s="12">
        <v>122.56</v>
      </c>
      <c r="N197" s="13">
        <v>183.84000000000003</v>
      </c>
    </row>
    <row r="198" spans="1:14" x14ac:dyDescent="0.3">
      <c r="A198" s="7" t="s">
        <v>863</v>
      </c>
      <c r="B198" s="11" t="s">
        <v>864</v>
      </c>
      <c r="C198" s="12">
        <v>1</v>
      </c>
      <c r="D198" s="12">
        <v>1</v>
      </c>
      <c r="E198" s="15">
        <v>43800</v>
      </c>
      <c r="F198" s="12">
        <v>168</v>
      </c>
      <c r="G198" s="12">
        <v>33.599999999999994</v>
      </c>
      <c r="H198" s="17">
        <v>1</v>
      </c>
      <c r="I198" s="31">
        <v>19.999999999999996</v>
      </c>
      <c r="J198" s="12">
        <v>134.4</v>
      </c>
      <c r="K198" s="11" t="s">
        <v>11</v>
      </c>
      <c r="L198" s="11" t="s">
        <v>12</v>
      </c>
      <c r="M198" s="12">
        <v>25.2</v>
      </c>
      <c r="N198" s="13">
        <v>109.2</v>
      </c>
    </row>
    <row r="199" spans="1:14" x14ac:dyDescent="0.3">
      <c r="A199" s="7" t="s">
        <v>865</v>
      </c>
      <c r="B199" s="11" t="s">
        <v>866</v>
      </c>
      <c r="C199" s="12">
        <v>1</v>
      </c>
      <c r="D199" s="12">
        <v>1</v>
      </c>
      <c r="E199" s="15">
        <v>43800</v>
      </c>
      <c r="F199" s="12">
        <v>172</v>
      </c>
      <c r="G199" s="12">
        <v>34.400000000000006</v>
      </c>
      <c r="H199" s="17">
        <v>1</v>
      </c>
      <c r="I199" s="31">
        <v>20.000000000000004</v>
      </c>
      <c r="J199" s="12">
        <v>137.6</v>
      </c>
      <c r="K199" s="11" t="s">
        <v>11</v>
      </c>
      <c r="L199" s="11" t="s">
        <v>71</v>
      </c>
      <c r="M199" s="12">
        <v>65.36</v>
      </c>
      <c r="N199" s="13">
        <v>72.239999999999995</v>
      </c>
    </row>
    <row r="200" spans="1:14" x14ac:dyDescent="0.3">
      <c r="A200" s="7" t="s">
        <v>867</v>
      </c>
      <c r="B200" s="11" t="s">
        <v>868</v>
      </c>
      <c r="C200" s="12">
        <v>1</v>
      </c>
      <c r="D200" s="12">
        <v>1</v>
      </c>
      <c r="E200" s="15">
        <v>43800</v>
      </c>
      <c r="F200" s="12">
        <v>228</v>
      </c>
      <c r="G200" s="12">
        <v>45.599999999999994</v>
      </c>
      <c r="H200" s="17">
        <v>1</v>
      </c>
      <c r="I200" s="31">
        <v>20</v>
      </c>
      <c r="J200" s="12">
        <v>182.4</v>
      </c>
      <c r="K200" s="11" t="s">
        <v>60</v>
      </c>
      <c r="L200" s="11" t="s">
        <v>557</v>
      </c>
      <c r="M200" s="12">
        <v>79.8</v>
      </c>
      <c r="N200" s="13">
        <v>102.60000000000001</v>
      </c>
    </row>
    <row r="201" spans="1:14" x14ac:dyDescent="0.3">
      <c r="A201" s="7" t="s">
        <v>869</v>
      </c>
      <c r="B201" s="11" t="s">
        <v>870</v>
      </c>
      <c r="C201" s="12">
        <v>1</v>
      </c>
      <c r="D201" s="12">
        <v>1</v>
      </c>
      <c r="E201" s="15">
        <v>43800</v>
      </c>
      <c r="F201" s="12">
        <v>1576</v>
      </c>
      <c r="G201" s="12">
        <v>315.19999999999982</v>
      </c>
      <c r="H201" s="17">
        <v>1</v>
      </c>
      <c r="I201" s="31">
        <v>19.999999999999986</v>
      </c>
      <c r="J201" s="12">
        <v>1260.8000000000002</v>
      </c>
      <c r="K201" s="11" t="s">
        <v>26</v>
      </c>
      <c r="L201" s="11" t="s">
        <v>407</v>
      </c>
      <c r="M201" s="12">
        <v>520.08000000000004</v>
      </c>
      <c r="N201" s="13">
        <v>740.72000000000014</v>
      </c>
    </row>
    <row r="202" spans="1:14" x14ac:dyDescent="0.3">
      <c r="A202" s="7" t="s">
        <v>871</v>
      </c>
      <c r="B202" s="11" t="s">
        <v>872</v>
      </c>
      <c r="C202" s="12">
        <v>1</v>
      </c>
      <c r="D202" s="12">
        <v>1</v>
      </c>
      <c r="E202" s="15">
        <v>43800</v>
      </c>
      <c r="F202" s="12">
        <v>507</v>
      </c>
      <c r="G202" s="12">
        <v>101.39999999999998</v>
      </c>
      <c r="H202" s="17">
        <v>1</v>
      </c>
      <c r="I202" s="31">
        <v>19.999999999999996</v>
      </c>
      <c r="J202" s="12">
        <v>405.6</v>
      </c>
      <c r="K202" s="11" t="s">
        <v>44</v>
      </c>
      <c r="L202" s="11" t="s">
        <v>275</v>
      </c>
      <c r="M202" s="12">
        <v>136.89000000000001</v>
      </c>
      <c r="N202" s="13">
        <v>268.71000000000004</v>
      </c>
    </row>
    <row r="203" spans="1:14" x14ac:dyDescent="0.3">
      <c r="A203" s="7" t="s">
        <v>873</v>
      </c>
      <c r="B203" s="11" t="s">
        <v>874</v>
      </c>
      <c r="C203" s="12">
        <v>1</v>
      </c>
      <c r="D203" s="12">
        <v>1</v>
      </c>
      <c r="E203" s="15">
        <v>43800</v>
      </c>
      <c r="F203" s="12">
        <v>332</v>
      </c>
      <c r="G203" s="12">
        <v>66.399999999999977</v>
      </c>
      <c r="H203" s="17">
        <v>1</v>
      </c>
      <c r="I203" s="31">
        <v>19.999999999999993</v>
      </c>
      <c r="J203" s="12">
        <v>265.60000000000002</v>
      </c>
      <c r="K203" s="11" t="s">
        <v>60</v>
      </c>
      <c r="L203" s="11" t="s">
        <v>296</v>
      </c>
      <c r="M203" s="12">
        <v>99.6</v>
      </c>
      <c r="N203" s="13">
        <v>166.00000000000003</v>
      </c>
    </row>
    <row r="204" spans="1:14" x14ac:dyDescent="0.3">
      <c r="A204" s="7" t="s">
        <v>875</v>
      </c>
      <c r="B204" s="11" t="s">
        <v>876</v>
      </c>
      <c r="C204" s="12">
        <v>1</v>
      </c>
      <c r="D204" s="12">
        <v>1</v>
      </c>
      <c r="E204" s="15">
        <v>43800</v>
      </c>
      <c r="F204" s="12">
        <v>447</v>
      </c>
      <c r="G204" s="12">
        <v>89.399999999999977</v>
      </c>
      <c r="H204" s="17">
        <v>1</v>
      </c>
      <c r="I204" s="31">
        <v>19.999999999999996</v>
      </c>
      <c r="J204" s="12">
        <v>357.6</v>
      </c>
      <c r="K204" s="11" t="s">
        <v>63</v>
      </c>
      <c r="L204" s="11" t="s">
        <v>64</v>
      </c>
      <c r="M204" s="12">
        <v>156.44999999999999</v>
      </c>
      <c r="N204" s="13">
        <v>201.15000000000003</v>
      </c>
    </row>
    <row r="205" spans="1:14" x14ac:dyDescent="0.3">
      <c r="A205" s="7" t="s">
        <v>877</v>
      </c>
      <c r="B205" s="11" t="s">
        <v>878</v>
      </c>
      <c r="C205" s="12">
        <v>1</v>
      </c>
      <c r="D205" s="12">
        <v>1</v>
      </c>
      <c r="E205" s="15">
        <v>43800</v>
      </c>
      <c r="F205" s="12">
        <v>345</v>
      </c>
      <c r="G205" s="12">
        <v>69</v>
      </c>
      <c r="H205" s="17">
        <v>1</v>
      </c>
      <c r="I205" s="31">
        <v>20</v>
      </c>
      <c r="J205" s="12">
        <v>276</v>
      </c>
      <c r="K205" s="11" t="s">
        <v>63</v>
      </c>
      <c r="L205" s="11" t="s">
        <v>116</v>
      </c>
      <c r="M205" s="12">
        <v>106.95</v>
      </c>
      <c r="N205" s="13">
        <v>169.05</v>
      </c>
    </row>
    <row r="206" spans="1:14" x14ac:dyDescent="0.3">
      <c r="A206" s="7" t="s">
        <v>879</v>
      </c>
      <c r="B206" s="11" t="s">
        <v>880</v>
      </c>
      <c r="C206" s="12">
        <v>1</v>
      </c>
      <c r="D206" s="12">
        <v>1</v>
      </c>
      <c r="E206" s="15">
        <v>43800</v>
      </c>
      <c r="F206" s="12">
        <v>345</v>
      </c>
      <c r="G206" s="12">
        <v>69</v>
      </c>
      <c r="H206" s="17">
        <v>1</v>
      </c>
      <c r="I206" s="31">
        <v>20</v>
      </c>
      <c r="J206" s="12">
        <v>276</v>
      </c>
      <c r="K206" s="11" t="s">
        <v>63</v>
      </c>
      <c r="L206" s="11" t="s">
        <v>116</v>
      </c>
      <c r="M206" s="12">
        <v>106.95</v>
      </c>
      <c r="N206" s="13">
        <v>169.05</v>
      </c>
    </row>
    <row r="207" spans="1:14" x14ac:dyDescent="0.3">
      <c r="A207" s="7" t="s">
        <v>881</v>
      </c>
      <c r="B207" s="11" t="s">
        <v>882</v>
      </c>
      <c r="C207" s="12">
        <v>1</v>
      </c>
      <c r="D207" s="12">
        <v>1</v>
      </c>
      <c r="E207" s="15">
        <v>43800</v>
      </c>
      <c r="F207" s="12">
        <v>383</v>
      </c>
      <c r="G207" s="12">
        <v>76.599999999999966</v>
      </c>
      <c r="H207" s="17">
        <v>1</v>
      </c>
      <c r="I207" s="31">
        <v>19.999999999999989</v>
      </c>
      <c r="J207" s="12">
        <v>306.40000000000003</v>
      </c>
      <c r="K207" s="11" t="s">
        <v>63</v>
      </c>
      <c r="L207" s="11" t="s">
        <v>66</v>
      </c>
      <c r="M207" s="12">
        <v>122.56</v>
      </c>
      <c r="N207" s="13">
        <v>183.84000000000003</v>
      </c>
    </row>
    <row r="208" spans="1:14" x14ac:dyDescent="0.3">
      <c r="A208" s="7" t="s">
        <v>883</v>
      </c>
      <c r="B208" s="11" t="s">
        <v>884</v>
      </c>
      <c r="C208" s="12">
        <v>1</v>
      </c>
      <c r="D208" s="12">
        <v>1</v>
      </c>
      <c r="E208" s="15">
        <v>43800</v>
      </c>
      <c r="F208" s="12">
        <v>168</v>
      </c>
      <c r="G208" s="12">
        <v>33.599999999999994</v>
      </c>
      <c r="H208" s="17">
        <v>1</v>
      </c>
      <c r="I208" s="31">
        <v>19.999999999999996</v>
      </c>
      <c r="J208" s="12">
        <v>134.4</v>
      </c>
      <c r="K208" s="11" t="s">
        <v>11</v>
      </c>
      <c r="L208" s="11" t="s">
        <v>12</v>
      </c>
      <c r="M208" s="12">
        <v>25.2</v>
      </c>
      <c r="N208" s="13">
        <v>109.2</v>
      </c>
    </row>
    <row r="209" spans="1:14" x14ac:dyDescent="0.3">
      <c r="A209" s="7" t="s">
        <v>885</v>
      </c>
      <c r="B209" s="11" t="s">
        <v>886</v>
      </c>
      <c r="C209" s="12">
        <v>1</v>
      </c>
      <c r="D209" s="12">
        <v>1</v>
      </c>
      <c r="E209" s="15">
        <v>43800</v>
      </c>
      <c r="F209" s="12">
        <v>168</v>
      </c>
      <c r="G209" s="12">
        <v>33.599999999999994</v>
      </c>
      <c r="H209" s="17">
        <v>1</v>
      </c>
      <c r="I209" s="31">
        <v>19.999999999999996</v>
      </c>
      <c r="J209" s="12">
        <v>134.4</v>
      </c>
      <c r="K209" s="11" t="s">
        <v>11</v>
      </c>
      <c r="L209" s="11" t="s">
        <v>12</v>
      </c>
      <c r="M209" s="12">
        <v>25.2</v>
      </c>
      <c r="N209" s="13">
        <v>109.2</v>
      </c>
    </row>
    <row r="210" spans="1:14" x14ac:dyDescent="0.3">
      <c r="A210" s="7" t="s">
        <v>887</v>
      </c>
      <c r="B210" s="11" t="s">
        <v>888</v>
      </c>
      <c r="C210" s="12">
        <v>1</v>
      </c>
      <c r="D210" s="12">
        <v>1</v>
      </c>
      <c r="E210" s="15">
        <v>43800</v>
      </c>
      <c r="F210" s="12">
        <v>210</v>
      </c>
      <c r="G210" s="12">
        <v>42</v>
      </c>
      <c r="H210" s="17">
        <v>1</v>
      </c>
      <c r="I210" s="31">
        <v>20</v>
      </c>
      <c r="J210" s="12">
        <v>168</v>
      </c>
      <c r="K210" s="11" t="s">
        <v>14</v>
      </c>
      <c r="L210" s="11" t="s">
        <v>75</v>
      </c>
      <c r="M210" s="12">
        <v>37.799999999999997</v>
      </c>
      <c r="N210" s="13">
        <v>130.19999999999999</v>
      </c>
    </row>
    <row r="211" spans="1:14" x14ac:dyDescent="0.3">
      <c r="A211" s="7" t="s">
        <v>889</v>
      </c>
      <c r="B211" s="11" t="s">
        <v>890</v>
      </c>
      <c r="C211" s="12">
        <v>1</v>
      </c>
      <c r="D211" s="12">
        <v>1</v>
      </c>
      <c r="E211" s="15">
        <v>43800</v>
      </c>
      <c r="F211" s="12">
        <v>592</v>
      </c>
      <c r="G211" s="12">
        <v>118.39999999999998</v>
      </c>
      <c r="H211" s="17">
        <v>1</v>
      </c>
      <c r="I211" s="31">
        <v>19.999999999999996</v>
      </c>
      <c r="J211" s="12">
        <v>473.6</v>
      </c>
      <c r="K211" s="11" t="s">
        <v>44</v>
      </c>
      <c r="L211" s="11" t="s">
        <v>55</v>
      </c>
      <c r="M211" s="12">
        <v>165.76000000000002</v>
      </c>
      <c r="N211" s="13">
        <v>307.84000000000003</v>
      </c>
    </row>
    <row r="212" spans="1:14" x14ac:dyDescent="0.3">
      <c r="A212" s="7" t="s">
        <v>6387</v>
      </c>
      <c r="B212" s="11" t="s">
        <v>6388</v>
      </c>
      <c r="C212" s="12">
        <v>1</v>
      </c>
      <c r="D212" s="12">
        <v>1</v>
      </c>
      <c r="E212" s="15">
        <v>43800</v>
      </c>
      <c r="F212" s="12">
        <v>1491</v>
      </c>
      <c r="G212" s="12">
        <v>298.20000000000005</v>
      </c>
      <c r="H212" s="17">
        <v>1</v>
      </c>
      <c r="I212" s="31">
        <v>20.000000000000004</v>
      </c>
      <c r="J212" s="12">
        <v>1192.8</v>
      </c>
      <c r="K212" s="11" t="s">
        <v>26</v>
      </c>
      <c r="L212" s="11" t="s">
        <v>31</v>
      </c>
      <c r="M212" s="12">
        <v>506.94000000000005</v>
      </c>
      <c r="N212" s="13">
        <v>685.8599999999999</v>
      </c>
    </row>
    <row r="213" spans="1:14" x14ac:dyDescent="0.3">
      <c r="A213" s="7" t="s">
        <v>6389</v>
      </c>
      <c r="B213" s="11" t="s">
        <v>6390</v>
      </c>
      <c r="C213" s="12">
        <v>1</v>
      </c>
      <c r="D213" s="12">
        <v>1</v>
      </c>
      <c r="E213" s="15">
        <v>43800</v>
      </c>
      <c r="F213" s="12">
        <v>636</v>
      </c>
      <c r="G213" s="12">
        <v>127.19999999999999</v>
      </c>
      <c r="H213" s="17">
        <v>1</v>
      </c>
      <c r="I213" s="31">
        <v>20</v>
      </c>
      <c r="J213" s="12">
        <v>508.8</v>
      </c>
      <c r="K213" s="11" t="s">
        <v>41</v>
      </c>
      <c r="L213" s="11" t="s">
        <v>194</v>
      </c>
      <c r="M213" s="12">
        <v>216.24</v>
      </c>
      <c r="N213" s="13">
        <v>292.56</v>
      </c>
    </row>
    <row r="214" spans="1:14" x14ac:dyDescent="0.3">
      <c r="A214" s="7" t="s">
        <v>6391</v>
      </c>
      <c r="B214" s="11" t="s">
        <v>6392</v>
      </c>
      <c r="C214" s="12">
        <v>1</v>
      </c>
      <c r="D214" s="12">
        <v>0</v>
      </c>
      <c r="E214" s="15">
        <v>43800</v>
      </c>
      <c r="F214" s="12">
        <v>636</v>
      </c>
      <c r="G214" s="12">
        <v>127.19999999999999</v>
      </c>
      <c r="H214" s="17">
        <v>1</v>
      </c>
      <c r="I214" s="31">
        <v>20</v>
      </c>
      <c r="J214" s="12">
        <v>508.8</v>
      </c>
      <c r="K214" s="11" t="s">
        <v>41</v>
      </c>
      <c r="L214" s="11" t="s">
        <v>194</v>
      </c>
      <c r="M214" s="12">
        <v>216.24</v>
      </c>
      <c r="N214" s="13">
        <v>292.56</v>
      </c>
    </row>
    <row r="215" spans="1:14" x14ac:dyDescent="0.3">
      <c r="A215" s="7" t="s">
        <v>6394</v>
      </c>
      <c r="B215" s="11" t="s">
        <v>6395</v>
      </c>
      <c r="C215" s="12">
        <v>1</v>
      </c>
      <c r="D215" s="12">
        <v>0</v>
      </c>
      <c r="E215" s="15">
        <v>43800</v>
      </c>
      <c r="F215" s="12">
        <v>579</v>
      </c>
      <c r="G215" s="12">
        <v>115.79999999999995</v>
      </c>
      <c r="H215" s="17">
        <v>1</v>
      </c>
      <c r="I215" s="31">
        <v>19.999999999999993</v>
      </c>
      <c r="J215" s="12">
        <v>463.20000000000005</v>
      </c>
      <c r="K215" s="11" t="s">
        <v>41</v>
      </c>
      <c r="L215" s="11" t="s">
        <v>197</v>
      </c>
      <c r="M215" s="12">
        <v>167.91</v>
      </c>
      <c r="N215" s="13">
        <v>295.29000000000008</v>
      </c>
    </row>
    <row r="216" spans="1:14" x14ac:dyDescent="0.3">
      <c r="A216" s="7" t="s">
        <v>6397</v>
      </c>
      <c r="B216" s="11" t="s">
        <v>6398</v>
      </c>
      <c r="C216" s="12">
        <v>1</v>
      </c>
      <c r="D216" s="12">
        <v>0</v>
      </c>
      <c r="E216" s="15">
        <v>43800</v>
      </c>
      <c r="F216" s="12">
        <v>486</v>
      </c>
      <c r="G216" s="12">
        <v>97.199999999999989</v>
      </c>
      <c r="H216" s="17">
        <v>1</v>
      </c>
      <c r="I216" s="31">
        <v>20</v>
      </c>
      <c r="J216" s="12">
        <v>388.8</v>
      </c>
      <c r="K216" s="11" t="s">
        <v>41</v>
      </c>
      <c r="L216" s="11" t="s">
        <v>2029</v>
      </c>
      <c r="M216" s="12">
        <v>281.88</v>
      </c>
      <c r="N216" s="13">
        <v>106.92000000000002</v>
      </c>
    </row>
    <row r="217" spans="1:14" x14ac:dyDescent="0.3">
      <c r="A217" s="7" t="s">
        <v>6400</v>
      </c>
      <c r="B217" s="11" t="s">
        <v>6401</v>
      </c>
      <c r="C217" s="12">
        <v>1</v>
      </c>
      <c r="D217" s="12">
        <v>0</v>
      </c>
      <c r="E217" s="15">
        <v>43800</v>
      </c>
      <c r="F217" s="12">
        <v>646</v>
      </c>
      <c r="G217" s="12">
        <v>129.19999999999993</v>
      </c>
      <c r="H217" s="17">
        <v>1</v>
      </c>
      <c r="I217" s="31">
        <v>19.999999999999989</v>
      </c>
      <c r="J217" s="12">
        <v>516.80000000000007</v>
      </c>
      <c r="K217" s="11" t="s">
        <v>41</v>
      </c>
      <c r="L217" s="11" t="s">
        <v>201</v>
      </c>
      <c r="M217" s="12">
        <v>348.84000000000003</v>
      </c>
      <c r="N217" s="13">
        <v>167.96000000000004</v>
      </c>
    </row>
    <row r="218" spans="1:14" x14ac:dyDescent="0.3">
      <c r="A218" s="7" t="s">
        <v>6403</v>
      </c>
      <c r="B218" s="11" t="s">
        <v>6404</v>
      </c>
      <c r="C218" s="12">
        <v>1</v>
      </c>
      <c r="D218" s="12">
        <v>0</v>
      </c>
      <c r="E218" s="15">
        <v>43800</v>
      </c>
      <c r="F218" s="12">
        <v>551</v>
      </c>
      <c r="G218" s="12">
        <v>110.19999999999999</v>
      </c>
      <c r="H218" s="17">
        <v>1</v>
      </c>
      <c r="I218" s="31">
        <v>20</v>
      </c>
      <c r="J218" s="12">
        <v>440.8</v>
      </c>
      <c r="K218" s="11" t="s">
        <v>41</v>
      </c>
      <c r="L218" s="11" t="s">
        <v>204</v>
      </c>
      <c r="M218" s="12">
        <v>264.48</v>
      </c>
      <c r="N218" s="13">
        <v>176.32</v>
      </c>
    </row>
    <row r="219" spans="1:14" x14ac:dyDescent="0.3">
      <c r="A219" s="7" t="s">
        <v>6406</v>
      </c>
      <c r="B219" s="11" t="s">
        <v>6407</v>
      </c>
      <c r="C219" s="12">
        <v>1</v>
      </c>
      <c r="D219" s="12">
        <v>0</v>
      </c>
      <c r="E219" s="15">
        <v>43800</v>
      </c>
      <c r="F219" s="12">
        <v>255</v>
      </c>
      <c r="G219" s="12">
        <v>51</v>
      </c>
      <c r="H219" s="17">
        <v>1</v>
      </c>
      <c r="I219" s="31">
        <v>20</v>
      </c>
      <c r="J219" s="12">
        <v>204</v>
      </c>
      <c r="K219" s="11" t="s">
        <v>41</v>
      </c>
      <c r="L219" s="11" t="s">
        <v>230</v>
      </c>
      <c r="M219" s="12">
        <v>114.75</v>
      </c>
      <c r="N219" s="13">
        <v>89.25</v>
      </c>
    </row>
    <row r="220" spans="1:14" x14ac:dyDescent="0.3">
      <c r="A220" s="7" t="s">
        <v>6409</v>
      </c>
      <c r="B220" s="11" t="s">
        <v>6410</v>
      </c>
      <c r="C220" s="12">
        <v>1</v>
      </c>
      <c r="D220" s="12">
        <v>0</v>
      </c>
      <c r="E220" s="15">
        <v>43800</v>
      </c>
      <c r="F220" s="12">
        <v>447</v>
      </c>
      <c r="G220" s="12">
        <v>89.399999999999977</v>
      </c>
      <c r="H220" s="17">
        <v>1</v>
      </c>
      <c r="I220" s="31">
        <v>19.999999999999996</v>
      </c>
      <c r="J220" s="12">
        <v>357.6</v>
      </c>
      <c r="K220" s="11" t="s">
        <v>63</v>
      </c>
      <c r="L220" s="11" t="s">
        <v>64</v>
      </c>
      <c r="M220" s="12">
        <v>156.44999999999999</v>
      </c>
      <c r="N220" s="13">
        <v>201.15000000000003</v>
      </c>
    </row>
    <row r="221" spans="1:14" x14ac:dyDescent="0.3">
      <c r="A221" s="7" t="s">
        <v>6412</v>
      </c>
      <c r="B221" s="11" t="s">
        <v>6413</v>
      </c>
      <c r="C221" s="12">
        <v>1</v>
      </c>
      <c r="D221" s="12">
        <v>0</v>
      </c>
      <c r="E221" s="15">
        <v>43800</v>
      </c>
      <c r="F221" s="12">
        <v>240</v>
      </c>
      <c r="G221" s="12">
        <v>48</v>
      </c>
      <c r="H221" s="17">
        <v>1</v>
      </c>
      <c r="I221" s="31">
        <v>20</v>
      </c>
      <c r="J221" s="12">
        <v>192</v>
      </c>
      <c r="K221" s="11" t="s">
        <v>14</v>
      </c>
      <c r="L221" s="11" t="s">
        <v>17</v>
      </c>
      <c r="M221" s="12">
        <v>43.199999999999996</v>
      </c>
      <c r="N221" s="13">
        <v>148.80000000000001</v>
      </c>
    </row>
    <row r="222" spans="1:14" x14ac:dyDescent="0.3">
      <c r="A222" s="7" t="s">
        <v>6415</v>
      </c>
      <c r="B222" s="11" t="s">
        <v>6416</v>
      </c>
      <c r="C222" s="12">
        <v>1</v>
      </c>
      <c r="D222" s="12">
        <v>0</v>
      </c>
      <c r="E222" s="15">
        <v>43800</v>
      </c>
      <c r="F222" s="12">
        <v>313</v>
      </c>
      <c r="G222" s="12">
        <v>62.599999999999994</v>
      </c>
      <c r="H222" s="17">
        <v>1</v>
      </c>
      <c r="I222" s="31">
        <v>20</v>
      </c>
      <c r="J222" s="12">
        <v>250.4</v>
      </c>
      <c r="K222" s="11" t="s">
        <v>20</v>
      </c>
      <c r="L222" s="11" t="s">
        <v>21</v>
      </c>
      <c r="M222" s="12">
        <v>93.899999999999991</v>
      </c>
      <c r="N222" s="13">
        <v>156.5</v>
      </c>
    </row>
    <row r="223" spans="1:14" x14ac:dyDescent="0.3">
      <c r="A223" s="7" t="s">
        <v>6418</v>
      </c>
      <c r="B223" s="11" t="s">
        <v>6419</v>
      </c>
      <c r="C223" s="12">
        <v>1</v>
      </c>
      <c r="D223" s="12">
        <v>0</v>
      </c>
      <c r="E223" s="15">
        <v>43800</v>
      </c>
      <c r="F223" s="12">
        <v>327</v>
      </c>
      <c r="G223" s="12">
        <v>65.399999999999977</v>
      </c>
      <c r="H223" s="17">
        <v>1</v>
      </c>
      <c r="I223" s="31">
        <v>19.999999999999993</v>
      </c>
      <c r="J223" s="12">
        <v>261.60000000000002</v>
      </c>
      <c r="K223" s="11" t="s">
        <v>20</v>
      </c>
      <c r="L223" s="11" t="s">
        <v>100</v>
      </c>
      <c r="M223" s="12">
        <v>94.83</v>
      </c>
      <c r="N223" s="13">
        <v>166.77000000000004</v>
      </c>
    </row>
    <row r="224" spans="1:14" x14ac:dyDescent="0.3">
      <c r="A224" s="7" t="s">
        <v>6421</v>
      </c>
      <c r="B224" s="11" t="s">
        <v>6422</v>
      </c>
      <c r="C224" s="12">
        <v>1</v>
      </c>
      <c r="D224" s="12">
        <v>0</v>
      </c>
      <c r="E224" s="15">
        <v>43800</v>
      </c>
      <c r="F224" s="12">
        <v>327</v>
      </c>
      <c r="G224" s="12">
        <v>65.399999999999977</v>
      </c>
      <c r="H224" s="17">
        <v>1</v>
      </c>
      <c r="I224" s="31">
        <v>19.999999999999993</v>
      </c>
      <c r="J224" s="12">
        <v>261.60000000000002</v>
      </c>
      <c r="K224" s="11" t="s">
        <v>20</v>
      </c>
      <c r="L224" s="11" t="s">
        <v>100</v>
      </c>
      <c r="M224" s="12">
        <v>94.83</v>
      </c>
      <c r="N224" s="13">
        <v>166.77000000000004</v>
      </c>
    </row>
    <row r="225" spans="1:14" x14ac:dyDescent="0.3">
      <c r="A225" s="7" t="s">
        <v>6424</v>
      </c>
      <c r="B225" s="11" t="s">
        <v>6425</v>
      </c>
      <c r="C225" s="12">
        <v>1</v>
      </c>
      <c r="D225" s="12">
        <v>0</v>
      </c>
      <c r="E225" s="15">
        <v>43800</v>
      </c>
      <c r="F225" s="12">
        <v>258</v>
      </c>
      <c r="G225" s="12">
        <v>51.599999999999994</v>
      </c>
      <c r="H225" s="17">
        <v>1</v>
      </c>
      <c r="I225" s="31">
        <v>20</v>
      </c>
      <c r="J225" s="12">
        <v>206.4</v>
      </c>
      <c r="K225" s="11" t="s">
        <v>20</v>
      </c>
      <c r="L225" s="11" t="s">
        <v>105</v>
      </c>
      <c r="M225" s="12">
        <v>72.240000000000009</v>
      </c>
      <c r="N225" s="13">
        <v>134.16</v>
      </c>
    </row>
    <row r="226" spans="1:14" x14ac:dyDescent="0.3">
      <c r="A226" s="7" t="s">
        <v>6427</v>
      </c>
      <c r="B226" s="11" t="s">
        <v>6428</v>
      </c>
      <c r="C226" s="12">
        <v>1</v>
      </c>
      <c r="D226" s="12">
        <v>0</v>
      </c>
      <c r="E226" s="15">
        <v>43800</v>
      </c>
      <c r="F226" s="12">
        <v>258</v>
      </c>
      <c r="G226" s="12">
        <v>51.599999999999994</v>
      </c>
      <c r="H226" s="17">
        <v>1</v>
      </c>
      <c r="I226" s="31">
        <v>20</v>
      </c>
      <c r="J226" s="12">
        <v>206.4</v>
      </c>
      <c r="K226" s="11" t="s">
        <v>20</v>
      </c>
      <c r="L226" s="11" t="s">
        <v>105</v>
      </c>
      <c r="M226" s="12">
        <v>72.240000000000009</v>
      </c>
      <c r="N226" s="13">
        <v>134.16</v>
      </c>
    </row>
    <row r="227" spans="1:14" x14ac:dyDescent="0.3">
      <c r="A227" s="7" t="s">
        <v>6430</v>
      </c>
      <c r="B227" s="11" t="s">
        <v>6431</v>
      </c>
      <c r="C227" s="12">
        <v>1</v>
      </c>
      <c r="D227" s="12">
        <v>1</v>
      </c>
      <c r="E227" s="15">
        <v>43800</v>
      </c>
      <c r="F227" s="12">
        <v>478</v>
      </c>
      <c r="G227" s="12">
        <v>95.599999999999966</v>
      </c>
      <c r="H227" s="17">
        <v>1</v>
      </c>
      <c r="I227" s="31">
        <v>19.999999999999993</v>
      </c>
      <c r="J227" s="12">
        <v>382.40000000000003</v>
      </c>
      <c r="K227" s="11" t="s">
        <v>44</v>
      </c>
      <c r="L227" s="11" t="s">
        <v>162</v>
      </c>
      <c r="M227" s="12">
        <v>119.5</v>
      </c>
      <c r="N227" s="13">
        <v>262.90000000000003</v>
      </c>
    </row>
    <row r="228" spans="1:14" x14ac:dyDescent="0.3">
      <c r="A228" s="7" t="s">
        <v>6432</v>
      </c>
      <c r="B228" s="11" t="s">
        <v>6433</v>
      </c>
      <c r="C228" s="12">
        <v>1</v>
      </c>
      <c r="D228" s="12">
        <v>0</v>
      </c>
      <c r="E228" s="15">
        <v>43800</v>
      </c>
      <c r="F228" s="12">
        <v>312</v>
      </c>
      <c r="G228" s="12">
        <v>62.399999999999977</v>
      </c>
      <c r="H228" s="17">
        <v>1</v>
      </c>
      <c r="I228" s="31">
        <v>19.999999999999993</v>
      </c>
      <c r="J228" s="12">
        <v>249.60000000000002</v>
      </c>
      <c r="K228" s="11" t="s">
        <v>60</v>
      </c>
      <c r="L228" s="11" t="s">
        <v>61</v>
      </c>
      <c r="M228" s="12">
        <v>99.84</v>
      </c>
      <c r="N228" s="13">
        <v>149.76000000000002</v>
      </c>
    </row>
    <row r="229" spans="1:14" x14ac:dyDescent="0.3">
      <c r="A229" s="7" t="s">
        <v>6437</v>
      </c>
      <c r="B229" s="11" t="s">
        <v>6438</v>
      </c>
      <c r="C229" s="12">
        <v>1</v>
      </c>
      <c r="D229" s="12">
        <v>1</v>
      </c>
      <c r="E229" s="15">
        <v>43800</v>
      </c>
      <c r="F229" s="12">
        <v>383</v>
      </c>
      <c r="G229" s="12">
        <v>76.599999999999966</v>
      </c>
      <c r="H229" s="17">
        <v>1</v>
      </c>
      <c r="I229" s="31">
        <v>19.999999999999989</v>
      </c>
      <c r="J229" s="12">
        <v>306.40000000000003</v>
      </c>
      <c r="K229" s="11" t="s">
        <v>63</v>
      </c>
      <c r="L229" s="11" t="s">
        <v>66</v>
      </c>
      <c r="M229" s="12">
        <v>122.56</v>
      </c>
      <c r="N229" s="13">
        <v>183.84000000000003</v>
      </c>
    </row>
    <row r="230" spans="1:14" x14ac:dyDescent="0.3">
      <c r="A230" s="7" t="s">
        <v>6439</v>
      </c>
      <c r="B230" s="11" t="s">
        <v>6440</v>
      </c>
      <c r="C230" s="12">
        <v>1</v>
      </c>
      <c r="D230" s="12">
        <v>0</v>
      </c>
      <c r="E230" s="15">
        <v>43800</v>
      </c>
      <c r="F230" s="12">
        <v>383</v>
      </c>
      <c r="G230" s="12">
        <v>76.599999999999966</v>
      </c>
      <c r="H230" s="17">
        <v>1</v>
      </c>
      <c r="I230" s="31">
        <v>19.999999999999989</v>
      </c>
      <c r="J230" s="12">
        <v>306.40000000000003</v>
      </c>
      <c r="K230" s="11" t="s">
        <v>63</v>
      </c>
      <c r="L230" s="11" t="s">
        <v>66</v>
      </c>
      <c r="M230" s="12">
        <v>122.56</v>
      </c>
      <c r="N230" s="13">
        <v>183.84000000000003</v>
      </c>
    </row>
    <row r="231" spans="1:14" x14ac:dyDescent="0.3">
      <c r="A231" s="7" t="s">
        <v>6442</v>
      </c>
      <c r="B231" s="11" t="s">
        <v>6443</v>
      </c>
      <c r="C231" s="12">
        <v>1</v>
      </c>
      <c r="D231" s="12">
        <v>0</v>
      </c>
      <c r="E231" s="15">
        <v>43800</v>
      </c>
      <c r="F231" s="12">
        <v>168</v>
      </c>
      <c r="G231" s="12">
        <v>33.599999999999994</v>
      </c>
      <c r="H231" s="17">
        <v>1</v>
      </c>
      <c r="I231" s="31">
        <v>19.999999999999996</v>
      </c>
      <c r="J231" s="12">
        <v>134.4</v>
      </c>
      <c r="K231" s="11" t="s">
        <v>11</v>
      </c>
      <c r="L231" s="11" t="s">
        <v>12</v>
      </c>
      <c r="M231" s="12">
        <v>25.2</v>
      </c>
      <c r="N231" s="13">
        <v>109.2</v>
      </c>
    </row>
    <row r="232" spans="1:14" x14ac:dyDescent="0.3">
      <c r="A232" s="7" t="s">
        <v>6447</v>
      </c>
      <c r="B232" s="11" t="s">
        <v>6448</v>
      </c>
      <c r="C232" s="12">
        <v>1</v>
      </c>
      <c r="D232" s="12">
        <v>0</v>
      </c>
      <c r="E232" s="15">
        <v>43800</v>
      </c>
      <c r="F232" s="12">
        <v>168</v>
      </c>
      <c r="G232" s="12">
        <v>33.599999999999994</v>
      </c>
      <c r="H232" s="17">
        <v>1</v>
      </c>
      <c r="I232" s="31">
        <v>19.999999999999996</v>
      </c>
      <c r="J232" s="12">
        <v>134.4</v>
      </c>
      <c r="K232" s="11" t="s">
        <v>11</v>
      </c>
      <c r="L232" s="11" t="s">
        <v>121</v>
      </c>
      <c r="M232" s="12">
        <v>75.600000000000009</v>
      </c>
      <c r="N232" s="13">
        <v>58.8</v>
      </c>
    </row>
    <row r="233" spans="1:14" x14ac:dyDescent="0.3">
      <c r="A233" s="7" t="s">
        <v>6450</v>
      </c>
      <c r="B233" s="11" t="s">
        <v>6451</v>
      </c>
      <c r="C233" s="12">
        <v>1</v>
      </c>
      <c r="D233" s="12">
        <v>0</v>
      </c>
      <c r="E233" s="15">
        <v>43800</v>
      </c>
      <c r="F233" s="12">
        <v>192</v>
      </c>
      <c r="G233" s="12">
        <v>38.399999999999977</v>
      </c>
      <c r="H233" s="17">
        <v>1</v>
      </c>
      <c r="I233" s="31">
        <v>19.999999999999986</v>
      </c>
      <c r="J233" s="12">
        <v>153.60000000000002</v>
      </c>
      <c r="K233" s="11" t="s">
        <v>14</v>
      </c>
      <c r="L233" s="11" t="s">
        <v>78</v>
      </c>
      <c r="M233" s="12">
        <v>34.56</v>
      </c>
      <c r="N233" s="13">
        <v>119.04000000000002</v>
      </c>
    </row>
    <row r="234" spans="1:14" x14ac:dyDescent="0.3">
      <c r="A234" s="7" t="s">
        <v>6454</v>
      </c>
      <c r="B234" s="11" t="s">
        <v>6455</v>
      </c>
      <c r="C234" s="12">
        <v>1</v>
      </c>
      <c r="D234" s="12">
        <v>1</v>
      </c>
      <c r="E234" s="15">
        <v>43800</v>
      </c>
      <c r="F234" s="12">
        <v>278</v>
      </c>
      <c r="G234" s="12">
        <v>55.599999999999994</v>
      </c>
      <c r="H234" s="17">
        <v>1</v>
      </c>
      <c r="I234" s="31">
        <v>20</v>
      </c>
      <c r="J234" s="12">
        <v>222.4</v>
      </c>
      <c r="K234" s="11" t="s">
        <v>38</v>
      </c>
      <c r="L234" s="11" t="s">
        <v>4871</v>
      </c>
      <c r="M234" s="12">
        <v>69.5</v>
      </c>
      <c r="N234" s="13">
        <v>152.9</v>
      </c>
    </row>
    <row r="235" spans="1:14" x14ac:dyDescent="0.3">
      <c r="A235" s="7" t="s">
        <v>6456</v>
      </c>
      <c r="B235" s="11" t="s">
        <v>6457</v>
      </c>
      <c r="C235" s="12">
        <v>1</v>
      </c>
      <c r="D235" s="12">
        <v>0</v>
      </c>
      <c r="E235" s="15">
        <v>43800</v>
      </c>
      <c r="F235" s="12">
        <v>510</v>
      </c>
      <c r="G235" s="12">
        <v>102</v>
      </c>
      <c r="H235" s="17">
        <v>1</v>
      </c>
      <c r="I235" s="31">
        <v>20</v>
      </c>
      <c r="J235" s="12">
        <v>408</v>
      </c>
      <c r="K235" s="11" t="s">
        <v>41</v>
      </c>
      <c r="L235" s="11" t="s">
        <v>42</v>
      </c>
      <c r="M235" s="12">
        <v>163.20000000000002</v>
      </c>
      <c r="N235" s="13">
        <v>244.79999999999998</v>
      </c>
    </row>
    <row r="236" spans="1:14" x14ac:dyDescent="0.3">
      <c r="A236" s="7" t="s">
        <v>6463</v>
      </c>
      <c r="B236" s="11" t="s">
        <v>6464</v>
      </c>
      <c r="C236" s="12">
        <v>1</v>
      </c>
      <c r="D236" s="12">
        <v>1</v>
      </c>
      <c r="E236" s="15">
        <v>43800</v>
      </c>
      <c r="F236" s="12">
        <v>284</v>
      </c>
      <c r="G236" s="12">
        <v>56.799999999999983</v>
      </c>
      <c r="H236" s="17">
        <v>1</v>
      </c>
      <c r="I236" s="31">
        <v>19.999999999999993</v>
      </c>
      <c r="J236" s="12">
        <v>227.20000000000002</v>
      </c>
      <c r="K236" s="11" t="s">
        <v>60</v>
      </c>
      <c r="L236" s="11" t="s">
        <v>109</v>
      </c>
      <c r="M236" s="12">
        <v>76.680000000000007</v>
      </c>
      <c r="N236" s="13">
        <v>150.52000000000001</v>
      </c>
    </row>
    <row r="237" spans="1:14" x14ac:dyDescent="0.3">
      <c r="A237" s="7" t="s">
        <v>6465</v>
      </c>
      <c r="B237" s="11" t="s">
        <v>6466</v>
      </c>
      <c r="C237" s="12">
        <v>1</v>
      </c>
      <c r="D237" s="12">
        <v>1</v>
      </c>
      <c r="E237" s="15">
        <v>43800</v>
      </c>
      <c r="F237" s="12">
        <v>168</v>
      </c>
      <c r="G237" s="12">
        <v>33.599999999999994</v>
      </c>
      <c r="H237" s="17">
        <v>1</v>
      </c>
      <c r="I237" s="31">
        <v>19.999999999999996</v>
      </c>
      <c r="J237" s="12">
        <v>134.4</v>
      </c>
      <c r="K237" s="11" t="s">
        <v>60</v>
      </c>
      <c r="L237" s="11" t="s">
        <v>535</v>
      </c>
      <c r="M237" s="12">
        <v>60.48</v>
      </c>
      <c r="N237" s="13">
        <v>73.920000000000016</v>
      </c>
    </row>
    <row r="238" spans="1:14" x14ac:dyDescent="0.3">
      <c r="A238" s="7" t="s">
        <v>6467</v>
      </c>
      <c r="B238" s="11" t="s">
        <v>6468</v>
      </c>
      <c r="C238" s="12">
        <v>1</v>
      </c>
      <c r="D238" s="12">
        <v>0</v>
      </c>
      <c r="E238" s="15">
        <v>43800</v>
      </c>
      <c r="F238" s="12">
        <v>312</v>
      </c>
      <c r="G238" s="12">
        <v>62.399999999999977</v>
      </c>
      <c r="H238" s="17">
        <v>1</v>
      </c>
      <c r="I238" s="31">
        <v>19.999999999999993</v>
      </c>
      <c r="J238" s="12">
        <v>249.60000000000002</v>
      </c>
      <c r="K238" s="11" t="s">
        <v>60</v>
      </c>
      <c r="L238" s="11" t="s">
        <v>61</v>
      </c>
      <c r="M238" s="12">
        <v>99.84</v>
      </c>
      <c r="N238" s="13">
        <v>149.76000000000002</v>
      </c>
    </row>
    <row r="239" spans="1:14" x14ac:dyDescent="0.3">
      <c r="A239" s="7" t="s">
        <v>6470</v>
      </c>
      <c r="B239" s="11" t="s">
        <v>6471</v>
      </c>
      <c r="C239" s="12">
        <v>1</v>
      </c>
      <c r="D239" s="12">
        <v>1</v>
      </c>
      <c r="E239" s="15">
        <v>43800</v>
      </c>
      <c r="F239" s="12">
        <v>447</v>
      </c>
      <c r="G239" s="12">
        <v>89.399999999999977</v>
      </c>
      <c r="H239" s="17">
        <v>1</v>
      </c>
      <c r="I239" s="31">
        <v>19.999999999999996</v>
      </c>
      <c r="J239" s="12">
        <v>357.6</v>
      </c>
      <c r="K239" s="11" t="s">
        <v>63</v>
      </c>
      <c r="L239" s="11" t="s">
        <v>64</v>
      </c>
      <c r="M239" s="12">
        <v>156.44999999999999</v>
      </c>
      <c r="N239" s="13">
        <v>201.15000000000003</v>
      </c>
    </row>
    <row r="240" spans="1:14" x14ac:dyDescent="0.3">
      <c r="A240" s="7" t="s">
        <v>6472</v>
      </c>
      <c r="B240" s="11" t="s">
        <v>6473</v>
      </c>
      <c r="C240" s="12">
        <v>1</v>
      </c>
      <c r="D240" s="12">
        <v>1</v>
      </c>
      <c r="E240" s="15">
        <v>43800</v>
      </c>
      <c r="F240" s="12">
        <v>383</v>
      </c>
      <c r="G240" s="12">
        <v>76.599999999999966</v>
      </c>
      <c r="H240" s="17">
        <v>1</v>
      </c>
      <c r="I240" s="31">
        <v>19.999999999999989</v>
      </c>
      <c r="J240" s="12">
        <v>306.40000000000003</v>
      </c>
      <c r="K240" s="11" t="s">
        <v>63</v>
      </c>
      <c r="L240" s="11" t="s">
        <v>66</v>
      </c>
      <c r="M240" s="12">
        <v>122.56</v>
      </c>
      <c r="N240" s="13">
        <v>183.84000000000003</v>
      </c>
    </row>
    <row r="241" spans="1:14" x14ac:dyDescent="0.3">
      <c r="A241" s="7" t="s">
        <v>6474</v>
      </c>
      <c r="B241" s="11" t="s">
        <v>6475</v>
      </c>
      <c r="C241" s="12">
        <v>1</v>
      </c>
      <c r="D241" s="12">
        <v>1</v>
      </c>
      <c r="E241" s="15">
        <v>43800</v>
      </c>
      <c r="F241" s="12">
        <v>383</v>
      </c>
      <c r="G241" s="12">
        <v>76.599999999999966</v>
      </c>
      <c r="H241" s="17">
        <v>1</v>
      </c>
      <c r="I241" s="31">
        <v>19.999999999999989</v>
      </c>
      <c r="J241" s="12">
        <v>306.40000000000003</v>
      </c>
      <c r="K241" s="11" t="s">
        <v>63</v>
      </c>
      <c r="L241" s="11" t="s">
        <v>66</v>
      </c>
      <c r="M241" s="12">
        <v>122.56</v>
      </c>
      <c r="N241" s="13">
        <v>183.84000000000003</v>
      </c>
    </row>
    <row r="242" spans="1:14" x14ac:dyDescent="0.3">
      <c r="A242" s="7" t="s">
        <v>6476</v>
      </c>
      <c r="B242" s="11" t="s">
        <v>6477</v>
      </c>
      <c r="C242" s="12">
        <v>1</v>
      </c>
      <c r="D242" s="12">
        <v>0</v>
      </c>
      <c r="E242" s="15">
        <v>43800</v>
      </c>
      <c r="F242" s="12">
        <v>383</v>
      </c>
      <c r="G242" s="12">
        <v>76.599999999999966</v>
      </c>
      <c r="H242" s="17">
        <v>1</v>
      </c>
      <c r="I242" s="31">
        <v>19.999999999999989</v>
      </c>
      <c r="J242" s="12">
        <v>306.40000000000003</v>
      </c>
      <c r="K242" s="11" t="s">
        <v>63</v>
      </c>
      <c r="L242" s="11" t="s">
        <v>66</v>
      </c>
      <c r="M242" s="12">
        <v>122.56</v>
      </c>
      <c r="N242" s="13">
        <v>183.84000000000003</v>
      </c>
    </row>
    <row r="243" spans="1:14" x14ac:dyDescent="0.3">
      <c r="A243" s="7" t="s">
        <v>6479</v>
      </c>
      <c r="B243" s="11" t="s">
        <v>6480</v>
      </c>
      <c r="C243" s="12">
        <v>1</v>
      </c>
      <c r="D243" s="12">
        <v>1</v>
      </c>
      <c r="E243" s="15">
        <v>43800</v>
      </c>
      <c r="F243" s="12">
        <v>436</v>
      </c>
      <c r="G243" s="12">
        <v>87.199999999999989</v>
      </c>
      <c r="H243" s="17">
        <v>1</v>
      </c>
      <c r="I243" s="31">
        <v>20</v>
      </c>
      <c r="J243" s="12">
        <v>348.8</v>
      </c>
      <c r="K243" s="11" t="s">
        <v>38</v>
      </c>
      <c r="L243" s="11" t="s">
        <v>1503</v>
      </c>
      <c r="M243" s="12">
        <v>122.08000000000001</v>
      </c>
      <c r="N243" s="13">
        <v>226.72</v>
      </c>
    </row>
    <row r="244" spans="1:14" x14ac:dyDescent="0.3">
      <c r="A244" s="7" t="s">
        <v>6481</v>
      </c>
      <c r="B244" s="11" t="s">
        <v>6482</v>
      </c>
      <c r="C244" s="12">
        <v>1</v>
      </c>
      <c r="D244" s="12">
        <v>1</v>
      </c>
      <c r="E244" s="15">
        <v>43800</v>
      </c>
      <c r="F244" s="12">
        <v>636</v>
      </c>
      <c r="G244" s="12">
        <v>127.19999999999999</v>
      </c>
      <c r="H244" s="17">
        <v>1</v>
      </c>
      <c r="I244" s="31">
        <v>20</v>
      </c>
      <c r="J244" s="12">
        <v>508.8</v>
      </c>
      <c r="K244" s="11" t="s">
        <v>41</v>
      </c>
      <c r="L244" s="11" t="s">
        <v>194</v>
      </c>
      <c r="M244" s="12">
        <v>216.24</v>
      </c>
      <c r="N244" s="13">
        <v>292.56</v>
      </c>
    </row>
    <row r="245" spans="1:14" x14ac:dyDescent="0.3">
      <c r="A245" s="7" t="s">
        <v>6483</v>
      </c>
      <c r="B245" s="11" t="s">
        <v>6484</v>
      </c>
      <c r="C245" s="12">
        <v>1</v>
      </c>
      <c r="D245" s="12">
        <v>1</v>
      </c>
      <c r="E245" s="15">
        <v>43800</v>
      </c>
      <c r="F245" s="12">
        <v>540</v>
      </c>
      <c r="G245" s="12">
        <v>108</v>
      </c>
      <c r="H245" s="17">
        <v>1</v>
      </c>
      <c r="I245" s="31">
        <v>20</v>
      </c>
      <c r="J245" s="12">
        <v>432</v>
      </c>
      <c r="K245" s="11" t="s">
        <v>44</v>
      </c>
      <c r="L245" s="11" t="s">
        <v>568</v>
      </c>
      <c r="M245" s="12">
        <v>167.4</v>
      </c>
      <c r="N245" s="13">
        <v>264.60000000000002</v>
      </c>
    </row>
    <row r="246" spans="1:14" x14ac:dyDescent="0.3">
      <c r="A246" s="7" t="s">
        <v>6485</v>
      </c>
      <c r="B246" s="11" t="s">
        <v>6486</v>
      </c>
      <c r="C246" s="12">
        <v>1</v>
      </c>
      <c r="D246" s="12">
        <v>1</v>
      </c>
      <c r="E246" s="15">
        <v>43800</v>
      </c>
      <c r="F246" s="12">
        <v>336</v>
      </c>
      <c r="G246" s="12">
        <v>67.199999999999989</v>
      </c>
      <c r="H246" s="17">
        <v>1</v>
      </c>
      <c r="I246" s="31">
        <v>19.999999999999996</v>
      </c>
      <c r="J246" s="12">
        <v>268.8</v>
      </c>
      <c r="K246" s="11" t="s">
        <v>60</v>
      </c>
      <c r="L246" s="11" t="s">
        <v>247</v>
      </c>
      <c r="M246" s="12">
        <v>120.96</v>
      </c>
      <c r="N246" s="13">
        <v>147.84000000000003</v>
      </c>
    </row>
    <row r="247" spans="1:14" x14ac:dyDescent="0.3">
      <c r="A247" s="7" t="s">
        <v>6487</v>
      </c>
      <c r="B247" s="11" t="s">
        <v>6488</v>
      </c>
      <c r="C247" s="12">
        <v>1</v>
      </c>
      <c r="D247" s="12">
        <v>0</v>
      </c>
      <c r="E247" s="15">
        <v>43800</v>
      </c>
      <c r="F247" s="12">
        <v>180</v>
      </c>
      <c r="G247" s="12">
        <v>36</v>
      </c>
      <c r="H247" s="17">
        <v>1</v>
      </c>
      <c r="I247" s="31">
        <v>20</v>
      </c>
      <c r="J247" s="12">
        <v>144</v>
      </c>
      <c r="K247" s="11" t="s">
        <v>60</v>
      </c>
      <c r="L247" s="11" t="s">
        <v>1434</v>
      </c>
      <c r="M247" s="12">
        <v>61.2</v>
      </c>
      <c r="N247" s="13">
        <v>82.8</v>
      </c>
    </row>
    <row r="248" spans="1:14" x14ac:dyDescent="0.3">
      <c r="A248" s="7" t="s">
        <v>6490</v>
      </c>
      <c r="B248" s="11" t="s">
        <v>6491</v>
      </c>
      <c r="C248" s="12">
        <v>1</v>
      </c>
      <c r="D248" s="12">
        <v>1</v>
      </c>
      <c r="E248" s="15">
        <v>43800</v>
      </c>
      <c r="F248" s="12">
        <v>383</v>
      </c>
      <c r="G248" s="12">
        <v>76.599999999999966</v>
      </c>
      <c r="H248" s="17">
        <v>1</v>
      </c>
      <c r="I248" s="31">
        <v>19.999999999999989</v>
      </c>
      <c r="J248" s="12">
        <v>306.40000000000003</v>
      </c>
      <c r="K248" s="11" t="s">
        <v>63</v>
      </c>
      <c r="L248" s="11" t="s">
        <v>66</v>
      </c>
      <c r="M248" s="12">
        <v>122.56</v>
      </c>
      <c r="N248" s="13">
        <v>183.84000000000003</v>
      </c>
    </row>
    <row r="249" spans="1:14" x14ac:dyDescent="0.3">
      <c r="A249" s="7" t="s">
        <v>6492</v>
      </c>
      <c r="B249" s="11" t="s">
        <v>6493</v>
      </c>
      <c r="C249" s="12">
        <v>1</v>
      </c>
      <c r="D249" s="12">
        <v>0</v>
      </c>
      <c r="E249" s="15">
        <v>43800</v>
      </c>
      <c r="F249" s="12">
        <v>447</v>
      </c>
      <c r="G249" s="12">
        <v>89.399999999999977</v>
      </c>
      <c r="H249" s="17">
        <v>1</v>
      </c>
      <c r="I249" s="31">
        <v>19.999999999999996</v>
      </c>
      <c r="J249" s="12">
        <v>357.6</v>
      </c>
      <c r="K249" s="11" t="s">
        <v>63</v>
      </c>
      <c r="L249" s="11" t="s">
        <v>64</v>
      </c>
      <c r="M249" s="12">
        <v>156.44999999999999</v>
      </c>
      <c r="N249" s="13">
        <v>201.15000000000003</v>
      </c>
    </row>
    <row r="250" spans="1:14" x14ac:dyDescent="0.3">
      <c r="A250" s="7" t="s">
        <v>6496</v>
      </c>
      <c r="B250" s="11" t="s">
        <v>6497</v>
      </c>
      <c r="C250" s="12">
        <v>1</v>
      </c>
      <c r="D250" s="12">
        <v>1</v>
      </c>
      <c r="E250" s="15">
        <v>43800</v>
      </c>
      <c r="F250" s="12">
        <v>383</v>
      </c>
      <c r="G250" s="12">
        <v>76.599999999999966</v>
      </c>
      <c r="H250" s="17">
        <v>1</v>
      </c>
      <c r="I250" s="31">
        <v>19.999999999999989</v>
      </c>
      <c r="J250" s="12">
        <v>306.40000000000003</v>
      </c>
      <c r="K250" s="11" t="s">
        <v>63</v>
      </c>
      <c r="L250" s="11" t="s">
        <v>66</v>
      </c>
      <c r="M250" s="12">
        <v>122.56</v>
      </c>
      <c r="N250" s="13">
        <v>183.84000000000003</v>
      </c>
    </row>
    <row r="251" spans="1:14" x14ac:dyDescent="0.3">
      <c r="A251" s="7" t="s">
        <v>6498</v>
      </c>
      <c r="B251" s="11" t="s">
        <v>6499</v>
      </c>
      <c r="C251" s="12">
        <v>1</v>
      </c>
      <c r="D251" s="12">
        <v>0</v>
      </c>
      <c r="E251" s="15">
        <v>43800</v>
      </c>
      <c r="F251" s="12">
        <v>447</v>
      </c>
      <c r="G251" s="12">
        <v>89.399999999999977</v>
      </c>
      <c r="H251" s="17">
        <v>1</v>
      </c>
      <c r="I251" s="31">
        <v>19.999999999999996</v>
      </c>
      <c r="J251" s="12">
        <v>357.6</v>
      </c>
      <c r="K251" s="11" t="s">
        <v>63</v>
      </c>
      <c r="L251" s="11" t="s">
        <v>64</v>
      </c>
      <c r="M251" s="12">
        <v>156.44999999999999</v>
      </c>
      <c r="N251" s="13">
        <v>201.15000000000003</v>
      </c>
    </row>
    <row r="252" spans="1:14" x14ac:dyDescent="0.3">
      <c r="A252" s="7" t="s">
        <v>6502</v>
      </c>
      <c r="B252" s="11" t="s">
        <v>6503</v>
      </c>
      <c r="C252" s="12">
        <v>1</v>
      </c>
      <c r="D252" s="12">
        <v>1</v>
      </c>
      <c r="E252" s="15">
        <v>43800</v>
      </c>
      <c r="F252" s="12">
        <v>168</v>
      </c>
      <c r="G252" s="12">
        <v>33.599999999999994</v>
      </c>
      <c r="H252" s="17">
        <v>1</v>
      </c>
      <c r="I252" s="31">
        <v>19.999999999999996</v>
      </c>
      <c r="J252" s="12">
        <v>134.4</v>
      </c>
      <c r="K252" s="11" t="s">
        <v>11</v>
      </c>
      <c r="L252" s="11" t="s">
        <v>121</v>
      </c>
      <c r="M252" s="12">
        <v>75.600000000000009</v>
      </c>
      <c r="N252" s="13">
        <v>58.8</v>
      </c>
    </row>
    <row r="253" spans="1:14" x14ac:dyDescent="0.3">
      <c r="A253" s="7" t="s">
        <v>6504</v>
      </c>
      <c r="B253" s="11" t="s">
        <v>6505</v>
      </c>
      <c r="C253" s="12">
        <v>1</v>
      </c>
      <c r="D253" s="12">
        <v>0</v>
      </c>
      <c r="E253" s="15">
        <v>43800</v>
      </c>
      <c r="F253" s="12">
        <v>579</v>
      </c>
      <c r="G253" s="12">
        <v>115.79999999999995</v>
      </c>
      <c r="H253" s="17">
        <v>1</v>
      </c>
      <c r="I253" s="31">
        <v>19.999999999999993</v>
      </c>
      <c r="J253" s="12">
        <v>463.20000000000005</v>
      </c>
      <c r="K253" s="11" t="s">
        <v>41</v>
      </c>
      <c r="L253" s="11" t="s">
        <v>197</v>
      </c>
      <c r="M253" s="12">
        <v>167.91</v>
      </c>
      <c r="N253" s="13">
        <v>295.29000000000008</v>
      </c>
    </row>
    <row r="254" spans="1:14" x14ac:dyDescent="0.3">
      <c r="A254" s="7" t="s">
        <v>6508</v>
      </c>
      <c r="B254" s="11" t="s">
        <v>6509</v>
      </c>
      <c r="C254" s="12">
        <v>1</v>
      </c>
      <c r="D254" s="12">
        <v>1</v>
      </c>
      <c r="E254" s="15">
        <v>43800</v>
      </c>
      <c r="F254" s="12">
        <v>187</v>
      </c>
      <c r="G254" s="12">
        <v>37.400000000000006</v>
      </c>
      <c r="H254" s="17">
        <v>1</v>
      </c>
      <c r="I254" s="31">
        <v>20.000000000000004</v>
      </c>
      <c r="J254" s="12">
        <v>149.6</v>
      </c>
      <c r="K254" s="11" t="s">
        <v>60</v>
      </c>
      <c r="L254" s="11" t="s">
        <v>486</v>
      </c>
      <c r="M254" s="12">
        <v>59.84</v>
      </c>
      <c r="N254" s="13">
        <v>89.759999999999991</v>
      </c>
    </row>
    <row r="255" spans="1:14" x14ac:dyDescent="0.3">
      <c r="A255" s="7" t="s">
        <v>6510</v>
      </c>
      <c r="B255" s="11" t="s">
        <v>6511</v>
      </c>
      <c r="C255" s="12">
        <v>1</v>
      </c>
      <c r="D255" s="12">
        <v>0</v>
      </c>
      <c r="E255" s="15">
        <v>43800</v>
      </c>
      <c r="F255" s="12">
        <v>168</v>
      </c>
      <c r="G255" s="12">
        <v>33.599999999999994</v>
      </c>
      <c r="H255" s="17">
        <v>1</v>
      </c>
      <c r="I255" s="31">
        <v>19.999999999999996</v>
      </c>
      <c r="J255" s="12">
        <v>134.4</v>
      </c>
      <c r="K255" s="11" t="s">
        <v>60</v>
      </c>
      <c r="L255" s="11" t="s">
        <v>535</v>
      </c>
      <c r="M255" s="12">
        <v>60.48</v>
      </c>
      <c r="N255" s="13">
        <v>73.920000000000016</v>
      </c>
    </row>
    <row r="256" spans="1:14" x14ac:dyDescent="0.3">
      <c r="A256" s="7" t="s">
        <v>6518</v>
      </c>
      <c r="B256" s="11" t="s">
        <v>6519</v>
      </c>
      <c r="C256" s="12">
        <v>1</v>
      </c>
      <c r="D256" s="12">
        <v>1</v>
      </c>
      <c r="E256" s="15">
        <v>43800</v>
      </c>
      <c r="F256" s="12">
        <v>447</v>
      </c>
      <c r="G256" s="12">
        <v>89.399999999999977</v>
      </c>
      <c r="H256" s="17">
        <v>1</v>
      </c>
      <c r="I256" s="31">
        <v>19.999999999999996</v>
      </c>
      <c r="J256" s="12">
        <v>357.6</v>
      </c>
      <c r="K256" s="11" t="s">
        <v>63</v>
      </c>
      <c r="L256" s="11" t="s">
        <v>64</v>
      </c>
      <c r="M256" s="12">
        <v>156.44999999999999</v>
      </c>
      <c r="N256" s="13">
        <v>201.15000000000003</v>
      </c>
    </row>
    <row r="257" spans="1:14" x14ac:dyDescent="0.3">
      <c r="A257" s="7" t="s">
        <v>6520</v>
      </c>
      <c r="B257" s="11" t="s">
        <v>6521</v>
      </c>
      <c r="C257" s="12">
        <v>1</v>
      </c>
      <c r="D257" s="12">
        <v>1</v>
      </c>
      <c r="E257" s="15">
        <v>43800</v>
      </c>
      <c r="F257" s="12">
        <v>447</v>
      </c>
      <c r="G257" s="12">
        <v>89.399999999999977</v>
      </c>
      <c r="H257" s="17">
        <v>1</v>
      </c>
      <c r="I257" s="31">
        <v>19.999999999999996</v>
      </c>
      <c r="J257" s="12">
        <v>357.6</v>
      </c>
      <c r="K257" s="11" t="s">
        <v>63</v>
      </c>
      <c r="L257" s="11" t="s">
        <v>64</v>
      </c>
      <c r="M257" s="12">
        <v>156.44999999999999</v>
      </c>
      <c r="N257" s="13">
        <v>201.15000000000003</v>
      </c>
    </row>
    <row r="258" spans="1:14" x14ac:dyDescent="0.3">
      <c r="A258" s="7" t="s">
        <v>6522</v>
      </c>
      <c r="B258" s="11" t="s">
        <v>6523</v>
      </c>
      <c r="C258" s="12">
        <v>1</v>
      </c>
      <c r="D258" s="12">
        <v>0</v>
      </c>
      <c r="E258" s="15">
        <v>43800</v>
      </c>
      <c r="F258" s="12">
        <v>447</v>
      </c>
      <c r="G258" s="12">
        <v>89.399999999999977</v>
      </c>
      <c r="H258" s="17">
        <v>1</v>
      </c>
      <c r="I258" s="31">
        <v>19.999999999999996</v>
      </c>
      <c r="J258" s="12">
        <v>357.6</v>
      </c>
      <c r="K258" s="11" t="s">
        <v>63</v>
      </c>
      <c r="L258" s="11" t="s">
        <v>64</v>
      </c>
      <c r="M258" s="12">
        <v>156.44999999999999</v>
      </c>
      <c r="N258" s="13">
        <v>201.15000000000003</v>
      </c>
    </row>
    <row r="259" spans="1:14" x14ac:dyDescent="0.3">
      <c r="A259" s="7" t="s">
        <v>6527</v>
      </c>
      <c r="B259" s="11" t="s">
        <v>6528</v>
      </c>
      <c r="C259" s="12">
        <v>1</v>
      </c>
      <c r="D259" s="12">
        <v>1</v>
      </c>
      <c r="E259" s="15">
        <v>43800</v>
      </c>
      <c r="F259" s="12">
        <v>210</v>
      </c>
      <c r="G259" s="12">
        <v>42</v>
      </c>
      <c r="H259" s="17">
        <v>1</v>
      </c>
      <c r="I259" s="31">
        <v>20</v>
      </c>
      <c r="J259" s="12">
        <v>168</v>
      </c>
      <c r="K259" s="11" t="s">
        <v>14</v>
      </c>
      <c r="L259" s="11" t="s">
        <v>75</v>
      </c>
      <c r="M259" s="12">
        <v>37.799999999999997</v>
      </c>
      <c r="N259" s="13">
        <v>130.19999999999999</v>
      </c>
    </row>
    <row r="260" spans="1:14" x14ac:dyDescent="0.3">
      <c r="A260" s="7" t="s">
        <v>6529</v>
      </c>
      <c r="B260" s="11" t="s">
        <v>6530</v>
      </c>
      <c r="C260" s="12">
        <v>1</v>
      </c>
      <c r="D260" s="12">
        <v>1</v>
      </c>
      <c r="E260" s="15">
        <v>43800</v>
      </c>
      <c r="F260" s="12">
        <v>579</v>
      </c>
      <c r="G260" s="12">
        <v>115.79999999999995</v>
      </c>
      <c r="H260" s="17">
        <v>1</v>
      </c>
      <c r="I260" s="31">
        <v>19.999999999999993</v>
      </c>
      <c r="J260" s="12">
        <v>463.20000000000005</v>
      </c>
      <c r="K260" s="11" t="s">
        <v>41</v>
      </c>
      <c r="L260" s="11" t="s">
        <v>197</v>
      </c>
      <c r="M260" s="12">
        <v>167.91</v>
      </c>
      <c r="N260" s="13">
        <v>295.29000000000008</v>
      </c>
    </row>
    <row r="261" spans="1:14" x14ac:dyDescent="0.3">
      <c r="A261" s="7" t="s">
        <v>6531</v>
      </c>
      <c r="B261" s="11" t="s">
        <v>6532</v>
      </c>
      <c r="C261" s="12">
        <v>1</v>
      </c>
      <c r="D261" s="12">
        <v>0</v>
      </c>
      <c r="E261" s="15">
        <v>43800</v>
      </c>
      <c r="F261" s="12">
        <v>440</v>
      </c>
      <c r="G261" s="12">
        <v>88</v>
      </c>
      <c r="H261" s="17">
        <v>1</v>
      </c>
      <c r="I261" s="31">
        <v>20</v>
      </c>
      <c r="J261" s="12">
        <v>352</v>
      </c>
      <c r="K261" s="11" t="s">
        <v>44</v>
      </c>
      <c r="L261" s="11" t="s">
        <v>52</v>
      </c>
      <c r="M261" s="12">
        <v>136.4</v>
      </c>
      <c r="N261" s="13">
        <v>215.6</v>
      </c>
    </row>
    <row r="262" spans="1:14" x14ac:dyDescent="0.3">
      <c r="A262" s="7" t="s">
        <v>6534</v>
      </c>
      <c r="B262" s="11" t="s">
        <v>6535</v>
      </c>
      <c r="C262" s="12">
        <v>1</v>
      </c>
      <c r="D262" s="12">
        <v>1</v>
      </c>
      <c r="E262" s="15">
        <v>43800</v>
      </c>
      <c r="F262" s="12">
        <v>345</v>
      </c>
      <c r="G262" s="12">
        <v>69</v>
      </c>
      <c r="H262" s="17">
        <v>1</v>
      </c>
      <c r="I262" s="31">
        <v>20</v>
      </c>
      <c r="J262" s="12">
        <v>276</v>
      </c>
      <c r="K262" s="11" t="s">
        <v>63</v>
      </c>
      <c r="L262" s="11" t="s">
        <v>116</v>
      </c>
      <c r="M262" s="12">
        <v>106.95</v>
      </c>
      <c r="N262" s="13">
        <v>169.05</v>
      </c>
    </row>
    <row r="263" spans="1:14" x14ac:dyDescent="0.3">
      <c r="A263" s="7" t="s">
        <v>6536</v>
      </c>
      <c r="B263" s="11" t="s">
        <v>6537</v>
      </c>
      <c r="C263" s="12">
        <v>1</v>
      </c>
      <c r="D263" s="12">
        <v>1</v>
      </c>
      <c r="E263" s="15">
        <v>43800</v>
      </c>
      <c r="F263" s="12">
        <v>345</v>
      </c>
      <c r="G263" s="12">
        <v>69</v>
      </c>
      <c r="H263" s="17">
        <v>1</v>
      </c>
      <c r="I263" s="31">
        <v>20</v>
      </c>
      <c r="J263" s="12">
        <v>276</v>
      </c>
      <c r="K263" s="11" t="s">
        <v>63</v>
      </c>
      <c r="L263" s="11" t="s">
        <v>116</v>
      </c>
      <c r="M263" s="12">
        <v>106.95</v>
      </c>
      <c r="N263" s="13">
        <v>169.05</v>
      </c>
    </row>
    <row r="264" spans="1:14" x14ac:dyDescent="0.3">
      <c r="A264" s="7" t="s">
        <v>6538</v>
      </c>
      <c r="B264" s="11" t="s">
        <v>6539</v>
      </c>
      <c r="C264" s="12">
        <v>1</v>
      </c>
      <c r="D264" s="12">
        <v>0</v>
      </c>
      <c r="E264" s="15">
        <v>43800</v>
      </c>
      <c r="F264" s="12">
        <v>383</v>
      </c>
      <c r="G264" s="12">
        <v>76.599999999999966</v>
      </c>
      <c r="H264" s="17">
        <v>1</v>
      </c>
      <c r="I264" s="31">
        <v>19.999999999999989</v>
      </c>
      <c r="J264" s="12">
        <v>306.40000000000003</v>
      </c>
      <c r="K264" s="11" t="s">
        <v>63</v>
      </c>
      <c r="L264" s="11" t="s">
        <v>66</v>
      </c>
      <c r="M264" s="12">
        <v>122.56</v>
      </c>
      <c r="N264" s="13">
        <v>183.84000000000003</v>
      </c>
    </row>
    <row r="265" spans="1:14" x14ac:dyDescent="0.3">
      <c r="A265" s="7" t="s">
        <v>6541</v>
      </c>
      <c r="B265" s="11" t="s">
        <v>6542</v>
      </c>
      <c r="C265" s="12">
        <v>1</v>
      </c>
      <c r="D265" s="12">
        <v>0</v>
      </c>
      <c r="E265" s="15">
        <v>43800</v>
      </c>
      <c r="F265" s="12">
        <v>383</v>
      </c>
      <c r="G265" s="12">
        <v>76.599999999999966</v>
      </c>
      <c r="H265" s="17">
        <v>1</v>
      </c>
      <c r="I265" s="31">
        <v>19.999999999999989</v>
      </c>
      <c r="J265" s="12">
        <v>306.40000000000003</v>
      </c>
      <c r="K265" s="11" t="s">
        <v>63</v>
      </c>
      <c r="L265" s="11" t="s">
        <v>66</v>
      </c>
      <c r="M265" s="12">
        <v>122.56</v>
      </c>
      <c r="N265" s="13">
        <v>183.84000000000003</v>
      </c>
    </row>
    <row r="266" spans="1:14" x14ac:dyDescent="0.3">
      <c r="A266" s="7" t="s">
        <v>6544</v>
      </c>
      <c r="B266" s="11" t="s">
        <v>6545</v>
      </c>
      <c r="C266" s="12">
        <v>1</v>
      </c>
      <c r="D266" s="12">
        <v>0</v>
      </c>
      <c r="E266" s="15">
        <v>43800</v>
      </c>
      <c r="F266" s="12">
        <v>144</v>
      </c>
      <c r="G266" s="12">
        <v>28.799999999999997</v>
      </c>
      <c r="H266" s="17">
        <v>1</v>
      </c>
      <c r="I266" s="31">
        <v>20</v>
      </c>
      <c r="J266" s="12">
        <v>115.2</v>
      </c>
      <c r="K266" s="11" t="s">
        <v>11</v>
      </c>
      <c r="L266" s="11" t="s">
        <v>119</v>
      </c>
      <c r="M266" s="12">
        <v>66.240000000000009</v>
      </c>
      <c r="N266" s="13">
        <v>48.959999999999994</v>
      </c>
    </row>
    <row r="267" spans="1:14" x14ac:dyDescent="0.3">
      <c r="A267" s="7" t="s">
        <v>6547</v>
      </c>
      <c r="B267" s="11" t="s">
        <v>6548</v>
      </c>
      <c r="C267" s="12">
        <v>1</v>
      </c>
      <c r="D267" s="12">
        <v>1</v>
      </c>
      <c r="E267" s="15">
        <v>43800</v>
      </c>
      <c r="F267" s="12">
        <v>144</v>
      </c>
      <c r="G267" s="12">
        <v>28.799999999999997</v>
      </c>
      <c r="H267" s="17">
        <v>1</v>
      </c>
      <c r="I267" s="31">
        <v>20</v>
      </c>
      <c r="J267" s="12">
        <v>115.2</v>
      </c>
      <c r="K267" s="11" t="s">
        <v>11</v>
      </c>
      <c r="L267" s="11" t="s">
        <v>119</v>
      </c>
      <c r="M267" s="12">
        <v>66.240000000000009</v>
      </c>
      <c r="N267" s="13">
        <v>48.959999999999994</v>
      </c>
    </row>
    <row r="268" spans="1:14" x14ac:dyDescent="0.3">
      <c r="A268" s="7" t="s">
        <v>6549</v>
      </c>
      <c r="B268" s="11" t="s">
        <v>6550</v>
      </c>
      <c r="C268" s="12">
        <v>1</v>
      </c>
      <c r="D268" s="12">
        <v>0</v>
      </c>
      <c r="E268" s="15">
        <v>43800</v>
      </c>
      <c r="F268" s="12">
        <v>172</v>
      </c>
      <c r="G268" s="12">
        <v>34.400000000000006</v>
      </c>
      <c r="H268" s="17">
        <v>1</v>
      </c>
      <c r="I268" s="31">
        <v>20.000000000000004</v>
      </c>
      <c r="J268" s="12">
        <v>137.6</v>
      </c>
      <c r="K268" s="11" t="s">
        <v>11</v>
      </c>
      <c r="L268" s="11" t="s">
        <v>71</v>
      </c>
      <c r="M268" s="12">
        <v>65.36</v>
      </c>
      <c r="N268" s="13">
        <v>72.239999999999995</v>
      </c>
    </row>
    <row r="269" spans="1:14" x14ac:dyDescent="0.3">
      <c r="A269" s="7" t="s">
        <v>6549</v>
      </c>
      <c r="B269" s="11" t="s">
        <v>6551</v>
      </c>
      <c r="C269" s="12">
        <v>0</v>
      </c>
      <c r="D269" s="12">
        <v>0</v>
      </c>
      <c r="E269" s="15">
        <v>43800</v>
      </c>
      <c r="F269" s="12">
        <v>240</v>
      </c>
      <c r="G269" s="12">
        <v>48</v>
      </c>
      <c r="H269" s="17">
        <v>1</v>
      </c>
      <c r="I269" s="31">
        <v>20</v>
      </c>
      <c r="J269" s="12">
        <v>192</v>
      </c>
      <c r="K269" s="11" t="s">
        <v>14</v>
      </c>
      <c r="L269" s="11" t="s">
        <v>17</v>
      </c>
      <c r="M269" s="12">
        <v>43.199999999999996</v>
      </c>
      <c r="N269" s="13">
        <v>148.80000000000001</v>
      </c>
    </row>
    <row r="270" spans="1:14" x14ac:dyDescent="0.3">
      <c r="A270" s="7" t="s">
        <v>6553</v>
      </c>
      <c r="B270" s="11" t="s">
        <v>6554</v>
      </c>
      <c r="C270" s="12">
        <v>1</v>
      </c>
      <c r="D270" s="12">
        <v>1</v>
      </c>
      <c r="E270" s="15">
        <v>43800</v>
      </c>
      <c r="F270" s="12">
        <v>220</v>
      </c>
      <c r="G270" s="12">
        <v>44</v>
      </c>
      <c r="H270" s="17">
        <v>1</v>
      </c>
      <c r="I270" s="31">
        <v>20</v>
      </c>
      <c r="J270" s="12">
        <v>176</v>
      </c>
      <c r="K270" s="11" t="s">
        <v>14</v>
      </c>
      <c r="L270" s="11" t="s">
        <v>15</v>
      </c>
      <c r="M270" s="12">
        <v>39.6</v>
      </c>
      <c r="N270" s="13">
        <v>136.4</v>
      </c>
    </row>
    <row r="271" spans="1:14" x14ac:dyDescent="0.3">
      <c r="A271" s="7" t="s">
        <v>6555</v>
      </c>
      <c r="B271" s="11" t="s">
        <v>6556</v>
      </c>
      <c r="C271" s="12">
        <v>1</v>
      </c>
      <c r="D271" s="12">
        <v>1</v>
      </c>
      <c r="E271" s="15">
        <v>43800</v>
      </c>
      <c r="F271" s="12">
        <v>478</v>
      </c>
      <c r="G271" s="12">
        <v>95.599999999999966</v>
      </c>
      <c r="H271" s="17">
        <v>1</v>
      </c>
      <c r="I271" s="31">
        <v>19.999999999999993</v>
      </c>
      <c r="J271" s="12">
        <v>382.40000000000003</v>
      </c>
      <c r="K271" s="11" t="s">
        <v>44</v>
      </c>
      <c r="L271" s="11" t="s">
        <v>162</v>
      </c>
      <c r="M271" s="12">
        <v>119.5</v>
      </c>
      <c r="N271" s="13">
        <v>262.90000000000003</v>
      </c>
    </row>
    <row r="272" spans="1:14" x14ac:dyDescent="0.3">
      <c r="A272" s="7" t="s">
        <v>6557</v>
      </c>
      <c r="B272" s="11" t="s">
        <v>6558</v>
      </c>
      <c r="C272" s="12">
        <v>1</v>
      </c>
      <c r="D272" s="12">
        <v>1</v>
      </c>
      <c r="E272" s="15">
        <v>43800</v>
      </c>
      <c r="F272" s="12">
        <v>261</v>
      </c>
      <c r="G272" s="12">
        <v>52.199999999999989</v>
      </c>
      <c r="H272" s="17">
        <v>1</v>
      </c>
      <c r="I272" s="31">
        <v>19.999999999999996</v>
      </c>
      <c r="J272" s="12">
        <v>208.8</v>
      </c>
      <c r="K272" s="11" t="s">
        <v>60</v>
      </c>
      <c r="L272" s="11" t="s">
        <v>515</v>
      </c>
      <c r="M272" s="12">
        <v>78.3</v>
      </c>
      <c r="N272" s="13">
        <v>130.5</v>
      </c>
    </row>
    <row r="273" spans="1:14" x14ac:dyDescent="0.3">
      <c r="A273" s="7" t="s">
        <v>6559</v>
      </c>
      <c r="B273" s="11" t="s">
        <v>6560</v>
      </c>
      <c r="C273" s="12">
        <v>1</v>
      </c>
      <c r="D273" s="12">
        <v>1</v>
      </c>
      <c r="E273" s="15">
        <v>43800</v>
      </c>
      <c r="F273" s="12">
        <v>447</v>
      </c>
      <c r="G273" s="12">
        <v>89.399999999999977</v>
      </c>
      <c r="H273" s="17">
        <v>1</v>
      </c>
      <c r="I273" s="31">
        <v>19.999999999999996</v>
      </c>
      <c r="J273" s="12">
        <v>357.6</v>
      </c>
      <c r="K273" s="11" t="s">
        <v>63</v>
      </c>
      <c r="L273" s="11" t="s">
        <v>64</v>
      </c>
      <c r="M273" s="12">
        <v>156.44999999999999</v>
      </c>
      <c r="N273" s="13">
        <v>201.15000000000003</v>
      </c>
    </row>
    <row r="274" spans="1:14" x14ac:dyDescent="0.3">
      <c r="A274" s="7" t="s">
        <v>6561</v>
      </c>
      <c r="B274" s="11" t="s">
        <v>6562</v>
      </c>
      <c r="C274" s="12">
        <v>1</v>
      </c>
      <c r="D274" s="12">
        <v>1</v>
      </c>
      <c r="E274" s="15">
        <v>43800</v>
      </c>
      <c r="F274" s="12">
        <v>383</v>
      </c>
      <c r="G274" s="12">
        <v>76.599999999999966</v>
      </c>
      <c r="H274" s="17">
        <v>1</v>
      </c>
      <c r="I274" s="31">
        <v>19.999999999999989</v>
      </c>
      <c r="J274" s="12">
        <v>306.40000000000003</v>
      </c>
      <c r="K274" s="11" t="s">
        <v>63</v>
      </c>
      <c r="L274" s="11" t="s">
        <v>66</v>
      </c>
      <c r="M274" s="12">
        <v>122.56</v>
      </c>
      <c r="N274" s="13">
        <v>183.84000000000003</v>
      </c>
    </row>
    <row r="275" spans="1:14" x14ac:dyDescent="0.3">
      <c r="A275" s="7" t="s">
        <v>6563</v>
      </c>
      <c r="B275" s="11" t="s">
        <v>6564</v>
      </c>
      <c r="C275" s="12">
        <v>1</v>
      </c>
      <c r="D275" s="12">
        <v>1</v>
      </c>
      <c r="E275" s="15">
        <v>43800</v>
      </c>
      <c r="F275" s="12">
        <v>447</v>
      </c>
      <c r="G275" s="12">
        <v>89.399999999999977</v>
      </c>
      <c r="H275" s="17">
        <v>1</v>
      </c>
      <c r="I275" s="31">
        <v>19.999999999999996</v>
      </c>
      <c r="J275" s="12">
        <v>357.6</v>
      </c>
      <c r="K275" s="11" t="s">
        <v>63</v>
      </c>
      <c r="L275" s="11" t="s">
        <v>64</v>
      </c>
      <c r="M275" s="12">
        <v>156.44999999999999</v>
      </c>
      <c r="N275" s="13">
        <v>201.15000000000003</v>
      </c>
    </row>
    <row r="276" spans="1:14" x14ac:dyDescent="0.3">
      <c r="A276" s="7" t="s">
        <v>6565</v>
      </c>
      <c r="B276" s="11" t="s">
        <v>6566</v>
      </c>
      <c r="C276" s="12">
        <v>1</v>
      </c>
      <c r="D276" s="12">
        <v>1</v>
      </c>
      <c r="E276" s="15">
        <v>43800</v>
      </c>
      <c r="F276" s="12">
        <v>168</v>
      </c>
      <c r="G276" s="12">
        <v>33.599999999999994</v>
      </c>
      <c r="H276" s="17">
        <v>1</v>
      </c>
      <c r="I276" s="31">
        <v>19.999999999999996</v>
      </c>
      <c r="J276" s="12">
        <v>134.4</v>
      </c>
      <c r="K276" s="11" t="s">
        <v>11</v>
      </c>
      <c r="L276" s="11" t="s">
        <v>12</v>
      </c>
      <c r="M276" s="12">
        <v>25.2</v>
      </c>
      <c r="N276" s="13">
        <v>109.2</v>
      </c>
    </row>
    <row r="277" spans="1:14" x14ac:dyDescent="0.3">
      <c r="A277" s="7" t="s">
        <v>6567</v>
      </c>
      <c r="B277" s="11" t="s">
        <v>6568</v>
      </c>
      <c r="C277" s="12">
        <v>1</v>
      </c>
      <c r="D277" s="12">
        <v>1</v>
      </c>
      <c r="E277" s="15">
        <v>43800</v>
      </c>
      <c r="F277" s="12">
        <v>144</v>
      </c>
      <c r="G277" s="12">
        <v>28.799999999999997</v>
      </c>
      <c r="H277" s="17">
        <v>1</v>
      </c>
      <c r="I277" s="31">
        <v>20</v>
      </c>
      <c r="J277" s="12">
        <v>115.2</v>
      </c>
      <c r="K277" s="11" t="s">
        <v>11</v>
      </c>
      <c r="L277" s="11" t="s">
        <v>119</v>
      </c>
      <c r="M277" s="12">
        <v>66.240000000000009</v>
      </c>
      <c r="N277" s="13">
        <v>48.959999999999994</v>
      </c>
    </row>
    <row r="278" spans="1:14" x14ac:dyDescent="0.3">
      <c r="A278" s="7" t="s">
        <v>6569</v>
      </c>
      <c r="B278" s="11" t="s">
        <v>6570</v>
      </c>
      <c r="C278" s="12">
        <v>1</v>
      </c>
      <c r="D278" s="12">
        <v>0</v>
      </c>
      <c r="E278" s="15">
        <v>43800</v>
      </c>
      <c r="F278" s="12">
        <v>205</v>
      </c>
      <c r="G278" s="12">
        <v>41</v>
      </c>
      <c r="H278" s="17">
        <v>1</v>
      </c>
      <c r="I278" s="31">
        <v>20</v>
      </c>
      <c r="J278" s="12">
        <v>164</v>
      </c>
      <c r="K278" s="11" t="s">
        <v>14</v>
      </c>
      <c r="L278" s="11" t="s">
        <v>87</v>
      </c>
      <c r="M278" s="12">
        <v>36.9</v>
      </c>
      <c r="N278" s="13">
        <v>127.1</v>
      </c>
    </row>
    <row r="279" spans="1:14" x14ac:dyDescent="0.3">
      <c r="A279" s="7" t="s">
        <v>6573</v>
      </c>
      <c r="B279" s="11" t="s">
        <v>6574</v>
      </c>
      <c r="C279" s="12">
        <v>1</v>
      </c>
      <c r="D279" s="12">
        <v>1</v>
      </c>
      <c r="E279" s="15">
        <v>43800</v>
      </c>
      <c r="F279" s="12">
        <v>240</v>
      </c>
      <c r="G279" s="12">
        <v>48</v>
      </c>
      <c r="H279" s="17">
        <v>1</v>
      </c>
      <c r="I279" s="31">
        <v>20</v>
      </c>
      <c r="J279" s="12">
        <v>192</v>
      </c>
      <c r="K279" s="11" t="s">
        <v>14</v>
      </c>
      <c r="L279" s="11" t="s">
        <v>17</v>
      </c>
      <c r="M279" s="12">
        <v>43.199999999999996</v>
      </c>
      <c r="N279" s="13">
        <v>148.80000000000001</v>
      </c>
    </row>
    <row r="280" spans="1:14" x14ac:dyDescent="0.3">
      <c r="A280" s="7" t="s">
        <v>6575</v>
      </c>
      <c r="B280" s="11" t="s">
        <v>6576</v>
      </c>
      <c r="C280" s="12">
        <v>1</v>
      </c>
      <c r="D280" s="12">
        <v>1</v>
      </c>
      <c r="E280" s="15">
        <v>43800</v>
      </c>
      <c r="F280" s="12">
        <v>538</v>
      </c>
      <c r="G280" s="12">
        <v>107.59999999999997</v>
      </c>
      <c r="H280" s="17">
        <v>1</v>
      </c>
      <c r="I280" s="31">
        <v>19.999999999999993</v>
      </c>
      <c r="J280" s="12">
        <v>430.40000000000003</v>
      </c>
      <c r="K280" s="11" t="s">
        <v>44</v>
      </c>
      <c r="L280" s="11" t="s">
        <v>597</v>
      </c>
      <c r="M280" s="12">
        <v>129.12</v>
      </c>
      <c r="N280" s="13">
        <v>301.28000000000003</v>
      </c>
    </row>
    <row r="281" spans="1:14" x14ac:dyDescent="0.3">
      <c r="A281" s="7" t="s">
        <v>6577</v>
      </c>
      <c r="B281" s="11" t="s">
        <v>6578</v>
      </c>
      <c r="C281" s="12">
        <v>1</v>
      </c>
      <c r="D281" s="12">
        <v>1</v>
      </c>
      <c r="E281" s="15">
        <v>43800</v>
      </c>
      <c r="F281" s="12">
        <v>345</v>
      </c>
      <c r="G281" s="12">
        <v>69</v>
      </c>
      <c r="H281" s="17">
        <v>1</v>
      </c>
      <c r="I281" s="31">
        <v>20</v>
      </c>
      <c r="J281" s="12">
        <v>276</v>
      </c>
      <c r="K281" s="11" t="s">
        <v>63</v>
      </c>
      <c r="L281" s="11" t="s">
        <v>116</v>
      </c>
      <c r="M281" s="12">
        <v>106.95</v>
      </c>
      <c r="N281" s="13">
        <v>169.05</v>
      </c>
    </row>
    <row r="282" spans="1:14" x14ac:dyDescent="0.3">
      <c r="A282" s="7" t="s">
        <v>6579</v>
      </c>
      <c r="B282" s="11" t="s">
        <v>6580</v>
      </c>
      <c r="C282" s="12">
        <v>1</v>
      </c>
      <c r="D282" s="12">
        <v>1</v>
      </c>
      <c r="E282" s="15">
        <v>43800</v>
      </c>
      <c r="F282" s="12">
        <v>345</v>
      </c>
      <c r="G282" s="12">
        <v>69</v>
      </c>
      <c r="H282" s="17">
        <v>1</v>
      </c>
      <c r="I282" s="31">
        <v>20</v>
      </c>
      <c r="J282" s="12">
        <v>276</v>
      </c>
      <c r="K282" s="11" t="s">
        <v>63</v>
      </c>
      <c r="L282" s="11" t="s">
        <v>116</v>
      </c>
      <c r="M282" s="12">
        <v>106.95</v>
      </c>
      <c r="N282" s="13">
        <v>169.05</v>
      </c>
    </row>
    <row r="283" spans="1:14" x14ac:dyDescent="0.3">
      <c r="A283" s="7" t="s">
        <v>6581</v>
      </c>
      <c r="B283" s="11" t="s">
        <v>6582</v>
      </c>
      <c r="C283" s="12">
        <v>1</v>
      </c>
      <c r="D283" s="12">
        <v>0</v>
      </c>
      <c r="E283" s="15">
        <v>43800</v>
      </c>
      <c r="F283" s="12">
        <v>383</v>
      </c>
      <c r="G283" s="12">
        <v>76.599999999999966</v>
      </c>
      <c r="H283" s="17">
        <v>1</v>
      </c>
      <c r="I283" s="31">
        <v>19.999999999999989</v>
      </c>
      <c r="J283" s="12">
        <v>306.40000000000003</v>
      </c>
      <c r="K283" s="11" t="s">
        <v>63</v>
      </c>
      <c r="L283" s="11" t="s">
        <v>66</v>
      </c>
      <c r="M283" s="12">
        <v>122.56</v>
      </c>
      <c r="N283" s="13">
        <v>183.84000000000003</v>
      </c>
    </row>
    <row r="284" spans="1:14" x14ac:dyDescent="0.3">
      <c r="A284" s="7" t="s">
        <v>6585</v>
      </c>
      <c r="B284" s="11" t="s">
        <v>6586</v>
      </c>
      <c r="C284" s="12">
        <v>1</v>
      </c>
      <c r="D284" s="12">
        <v>1</v>
      </c>
      <c r="E284" s="15">
        <v>43800</v>
      </c>
      <c r="F284" s="12">
        <v>168</v>
      </c>
      <c r="G284" s="12">
        <v>33.599999999999994</v>
      </c>
      <c r="H284" s="17">
        <v>1</v>
      </c>
      <c r="I284" s="31">
        <v>19.999999999999996</v>
      </c>
      <c r="J284" s="12">
        <v>134.4</v>
      </c>
      <c r="K284" s="11" t="s">
        <v>11</v>
      </c>
      <c r="L284" s="11" t="s">
        <v>12</v>
      </c>
      <c r="M284" s="12">
        <v>25.2</v>
      </c>
      <c r="N284" s="13">
        <v>109.2</v>
      </c>
    </row>
    <row r="285" spans="1:14" x14ac:dyDescent="0.3">
      <c r="A285" s="7" t="s">
        <v>6587</v>
      </c>
      <c r="B285" s="11" t="s">
        <v>6588</v>
      </c>
      <c r="C285" s="12">
        <v>1</v>
      </c>
      <c r="D285" s="12">
        <v>1</v>
      </c>
      <c r="E285" s="15">
        <v>43800</v>
      </c>
      <c r="F285" s="12">
        <v>144</v>
      </c>
      <c r="G285" s="12">
        <v>28.799999999999997</v>
      </c>
      <c r="H285" s="17">
        <v>1</v>
      </c>
      <c r="I285" s="31">
        <v>20</v>
      </c>
      <c r="J285" s="12">
        <v>115.2</v>
      </c>
      <c r="K285" s="11" t="s">
        <v>11</v>
      </c>
      <c r="L285" s="11" t="s">
        <v>119</v>
      </c>
      <c r="M285" s="12">
        <v>66.240000000000009</v>
      </c>
      <c r="N285" s="13">
        <v>48.959999999999994</v>
      </c>
    </row>
    <row r="286" spans="1:14" x14ac:dyDescent="0.3">
      <c r="A286" s="7" t="s">
        <v>6589</v>
      </c>
      <c r="B286" s="11" t="s">
        <v>6590</v>
      </c>
      <c r="C286" s="12">
        <v>1</v>
      </c>
      <c r="D286" s="12">
        <v>1</v>
      </c>
      <c r="E286" s="15">
        <v>43800</v>
      </c>
      <c r="F286" s="12">
        <v>144</v>
      </c>
      <c r="G286" s="12">
        <v>28.799999999999997</v>
      </c>
      <c r="H286" s="17">
        <v>1</v>
      </c>
      <c r="I286" s="31">
        <v>20</v>
      </c>
      <c r="J286" s="12">
        <v>115.2</v>
      </c>
      <c r="K286" s="11" t="s">
        <v>11</v>
      </c>
      <c r="L286" s="11" t="s">
        <v>119</v>
      </c>
      <c r="M286" s="12">
        <v>66.240000000000009</v>
      </c>
      <c r="N286" s="13">
        <v>48.959999999999994</v>
      </c>
    </row>
    <row r="287" spans="1:14" x14ac:dyDescent="0.3">
      <c r="A287" s="7" t="s">
        <v>6591</v>
      </c>
      <c r="B287" s="11" t="s">
        <v>6592</v>
      </c>
      <c r="C287" s="12">
        <v>1</v>
      </c>
      <c r="D287" s="12">
        <v>1</v>
      </c>
      <c r="E287" s="15">
        <v>43800</v>
      </c>
      <c r="F287" s="12">
        <v>192</v>
      </c>
      <c r="G287" s="12">
        <v>38.399999999999977</v>
      </c>
      <c r="H287" s="17">
        <v>1</v>
      </c>
      <c r="I287" s="31">
        <v>19.999999999999986</v>
      </c>
      <c r="J287" s="12">
        <v>153.60000000000002</v>
      </c>
      <c r="K287" s="11" t="s">
        <v>14</v>
      </c>
      <c r="L287" s="11" t="s">
        <v>78</v>
      </c>
      <c r="M287" s="12">
        <v>34.56</v>
      </c>
      <c r="N287" s="13">
        <v>119.04000000000002</v>
      </c>
    </row>
    <row r="288" spans="1:14" x14ac:dyDescent="0.3">
      <c r="A288" s="7" t="s">
        <v>6593</v>
      </c>
      <c r="B288" s="11" t="s">
        <v>6594</v>
      </c>
      <c r="C288" s="12">
        <v>1</v>
      </c>
      <c r="D288" s="12">
        <v>1</v>
      </c>
      <c r="E288" s="15">
        <v>43800</v>
      </c>
      <c r="F288" s="12">
        <v>240</v>
      </c>
      <c r="G288" s="12">
        <v>48</v>
      </c>
      <c r="H288" s="17">
        <v>1</v>
      </c>
      <c r="I288" s="31">
        <v>20</v>
      </c>
      <c r="J288" s="12">
        <v>192</v>
      </c>
      <c r="K288" s="11" t="s">
        <v>14</v>
      </c>
      <c r="L288" s="11" t="s">
        <v>17</v>
      </c>
      <c r="M288" s="12">
        <v>43.199999999999996</v>
      </c>
      <c r="N288" s="13">
        <v>148.80000000000001</v>
      </c>
    </row>
    <row r="289" spans="1:14" x14ac:dyDescent="0.3">
      <c r="A289" s="7" t="s">
        <v>6595</v>
      </c>
      <c r="B289" s="11" t="s">
        <v>6596</v>
      </c>
      <c r="C289" s="12">
        <v>1</v>
      </c>
      <c r="D289" s="12">
        <v>1</v>
      </c>
      <c r="E289" s="15">
        <v>43800</v>
      </c>
      <c r="F289" s="12">
        <v>210</v>
      </c>
      <c r="G289" s="12">
        <v>42</v>
      </c>
      <c r="H289" s="17">
        <v>1</v>
      </c>
      <c r="I289" s="31">
        <v>20</v>
      </c>
      <c r="J289" s="12">
        <v>168</v>
      </c>
      <c r="K289" s="11" t="s">
        <v>14</v>
      </c>
      <c r="L289" s="11" t="s">
        <v>75</v>
      </c>
      <c r="M289" s="12">
        <v>37.799999999999997</v>
      </c>
      <c r="N289" s="13">
        <v>130.19999999999999</v>
      </c>
    </row>
    <row r="290" spans="1:14" x14ac:dyDescent="0.3">
      <c r="A290" s="7" t="s">
        <v>6597</v>
      </c>
      <c r="B290" s="11" t="s">
        <v>6598</v>
      </c>
      <c r="C290" s="12">
        <v>1</v>
      </c>
      <c r="D290" s="12">
        <v>0</v>
      </c>
      <c r="E290" s="15">
        <v>43800</v>
      </c>
      <c r="F290" s="12">
        <v>283</v>
      </c>
      <c r="G290" s="12">
        <v>56.599999999999994</v>
      </c>
      <c r="H290" s="17">
        <v>1</v>
      </c>
      <c r="I290" s="31">
        <v>20</v>
      </c>
      <c r="J290" s="12">
        <v>226.4</v>
      </c>
      <c r="K290" s="11" t="s">
        <v>60</v>
      </c>
      <c r="L290" s="11" t="s">
        <v>745</v>
      </c>
      <c r="M290" s="12">
        <v>82.07</v>
      </c>
      <c r="N290" s="13">
        <v>144.33000000000001</v>
      </c>
    </row>
    <row r="291" spans="1:14" x14ac:dyDescent="0.3">
      <c r="A291" s="7" t="s">
        <v>6600</v>
      </c>
      <c r="B291" s="11" t="s">
        <v>6601</v>
      </c>
      <c r="C291" s="12">
        <v>1</v>
      </c>
      <c r="D291" s="12">
        <v>1</v>
      </c>
      <c r="E291" s="15">
        <v>43800</v>
      </c>
      <c r="F291" s="12">
        <v>172</v>
      </c>
      <c r="G291" s="12">
        <v>34.400000000000006</v>
      </c>
      <c r="H291" s="17">
        <v>1</v>
      </c>
      <c r="I291" s="31">
        <v>20.000000000000004</v>
      </c>
      <c r="J291" s="12">
        <v>137.6</v>
      </c>
      <c r="K291" s="11" t="s">
        <v>11</v>
      </c>
      <c r="L291" s="11" t="s">
        <v>71</v>
      </c>
      <c r="M291" s="12">
        <v>65.36</v>
      </c>
      <c r="N291" s="13">
        <v>72.239999999999995</v>
      </c>
    </row>
    <row r="292" spans="1:14" x14ac:dyDescent="0.3">
      <c r="A292" s="7" t="s">
        <v>6602</v>
      </c>
      <c r="B292" s="11" t="s">
        <v>6603</v>
      </c>
      <c r="C292" s="12">
        <v>1</v>
      </c>
      <c r="D292" s="12">
        <v>1</v>
      </c>
      <c r="E292" s="15">
        <v>43800</v>
      </c>
      <c r="F292" s="12">
        <v>478</v>
      </c>
      <c r="G292" s="12">
        <v>95.599999999999966</v>
      </c>
      <c r="H292" s="17">
        <v>1</v>
      </c>
      <c r="I292" s="31">
        <v>19.999999999999993</v>
      </c>
      <c r="J292" s="12">
        <v>382.40000000000003</v>
      </c>
      <c r="K292" s="11" t="s">
        <v>44</v>
      </c>
      <c r="L292" s="11" t="s">
        <v>162</v>
      </c>
      <c r="M292" s="12">
        <v>119.5</v>
      </c>
      <c r="N292" s="13">
        <v>262.90000000000003</v>
      </c>
    </row>
    <row r="293" spans="1:14" x14ac:dyDescent="0.3">
      <c r="A293" s="7" t="s">
        <v>6604</v>
      </c>
      <c r="B293" s="11" t="s">
        <v>6605</v>
      </c>
      <c r="C293" s="12">
        <v>1</v>
      </c>
      <c r="D293" s="12">
        <v>1</v>
      </c>
      <c r="E293" s="15">
        <v>43800</v>
      </c>
      <c r="F293" s="12">
        <v>180</v>
      </c>
      <c r="G293" s="12">
        <v>36</v>
      </c>
      <c r="H293" s="17">
        <v>1</v>
      </c>
      <c r="I293" s="31">
        <v>20</v>
      </c>
      <c r="J293" s="12">
        <v>144</v>
      </c>
      <c r="K293" s="11" t="s">
        <v>60</v>
      </c>
      <c r="L293" s="11" t="s">
        <v>1434</v>
      </c>
      <c r="M293" s="12">
        <v>61.2</v>
      </c>
      <c r="N293" s="13">
        <v>82.8</v>
      </c>
    </row>
    <row r="294" spans="1:14" x14ac:dyDescent="0.3">
      <c r="A294" s="7" t="s">
        <v>6606</v>
      </c>
      <c r="B294" s="11" t="s">
        <v>6607</v>
      </c>
      <c r="C294" s="12">
        <v>1</v>
      </c>
      <c r="D294" s="12">
        <v>1</v>
      </c>
      <c r="E294" s="15">
        <v>43800</v>
      </c>
      <c r="F294" s="12">
        <v>636</v>
      </c>
      <c r="G294" s="12">
        <v>127.19999999999999</v>
      </c>
      <c r="H294" s="17">
        <v>1</v>
      </c>
      <c r="I294" s="31">
        <v>20</v>
      </c>
      <c r="J294" s="12">
        <v>508.8</v>
      </c>
      <c r="K294" s="11" t="s">
        <v>41</v>
      </c>
      <c r="L294" s="11" t="s">
        <v>194</v>
      </c>
      <c r="M294" s="12">
        <v>216.24</v>
      </c>
      <c r="N294" s="13">
        <v>292.56</v>
      </c>
    </row>
    <row r="295" spans="1:14" x14ac:dyDescent="0.3">
      <c r="A295" s="7" t="s">
        <v>6608</v>
      </c>
      <c r="B295" s="11" t="s">
        <v>6609</v>
      </c>
      <c r="C295" s="12">
        <v>1</v>
      </c>
      <c r="D295" s="12">
        <v>0</v>
      </c>
      <c r="E295" s="15">
        <v>43800</v>
      </c>
      <c r="F295" s="12">
        <v>592</v>
      </c>
      <c r="G295" s="12">
        <v>118.39999999999998</v>
      </c>
      <c r="H295" s="17">
        <v>1</v>
      </c>
      <c r="I295" s="31">
        <v>19.999999999999996</v>
      </c>
      <c r="J295" s="12">
        <v>473.6</v>
      </c>
      <c r="K295" s="11" t="s">
        <v>44</v>
      </c>
      <c r="L295" s="11" t="s">
        <v>55</v>
      </c>
      <c r="M295" s="12">
        <v>165.76000000000002</v>
      </c>
      <c r="N295" s="13">
        <v>307.84000000000003</v>
      </c>
    </row>
    <row r="296" spans="1:14" x14ac:dyDescent="0.3">
      <c r="A296" s="7" t="s">
        <v>6611</v>
      </c>
      <c r="B296" s="11" t="s">
        <v>6612</v>
      </c>
      <c r="C296" s="12">
        <v>1</v>
      </c>
      <c r="D296" s="12">
        <v>1</v>
      </c>
      <c r="E296" s="15">
        <v>43800</v>
      </c>
      <c r="F296" s="12">
        <v>261</v>
      </c>
      <c r="G296" s="12">
        <v>52.199999999999989</v>
      </c>
      <c r="H296" s="17">
        <v>1</v>
      </c>
      <c r="I296" s="31">
        <v>19.999999999999996</v>
      </c>
      <c r="J296" s="12">
        <v>208.8</v>
      </c>
      <c r="K296" s="11" t="s">
        <v>60</v>
      </c>
      <c r="L296" s="11" t="s">
        <v>515</v>
      </c>
      <c r="M296" s="12">
        <v>78.3</v>
      </c>
      <c r="N296" s="13">
        <v>130.5</v>
      </c>
    </row>
    <row r="297" spans="1:14" x14ac:dyDescent="0.3">
      <c r="A297" s="7" t="s">
        <v>6613</v>
      </c>
      <c r="B297" s="11" t="s">
        <v>6614</v>
      </c>
      <c r="C297" s="12">
        <v>1</v>
      </c>
      <c r="D297" s="12">
        <v>1</v>
      </c>
      <c r="E297" s="15">
        <v>43800</v>
      </c>
      <c r="F297" s="12">
        <v>180</v>
      </c>
      <c r="G297" s="12">
        <v>36</v>
      </c>
      <c r="H297" s="17">
        <v>1</v>
      </c>
      <c r="I297" s="31">
        <v>20</v>
      </c>
      <c r="J297" s="12">
        <v>144</v>
      </c>
      <c r="K297" s="11" t="s">
        <v>60</v>
      </c>
      <c r="L297" s="11" t="s">
        <v>1434</v>
      </c>
      <c r="M297" s="12">
        <v>61.2</v>
      </c>
      <c r="N297" s="13">
        <v>82.8</v>
      </c>
    </row>
    <row r="298" spans="1:14" x14ac:dyDescent="0.3">
      <c r="A298" s="7" t="s">
        <v>6615</v>
      </c>
      <c r="B298" s="11" t="s">
        <v>6616</v>
      </c>
      <c r="C298" s="12">
        <v>1</v>
      </c>
      <c r="D298" s="12">
        <v>1</v>
      </c>
      <c r="E298" s="15">
        <v>43800</v>
      </c>
      <c r="F298" s="12">
        <v>447</v>
      </c>
      <c r="G298" s="12">
        <v>89.399999999999977</v>
      </c>
      <c r="H298" s="17">
        <v>1</v>
      </c>
      <c r="I298" s="31">
        <v>19.999999999999996</v>
      </c>
      <c r="J298" s="12">
        <v>357.6</v>
      </c>
      <c r="K298" s="11" t="s">
        <v>63</v>
      </c>
      <c r="L298" s="11" t="s">
        <v>64</v>
      </c>
      <c r="M298" s="12">
        <v>156.44999999999999</v>
      </c>
      <c r="N298" s="13">
        <v>201.15000000000003</v>
      </c>
    </row>
    <row r="299" spans="1:14" x14ac:dyDescent="0.3">
      <c r="A299" s="7" t="s">
        <v>6617</v>
      </c>
      <c r="B299" s="11" t="s">
        <v>6618</v>
      </c>
      <c r="C299" s="12">
        <v>1</v>
      </c>
      <c r="D299" s="12">
        <v>1</v>
      </c>
      <c r="E299" s="15">
        <v>43800</v>
      </c>
      <c r="F299" s="12">
        <v>447</v>
      </c>
      <c r="G299" s="12">
        <v>89.399999999999977</v>
      </c>
      <c r="H299" s="17">
        <v>1</v>
      </c>
      <c r="I299" s="31">
        <v>19.999999999999996</v>
      </c>
      <c r="J299" s="12">
        <v>357.6</v>
      </c>
      <c r="K299" s="11" t="s">
        <v>63</v>
      </c>
      <c r="L299" s="11" t="s">
        <v>64</v>
      </c>
      <c r="M299" s="12">
        <v>156.44999999999999</v>
      </c>
      <c r="N299" s="13">
        <v>201.15000000000003</v>
      </c>
    </row>
    <row r="300" spans="1:14" x14ac:dyDescent="0.3">
      <c r="A300" s="7" t="s">
        <v>6619</v>
      </c>
      <c r="B300" s="11" t="s">
        <v>6620</v>
      </c>
      <c r="C300" s="12">
        <v>1</v>
      </c>
      <c r="D300" s="12">
        <v>0</v>
      </c>
      <c r="E300" s="15">
        <v>43800</v>
      </c>
      <c r="F300" s="12">
        <v>447</v>
      </c>
      <c r="G300" s="12">
        <v>89.399999999999977</v>
      </c>
      <c r="H300" s="17">
        <v>1</v>
      </c>
      <c r="I300" s="31">
        <v>19.999999999999996</v>
      </c>
      <c r="J300" s="12">
        <v>357.6</v>
      </c>
      <c r="K300" s="11" t="s">
        <v>63</v>
      </c>
      <c r="L300" s="11" t="s">
        <v>64</v>
      </c>
      <c r="M300" s="12">
        <v>156.44999999999999</v>
      </c>
      <c r="N300" s="13">
        <v>201.15000000000003</v>
      </c>
    </row>
    <row r="301" spans="1:14" x14ac:dyDescent="0.3">
      <c r="A301" s="7" t="s">
        <v>6624</v>
      </c>
      <c r="B301" s="11" t="s">
        <v>6625</v>
      </c>
      <c r="C301" s="12">
        <v>1</v>
      </c>
      <c r="D301" s="12">
        <v>1</v>
      </c>
      <c r="E301" s="15">
        <v>43800</v>
      </c>
      <c r="F301" s="12">
        <v>172</v>
      </c>
      <c r="G301" s="12">
        <v>34.400000000000006</v>
      </c>
      <c r="H301" s="17">
        <v>1</v>
      </c>
      <c r="I301" s="31">
        <v>20.000000000000004</v>
      </c>
      <c r="J301" s="12">
        <v>137.6</v>
      </c>
      <c r="K301" s="11" t="s">
        <v>11</v>
      </c>
      <c r="L301" s="11" t="s">
        <v>71</v>
      </c>
      <c r="M301" s="12">
        <v>65.36</v>
      </c>
      <c r="N301" s="13">
        <v>72.239999999999995</v>
      </c>
    </row>
    <row r="302" spans="1:14" x14ac:dyDescent="0.3">
      <c r="A302" s="7" t="s">
        <v>6626</v>
      </c>
      <c r="B302" s="11" t="s">
        <v>6627</v>
      </c>
      <c r="C302" s="12">
        <v>1</v>
      </c>
      <c r="D302" s="12">
        <v>1</v>
      </c>
      <c r="E302" s="15">
        <v>43800</v>
      </c>
      <c r="F302" s="12">
        <v>488</v>
      </c>
      <c r="G302" s="12">
        <v>97.599999999999966</v>
      </c>
      <c r="H302" s="17">
        <v>1</v>
      </c>
      <c r="I302" s="31">
        <v>19.999999999999993</v>
      </c>
      <c r="J302" s="12">
        <v>390.40000000000003</v>
      </c>
      <c r="K302" s="11" t="s">
        <v>44</v>
      </c>
      <c r="L302" s="11" t="s">
        <v>50</v>
      </c>
      <c r="M302" s="12">
        <v>156.16</v>
      </c>
      <c r="N302" s="13">
        <v>234.24000000000004</v>
      </c>
    </row>
    <row r="303" spans="1:14" x14ac:dyDescent="0.3">
      <c r="A303" s="7" t="s">
        <v>6628</v>
      </c>
      <c r="B303" s="11" t="s">
        <v>6629</v>
      </c>
      <c r="C303" s="12">
        <v>1</v>
      </c>
      <c r="D303" s="12">
        <v>1</v>
      </c>
      <c r="E303" s="15">
        <v>43800</v>
      </c>
      <c r="F303" s="12">
        <v>312</v>
      </c>
      <c r="G303" s="12">
        <v>62.399999999999977</v>
      </c>
      <c r="H303" s="17">
        <v>1</v>
      </c>
      <c r="I303" s="31">
        <v>19.999999999999993</v>
      </c>
      <c r="J303" s="12">
        <v>249.60000000000002</v>
      </c>
      <c r="K303" s="11" t="s">
        <v>60</v>
      </c>
      <c r="L303" s="11" t="s">
        <v>61</v>
      </c>
      <c r="M303" s="12">
        <v>99.84</v>
      </c>
      <c r="N303" s="13">
        <v>149.76000000000002</v>
      </c>
    </row>
    <row r="304" spans="1:14" x14ac:dyDescent="0.3">
      <c r="A304" s="7" t="s">
        <v>6630</v>
      </c>
      <c r="B304" s="11" t="s">
        <v>6631</v>
      </c>
      <c r="C304" s="12">
        <v>1</v>
      </c>
      <c r="D304" s="12">
        <v>0</v>
      </c>
      <c r="E304" s="15">
        <v>43800</v>
      </c>
      <c r="F304" s="12">
        <v>447</v>
      </c>
      <c r="G304" s="12">
        <v>89.399999999999977</v>
      </c>
      <c r="H304" s="17">
        <v>1</v>
      </c>
      <c r="I304" s="31">
        <v>19.999999999999996</v>
      </c>
      <c r="J304" s="12">
        <v>357.6</v>
      </c>
      <c r="K304" s="11" t="s">
        <v>63</v>
      </c>
      <c r="L304" s="11" t="s">
        <v>64</v>
      </c>
      <c r="M304" s="12">
        <v>156.44999999999999</v>
      </c>
      <c r="N304" s="13">
        <v>201.15000000000003</v>
      </c>
    </row>
    <row r="305" spans="1:14" x14ac:dyDescent="0.3">
      <c r="A305" s="7" t="s">
        <v>6633</v>
      </c>
      <c r="B305" s="11" t="s">
        <v>6634</v>
      </c>
      <c r="C305" s="12">
        <v>1</v>
      </c>
      <c r="D305" s="12">
        <v>1</v>
      </c>
      <c r="E305" s="15">
        <v>43800</v>
      </c>
      <c r="F305" s="12">
        <v>1576</v>
      </c>
      <c r="G305" s="12">
        <v>315.19999999999982</v>
      </c>
      <c r="H305" s="17">
        <v>1</v>
      </c>
      <c r="I305" s="31">
        <v>19.999999999999986</v>
      </c>
      <c r="J305" s="12">
        <v>1260.8000000000002</v>
      </c>
      <c r="K305" s="11" t="s">
        <v>26</v>
      </c>
      <c r="L305" s="11" t="s">
        <v>407</v>
      </c>
      <c r="M305" s="12">
        <v>520.08000000000004</v>
      </c>
      <c r="N305" s="13">
        <v>740.72000000000014</v>
      </c>
    </row>
    <row r="306" spans="1:14" x14ac:dyDescent="0.3">
      <c r="A306" s="7" t="s">
        <v>6635</v>
      </c>
      <c r="B306" s="11" t="s">
        <v>6636</v>
      </c>
      <c r="C306" s="12">
        <v>1</v>
      </c>
      <c r="D306" s="12">
        <v>1</v>
      </c>
      <c r="E306" s="15">
        <v>43800</v>
      </c>
      <c r="F306" s="12">
        <v>507</v>
      </c>
      <c r="G306" s="12">
        <v>101.39999999999998</v>
      </c>
      <c r="H306" s="17">
        <v>1</v>
      </c>
      <c r="I306" s="31">
        <v>19.999999999999996</v>
      </c>
      <c r="J306" s="12">
        <v>405.6</v>
      </c>
      <c r="K306" s="11" t="s">
        <v>44</v>
      </c>
      <c r="L306" s="11" t="s">
        <v>275</v>
      </c>
      <c r="M306" s="12">
        <v>136.89000000000001</v>
      </c>
      <c r="N306" s="13">
        <v>268.71000000000004</v>
      </c>
    </row>
    <row r="307" spans="1:14" x14ac:dyDescent="0.3">
      <c r="A307" s="7" t="s">
        <v>6637</v>
      </c>
      <c r="B307" s="11" t="s">
        <v>6638</v>
      </c>
      <c r="C307" s="12">
        <v>1</v>
      </c>
      <c r="D307" s="12">
        <v>1</v>
      </c>
      <c r="E307" s="15">
        <v>43800</v>
      </c>
      <c r="F307" s="12">
        <v>267</v>
      </c>
      <c r="G307" s="12">
        <v>53.399999999999977</v>
      </c>
      <c r="H307" s="17">
        <v>1</v>
      </c>
      <c r="I307" s="31">
        <v>19.999999999999993</v>
      </c>
      <c r="J307" s="12">
        <v>213.60000000000002</v>
      </c>
      <c r="K307" s="11" t="s">
        <v>60</v>
      </c>
      <c r="L307" s="11" t="s">
        <v>164</v>
      </c>
      <c r="M307" s="12">
        <v>90.78</v>
      </c>
      <c r="N307" s="13">
        <v>122.82000000000002</v>
      </c>
    </row>
    <row r="308" spans="1:14" x14ac:dyDescent="0.3">
      <c r="A308" s="7" t="s">
        <v>6639</v>
      </c>
      <c r="B308" s="11" t="s">
        <v>6640</v>
      </c>
      <c r="C308" s="12">
        <v>1</v>
      </c>
      <c r="D308" s="12">
        <v>1</v>
      </c>
      <c r="E308" s="15">
        <v>43800</v>
      </c>
      <c r="F308" s="12">
        <v>383</v>
      </c>
      <c r="G308" s="12">
        <v>76.599999999999966</v>
      </c>
      <c r="H308" s="17">
        <v>1</v>
      </c>
      <c r="I308" s="31">
        <v>19.999999999999989</v>
      </c>
      <c r="J308" s="12">
        <v>306.40000000000003</v>
      </c>
      <c r="K308" s="11" t="s">
        <v>63</v>
      </c>
      <c r="L308" s="11" t="s">
        <v>66</v>
      </c>
      <c r="M308" s="12">
        <v>122.56</v>
      </c>
      <c r="N308" s="13">
        <v>183.84000000000003</v>
      </c>
    </row>
    <row r="309" spans="1:14" x14ac:dyDescent="0.3">
      <c r="A309" s="7" t="s">
        <v>6641</v>
      </c>
      <c r="B309" s="11" t="s">
        <v>6642</v>
      </c>
      <c r="C309" s="12">
        <v>1</v>
      </c>
      <c r="D309" s="12">
        <v>0</v>
      </c>
      <c r="E309" s="15">
        <v>43800</v>
      </c>
      <c r="F309" s="12">
        <v>345</v>
      </c>
      <c r="G309" s="12">
        <v>69</v>
      </c>
      <c r="H309" s="17">
        <v>1</v>
      </c>
      <c r="I309" s="31">
        <v>20</v>
      </c>
      <c r="J309" s="12">
        <v>276</v>
      </c>
      <c r="K309" s="11" t="s">
        <v>63</v>
      </c>
      <c r="L309" s="11" t="s">
        <v>116</v>
      </c>
      <c r="M309" s="12">
        <v>106.95</v>
      </c>
      <c r="N309" s="13">
        <v>169.05</v>
      </c>
    </row>
    <row r="310" spans="1:14" x14ac:dyDescent="0.3">
      <c r="A310" s="7" t="s">
        <v>6644</v>
      </c>
      <c r="B310" s="11" t="s">
        <v>6645</v>
      </c>
      <c r="C310" s="12">
        <v>1</v>
      </c>
      <c r="D310" s="12">
        <v>1</v>
      </c>
      <c r="E310" s="15">
        <v>43800</v>
      </c>
      <c r="F310" s="12">
        <v>168</v>
      </c>
      <c r="G310" s="12">
        <v>33.599999999999994</v>
      </c>
      <c r="H310" s="17">
        <v>1</v>
      </c>
      <c r="I310" s="31">
        <v>19.999999999999996</v>
      </c>
      <c r="J310" s="12">
        <v>134.4</v>
      </c>
      <c r="K310" s="11" t="s">
        <v>11</v>
      </c>
      <c r="L310" s="11" t="s">
        <v>12</v>
      </c>
      <c r="M310" s="12">
        <v>25.2</v>
      </c>
      <c r="N310" s="13">
        <v>109.2</v>
      </c>
    </row>
    <row r="311" spans="1:14" x14ac:dyDescent="0.3">
      <c r="A311" s="7" t="s">
        <v>6646</v>
      </c>
      <c r="B311" s="11" t="s">
        <v>6647</v>
      </c>
      <c r="C311" s="12">
        <v>1</v>
      </c>
      <c r="D311" s="12">
        <v>1</v>
      </c>
      <c r="E311" s="15">
        <v>43800</v>
      </c>
      <c r="F311" s="12">
        <v>144</v>
      </c>
      <c r="G311" s="12">
        <v>28.799999999999997</v>
      </c>
      <c r="H311" s="17">
        <v>1</v>
      </c>
      <c r="I311" s="31">
        <v>20</v>
      </c>
      <c r="J311" s="12">
        <v>115.2</v>
      </c>
      <c r="K311" s="11" t="s">
        <v>11</v>
      </c>
      <c r="L311" s="11" t="s">
        <v>119</v>
      </c>
      <c r="M311" s="12">
        <v>66.240000000000009</v>
      </c>
      <c r="N311" s="13">
        <v>48.959999999999994</v>
      </c>
    </row>
    <row r="312" spans="1:14" x14ac:dyDescent="0.3">
      <c r="A312" s="7" t="s">
        <v>6648</v>
      </c>
      <c r="B312" s="11" t="s">
        <v>6649</v>
      </c>
      <c r="C312" s="12">
        <v>1</v>
      </c>
      <c r="D312" s="12">
        <v>0</v>
      </c>
      <c r="E312" s="15">
        <v>43800</v>
      </c>
      <c r="F312" s="12">
        <v>210</v>
      </c>
      <c r="G312" s="12">
        <v>42</v>
      </c>
      <c r="H312" s="17">
        <v>1</v>
      </c>
      <c r="I312" s="31">
        <v>20</v>
      </c>
      <c r="J312" s="12">
        <v>168</v>
      </c>
      <c r="K312" s="11" t="s">
        <v>14</v>
      </c>
      <c r="L312" s="11" t="s">
        <v>75</v>
      </c>
      <c r="M312" s="12">
        <v>37.799999999999997</v>
      </c>
      <c r="N312" s="13">
        <v>130.19999999999999</v>
      </c>
    </row>
    <row r="313" spans="1:14" x14ac:dyDescent="0.3">
      <c r="A313" s="7" t="s">
        <v>6651</v>
      </c>
      <c r="B313" s="11" t="s">
        <v>6652</v>
      </c>
      <c r="C313" s="12">
        <v>1</v>
      </c>
      <c r="D313" s="12">
        <v>1</v>
      </c>
      <c r="E313" s="15">
        <v>43800</v>
      </c>
      <c r="F313" s="12">
        <v>210</v>
      </c>
      <c r="G313" s="12">
        <v>42</v>
      </c>
      <c r="H313" s="17">
        <v>1</v>
      </c>
      <c r="I313" s="31">
        <v>20</v>
      </c>
      <c r="J313" s="12">
        <v>168</v>
      </c>
      <c r="K313" s="11" t="s">
        <v>14</v>
      </c>
      <c r="L313" s="11" t="s">
        <v>75</v>
      </c>
      <c r="M313" s="12">
        <v>37.799999999999997</v>
      </c>
      <c r="N313" s="13">
        <v>130.19999999999999</v>
      </c>
    </row>
    <row r="314" spans="1:14" x14ac:dyDescent="0.3">
      <c r="A314" s="7" t="s">
        <v>6653</v>
      </c>
      <c r="B314" s="11" t="s">
        <v>6654</v>
      </c>
      <c r="C314" s="12">
        <v>1</v>
      </c>
      <c r="D314" s="12">
        <v>1</v>
      </c>
      <c r="E314" s="15">
        <v>43800</v>
      </c>
      <c r="F314" s="12">
        <v>192</v>
      </c>
      <c r="G314" s="12">
        <v>38.399999999999977</v>
      </c>
      <c r="H314" s="17">
        <v>1</v>
      </c>
      <c r="I314" s="31">
        <v>19.999999999999986</v>
      </c>
      <c r="J314" s="12">
        <v>153.60000000000002</v>
      </c>
      <c r="K314" s="11" t="s">
        <v>14</v>
      </c>
      <c r="L314" s="11" t="s">
        <v>78</v>
      </c>
      <c r="M314" s="12">
        <v>34.56</v>
      </c>
      <c r="N314" s="13">
        <v>119.04000000000002</v>
      </c>
    </row>
    <row r="315" spans="1:14" x14ac:dyDescent="0.3">
      <c r="A315" s="7" t="s">
        <v>6655</v>
      </c>
      <c r="B315" s="11" t="s">
        <v>6656</v>
      </c>
      <c r="C315" s="12">
        <v>1</v>
      </c>
      <c r="D315" s="12">
        <v>1</v>
      </c>
      <c r="E315" s="15">
        <v>43800</v>
      </c>
      <c r="F315" s="12">
        <v>523</v>
      </c>
      <c r="G315" s="12">
        <v>104.59999999999997</v>
      </c>
      <c r="H315" s="17">
        <v>1</v>
      </c>
      <c r="I315" s="31">
        <v>19.999999999999993</v>
      </c>
      <c r="J315" s="12">
        <v>418.40000000000003</v>
      </c>
      <c r="K315" s="11" t="s">
        <v>44</v>
      </c>
      <c r="L315" s="11" t="s">
        <v>45</v>
      </c>
      <c r="M315" s="12">
        <v>156.9</v>
      </c>
      <c r="N315" s="13">
        <v>261.5</v>
      </c>
    </row>
    <row r="316" spans="1:14" x14ac:dyDescent="0.3">
      <c r="A316" s="7" t="s">
        <v>6657</v>
      </c>
      <c r="B316" s="11" t="s">
        <v>6658</v>
      </c>
      <c r="C316" s="12">
        <v>1</v>
      </c>
      <c r="D316" s="12">
        <v>1</v>
      </c>
      <c r="E316" s="15">
        <v>43800</v>
      </c>
      <c r="F316" s="12">
        <v>283</v>
      </c>
      <c r="G316" s="12">
        <v>56.599999999999994</v>
      </c>
      <c r="H316" s="17">
        <v>1</v>
      </c>
      <c r="I316" s="31">
        <v>20</v>
      </c>
      <c r="J316" s="12">
        <v>226.4</v>
      </c>
      <c r="K316" s="11" t="s">
        <v>60</v>
      </c>
      <c r="L316" s="11" t="s">
        <v>745</v>
      </c>
      <c r="M316" s="12">
        <v>82.07</v>
      </c>
      <c r="N316" s="13">
        <v>144.33000000000001</v>
      </c>
    </row>
    <row r="317" spans="1:14" x14ac:dyDescent="0.3">
      <c r="A317" s="7" t="s">
        <v>6659</v>
      </c>
      <c r="B317" s="11" t="s">
        <v>6660</v>
      </c>
      <c r="C317" s="12">
        <v>1</v>
      </c>
      <c r="D317" s="12">
        <v>1</v>
      </c>
      <c r="E317" s="15">
        <v>43800</v>
      </c>
      <c r="F317" s="12">
        <v>383</v>
      </c>
      <c r="G317" s="12">
        <v>76.599999999999966</v>
      </c>
      <c r="H317" s="17">
        <v>1</v>
      </c>
      <c r="I317" s="31">
        <v>19.999999999999989</v>
      </c>
      <c r="J317" s="12">
        <v>306.40000000000003</v>
      </c>
      <c r="K317" s="11" t="s">
        <v>63</v>
      </c>
      <c r="L317" s="11" t="s">
        <v>66</v>
      </c>
      <c r="M317" s="12">
        <v>122.56</v>
      </c>
      <c r="N317" s="13">
        <v>183.84000000000003</v>
      </c>
    </row>
    <row r="318" spans="1:14" x14ac:dyDescent="0.3">
      <c r="A318" s="7" t="s">
        <v>6661</v>
      </c>
      <c r="B318" s="11" t="s">
        <v>6662</v>
      </c>
      <c r="C318" s="12">
        <v>1</v>
      </c>
      <c r="D318" s="12">
        <v>1</v>
      </c>
      <c r="E318" s="15">
        <v>43800</v>
      </c>
      <c r="F318" s="12">
        <v>447</v>
      </c>
      <c r="G318" s="12">
        <v>89.399999999999977</v>
      </c>
      <c r="H318" s="17">
        <v>1</v>
      </c>
      <c r="I318" s="31">
        <v>19.999999999999996</v>
      </c>
      <c r="J318" s="12">
        <v>357.6</v>
      </c>
      <c r="K318" s="11" t="s">
        <v>63</v>
      </c>
      <c r="L318" s="11" t="s">
        <v>64</v>
      </c>
      <c r="M318" s="12">
        <v>156.44999999999999</v>
      </c>
      <c r="N318" s="13">
        <v>201.15000000000003</v>
      </c>
    </row>
    <row r="319" spans="1:14" x14ac:dyDescent="0.3">
      <c r="A319" s="7" t="s">
        <v>6663</v>
      </c>
      <c r="B319" s="11" t="s">
        <v>6664</v>
      </c>
      <c r="C319" s="12">
        <v>1</v>
      </c>
      <c r="D319" s="12">
        <v>1</v>
      </c>
      <c r="E319" s="15">
        <v>43800</v>
      </c>
      <c r="F319" s="12">
        <v>144</v>
      </c>
      <c r="G319" s="12">
        <v>28.799999999999997</v>
      </c>
      <c r="H319" s="17">
        <v>1</v>
      </c>
      <c r="I319" s="31">
        <v>20</v>
      </c>
      <c r="J319" s="12">
        <v>115.2</v>
      </c>
      <c r="K319" s="11" t="s">
        <v>11</v>
      </c>
      <c r="L319" s="11" t="s">
        <v>119</v>
      </c>
      <c r="M319" s="12">
        <v>66.240000000000009</v>
      </c>
      <c r="N319" s="13">
        <v>48.959999999999994</v>
      </c>
    </row>
    <row r="320" spans="1:14" x14ac:dyDescent="0.3">
      <c r="A320" s="7" t="s">
        <v>6665</v>
      </c>
      <c r="B320" s="11" t="s">
        <v>6666</v>
      </c>
      <c r="C320" s="12">
        <v>1</v>
      </c>
      <c r="D320" s="12">
        <v>1</v>
      </c>
      <c r="E320" s="15">
        <v>43800</v>
      </c>
      <c r="F320" s="12">
        <v>492</v>
      </c>
      <c r="G320" s="12">
        <v>98.399999999999977</v>
      </c>
      <c r="H320" s="17">
        <v>1</v>
      </c>
      <c r="I320" s="31">
        <v>19.999999999999996</v>
      </c>
      <c r="J320" s="12">
        <v>393.6</v>
      </c>
      <c r="K320" s="11" t="s">
        <v>44</v>
      </c>
      <c r="L320" s="11" t="s">
        <v>512</v>
      </c>
      <c r="M320" s="12">
        <v>137.76000000000002</v>
      </c>
      <c r="N320" s="13">
        <v>255.84</v>
      </c>
    </row>
    <row r="321" spans="1:14" x14ac:dyDescent="0.3">
      <c r="A321" s="7" t="s">
        <v>6667</v>
      </c>
      <c r="B321" s="11" t="s">
        <v>6668</v>
      </c>
      <c r="C321" s="12">
        <v>1</v>
      </c>
      <c r="D321" s="12">
        <v>1</v>
      </c>
      <c r="E321" s="15">
        <v>43800</v>
      </c>
      <c r="F321" s="12">
        <v>283</v>
      </c>
      <c r="G321" s="12">
        <v>56.599999999999994</v>
      </c>
      <c r="H321" s="17">
        <v>1</v>
      </c>
      <c r="I321" s="31">
        <v>20</v>
      </c>
      <c r="J321" s="12">
        <v>226.4</v>
      </c>
      <c r="K321" s="11" t="s">
        <v>60</v>
      </c>
      <c r="L321" s="11" t="s">
        <v>745</v>
      </c>
      <c r="M321" s="12">
        <v>82.07</v>
      </c>
      <c r="N321" s="13">
        <v>144.33000000000001</v>
      </c>
    </row>
    <row r="322" spans="1:14" x14ac:dyDescent="0.3">
      <c r="A322" s="7" t="s">
        <v>6669</v>
      </c>
      <c r="B322" s="11" t="s">
        <v>6670</v>
      </c>
      <c r="C322" s="12">
        <v>1</v>
      </c>
      <c r="D322" s="12">
        <v>1</v>
      </c>
      <c r="E322" s="15">
        <v>43800</v>
      </c>
      <c r="F322" s="12">
        <v>345</v>
      </c>
      <c r="G322" s="12">
        <v>69</v>
      </c>
      <c r="H322" s="17">
        <v>1</v>
      </c>
      <c r="I322" s="31">
        <v>20</v>
      </c>
      <c r="J322" s="12">
        <v>276</v>
      </c>
      <c r="K322" s="11" t="s">
        <v>63</v>
      </c>
      <c r="L322" s="11" t="s">
        <v>116</v>
      </c>
      <c r="M322" s="12">
        <v>106.95</v>
      </c>
      <c r="N322" s="13">
        <v>169.05</v>
      </c>
    </row>
    <row r="323" spans="1:14" x14ac:dyDescent="0.3">
      <c r="A323" s="7" t="s">
        <v>6671</v>
      </c>
      <c r="B323" s="11" t="s">
        <v>6672</v>
      </c>
      <c r="C323" s="12">
        <v>1</v>
      </c>
      <c r="D323" s="12">
        <v>1</v>
      </c>
      <c r="E323" s="15">
        <v>43800</v>
      </c>
      <c r="F323" s="12">
        <v>447</v>
      </c>
      <c r="G323" s="12">
        <v>89.399999999999977</v>
      </c>
      <c r="H323" s="17">
        <v>1</v>
      </c>
      <c r="I323" s="31">
        <v>19.999999999999996</v>
      </c>
      <c r="J323" s="12">
        <v>357.6</v>
      </c>
      <c r="K323" s="11" t="s">
        <v>63</v>
      </c>
      <c r="L323" s="11" t="s">
        <v>64</v>
      </c>
      <c r="M323" s="12">
        <v>156.44999999999999</v>
      </c>
      <c r="N323" s="13">
        <v>201.15000000000003</v>
      </c>
    </row>
    <row r="324" spans="1:14" x14ac:dyDescent="0.3">
      <c r="A324" s="7" t="s">
        <v>6673</v>
      </c>
      <c r="B324" s="11" t="s">
        <v>6674</v>
      </c>
      <c r="C324" s="12">
        <v>1</v>
      </c>
      <c r="D324" s="12">
        <v>1</v>
      </c>
      <c r="E324" s="15">
        <v>43800</v>
      </c>
      <c r="F324" s="12">
        <v>345</v>
      </c>
      <c r="G324" s="12">
        <v>69</v>
      </c>
      <c r="H324" s="17">
        <v>1</v>
      </c>
      <c r="I324" s="31">
        <v>20</v>
      </c>
      <c r="J324" s="12">
        <v>276</v>
      </c>
      <c r="K324" s="11" t="s">
        <v>63</v>
      </c>
      <c r="L324" s="11" t="s">
        <v>116</v>
      </c>
      <c r="M324" s="12">
        <v>106.95</v>
      </c>
      <c r="N324" s="13">
        <v>169.05</v>
      </c>
    </row>
    <row r="325" spans="1:14" x14ac:dyDescent="0.3">
      <c r="A325" s="7" t="s">
        <v>6675</v>
      </c>
      <c r="B325" s="11" t="s">
        <v>6676</v>
      </c>
      <c r="C325" s="12">
        <v>1</v>
      </c>
      <c r="D325" s="12">
        <v>1</v>
      </c>
      <c r="E325" s="15">
        <v>43800</v>
      </c>
      <c r="F325" s="12">
        <v>447</v>
      </c>
      <c r="G325" s="12">
        <v>89.399999999999977</v>
      </c>
      <c r="H325" s="17">
        <v>1</v>
      </c>
      <c r="I325" s="31">
        <v>19.999999999999996</v>
      </c>
      <c r="J325" s="12">
        <v>357.6</v>
      </c>
      <c r="K325" s="11" t="s">
        <v>63</v>
      </c>
      <c r="L325" s="11" t="s">
        <v>64</v>
      </c>
      <c r="M325" s="12">
        <v>156.44999999999999</v>
      </c>
      <c r="N325" s="13">
        <v>201.15000000000003</v>
      </c>
    </row>
    <row r="326" spans="1:14" x14ac:dyDescent="0.3">
      <c r="A326" s="7" t="s">
        <v>6677</v>
      </c>
      <c r="B326" s="11" t="s">
        <v>6679</v>
      </c>
      <c r="C326" s="12">
        <v>0</v>
      </c>
      <c r="D326" s="12">
        <v>1</v>
      </c>
      <c r="E326" s="15">
        <v>43800</v>
      </c>
      <c r="F326" s="12">
        <v>172</v>
      </c>
      <c r="G326" s="12">
        <v>34.400000000000006</v>
      </c>
      <c r="H326" s="17">
        <v>1</v>
      </c>
      <c r="I326" s="31">
        <v>20.000000000000004</v>
      </c>
      <c r="J326" s="12">
        <v>137.6</v>
      </c>
      <c r="K326" s="11" t="s">
        <v>11</v>
      </c>
      <c r="L326" s="11" t="s">
        <v>71</v>
      </c>
      <c r="M326" s="12">
        <v>65.36</v>
      </c>
      <c r="N326" s="13">
        <v>72.239999999999995</v>
      </c>
    </row>
    <row r="327" spans="1:14" x14ac:dyDescent="0.3">
      <c r="A327" s="7" t="s">
        <v>6725</v>
      </c>
      <c r="B327" s="11" t="s">
        <v>6727</v>
      </c>
      <c r="C327" s="12">
        <v>0</v>
      </c>
      <c r="D327" s="12">
        <v>0</v>
      </c>
      <c r="E327" s="15">
        <v>43800</v>
      </c>
      <c r="F327" s="12">
        <v>168</v>
      </c>
      <c r="G327" s="12">
        <v>33.599999999999994</v>
      </c>
      <c r="H327" s="17">
        <v>1</v>
      </c>
      <c r="I327" s="31">
        <v>19.999999999999996</v>
      </c>
      <c r="J327" s="12">
        <v>134.4</v>
      </c>
      <c r="K327" s="11" t="s">
        <v>11</v>
      </c>
      <c r="L327" s="11" t="s">
        <v>12</v>
      </c>
      <c r="M327" s="12">
        <v>25.2</v>
      </c>
      <c r="N327" s="13">
        <v>109.2</v>
      </c>
    </row>
    <row r="328" spans="1:14" x14ac:dyDescent="0.3">
      <c r="A328" s="7" t="s">
        <v>6737</v>
      </c>
      <c r="B328" s="11" t="s">
        <v>6740</v>
      </c>
      <c r="C328" s="12">
        <v>0</v>
      </c>
      <c r="D328" s="12">
        <v>0</v>
      </c>
      <c r="E328" s="15">
        <v>43800</v>
      </c>
      <c r="F328" s="12">
        <v>255</v>
      </c>
      <c r="G328" s="12">
        <v>51</v>
      </c>
      <c r="H328" s="17">
        <v>1</v>
      </c>
      <c r="I328" s="31">
        <v>20</v>
      </c>
      <c r="J328" s="12">
        <v>204</v>
      </c>
      <c r="K328" s="11" t="s">
        <v>20</v>
      </c>
      <c r="L328" s="11" t="s">
        <v>102</v>
      </c>
      <c r="M328" s="12">
        <v>66.3</v>
      </c>
      <c r="N328" s="13">
        <v>137.69999999999999</v>
      </c>
    </row>
    <row r="329" spans="1:14" x14ac:dyDescent="0.3">
      <c r="A329" s="7" t="s">
        <v>6755</v>
      </c>
      <c r="B329" s="11" t="s">
        <v>6757</v>
      </c>
      <c r="C329" s="12">
        <v>0</v>
      </c>
      <c r="D329" s="12">
        <v>1</v>
      </c>
      <c r="E329" s="15">
        <v>43800</v>
      </c>
      <c r="F329" s="12">
        <v>144</v>
      </c>
      <c r="G329" s="12">
        <v>28.799999999999997</v>
      </c>
      <c r="H329" s="17">
        <v>1</v>
      </c>
      <c r="I329" s="31">
        <v>20</v>
      </c>
      <c r="J329" s="12">
        <v>115.2</v>
      </c>
      <c r="K329" s="11" t="s">
        <v>11</v>
      </c>
      <c r="L329" s="11" t="s">
        <v>119</v>
      </c>
      <c r="M329" s="12">
        <v>66.240000000000009</v>
      </c>
      <c r="N329" s="13">
        <v>48.959999999999994</v>
      </c>
    </row>
    <row r="330" spans="1:14" x14ac:dyDescent="0.3">
      <c r="A330" s="7" t="s">
        <v>6835</v>
      </c>
      <c r="B330" s="11" t="s">
        <v>6838</v>
      </c>
      <c r="C330" s="12">
        <v>0</v>
      </c>
      <c r="D330" s="12">
        <v>0</v>
      </c>
      <c r="E330" s="15">
        <v>43800</v>
      </c>
      <c r="F330" s="12">
        <v>192</v>
      </c>
      <c r="G330" s="12">
        <v>38.399999999999977</v>
      </c>
      <c r="H330" s="17">
        <v>1</v>
      </c>
      <c r="I330" s="31">
        <v>19.999999999999986</v>
      </c>
      <c r="J330" s="12">
        <v>153.60000000000002</v>
      </c>
      <c r="K330" s="11" t="s">
        <v>14</v>
      </c>
      <c r="L330" s="11" t="s">
        <v>78</v>
      </c>
      <c r="M330" s="12">
        <v>34.56</v>
      </c>
      <c r="N330" s="13">
        <v>119.04000000000002</v>
      </c>
    </row>
    <row r="331" spans="1:14" x14ac:dyDescent="0.3">
      <c r="A331" s="7" t="s">
        <v>6677</v>
      </c>
      <c r="B331" s="11" t="s">
        <v>6678</v>
      </c>
      <c r="C331" s="12">
        <v>1</v>
      </c>
      <c r="D331" s="12">
        <v>0</v>
      </c>
      <c r="E331" s="15">
        <v>43770</v>
      </c>
      <c r="F331" s="12">
        <v>383</v>
      </c>
      <c r="G331" s="12">
        <v>76.599999999999966</v>
      </c>
      <c r="H331" s="17">
        <v>1</v>
      </c>
      <c r="I331" s="31">
        <v>19.999999999999989</v>
      </c>
      <c r="J331" s="12">
        <v>306.40000000000003</v>
      </c>
      <c r="K331" s="11" t="s">
        <v>63</v>
      </c>
      <c r="L331" s="11" t="s">
        <v>66</v>
      </c>
      <c r="M331" s="12">
        <v>122.56</v>
      </c>
      <c r="N331" s="13">
        <v>183.84000000000003</v>
      </c>
    </row>
    <row r="332" spans="1:14" x14ac:dyDescent="0.3">
      <c r="A332" s="7" t="s">
        <v>6680</v>
      </c>
      <c r="B332" s="11" t="s">
        <v>6681</v>
      </c>
      <c r="C332" s="12">
        <v>1</v>
      </c>
      <c r="D332" s="12">
        <v>1</v>
      </c>
      <c r="E332" s="15">
        <v>43770</v>
      </c>
      <c r="F332" s="12">
        <v>205</v>
      </c>
      <c r="G332" s="12">
        <v>41</v>
      </c>
      <c r="H332" s="17">
        <v>1</v>
      </c>
      <c r="I332" s="31">
        <v>20</v>
      </c>
      <c r="J332" s="12">
        <v>164</v>
      </c>
      <c r="K332" s="11" t="s">
        <v>14</v>
      </c>
      <c r="L332" s="11" t="s">
        <v>87</v>
      </c>
      <c r="M332" s="12">
        <v>36.9</v>
      </c>
      <c r="N332" s="13">
        <v>127.1</v>
      </c>
    </row>
    <row r="333" spans="1:14" x14ac:dyDescent="0.3">
      <c r="A333" s="7" t="s">
        <v>6682</v>
      </c>
      <c r="B333" s="11" t="s">
        <v>6683</v>
      </c>
      <c r="C333" s="12">
        <v>1</v>
      </c>
      <c r="D333" s="12">
        <v>0</v>
      </c>
      <c r="E333" s="15">
        <v>43770</v>
      </c>
      <c r="F333" s="12">
        <v>327</v>
      </c>
      <c r="G333" s="12">
        <v>65.399999999999977</v>
      </c>
      <c r="H333" s="17">
        <v>1</v>
      </c>
      <c r="I333" s="31">
        <v>19.999999999999993</v>
      </c>
      <c r="J333" s="12">
        <v>261.60000000000002</v>
      </c>
      <c r="K333" s="11" t="s">
        <v>20</v>
      </c>
      <c r="L333" s="11" t="s">
        <v>100</v>
      </c>
      <c r="M333" s="12">
        <v>94.83</v>
      </c>
      <c r="N333" s="13">
        <v>166.77000000000004</v>
      </c>
    </row>
    <row r="334" spans="1:14" x14ac:dyDescent="0.3">
      <c r="A334" s="7" t="s">
        <v>6685</v>
      </c>
      <c r="B334" s="11" t="s">
        <v>6686</v>
      </c>
      <c r="C334" s="12">
        <v>1</v>
      </c>
      <c r="D334" s="12">
        <v>0</v>
      </c>
      <c r="E334" s="15">
        <v>43770</v>
      </c>
      <c r="F334" s="12">
        <v>523</v>
      </c>
      <c r="G334" s="12">
        <v>104.59999999999997</v>
      </c>
      <c r="H334" s="17">
        <v>1</v>
      </c>
      <c r="I334" s="31">
        <v>19.999999999999993</v>
      </c>
      <c r="J334" s="12">
        <v>418.40000000000003</v>
      </c>
      <c r="K334" s="11" t="s">
        <v>44</v>
      </c>
      <c r="L334" s="11" t="s">
        <v>45</v>
      </c>
      <c r="M334" s="12">
        <v>156.9</v>
      </c>
      <c r="N334" s="13">
        <v>261.5</v>
      </c>
    </row>
    <row r="335" spans="1:14" x14ac:dyDescent="0.3">
      <c r="A335" s="7" t="s">
        <v>6688</v>
      </c>
      <c r="B335" s="11" t="s">
        <v>6689</v>
      </c>
      <c r="C335" s="12">
        <v>1</v>
      </c>
      <c r="D335" s="12">
        <v>0</v>
      </c>
      <c r="E335" s="15">
        <v>43770</v>
      </c>
      <c r="F335" s="12">
        <v>383</v>
      </c>
      <c r="G335" s="12">
        <v>76.599999999999966</v>
      </c>
      <c r="H335" s="17">
        <v>1</v>
      </c>
      <c r="I335" s="31">
        <v>19.999999999999989</v>
      </c>
      <c r="J335" s="12">
        <v>306.40000000000003</v>
      </c>
      <c r="K335" s="11" t="s">
        <v>63</v>
      </c>
      <c r="L335" s="11" t="s">
        <v>66</v>
      </c>
      <c r="M335" s="12">
        <v>122.56</v>
      </c>
      <c r="N335" s="13">
        <v>183.84000000000003</v>
      </c>
    </row>
    <row r="336" spans="1:14" x14ac:dyDescent="0.3">
      <c r="A336" s="7" t="s">
        <v>6691</v>
      </c>
      <c r="B336" s="11" t="s">
        <v>6692</v>
      </c>
      <c r="C336" s="12">
        <v>1</v>
      </c>
      <c r="D336" s="12">
        <v>0</v>
      </c>
      <c r="E336" s="15">
        <v>43770</v>
      </c>
      <c r="F336" s="12">
        <v>447</v>
      </c>
      <c r="G336" s="12">
        <v>89.399999999999977</v>
      </c>
      <c r="H336" s="17">
        <v>1</v>
      </c>
      <c r="I336" s="31">
        <v>19.999999999999996</v>
      </c>
      <c r="J336" s="12">
        <v>357.6</v>
      </c>
      <c r="K336" s="11" t="s">
        <v>63</v>
      </c>
      <c r="L336" s="11" t="s">
        <v>64</v>
      </c>
      <c r="M336" s="12">
        <v>156.44999999999999</v>
      </c>
      <c r="N336" s="13">
        <v>201.15000000000003</v>
      </c>
    </row>
    <row r="337" spans="1:14" x14ac:dyDescent="0.3">
      <c r="A337" s="7" t="s">
        <v>6694</v>
      </c>
      <c r="B337" s="11" t="s">
        <v>6695</v>
      </c>
      <c r="C337" s="12">
        <v>1</v>
      </c>
      <c r="D337" s="12">
        <v>0</v>
      </c>
      <c r="E337" s="15">
        <v>43770</v>
      </c>
      <c r="F337" s="12">
        <v>144</v>
      </c>
      <c r="G337" s="12">
        <v>28.799999999999997</v>
      </c>
      <c r="H337" s="17">
        <v>1</v>
      </c>
      <c r="I337" s="31">
        <v>20</v>
      </c>
      <c r="J337" s="12">
        <v>115.2</v>
      </c>
      <c r="K337" s="11" t="s">
        <v>11</v>
      </c>
      <c r="L337" s="11" t="s">
        <v>119</v>
      </c>
      <c r="M337" s="12">
        <v>66.240000000000009</v>
      </c>
      <c r="N337" s="13">
        <v>48.959999999999994</v>
      </c>
    </row>
    <row r="338" spans="1:14" x14ac:dyDescent="0.3">
      <c r="A338" s="7" t="s">
        <v>6697</v>
      </c>
      <c r="B338" s="11" t="s">
        <v>6698</v>
      </c>
      <c r="C338" s="12">
        <v>1</v>
      </c>
      <c r="D338" s="12">
        <v>0</v>
      </c>
      <c r="E338" s="15">
        <v>43770</v>
      </c>
      <c r="F338" s="12">
        <v>168</v>
      </c>
      <c r="G338" s="12">
        <v>33.599999999999994</v>
      </c>
      <c r="H338" s="17">
        <v>1</v>
      </c>
      <c r="I338" s="31">
        <v>19.999999999999996</v>
      </c>
      <c r="J338" s="12">
        <v>134.4</v>
      </c>
      <c r="K338" s="11" t="s">
        <v>11</v>
      </c>
      <c r="L338" s="11" t="s">
        <v>121</v>
      </c>
      <c r="M338" s="12">
        <v>75.600000000000009</v>
      </c>
      <c r="N338" s="13">
        <v>58.8</v>
      </c>
    </row>
    <row r="339" spans="1:14" x14ac:dyDescent="0.3">
      <c r="A339" s="7" t="s">
        <v>6700</v>
      </c>
      <c r="B339" s="11" t="s">
        <v>6701</v>
      </c>
      <c r="C339" s="12">
        <v>1</v>
      </c>
      <c r="D339" s="12">
        <v>0</v>
      </c>
      <c r="E339" s="15">
        <v>43770</v>
      </c>
      <c r="F339" s="12">
        <v>210</v>
      </c>
      <c r="G339" s="12">
        <v>42</v>
      </c>
      <c r="H339" s="17">
        <v>1</v>
      </c>
      <c r="I339" s="31">
        <v>20</v>
      </c>
      <c r="J339" s="12">
        <v>168</v>
      </c>
      <c r="K339" s="11" t="s">
        <v>14</v>
      </c>
      <c r="L339" s="11" t="s">
        <v>75</v>
      </c>
      <c r="M339" s="12">
        <v>37.799999999999997</v>
      </c>
      <c r="N339" s="13">
        <v>130.19999999999999</v>
      </c>
    </row>
    <row r="340" spans="1:14" x14ac:dyDescent="0.3">
      <c r="A340" s="7" t="s">
        <v>6703</v>
      </c>
      <c r="B340" s="11" t="s">
        <v>6704</v>
      </c>
      <c r="C340" s="12">
        <v>1</v>
      </c>
      <c r="D340" s="12">
        <v>0</v>
      </c>
      <c r="E340" s="15">
        <v>43770</v>
      </c>
      <c r="F340" s="12">
        <v>205</v>
      </c>
      <c r="G340" s="12">
        <v>41</v>
      </c>
      <c r="H340" s="17">
        <v>1</v>
      </c>
      <c r="I340" s="31">
        <v>20</v>
      </c>
      <c r="J340" s="12">
        <v>164</v>
      </c>
      <c r="K340" s="11" t="s">
        <v>14</v>
      </c>
      <c r="L340" s="11" t="s">
        <v>87</v>
      </c>
      <c r="M340" s="12">
        <v>36.9</v>
      </c>
      <c r="N340" s="13">
        <v>127.1</v>
      </c>
    </row>
    <row r="341" spans="1:14" x14ac:dyDescent="0.3">
      <c r="A341" s="7" t="s">
        <v>6706</v>
      </c>
      <c r="B341" s="11" t="s">
        <v>6707</v>
      </c>
      <c r="C341" s="12">
        <v>1</v>
      </c>
      <c r="D341" s="12">
        <v>0</v>
      </c>
      <c r="E341" s="15">
        <v>43770</v>
      </c>
      <c r="F341" s="12">
        <v>220</v>
      </c>
      <c r="G341" s="12">
        <v>44</v>
      </c>
      <c r="H341" s="17">
        <v>1</v>
      </c>
      <c r="I341" s="31">
        <v>20</v>
      </c>
      <c r="J341" s="12">
        <v>176</v>
      </c>
      <c r="K341" s="11" t="s">
        <v>14</v>
      </c>
      <c r="L341" s="11" t="s">
        <v>15</v>
      </c>
      <c r="M341" s="12">
        <v>39.6</v>
      </c>
      <c r="N341" s="13">
        <v>136.4</v>
      </c>
    </row>
    <row r="342" spans="1:14" x14ac:dyDescent="0.3">
      <c r="A342" s="7" t="s">
        <v>6709</v>
      </c>
      <c r="B342" s="11" t="s">
        <v>6710</v>
      </c>
      <c r="C342" s="12">
        <v>1</v>
      </c>
      <c r="D342" s="12">
        <v>0</v>
      </c>
      <c r="E342" s="15">
        <v>43770</v>
      </c>
      <c r="F342" s="12">
        <v>255</v>
      </c>
      <c r="G342" s="12">
        <v>51</v>
      </c>
      <c r="H342" s="17">
        <v>1</v>
      </c>
      <c r="I342" s="31">
        <v>20</v>
      </c>
      <c r="J342" s="12">
        <v>204</v>
      </c>
      <c r="K342" s="11" t="s">
        <v>20</v>
      </c>
      <c r="L342" s="11" t="s">
        <v>102</v>
      </c>
      <c r="M342" s="12">
        <v>66.3</v>
      </c>
      <c r="N342" s="13">
        <v>137.69999999999999</v>
      </c>
    </row>
    <row r="343" spans="1:14" x14ac:dyDescent="0.3">
      <c r="A343" s="7" t="s">
        <v>6712</v>
      </c>
      <c r="B343" s="11" t="s">
        <v>6713</v>
      </c>
      <c r="C343" s="12">
        <v>1</v>
      </c>
      <c r="D343" s="12">
        <v>0</v>
      </c>
      <c r="E343" s="15">
        <v>43770</v>
      </c>
      <c r="F343" s="12">
        <v>258</v>
      </c>
      <c r="G343" s="12">
        <v>51.599999999999994</v>
      </c>
      <c r="H343" s="17">
        <v>1</v>
      </c>
      <c r="I343" s="31">
        <v>20</v>
      </c>
      <c r="J343" s="12">
        <v>206.4</v>
      </c>
      <c r="K343" s="11" t="s">
        <v>20</v>
      </c>
      <c r="L343" s="11" t="s">
        <v>105</v>
      </c>
      <c r="M343" s="12">
        <v>72.240000000000009</v>
      </c>
      <c r="N343" s="13">
        <v>134.16</v>
      </c>
    </row>
    <row r="344" spans="1:14" x14ac:dyDescent="0.3">
      <c r="A344" s="7" t="s">
        <v>6715</v>
      </c>
      <c r="B344" s="11" t="s">
        <v>6716</v>
      </c>
      <c r="C344" s="12">
        <v>1</v>
      </c>
      <c r="D344" s="12">
        <v>1</v>
      </c>
      <c r="E344" s="15">
        <v>43770</v>
      </c>
      <c r="F344" s="12">
        <v>538</v>
      </c>
      <c r="G344" s="12">
        <v>107.59999999999997</v>
      </c>
      <c r="H344" s="17">
        <v>1</v>
      </c>
      <c r="I344" s="31">
        <v>19.999999999999993</v>
      </c>
      <c r="J344" s="12">
        <v>430.40000000000003</v>
      </c>
      <c r="K344" s="11" t="s">
        <v>44</v>
      </c>
      <c r="L344" s="11" t="s">
        <v>47</v>
      </c>
      <c r="M344" s="12">
        <v>145.26000000000002</v>
      </c>
      <c r="N344" s="13">
        <v>285.14</v>
      </c>
    </row>
    <row r="345" spans="1:14" x14ac:dyDescent="0.3">
      <c r="A345" s="7" t="s">
        <v>6717</v>
      </c>
      <c r="B345" s="11" t="s">
        <v>6718</v>
      </c>
      <c r="C345" s="12">
        <v>1</v>
      </c>
      <c r="D345" s="12">
        <v>0</v>
      </c>
      <c r="E345" s="15">
        <v>43770</v>
      </c>
      <c r="F345" s="12">
        <v>312</v>
      </c>
      <c r="G345" s="12">
        <v>62.399999999999977</v>
      </c>
      <c r="H345" s="17">
        <v>1</v>
      </c>
      <c r="I345" s="31">
        <v>19.999999999999993</v>
      </c>
      <c r="J345" s="12">
        <v>249.60000000000002</v>
      </c>
      <c r="K345" s="11" t="s">
        <v>60</v>
      </c>
      <c r="L345" s="11" t="s">
        <v>61</v>
      </c>
      <c r="M345" s="12">
        <v>99.84</v>
      </c>
      <c r="N345" s="13">
        <v>149.76000000000002</v>
      </c>
    </row>
    <row r="346" spans="1:14" x14ac:dyDescent="0.3">
      <c r="A346" s="7" t="s">
        <v>6723</v>
      </c>
      <c r="B346" s="11" t="s">
        <v>6724</v>
      </c>
      <c r="C346" s="12">
        <v>1</v>
      </c>
      <c r="D346" s="12">
        <v>1</v>
      </c>
      <c r="E346" s="15">
        <v>43770</v>
      </c>
      <c r="F346" s="12">
        <v>144</v>
      </c>
      <c r="G346" s="12">
        <v>28.799999999999997</v>
      </c>
      <c r="H346" s="17">
        <v>1</v>
      </c>
      <c r="I346" s="31">
        <v>20</v>
      </c>
      <c r="J346" s="12">
        <v>115.2</v>
      </c>
      <c r="K346" s="11" t="s">
        <v>11</v>
      </c>
      <c r="L346" s="11" t="s">
        <v>119</v>
      </c>
      <c r="M346" s="12">
        <v>66.240000000000009</v>
      </c>
      <c r="N346" s="13">
        <v>48.959999999999994</v>
      </c>
    </row>
    <row r="347" spans="1:14" x14ac:dyDescent="0.3">
      <c r="A347" s="7" t="s">
        <v>6725</v>
      </c>
      <c r="B347" s="11" t="s">
        <v>6726</v>
      </c>
      <c r="C347" s="12">
        <v>1</v>
      </c>
      <c r="D347" s="12">
        <v>0</v>
      </c>
      <c r="E347" s="15">
        <v>43770</v>
      </c>
      <c r="F347" s="12">
        <v>168</v>
      </c>
      <c r="G347" s="12">
        <v>33.599999999999994</v>
      </c>
      <c r="H347" s="17">
        <v>1</v>
      </c>
      <c r="I347" s="31">
        <v>19.999999999999996</v>
      </c>
      <c r="J347" s="12">
        <v>134.4</v>
      </c>
      <c r="K347" s="11" t="s">
        <v>11</v>
      </c>
      <c r="L347" s="11" t="s">
        <v>12</v>
      </c>
      <c r="M347" s="12">
        <v>25.2</v>
      </c>
      <c r="N347" s="13">
        <v>109.2</v>
      </c>
    </row>
    <row r="348" spans="1:14" x14ac:dyDescent="0.3">
      <c r="A348" s="7" t="s">
        <v>6729</v>
      </c>
      <c r="B348" s="11" t="s">
        <v>6730</v>
      </c>
      <c r="C348" s="12">
        <v>1</v>
      </c>
      <c r="D348" s="12">
        <v>0</v>
      </c>
      <c r="E348" s="15">
        <v>43770</v>
      </c>
      <c r="F348" s="12">
        <v>210</v>
      </c>
      <c r="G348" s="12">
        <v>42</v>
      </c>
      <c r="H348" s="17">
        <v>1</v>
      </c>
      <c r="I348" s="31">
        <v>20</v>
      </c>
      <c r="J348" s="12">
        <v>168</v>
      </c>
      <c r="K348" s="11" t="s">
        <v>14</v>
      </c>
      <c r="L348" s="11" t="s">
        <v>75</v>
      </c>
      <c r="M348" s="12">
        <v>37.799999999999997</v>
      </c>
      <c r="N348" s="13">
        <v>130.19999999999999</v>
      </c>
    </row>
    <row r="349" spans="1:14" x14ac:dyDescent="0.3">
      <c r="A349" s="7" t="s">
        <v>6734</v>
      </c>
      <c r="B349" s="11" t="s">
        <v>6735</v>
      </c>
      <c r="C349" s="12">
        <v>1</v>
      </c>
      <c r="D349" s="12">
        <v>0</v>
      </c>
      <c r="E349" s="15">
        <v>43770</v>
      </c>
      <c r="F349" s="12">
        <v>210</v>
      </c>
      <c r="G349" s="12">
        <v>42</v>
      </c>
      <c r="H349" s="17">
        <v>1</v>
      </c>
      <c r="I349" s="31">
        <v>20</v>
      </c>
      <c r="J349" s="12">
        <v>168</v>
      </c>
      <c r="K349" s="11" t="s">
        <v>14</v>
      </c>
      <c r="L349" s="11" t="s">
        <v>75</v>
      </c>
      <c r="M349" s="12">
        <v>37.799999999999997</v>
      </c>
      <c r="N349" s="13">
        <v>130.19999999999999</v>
      </c>
    </row>
    <row r="350" spans="1:14" x14ac:dyDescent="0.3">
      <c r="A350" s="7" t="s">
        <v>6737</v>
      </c>
      <c r="B350" s="11" t="s">
        <v>6738</v>
      </c>
      <c r="C350" s="12">
        <v>1</v>
      </c>
      <c r="D350" s="12">
        <v>0</v>
      </c>
      <c r="E350" s="15">
        <v>43770</v>
      </c>
      <c r="F350" s="12">
        <v>220</v>
      </c>
      <c r="G350" s="12">
        <v>44</v>
      </c>
      <c r="H350" s="17">
        <v>1</v>
      </c>
      <c r="I350" s="31">
        <v>20</v>
      </c>
      <c r="J350" s="12">
        <v>176</v>
      </c>
      <c r="K350" s="11" t="s">
        <v>14</v>
      </c>
      <c r="L350" s="11" t="s">
        <v>15</v>
      </c>
      <c r="M350" s="12">
        <v>39.6</v>
      </c>
      <c r="N350" s="13">
        <v>136.4</v>
      </c>
    </row>
    <row r="351" spans="1:14" x14ac:dyDescent="0.3">
      <c r="A351" s="7" t="s">
        <v>6742</v>
      </c>
      <c r="B351" s="11" t="s">
        <v>6743</v>
      </c>
      <c r="C351" s="12">
        <v>1</v>
      </c>
      <c r="D351" s="12">
        <v>1</v>
      </c>
      <c r="E351" s="15">
        <v>43770</v>
      </c>
      <c r="F351" s="12">
        <v>255</v>
      </c>
      <c r="G351" s="12">
        <v>51</v>
      </c>
      <c r="H351" s="17">
        <v>1</v>
      </c>
      <c r="I351" s="31">
        <v>20</v>
      </c>
      <c r="J351" s="12">
        <v>204</v>
      </c>
      <c r="K351" s="11" t="s">
        <v>20</v>
      </c>
      <c r="L351" s="11" t="s">
        <v>102</v>
      </c>
      <c r="M351" s="12">
        <v>66.3</v>
      </c>
      <c r="N351" s="13">
        <v>137.69999999999999</v>
      </c>
    </row>
    <row r="352" spans="1:14" x14ac:dyDescent="0.3">
      <c r="A352" s="7" t="s">
        <v>6744</v>
      </c>
      <c r="B352" s="11" t="s">
        <v>6745</v>
      </c>
      <c r="C352" s="12">
        <v>1</v>
      </c>
      <c r="D352" s="12">
        <v>0</v>
      </c>
      <c r="E352" s="15">
        <v>43770</v>
      </c>
      <c r="F352" s="12">
        <v>327</v>
      </c>
      <c r="G352" s="12">
        <v>65.399999999999977</v>
      </c>
      <c r="H352" s="17">
        <v>1</v>
      </c>
      <c r="I352" s="31">
        <v>19.999999999999993</v>
      </c>
      <c r="J352" s="12">
        <v>261.60000000000002</v>
      </c>
      <c r="K352" s="11" t="s">
        <v>20</v>
      </c>
      <c r="L352" s="11" t="s">
        <v>100</v>
      </c>
      <c r="M352" s="12">
        <v>94.83</v>
      </c>
      <c r="N352" s="13">
        <v>166.77000000000004</v>
      </c>
    </row>
    <row r="353" spans="1:14" x14ac:dyDescent="0.3">
      <c r="A353" s="7" t="s">
        <v>6751</v>
      </c>
      <c r="B353" s="11" t="s">
        <v>6752</v>
      </c>
      <c r="C353" s="12">
        <v>1</v>
      </c>
      <c r="D353" s="12">
        <v>1</v>
      </c>
      <c r="E353" s="15">
        <v>43770</v>
      </c>
      <c r="F353" s="12">
        <v>313</v>
      </c>
      <c r="G353" s="12">
        <v>62.599999999999994</v>
      </c>
      <c r="H353" s="17">
        <v>1</v>
      </c>
      <c r="I353" s="31">
        <v>20</v>
      </c>
      <c r="J353" s="12">
        <v>250.4</v>
      </c>
      <c r="K353" s="11" t="s">
        <v>20</v>
      </c>
      <c r="L353" s="11" t="s">
        <v>21</v>
      </c>
      <c r="M353" s="12">
        <v>93.899999999999991</v>
      </c>
      <c r="N353" s="13">
        <v>156.5</v>
      </c>
    </row>
    <row r="354" spans="1:14" x14ac:dyDescent="0.3">
      <c r="A354" s="7" t="s">
        <v>6753</v>
      </c>
      <c r="B354" s="11" t="s">
        <v>6754</v>
      </c>
      <c r="C354" s="12">
        <v>1</v>
      </c>
      <c r="D354" s="12">
        <v>1</v>
      </c>
      <c r="E354" s="15">
        <v>43770</v>
      </c>
      <c r="F354" s="12">
        <v>267</v>
      </c>
      <c r="G354" s="12">
        <v>53.399999999999977</v>
      </c>
      <c r="H354" s="17">
        <v>1</v>
      </c>
      <c r="I354" s="31">
        <v>19.999999999999993</v>
      </c>
      <c r="J354" s="12">
        <v>213.60000000000002</v>
      </c>
      <c r="K354" s="11" t="s">
        <v>60</v>
      </c>
      <c r="L354" s="11" t="s">
        <v>164</v>
      </c>
      <c r="M354" s="12">
        <v>90.78</v>
      </c>
      <c r="N354" s="13">
        <v>122.82000000000002</v>
      </c>
    </row>
    <row r="355" spans="1:14" x14ac:dyDescent="0.3">
      <c r="A355" s="7" t="s">
        <v>6755</v>
      </c>
      <c r="B355" s="11" t="s">
        <v>6756</v>
      </c>
      <c r="C355" s="12">
        <v>1</v>
      </c>
      <c r="D355" s="12">
        <v>0</v>
      </c>
      <c r="E355" s="15">
        <v>43770</v>
      </c>
      <c r="F355" s="12">
        <v>345</v>
      </c>
      <c r="G355" s="12">
        <v>69</v>
      </c>
      <c r="H355" s="17">
        <v>1</v>
      </c>
      <c r="I355" s="31">
        <v>20</v>
      </c>
      <c r="J355" s="12">
        <v>276</v>
      </c>
      <c r="K355" s="11" t="s">
        <v>63</v>
      </c>
      <c r="L355" s="11" t="s">
        <v>116</v>
      </c>
      <c r="M355" s="12">
        <v>106.95</v>
      </c>
      <c r="N355" s="13">
        <v>169.05</v>
      </c>
    </row>
    <row r="356" spans="1:14" x14ac:dyDescent="0.3">
      <c r="A356" s="7" t="s">
        <v>6758</v>
      </c>
      <c r="B356" s="11" t="s">
        <v>6759</v>
      </c>
      <c r="C356" s="12">
        <v>1</v>
      </c>
      <c r="D356" s="12">
        <v>1</v>
      </c>
      <c r="E356" s="15">
        <v>43770</v>
      </c>
      <c r="F356" s="12">
        <v>168</v>
      </c>
      <c r="G356" s="12">
        <v>33.599999999999994</v>
      </c>
      <c r="H356" s="17">
        <v>1</v>
      </c>
      <c r="I356" s="31">
        <v>19.999999999999996</v>
      </c>
      <c r="J356" s="12">
        <v>134.4</v>
      </c>
      <c r="K356" s="11" t="s">
        <v>11</v>
      </c>
      <c r="L356" s="11" t="s">
        <v>121</v>
      </c>
      <c r="M356" s="12">
        <v>75.600000000000009</v>
      </c>
      <c r="N356" s="13">
        <v>58.8</v>
      </c>
    </row>
    <row r="357" spans="1:14" x14ac:dyDescent="0.3">
      <c r="A357" s="7" t="s">
        <v>6760</v>
      </c>
      <c r="B357" s="11" t="s">
        <v>6761</v>
      </c>
      <c r="C357" s="12">
        <v>1</v>
      </c>
      <c r="D357" s="12">
        <v>1</v>
      </c>
      <c r="E357" s="15">
        <v>43770</v>
      </c>
      <c r="F357" s="12">
        <v>172</v>
      </c>
      <c r="G357" s="12">
        <v>34.400000000000006</v>
      </c>
      <c r="H357" s="17">
        <v>1</v>
      </c>
      <c r="I357" s="31">
        <v>20.000000000000004</v>
      </c>
      <c r="J357" s="12">
        <v>137.6</v>
      </c>
      <c r="K357" s="11" t="s">
        <v>11</v>
      </c>
      <c r="L357" s="11" t="s">
        <v>71</v>
      </c>
      <c r="M357" s="12">
        <v>65.36</v>
      </c>
      <c r="N357" s="13">
        <v>72.239999999999995</v>
      </c>
    </row>
    <row r="358" spans="1:14" x14ac:dyDescent="0.3">
      <c r="A358" s="7" t="s">
        <v>6762</v>
      </c>
      <c r="B358" s="11" t="s">
        <v>6763</v>
      </c>
      <c r="C358" s="12">
        <v>1</v>
      </c>
      <c r="D358" s="12">
        <v>1</v>
      </c>
      <c r="E358" s="15">
        <v>43770</v>
      </c>
      <c r="F358" s="12">
        <v>220</v>
      </c>
      <c r="G358" s="12">
        <v>44</v>
      </c>
      <c r="H358" s="17">
        <v>1</v>
      </c>
      <c r="I358" s="31">
        <v>20</v>
      </c>
      <c r="J358" s="12">
        <v>176</v>
      </c>
      <c r="K358" s="11" t="s">
        <v>14</v>
      </c>
      <c r="L358" s="11" t="s">
        <v>15</v>
      </c>
      <c r="M358" s="12">
        <v>39.6</v>
      </c>
      <c r="N358" s="13">
        <v>136.4</v>
      </c>
    </row>
    <row r="359" spans="1:14" x14ac:dyDescent="0.3">
      <c r="A359" s="7" t="s">
        <v>6764</v>
      </c>
      <c r="B359" s="11" t="s">
        <v>6765</v>
      </c>
      <c r="C359" s="12">
        <v>1</v>
      </c>
      <c r="D359" s="12">
        <v>0</v>
      </c>
      <c r="E359" s="15">
        <v>43770</v>
      </c>
      <c r="F359" s="12">
        <v>240</v>
      </c>
      <c r="G359" s="12">
        <v>48</v>
      </c>
      <c r="H359" s="17">
        <v>1</v>
      </c>
      <c r="I359" s="31">
        <v>20</v>
      </c>
      <c r="J359" s="12">
        <v>192</v>
      </c>
      <c r="K359" s="11" t="s">
        <v>14</v>
      </c>
      <c r="L359" s="11" t="s">
        <v>17</v>
      </c>
      <c r="M359" s="12">
        <v>43.199999999999996</v>
      </c>
      <c r="N359" s="13">
        <v>148.80000000000001</v>
      </c>
    </row>
    <row r="360" spans="1:14" x14ac:dyDescent="0.3">
      <c r="A360" s="7" t="s">
        <v>6767</v>
      </c>
      <c r="B360" s="11" t="s">
        <v>6768</v>
      </c>
      <c r="C360" s="12">
        <v>1</v>
      </c>
      <c r="D360" s="12">
        <v>1</v>
      </c>
      <c r="E360" s="15">
        <v>43770</v>
      </c>
      <c r="F360" s="12">
        <v>258</v>
      </c>
      <c r="G360" s="12">
        <v>51.599999999999994</v>
      </c>
      <c r="H360" s="17">
        <v>1</v>
      </c>
      <c r="I360" s="31">
        <v>20</v>
      </c>
      <c r="J360" s="12">
        <v>206.4</v>
      </c>
      <c r="K360" s="11" t="s">
        <v>20</v>
      </c>
      <c r="L360" s="11" t="s">
        <v>105</v>
      </c>
      <c r="M360" s="12">
        <v>72.240000000000009</v>
      </c>
      <c r="N360" s="13">
        <v>134.16</v>
      </c>
    </row>
    <row r="361" spans="1:14" x14ac:dyDescent="0.3">
      <c r="A361" s="7" t="s">
        <v>6769</v>
      </c>
      <c r="B361" s="11" t="s">
        <v>6770</v>
      </c>
      <c r="C361" s="12">
        <v>1</v>
      </c>
      <c r="D361" s="12">
        <v>1</v>
      </c>
      <c r="E361" s="15">
        <v>43770</v>
      </c>
      <c r="F361" s="12">
        <v>313</v>
      </c>
      <c r="G361" s="12">
        <v>62.599999999999994</v>
      </c>
      <c r="H361" s="17">
        <v>1</v>
      </c>
      <c r="I361" s="31">
        <v>20</v>
      </c>
      <c r="J361" s="12">
        <v>250.4</v>
      </c>
      <c r="K361" s="11" t="s">
        <v>20</v>
      </c>
      <c r="L361" s="11" t="s">
        <v>21</v>
      </c>
      <c r="M361" s="12">
        <v>93.899999999999991</v>
      </c>
      <c r="N361" s="13">
        <v>156.5</v>
      </c>
    </row>
    <row r="362" spans="1:14" x14ac:dyDescent="0.3">
      <c r="A362" s="7" t="s">
        <v>6771</v>
      </c>
      <c r="B362" s="11" t="s">
        <v>6772</v>
      </c>
      <c r="C362" s="12">
        <v>1</v>
      </c>
      <c r="D362" s="12">
        <v>1</v>
      </c>
      <c r="E362" s="15">
        <v>43770</v>
      </c>
      <c r="F362" s="12">
        <v>258</v>
      </c>
      <c r="G362" s="12">
        <v>51.599999999999994</v>
      </c>
      <c r="H362" s="17">
        <v>1</v>
      </c>
      <c r="I362" s="31">
        <v>20</v>
      </c>
      <c r="J362" s="12">
        <v>206.4</v>
      </c>
      <c r="K362" s="11" t="s">
        <v>20</v>
      </c>
      <c r="L362" s="11" t="s">
        <v>105</v>
      </c>
      <c r="M362" s="12">
        <v>72.240000000000009</v>
      </c>
      <c r="N362" s="13">
        <v>134.16</v>
      </c>
    </row>
    <row r="363" spans="1:14" x14ac:dyDescent="0.3">
      <c r="A363" s="7" t="s">
        <v>6773</v>
      </c>
      <c r="B363" s="11" t="s">
        <v>6774</v>
      </c>
      <c r="C363" s="12">
        <v>1</v>
      </c>
      <c r="D363" s="12">
        <v>1</v>
      </c>
      <c r="E363" s="15">
        <v>43770</v>
      </c>
      <c r="F363" s="12">
        <v>255</v>
      </c>
      <c r="G363" s="12">
        <v>51</v>
      </c>
      <c r="H363" s="17">
        <v>1</v>
      </c>
      <c r="I363" s="31">
        <v>20</v>
      </c>
      <c r="J363" s="12">
        <v>204</v>
      </c>
      <c r="K363" s="11" t="s">
        <v>20</v>
      </c>
      <c r="L363" s="11" t="s">
        <v>102</v>
      </c>
      <c r="M363" s="12">
        <v>66.3</v>
      </c>
      <c r="N363" s="13">
        <v>137.69999999999999</v>
      </c>
    </row>
    <row r="364" spans="1:14" x14ac:dyDescent="0.3">
      <c r="A364" s="7" t="s">
        <v>6775</v>
      </c>
      <c r="B364" s="11" t="s">
        <v>6776</v>
      </c>
      <c r="C364" s="12">
        <v>1</v>
      </c>
      <c r="D364" s="12">
        <v>0</v>
      </c>
      <c r="E364" s="15">
        <v>43770</v>
      </c>
      <c r="F364" s="12">
        <v>228</v>
      </c>
      <c r="G364" s="12">
        <v>45.599999999999994</v>
      </c>
      <c r="H364" s="17">
        <v>1</v>
      </c>
      <c r="I364" s="31">
        <v>20</v>
      </c>
      <c r="J364" s="12">
        <v>182.4</v>
      </c>
      <c r="K364" s="11" t="s">
        <v>60</v>
      </c>
      <c r="L364" s="11" t="s">
        <v>557</v>
      </c>
      <c r="M364" s="12">
        <v>79.8</v>
      </c>
      <c r="N364" s="13">
        <v>102.60000000000001</v>
      </c>
    </row>
    <row r="365" spans="1:14" x14ac:dyDescent="0.3">
      <c r="A365" s="7" t="s">
        <v>6778</v>
      </c>
      <c r="B365" s="11" t="s">
        <v>6779</v>
      </c>
      <c r="C365" s="12">
        <v>1</v>
      </c>
      <c r="D365" s="12">
        <v>1</v>
      </c>
      <c r="E365" s="15">
        <v>43770</v>
      </c>
      <c r="F365" s="12">
        <v>168</v>
      </c>
      <c r="G365" s="12">
        <v>33.599999999999994</v>
      </c>
      <c r="H365" s="17">
        <v>1</v>
      </c>
      <c r="I365" s="31">
        <v>19.999999999999996</v>
      </c>
      <c r="J365" s="12">
        <v>134.4</v>
      </c>
      <c r="K365" s="11" t="s">
        <v>11</v>
      </c>
      <c r="L365" s="11" t="s">
        <v>12</v>
      </c>
      <c r="M365" s="12">
        <v>25.2</v>
      </c>
      <c r="N365" s="13">
        <v>109.2</v>
      </c>
    </row>
    <row r="366" spans="1:14" x14ac:dyDescent="0.3">
      <c r="A366" s="7" t="s">
        <v>6780</v>
      </c>
      <c r="B366" s="11" t="s">
        <v>6781</v>
      </c>
      <c r="C366" s="12">
        <v>1</v>
      </c>
      <c r="D366" s="12">
        <v>0</v>
      </c>
      <c r="E366" s="15">
        <v>43770</v>
      </c>
      <c r="F366" s="12">
        <v>144</v>
      </c>
      <c r="G366" s="12">
        <v>28.799999999999997</v>
      </c>
      <c r="H366" s="17">
        <v>1</v>
      </c>
      <c r="I366" s="31">
        <v>20</v>
      </c>
      <c r="J366" s="12">
        <v>115.2</v>
      </c>
      <c r="K366" s="11" t="s">
        <v>11</v>
      </c>
      <c r="L366" s="11" t="s">
        <v>119</v>
      </c>
      <c r="M366" s="12">
        <v>66.240000000000009</v>
      </c>
      <c r="N366" s="13">
        <v>48.959999999999994</v>
      </c>
    </row>
    <row r="367" spans="1:14" x14ac:dyDescent="0.3">
      <c r="A367" s="7" t="s">
        <v>6784</v>
      </c>
      <c r="B367" s="11" t="s">
        <v>6785</v>
      </c>
      <c r="C367" s="12">
        <v>1</v>
      </c>
      <c r="D367" s="12">
        <v>1</v>
      </c>
      <c r="E367" s="15">
        <v>43770</v>
      </c>
      <c r="F367" s="12">
        <v>220</v>
      </c>
      <c r="G367" s="12">
        <v>44</v>
      </c>
      <c r="H367" s="17">
        <v>1</v>
      </c>
      <c r="I367" s="31">
        <v>20</v>
      </c>
      <c r="J367" s="12">
        <v>176</v>
      </c>
      <c r="K367" s="11" t="s">
        <v>14</v>
      </c>
      <c r="L367" s="11" t="s">
        <v>15</v>
      </c>
      <c r="M367" s="12">
        <v>39.6</v>
      </c>
      <c r="N367" s="13">
        <v>136.4</v>
      </c>
    </row>
    <row r="368" spans="1:14" x14ac:dyDescent="0.3">
      <c r="A368" s="7" t="s">
        <v>6786</v>
      </c>
      <c r="B368" s="11" t="s">
        <v>6787</v>
      </c>
      <c r="C368" s="12">
        <v>1</v>
      </c>
      <c r="D368" s="12">
        <v>0</v>
      </c>
      <c r="E368" s="15">
        <v>43770</v>
      </c>
      <c r="F368" s="12">
        <v>240</v>
      </c>
      <c r="G368" s="12">
        <v>48</v>
      </c>
      <c r="H368" s="17">
        <v>1</v>
      </c>
      <c r="I368" s="31">
        <v>20</v>
      </c>
      <c r="J368" s="12">
        <v>192</v>
      </c>
      <c r="K368" s="11" t="s">
        <v>14</v>
      </c>
      <c r="L368" s="11" t="s">
        <v>17</v>
      </c>
      <c r="M368" s="12">
        <v>43.199999999999996</v>
      </c>
      <c r="N368" s="13">
        <v>148.80000000000001</v>
      </c>
    </row>
    <row r="369" spans="1:14" x14ac:dyDescent="0.3">
      <c r="A369" s="7" t="s">
        <v>6790</v>
      </c>
      <c r="B369" s="11" t="s">
        <v>6791</v>
      </c>
      <c r="C369" s="12">
        <v>1</v>
      </c>
      <c r="D369" s="12">
        <v>1</v>
      </c>
      <c r="E369" s="15">
        <v>43770</v>
      </c>
      <c r="F369" s="12">
        <v>255</v>
      </c>
      <c r="G369" s="12">
        <v>51</v>
      </c>
      <c r="H369" s="17">
        <v>1</v>
      </c>
      <c r="I369" s="31">
        <v>20</v>
      </c>
      <c r="J369" s="12">
        <v>204</v>
      </c>
      <c r="K369" s="11" t="s">
        <v>20</v>
      </c>
      <c r="L369" s="11" t="s">
        <v>102</v>
      </c>
      <c r="M369" s="12">
        <v>66.3</v>
      </c>
      <c r="N369" s="13">
        <v>137.69999999999999</v>
      </c>
    </row>
    <row r="370" spans="1:14" x14ac:dyDescent="0.3">
      <c r="A370" s="7" t="s">
        <v>6792</v>
      </c>
      <c r="B370" s="11" t="s">
        <v>6793</v>
      </c>
      <c r="C370" s="12">
        <v>1</v>
      </c>
      <c r="D370" s="12">
        <v>0</v>
      </c>
      <c r="E370" s="15">
        <v>43770</v>
      </c>
      <c r="F370" s="12">
        <v>258</v>
      </c>
      <c r="G370" s="12">
        <v>51.599999999999994</v>
      </c>
      <c r="H370" s="17">
        <v>1</v>
      </c>
      <c r="I370" s="31">
        <v>20</v>
      </c>
      <c r="J370" s="12">
        <v>206.4</v>
      </c>
      <c r="K370" s="11" t="s">
        <v>20</v>
      </c>
      <c r="L370" s="11" t="s">
        <v>105</v>
      </c>
      <c r="M370" s="12">
        <v>72.240000000000009</v>
      </c>
      <c r="N370" s="13">
        <v>134.16</v>
      </c>
    </row>
    <row r="371" spans="1:14" x14ac:dyDescent="0.3">
      <c r="A371" s="7" t="s">
        <v>6796</v>
      </c>
      <c r="B371" s="11" t="s">
        <v>6797</v>
      </c>
      <c r="C371" s="12">
        <v>1</v>
      </c>
      <c r="D371" s="12">
        <v>1</v>
      </c>
      <c r="E371" s="15">
        <v>43770</v>
      </c>
      <c r="F371" s="12">
        <v>313</v>
      </c>
      <c r="G371" s="12">
        <v>62.599999999999994</v>
      </c>
      <c r="H371" s="17">
        <v>1</v>
      </c>
      <c r="I371" s="31">
        <v>20</v>
      </c>
      <c r="J371" s="12">
        <v>250.4</v>
      </c>
      <c r="K371" s="11" t="s">
        <v>20</v>
      </c>
      <c r="L371" s="11" t="s">
        <v>21</v>
      </c>
      <c r="M371" s="12">
        <v>93.899999999999991</v>
      </c>
      <c r="N371" s="13">
        <v>156.5</v>
      </c>
    </row>
    <row r="372" spans="1:14" x14ac:dyDescent="0.3">
      <c r="A372" s="7" t="s">
        <v>6798</v>
      </c>
      <c r="B372" s="11" t="s">
        <v>6799</v>
      </c>
      <c r="C372" s="12">
        <v>1</v>
      </c>
      <c r="D372" s="12">
        <v>0</v>
      </c>
      <c r="E372" s="15">
        <v>43770</v>
      </c>
      <c r="F372" s="12">
        <v>313</v>
      </c>
      <c r="G372" s="12">
        <v>62.599999999999994</v>
      </c>
      <c r="H372" s="17">
        <v>1</v>
      </c>
      <c r="I372" s="31">
        <v>20</v>
      </c>
      <c r="J372" s="12">
        <v>250.4</v>
      </c>
      <c r="K372" s="11" t="s">
        <v>20</v>
      </c>
      <c r="L372" s="11" t="s">
        <v>21</v>
      </c>
      <c r="M372" s="12">
        <v>93.899999999999991</v>
      </c>
      <c r="N372" s="13">
        <v>156.5</v>
      </c>
    </row>
    <row r="373" spans="1:14" x14ac:dyDescent="0.3">
      <c r="A373" s="7" t="s">
        <v>6804</v>
      </c>
      <c r="B373" s="11" t="s">
        <v>6805</v>
      </c>
      <c r="C373" s="12">
        <v>1</v>
      </c>
      <c r="D373" s="12">
        <v>1</v>
      </c>
      <c r="E373" s="15">
        <v>43770</v>
      </c>
      <c r="F373" s="12">
        <v>992</v>
      </c>
      <c r="G373" s="12">
        <v>198.39999999999998</v>
      </c>
      <c r="H373" s="17">
        <v>1</v>
      </c>
      <c r="I373" s="31">
        <v>20</v>
      </c>
      <c r="J373" s="12">
        <v>793.6</v>
      </c>
      <c r="K373" s="11" t="s">
        <v>23</v>
      </c>
      <c r="L373" s="11" t="s">
        <v>405</v>
      </c>
      <c r="M373" s="12">
        <v>277.76000000000005</v>
      </c>
      <c r="N373" s="13">
        <v>515.83999999999992</v>
      </c>
    </row>
    <row r="374" spans="1:14" x14ac:dyDescent="0.3">
      <c r="A374" s="7" t="s">
        <v>6806</v>
      </c>
      <c r="B374" s="11" t="s">
        <v>6807</v>
      </c>
      <c r="C374" s="12">
        <v>1</v>
      </c>
      <c r="D374" s="12">
        <v>1</v>
      </c>
      <c r="E374" s="15">
        <v>43770</v>
      </c>
      <c r="F374" s="12">
        <v>447</v>
      </c>
      <c r="G374" s="12">
        <v>89.399999999999977</v>
      </c>
      <c r="H374" s="17">
        <v>1</v>
      </c>
      <c r="I374" s="31">
        <v>19.999999999999996</v>
      </c>
      <c r="J374" s="12">
        <v>357.6</v>
      </c>
      <c r="K374" s="11" t="s">
        <v>63</v>
      </c>
      <c r="L374" s="11" t="s">
        <v>64</v>
      </c>
      <c r="M374" s="12">
        <v>156.44999999999999</v>
      </c>
      <c r="N374" s="13">
        <v>201.15000000000003</v>
      </c>
    </row>
    <row r="375" spans="1:14" x14ac:dyDescent="0.3">
      <c r="A375" s="7" t="s">
        <v>6808</v>
      </c>
      <c r="B375" s="11" t="s">
        <v>6809</v>
      </c>
      <c r="C375" s="12">
        <v>1</v>
      </c>
      <c r="D375" s="12">
        <v>0</v>
      </c>
      <c r="E375" s="15">
        <v>43770</v>
      </c>
      <c r="F375" s="12">
        <v>172</v>
      </c>
      <c r="G375" s="12">
        <v>34.400000000000006</v>
      </c>
      <c r="H375" s="17">
        <v>1</v>
      </c>
      <c r="I375" s="31">
        <v>20.000000000000004</v>
      </c>
      <c r="J375" s="12">
        <v>137.6</v>
      </c>
      <c r="K375" s="11" t="s">
        <v>11</v>
      </c>
      <c r="L375" s="11" t="s">
        <v>71</v>
      </c>
      <c r="M375" s="12">
        <v>65.36</v>
      </c>
      <c r="N375" s="13">
        <v>72.239999999999995</v>
      </c>
    </row>
    <row r="376" spans="1:14" x14ac:dyDescent="0.3">
      <c r="A376" s="7" t="s">
        <v>6813</v>
      </c>
      <c r="B376" s="11" t="s">
        <v>6814</v>
      </c>
      <c r="C376" s="12">
        <v>1</v>
      </c>
      <c r="D376" s="12">
        <v>1</v>
      </c>
      <c r="E376" s="15">
        <v>43770</v>
      </c>
      <c r="F376" s="12">
        <v>210</v>
      </c>
      <c r="G376" s="12">
        <v>42</v>
      </c>
      <c r="H376" s="17">
        <v>1</v>
      </c>
      <c r="I376" s="31">
        <v>20</v>
      </c>
      <c r="J376" s="12">
        <v>168</v>
      </c>
      <c r="K376" s="11" t="s">
        <v>14</v>
      </c>
      <c r="L376" s="11" t="s">
        <v>75</v>
      </c>
      <c r="M376" s="12">
        <v>37.799999999999997</v>
      </c>
      <c r="N376" s="13">
        <v>130.19999999999999</v>
      </c>
    </row>
    <row r="377" spans="1:14" x14ac:dyDescent="0.3">
      <c r="A377" s="7" t="s">
        <v>6815</v>
      </c>
      <c r="B377" s="11" t="s">
        <v>6816</v>
      </c>
      <c r="C377" s="12">
        <v>1</v>
      </c>
      <c r="D377" s="12">
        <v>1</v>
      </c>
      <c r="E377" s="15">
        <v>43770</v>
      </c>
      <c r="F377" s="12">
        <v>205</v>
      </c>
      <c r="G377" s="12">
        <v>41</v>
      </c>
      <c r="H377" s="17">
        <v>1</v>
      </c>
      <c r="I377" s="31">
        <v>20</v>
      </c>
      <c r="J377" s="12">
        <v>164</v>
      </c>
      <c r="K377" s="11" t="s">
        <v>14</v>
      </c>
      <c r="L377" s="11" t="s">
        <v>87</v>
      </c>
      <c r="M377" s="12">
        <v>36.9</v>
      </c>
      <c r="N377" s="13">
        <v>127.1</v>
      </c>
    </row>
    <row r="378" spans="1:14" x14ac:dyDescent="0.3">
      <c r="A378" s="7" t="s">
        <v>6817</v>
      </c>
      <c r="B378" s="11" t="s">
        <v>6818</v>
      </c>
      <c r="C378" s="12">
        <v>1</v>
      </c>
      <c r="D378" s="12">
        <v>0</v>
      </c>
      <c r="E378" s="15">
        <v>43770</v>
      </c>
      <c r="F378" s="12">
        <v>205</v>
      </c>
      <c r="G378" s="12">
        <v>41</v>
      </c>
      <c r="H378" s="17">
        <v>1</v>
      </c>
      <c r="I378" s="31">
        <v>20</v>
      </c>
      <c r="J378" s="12">
        <v>164</v>
      </c>
      <c r="K378" s="11" t="s">
        <v>14</v>
      </c>
      <c r="L378" s="11" t="s">
        <v>87</v>
      </c>
      <c r="M378" s="12">
        <v>36.9</v>
      </c>
      <c r="N378" s="13">
        <v>127.1</v>
      </c>
    </row>
    <row r="379" spans="1:14" x14ac:dyDescent="0.3">
      <c r="A379" s="7" t="s">
        <v>6820</v>
      </c>
      <c r="B379" s="11" t="s">
        <v>6821</v>
      </c>
      <c r="C379" s="12">
        <v>1</v>
      </c>
      <c r="D379" s="12">
        <v>1</v>
      </c>
      <c r="E379" s="15">
        <v>43770</v>
      </c>
      <c r="F379" s="12">
        <v>327</v>
      </c>
      <c r="G379" s="12">
        <v>65.399999999999977</v>
      </c>
      <c r="H379" s="17">
        <v>1</v>
      </c>
      <c r="I379" s="31">
        <v>19.999999999999993</v>
      </c>
      <c r="J379" s="12">
        <v>261.60000000000002</v>
      </c>
      <c r="K379" s="11" t="s">
        <v>20</v>
      </c>
      <c r="L379" s="11" t="s">
        <v>100</v>
      </c>
      <c r="M379" s="12">
        <v>94.83</v>
      </c>
      <c r="N379" s="13">
        <v>166.77000000000004</v>
      </c>
    </row>
    <row r="380" spans="1:14" x14ac:dyDescent="0.3">
      <c r="A380" s="7" t="s">
        <v>6822</v>
      </c>
      <c r="B380" s="11" t="s">
        <v>6823</v>
      </c>
      <c r="C380" s="12">
        <v>1</v>
      </c>
      <c r="D380" s="12">
        <v>1</v>
      </c>
      <c r="E380" s="15">
        <v>43770</v>
      </c>
      <c r="F380" s="12">
        <v>255</v>
      </c>
      <c r="G380" s="12">
        <v>51</v>
      </c>
      <c r="H380" s="17">
        <v>1</v>
      </c>
      <c r="I380" s="31">
        <v>20</v>
      </c>
      <c r="J380" s="12">
        <v>204</v>
      </c>
      <c r="K380" s="11" t="s">
        <v>20</v>
      </c>
      <c r="L380" s="11" t="s">
        <v>102</v>
      </c>
      <c r="M380" s="12">
        <v>66.3</v>
      </c>
      <c r="N380" s="13">
        <v>137.69999999999999</v>
      </c>
    </row>
    <row r="381" spans="1:14" x14ac:dyDescent="0.3">
      <c r="A381" s="7" t="s">
        <v>6824</v>
      </c>
      <c r="B381" s="11" t="s">
        <v>6825</v>
      </c>
      <c r="C381" s="12">
        <v>1</v>
      </c>
      <c r="D381" s="12">
        <v>0</v>
      </c>
      <c r="E381" s="15">
        <v>43770</v>
      </c>
      <c r="F381" s="12">
        <v>313</v>
      </c>
      <c r="G381" s="12">
        <v>62.599999999999994</v>
      </c>
      <c r="H381" s="17">
        <v>1</v>
      </c>
      <c r="I381" s="31">
        <v>20</v>
      </c>
      <c r="J381" s="12">
        <v>250.4</v>
      </c>
      <c r="K381" s="11" t="s">
        <v>20</v>
      </c>
      <c r="L381" s="11" t="s">
        <v>21</v>
      </c>
      <c r="M381" s="12">
        <v>93.899999999999991</v>
      </c>
      <c r="N381" s="13">
        <v>156.5</v>
      </c>
    </row>
    <row r="382" spans="1:14" x14ac:dyDescent="0.3">
      <c r="A382" s="7" t="s">
        <v>6827</v>
      </c>
      <c r="B382" s="11" t="s">
        <v>6828</v>
      </c>
      <c r="C382" s="12">
        <v>1</v>
      </c>
      <c r="D382" s="12">
        <v>0</v>
      </c>
      <c r="E382" s="15">
        <v>43770</v>
      </c>
      <c r="F382" s="12">
        <v>889</v>
      </c>
      <c r="G382" s="12">
        <v>177.79999999999995</v>
      </c>
      <c r="H382" s="17">
        <v>1</v>
      </c>
      <c r="I382" s="31">
        <v>19.999999999999996</v>
      </c>
      <c r="J382" s="12">
        <v>711.2</v>
      </c>
      <c r="K382" s="11" t="s">
        <v>23</v>
      </c>
      <c r="L382" s="11" t="s">
        <v>309</v>
      </c>
      <c r="M382" s="12">
        <v>222.25</v>
      </c>
      <c r="N382" s="13">
        <v>488.95000000000005</v>
      </c>
    </row>
    <row r="383" spans="1:14" x14ac:dyDescent="0.3">
      <c r="A383" s="7" t="s">
        <v>6830</v>
      </c>
      <c r="B383" s="11" t="s">
        <v>6831</v>
      </c>
      <c r="C383" s="12">
        <v>1</v>
      </c>
      <c r="D383" s="12">
        <v>0</v>
      </c>
      <c r="E383" s="15">
        <v>43770</v>
      </c>
      <c r="F383" s="12">
        <v>948</v>
      </c>
      <c r="G383" s="12">
        <v>189.59999999999991</v>
      </c>
      <c r="H383" s="17">
        <v>1</v>
      </c>
      <c r="I383" s="31">
        <v>19.999999999999989</v>
      </c>
      <c r="J383" s="12">
        <v>758.40000000000009</v>
      </c>
      <c r="K383" s="11" t="s">
        <v>26</v>
      </c>
      <c r="L383" s="11" t="s">
        <v>27</v>
      </c>
      <c r="M383" s="12">
        <v>303.36</v>
      </c>
      <c r="N383" s="13">
        <v>455.04000000000008</v>
      </c>
    </row>
    <row r="384" spans="1:14" x14ac:dyDescent="0.3">
      <c r="A384" s="7" t="s">
        <v>6833</v>
      </c>
      <c r="B384" s="11" t="s">
        <v>6834</v>
      </c>
      <c r="C384" s="12">
        <v>1</v>
      </c>
      <c r="D384" s="12">
        <v>1</v>
      </c>
      <c r="E384" s="15">
        <v>43770</v>
      </c>
      <c r="F384" s="12">
        <v>447</v>
      </c>
      <c r="G384" s="12">
        <v>89.399999999999977</v>
      </c>
      <c r="H384" s="17">
        <v>1</v>
      </c>
      <c r="I384" s="31">
        <v>19.999999999999996</v>
      </c>
      <c r="J384" s="12">
        <v>357.6</v>
      </c>
      <c r="K384" s="11" t="s">
        <v>63</v>
      </c>
      <c r="L384" s="11" t="s">
        <v>64</v>
      </c>
      <c r="M384" s="12">
        <v>156.44999999999999</v>
      </c>
      <c r="N384" s="13">
        <v>201.15000000000003</v>
      </c>
    </row>
    <row r="385" spans="1:14" x14ac:dyDescent="0.3">
      <c r="A385" s="7" t="s">
        <v>6835</v>
      </c>
      <c r="B385" s="11" t="s">
        <v>6836</v>
      </c>
      <c r="C385" s="12">
        <v>1</v>
      </c>
      <c r="D385" s="12">
        <v>0</v>
      </c>
      <c r="E385" s="15">
        <v>43770</v>
      </c>
      <c r="F385" s="12">
        <v>144</v>
      </c>
      <c r="G385" s="12">
        <v>28.799999999999997</v>
      </c>
      <c r="H385" s="17">
        <v>1</v>
      </c>
      <c r="I385" s="31">
        <v>20</v>
      </c>
      <c r="J385" s="12">
        <v>115.2</v>
      </c>
      <c r="K385" s="11" t="s">
        <v>11</v>
      </c>
      <c r="L385" s="11" t="s">
        <v>119</v>
      </c>
      <c r="M385" s="12">
        <v>66.240000000000009</v>
      </c>
      <c r="N385" s="13">
        <v>48.959999999999994</v>
      </c>
    </row>
    <row r="386" spans="1:14" x14ac:dyDescent="0.3">
      <c r="A386" s="7" t="s">
        <v>6839</v>
      </c>
      <c r="B386" s="11" t="s">
        <v>6840</v>
      </c>
      <c r="C386" s="12">
        <v>1</v>
      </c>
      <c r="D386" s="12">
        <v>1</v>
      </c>
      <c r="E386" s="15">
        <v>43770</v>
      </c>
      <c r="F386" s="12">
        <v>220</v>
      </c>
      <c r="G386" s="12">
        <v>44</v>
      </c>
      <c r="H386" s="17">
        <v>1</v>
      </c>
      <c r="I386" s="31">
        <v>20</v>
      </c>
      <c r="J386" s="12">
        <v>176</v>
      </c>
      <c r="K386" s="11" t="s">
        <v>14</v>
      </c>
      <c r="L386" s="11" t="s">
        <v>15</v>
      </c>
      <c r="M386" s="12">
        <v>39.6</v>
      </c>
      <c r="N386" s="13">
        <v>136.4</v>
      </c>
    </row>
    <row r="387" spans="1:14" x14ac:dyDescent="0.3">
      <c r="A387" s="7" t="s">
        <v>6841</v>
      </c>
      <c r="B387" s="11" t="s">
        <v>6842</v>
      </c>
      <c r="C387" s="12">
        <v>1</v>
      </c>
      <c r="D387" s="12">
        <v>1</v>
      </c>
      <c r="E387" s="15">
        <v>43770</v>
      </c>
      <c r="F387" s="12">
        <v>240</v>
      </c>
      <c r="G387" s="12">
        <v>48</v>
      </c>
      <c r="H387" s="17">
        <v>1</v>
      </c>
      <c r="I387" s="31">
        <v>20</v>
      </c>
      <c r="J387" s="12">
        <v>192</v>
      </c>
      <c r="K387" s="11" t="s">
        <v>14</v>
      </c>
      <c r="L387" s="11" t="s">
        <v>17</v>
      </c>
      <c r="M387" s="12">
        <v>43.199999999999996</v>
      </c>
      <c r="N387" s="13">
        <v>148.80000000000001</v>
      </c>
    </row>
    <row r="388" spans="1:14" x14ac:dyDescent="0.3">
      <c r="A388" s="7" t="s">
        <v>6843</v>
      </c>
      <c r="B388" s="11" t="s">
        <v>6844</v>
      </c>
      <c r="C388" s="12">
        <v>1</v>
      </c>
      <c r="D388" s="12">
        <v>1</v>
      </c>
      <c r="E388" s="15">
        <v>43770</v>
      </c>
      <c r="F388" s="12">
        <v>258</v>
      </c>
      <c r="G388" s="12">
        <v>51.599999999999994</v>
      </c>
      <c r="H388" s="17">
        <v>1</v>
      </c>
      <c r="I388" s="31">
        <v>20</v>
      </c>
      <c r="J388" s="12">
        <v>206.4</v>
      </c>
      <c r="K388" s="11" t="s">
        <v>20</v>
      </c>
      <c r="L388" s="11" t="s">
        <v>105</v>
      </c>
      <c r="M388" s="12">
        <v>72.240000000000009</v>
      </c>
      <c r="N388" s="13">
        <v>134.16</v>
      </c>
    </row>
    <row r="389" spans="1:14" x14ac:dyDescent="0.3">
      <c r="A389" s="7" t="s">
        <v>6845</v>
      </c>
      <c r="B389" s="11" t="s">
        <v>6846</v>
      </c>
      <c r="C389" s="12">
        <v>1</v>
      </c>
      <c r="D389" s="12">
        <v>1</v>
      </c>
      <c r="E389" s="15">
        <v>43770</v>
      </c>
      <c r="F389" s="12">
        <v>327</v>
      </c>
      <c r="G389" s="12">
        <v>65.399999999999977</v>
      </c>
      <c r="H389" s="17">
        <v>1</v>
      </c>
      <c r="I389" s="31">
        <v>19.999999999999993</v>
      </c>
      <c r="J389" s="12">
        <v>261.60000000000002</v>
      </c>
      <c r="K389" s="11" t="s">
        <v>20</v>
      </c>
      <c r="L389" s="11" t="s">
        <v>100</v>
      </c>
      <c r="M389" s="12">
        <v>94.83</v>
      </c>
      <c r="N389" s="13">
        <v>166.77000000000004</v>
      </c>
    </row>
    <row r="390" spans="1:14" x14ac:dyDescent="0.3">
      <c r="A390" s="7" t="s">
        <v>6847</v>
      </c>
      <c r="B390" s="11" t="s">
        <v>6848</v>
      </c>
      <c r="C390" s="12">
        <v>1</v>
      </c>
      <c r="D390" s="12">
        <v>1</v>
      </c>
      <c r="E390" s="15">
        <v>43770</v>
      </c>
      <c r="F390" s="12">
        <v>327</v>
      </c>
      <c r="G390" s="12">
        <v>65.399999999999977</v>
      </c>
      <c r="H390" s="17">
        <v>1</v>
      </c>
      <c r="I390" s="31">
        <v>19.999999999999993</v>
      </c>
      <c r="J390" s="12">
        <v>261.60000000000002</v>
      </c>
      <c r="K390" s="11" t="s">
        <v>20</v>
      </c>
      <c r="L390" s="11" t="s">
        <v>100</v>
      </c>
      <c r="M390" s="12">
        <v>94.83</v>
      </c>
      <c r="N390" s="13">
        <v>166.77000000000004</v>
      </c>
    </row>
    <row r="391" spans="1:14" x14ac:dyDescent="0.3">
      <c r="A391" s="7" t="s">
        <v>6849</v>
      </c>
      <c r="B391" s="11" t="s">
        <v>6850</v>
      </c>
      <c r="C391" s="12">
        <v>1</v>
      </c>
      <c r="D391" s="12">
        <v>1</v>
      </c>
      <c r="E391" s="15">
        <v>43770</v>
      </c>
      <c r="F391" s="12">
        <v>990</v>
      </c>
      <c r="G391" s="12">
        <v>198</v>
      </c>
      <c r="H391" s="17">
        <v>1</v>
      </c>
      <c r="I391" s="31">
        <v>20</v>
      </c>
      <c r="J391" s="12">
        <v>792</v>
      </c>
      <c r="K391" s="11" t="s">
        <v>23</v>
      </c>
      <c r="L391" s="11" t="s">
        <v>212</v>
      </c>
      <c r="M391" s="12">
        <v>316.8</v>
      </c>
      <c r="N391" s="13">
        <v>475.2</v>
      </c>
    </row>
    <row r="392" spans="1:14" x14ac:dyDescent="0.3">
      <c r="A392" s="7" t="s">
        <v>6851</v>
      </c>
      <c r="B392" s="11" t="s">
        <v>6852</v>
      </c>
      <c r="C392" s="12">
        <v>1</v>
      </c>
      <c r="D392" s="12">
        <v>1</v>
      </c>
      <c r="E392" s="15">
        <v>43770</v>
      </c>
      <c r="F392" s="12">
        <v>144</v>
      </c>
      <c r="G392" s="12">
        <v>28.799999999999997</v>
      </c>
      <c r="H392" s="17">
        <v>1</v>
      </c>
      <c r="I392" s="31">
        <v>20</v>
      </c>
      <c r="J392" s="12">
        <v>115.2</v>
      </c>
      <c r="K392" s="11" t="s">
        <v>11</v>
      </c>
      <c r="L392" s="11" t="s">
        <v>119</v>
      </c>
      <c r="M392" s="12">
        <v>66.240000000000009</v>
      </c>
      <c r="N392" s="13">
        <v>48.959999999999994</v>
      </c>
    </row>
    <row r="393" spans="1:14" x14ac:dyDescent="0.3">
      <c r="A393" s="7" t="s">
        <v>6853</v>
      </c>
      <c r="B393" s="11" t="s">
        <v>6854</v>
      </c>
      <c r="C393" s="12">
        <v>1</v>
      </c>
      <c r="D393" s="12">
        <v>1</v>
      </c>
      <c r="E393" s="15">
        <v>43770</v>
      </c>
      <c r="F393" s="12">
        <v>205</v>
      </c>
      <c r="G393" s="12">
        <v>41</v>
      </c>
      <c r="H393" s="17">
        <v>1</v>
      </c>
      <c r="I393" s="31">
        <v>20</v>
      </c>
      <c r="J393" s="12">
        <v>164</v>
      </c>
      <c r="K393" s="11" t="s">
        <v>14</v>
      </c>
      <c r="L393" s="11" t="s">
        <v>87</v>
      </c>
      <c r="M393" s="12">
        <v>36.9</v>
      </c>
      <c r="N393" s="13">
        <v>127.1</v>
      </c>
    </row>
    <row r="394" spans="1:14" x14ac:dyDescent="0.3">
      <c r="A394" s="7" t="s">
        <v>6855</v>
      </c>
      <c r="B394" s="11" t="s">
        <v>6856</v>
      </c>
      <c r="C394" s="12">
        <v>1</v>
      </c>
      <c r="D394" s="12">
        <v>1</v>
      </c>
      <c r="E394" s="15">
        <v>43770</v>
      </c>
      <c r="F394" s="12">
        <v>255</v>
      </c>
      <c r="G394" s="12">
        <v>51</v>
      </c>
      <c r="H394" s="17">
        <v>1</v>
      </c>
      <c r="I394" s="31">
        <v>20</v>
      </c>
      <c r="J394" s="12">
        <v>204</v>
      </c>
      <c r="K394" s="11" t="s">
        <v>20</v>
      </c>
      <c r="L394" s="11" t="s">
        <v>102</v>
      </c>
      <c r="M394" s="12">
        <v>66.3</v>
      </c>
      <c r="N394" s="13">
        <v>137.69999999999999</v>
      </c>
    </row>
    <row r="395" spans="1:14" x14ac:dyDescent="0.3">
      <c r="A395" s="7" t="s">
        <v>6857</v>
      </c>
      <c r="B395" s="11" t="s">
        <v>6858</v>
      </c>
      <c r="C395" s="12">
        <v>1</v>
      </c>
      <c r="D395" s="12">
        <v>1</v>
      </c>
      <c r="E395" s="15">
        <v>43770</v>
      </c>
      <c r="F395" s="12">
        <v>327</v>
      </c>
      <c r="G395" s="12">
        <v>65.399999999999977</v>
      </c>
      <c r="H395" s="17">
        <v>1</v>
      </c>
      <c r="I395" s="31">
        <v>19.999999999999993</v>
      </c>
      <c r="J395" s="12">
        <v>261.60000000000002</v>
      </c>
      <c r="K395" s="11" t="s">
        <v>20</v>
      </c>
      <c r="L395" s="11" t="s">
        <v>100</v>
      </c>
      <c r="M395" s="12">
        <v>94.83</v>
      </c>
      <c r="N395" s="13">
        <v>166.77000000000004</v>
      </c>
    </row>
    <row r="396" spans="1:14" x14ac:dyDescent="0.3">
      <c r="A396" s="7" t="s">
        <v>6859</v>
      </c>
      <c r="B396" s="11" t="s">
        <v>6860</v>
      </c>
      <c r="C396" s="12">
        <v>1</v>
      </c>
      <c r="D396" s="12">
        <v>1</v>
      </c>
      <c r="E396" s="15">
        <v>43770</v>
      </c>
      <c r="F396" s="12">
        <v>1086</v>
      </c>
      <c r="G396" s="12">
        <v>217.19999999999993</v>
      </c>
      <c r="H396" s="17">
        <v>1</v>
      </c>
      <c r="I396" s="31">
        <v>19.999999999999993</v>
      </c>
      <c r="J396" s="12">
        <v>868.80000000000007</v>
      </c>
      <c r="K396" s="11" t="s">
        <v>23</v>
      </c>
      <c r="L396" s="11" t="s">
        <v>467</v>
      </c>
      <c r="M396" s="12">
        <v>293.22000000000003</v>
      </c>
      <c r="N396" s="13">
        <v>575.58000000000004</v>
      </c>
    </row>
    <row r="397" spans="1:14" x14ac:dyDescent="0.3">
      <c r="A397" s="7" t="s">
        <v>6861</v>
      </c>
      <c r="B397" s="11" t="s">
        <v>6862</v>
      </c>
      <c r="C397" s="12">
        <v>1</v>
      </c>
      <c r="D397" s="12">
        <v>1</v>
      </c>
      <c r="E397" s="15">
        <v>43770</v>
      </c>
      <c r="F397" s="12">
        <v>474</v>
      </c>
      <c r="G397" s="12">
        <v>94.799999999999955</v>
      </c>
      <c r="H397" s="17">
        <v>1</v>
      </c>
      <c r="I397" s="31">
        <v>19.999999999999989</v>
      </c>
      <c r="J397" s="12">
        <v>379.20000000000005</v>
      </c>
      <c r="K397" s="11" t="s">
        <v>23</v>
      </c>
      <c r="L397" s="11" t="s">
        <v>499</v>
      </c>
      <c r="M397" s="12">
        <v>175.38</v>
      </c>
      <c r="N397" s="13">
        <v>203.82000000000005</v>
      </c>
    </row>
    <row r="398" spans="1:14" x14ac:dyDescent="0.3">
      <c r="A398" s="7" t="s">
        <v>6863</v>
      </c>
      <c r="B398" s="11" t="s">
        <v>6864</v>
      </c>
      <c r="C398" s="12">
        <v>1</v>
      </c>
      <c r="D398" s="12">
        <v>1</v>
      </c>
      <c r="E398" s="15">
        <v>43770</v>
      </c>
      <c r="F398" s="12">
        <v>1491</v>
      </c>
      <c r="G398" s="12">
        <v>298.20000000000005</v>
      </c>
      <c r="H398" s="17">
        <v>1</v>
      </c>
      <c r="I398" s="31">
        <v>20.000000000000004</v>
      </c>
      <c r="J398" s="12">
        <v>1192.8</v>
      </c>
      <c r="K398" s="11" t="s">
        <v>26</v>
      </c>
      <c r="L398" s="11" t="s">
        <v>31</v>
      </c>
      <c r="M398" s="12">
        <v>506.94000000000005</v>
      </c>
      <c r="N398" s="13">
        <v>685.8599999999999</v>
      </c>
    </row>
    <row r="399" spans="1:14" x14ac:dyDescent="0.3">
      <c r="A399" s="7" t="s">
        <v>6865</v>
      </c>
      <c r="B399" s="11" t="s">
        <v>6866</v>
      </c>
      <c r="C399" s="12">
        <v>1</v>
      </c>
      <c r="D399" s="12">
        <v>1</v>
      </c>
      <c r="E399" s="15">
        <v>43770</v>
      </c>
      <c r="F399" s="12">
        <v>1101</v>
      </c>
      <c r="G399" s="12">
        <v>220.19999999999993</v>
      </c>
      <c r="H399" s="17">
        <v>1</v>
      </c>
      <c r="I399" s="31">
        <v>19.999999999999993</v>
      </c>
      <c r="J399" s="12">
        <v>880.80000000000007</v>
      </c>
      <c r="K399" s="11" t="s">
        <v>26</v>
      </c>
      <c r="L399" s="11" t="s">
        <v>33</v>
      </c>
      <c r="M399" s="12">
        <v>396.36</v>
      </c>
      <c r="N399" s="13">
        <v>484.44000000000005</v>
      </c>
    </row>
    <row r="400" spans="1:14" x14ac:dyDescent="0.3">
      <c r="A400" s="7" t="s">
        <v>6867</v>
      </c>
      <c r="B400" s="11" t="s">
        <v>6868</v>
      </c>
      <c r="C400" s="12">
        <v>1</v>
      </c>
      <c r="D400" s="12">
        <v>1</v>
      </c>
      <c r="E400" s="15">
        <v>43770</v>
      </c>
      <c r="F400" s="12">
        <v>168</v>
      </c>
      <c r="G400" s="12">
        <v>33.599999999999994</v>
      </c>
      <c r="H400" s="17">
        <v>1</v>
      </c>
      <c r="I400" s="31">
        <v>19.999999999999996</v>
      </c>
      <c r="J400" s="12">
        <v>134.4</v>
      </c>
      <c r="K400" s="11" t="s">
        <v>11</v>
      </c>
      <c r="L400" s="11" t="s">
        <v>12</v>
      </c>
      <c r="M400" s="12">
        <v>25.2</v>
      </c>
      <c r="N400" s="13">
        <v>109.2</v>
      </c>
    </row>
    <row r="401" spans="1:14" x14ac:dyDescent="0.3">
      <c r="A401" s="7" t="s">
        <v>6869</v>
      </c>
      <c r="B401" s="11" t="s">
        <v>6870</v>
      </c>
      <c r="C401" s="12">
        <v>1</v>
      </c>
      <c r="D401" s="12">
        <v>1</v>
      </c>
      <c r="E401" s="15">
        <v>43770</v>
      </c>
      <c r="F401" s="12">
        <v>478</v>
      </c>
      <c r="G401" s="12">
        <v>95.599999999999966</v>
      </c>
      <c r="H401" s="17">
        <v>1</v>
      </c>
      <c r="I401" s="31">
        <v>19.999999999999993</v>
      </c>
      <c r="J401" s="12">
        <v>382.40000000000003</v>
      </c>
      <c r="K401" s="11" t="s">
        <v>44</v>
      </c>
      <c r="L401" s="11" t="s">
        <v>162</v>
      </c>
      <c r="M401" s="12">
        <v>119.5</v>
      </c>
      <c r="N401" s="13">
        <v>262.90000000000003</v>
      </c>
    </row>
    <row r="402" spans="1:14" x14ac:dyDescent="0.3">
      <c r="A402" s="7" t="s">
        <v>6871</v>
      </c>
      <c r="B402" s="11" t="s">
        <v>6872</v>
      </c>
      <c r="C402" s="12">
        <v>1</v>
      </c>
      <c r="D402" s="12">
        <v>1</v>
      </c>
      <c r="E402" s="15">
        <v>43770</v>
      </c>
      <c r="F402" s="12">
        <v>336</v>
      </c>
      <c r="G402" s="12">
        <v>67.199999999999989</v>
      </c>
      <c r="H402" s="17">
        <v>1</v>
      </c>
      <c r="I402" s="31">
        <v>19.999999999999996</v>
      </c>
      <c r="J402" s="12">
        <v>268.8</v>
      </c>
      <c r="K402" s="11" t="s">
        <v>60</v>
      </c>
      <c r="L402" s="11" t="s">
        <v>247</v>
      </c>
      <c r="M402" s="12">
        <v>120.96</v>
      </c>
      <c r="N402" s="13">
        <v>147.84000000000003</v>
      </c>
    </row>
    <row r="403" spans="1:14" x14ac:dyDescent="0.3">
      <c r="A403" s="7" t="s">
        <v>6873</v>
      </c>
      <c r="B403" s="11" t="s">
        <v>6874</v>
      </c>
      <c r="C403" s="12">
        <v>1</v>
      </c>
      <c r="D403" s="12">
        <v>1</v>
      </c>
      <c r="E403" s="15">
        <v>43770</v>
      </c>
      <c r="F403" s="12">
        <v>383</v>
      </c>
      <c r="G403" s="12">
        <v>76.599999999999966</v>
      </c>
      <c r="H403" s="17">
        <v>1</v>
      </c>
      <c r="I403" s="31">
        <v>19.999999999999989</v>
      </c>
      <c r="J403" s="12">
        <v>306.40000000000003</v>
      </c>
      <c r="K403" s="11" t="s">
        <v>63</v>
      </c>
      <c r="L403" s="11" t="s">
        <v>66</v>
      </c>
      <c r="M403" s="12">
        <v>122.56</v>
      </c>
      <c r="N403" s="13">
        <v>183.84000000000003</v>
      </c>
    </row>
    <row r="404" spans="1:14" x14ac:dyDescent="0.3">
      <c r="A404" s="7" t="s">
        <v>891</v>
      </c>
      <c r="B404" s="11" t="s">
        <v>892</v>
      </c>
      <c r="C404" s="12">
        <v>1</v>
      </c>
      <c r="D404" s="12">
        <v>1</v>
      </c>
      <c r="E404" s="15">
        <v>43739</v>
      </c>
      <c r="F404" s="12">
        <v>283</v>
      </c>
      <c r="G404" s="12">
        <v>56.599999999999994</v>
      </c>
      <c r="H404" s="17">
        <v>1</v>
      </c>
      <c r="I404" s="31">
        <v>20</v>
      </c>
      <c r="J404" s="12">
        <v>226.4</v>
      </c>
      <c r="K404" s="11" t="s">
        <v>60</v>
      </c>
      <c r="L404" s="11" t="s">
        <v>745</v>
      </c>
      <c r="M404" s="12">
        <v>82.07</v>
      </c>
      <c r="N404" s="13">
        <v>144.33000000000001</v>
      </c>
    </row>
    <row r="405" spans="1:14" x14ac:dyDescent="0.3">
      <c r="A405" s="7" t="s">
        <v>893</v>
      </c>
      <c r="B405" s="11" t="s">
        <v>894</v>
      </c>
      <c r="C405" s="12">
        <v>1</v>
      </c>
      <c r="D405" s="12">
        <v>1</v>
      </c>
      <c r="E405" s="15">
        <v>43739</v>
      </c>
      <c r="F405" s="12">
        <v>447</v>
      </c>
      <c r="G405" s="12">
        <v>89.399999999999977</v>
      </c>
      <c r="H405" s="17">
        <v>1</v>
      </c>
      <c r="I405" s="31">
        <v>19.999999999999996</v>
      </c>
      <c r="J405" s="12">
        <v>357.6</v>
      </c>
      <c r="K405" s="11" t="s">
        <v>63</v>
      </c>
      <c r="L405" s="11" t="s">
        <v>64</v>
      </c>
      <c r="M405" s="12">
        <v>156.44999999999999</v>
      </c>
      <c r="N405" s="13">
        <v>201.15000000000003</v>
      </c>
    </row>
    <row r="406" spans="1:14" x14ac:dyDescent="0.3">
      <c r="A406" s="7" t="s">
        <v>895</v>
      </c>
      <c r="B406" s="11" t="s">
        <v>896</v>
      </c>
      <c r="C406" s="12">
        <v>1</v>
      </c>
      <c r="D406" s="12">
        <v>1</v>
      </c>
      <c r="E406" s="15">
        <v>43739</v>
      </c>
      <c r="F406" s="12">
        <v>168</v>
      </c>
      <c r="G406" s="12">
        <v>33.599999999999994</v>
      </c>
      <c r="H406" s="17">
        <v>1</v>
      </c>
      <c r="I406" s="31">
        <v>19.999999999999996</v>
      </c>
      <c r="J406" s="12">
        <v>134.4</v>
      </c>
      <c r="K406" s="11" t="s">
        <v>11</v>
      </c>
      <c r="L406" s="11" t="s">
        <v>12</v>
      </c>
      <c r="M406" s="12">
        <v>25.2</v>
      </c>
      <c r="N406" s="13">
        <v>109.2</v>
      </c>
    </row>
    <row r="407" spans="1:14" x14ac:dyDescent="0.3">
      <c r="A407" s="7" t="s">
        <v>897</v>
      </c>
      <c r="B407" s="11" t="s">
        <v>898</v>
      </c>
      <c r="C407" s="12">
        <v>1</v>
      </c>
      <c r="D407" s="12">
        <v>1</v>
      </c>
      <c r="E407" s="15">
        <v>43739</v>
      </c>
      <c r="F407" s="12">
        <v>172</v>
      </c>
      <c r="G407" s="12">
        <v>34.400000000000006</v>
      </c>
      <c r="H407" s="17">
        <v>1</v>
      </c>
      <c r="I407" s="31">
        <v>20.000000000000004</v>
      </c>
      <c r="J407" s="12">
        <v>137.6</v>
      </c>
      <c r="K407" s="11" t="s">
        <v>11</v>
      </c>
      <c r="L407" s="11" t="s">
        <v>71</v>
      </c>
      <c r="M407" s="12">
        <v>65.36</v>
      </c>
      <c r="N407" s="13">
        <v>72.239999999999995</v>
      </c>
    </row>
    <row r="408" spans="1:14" x14ac:dyDescent="0.3">
      <c r="A408" s="7" t="s">
        <v>899</v>
      </c>
      <c r="B408" s="11" t="s">
        <v>900</v>
      </c>
      <c r="C408" s="12">
        <v>1</v>
      </c>
      <c r="D408" s="12">
        <v>1</v>
      </c>
      <c r="E408" s="15">
        <v>43739</v>
      </c>
      <c r="F408" s="12">
        <v>240</v>
      </c>
      <c r="G408" s="12">
        <v>48</v>
      </c>
      <c r="H408" s="17">
        <v>1</v>
      </c>
      <c r="I408" s="31">
        <v>20</v>
      </c>
      <c r="J408" s="12">
        <v>192</v>
      </c>
      <c r="K408" s="11" t="s">
        <v>14</v>
      </c>
      <c r="L408" s="11" t="s">
        <v>17</v>
      </c>
      <c r="M408" s="12">
        <v>43.199999999999996</v>
      </c>
      <c r="N408" s="13">
        <v>148.80000000000001</v>
      </c>
    </row>
    <row r="409" spans="1:14" x14ac:dyDescent="0.3">
      <c r="A409" s="7" t="s">
        <v>901</v>
      </c>
      <c r="B409" s="11" t="s">
        <v>902</v>
      </c>
      <c r="C409" s="12">
        <v>1</v>
      </c>
      <c r="D409" s="12">
        <v>1</v>
      </c>
      <c r="E409" s="15">
        <v>43739</v>
      </c>
      <c r="F409" s="12">
        <v>220</v>
      </c>
      <c r="G409" s="12">
        <v>44</v>
      </c>
      <c r="H409" s="17">
        <v>1</v>
      </c>
      <c r="I409" s="31">
        <v>20</v>
      </c>
      <c r="J409" s="12">
        <v>176</v>
      </c>
      <c r="K409" s="11" t="s">
        <v>14</v>
      </c>
      <c r="L409" s="11" t="s">
        <v>15</v>
      </c>
      <c r="M409" s="12">
        <v>39.6</v>
      </c>
      <c r="N409" s="13">
        <v>136.4</v>
      </c>
    </row>
    <row r="410" spans="1:14" x14ac:dyDescent="0.3">
      <c r="A410" s="7" t="s">
        <v>903</v>
      </c>
      <c r="B410" s="11" t="s">
        <v>904</v>
      </c>
      <c r="C410" s="12">
        <v>1</v>
      </c>
      <c r="D410" s="12">
        <v>1</v>
      </c>
      <c r="E410" s="15">
        <v>43739</v>
      </c>
      <c r="F410" s="12">
        <v>192</v>
      </c>
      <c r="G410" s="12">
        <v>38.399999999999977</v>
      </c>
      <c r="H410" s="17">
        <v>1</v>
      </c>
      <c r="I410" s="31">
        <v>19.999999999999986</v>
      </c>
      <c r="J410" s="12">
        <v>153.60000000000002</v>
      </c>
      <c r="K410" s="11" t="s">
        <v>14</v>
      </c>
      <c r="L410" s="11" t="s">
        <v>78</v>
      </c>
      <c r="M410" s="12">
        <v>34.56</v>
      </c>
      <c r="N410" s="13">
        <v>119.04000000000002</v>
      </c>
    </row>
    <row r="411" spans="1:14" x14ac:dyDescent="0.3">
      <c r="A411" s="7" t="s">
        <v>905</v>
      </c>
      <c r="B411" s="11" t="s">
        <v>906</v>
      </c>
      <c r="C411" s="12">
        <v>1</v>
      </c>
      <c r="D411" s="12">
        <v>1</v>
      </c>
      <c r="E411" s="15">
        <v>43739</v>
      </c>
      <c r="F411" s="12">
        <v>258</v>
      </c>
      <c r="G411" s="12">
        <v>51.599999999999994</v>
      </c>
      <c r="H411" s="17">
        <v>1</v>
      </c>
      <c r="I411" s="31">
        <v>20</v>
      </c>
      <c r="J411" s="12">
        <v>206.4</v>
      </c>
      <c r="K411" s="11" t="s">
        <v>20</v>
      </c>
      <c r="L411" s="11" t="s">
        <v>105</v>
      </c>
      <c r="M411" s="12">
        <v>72.240000000000009</v>
      </c>
      <c r="N411" s="13">
        <v>134.16</v>
      </c>
    </row>
    <row r="412" spans="1:14" x14ac:dyDescent="0.3">
      <c r="A412" s="7" t="s">
        <v>907</v>
      </c>
      <c r="B412" s="11" t="s">
        <v>908</v>
      </c>
      <c r="C412" s="12">
        <v>1</v>
      </c>
      <c r="D412" s="12">
        <v>1</v>
      </c>
      <c r="E412" s="15">
        <v>43739</v>
      </c>
      <c r="F412" s="12">
        <v>540</v>
      </c>
      <c r="G412" s="12">
        <v>108</v>
      </c>
      <c r="H412" s="17">
        <v>1</v>
      </c>
      <c r="I412" s="31">
        <v>20</v>
      </c>
      <c r="J412" s="12">
        <v>432</v>
      </c>
      <c r="K412" s="11" t="s">
        <v>44</v>
      </c>
      <c r="L412" s="11" t="s">
        <v>568</v>
      </c>
      <c r="M412" s="12">
        <v>167.4</v>
      </c>
      <c r="N412" s="13">
        <v>264.60000000000002</v>
      </c>
    </row>
    <row r="413" spans="1:14" x14ac:dyDescent="0.3">
      <c r="A413" s="7" t="s">
        <v>909</v>
      </c>
      <c r="B413" s="11" t="s">
        <v>910</v>
      </c>
      <c r="C413" s="12">
        <v>1</v>
      </c>
      <c r="D413" s="12">
        <v>1</v>
      </c>
      <c r="E413" s="15">
        <v>43739</v>
      </c>
      <c r="F413" s="12">
        <v>228</v>
      </c>
      <c r="G413" s="12">
        <v>45.599999999999994</v>
      </c>
      <c r="H413" s="17">
        <v>1</v>
      </c>
      <c r="I413" s="31">
        <v>20</v>
      </c>
      <c r="J413" s="12">
        <v>182.4</v>
      </c>
      <c r="K413" s="11" t="s">
        <v>60</v>
      </c>
      <c r="L413" s="11" t="s">
        <v>557</v>
      </c>
      <c r="M413" s="12">
        <v>79.8</v>
      </c>
      <c r="N413" s="13">
        <v>102.60000000000001</v>
      </c>
    </row>
    <row r="414" spans="1:14" x14ac:dyDescent="0.3">
      <c r="A414" s="7" t="s">
        <v>911</v>
      </c>
      <c r="B414" s="11" t="s">
        <v>912</v>
      </c>
      <c r="C414" s="12">
        <v>1</v>
      </c>
      <c r="D414" s="12">
        <v>1</v>
      </c>
      <c r="E414" s="15">
        <v>43739</v>
      </c>
      <c r="F414" s="12">
        <v>345</v>
      </c>
      <c r="G414" s="12">
        <v>69</v>
      </c>
      <c r="H414" s="17">
        <v>1</v>
      </c>
      <c r="I414" s="31">
        <v>20</v>
      </c>
      <c r="J414" s="12">
        <v>276</v>
      </c>
      <c r="K414" s="11" t="s">
        <v>63</v>
      </c>
      <c r="L414" s="11" t="s">
        <v>116</v>
      </c>
      <c r="M414" s="12">
        <v>106.95</v>
      </c>
      <c r="N414" s="13">
        <v>169.05</v>
      </c>
    </row>
    <row r="415" spans="1:14" x14ac:dyDescent="0.3">
      <c r="A415" s="7" t="s">
        <v>913</v>
      </c>
      <c r="B415" s="11" t="s">
        <v>914</v>
      </c>
      <c r="C415" s="12">
        <v>1</v>
      </c>
      <c r="D415" s="12">
        <v>1</v>
      </c>
      <c r="E415" s="15">
        <v>43739</v>
      </c>
      <c r="F415" s="12">
        <v>172</v>
      </c>
      <c r="G415" s="12">
        <v>34.400000000000006</v>
      </c>
      <c r="H415" s="17">
        <v>1</v>
      </c>
      <c r="I415" s="31">
        <v>20.000000000000004</v>
      </c>
      <c r="J415" s="12">
        <v>137.6</v>
      </c>
      <c r="K415" s="11" t="s">
        <v>11</v>
      </c>
      <c r="L415" s="11" t="s">
        <v>71</v>
      </c>
      <c r="M415" s="12">
        <v>65.36</v>
      </c>
      <c r="N415" s="13">
        <v>72.239999999999995</v>
      </c>
    </row>
    <row r="416" spans="1:14" x14ac:dyDescent="0.3">
      <c r="A416" s="7" t="s">
        <v>915</v>
      </c>
      <c r="B416" s="11" t="s">
        <v>916</v>
      </c>
      <c r="C416" s="12">
        <v>1</v>
      </c>
      <c r="D416" s="12">
        <v>1</v>
      </c>
      <c r="E416" s="15">
        <v>43739</v>
      </c>
      <c r="F416" s="12">
        <v>172</v>
      </c>
      <c r="G416" s="12">
        <v>34.400000000000006</v>
      </c>
      <c r="H416" s="17">
        <v>1</v>
      </c>
      <c r="I416" s="31">
        <v>20.000000000000004</v>
      </c>
      <c r="J416" s="12">
        <v>137.6</v>
      </c>
      <c r="K416" s="11" t="s">
        <v>11</v>
      </c>
      <c r="L416" s="11" t="s">
        <v>71</v>
      </c>
      <c r="M416" s="12">
        <v>65.36</v>
      </c>
      <c r="N416" s="13">
        <v>72.239999999999995</v>
      </c>
    </row>
    <row r="417" spans="1:14" x14ac:dyDescent="0.3">
      <c r="A417" s="7" t="s">
        <v>917</v>
      </c>
      <c r="B417" s="11" t="s">
        <v>918</v>
      </c>
      <c r="C417" s="12">
        <v>1</v>
      </c>
      <c r="D417" s="12">
        <v>1</v>
      </c>
      <c r="E417" s="15">
        <v>43739</v>
      </c>
      <c r="F417" s="12">
        <v>192</v>
      </c>
      <c r="G417" s="12">
        <v>38.399999999999977</v>
      </c>
      <c r="H417" s="17">
        <v>1</v>
      </c>
      <c r="I417" s="31">
        <v>19.999999999999986</v>
      </c>
      <c r="J417" s="12">
        <v>153.60000000000002</v>
      </c>
      <c r="K417" s="11" t="s">
        <v>14</v>
      </c>
      <c r="L417" s="11" t="s">
        <v>78</v>
      </c>
      <c r="M417" s="12">
        <v>34.56</v>
      </c>
      <c r="N417" s="13">
        <v>119.04000000000002</v>
      </c>
    </row>
    <row r="418" spans="1:14" x14ac:dyDescent="0.3">
      <c r="A418" s="7" t="s">
        <v>919</v>
      </c>
      <c r="B418" s="11" t="s">
        <v>920</v>
      </c>
      <c r="C418" s="12">
        <v>1</v>
      </c>
      <c r="D418" s="12">
        <v>1</v>
      </c>
      <c r="E418" s="15">
        <v>43739</v>
      </c>
      <c r="F418" s="12">
        <v>205</v>
      </c>
      <c r="G418" s="12">
        <v>41</v>
      </c>
      <c r="H418" s="17">
        <v>1</v>
      </c>
      <c r="I418" s="31">
        <v>20</v>
      </c>
      <c r="J418" s="12">
        <v>164</v>
      </c>
      <c r="K418" s="11" t="s">
        <v>14</v>
      </c>
      <c r="L418" s="11" t="s">
        <v>87</v>
      </c>
      <c r="M418" s="12">
        <v>36.9</v>
      </c>
      <c r="N418" s="13">
        <v>127.1</v>
      </c>
    </row>
    <row r="419" spans="1:14" x14ac:dyDescent="0.3">
      <c r="A419" s="7" t="s">
        <v>921</v>
      </c>
      <c r="B419" s="11" t="s">
        <v>922</v>
      </c>
      <c r="C419" s="12">
        <v>1</v>
      </c>
      <c r="D419" s="12">
        <v>1</v>
      </c>
      <c r="E419" s="15">
        <v>43739</v>
      </c>
      <c r="F419" s="12">
        <v>205</v>
      </c>
      <c r="G419" s="12">
        <v>41</v>
      </c>
      <c r="H419" s="17">
        <v>1</v>
      </c>
      <c r="I419" s="31">
        <v>20</v>
      </c>
      <c r="J419" s="12">
        <v>164</v>
      </c>
      <c r="K419" s="11" t="s">
        <v>14</v>
      </c>
      <c r="L419" s="11" t="s">
        <v>87</v>
      </c>
      <c r="M419" s="12">
        <v>36.9</v>
      </c>
      <c r="N419" s="13">
        <v>127.1</v>
      </c>
    </row>
    <row r="420" spans="1:14" x14ac:dyDescent="0.3">
      <c r="A420" s="7" t="s">
        <v>923</v>
      </c>
      <c r="B420" s="11" t="s">
        <v>924</v>
      </c>
      <c r="C420" s="12">
        <v>1</v>
      </c>
      <c r="D420" s="12">
        <v>1</v>
      </c>
      <c r="E420" s="15">
        <v>43739</v>
      </c>
      <c r="F420" s="12">
        <v>327</v>
      </c>
      <c r="G420" s="12">
        <v>65.399999999999977</v>
      </c>
      <c r="H420" s="17">
        <v>1</v>
      </c>
      <c r="I420" s="31">
        <v>19.999999999999993</v>
      </c>
      <c r="J420" s="12">
        <v>261.60000000000002</v>
      </c>
      <c r="K420" s="11" t="s">
        <v>20</v>
      </c>
      <c r="L420" s="11" t="s">
        <v>100</v>
      </c>
      <c r="M420" s="12">
        <v>94.83</v>
      </c>
      <c r="N420" s="13">
        <v>166.77000000000004</v>
      </c>
    </row>
    <row r="421" spans="1:14" x14ac:dyDescent="0.3">
      <c r="A421" s="7" t="s">
        <v>925</v>
      </c>
      <c r="B421" s="11" t="s">
        <v>926</v>
      </c>
      <c r="C421" s="12">
        <v>1</v>
      </c>
      <c r="D421" s="12">
        <v>1</v>
      </c>
      <c r="E421" s="15">
        <v>43739</v>
      </c>
      <c r="F421" s="12">
        <v>313</v>
      </c>
      <c r="G421" s="12">
        <v>62.599999999999994</v>
      </c>
      <c r="H421" s="17">
        <v>1</v>
      </c>
      <c r="I421" s="31">
        <v>20</v>
      </c>
      <c r="J421" s="12">
        <v>250.4</v>
      </c>
      <c r="K421" s="11" t="s">
        <v>20</v>
      </c>
      <c r="L421" s="11" t="s">
        <v>21</v>
      </c>
      <c r="M421" s="12">
        <v>93.899999999999991</v>
      </c>
      <c r="N421" s="13">
        <v>156.5</v>
      </c>
    </row>
    <row r="422" spans="1:14" x14ac:dyDescent="0.3">
      <c r="A422" s="7" t="s">
        <v>927</v>
      </c>
      <c r="B422" s="11" t="s">
        <v>928</v>
      </c>
      <c r="C422" s="12">
        <v>1</v>
      </c>
      <c r="D422" s="12">
        <v>1</v>
      </c>
      <c r="E422" s="15">
        <v>43739</v>
      </c>
      <c r="F422" s="12">
        <v>261</v>
      </c>
      <c r="G422" s="12">
        <v>52.199999999999989</v>
      </c>
      <c r="H422" s="17">
        <v>1</v>
      </c>
      <c r="I422" s="31">
        <v>19.999999999999996</v>
      </c>
      <c r="J422" s="12">
        <v>208.8</v>
      </c>
      <c r="K422" s="11" t="s">
        <v>60</v>
      </c>
      <c r="L422" s="11" t="s">
        <v>515</v>
      </c>
      <c r="M422" s="12">
        <v>78.3</v>
      </c>
      <c r="N422" s="13">
        <v>130.5</v>
      </c>
    </row>
    <row r="423" spans="1:14" x14ac:dyDescent="0.3">
      <c r="A423" s="7" t="s">
        <v>929</v>
      </c>
      <c r="B423" s="11" t="s">
        <v>930</v>
      </c>
      <c r="C423" s="12">
        <v>1</v>
      </c>
      <c r="D423" s="12">
        <v>1</v>
      </c>
      <c r="E423" s="15">
        <v>43739</v>
      </c>
      <c r="F423" s="12">
        <v>383</v>
      </c>
      <c r="G423" s="12">
        <v>76.599999999999966</v>
      </c>
      <c r="H423" s="17">
        <v>1</v>
      </c>
      <c r="I423" s="31">
        <v>19.999999999999989</v>
      </c>
      <c r="J423" s="12">
        <v>306.40000000000003</v>
      </c>
      <c r="K423" s="11" t="s">
        <v>63</v>
      </c>
      <c r="L423" s="11" t="s">
        <v>66</v>
      </c>
      <c r="M423" s="12">
        <v>122.56</v>
      </c>
      <c r="N423" s="13">
        <v>183.84000000000003</v>
      </c>
    </row>
    <row r="424" spans="1:14" x14ac:dyDescent="0.3">
      <c r="A424" s="7" t="s">
        <v>931</v>
      </c>
      <c r="B424" s="11" t="s">
        <v>932</v>
      </c>
      <c r="C424" s="12">
        <v>1</v>
      </c>
      <c r="D424" s="12">
        <v>1</v>
      </c>
      <c r="E424" s="15">
        <v>43739</v>
      </c>
      <c r="F424" s="12">
        <v>168</v>
      </c>
      <c r="G424" s="12">
        <v>33.599999999999994</v>
      </c>
      <c r="H424" s="17">
        <v>1</v>
      </c>
      <c r="I424" s="31">
        <v>19.999999999999996</v>
      </c>
      <c r="J424" s="12">
        <v>134.4</v>
      </c>
      <c r="K424" s="11" t="s">
        <v>11</v>
      </c>
      <c r="L424" s="11" t="s">
        <v>121</v>
      </c>
      <c r="M424" s="12">
        <v>75.600000000000009</v>
      </c>
      <c r="N424" s="13">
        <v>58.8</v>
      </c>
    </row>
    <row r="425" spans="1:14" x14ac:dyDescent="0.3">
      <c r="A425" s="7" t="s">
        <v>933</v>
      </c>
      <c r="B425" s="11" t="s">
        <v>934</v>
      </c>
      <c r="C425" s="12">
        <v>1</v>
      </c>
      <c r="D425" s="12">
        <v>1</v>
      </c>
      <c r="E425" s="15">
        <v>43739</v>
      </c>
      <c r="F425" s="12">
        <v>144</v>
      </c>
      <c r="G425" s="12">
        <v>28.799999999999997</v>
      </c>
      <c r="H425" s="17">
        <v>1</v>
      </c>
      <c r="I425" s="31">
        <v>20</v>
      </c>
      <c r="J425" s="12">
        <v>115.2</v>
      </c>
      <c r="K425" s="11" t="s">
        <v>11</v>
      </c>
      <c r="L425" s="11" t="s">
        <v>119</v>
      </c>
      <c r="M425" s="12">
        <v>66.240000000000009</v>
      </c>
      <c r="N425" s="13">
        <v>48.959999999999994</v>
      </c>
    </row>
    <row r="426" spans="1:14" x14ac:dyDescent="0.3">
      <c r="A426" s="7" t="s">
        <v>935</v>
      </c>
      <c r="B426" s="11" t="s">
        <v>936</v>
      </c>
      <c r="C426" s="12">
        <v>1</v>
      </c>
      <c r="D426" s="12">
        <v>1</v>
      </c>
      <c r="E426" s="15">
        <v>43739</v>
      </c>
      <c r="F426" s="12">
        <v>220</v>
      </c>
      <c r="G426" s="12">
        <v>44</v>
      </c>
      <c r="H426" s="17">
        <v>1</v>
      </c>
      <c r="I426" s="31">
        <v>20</v>
      </c>
      <c r="J426" s="12">
        <v>176</v>
      </c>
      <c r="K426" s="11" t="s">
        <v>14</v>
      </c>
      <c r="L426" s="11" t="s">
        <v>15</v>
      </c>
      <c r="M426" s="12">
        <v>39.6</v>
      </c>
      <c r="N426" s="13">
        <v>136.4</v>
      </c>
    </row>
    <row r="427" spans="1:14" x14ac:dyDescent="0.3">
      <c r="A427" s="7" t="s">
        <v>937</v>
      </c>
      <c r="B427" s="11" t="s">
        <v>938</v>
      </c>
      <c r="C427" s="12">
        <v>1</v>
      </c>
      <c r="D427" s="12">
        <v>1</v>
      </c>
      <c r="E427" s="15">
        <v>43739</v>
      </c>
      <c r="F427" s="12">
        <v>210</v>
      </c>
      <c r="G427" s="12">
        <v>42</v>
      </c>
      <c r="H427" s="17">
        <v>1</v>
      </c>
      <c r="I427" s="31">
        <v>20</v>
      </c>
      <c r="J427" s="12">
        <v>168</v>
      </c>
      <c r="K427" s="11" t="s">
        <v>14</v>
      </c>
      <c r="L427" s="11" t="s">
        <v>75</v>
      </c>
      <c r="M427" s="12">
        <v>37.799999999999997</v>
      </c>
      <c r="N427" s="13">
        <v>130.19999999999999</v>
      </c>
    </row>
    <row r="428" spans="1:14" x14ac:dyDescent="0.3">
      <c r="A428" s="7" t="s">
        <v>939</v>
      </c>
      <c r="B428" s="11" t="s">
        <v>940</v>
      </c>
      <c r="C428" s="12">
        <v>1</v>
      </c>
      <c r="D428" s="12">
        <v>1</v>
      </c>
      <c r="E428" s="15">
        <v>43739</v>
      </c>
      <c r="F428" s="12">
        <v>192</v>
      </c>
      <c r="G428" s="12">
        <v>38.399999999999977</v>
      </c>
      <c r="H428" s="17">
        <v>1</v>
      </c>
      <c r="I428" s="31">
        <v>19.999999999999986</v>
      </c>
      <c r="J428" s="12">
        <v>153.60000000000002</v>
      </c>
      <c r="K428" s="11" t="s">
        <v>14</v>
      </c>
      <c r="L428" s="11" t="s">
        <v>78</v>
      </c>
      <c r="M428" s="12">
        <v>34.56</v>
      </c>
      <c r="N428" s="13">
        <v>119.04000000000002</v>
      </c>
    </row>
    <row r="429" spans="1:14" x14ac:dyDescent="0.3">
      <c r="A429" s="7" t="s">
        <v>941</v>
      </c>
      <c r="B429" s="11" t="s">
        <v>942</v>
      </c>
      <c r="C429" s="12">
        <v>1</v>
      </c>
      <c r="D429" s="12">
        <v>1</v>
      </c>
      <c r="E429" s="15">
        <v>43739</v>
      </c>
      <c r="F429" s="12">
        <v>327</v>
      </c>
      <c r="G429" s="12">
        <v>65.399999999999977</v>
      </c>
      <c r="H429" s="17">
        <v>1</v>
      </c>
      <c r="I429" s="31">
        <v>19.999999999999993</v>
      </c>
      <c r="J429" s="12">
        <v>261.60000000000002</v>
      </c>
      <c r="K429" s="11" t="s">
        <v>20</v>
      </c>
      <c r="L429" s="11" t="s">
        <v>100</v>
      </c>
      <c r="M429" s="12">
        <v>94.83</v>
      </c>
      <c r="N429" s="13">
        <v>166.77000000000004</v>
      </c>
    </row>
    <row r="430" spans="1:14" x14ac:dyDescent="0.3">
      <c r="A430" s="7" t="s">
        <v>943</v>
      </c>
      <c r="B430" s="11" t="s">
        <v>944</v>
      </c>
      <c r="C430" s="12">
        <v>1</v>
      </c>
      <c r="D430" s="12">
        <v>1</v>
      </c>
      <c r="E430" s="15">
        <v>43739</v>
      </c>
      <c r="F430" s="12">
        <v>313</v>
      </c>
      <c r="G430" s="12">
        <v>62.599999999999994</v>
      </c>
      <c r="H430" s="17">
        <v>1</v>
      </c>
      <c r="I430" s="31">
        <v>20</v>
      </c>
      <c r="J430" s="12">
        <v>250.4</v>
      </c>
      <c r="K430" s="11" t="s">
        <v>20</v>
      </c>
      <c r="L430" s="11" t="s">
        <v>21</v>
      </c>
      <c r="M430" s="12">
        <v>93.899999999999991</v>
      </c>
      <c r="N430" s="13">
        <v>156.5</v>
      </c>
    </row>
    <row r="431" spans="1:14" x14ac:dyDescent="0.3">
      <c r="A431" s="7" t="s">
        <v>945</v>
      </c>
      <c r="B431" s="11" t="s">
        <v>946</v>
      </c>
      <c r="C431" s="12">
        <v>1</v>
      </c>
      <c r="D431" s="12">
        <v>1</v>
      </c>
      <c r="E431" s="15">
        <v>43739</v>
      </c>
      <c r="F431" s="12">
        <v>313</v>
      </c>
      <c r="G431" s="12">
        <v>62.599999999999994</v>
      </c>
      <c r="H431" s="17">
        <v>1</v>
      </c>
      <c r="I431" s="31">
        <v>20</v>
      </c>
      <c r="J431" s="12">
        <v>250.4</v>
      </c>
      <c r="K431" s="11" t="s">
        <v>20</v>
      </c>
      <c r="L431" s="11" t="s">
        <v>21</v>
      </c>
      <c r="M431" s="12">
        <v>93.899999999999991</v>
      </c>
      <c r="N431" s="13">
        <v>156.5</v>
      </c>
    </row>
    <row r="432" spans="1:14" x14ac:dyDescent="0.3">
      <c r="A432" s="7" t="s">
        <v>947</v>
      </c>
      <c r="B432" s="11" t="s">
        <v>948</v>
      </c>
      <c r="C432" s="12">
        <v>1</v>
      </c>
      <c r="D432" s="12">
        <v>1</v>
      </c>
      <c r="E432" s="15">
        <v>43739</v>
      </c>
      <c r="F432" s="12">
        <v>336</v>
      </c>
      <c r="G432" s="12">
        <v>67.199999999999989</v>
      </c>
      <c r="H432" s="17">
        <v>1</v>
      </c>
      <c r="I432" s="31">
        <v>19.999999999999996</v>
      </c>
      <c r="J432" s="12">
        <v>268.8</v>
      </c>
      <c r="K432" s="11" t="s">
        <v>60</v>
      </c>
      <c r="L432" s="11" t="s">
        <v>247</v>
      </c>
      <c r="M432" s="12">
        <v>120.96</v>
      </c>
      <c r="N432" s="13">
        <v>147.84000000000003</v>
      </c>
    </row>
    <row r="433" spans="1:14" x14ac:dyDescent="0.3">
      <c r="A433" s="7" t="s">
        <v>949</v>
      </c>
      <c r="B433" s="11" t="s">
        <v>950</v>
      </c>
      <c r="C433" s="12">
        <v>1</v>
      </c>
      <c r="D433" s="12">
        <v>1</v>
      </c>
      <c r="E433" s="15">
        <v>43739</v>
      </c>
      <c r="F433" s="12">
        <v>383</v>
      </c>
      <c r="G433" s="12">
        <v>76.599999999999966</v>
      </c>
      <c r="H433" s="17">
        <v>1</v>
      </c>
      <c r="I433" s="31">
        <v>19.999999999999989</v>
      </c>
      <c r="J433" s="12">
        <v>306.40000000000003</v>
      </c>
      <c r="K433" s="11" t="s">
        <v>63</v>
      </c>
      <c r="L433" s="11" t="s">
        <v>66</v>
      </c>
      <c r="M433" s="12">
        <v>122.56</v>
      </c>
      <c r="N433" s="13">
        <v>183.84000000000003</v>
      </c>
    </row>
    <row r="434" spans="1:14" x14ac:dyDescent="0.3">
      <c r="A434" s="7" t="s">
        <v>951</v>
      </c>
      <c r="B434" s="11" t="s">
        <v>952</v>
      </c>
      <c r="C434" s="12">
        <v>1</v>
      </c>
      <c r="D434" s="12">
        <v>1</v>
      </c>
      <c r="E434" s="15">
        <v>43739</v>
      </c>
      <c r="F434" s="12">
        <v>168</v>
      </c>
      <c r="G434" s="12">
        <v>33.599999999999994</v>
      </c>
      <c r="H434" s="17">
        <v>1</v>
      </c>
      <c r="I434" s="31">
        <v>19.999999999999996</v>
      </c>
      <c r="J434" s="12">
        <v>134.4</v>
      </c>
      <c r="K434" s="11" t="s">
        <v>11</v>
      </c>
      <c r="L434" s="11" t="s">
        <v>121</v>
      </c>
      <c r="M434" s="12">
        <v>75.600000000000009</v>
      </c>
      <c r="N434" s="13">
        <v>58.8</v>
      </c>
    </row>
    <row r="435" spans="1:14" x14ac:dyDescent="0.3">
      <c r="A435" s="7" t="s">
        <v>953</v>
      </c>
      <c r="B435" s="11" t="s">
        <v>954</v>
      </c>
      <c r="C435" s="12">
        <v>1</v>
      </c>
      <c r="D435" s="12">
        <v>1</v>
      </c>
      <c r="E435" s="15">
        <v>43739</v>
      </c>
      <c r="F435" s="12">
        <v>210</v>
      </c>
      <c r="G435" s="12">
        <v>42</v>
      </c>
      <c r="H435" s="17">
        <v>1</v>
      </c>
      <c r="I435" s="31">
        <v>20</v>
      </c>
      <c r="J435" s="12">
        <v>168</v>
      </c>
      <c r="K435" s="11" t="s">
        <v>14</v>
      </c>
      <c r="L435" s="11" t="s">
        <v>75</v>
      </c>
      <c r="M435" s="12">
        <v>37.799999999999997</v>
      </c>
      <c r="N435" s="13">
        <v>130.19999999999999</v>
      </c>
    </row>
    <row r="436" spans="1:14" x14ac:dyDescent="0.3">
      <c r="A436" s="7" t="s">
        <v>955</v>
      </c>
      <c r="B436" s="11" t="s">
        <v>956</v>
      </c>
      <c r="C436" s="12">
        <v>1</v>
      </c>
      <c r="D436" s="12">
        <v>1</v>
      </c>
      <c r="E436" s="15">
        <v>43739</v>
      </c>
      <c r="F436" s="12">
        <v>220</v>
      </c>
      <c r="G436" s="12">
        <v>44</v>
      </c>
      <c r="H436" s="17">
        <v>1</v>
      </c>
      <c r="I436" s="31">
        <v>20</v>
      </c>
      <c r="J436" s="12">
        <v>176</v>
      </c>
      <c r="K436" s="11" t="s">
        <v>14</v>
      </c>
      <c r="L436" s="11" t="s">
        <v>15</v>
      </c>
      <c r="M436" s="12">
        <v>39.6</v>
      </c>
      <c r="N436" s="13">
        <v>136.4</v>
      </c>
    </row>
    <row r="437" spans="1:14" x14ac:dyDescent="0.3">
      <c r="A437" s="7" t="s">
        <v>957</v>
      </c>
      <c r="B437" s="11" t="s">
        <v>958</v>
      </c>
      <c r="C437" s="12">
        <v>1</v>
      </c>
      <c r="D437" s="12">
        <v>1</v>
      </c>
      <c r="E437" s="15">
        <v>43739</v>
      </c>
      <c r="F437" s="12">
        <v>192</v>
      </c>
      <c r="G437" s="12">
        <v>38.399999999999977</v>
      </c>
      <c r="H437" s="17">
        <v>1</v>
      </c>
      <c r="I437" s="31">
        <v>19.999999999999986</v>
      </c>
      <c r="J437" s="12">
        <v>153.60000000000002</v>
      </c>
      <c r="K437" s="11" t="s">
        <v>14</v>
      </c>
      <c r="L437" s="11" t="s">
        <v>78</v>
      </c>
      <c r="M437" s="12">
        <v>34.56</v>
      </c>
      <c r="N437" s="13">
        <v>119.04000000000002</v>
      </c>
    </row>
    <row r="438" spans="1:14" x14ac:dyDescent="0.3">
      <c r="A438" s="7" t="s">
        <v>959</v>
      </c>
      <c r="B438" s="11" t="s">
        <v>960</v>
      </c>
      <c r="C438" s="12">
        <v>1</v>
      </c>
      <c r="D438" s="12">
        <v>1</v>
      </c>
      <c r="E438" s="15">
        <v>43739</v>
      </c>
      <c r="F438" s="12">
        <v>327</v>
      </c>
      <c r="G438" s="12">
        <v>65.399999999999977</v>
      </c>
      <c r="H438" s="17">
        <v>1</v>
      </c>
      <c r="I438" s="31">
        <v>19.999999999999993</v>
      </c>
      <c r="J438" s="12">
        <v>261.60000000000002</v>
      </c>
      <c r="K438" s="11" t="s">
        <v>20</v>
      </c>
      <c r="L438" s="11" t="s">
        <v>100</v>
      </c>
      <c r="M438" s="12">
        <v>94.83</v>
      </c>
      <c r="N438" s="13">
        <v>166.77000000000004</v>
      </c>
    </row>
    <row r="439" spans="1:14" x14ac:dyDescent="0.3">
      <c r="A439" s="7" t="s">
        <v>961</v>
      </c>
      <c r="B439" s="11" t="s">
        <v>962</v>
      </c>
      <c r="C439" s="12">
        <v>1</v>
      </c>
      <c r="D439" s="12">
        <v>1</v>
      </c>
      <c r="E439" s="15">
        <v>43739</v>
      </c>
      <c r="F439" s="12">
        <v>255</v>
      </c>
      <c r="G439" s="12">
        <v>51</v>
      </c>
      <c r="H439" s="17">
        <v>1</v>
      </c>
      <c r="I439" s="31">
        <v>20</v>
      </c>
      <c r="J439" s="12">
        <v>204</v>
      </c>
      <c r="K439" s="11" t="s">
        <v>20</v>
      </c>
      <c r="L439" s="11" t="s">
        <v>102</v>
      </c>
      <c r="M439" s="12">
        <v>66.3</v>
      </c>
      <c r="N439" s="13">
        <v>137.69999999999999</v>
      </c>
    </row>
    <row r="440" spans="1:14" x14ac:dyDescent="0.3">
      <c r="A440" s="7" t="s">
        <v>963</v>
      </c>
      <c r="B440" s="11" t="s">
        <v>964</v>
      </c>
      <c r="C440" s="12">
        <v>1</v>
      </c>
      <c r="D440" s="12">
        <v>1</v>
      </c>
      <c r="E440" s="15">
        <v>43739</v>
      </c>
      <c r="F440" s="12">
        <v>327</v>
      </c>
      <c r="G440" s="12">
        <v>65.399999999999977</v>
      </c>
      <c r="H440" s="17">
        <v>1</v>
      </c>
      <c r="I440" s="31">
        <v>19.999999999999993</v>
      </c>
      <c r="J440" s="12">
        <v>261.60000000000002</v>
      </c>
      <c r="K440" s="11" t="s">
        <v>20</v>
      </c>
      <c r="L440" s="11" t="s">
        <v>100</v>
      </c>
      <c r="M440" s="12">
        <v>94.83</v>
      </c>
      <c r="N440" s="13">
        <v>166.77000000000004</v>
      </c>
    </row>
    <row r="441" spans="1:14" x14ac:dyDescent="0.3">
      <c r="A441" s="7" t="s">
        <v>965</v>
      </c>
      <c r="B441" s="11" t="s">
        <v>966</v>
      </c>
      <c r="C441" s="12">
        <v>1</v>
      </c>
      <c r="D441" s="12">
        <v>1</v>
      </c>
      <c r="E441" s="15">
        <v>43739</v>
      </c>
      <c r="F441" s="12">
        <v>447</v>
      </c>
      <c r="G441" s="12">
        <v>89.399999999999977</v>
      </c>
      <c r="H441" s="17">
        <v>1</v>
      </c>
      <c r="I441" s="31">
        <v>19.999999999999996</v>
      </c>
      <c r="J441" s="12">
        <v>357.6</v>
      </c>
      <c r="K441" s="11" t="s">
        <v>63</v>
      </c>
      <c r="L441" s="11" t="s">
        <v>64</v>
      </c>
      <c r="M441" s="12">
        <v>156.44999999999999</v>
      </c>
      <c r="N441" s="13">
        <v>201.15000000000003</v>
      </c>
    </row>
    <row r="442" spans="1:14" x14ac:dyDescent="0.3">
      <c r="A442" s="7" t="s">
        <v>967</v>
      </c>
      <c r="B442" s="11" t="s">
        <v>968</v>
      </c>
      <c r="C442" s="12">
        <v>1</v>
      </c>
      <c r="D442" s="12">
        <v>1</v>
      </c>
      <c r="E442" s="15">
        <v>43739</v>
      </c>
      <c r="F442" s="12">
        <v>172</v>
      </c>
      <c r="G442" s="12">
        <v>34.400000000000006</v>
      </c>
      <c r="H442" s="17">
        <v>1</v>
      </c>
      <c r="I442" s="31">
        <v>20.000000000000004</v>
      </c>
      <c r="J442" s="12">
        <v>137.6</v>
      </c>
      <c r="K442" s="11" t="s">
        <v>11</v>
      </c>
      <c r="L442" s="11" t="s">
        <v>71</v>
      </c>
      <c r="M442" s="12">
        <v>65.36</v>
      </c>
      <c r="N442" s="13">
        <v>72.239999999999995</v>
      </c>
    </row>
    <row r="443" spans="1:14" x14ac:dyDescent="0.3">
      <c r="A443" s="7" t="s">
        <v>969</v>
      </c>
      <c r="B443" s="11" t="s">
        <v>970</v>
      </c>
      <c r="C443" s="12">
        <v>1</v>
      </c>
      <c r="D443" s="12">
        <v>1</v>
      </c>
      <c r="E443" s="15">
        <v>43739</v>
      </c>
      <c r="F443" s="12">
        <v>205</v>
      </c>
      <c r="G443" s="12">
        <v>41</v>
      </c>
      <c r="H443" s="17">
        <v>1</v>
      </c>
      <c r="I443" s="31">
        <v>20</v>
      </c>
      <c r="J443" s="12">
        <v>164</v>
      </c>
      <c r="K443" s="11" t="s">
        <v>14</v>
      </c>
      <c r="L443" s="11" t="s">
        <v>87</v>
      </c>
      <c r="M443" s="12">
        <v>36.9</v>
      </c>
      <c r="N443" s="13">
        <v>127.1</v>
      </c>
    </row>
    <row r="444" spans="1:14" x14ac:dyDescent="0.3">
      <c r="A444" s="7" t="s">
        <v>971</v>
      </c>
      <c r="B444" s="11" t="s">
        <v>972</v>
      </c>
      <c r="C444" s="12">
        <v>1</v>
      </c>
      <c r="D444" s="12">
        <v>1</v>
      </c>
      <c r="E444" s="15">
        <v>43739</v>
      </c>
      <c r="F444" s="12">
        <v>205</v>
      </c>
      <c r="G444" s="12">
        <v>41</v>
      </c>
      <c r="H444" s="17">
        <v>1</v>
      </c>
      <c r="I444" s="31">
        <v>20</v>
      </c>
      <c r="J444" s="12">
        <v>164</v>
      </c>
      <c r="K444" s="11" t="s">
        <v>14</v>
      </c>
      <c r="L444" s="11" t="s">
        <v>87</v>
      </c>
      <c r="M444" s="12">
        <v>36.9</v>
      </c>
      <c r="N444" s="13">
        <v>127.1</v>
      </c>
    </row>
    <row r="445" spans="1:14" x14ac:dyDescent="0.3">
      <c r="A445" s="7" t="s">
        <v>973</v>
      </c>
      <c r="B445" s="11" t="s">
        <v>974</v>
      </c>
      <c r="C445" s="12">
        <v>1</v>
      </c>
      <c r="D445" s="12">
        <v>1</v>
      </c>
      <c r="E445" s="15">
        <v>43739</v>
      </c>
      <c r="F445" s="12">
        <v>255</v>
      </c>
      <c r="G445" s="12">
        <v>51</v>
      </c>
      <c r="H445" s="17">
        <v>1</v>
      </c>
      <c r="I445" s="31">
        <v>20</v>
      </c>
      <c r="J445" s="12">
        <v>204</v>
      </c>
      <c r="K445" s="11" t="s">
        <v>20</v>
      </c>
      <c r="L445" s="11" t="s">
        <v>102</v>
      </c>
      <c r="M445" s="12">
        <v>66.3</v>
      </c>
      <c r="N445" s="13">
        <v>137.69999999999999</v>
      </c>
    </row>
    <row r="446" spans="1:14" x14ac:dyDescent="0.3">
      <c r="A446" s="7" t="s">
        <v>975</v>
      </c>
      <c r="B446" s="11" t="s">
        <v>976</v>
      </c>
      <c r="C446" s="12">
        <v>1</v>
      </c>
      <c r="D446" s="12">
        <v>1</v>
      </c>
      <c r="E446" s="15">
        <v>43739</v>
      </c>
      <c r="F446" s="12">
        <v>447</v>
      </c>
      <c r="G446" s="12">
        <v>89.399999999999977</v>
      </c>
      <c r="H446" s="17">
        <v>1</v>
      </c>
      <c r="I446" s="31">
        <v>19.999999999999996</v>
      </c>
      <c r="J446" s="12">
        <v>357.6</v>
      </c>
      <c r="K446" s="11" t="s">
        <v>63</v>
      </c>
      <c r="L446" s="11" t="s">
        <v>64</v>
      </c>
      <c r="M446" s="12">
        <v>156.44999999999999</v>
      </c>
      <c r="N446" s="13">
        <v>201.15000000000003</v>
      </c>
    </row>
    <row r="447" spans="1:14" x14ac:dyDescent="0.3">
      <c r="A447" s="7" t="s">
        <v>977</v>
      </c>
      <c r="B447" s="11" t="s">
        <v>978</v>
      </c>
      <c r="C447" s="12">
        <v>1</v>
      </c>
      <c r="D447" s="12">
        <v>1</v>
      </c>
      <c r="E447" s="15">
        <v>43739</v>
      </c>
      <c r="F447" s="12">
        <v>488</v>
      </c>
      <c r="G447" s="12">
        <v>97.599999999999966</v>
      </c>
      <c r="H447" s="17">
        <v>1</v>
      </c>
      <c r="I447" s="31">
        <v>19.999999999999993</v>
      </c>
      <c r="J447" s="12">
        <v>390.40000000000003</v>
      </c>
      <c r="K447" s="11" t="s">
        <v>44</v>
      </c>
      <c r="L447" s="11" t="s">
        <v>50</v>
      </c>
      <c r="M447" s="12">
        <v>156.16</v>
      </c>
      <c r="N447" s="13">
        <v>234.24000000000004</v>
      </c>
    </row>
    <row r="448" spans="1:14" x14ac:dyDescent="0.3">
      <c r="A448" s="7" t="s">
        <v>979</v>
      </c>
      <c r="B448" s="11" t="s">
        <v>980</v>
      </c>
      <c r="C448" s="12">
        <v>1</v>
      </c>
      <c r="D448" s="12">
        <v>1</v>
      </c>
      <c r="E448" s="15">
        <v>43739</v>
      </c>
      <c r="F448" s="12">
        <v>336</v>
      </c>
      <c r="G448" s="12">
        <v>67.199999999999989</v>
      </c>
      <c r="H448" s="17">
        <v>1</v>
      </c>
      <c r="I448" s="31">
        <v>19.999999999999996</v>
      </c>
      <c r="J448" s="12">
        <v>268.8</v>
      </c>
      <c r="K448" s="11" t="s">
        <v>60</v>
      </c>
      <c r="L448" s="11" t="s">
        <v>247</v>
      </c>
      <c r="M448" s="12">
        <v>120.96</v>
      </c>
      <c r="N448" s="13">
        <v>147.84000000000003</v>
      </c>
    </row>
    <row r="449" spans="1:14" x14ac:dyDescent="0.3">
      <c r="A449" s="7" t="s">
        <v>981</v>
      </c>
      <c r="B449" s="11" t="s">
        <v>982</v>
      </c>
      <c r="C449" s="12">
        <v>1</v>
      </c>
      <c r="D449" s="12">
        <v>1</v>
      </c>
      <c r="E449" s="15">
        <v>43739</v>
      </c>
      <c r="F449" s="12">
        <v>447</v>
      </c>
      <c r="G449" s="12">
        <v>89.399999999999977</v>
      </c>
      <c r="H449" s="17">
        <v>1</v>
      </c>
      <c r="I449" s="31">
        <v>19.999999999999996</v>
      </c>
      <c r="J449" s="12">
        <v>357.6</v>
      </c>
      <c r="K449" s="11" t="s">
        <v>63</v>
      </c>
      <c r="L449" s="11" t="s">
        <v>64</v>
      </c>
      <c r="M449" s="12">
        <v>156.44999999999999</v>
      </c>
      <c r="N449" s="13">
        <v>201.15000000000003</v>
      </c>
    </row>
    <row r="450" spans="1:14" x14ac:dyDescent="0.3">
      <c r="A450" s="7" t="s">
        <v>983</v>
      </c>
      <c r="B450" s="11" t="s">
        <v>984</v>
      </c>
      <c r="C450" s="12">
        <v>1</v>
      </c>
      <c r="D450" s="12">
        <v>1</v>
      </c>
      <c r="E450" s="15">
        <v>43739</v>
      </c>
      <c r="F450" s="12">
        <v>144</v>
      </c>
      <c r="G450" s="12">
        <v>28.799999999999997</v>
      </c>
      <c r="H450" s="17">
        <v>1</v>
      </c>
      <c r="I450" s="31">
        <v>20</v>
      </c>
      <c r="J450" s="12">
        <v>115.2</v>
      </c>
      <c r="K450" s="11" t="s">
        <v>11</v>
      </c>
      <c r="L450" s="11" t="s">
        <v>119</v>
      </c>
      <c r="M450" s="12">
        <v>66.240000000000009</v>
      </c>
      <c r="N450" s="13">
        <v>48.959999999999994</v>
      </c>
    </row>
    <row r="451" spans="1:14" x14ac:dyDescent="0.3">
      <c r="A451" s="7" t="s">
        <v>985</v>
      </c>
      <c r="B451" s="11" t="s">
        <v>986</v>
      </c>
      <c r="C451" s="12">
        <v>1</v>
      </c>
      <c r="D451" s="12">
        <v>1</v>
      </c>
      <c r="E451" s="15">
        <v>43739</v>
      </c>
      <c r="F451" s="12">
        <v>220</v>
      </c>
      <c r="G451" s="12">
        <v>44</v>
      </c>
      <c r="H451" s="17">
        <v>1</v>
      </c>
      <c r="I451" s="31">
        <v>20</v>
      </c>
      <c r="J451" s="12">
        <v>176</v>
      </c>
      <c r="K451" s="11" t="s">
        <v>14</v>
      </c>
      <c r="L451" s="11" t="s">
        <v>15</v>
      </c>
      <c r="M451" s="12">
        <v>39.6</v>
      </c>
      <c r="N451" s="13">
        <v>136.4</v>
      </c>
    </row>
    <row r="452" spans="1:14" x14ac:dyDescent="0.3">
      <c r="A452" s="7" t="s">
        <v>987</v>
      </c>
      <c r="B452" s="11" t="s">
        <v>988</v>
      </c>
      <c r="C452" s="12">
        <v>1</v>
      </c>
      <c r="D452" s="12">
        <v>1</v>
      </c>
      <c r="E452" s="15">
        <v>43739</v>
      </c>
      <c r="F452" s="12">
        <v>192</v>
      </c>
      <c r="G452" s="12">
        <v>38.399999999999977</v>
      </c>
      <c r="H452" s="17">
        <v>1</v>
      </c>
      <c r="I452" s="31">
        <v>19.999999999999986</v>
      </c>
      <c r="J452" s="12">
        <v>153.60000000000002</v>
      </c>
      <c r="K452" s="11" t="s">
        <v>14</v>
      </c>
      <c r="L452" s="11" t="s">
        <v>78</v>
      </c>
      <c r="M452" s="12">
        <v>34.56</v>
      </c>
      <c r="N452" s="13">
        <v>119.04000000000002</v>
      </c>
    </row>
    <row r="453" spans="1:14" x14ac:dyDescent="0.3">
      <c r="A453" s="7" t="s">
        <v>989</v>
      </c>
      <c r="B453" s="11" t="s">
        <v>990</v>
      </c>
      <c r="C453" s="12">
        <v>1</v>
      </c>
      <c r="D453" s="12">
        <v>1</v>
      </c>
      <c r="E453" s="15">
        <v>43739</v>
      </c>
      <c r="F453" s="12">
        <v>240</v>
      </c>
      <c r="G453" s="12">
        <v>0</v>
      </c>
      <c r="H453" s="17">
        <v>0</v>
      </c>
      <c r="I453" s="31">
        <v>0</v>
      </c>
      <c r="J453" s="12">
        <v>240</v>
      </c>
      <c r="K453" s="11" t="s">
        <v>14</v>
      </c>
      <c r="L453" s="11" t="s">
        <v>17</v>
      </c>
      <c r="M453" s="12">
        <v>43.199999999999996</v>
      </c>
      <c r="N453" s="13">
        <v>196.8</v>
      </c>
    </row>
    <row r="454" spans="1:14" x14ac:dyDescent="0.3">
      <c r="A454" s="7" t="s">
        <v>991</v>
      </c>
      <c r="B454" s="11" t="s">
        <v>992</v>
      </c>
      <c r="C454" s="12">
        <v>1</v>
      </c>
      <c r="D454" s="12">
        <v>1</v>
      </c>
      <c r="E454" s="15">
        <v>43739</v>
      </c>
      <c r="F454" s="12">
        <v>313</v>
      </c>
      <c r="G454" s="12">
        <v>0</v>
      </c>
      <c r="H454" s="17">
        <v>0</v>
      </c>
      <c r="I454" s="31">
        <v>0</v>
      </c>
      <c r="J454" s="12">
        <v>313</v>
      </c>
      <c r="K454" s="11" t="s">
        <v>20</v>
      </c>
      <c r="L454" s="11" t="s">
        <v>21</v>
      </c>
      <c r="M454" s="12">
        <v>93.899999999999991</v>
      </c>
      <c r="N454" s="13">
        <v>219.10000000000002</v>
      </c>
    </row>
    <row r="455" spans="1:14" x14ac:dyDescent="0.3">
      <c r="A455" s="7" t="s">
        <v>993</v>
      </c>
      <c r="B455" s="11" t="s">
        <v>994</v>
      </c>
      <c r="C455" s="12">
        <v>1</v>
      </c>
      <c r="D455" s="12">
        <v>1</v>
      </c>
      <c r="E455" s="15">
        <v>43739</v>
      </c>
      <c r="F455" s="12">
        <v>327</v>
      </c>
      <c r="G455" s="12">
        <v>0</v>
      </c>
      <c r="H455" s="17">
        <v>0</v>
      </c>
      <c r="I455" s="31">
        <v>0</v>
      </c>
      <c r="J455" s="12">
        <v>327</v>
      </c>
      <c r="K455" s="11" t="s">
        <v>20</v>
      </c>
      <c r="L455" s="11" t="s">
        <v>100</v>
      </c>
      <c r="M455" s="12">
        <v>94.83</v>
      </c>
      <c r="N455" s="13">
        <v>232.17000000000002</v>
      </c>
    </row>
    <row r="456" spans="1:14" x14ac:dyDescent="0.3">
      <c r="A456" s="7" t="s">
        <v>995</v>
      </c>
      <c r="B456" s="11" t="s">
        <v>996</v>
      </c>
      <c r="C456" s="12">
        <v>1</v>
      </c>
      <c r="D456" s="12">
        <v>1</v>
      </c>
      <c r="E456" s="15">
        <v>43739</v>
      </c>
      <c r="F456" s="12">
        <v>327</v>
      </c>
      <c r="G456" s="12">
        <v>0</v>
      </c>
      <c r="H456" s="17">
        <v>0</v>
      </c>
      <c r="I456" s="31">
        <v>0</v>
      </c>
      <c r="J456" s="12">
        <v>327</v>
      </c>
      <c r="K456" s="11" t="s">
        <v>20</v>
      </c>
      <c r="L456" s="11" t="s">
        <v>100</v>
      </c>
      <c r="M456" s="12">
        <v>94.83</v>
      </c>
      <c r="N456" s="13">
        <v>232.17000000000002</v>
      </c>
    </row>
    <row r="457" spans="1:14" x14ac:dyDescent="0.3">
      <c r="A457" s="7" t="s">
        <v>997</v>
      </c>
      <c r="B457" s="11" t="s">
        <v>998</v>
      </c>
      <c r="C457" s="12">
        <v>1</v>
      </c>
      <c r="D457" s="12">
        <v>1</v>
      </c>
      <c r="E457" s="15">
        <v>43739</v>
      </c>
      <c r="F457" s="12">
        <v>336</v>
      </c>
      <c r="G457" s="12">
        <v>0</v>
      </c>
      <c r="H457" s="17">
        <v>0</v>
      </c>
      <c r="I457" s="31">
        <v>0</v>
      </c>
      <c r="J457" s="12">
        <v>336</v>
      </c>
      <c r="K457" s="11" t="s">
        <v>60</v>
      </c>
      <c r="L457" s="11" t="s">
        <v>247</v>
      </c>
      <c r="M457" s="12">
        <v>120.96</v>
      </c>
      <c r="N457" s="13">
        <v>215.04000000000002</v>
      </c>
    </row>
    <row r="458" spans="1:14" x14ac:dyDescent="0.3">
      <c r="A458" s="7" t="s">
        <v>999</v>
      </c>
      <c r="B458" s="11" t="s">
        <v>1000</v>
      </c>
      <c r="C458" s="12">
        <v>1</v>
      </c>
      <c r="D458" s="12">
        <v>1</v>
      </c>
      <c r="E458" s="15">
        <v>43739</v>
      </c>
      <c r="F458" s="12">
        <v>345</v>
      </c>
      <c r="G458" s="12">
        <v>0</v>
      </c>
      <c r="H458" s="17">
        <v>0</v>
      </c>
      <c r="I458" s="31">
        <v>0</v>
      </c>
      <c r="J458" s="12">
        <v>345</v>
      </c>
      <c r="K458" s="11" t="s">
        <v>63</v>
      </c>
      <c r="L458" s="11" t="s">
        <v>116</v>
      </c>
      <c r="M458" s="12">
        <v>106.95</v>
      </c>
      <c r="N458" s="13">
        <v>238.05</v>
      </c>
    </row>
    <row r="459" spans="1:14" x14ac:dyDescent="0.3">
      <c r="A459" s="7" t="s">
        <v>1001</v>
      </c>
      <c r="B459" s="11" t="s">
        <v>1002</v>
      </c>
      <c r="C459" s="12">
        <v>1</v>
      </c>
      <c r="D459" s="12">
        <v>1</v>
      </c>
      <c r="E459" s="15">
        <v>43739</v>
      </c>
      <c r="F459" s="12">
        <v>172</v>
      </c>
      <c r="G459" s="12">
        <v>0</v>
      </c>
      <c r="H459" s="17">
        <v>0</v>
      </c>
      <c r="I459" s="31">
        <v>0</v>
      </c>
      <c r="J459" s="12">
        <v>172</v>
      </c>
      <c r="K459" s="11" t="s">
        <v>11</v>
      </c>
      <c r="L459" s="11" t="s">
        <v>71</v>
      </c>
      <c r="M459" s="12">
        <v>65.36</v>
      </c>
      <c r="N459" s="13">
        <v>106.64</v>
      </c>
    </row>
    <row r="460" spans="1:14" x14ac:dyDescent="0.3">
      <c r="A460" s="7" t="s">
        <v>1003</v>
      </c>
      <c r="B460" s="11" t="s">
        <v>1004</v>
      </c>
      <c r="C460" s="12">
        <v>1</v>
      </c>
      <c r="D460" s="12">
        <v>1</v>
      </c>
      <c r="E460" s="15">
        <v>43739</v>
      </c>
      <c r="F460" s="12">
        <v>240</v>
      </c>
      <c r="G460" s="12">
        <v>0</v>
      </c>
      <c r="H460" s="17">
        <v>0</v>
      </c>
      <c r="I460" s="31">
        <v>0</v>
      </c>
      <c r="J460" s="12">
        <v>240</v>
      </c>
      <c r="K460" s="11" t="s">
        <v>14</v>
      </c>
      <c r="L460" s="11" t="s">
        <v>17</v>
      </c>
      <c r="M460" s="12">
        <v>43.199999999999996</v>
      </c>
      <c r="N460" s="13">
        <v>196.8</v>
      </c>
    </row>
    <row r="461" spans="1:14" x14ac:dyDescent="0.3">
      <c r="A461" s="7" t="s">
        <v>1005</v>
      </c>
      <c r="B461" s="11" t="s">
        <v>1006</v>
      </c>
      <c r="C461" s="12">
        <v>1</v>
      </c>
      <c r="D461" s="12">
        <v>1</v>
      </c>
      <c r="E461" s="15">
        <v>43739</v>
      </c>
      <c r="F461" s="12">
        <v>240</v>
      </c>
      <c r="G461" s="12">
        <v>0</v>
      </c>
      <c r="H461" s="17">
        <v>0</v>
      </c>
      <c r="I461" s="31">
        <v>0</v>
      </c>
      <c r="J461" s="12">
        <v>240</v>
      </c>
      <c r="K461" s="11" t="s">
        <v>14</v>
      </c>
      <c r="L461" s="11" t="s">
        <v>17</v>
      </c>
      <c r="M461" s="12">
        <v>43.199999999999996</v>
      </c>
      <c r="N461" s="13">
        <v>196.8</v>
      </c>
    </row>
    <row r="462" spans="1:14" x14ac:dyDescent="0.3">
      <c r="A462" s="7" t="s">
        <v>1007</v>
      </c>
      <c r="B462" s="11" t="s">
        <v>1008</v>
      </c>
      <c r="C462" s="12">
        <v>1</v>
      </c>
      <c r="D462" s="12">
        <v>1</v>
      </c>
      <c r="E462" s="15">
        <v>43739</v>
      </c>
      <c r="F462" s="12">
        <v>220</v>
      </c>
      <c r="G462" s="12">
        <v>0</v>
      </c>
      <c r="H462" s="17">
        <v>0</v>
      </c>
      <c r="I462" s="31">
        <v>0</v>
      </c>
      <c r="J462" s="12">
        <v>220</v>
      </c>
      <c r="K462" s="11" t="s">
        <v>14</v>
      </c>
      <c r="L462" s="11" t="s">
        <v>15</v>
      </c>
      <c r="M462" s="12">
        <v>39.6</v>
      </c>
      <c r="N462" s="13">
        <v>180.4</v>
      </c>
    </row>
    <row r="463" spans="1:14" x14ac:dyDescent="0.3">
      <c r="A463" s="7" t="s">
        <v>1009</v>
      </c>
      <c r="B463" s="11" t="s">
        <v>1010</v>
      </c>
      <c r="C463" s="12">
        <v>1</v>
      </c>
      <c r="D463" s="12">
        <v>1</v>
      </c>
      <c r="E463" s="15">
        <v>43739</v>
      </c>
      <c r="F463" s="12">
        <v>255</v>
      </c>
      <c r="G463" s="12">
        <v>0</v>
      </c>
      <c r="H463" s="17">
        <v>0</v>
      </c>
      <c r="I463" s="31">
        <v>0</v>
      </c>
      <c r="J463" s="12">
        <v>255</v>
      </c>
      <c r="K463" s="11" t="s">
        <v>20</v>
      </c>
      <c r="L463" s="11" t="s">
        <v>102</v>
      </c>
      <c r="M463" s="12">
        <v>66.3</v>
      </c>
      <c r="N463" s="13">
        <v>188.7</v>
      </c>
    </row>
    <row r="464" spans="1:14" x14ac:dyDescent="0.3">
      <c r="A464" s="7" t="s">
        <v>1011</v>
      </c>
      <c r="B464" s="11" t="s">
        <v>1012</v>
      </c>
      <c r="C464" s="12">
        <v>1</v>
      </c>
      <c r="D464" s="12">
        <v>1</v>
      </c>
      <c r="E464" s="15">
        <v>43739</v>
      </c>
      <c r="F464" s="12">
        <v>258</v>
      </c>
      <c r="G464" s="12">
        <v>0</v>
      </c>
      <c r="H464" s="17">
        <v>0</v>
      </c>
      <c r="I464" s="31">
        <v>0</v>
      </c>
      <c r="J464" s="12">
        <v>258</v>
      </c>
      <c r="K464" s="11" t="s">
        <v>20</v>
      </c>
      <c r="L464" s="11" t="s">
        <v>105</v>
      </c>
      <c r="M464" s="12">
        <v>72.240000000000009</v>
      </c>
      <c r="N464" s="13">
        <v>185.76</v>
      </c>
    </row>
    <row r="465" spans="1:14" x14ac:dyDescent="0.3">
      <c r="A465" s="7" t="s">
        <v>1013</v>
      </c>
      <c r="B465" s="11" t="s">
        <v>1014</v>
      </c>
      <c r="C465" s="12">
        <v>1</v>
      </c>
      <c r="D465" s="12">
        <v>1</v>
      </c>
      <c r="E465" s="15">
        <v>43739</v>
      </c>
      <c r="F465" s="12">
        <v>313</v>
      </c>
      <c r="G465" s="12">
        <v>0</v>
      </c>
      <c r="H465" s="17">
        <v>0</v>
      </c>
      <c r="I465" s="31">
        <v>0</v>
      </c>
      <c r="J465" s="12">
        <v>313</v>
      </c>
      <c r="K465" s="11" t="s">
        <v>20</v>
      </c>
      <c r="L465" s="11" t="s">
        <v>21</v>
      </c>
      <c r="M465" s="12">
        <v>93.899999999999991</v>
      </c>
      <c r="N465" s="13">
        <v>219.10000000000002</v>
      </c>
    </row>
    <row r="466" spans="1:14" x14ac:dyDescent="0.3">
      <c r="A466" s="7" t="s">
        <v>1015</v>
      </c>
      <c r="B466" s="11" t="s">
        <v>1016</v>
      </c>
      <c r="C466" s="12">
        <v>1</v>
      </c>
      <c r="D466" s="12">
        <v>1</v>
      </c>
      <c r="E466" s="15">
        <v>43739</v>
      </c>
      <c r="F466" s="12">
        <v>383</v>
      </c>
      <c r="G466" s="12">
        <v>0</v>
      </c>
      <c r="H466" s="17">
        <v>0</v>
      </c>
      <c r="I466" s="31">
        <v>0</v>
      </c>
      <c r="J466" s="12">
        <v>383</v>
      </c>
      <c r="K466" s="11" t="s">
        <v>63</v>
      </c>
      <c r="L466" s="11" t="s">
        <v>66</v>
      </c>
      <c r="M466" s="12">
        <v>122.56</v>
      </c>
      <c r="N466" s="13">
        <v>260.44</v>
      </c>
    </row>
    <row r="467" spans="1:14" x14ac:dyDescent="0.3">
      <c r="A467" s="7" t="s">
        <v>1017</v>
      </c>
      <c r="B467" s="11" t="s">
        <v>1018</v>
      </c>
      <c r="C467" s="12">
        <v>1</v>
      </c>
      <c r="D467" s="12">
        <v>1</v>
      </c>
      <c r="E467" s="15">
        <v>43739</v>
      </c>
      <c r="F467" s="12">
        <v>168</v>
      </c>
      <c r="G467" s="12">
        <v>0</v>
      </c>
      <c r="H467" s="17">
        <v>0</v>
      </c>
      <c r="I467" s="31">
        <v>0</v>
      </c>
      <c r="J467" s="12">
        <v>168</v>
      </c>
      <c r="K467" s="11" t="s">
        <v>11</v>
      </c>
      <c r="L467" s="11" t="s">
        <v>121</v>
      </c>
      <c r="M467" s="12">
        <v>75.600000000000009</v>
      </c>
      <c r="N467" s="13">
        <v>92.399999999999991</v>
      </c>
    </row>
    <row r="468" spans="1:14" x14ac:dyDescent="0.3">
      <c r="A468" s="7" t="s">
        <v>1019</v>
      </c>
      <c r="B468" s="11" t="s">
        <v>1020</v>
      </c>
      <c r="C468" s="12">
        <v>1</v>
      </c>
      <c r="D468" s="12">
        <v>1</v>
      </c>
      <c r="E468" s="15">
        <v>43739</v>
      </c>
      <c r="F468" s="12">
        <v>210</v>
      </c>
      <c r="G468" s="12">
        <v>0</v>
      </c>
      <c r="H468" s="17">
        <v>0</v>
      </c>
      <c r="I468" s="31">
        <v>0</v>
      </c>
      <c r="J468" s="12">
        <v>210</v>
      </c>
      <c r="K468" s="11" t="s">
        <v>14</v>
      </c>
      <c r="L468" s="11" t="s">
        <v>75</v>
      </c>
      <c r="M468" s="12">
        <v>37.799999999999997</v>
      </c>
      <c r="N468" s="13">
        <v>172.2</v>
      </c>
    </row>
    <row r="469" spans="1:14" x14ac:dyDescent="0.3">
      <c r="A469" s="7" t="s">
        <v>1021</v>
      </c>
      <c r="B469" s="11" t="s">
        <v>1022</v>
      </c>
      <c r="C469" s="12">
        <v>1</v>
      </c>
      <c r="D469" s="12">
        <v>1</v>
      </c>
      <c r="E469" s="15">
        <v>43739</v>
      </c>
      <c r="F469" s="12">
        <v>205</v>
      </c>
      <c r="G469" s="12">
        <v>0</v>
      </c>
      <c r="H469" s="17">
        <v>0</v>
      </c>
      <c r="I469" s="31">
        <v>0</v>
      </c>
      <c r="J469" s="12">
        <v>205</v>
      </c>
      <c r="K469" s="11" t="s">
        <v>14</v>
      </c>
      <c r="L469" s="11" t="s">
        <v>87</v>
      </c>
      <c r="M469" s="12">
        <v>36.9</v>
      </c>
      <c r="N469" s="13">
        <v>168.1</v>
      </c>
    </row>
    <row r="470" spans="1:14" x14ac:dyDescent="0.3">
      <c r="A470" s="7" t="s">
        <v>1023</v>
      </c>
      <c r="B470" s="11" t="s">
        <v>1024</v>
      </c>
      <c r="C470" s="12">
        <v>1</v>
      </c>
      <c r="D470" s="12">
        <v>1</v>
      </c>
      <c r="E470" s="15">
        <v>43739</v>
      </c>
      <c r="F470" s="12">
        <v>210</v>
      </c>
      <c r="G470" s="12">
        <v>0</v>
      </c>
      <c r="H470" s="17">
        <v>0</v>
      </c>
      <c r="I470" s="31">
        <v>0</v>
      </c>
      <c r="J470" s="12">
        <v>210</v>
      </c>
      <c r="K470" s="11" t="s">
        <v>14</v>
      </c>
      <c r="L470" s="11" t="s">
        <v>75</v>
      </c>
      <c r="M470" s="12">
        <v>37.799999999999997</v>
      </c>
      <c r="N470" s="13">
        <v>172.2</v>
      </c>
    </row>
    <row r="471" spans="1:14" x14ac:dyDescent="0.3">
      <c r="A471" s="7" t="s">
        <v>1025</v>
      </c>
      <c r="B471" s="11" t="s">
        <v>1026</v>
      </c>
      <c r="C471" s="12">
        <v>1</v>
      </c>
      <c r="D471" s="12">
        <v>1</v>
      </c>
      <c r="E471" s="15">
        <v>43739</v>
      </c>
      <c r="F471" s="12">
        <v>313</v>
      </c>
      <c r="G471" s="12">
        <v>0</v>
      </c>
      <c r="H471" s="17">
        <v>0</v>
      </c>
      <c r="I471" s="31">
        <v>0</v>
      </c>
      <c r="J471" s="12">
        <v>313</v>
      </c>
      <c r="K471" s="11" t="s">
        <v>20</v>
      </c>
      <c r="L471" s="11" t="s">
        <v>21</v>
      </c>
      <c r="M471" s="12">
        <v>93.899999999999991</v>
      </c>
      <c r="N471" s="13">
        <v>219.10000000000002</v>
      </c>
    </row>
    <row r="472" spans="1:14" x14ac:dyDescent="0.3">
      <c r="A472" s="7" t="s">
        <v>1027</v>
      </c>
      <c r="B472" s="11" t="s">
        <v>1028</v>
      </c>
      <c r="C472" s="12">
        <v>1</v>
      </c>
      <c r="D472" s="12">
        <v>1</v>
      </c>
      <c r="E472" s="15">
        <v>43739</v>
      </c>
      <c r="F472" s="12">
        <v>258</v>
      </c>
      <c r="G472" s="12">
        <v>0</v>
      </c>
      <c r="H472" s="17">
        <v>0</v>
      </c>
      <c r="I472" s="31">
        <v>0</v>
      </c>
      <c r="J472" s="12">
        <v>258</v>
      </c>
      <c r="K472" s="11" t="s">
        <v>20</v>
      </c>
      <c r="L472" s="11" t="s">
        <v>105</v>
      </c>
      <c r="M472" s="12">
        <v>72.240000000000009</v>
      </c>
      <c r="N472" s="13">
        <v>185.76</v>
      </c>
    </row>
    <row r="473" spans="1:14" x14ac:dyDescent="0.3">
      <c r="A473" s="7" t="s">
        <v>1029</v>
      </c>
      <c r="B473" s="11" t="s">
        <v>1030</v>
      </c>
      <c r="C473" s="12">
        <v>1</v>
      </c>
      <c r="D473" s="12">
        <v>1</v>
      </c>
      <c r="E473" s="15">
        <v>43739</v>
      </c>
      <c r="F473" s="12">
        <v>313</v>
      </c>
      <c r="G473" s="12">
        <v>0</v>
      </c>
      <c r="H473" s="17">
        <v>0</v>
      </c>
      <c r="I473" s="31">
        <v>0</v>
      </c>
      <c r="J473" s="12">
        <v>313</v>
      </c>
      <c r="K473" s="11" t="s">
        <v>20</v>
      </c>
      <c r="L473" s="11" t="s">
        <v>21</v>
      </c>
      <c r="M473" s="12">
        <v>93.899999999999991</v>
      </c>
      <c r="N473" s="13">
        <v>219.10000000000002</v>
      </c>
    </row>
    <row r="474" spans="1:14" x14ac:dyDescent="0.3">
      <c r="A474" s="7" t="s">
        <v>1031</v>
      </c>
      <c r="B474" s="11" t="s">
        <v>1032</v>
      </c>
      <c r="C474" s="12">
        <v>1</v>
      </c>
      <c r="D474" s="12">
        <v>1</v>
      </c>
      <c r="E474" s="15">
        <v>43739</v>
      </c>
      <c r="F474" s="12">
        <v>526</v>
      </c>
      <c r="G474" s="12">
        <v>0</v>
      </c>
      <c r="H474" s="17">
        <v>0</v>
      </c>
      <c r="I474" s="31">
        <v>0</v>
      </c>
      <c r="J474" s="12">
        <v>526</v>
      </c>
      <c r="K474" s="11" t="s">
        <v>23</v>
      </c>
      <c r="L474" s="11" t="s">
        <v>183</v>
      </c>
      <c r="M474" s="12">
        <v>210.4</v>
      </c>
      <c r="N474" s="13">
        <v>315.60000000000002</v>
      </c>
    </row>
    <row r="475" spans="1:14" x14ac:dyDescent="0.3">
      <c r="A475" s="7" t="s">
        <v>1033</v>
      </c>
      <c r="B475" s="11" t="s">
        <v>1034</v>
      </c>
      <c r="C475" s="12">
        <v>1</v>
      </c>
      <c r="D475" s="12">
        <v>1</v>
      </c>
      <c r="E475" s="15">
        <v>43739</v>
      </c>
      <c r="F475" s="12">
        <v>951</v>
      </c>
      <c r="G475" s="12">
        <v>0</v>
      </c>
      <c r="H475" s="17">
        <v>0</v>
      </c>
      <c r="I475" s="31">
        <v>0</v>
      </c>
      <c r="J475" s="12">
        <v>951</v>
      </c>
      <c r="K475" s="11" t="s">
        <v>23</v>
      </c>
      <c r="L475" s="11" t="s">
        <v>24</v>
      </c>
      <c r="M475" s="12">
        <v>247.26000000000002</v>
      </c>
      <c r="N475" s="13">
        <v>703.74</v>
      </c>
    </row>
    <row r="476" spans="1:14" x14ac:dyDescent="0.3">
      <c r="A476" s="7" t="s">
        <v>1035</v>
      </c>
      <c r="B476" s="11" t="s">
        <v>1036</v>
      </c>
      <c r="C476" s="12">
        <v>1</v>
      </c>
      <c r="D476" s="12">
        <v>1</v>
      </c>
      <c r="E476" s="15">
        <v>43739</v>
      </c>
      <c r="F476" s="12">
        <v>383</v>
      </c>
      <c r="G476" s="12">
        <v>0</v>
      </c>
      <c r="H476" s="17">
        <v>0</v>
      </c>
      <c r="I476" s="31">
        <v>0</v>
      </c>
      <c r="J476" s="12">
        <v>383</v>
      </c>
      <c r="K476" s="11" t="s">
        <v>63</v>
      </c>
      <c r="L476" s="11" t="s">
        <v>66</v>
      </c>
      <c r="M476" s="12">
        <v>122.56</v>
      </c>
      <c r="N476" s="13">
        <v>260.44</v>
      </c>
    </row>
    <row r="477" spans="1:14" x14ac:dyDescent="0.3">
      <c r="A477" s="7" t="s">
        <v>1037</v>
      </c>
      <c r="B477" s="11" t="s">
        <v>1038</v>
      </c>
      <c r="C477" s="12">
        <v>1</v>
      </c>
      <c r="D477" s="12">
        <v>1</v>
      </c>
      <c r="E477" s="15">
        <v>43739</v>
      </c>
      <c r="F477" s="12">
        <v>172</v>
      </c>
      <c r="G477" s="12">
        <v>0</v>
      </c>
      <c r="H477" s="17">
        <v>0</v>
      </c>
      <c r="I477" s="31">
        <v>0</v>
      </c>
      <c r="J477" s="12">
        <v>172</v>
      </c>
      <c r="K477" s="11" t="s">
        <v>11</v>
      </c>
      <c r="L477" s="11" t="s">
        <v>71</v>
      </c>
      <c r="M477" s="12">
        <v>65.36</v>
      </c>
      <c r="N477" s="13">
        <v>106.64</v>
      </c>
    </row>
    <row r="478" spans="1:14" x14ac:dyDescent="0.3">
      <c r="A478" s="7" t="s">
        <v>1039</v>
      </c>
      <c r="B478" s="11" t="s">
        <v>1040</v>
      </c>
      <c r="C478" s="12">
        <v>1</v>
      </c>
      <c r="D478" s="12">
        <v>1</v>
      </c>
      <c r="E478" s="15">
        <v>43739</v>
      </c>
      <c r="F478" s="12">
        <v>210</v>
      </c>
      <c r="G478" s="12">
        <v>0</v>
      </c>
      <c r="H478" s="17">
        <v>0</v>
      </c>
      <c r="I478" s="31">
        <v>0</v>
      </c>
      <c r="J478" s="12">
        <v>210</v>
      </c>
      <c r="K478" s="11" t="s">
        <v>14</v>
      </c>
      <c r="L478" s="11" t="s">
        <v>75</v>
      </c>
      <c r="M478" s="12">
        <v>37.799999999999997</v>
      </c>
      <c r="N478" s="13">
        <v>172.2</v>
      </c>
    </row>
    <row r="479" spans="1:14" x14ac:dyDescent="0.3">
      <c r="A479" s="7" t="s">
        <v>1041</v>
      </c>
      <c r="B479" s="11" t="s">
        <v>1042</v>
      </c>
      <c r="C479" s="12">
        <v>1</v>
      </c>
      <c r="D479" s="12">
        <v>1</v>
      </c>
      <c r="E479" s="15">
        <v>43739</v>
      </c>
      <c r="F479" s="12">
        <v>192</v>
      </c>
      <c r="G479" s="12">
        <v>0</v>
      </c>
      <c r="H479" s="17">
        <v>0</v>
      </c>
      <c r="I479" s="31">
        <v>0</v>
      </c>
      <c r="J479" s="12">
        <v>192</v>
      </c>
      <c r="K479" s="11" t="s">
        <v>14</v>
      </c>
      <c r="L479" s="11" t="s">
        <v>78</v>
      </c>
      <c r="M479" s="12">
        <v>34.56</v>
      </c>
      <c r="N479" s="13">
        <v>157.44</v>
      </c>
    </row>
    <row r="480" spans="1:14" x14ac:dyDescent="0.3">
      <c r="A480" s="7" t="s">
        <v>1043</v>
      </c>
      <c r="B480" s="11" t="s">
        <v>1044</v>
      </c>
      <c r="C480" s="12">
        <v>1</v>
      </c>
      <c r="D480" s="12">
        <v>1</v>
      </c>
      <c r="E480" s="15">
        <v>43739</v>
      </c>
      <c r="F480" s="12">
        <v>313</v>
      </c>
      <c r="G480" s="12">
        <v>0</v>
      </c>
      <c r="H480" s="17">
        <v>0</v>
      </c>
      <c r="I480" s="31">
        <v>0</v>
      </c>
      <c r="J480" s="12">
        <v>313</v>
      </c>
      <c r="K480" s="11" t="s">
        <v>20</v>
      </c>
      <c r="L480" s="11" t="s">
        <v>21</v>
      </c>
      <c r="M480" s="12">
        <v>93.899999999999991</v>
      </c>
      <c r="N480" s="13">
        <v>219.10000000000002</v>
      </c>
    </row>
    <row r="481" spans="1:14" x14ac:dyDescent="0.3">
      <c r="A481" s="7" t="s">
        <v>1045</v>
      </c>
      <c r="B481" s="11" t="s">
        <v>1046</v>
      </c>
      <c r="C481" s="12">
        <v>1</v>
      </c>
      <c r="D481" s="12">
        <v>1</v>
      </c>
      <c r="E481" s="15">
        <v>43739</v>
      </c>
      <c r="F481" s="12">
        <v>313</v>
      </c>
      <c r="G481" s="12">
        <v>0</v>
      </c>
      <c r="H481" s="17">
        <v>0</v>
      </c>
      <c r="I481" s="31">
        <v>0</v>
      </c>
      <c r="J481" s="12">
        <v>313</v>
      </c>
      <c r="K481" s="11" t="s">
        <v>20</v>
      </c>
      <c r="L481" s="11" t="s">
        <v>21</v>
      </c>
      <c r="M481" s="12">
        <v>93.899999999999991</v>
      </c>
      <c r="N481" s="13">
        <v>219.10000000000002</v>
      </c>
    </row>
    <row r="482" spans="1:14" x14ac:dyDescent="0.3">
      <c r="A482" s="7" t="s">
        <v>1047</v>
      </c>
      <c r="B482" s="11" t="s">
        <v>1048</v>
      </c>
      <c r="C482" s="12">
        <v>1</v>
      </c>
      <c r="D482" s="12">
        <v>1</v>
      </c>
      <c r="E482" s="15">
        <v>43739</v>
      </c>
      <c r="F482" s="12">
        <v>258</v>
      </c>
      <c r="G482" s="12">
        <v>0</v>
      </c>
      <c r="H482" s="17">
        <v>0</v>
      </c>
      <c r="I482" s="31">
        <v>0</v>
      </c>
      <c r="J482" s="12">
        <v>258</v>
      </c>
      <c r="K482" s="11" t="s">
        <v>20</v>
      </c>
      <c r="L482" s="11" t="s">
        <v>105</v>
      </c>
      <c r="M482" s="12">
        <v>72.240000000000009</v>
      </c>
      <c r="N482" s="13">
        <v>185.76</v>
      </c>
    </row>
    <row r="483" spans="1:14" x14ac:dyDescent="0.3">
      <c r="A483" s="7" t="s">
        <v>1049</v>
      </c>
      <c r="B483" s="11" t="s">
        <v>1050</v>
      </c>
      <c r="C483" s="12">
        <v>1</v>
      </c>
      <c r="D483" s="12">
        <v>1</v>
      </c>
      <c r="E483" s="15">
        <v>43739</v>
      </c>
      <c r="F483" s="12">
        <v>474</v>
      </c>
      <c r="G483" s="12">
        <v>0</v>
      </c>
      <c r="H483" s="17">
        <v>0</v>
      </c>
      <c r="I483" s="31">
        <v>0</v>
      </c>
      <c r="J483" s="12">
        <v>474</v>
      </c>
      <c r="K483" s="11" t="s">
        <v>23</v>
      </c>
      <c r="L483" s="11" t="s">
        <v>499</v>
      </c>
      <c r="M483" s="12">
        <v>175.38</v>
      </c>
      <c r="N483" s="13">
        <v>298.62</v>
      </c>
    </row>
    <row r="484" spans="1:14" x14ac:dyDescent="0.3">
      <c r="A484" s="7" t="s">
        <v>1051</v>
      </c>
      <c r="B484" s="11" t="s">
        <v>1052</v>
      </c>
      <c r="C484" s="12">
        <v>1</v>
      </c>
      <c r="D484" s="12">
        <v>1</v>
      </c>
      <c r="E484" s="15">
        <v>43739</v>
      </c>
      <c r="F484" s="12">
        <v>1086</v>
      </c>
      <c r="G484" s="12">
        <v>0</v>
      </c>
      <c r="H484" s="17">
        <v>0</v>
      </c>
      <c r="I484" s="31">
        <v>0</v>
      </c>
      <c r="J484" s="12">
        <v>1086</v>
      </c>
      <c r="K484" s="11" t="s">
        <v>23</v>
      </c>
      <c r="L484" s="11" t="s">
        <v>467</v>
      </c>
      <c r="M484" s="12">
        <v>293.22000000000003</v>
      </c>
      <c r="N484" s="13">
        <v>792.78</v>
      </c>
    </row>
    <row r="485" spans="1:14" x14ac:dyDescent="0.3">
      <c r="A485" s="7" t="s">
        <v>1053</v>
      </c>
      <c r="B485" s="11" t="s">
        <v>1054</v>
      </c>
      <c r="C485" s="12">
        <v>1</v>
      </c>
      <c r="D485" s="12">
        <v>1</v>
      </c>
      <c r="E485" s="15">
        <v>43739</v>
      </c>
      <c r="F485" s="12">
        <v>1101</v>
      </c>
      <c r="G485" s="12">
        <v>0</v>
      </c>
      <c r="H485" s="17">
        <v>0</v>
      </c>
      <c r="I485" s="31">
        <v>0</v>
      </c>
      <c r="J485" s="12">
        <v>1101</v>
      </c>
      <c r="K485" s="11" t="s">
        <v>26</v>
      </c>
      <c r="L485" s="11" t="s">
        <v>33</v>
      </c>
      <c r="M485" s="12">
        <v>396.36</v>
      </c>
      <c r="N485" s="13">
        <v>704.64</v>
      </c>
    </row>
    <row r="486" spans="1:14" x14ac:dyDescent="0.3">
      <c r="A486" s="7" t="s">
        <v>1206</v>
      </c>
      <c r="B486" s="11" t="s">
        <v>1207</v>
      </c>
      <c r="C486" s="12">
        <v>1</v>
      </c>
      <c r="D486" s="12">
        <v>1</v>
      </c>
      <c r="E486" s="15">
        <v>43739</v>
      </c>
      <c r="F486" s="12">
        <v>293</v>
      </c>
      <c r="G486" s="12">
        <v>58.599999999999994</v>
      </c>
      <c r="H486" s="17">
        <v>1</v>
      </c>
      <c r="I486" s="31">
        <v>20</v>
      </c>
      <c r="J486" s="12">
        <v>234.4</v>
      </c>
      <c r="K486" s="11" t="s">
        <v>60</v>
      </c>
      <c r="L486" s="11" t="s">
        <v>250</v>
      </c>
      <c r="M486" s="12">
        <v>90.83</v>
      </c>
      <c r="N486" s="13">
        <v>143.57</v>
      </c>
    </row>
    <row r="487" spans="1:14" x14ac:dyDescent="0.3">
      <c r="A487" s="7" t="s">
        <v>1208</v>
      </c>
      <c r="B487" s="11" t="s">
        <v>1209</v>
      </c>
      <c r="C487" s="12">
        <v>1</v>
      </c>
      <c r="D487" s="12">
        <v>1</v>
      </c>
      <c r="E487" s="15">
        <v>43739</v>
      </c>
      <c r="F487" s="12">
        <v>383</v>
      </c>
      <c r="G487" s="12">
        <v>76.599999999999966</v>
      </c>
      <c r="H487" s="17">
        <v>1</v>
      </c>
      <c r="I487" s="31">
        <v>19.999999999999989</v>
      </c>
      <c r="J487" s="12">
        <v>306.40000000000003</v>
      </c>
      <c r="K487" s="11" t="s">
        <v>63</v>
      </c>
      <c r="L487" s="11" t="s">
        <v>66</v>
      </c>
      <c r="M487" s="12">
        <v>122.56</v>
      </c>
      <c r="N487" s="13">
        <v>183.84000000000003</v>
      </c>
    </row>
    <row r="488" spans="1:14" x14ac:dyDescent="0.3">
      <c r="A488" s="7" t="s">
        <v>1210</v>
      </c>
      <c r="B488" s="11" t="s">
        <v>1211</v>
      </c>
      <c r="C488" s="12">
        <v>1</v>
      </c>
      <c r="D488" s="12">
        <v>1</v>
      </c>
      <c r="E488" s="15">
        <v>43739</v>
      </c>
      <c r="F488" s="12">
        <v>383</v>
      </c>
      <c r="G488" s="12">
        <v>76.599999999999966</v>
      </c>
      <c r="H488" s="17">
        <v>1</v>
      </c>
      <c r="I488" s="31">
        <v>19.999999999999989</v>
      </c>
      <c r="J488" s="12">
        <v>306.40000000000003</v>
      </c>
      <c r="K488" s="11" t="s">
        <v>63</v>
      </c>
      <c r="L488" s="11" t="s">
        <v>66</v>
      </c>
      <c r="M488" s="12">
        <v>122.56</v>
      </c>
      <c r="N488" s="13">
        <v>183.84000000000003</v>
      </c>
    </row>
    <row r="489" spans="1:14" x14ac:dyDescent="0.3">
      <c r="A489" s="7" t="s">
        <v>1212</v>
      </c>
      <c r="B489" s="11" t="s">
        <v>1213</v>
      </c>
      <c r="C489" s="12">
        <v>1</v>
      </c>
      <c r="D489" s="12">
        <v>1</v>
      </c>
      <c r="E489" s="15">
        <v>43739</v>
      </c>
      <c r="F489" s="12">
        <v>168</v>
      </c>
      <c r="G489" s="12">
        <v>33.599999999999994</v>
      </c>
      <c r="H489" s="17">
        <v>1</v>
      </c>
      <c r="I489" s="31">
        <v>19.999999999999996</v>
      </c>
      <c r="J489" s="12">
        <v>134.4</v>
      </c>
      <c r="K489" s="11" t="s">
        <v>11</v>
      </c>
      <c r="L489" s="11" t="s">
        <v>121</v>
      </c>
      <c r="M489" s="12">
        <v>75.600000000000009</v>
      </c>
      <c r="N489" s="13">
        <v>58.8</v>
      </c>
    </row>
    <row r="490" spans="1:14" x14ac:dyDescent="0.3">
      <c r="A490" s="7" t="s">
        <v>1214</v>
      </c>
      <c r="B490" s="11" t="s">
        <v>1215</v>
      </c>
      <c r="C490" s="12">
        <v>1</v>
      </c>
      <c r="D490" s="12">
        <v>1</v>
      </c>
      <c r="E490" s="15">
        <v>43739</v>
      </c>
      <c r="F490" s="12">
        <v>168</v>
      </c>
      <c r="G490" s="12">
        <v>33.599999999999994</v>
      </c>
      <c r="H490" s="17">
        <v>1</v>
      </c>
      <c r="I490" s="31">
        <v>19.999999999999996</v>
      </c>
      <c r="J490" s="12">
        <v>134.4</v>
      </c>
      <c r="K490" s="11" t="s">
        <v>11</v>
      </c>
      <c r="L490" s="11" t="s">
        <v>12</v>
      </c>
      <c r="M490" s="12">
        <v>25.2</v>
      </c>
      <c r="N490" s="13">
        <v>109.2</v>
      </c>
    </row>
    <row r="491" spans="1:14" x14ac:dyDescent="0.3">
      <c r="A491" s="7" t="s">
        <v>1216</v>
      </c>
      <c r="B491" s="11" t="s">
        <v>1217</v>
      </c>
      <c r="C491" s="12">
        <v>1</v>
      </c>
      <c r="D491" s="12">
        <v>1</v>
      </c>
      <c r="E491" s="15">
        <v>43739</v>
      </c>
      <c r="F491" s="12">
        <v>205</v>
      </c>
      <c r="G491" s="12">
        <v>41</v>
      </c>
      <c r="H491" s="17">
        <v>1</v>
      </c>
      <c r="I491" s="31">
        <v>20</v>
      </c>
      <c r="J491" s="12">
        <v>164</v>
      </c>
      <c r="K491" s="11" t="s">
        <v>14</v>
      </c>
      <c r="L491" s="11" t="s">
        <v>87</v>
      </c>
      <c r="M491" s="12">
        <v>36.9</v>
      </c>
      <c r="N491" s="13">
        <v>127.1</v>
      </c>
    </row>
    <row r="492" spans="1:14" x14ac:dyDescent="0.3">
      <c r="A492" s="7" t="s">
        <v>1218</v>
      </c>
      <c r="B492" s="11" t="s">
        <v>1219</v>
      </c>
      <c r="C492" s="12">
        <v>1</v>
      </c>
      <c r="D492" s="12">
        <v>1</v>
      </c>
      <c r="E492" s="15">
        <v>43739</v>
      </c>
      <c r="F492" s="12">
        <v>240</v>
      </c>
      <c r="G492" s="12">
        <v>48</v>
      </c>
      <c r="H492" s="17">
        <v>1</v>
      </c>
      <c r="I492" s="31">
        <v>20</v>
      </c>
      <c r="J492" s="12">
        <v>192</v>
      </c>
      <c r="K492" s="11" t="s">
        <v>14</v>
      </c>
      <c r="L492" s="11" t="s">
        <v>17</v>
      </c>
      <c r="M492" s="12">
        <v>43.199999999999996</v>
      </c>
      <c r="N492" s="13">
        <v>148.80000000000001</v>
      </c>
    </row>
    <row r="493" spans="1:14" x14ac:dyDescent="0.3">
      <c r="A493" s="7" t="s">
        <v>1220</v>
      </c>
      <c r="B493" s="11" t="s">
        <v>1221</v>
      </c>
      <c r="C493" s="12">
        <v>1</v>
      </c>
      <c r="D493" s="12">
        <v>1</v>
      </c>
      <c r="E493" s="15">
        <v>43739</v>
      </c>
      <c r="F493" s="12">
        <v>240</v>
      </c>
      <c r="G493" s="12">
        <v>48</v>
      </c>
      <c r="H493" s="17">
        <v>1</v>
      </c>
      <c r="I493" s="31">
        <v>20</v>
      </c>
      <c r="J493" s="12">
        <v>192</v>
      </c>
      <c r="K493" s="11" t="s">
        <v>14</v>
      </c>
      <c r="L493" s="11" t="s">
        <v>17</v>
      </c>
      <c r="M493" s="12">
        <v>43.199999999999996</v>
      </c>
      <c r="N493" s="13">
        <v>148.80000000000001</v>
      </c>
    </row>
    <row r="494" spans="1:14" x14ac:dyDescent="0.3">
      <c r="A494" s="7" t="s">
        <v>1222</v>
      </c>
      <c r="B494" s="11" t="s">
        <v>1223</v>
      </c>
      <c r="C494" s="12">
        <v>1</v>
      </c>
      <c r="D494" s="12">
        <v>1</v>
      </c>
      <c r="E494" s="15">
        <v>43739</v>
      </c>
      <c r="F494" s="12">
        <v>538</v>
      </c>
      <c r="G494" s="12">
        <v>107.59999999999997</v>
      </c>
      <c r="H494" s="17">
        <v>1</v>
      </c>
      <c r="I494" s="31">
        <v>19.999999999999993</v>
      </c>
      <c r="J494" s="12">
        <v>430.40000000000003</v>
      </c>
      <c r="K494" s="11" t="s">
        <v>44</v>
      </c>
      <c r="L494" s="11" t="s">
        <v>597</v>
      </c>
      <c r="M494" s="12">
        <v>129.12</v>
      </c>
      <c r="N494" s="13">
        <v>301.28000000000003</v>
      </c>
    </row>
    <row r="495" spans="1:14" x14ac:dyDescent="0.3">
      <c r="A495" s="7" t="s">
        <v>1224</v>
      </c>
      <c r="B495" s="11" t="s">
        <v>1225</v>
      </c>
      <c r="C495" s="12">
        <v>1</v>
      </c>
      <c r="D495" s="12">
        <v>1</v>
      </c>
      <c r="E495" s="15">
        <v>43739</v>
      </c>
      <c r="F495" s="12">
        <v>317</v>
      </c>
      <c r="G495" s="12">
        <v>63.399999999999977</v>
      </c>
      <c r="H495" s="17">
        <v>1</v>
      </c>
      <c r="I495" s="31">
        <v>19.999999999999993</v>
      </c>
      <c r="J495" s="12">
        <v>253.60000000000002</v>
      </c>
      <c r="K495" s="11" t="s">
        <v>60</v>
      </c>
      <c r="L495" s="11" t="s">
        <v>245</v>
      </c>
      <c r="M495" s="12">
        <v>98.27</v>
      </c>
      <c r="N495" s="13">
        <v>155.33000000000004</v>
      </c>
    </row>
    <row r="496" spans="1:14" x14ac:dyDescent="0.3">
      <c r="A496" s="7" t="s">
        <v>1226</v>
      </c>
      <c r="B496" s="11" t="s">
        <v>1227</v>
      </c>
      <c r="C496" s="12">
        <v>1</v>
      </c>
      <c r="D496" s="12">
        <v>1</v>
      </c>
      <c r="E496" s="15">
        <v>43739</v>
      </c>
      <c r="F496" s="12">
        <v>447</v>
      </c>
      <c r="G496" s="12">
        <v>89.399999999999977</v>
      </c>
      <c r="H496" s="17">
        <v>1</v>
      </c>
      <c r="I496" s="31">
        <v>19.999999999999996</v>
      </c>
      <c r="J496" s="12">
        <v>357.6</v>
      </c>
      <c r="K496" s="11" t="s">
        <v>63</v>
      </c>
      <c r="L496" s="11" t="s">
        <v>64</v>
      </c>
      <c r="M496" s="12">
        <v>156.44999999999999</v>
      </c>
      <c r="N496" s="13">
        <v>201.15000000000003</v>
      </c>
    </row>
    <row r="497" spans="1:14" x14ac:dyDescent="0.3">
      <c r="A497" s="7" t="s">
        <v>1228</v>
      </c>
      <c r="B497" s="11" t="s">
        <v>1229</v>
      </c>
      <c r="C497" s="12">
        <v>1</v>
      </c>
      <c r="D497" s="12">
        <v>1</v>
      </c>
      <c r="E497" s="15">
        <v>43739</v>
      </c>
      <c r="F497" s="12">
        <v>383</v>
      </c>
      <c r="G497" s="12">
        <v>76.599999999999966</v>
      </c>
      <c r="H497" s="17">
        <v>1</v>
      </c>
      <c r="I497" s="31">
        <v>19.999999999999989</v>
      </c>
      <c r="J497" s="12">
        <v>306.40000000000003</v>
      </c>
      <c r="K497" s="11" t="s">
        <v>63</v>
      </c>
      <c r="L497" s="11" t="s">
        <v>66</v>
      </c>
      <c r="M497" s="12">
        <v>122.56</v>
      </c>
      <c r="N497" s="13">
        <v>183.84000000000003</v>
      </c>
    </row>
    <row r="498" spans="1:14" x14ac:dyDescent="0.3">
      <c r="A498" s="7" t="s">
        <v>1230</v>
      </c>
      <c r="B498" s="11" t="s">
        <v>1231</v>
      </c>
      <c r="C498" s="12">
        <v>1</v>
      </c>
      <c r="D498" s="12">
        <v>1</v>
      </c>
      <c r="E498" s="15">
        <v>43739</v>
      </c>
      <c r="F498" s="12">
        <v>168</v>
      </c>
      <c r="G498" s="12">
        <v>33.599999999999994</v>
      </c>
      <c r="H498" s="17">
        <v>1</v>
      </c>
      <c r="I498" s="31">
        <v>19.999999999999996</v>
      </c>
      <c r="J498" s="12">
        <v>134.4</v>
      </c>
      <c r="K498" s="11" t="s">
        <v>11</v>
      </c>
      <c r="L498" s="11" t="s">
        <v>12</v>
      </c>
      <c r="M498" s="12">
        <v>25.2</v>
      </c>
      <c r="N498" s="13">
        <v>109.2</v>
      </c>
    </row>
    <row r="499" spans="1:14" x14ac:dyDescent="0.3">
      <c r="A499" s="7" t="s">
        <v>1232</v>
      </c>
      <c r="B499" s="11" t="s">
        <v>1233</v>
      </c>
      <c r="C499" s="12">
        <v>1</v>
      </c>
      <c r="D499" s="12">
        <v>1</v>
      </c>
      <c r="E499" s="15">
        <v>43739</v>
      </c>
      <c r="F499" s="12">
        <v>144</v>
      </c>
      <c r="G499" s="12">
        <v>28.799999999999997</v>
      </c>
      <c r="H499" s="17">
        <v>1</v>
      </c>
      <c r="I499" s="31">
        <v>20</v>
      </c>
      <c r="J499" s="12">
        <v>115.2</v>
      </c>
      <c r="K499" s="11" t="s">
        <v>11</v>
      </c>
      <c r="L499" s="11" t="s">
        <v>119</v>
      </c>
      <c r="M499" s="12">
        <v>66.240000000000009</v>
      </c>
      <c r="N499" s="13">
        <v>48.959999999999994</v>
      </c>
    </row>
    <row r="500" spans="1:14" x14ac:dyDescent="0.3">
      <c r="A500" s="7" t="s">
        <v>1234</v>
      </c>
      <c r="B500" s="11" t="s">
        <v>1235</v>
      </c>
      <c r="C500" s="12">
        <v>1</v>
      </c>
      <c r="D500" s="12">
        <v>1</v>
      </c>
      <c r="E500" s="15">
        <v>43739</v>
      </c>
      <c r="F500" s="12">
        <v>220</v>
      </c>
      <c r="G500" s="12">
        <v>44</v>
      </c>
      <c r="H500" s="17">
        <v>1</v>
      </c>
      <c r="I500" s="31">
        <v>20</v>
      </c>
      <c r="J500" s="12">
        <v>176</v>
      </c>
      <c r="K500" s="11" t="s">
        <v>14</v>
      </c>
      <c r="L500" s="11" t="s">
        <v>15</v>
      </c>
      <c r="M500" s="12">
        <v>39.6</v>
      </c>
      <c r="N500" s="13">
        <v>136.4</v>
      </c>
    </row>
    <row r="501" spans="1:14" x14ac:dyDescent="0.3">
      <c r="A501" s="7" t="s">
        <v>1236</v>
      </c>
      <c r="B501" s="11" t="s">
        <v>1237</v>
      </c>
      <c r="C501" s="12">
        <v>1</v>
      </c>
      <c r="D501" s="12">
        <v>1</v>
      </c>
      <c r="E501" s="15">
        <v>43739</v>
      </c>
      <c r="F501" s="12">
        <v>210</v>
      </c>
      <c r="G501" s="12">
        <v>42</v>
      </c>
      <c r="H501" s="17">
        <v>1</v>
      </c>
      <c r="I501" s="31">
        <v>20</v>
      </c>
      <c r="J501" s="12">
        <v>168</v>
      </c>
      <c r="K501" s="11" t="s">
        <v>14</v>
      </c>
      <c r="L501" s="11" t="s">
        <v>75</v>
      </c>
      <c r="M501" s="12">
        <v>37.799999999999997</v>
      </c>
      <c r="N501" s="13">
        <v>130.19999999999999</v>
      </c>
    </row>
    <row r="502" spans="1:14" x14ac:dyDescent="0.3">
      <c r="A502" s="7" t="s">
        <v>1238</v>
      </c>
      <c r="B502" s="11" t="s">
        <v>1239</v>
      </c>
      <c r="C502" s="12">
        <v>1</v>
      </c>
      <c r="D502" s="12">
        <v>1</v>
      </c>
      <c r="E502" s="15">
        <v>43739</v>
      </c>
      <c r="F502" s="12">
        <v>220</v>
      </c>
      <c r="G502" s="12">
        <v>44</v>
      </c>
      <c r="H502" s="17">
        <v>1</v>
      </c>
      <c r="I502" s="31">
        <v>20</v>
      </c>
      <c r="J502" s="12">
        <v>176</v>
      </c>
      <c r="K502" s="11" t="s">
        <v>14</v>
      </c>
      <c r="L502" s="11" t="s">
        <v>15</v>
      </c>
      <c r="M502" s="12">
        <v>39.6</v>
      </c>
      <c r="N502" s="13">
        <v>136.4</v>
      </c>
    </row>
    <row r="503" spans="1:14" x14ac:dyDescent="0.3">
      <c r="A503" s="7" t="s">
        <v>1240</v>
      </c>
      <c r="B503" s="11" t="s">
        <v>1241</v>
      </c>
      <c r="C503" s="12">
        <v>1</v>
      </c>
      <c r="D503" s="12">
        <v>1</v>
      </c>
      <c r="E503" s="15">
        <v>43739</v>
      </c>
      <c r="F503" s="12">
        <v>255</v>
      </c>
      <c r="G503" s="12">
        <v>51</v>
      </c>
      <c r="H503" s="17">
        <v>1</v>
      </c>
      <c r="I503" s="31">
        <v>20</v>
      </c>
      <c r="J503" s="12">
        <v>204</v>
      </c>
      <c r="K503" s="11" t="s">
        <v>20</v>
      </c>
      <c r="L503" s="11" t="s">
        <v>102</v>
      </c>
      <c r="M503" s="12">
        <v>66.3</v>
      </c>
      <c r="N503" s="13">
        <v>137.69999999999999</v>
      </c>
    </row>
    <row r="504" spans="1:14" x14ac:dyDescent="0.3">
      <c r="A504" s="7" t="s">
        <v>1242</v>
      </c>
      <c r="B504" s="11" t="s">
        <v>1243</v>
      </c>
      <c r="C504" s="12">
        <v>1</v>
      </c>
      <c r="D504" s="12">
        <v>1</v>
      </c>
      <c r="E504" s="15">
        <v>43739</v>
      </c>
      <c r="F504" s="12">
        <v>492</v>
      </c>
      <c r="G504" s="12">
        <v>98.399999999999977</v>
      </c>
      <c r="H504" s="17">
        <v>1</v>
      </c>
      <c r="I504" s="31">
        <v>19.999999999999996</v>
      </c>
      <c r="J504" s="12">
        <v>393.6</v>
      </c>
      <c r="K504" s="11" t="s">
        <v>44</v>
      </c>
      <c r="L504" s="11" t="s">
        <v>512</v>
      </c>
      <c r="M504" s="12">
        <v>137.76000000000002</v>
      </c>
      <c r="N504" s="13">
        <v>255.84</v>
      </c>
    </row>
    <row r="505" spans="1:14" x14ac:dyDescent="0.3">
      <c r="A505" s="7" t="s">
        <v>1244</v>
      </c>
      <c r="B505" s="11" t="s">
        <v>1245</v>
      </c>
      <c r="C505" s="12">
        <v>1</v>
      </c>
      <c r="D505" s="12">
        <v>1</v>
      </c>
      <c r="E505" s="15">
        <v>43739</v>
      </c>
      <c r="F505" s="12">
        <v>168</v>
      </c>
      <c r="G505" s="12">
        <v>33.599999999999994</v>
      </c>
      <c r="H505" s="17">
        <v>1</v>
      </c>
      <c r="I505" s="31">
        <v>19.999999999999996</v>
      </c>
      <c r="J505" s="12">
        <v>134.4</v>
      </c>
      <c r="K505" s="11" t="s">
        <v>60</v>
      </c>
      <c r="L505" s="11" t="s">
        <v>535</v>
      </c>
      <c r="M505" s="12">
        <v>60.48</v>
      </c>
      <c r="N505" s="13">
        <v>73.920000000000016</v>
      </c>
    </row>
    <row r="506" spans="1:14" x14ac:dyDescent="0.3">
      <c r="A506" s="7" t="s">
        <v>1246</v>
      </c>
      <c r="B506" s="11" t="s">
        <v>1247</v>
      </c>
      <c r="C506" s="12">
        <v>1</v>
      </c>
      <c r="D506" s="12">
        <v>1</v>
      </c>
      <c r="E506" s="15">
        <v>43739</v>
      </c>
      <c r="F506" s="12">
        <v>345</v>
      </c>
      <c r="G506" s="12">
        <v>69</v>
      </c>
      <c r="H506" s="17">
        <v>1</v>
      </c>
      <c r="I506" s="31">
        <v>20</v>
      </c>
      <c r="J506" s="12">
        <v>276</v>
      </c>
      <c r="K506" s="11" t="s">
        <v>63</v>
      </c>
      <c r="L506" s="11" t="s">
        <v>116</v>
      </c>
      <c r="M506" s="12">
        <v>106.95</v>
      </c>
      <c r="N506" s="13">
        <v>169.05</v>
      </c>
    </row>
    <row r="507" spans="1:14" x14ac:dyDescent="0.3">
      <c r="A507" s="7" t="s">
        <v>1248</v>
      </c>
      <c r="B507" s="11" t="s">
        <v>1249</v>
      </c>
      <c r="C507" s="12">
        <v>1</v>
      </c>
      <c r="D507" s="12">
        <v>1</v>
      </c>
      <c r="E507" s="15">
        <v>43739</v>
      </c>
      <c r="F507" s="12">
        <v>144</v>
      </c>
      <c r="G507" s="12">
        <v>28.799999999999997</v>
      </c>
      <c r="H507" s="17">
        <v>1</v>
      </c>
      <c r="I507" s="31">
        <v>20</v>
      </c>
      <c r="J507" s="12">
        <v>115.2</v>
      </c>
      <c r="K507" s="11" t="s">
        <v>11</v>
      </c>
      <c r="L507" s="11" t="s">
        <v>119</v>
      </c>
      <c r="M507" s="12">
        <v>66.240000000000009</v>
      </c>
      <c r="N507" s="13">
        <v>48.959999999999994</v>
      </c>
    </row>
    <row r="508" spans="1:14" x14ac:dyDescent="0.3">
      <c r="A508" s="7" t="s">
        <v>1250</v>
      </c>
      <c r="B508" s="11" t="s">
        <v>1251</v>
      </c>
      <c r="C508" s="12">
        <v>1</v>
      </c>
      <c r="D508" s="12">
        <v>1</v>
      </c>
      <c r="E508" s="15">
        <v>43739</v>
      </c>
      <c r="F508" s="12">
        <v>172</v>
      </c>
      <c r="G508" s="12">
        <v>34.400000000000006</v>
      </c>
      <c r="H508" s="17">
        <v>1</v>
      </c>
      <c r="I508" s="31">
        <v>20.000000000000004</v>
      </c>
      <c r="J508" s="12">
        <v>137.6</v>
      </c>
      <c r="K508" s="11" t="s">
        <v>11</v>
      </c>
      <c r="L508" s="11" t="s">
        <v>71</v>
      </c>
      <c r="M508" s="12">
        <v>65.36</v>
      </c>
      <c r="N508" s="13">
        <v>72.239999999999995</v>
      </c>
    </row>
    <row r="509" spans="1:14" x14ac:dyDescent="0.3">
      <c r="A509" s="7" t="s">
        <v>1252</v>
      </c>
      <c r="B509" s="11" t="s">
        <v>1253</v>
      </c>
      <c r="C509" s="12">
        <v>1</v>
      </c>
      <c r="D509" s="12">
        <v>1</v>
      </c>
      <c r="E509" s="15">
        <v>43739</v>
      </c>
      <c r="F509" s="12">
        <v>210</v>
      </c>
      <c r="G509" s="12">
        <v>42</v>
      </c>
      <c r="H509" s="17">
        <v>1</v>
      </c>
      <c r="I509" s="31">
        <v>20</v>
      </c>
      <c r="J509" s="12">
        <v>168</v>
      </c>
      <c r="K509" s="11" t="s">
        <v>14</v>
      </c>
      <c r="L509" s="11" t="s">
        <v>75</v>
      </c>
      <c r="M509" s="12">
        <v>37.799999999999997</v>
      </c>
      <c r="N509" s="13">
        <v>130.19999999999999</v>
      </c>
    </row>
    <row r="510" spans="1:14" x14ac:dyDescent="0.3">
      <c r="A510" s="7" t="s">
        <v>1254</v>
      </c>
      <c r="B510" s="11" t="s">
        <v>1255</v>
      </c>
      <c r="C510" s="12">
        <v>1</v>
      </c>
      <c r="D510" s="12">
        <v>1</v>
      </c>
      <c r="E510" s="15">
        <v>43739</v>
      </c>
      <c r="F510" s="12">
        <v>240</v>
      </c>
      <c r="G510" s="12">
        <v>48</v>
      </c>
      <c r="H510" s="17">
        <v>1</v>
      </c>
      <c r="I510" s="31">
        <v>20</v>
      </c>
      <c r="J510" s="12">
        <v>192</v>
      </c>
      <c r="K510" s="11" t="s">
        <v>14</v>
      </c>
      <c r="L510" s="11" t="s">
        <v>17</v>
      </c>
      <c r="M510" s="12">
        <v>43.199999999999996</v>
      </c>
      <c r="N510" s="13">
        <v>148.80000000000001</v>
      </c>
    </row>
    <row r="511" spans="1:14" x14ac:dyDescent="0.3">
      <c r="A511" s="7" t="s">
        <v>6875</v>
      </c>
      <c r="B511" s="11" t="s">
        <v>6876</v>
      </c>
      <c r="C511" s="12">
        <v>1</v>
      </c>
      <c r="D511" s="12">
        <v>1</v>
      </c>
      <c r="E511" s="15">
        <v>43739</v>
      </c>
      <c r="F511" s="12">
        <v>172</v>
      </c>
      <c r="G511" s="12">
        <v>34.400000000000006</v>
      </c>
      <c r="H511" s="17">
        <v>1</v>
      </c>
      <c r="I511" s="31">
        <v>20.000000000000004</v>
      </c>
      <c r="J511" s="12">
        <v>137.6</v>
      </c>
      <c r="K511" s="11" t="s">
        <v>11</v>
      </c>
      <c r="L511" s="11" t="s">
        <v>71</v>
      </c>
      <c r="M511" s="12">
        <v>65.36</v>
      </c>
      <c r="N511" s="13">
        <v>72.239999999999995</v>
      </c>
    </row>
    <row r="512" spans="1:14" x14ac:dyDescent="0.3">
      <c r="A512" s="7" t="s">
        <v>6877</v>
      </c>
      <c r="B512" s="11" t="s">
        <v>6878</v>
      </c>
      <c r="C512" s="12">
        <v>1</v>
      </c>
      <c r="D512" s="12">
        <v>1</v>
      </c>
      <c r="E512" s="15">
        <v>43739</v>
      </c>
      <c r="F512" s="12">
        <v>168</v>
      </c>
      <c r="G512" s="12">
        <v>33.599999999999994</v>
      </c>
      <c r="H512" s="17">
        <v>1</v>
      </c>
      <c r="I512" s="31">
        <v>19.999999999999996</v>
      </c>
      <c r="J512" s="12">
        <v>134.4</v>
      </c>
      <c r="K512" s="11" t="s">
        <v>11</v>
      </c>
      <c r="L512" s="11" t="s">
        <v>12</v>
      </c>
      <c r="M512" s="12">
        <v>25.2</v>
      </c>
      <c r="N512" s="13">
        <v>109.2</v>
      </c>
    </row>
    <row r="513" spans="1:14" x14ac:dyDescent="0.3">
      <c r="A513" s="7" t="s">
        <v>6879</v>
      </c>
      <c r="B513" s="11" t="s">
        <v>6880</v>
      </c>
      <c r="C513" s="12">
        <v>1</v>
      </c>
      <c r="D513" s="12">
        <v>1</v>
      </c>
      <c r="E513" s="15">
        <v>43739</v>
      </c>
      <c r="F513" s="12">
        <v>220</v>
      </c>
      <c r="G513" s="12">
        <v>44</v>
      </c>
      <c r="H513" s="17">
        <v>1</v>
      </c>
      <c r="I513" s="31">
        <v>20</v>
      </c>
      <c r="J513" s="12">
        <v>176</v>
      </c>
      <c r="K513" s="11" t="s">
        <v>14</v>
      </c>
      <c r="L513" s="11" t="s">
        <v>15</v>
      </c>
      <c r="M513" s="12">
        <v>39.6</v>
      </c>
      <c r="N513" s="13">
        <v>136.4</v>
      </c>
    </row>
    <row r="514" spans="1:14" x14ac:dyDescent="0.3">
      <c r="A514" s="7" t="s">
        <v>6881</v>
      </c>
      <c r="B514" s="11" t="s">
        <v>6882</v>
      </c>
      <c r="C514" s="12">
        <v>1</v>
      </c>
      <c r="D514" s="12">
        <v>1</v>
      </c>
      <c r="E514" s="15">
        <v>43739</v>
      </c>
      <c r="F514" s="12">
        <v>220</v>
      </c>
      <c r="G514" s="12">
        <v>44</v>
      </c>
      <c r="H514" s="17">
        <v>1</v>
      </c>
      <c r="I514" s="31">
        <v>20</v>
      </c>
      <c r="J514" s="12">
        <v>176</v>
      </c>
      <c r="K514" s="11" t="s">
        <v>14</v>
      </c>
      <c r="L514" s="11" t="s">
        <v>15</v>
      </c>
      <c r="M514" s="12">
        <v>39.6</v>
      </c>
      <c r="N514" s="13">
        <v>136.4</v>
      </c>
    </row>
    <row r="515" spans="1:14" x14ac:dyDescent="0.3">
      <c r="A515" s="7" t="s">
        <v>6883</v>
      </c>
      <c r="B515" s="11" t="s">
        <v>6884</v>
      </c>
      <c r="C515" s="12">
        <v>1</v>
      </c>
      <c r="D515" s="12">
        <v>1</v>
      </c>
      <c r="E515" s="15">
        <v>43739</v>
      </c>
      <c r="F515" s="12">
        <v>220</v>
      </c>
      <c r="G515" s="12">
        <v>44</v>
      </c>
      <c r="H515" s="17">
        <v>1</v>
      </c>
      <c r="I515" s="31">
        <v>20</v>
      </c>
      <c r="J515" s="12">
        <v>176</v>
      </c>
      <c r="K515" s="11" t="s">
        <v>14</v>
      </c>
      <c r="L515" s="11" t="s">
        <v>15</v>
      </c>
      <c r="M515" s="12">
        <v>39.6</v>
      </c>
      <c r="N515" s="13">
        <v>136.4</v>
      </c>
    </row>
    <row r="516" spans="1:14" x14ac:dyDescent="0.3">
      <c r="A516" s="7" t="s">
        <v>6885</v>
      </c>
      <c r="B516" s="11" t="s">
        <v>6886</v>
      </c>
      <c r="C516" s="12">
        <v>1</v>
      </c>
      <c r="D516" s="12">
        <v>1</v>
      </c>
      <c r="E516" s="15">
        <v>43739</v>
      </c>
      <c r="F516" s="12">
        <v>313</v>
      </c>
      <c r="G516" s="12">
        <v>62.599999999999994</v>
      </c>
      <c r="H516" s="17">
        <v>1</v>
      </c>
      <c r="I516" s="31">
        <v>20</v>
      </c>
      <c r="J516" s="12">
        <v>250.4</v>
      </c>
      <c r="K516" s="11" t="s">
        <v>20</v>
      </c>
      <c r="L516" s="11" t="s">
        <v>21</v>
      </c>
      <c r="M516" s="12">
        <v>93.899999999999991</v>
      </c>
      <c r="N516" s="13">
        <v>156.5</v>
      </c>
    </row>
    <row r="517" spans="1:14" x14ac:dyDescent="0.3">
      <c r="A517" s="7" t="s">
        <v>6887</v>
      </c>
      <c r="B517" s="11" t="s">
        <v>6888</v>
      </c>
      <c r="C517" s="12">
        <v>1</v>
      </c>
      <c r="D517" s="12">
        <v>1</v>
      </c>
      <c r="E517" s="15">
        <v>43739</v>
      </c>
      <c r="F517" s="12">
        <v>592</v>
      </c>
      <c r="G517" s="12">
        <v>118.39999999999998</v>
      </c>
      <c r="H517" s="17">
        <v>1</v>
      </c>
      <c r="I517" s="31">
        <v>19.999999999999996</v>
      </c>
      <c r="J517" s="12">
        <v>473.6</v>
      </c>
      <c r="K517" s="11" t="s">
        <v>44</v>
      </c>
      <c r="L517" s="11" t="s">
        <v>55</v>
      </c>
      <c r="M517" s="12">
        <v>165.76000000000002</v>
      </c>
      <c r="N517" s="13">
        <v>307.84000000000003</v>
      </c>
    </row>
    <row r="518" spans="1:14" x14ac:dyDescent="0.3">
      <c r="A518" s="7" t="s">
        <v>6889</v>
      </c>
      <c r="B518" s="11" t="s">
        <v>6890</v>
      </c>
      <c r="C518" s="12">
        <v>1</v>
      </c>
      <c r="D518" s="12">
        <v>1</v>
      </c>
      <c r="E518" s="15">
        <v>43739</v>
      </c>
      <c r="F518" s="12">
        <v>283</v>
      </c>
      <c r="G518" s="12">
        <v>56.599999999999994</v>
      </c>
      <c r="H518" s="17">
        <v>1</v>
      </c>
      <c r="I518" s="31">
        <v>20</v>
      </c>
      <c r="J518" s="12">
        <v>226.4</v>
      </c>
      <c r="K518" s="11" t="s">
        <v>60</v>
      </c>
      <c r="L518" s="11" t="s">
        <v>745</v>
      </c>
      <c r="M518" s="12">
        <v>82.07</v>
      </c>
      <c r="N518" s="13">
        <v>144.33000000000001</v>
      </c>
    </row>
    <row r="519" spans="1:14" x14ac:dyDescent="0.3">
      <c r="A519" s="7" t="s">
        <v>6891</v>
      </c>
      <c r="B519" s="11" t="s">
        <v>6892</v>
      </c>
      <c r="C519" s="12">
        <v>1</v>
      </c>
      <c r="D519" s="12">
        <v>1</v>
      </c>
      <c r="E519" s="15">
        <v>43739</v>
      </c>
      <c r="F519" s="12">
        <v>383</v>
      </c>
      <c r="G519" s="12">
        <v>76.599999999999966</v>
      </c>
      <c r="H519" s="17">
        <v>1</v>
      </c>
      <c r="I519" s="31">
        <v>19.999999999999989</v>
      </c>
      <c r="J519" s="12">
        <v>306.40000000000003</v>
      </c>
      <c r="K519" s="11" t="s">
        <v>63</v>
      </c>
      <c r="L519" s="11" t="s">
        <v>66</v>
      </c>
      <c r="M519" s="12">
        <v>122.56</v>
      </c>
      <c r="N519" s="13">
        <v>183.84000000000003</v>
      </c>
    </row>
    <row r="520" spans="1:14" x14ac:dyDescent="0.3">
      <c r="A520" s="7" t="s">
        <v>6893</v>
      </c>
      <c r="B520" s="11" t="s">
        <v>6894</v>
      </c>
      <c r="C520" s="12">
        <v>1</v>
      </c>
      <c r="D520" s="12">
        <v>1</v>
      </c>
      <c r="E520" s="15">
        <v>43739</v>
      </c>
      <c r="F520" s="12">
        <v>168</v>
      </c>
      <c r="G520" s="12">
        <v>33.599999999999994</v>
      </c>
      <c r="H520" s="17">
        <v>1</v>
      </c>
      <c r="I520" s="31">
        <v>19.999999999999996</v>
      </c>
      <c r="J520" s="12">
        <v>134.4</v>
      </c>
      <c r="K520" s="11" t="s">
        <v>11</v>
      </c>
      <c r="L520" s="11" t="s">
        <v>121</v>
      </c>
      <c r="M520" s="12">
        <v>75.600000000000009</v>
      </c>
      <c r="N520" s="13">
        <v>58.8</v>
      </c>
    </row>
    <row r="521" spans="1:14" x14ac:dyDescent="0.3">
      <c r="A521" s="7" t="s">
        <v>6895</v>
      </c>
      <c r="B521" s="11" t="s">
        <v>6896</v>
      </c>
      <c r="C521" s="12">
        <v>1</v>
      </c>
      <c r="D521" s="12">
        <v>1</v>
      </c>
      <c r="E521" s="15">
        <v>43739</v>
      </c>
      <c r="F521" s="12">
        <v>192</v>
      </c>
      <c r="G521" s="12">
        <v>38.399999999999977</v>
      </c>
      <c r="H521" s="17">
        <v>1</v>
      </c>
      <c r="I521" s="31">
        <v>19.999999999999986</v>
      </c>
      <c r="J521" s="12">
        <v>153.60000000000002</v>
      </c>
      <c r="K521" s="11" t="s">
        <v>14</v>
      </c>
      <c r="L521" s="11" t="s">
        <v>78</v>
      </c>
      <c r="M521" s="12">
        <v>34.56</v>
      </c>
      <c r="N521" s="13">
        <v>119.04000000000002</v>
      </c>
    </row>
    <row r="522" spans="1:14" x14ac:dyDescent="0.3">
      <c r="A522" s="7" t="s">
        <v>6897</v>
      </c>
      <c r="B522" s="11" t="s">
        <v>6898</v>
      </c>
      <c r="C522" s="12">
        <v>1</v>
      </c>
      <c r="D522" s="12">
        <v>1</v>
      </c>
      <c r="E522" s="15">
        <v>43739</v>
      </c>
      <c r="F522" s="12">
        <v>192</v>
      </c>
      <c r="G522" s="12">
        <v>38.399999999999977</v>
      </c>
      <c r="H522" s="17">
        <v>1</v>
      </c>
      <c r="I522" s="31">
        <v>19.999999999999986</v>
      </c>
      <c r="J522" s="12">
        <v>153.60000000000002</v>
      </c>
      <c r="K522" s="11" t="s">
        <v>14</v>
      </c>
      <c r="L522" s="11" t="s">
        <v>78</v>
      </c>
      <c r="M522" s="12">
        <v>34.56</v>
      </c>
      <c r="N522" s="13">
        <v>119.04000000000002</v>
      </c>
    </row>
    <row r="523" spans="1:14" x14ac:dyDescent="0.3">
      <c r="A523" s="7" t="s">
        <v>6899</v>
      </c>
      <c r="B523" s="11" t="s">
        <v>6900</v>
      </c>
      <c r="C523" s="12">
        <v>1</v>
      </c>
      <c r="D523" s="12">
        <v>1</v>
      </c>
      <c r="E523" s="15">
        <v>43739</v>
      </c>
      <c r="F523" s="12">
        <v>210</v>
      </c>
      <c r="G523" s="12">
        <v>42</v>
      </c>
      <c r="H523" s="17">
        <v>1</v>
      </c>
      <c r="I523" s="31">
        <v>20</v>
      </c>
      <c r="J523" s="12">
        <v>168</v>
      </c>
      <c r="K523" s="11" t="s">
        <v>14</v>
      </c>
      <c r="L523" s="11" t="s">
        <v>75</v>
      </c>
      <c r="M523" s="12">
        <v>37.799999999999997</v>
      </c>
      <c r="N523" s="13">
        <v>130.19999999999999</v>
      </c>
    </row>
    <row r="524" spans="1:14" x14ac:dyDescent="0.3">
      <c r="A524" s="7" t="s">
        <v>6901</v>
      </c>
      <c r="B524" s="11" t="s">
        <v>6902</v>
      </c>
      <c r="C524" s="12">
        <v>1</v>
      </c>
      <c r="D524" s="12">
        <v>1</v>
      </c>
      <c r="E524" s="15">
        <v>43739</v>
      </c>
      <c r="F524" s="12">
        <v>255</v>
      </c>
      <c r="G524" s="12">
        <v>51</v>
      </c>
      <c r="H524" s="17">
        <v>1</v>
      </c>
      <c r="I524" s="31">
        <v>20</v>
      </c>
      <c r="J524" s="12">
        <v>204</v>
      </c>
      <c r="K524" s="11" t="s">
        <v>20</v>
      </c>
      <c r="L524" s="11" t="s">
        <v>102</v>
      </c>
      <c r="M524" s="12">
        <v>66.3</v>
      </c>
      <c r="N524" s="13">
        <v>137.69999999999999</v>
      </c>
    </row>
    <row r="525" spans="1:14" x14ac:dyDescent="0.3">
      <c r="A525" s="7" t="s">
        <v>6903</v>
      </c>
      <c r="B525" s="11" t="s">
        <v>6904</v>
      </c>
      <c r="C525" s="12">
        <v>1</v>
      </c>
      <c r="D525" s="12">
        <v>1</v>
      </c>
      <c r="E525" s="15">
        <v>43739</v>
      </c>
      <c r="F525" s="12">
        <v>313</v>
      </c>
      <c r="G525" s="12">
        <v>62.599999999999994</v>
      </c>
      <c r="H525" s="17">
        <v>1</v>
      </c>
      <c r="I525" s="31">
        <v>20</v>
      </c>
      <c r="J525" s="12">
        <v>250.4</v>
      </c>
      <c r="K525" s="11" t="s">
        <v>20</v>
      </c>
      <c r="L525" s="11" t="s">
        <v>21</v>
      </c>
      <c r="M525" s="12">
        <v>93.899999999999991</v>
      </c>
      <c r="N525" s="13">
        <v>156.5</v>
      </c>
    </row>
    <row r="526" spans="1:14" x14ac:dyDescent="0.3">
      <c r="A526" s="7" t="s">
        <v>6905</v>
      </c>
      <c r="B526" s="11" t="s">
        <v>6906</v>
      </c>
      <c r="C526" s="12">
        <v>1</v>
      </c>
      <c r="D526" s="12">
        <v>1</v>
      </c>
      <c r="E526" s="15">
        <v>43739</v>
      </c>
      <c r="F526" s="12">
        <v>317</v>
      </c>
      <c r="G526" s="12">
        <v>63.399999999999977</v>
      </c>
      <c r="H526" s="17">
        <v>1</v>
      </c>
      <c r="I526" s="31">
        <v>19.999999999999993</v>
      </c>
      <c r="J526" s="12">
        <v>253.60000000000002</v>
      </c>
      <c r="K526" s="11" t="s">
        <v>60</v>
      </c>
      <c r="L526" s="11" t="s">
        <v>245</v>
      </c>
      <c r="M526" s="12">
        <v>98.27</v>
      </c>
      <c r="N526" s="13">
        <v>155.33000000000004</v>
      </c>
    </row>
    <row r="527" spans="1:14" x14ac:dyDescent="0.3">
      <c r="A527" s="7" t="s">
        <v>6907</v>
      </c>
      <c r="B527" s="11" t="s">
        <v>6908</v>
      </c>
      <c r="C527" s="12">
        <v>1</v>
      </c>
      <c r="D527" s="12">
        <v>1</v>
      </c>
      <c r="E527" s="15">
        <v>43739</v>
      </c>
      <c r="F527" s="12">
        <v>383</v>
      </c>
      <c r="G527" s="12">
        <v>76.599999999999966</v>
      </c>
      <c r="H527" s="17">
        <v>1</v>
      </c>
      <c r="I527" s="31">
        <v>19.999999999999989</v>
      </c>
      <c r="J527" s="12">
        <v>306.40000000000003</v>
      </c>
      <c r="K527" s="11" t="s">
        <v>63</v>
      </c>
      <c r="L527" s="11" t="s">
        <v>66</v>
      </c>
      <c r="M527" s="12">
        <v>122.56</v>
      </c>
      <c r="N527" s="13">
        <v>183.84000000000003</v>
      </c>
    </row>
    <row r="528" spans="1:14" x14ac:dyDescent="0.3">
      <c r="A528" s="7" t="s">
        <v>6909</v>
      </c>
      <c r="B528" s="11" t="s">
        <v>6910</v>
      </c>
      <c r="C528" s="12">
        <v>1</v>
      </c>
      <c r="D528" s="12">
        <v>1</v>
      </c>
      <c r="E528" s="15">
        <v>43739</v>
      </c>
      <c r="F528" s="12">
        <v>172</v>
      </c>
      <c r="G528" s="12">
        <v>34.400000000000006</v>
      </c>
      <c r="H528" s="17">
        <v>1</v>
      </c>
      <c r="I528" s="31">
        <v>20.000000000000004</v>
      </c>
      <c r="J528" s="12">
        <v>137.6</v>
      </c>
      <c r="K528" s="11" t="s">
        <v>11</v>
      </c>
      <c r="L528" s="11" t="s">
        <v>71</v>
      </c>
      <c r="M528" s="12">
        <v>65.36</v>
      </c>
      <c r="N528" s="13">
        <v>72.239999999999995</v>
      </c>
    </row>
    <row r="529" spans="1:14" x14ac:dyDescent="0.3">
      <c r="A529" s="7" t="s">
        <v>6911</v>
      </c>
      <c r="B529" s="11" t="s">
        <v>6912</v>
      </c>
      <c r="C529" s="12">
        <v>1</v>
      </c>
      <c r="D529" s="12">
        <v>1</v>
      </c>
      <c r="E529" s="15">
        <v>43739</v>
      </c>
      <c r="F529" s="12">
        <v>168</v>
      </c>
      <c r="G529" s="12">
        <v>33.599999999999994</v>
      </c>
      <c r="H529" s="17">
        <v>1</v>
      </c>
      <c r="I529" s="31">
        <v>19.999999999999996</v>
      </c>
      <c r="J529" s="12">
        <v>134.4</v>
      </c>
      <c r="K529" s="11" t="s">
        <v>11</v>
      </c>
      <c r="L529" s="11" t="s">
        <v>121</v>
      </c>
      <c r="M529" s="12">
        <v>75.600000000000009</v>
      </c>
      <c r="N529" s="13">
        <v>58.8</v>
      </c>
    </row>
    <row r="530" spans="1:14" x14ac:dyDescent="0.3">
      <c r="A530" s="7" t="s">
        <v>6913</v>
      </c>
      <c r="B530" s="11" t="s">
        <v>6914</v>
      </c>
      <c r="C530" s="12">
        <v>1</v>
      </c>
      <c r="D530" s="12">
        <v>1</v>
      </c>
      <c r="E530" s="15">
        <v>43739</v>
      </c>
      <c r="F530" s="12">
        <v>220</v>
      </c>
      <c r="G530" s="12">
        <v>44</v>
      </c>
      <c r="H530" s="17">
        <v>1</v>
      </c>
      <c r="I530" s="31">
        <v>20</v>
      </c>
      <c r="J530" s="12">
        <v>176</v>
      </c>
      <c r="K530" s="11" t="s">
        <v>14</v>
      </c>
      <c r="L530" s="11" t="s">
        <v>15</v>
      </c>
      <c r="M530" s="12">
        <v>39.6</v>
      </c>
      <c r="N530" s="13">
        <v>136.4</v>
      </c>
    </row>
    <row r="531" spans="1:14" x14ac:dyDescent="0.3">
      <c r="A531" s="7" t="s">
        <v>6915</v>
      </c>
      <c r="B531" s="11" t="s">
        <v>6916</v>
      </c>
      <c r="C531" s="12">
        <v>1</v>
      </c>
      <c r="D531" s="12">
        <v>1</v>
      </c>
      <c r="E531" s="15">
        <v>43739</v>
      </c>
      <c r="F531" s="12">
        <v>313</v>
      </c>
      <c r="G531" s="12">
        <v>62.599999999999994</v>
      </c>
      <c r="H531" s="17">
        <v>1</v>
      </c>
      <c r="I531" s="31">
        <v>20</v>
      </c>
      <c r="J531" s="12">
        <v>250.4</v>
      </c>
      <c r="K531" s="11" t="s">
        <v>20</v>
      </c>
      <c r="L531" s="11" t="s">
        <v>21</v>
      </c>
      <c r="M531" s="12">
        <v>93.899999999999991</v>
      </c>
      <c r="N531" s="13">
        <v>156.5</v>
      </c>
    </row>
    <row r="532" spans="1:14" x14ac:dyDescent="0.3">
      <c r="A532" s="7" t="s">
        <v>6917</v>
      </c>
      <c r="B532" s="11" t="s">
        <v>6918</v>
      </c>
      <c r="C532" s="12">
        <v>1</v>
      </c>
      <c r="D532" s="12">
        <v>1</v>
      </c>
      <c r="E532" s="15">
        <v>43739</v>
      </c>
      <c r="F532" s="12">
        <v>228</v>
      </c>
      <c r="G532" s="12">
        <v>45.599999999999994</v>
      </c>
      <c r="H532" s="17">
        <v>1</v>
      </c>
      <c r="I532" s="31">
        <v>20</v>
      </c>
      <c r="J532" s="12">
        <v>182.4</v>
      </c>
      <c r="K532" s="11" t="s">
        <v>60</v>
      </c>
      <c r="L532" s="11" t="s">
        <v>557</v>
      </c>
      <c r="M532" s="12">
        <v>79.8</v>
      </c>
      <c r="N532" s="13">
        <v>102.60000000000001</v>
      </c>
    </row>
    <row r="533" spans="1:14" x14ac:dyDescent="0.3">
      <c r="A533" s="7" t="s">
        <v>6919</v>
      </c>
      <c r="B533" s="11" t="s">
        <v>6920</v>
      </c>
      <c r="C533" s="12">
        <v>1</v>
      </c>
      <c r="D533" s="12">
        <v>1</v>
      </c>
      <c r="E533" s="15">
        <v>43739</v>
      </c>
      <c r="F533" s="12">
        <v>383</v>
      </c>
      <c r="G533" s="12">
        <v>76.599999999999966</v>
      </c>
      <c r="H533" s="17">
        <v>1</v>
      </c>
      <c r="I533" s="31">
        <v>19.999999999999989</v>
      </c>
      <c r="J533" s="12">
        <v>306.40000000000003</v>
      </c>
      <c r="K533" s="11" t="s">
        <v>63</v>
      </c>
      <c r="L533" s="11" t="s">
        <v>66</v>
      </c>
      <c r="M533" s="12">
        <v>122.56</v>
      </c>
      <c r="N533" s="13">
        <v>183.84000000000003</v>
      </c>
    </row>
    <row r="534" spans="1:14" x14ac:dyDescent="0.3">
      <c r="A534" s="7" t="s">
        <v>6921</v>
      </c>
      <c r="B534" s="11" t="s">
        <v>6922</v>
      </c>
      <c r="C534" s="12">
        <v>1</v>
      </c>
      <c r="D534" s="12">
        <v>1</v>
      </c>
      <c r="E534" s="15">
        <v>43739</v>
      </c>
      <c r="F534" s="12">
        <v>144</v>
      </c>
      <c r="G534" s="12">
        <v>28.799999999999997</v>
      </c>
      <c r="H534" s="17">
        <v>1</v>
      </c>
      <c r="I534" s="31">
        <v>20</v>
      </c>
      <c r="J534" s="12">
        <v>115.2</v>
      </c>
      <c r="K534" s="11" t="s">
        <v>11</v>
      </c>
      <c r="L534" s="11" t="s">
        <v>119</v>
      </c>
      <c r="M534" s="12">
        <v>66.240000000000009</v>
      </c>
      <c r="N534" s="13">
        <v>48.959999999999994</v>
      </c>
    </row>
    <row r="535" spans="1:14" x14ac:dyDescent="0.3">
      <c r="A535" s="7" t="s">
        <v>6923</v>
      </c>
      <c r="B535" s="11" t="s">
        <v>6924</v>
      </c>
      <c r="C535" s="12">
        <v>1</v>
      </c>
      <c r="D535" s="12">
        <v>1</v>
      </c>
      <c r="E535" s="15">
        <v>43739</v>
      </c>
      <c r="F535" s="12">
        <v>168</v>
      </c>
      <c r="G535" s="12">
        <v>33.599999999999994</v>
      </c>
      <c r="H535" s="17">
        <v>1</v>
      </c>
      <c r="I535" s="31">
        <v>19.999999999999996</v>
      </c>
      <c r="J535" s="12">
        <v>134.4</v>
      </c>
      <c r="K535" s="11" t="s">
        <v>11</v>
      </c>
      <c r="L535" s="11" t="s">
        <v>121</v>
      </c>
      <c r="M535" s="12">
        <v>75.600000000000009</v>
      </c>
      <c r="N535" s="13">
        <v>58.8</v>
      </c>
    </row>
    <row r="536" spans="1:14" x14ac:dyDescent="0.3">
      <c r="A536" s="7" t="s">
        <v>6925</v>
      </c>
      <c r="B536" s="11" t="s">
        <v>6926</v>
      </c>
      <c r="C536" s="12">
        <v>1</v>
      </c>
      <c r="D536" s="12">
        <v>1</v>
      </c>
      <c r="E536" s="15">
        <v>43739</v>
      </c>
      <c r="F536" s="12">
        <v>220</v>
      </c>
      <c r="G536" s="12">
        <v>44</v>
      </c>
      <c r="H536" s="17">
        <v>1</v>
      </c>
      <c r="I536" s="31">
        <v>20</v>
      </c>
      <c r="J536" s="12">
        <v>176</v>
      </c>
      <c r="K536" s="11" t="s">
        <v>14</v>
      </c>
      <c r="L536" s="11" t="s">
        <v>15</v>
      </c>
      <c r="M536" s="12">
        <v>39.6</v>
      </c>
      <c r="N536" s="13">
        <v>136.4</v>
      </c>
    </row>
    <row r="537" spans="1:14" x14ac:dyDescent="0.3">
      <c r="A537" s="7" t="s">
        <v>6927</v>
      </c>
      <c r="B537" s="11" t="s">
        <v>6928</v>
      </c>
      <c r="C537" s="12">
        <v>1</v>
      </c>
      <c r="D537" s="12">
        <v>1</v>
      </c>
      <c r="E537" s="15">
        <v>43739</v>
      </c>
      <c r="F537" s="12">
        <v>220</v>
      </c>
      <c r="G537" s="12">
        <v>44</v>
      </c>
      <c r="H537" s="17">
        <v>1</v>
      </c>
      <c r="I537" s="31">
        <v>20</v>
      </c>
      <c r="J537" s="12">
        <v>176</v>
      </c>
      <c r="K537" s="11" t="s">
        <v>14</v>
      </c>
      <c r="L537" s="11" t="s">
        <v>15</v>
      </c>
      <c r="M537" s="12">
        <v>39.6</v>
      </c>
      <c r="N537" s="13">
        <v>136.4</v>
      </c>
    </row>
    <row r="538" spans="1:14" x14ac:dyDescent="0.3">
      <c r="A538" s="7" t="s">
        <v>6929</v>
      </c>
      <c r="B538" s="11" t="s">
        <v>6930</v>
      </c>
      <c r="C538" s="12">
        <v>1</v>
      </c>
      <c r="D538" s="12">
        <v>1</v>
      </c>
      <c r="E538" s="15">
        <v>43739</v>
      </c>
      <c r="F538" s="12">
        <v>210</v>
      </c>
      <c r="G538" s="12">
        <v>42</v>
      </c>
      <c r="H538" s="17">
        <v>1</v>
      </c>
      <c r="I538" s="31">
        <v>20</v>
      </c>
      <c r="J538" s="12">
        <v>168</v>
      </c>
      <c r="K538" s="11" t="s">
        <v>14</v>
      </c>
      <c r="L538" s="11" t="s">
        <v>75</v>
      </c>
      <c r="M538" s="12">
        <v>37.799999999999997</v>
      </c>
      <c r="N538" s="13">
        <v>130.19999999999999</v>
      </c>
    </row>
    <row r="539" spans="1:14" x14ac:dyDescent="0.3">
      <c r="A539" s="7" t="s">
        <v>6931</v>
      </c>
      <c r="B539" s="11" t="s">
        <v>6932</v>
      </c>
      <c r="C539" s="12">
        <v>1</v>
      </c>
      <c r="D539" s="12">
        <v>1</v>
      </c>
      <c r="E539" s="15">
        <v>43739</v>
      </c>
      <c r="F539" s="12">
        <v>447</v>
      </c>
      <c r="G539" s="12">
        <v>89.399999999999977</v>
      </c>
      <c r="H539" s="17">
        <v>1</v>
      </c>
      <c r="I539" s="31">
        <v>19.999999999999996</v>
      </c>
      <c r="J539" s="12">
        <v>357.6</v>
      </c>
      <c r="K539" s="11" t="s">
        <v>63</v>
      </c>
      <c r="L539" s="11" t="s">
        <v>64</v>
      </c>
      <c r="M539" s="12">
        <v>156.44999999999999</v>
      </c>
      <c r="N539" s="13">
        <v>201.15000000000003</v>
      </c>
    </row>
    <row r="540" spans="1:14" x14ac:dyDescent="0.3">
      <c r="A540" s="7" t="s">
        <v>6933</v>
      </c>
      <c r="B540" s="11" t="s">
        <v>6934</v>
      </c>
      <c r="C540" s="12">
        <v>1</v>
      </c>
      <c r="D540" s="12">
        <v>1</v>
      </c>
      <c r="E540" s="15">
        <v>43739</v>
      </c>
      <c r="F540" s="12">
        <v>538</v>
      </c>
      <c r="G540" s="12">
        <v>107.59999999999997</v>
      </c>
      <c r="H540" s="17">
        <v>1</v>
      </c>
      <c r="I540" s="31">
        <v>19.999999999999993</v>
      </c>
      <c r="J540" s="12">
        <v>430.40000000000003</v>
      </c>
      <c r="K540" s="11" t="s">
        <v>44</v>
      </c>
      <c r="L540" s="11" t="s">
        <v>597</v>
      </c>
      <c r="M540" s="12">
        <v>129.12</v>
      </c>
      <c r="N540" s="13">
        <v>301.28000000000003</v>
      </c>
    </row>
    <row r="541" spans="1:14" x14ac:dyDescent="0.3">
      <c r="A541" s="7" t="s">
        <v>6935</v>
      </c>
      <c r="B541" s="11" t="s">
        <v>6936</v>
      </c>
      <c r="C541" s="12">
        <v>1</v>
      </c>
      <c r="D541" s="12">
        <v>1</v>
      </c>
      <c r="E541" s="15">
        <v>43739</v>
      </c>
      <c r="F541" s="12">
        <v>261</v>
      </c>
      <c r="G541" s="12">
        <v>52.199999999999989</v>
      </c>
      <c r="H541" s="17">
        <v>1</v>
      </c>
      <c r="I541" s="31">
        <v>19.999999999999996</v>
      </c>
      <c r="J541" s="12">
        <v>208.8</v>
      </c>
      <c r="K541" s="11" t="s">
        <v>60</v>
      </c>
      <c r="L541" s="11" t="s">
        <v>515</v>
      </c>
      <c r="M541" s="12">
        <v>78.3</v>
      </c>
      <c r="N541" s="13">
        <v>130.5</v>
      </c>
    </row>
    <row r="542" spans="1:14" x14ac:dyDescent="0.3">
      <c r="A542" s="7" t="s">
        <v>6937</v>
      </c>
      <c r="B542" s="11" t="s">
        <v>6938</v>
      </c>
      <c r="C542" s="12">
        <v>1</v>
      </c>
      <c r="D542" s="12">
        <v>1</v>
      </c>
      <c r="E542" s="15">
        <v>43739</v>
      </c>
      <c r="F542" s="12">
        <v>383</v>
      </c>
      <c r="G542" s="12">
        <v>76.599999999999966</v>
      </c>
      <c r="H542" s="17">
        <v>1</v>
      </c>
      <c r="I542" s="31">
        <v>19.999999999999989</v>
      </c>
      <c r="J542" s="12">
        <v>306.40000000000003</v>
      </c>
      <c r="K542" s="11" t="s">
        <v>63</v>
      </c>
      <c r="L542" s="11" t="s">
        <v>66</v>
      </c>
      <c r="M542" s="12">
        <v>122.56</v>
      </c>
      <c r="N542" s="13">
        <v>183.84000000000003</v>
      </c>
    </row>
    <row r="543" spans="1:14" x14ac:dyDescent="0.3">
      <c r="A543" s="7" t="s">
        <v>6939</v>
      </c>
      <c r="B543" s="11" t="s">
        <v>6940</v>
      </c>
      <c r="C543" s="12">
        <v>1</v>
      </c>
      <c r="D543" s="12">
        <v>1</v>
      </c>
      <c r="E543" s="15">
        <v>43739</v>
      </c>
      <c r="F543" s="12">
        <v>447</v>
      </c>
      <c r="G543" s="12">
        <v>89.399999999999977</v>
      </c>
      <c r="H543" s="17">
        <v>1</v>
      </c>
      <c r="I543" s="31">
        <v>19.999999999999996</v>
      </c>
      <c r="J543" s="12">
        <v>357.6</v>
      </c>
      <c r="K543" s="11" t="s">
        <v>63</v>
      </c>
      <c r="L543" s="11" t="s">
        <v>64</v>
      </c>
      <c r="M543" s="12">
        <v>156.44999999999999</v>
      </c>
      <c r="N543" s="13">
        <v>201.15000000000003</v>
      </c>
    </row>
    <row r="544" spans="1:14" x14ac:dyDescent="0.3">
      <c r="A544" s="7" t="s">
        <v>6941</v>
      </c>
      <c r="B544" s="11" t="s">
        <v>6942</v>
      </c>
      <c r="C544" s="12">
        <v>1</v>
      </c>
      <c r="D544" s="12">
        <v>1</v>
      </c>
      <c r="E544" s="15">
        <v>43739</v>
      </c>
      <c r="F544" s="12">
        <v>168</v>
      </c>
      <c r="G544" s="12">
        <v>33.599999999999994</v>
      </c>
      <c r="H544" s="17">
        <v>1</v>
      </c>
      <c r="I544" s="31">
        <v>19.999999999999996</v>
      </c>
      <c r="J544" s="12">
        <v>134.4</v>
      </c>
      <c r="K544" s="11" t="s">
        <v>11</v>
      </c>
      <c r="L544" s="11" t="s">
        <v>121</v>
      </c>
      <c r="M544" s="12">
        <v>75.600000000000009</v>
      </c>
      <c r="N544" s="13">
        <v>58.8</v>
      </c>
    </row>
    <row r="545" spans="1:14" x14ac:dyDescent="0.3">
      <c r="A545" s="7" t="s">
        <v>6943</v>
      </c>
      <c r="B545" s="11" t="s">
        <v>6944</v>
      </c>
      <c r="C545" s="12">
        <v>1</v>
      </c>
      <c r="D545" s="12">
        <v>1</v>
      </c>
      <c r="E545" s="15">
        <v>43739</v>
      </c>
      <c r="F545" s="12">
        <v>168</v>
      </c>
      <c r="G545" s="12">
        <v>33.599999999999994</v>
      </c>
      <c r="H545" s="17">
        <v>1</v>
      </c>
      <c r="I545" s="31">
        <v>19.999999999999996</v>
      </c>
      <c r="J545" s="12">
        <v>134.4</v>
      </c>
      <c r="K545" s="11" t="s">
        <v>11</v>
      </c>
      <c r="L545" s="11" t="s">
        <v>121</v>
      </c>
      <c r="M545" s="12">
        <v>75.600000000000009</v>
      </c>
      <c r="N545" s="13">
        <v>58.8</v>
      </c>
    </row>
    <row r="546" spans="1:14" x14ac:dyDescent="0.3">
      <c r="A546" s="7" t="s">
        <v>6945</v>
      </c>
      <c r="B546" s="11" t="s">
        <v>6946</v>
      </c>
      <c r="C546" s="12">
        <v>1</v>
      </c>
      <c r="D546" s="12">
        <v>1</v>
      </c>
      <c r="E546" s="15">
        <v>43739</v>
      </c>
      <c r="F546" s="12">
        <v>240</v>
      </c>
      <c r="G546" s="12">
        <v>48</v>
      </c>
      <c r="H546" s="17">
        <v>1</v>
      </c>
      <c r="I546" s="31">
        <v>20</v>
      </c>
      <c r="J546" s="12">
        <v>192</v>
      </c>
      <c r="K546" s="11" t="s">
        <v>14</v>
      </c>
      <c r="L546" s="11" t="s">
        <v>17</v>
      </c>
      <c r="M546" s="12">
        <v>43.199999999999996</v>
      </c>
      <c r="N546" s="13">
        <v>148.80000000000001</v>
      </c>
    </row>
    <row r="547" spans="1:14" x14ac:dyDescent="0.3">
      <c r="A547" s="7" t="s">
        <v>6947</v>
      </c>
      <c r="B547" s="11" t="s">
        <v>6948</v>
      </c>
      <c r="C547" s="12">
        <v>1</v>
      </c>
      <c r="D547" s="12">
        <v>1</v>
      </c>
      <c r="E547" s="15">
        <v>43739</v>
      </c>
      <c r="F547" s="12">
        <v>205</v>
      </c>
      <c r="G547" s="12">
        <v>41</v>
      </c>
      <c r="H547" s="17">
        <v>1</v>
      </c>
      <c r="I547" s="31">
        <v>20</v>
      </c>
      <c r="J547" s="12">
        <v>164</v>
      </c>
      <c r="K547" s="11" t="s">
        <v>14</v>
      </c>
      <c r="L547" s="11" t="s">
        <v>87</v>
      </c>
      <c r="M547" s="12">
        <v>36.9</v>
      </c>
      <c r="N547" s="13">
        <v>127.1</v>
      </c>
    </row>
    <row r="548" spans="1:14" x14ac:dyDescent="0.3">
      <c r="A548" s="7" t="s">
        <v>6949</v>
      </c>
      <c r="B548" s="11" t="s">
        <v>6950</v>
      </c>
      <c r="C548" s="12">
        <v>1</v>
      </c>
      <c r="D548" s="12">
        <v>1</v>
      </c>
      <c r="E548" s="15">
        <v>43739</v>
      </c>
      <c r="F548" s="12">
        <v>192</v>
      </c>
      <c r="G548" s="12">
        <v>38.399999999999977</v>
      </c>
      <c r="H548" s="17">
        <v>1</v>
      </c>
      <c r="I548" s="31">
        <v>19.999999999999986</v>
      </c>
      <c r="J548" s="12">
        <v>153.60000000000002</v>
      </c>
      <c r="K548" s="11" t="s">
        <v>14</v>
      </c>
      <c r="L548" s="11" t="s">
        <v>78</v>
      </c>
      <c r="M548" s="12">
        <v>34.56</v>
      </c>
      <c r="N548" s="13">
        <v>119.04000000000002</v>
      </c>
    </row>
    <row r="549" spans="1:14" x14ac:dyDescent="0.3">
      <c r="A549" s="7" t="s">
        <v>6951</v>
      </c>
      <c r="B549" s="11" t="s">
        <v>6952</v>
      </c>
      <c r="C549" s="12">
        <v>1</v>
      </c>
      <c r="D549" s="12">
        <v>1</v>
      </c>
      <c r="E549" s="15">
        <v>43739</v>
      </c>
      <c r="F549" s="12">
        <v>488</v>
      </c>
      <c r="G549" s="12">
        <v>97.599999999999966</v>
      </c>
      <c r="H549" s="17">
        <v>1</v>
      </c>
      <c r="I549" s="31">
        <v>19.999999999999993</v>
      </c>
      <c r="J549" s="12">
        <v>390.40000000000003</v>
      </c>
      <c r="K549" s="11" t="s">
        <v>44</v>
      </c>
      <c r="L549" s="11" t="s">
        <v>50</v>
      </c>
      <c r="M549" s="12">
        <v>156.16</v>
      </c>
      <c r="N549" s="13">
        <v>234.24000000000004</v>
      </c>
    </row>
    <row r="550" spans="1:14" x14ac:dyDescent="0.3">
      <c r="A550" s="7" t="s">
        <v>6953</v>
      </c>
      <c r="B550" s="11" t="s">
        <v>6954</v>
      </c>
      <c r="C550" s="12">
        <v>1</v>
      </c>
      <c r="D550" s="12">
        <v>1</v>
      </c>
      <c r="E550" s="15">
        <v>43739</v>
      </c>
      <c r="F550" s="12">
        <v>180</v>
      </c>
      <c r="G550" s="12">
        <v>36</v>
      </c>
      <c r="H550" s="17">
        <v>1</v>
      </c>
      <c r="I550" s="31">
        <v>20</v>
      </c>
      <c r="J550" s="12">
        <v>144</v>
      </c>
      <c r="K550" s="11" t="s">
        <v>60</v>
      </c>
      <c r="L550" s="11" t="s">
        <v>1434</v>
      </c>
      <c r="M550" s="12">
        <v>61.2</v>
      </c>
      <c r="N550" s="13">
        <v>82.8</v>
      </c>
    </row>
    <row r="551" spans="1:14" x14ac:dyDescent="0.3">
      <c r="A551" s="7" t="s">
        <v>1055</v>
      </c>
      <c r="B551" s="11" t="s">
        <v>1056</v>
      </c>
      <c r="C551" s="12">
        <v>1</v>
      </c>
      <c r="D551" s="12">
        <v>1</v>
      </c>
      <c r="E551" s="15">
        <v>43709</v>
      </c>
      <c r="F551" s="12">
        <v>345</v>
      </c>
      <c r="G551" s="12">
        <v>0</v>
      </c>
      <c r="H551" s="17">
        <v>0</v>
      </c>
      <c r="I551" s="31">
        <v>0</v>
      </c>
      <c r="J551" s="12">
        <v>345</v>
      </c>
      <c r="K551" s="11" t="s">
        <v>63</v>
      </c>
      <c r="L551" s="11" t="s">
        <v>116</v>
      </c>
      <c r="M551" s="12">
        <v>106.95</v>
      </c>
      <c r="N551" s="13">
        <v>238.05</v>
      </c>
    </row>
    <row r="552" spans="1:14" x14ac:dyDescent="0.3">
      <c r="A552" s="7" t="s">
        <v>1057</v>
      </c>
      <c r="B552" s="11" t="s">
        <v>1058</v>
      </c>
      <c r="C552" s="12">
        <v>1</v>
      </c>
      <c r="D552" s="12">
        <v>1</v>
      </c>
      <c r="E552" s="15">
        <v>43709</v>
      </c>
      <c r="F552" s="12">
        <v>168</v>
      </c>
      <c r="G552" s="12">
        <v>0</v>
      </c>
      <c r="H552" s="17">
        <v>0</v>
      </c>
      <c r="I552" s="31">
        <v>0</v>
      </c>
      <c r="J552" s="12">
        <v>168</v>
      </c>
      <c r="K552" s="11" t="s">
        <v>11</v>
      </c>
      <c r="L552" s="11" t="s">
        <v>121</v>
      </c>
      <c r="M552" s="12">
        <v>75.600000000000009</v>
      </c>
      <c r="N552" s="13">
        <v>92.399999999999991</v>
      </c>
    </row>
    <row r="553" spans="1:14" x14ac:dyDescent="0.3">
      <c r="A553" s="7" t="s">
        <v>1059</v>
      </c>
      <c r="B553" s="11" t="s">
        <v>1060</v>
      </c>
      <c r="C553" s="12">
        <v>1</v>
      </c>
      <c r="D553" s="12">
        <v>1</v>
      </c>
      <c r="E553" s="15">
        <v>43709</v>
      </c>
      <c r="F553" s="12">
        <v>220</v>
      </c>
      <c r="G553" s="12">
        <v>0</v>
      </c>
      <c r="H553" s="17">
        <v>0</v>
      </c>
      <c r="I553" s="31">
        <v>0</v>
      </c>
      <c r="J553" s="12">
        <v>220</v>
      </c>
      <c r="K553" s="11" t="s">
        <v>14</v>
      </c>
      <c r="L553" s="11" t="s">
        <v>15</v>
      </c>
      <c r="M553" s="12">
        <v>39.6</v>
      </c>
      <c r="N553" s="13">
        <v>180.4</v>
      </c>
    </row>
    <row r="554" spans="1:14" x14ac:dyDescent="0.3">
      <c r="A554" s="7" t="s">
        <v>1061</v>
      </c>
      <c r="B554" s="11" t="s">
        <v>1062</v>
      </c>
      <c r="C554" s="12">
        <v>1</v>
      </c>
      <c r="D554" s="12">
        <v>1</v>
      </c>
      <c r="E554" s="15">
        <v>43709</v>
      </c>
      <c r="F554" s="12">
        <v>1576</v>
      </c>
      <c r="G554" s="12">
        <v>0</v>
      </c>
      <c r="H554" s="17">
        <v>0</v>
      </c>
      <c r="I554" s="31">
        <v>0</v>
      </c>
      <c r="J554" s="12">
        <v>1576</v>
      </c>
      <c r="K554" s="11" t="s">
        <v>26</v>
      </c>
      <c r="L554" s="11" t="s">
        <v>407</v>
      </c>
      <c r="M554" s="12">
        <v>520.08000000000004</v>
      </c>
      <c r="N554" s="13">
        <v>1055.92</v>
      </c>
    </row>
    <row r="555" spans="1:14" x14ac:dyDescent="0.3">
      <c r="A555" s="7" t="s">
        <v>1063</v>
      </c>
      <c r="B555" s="11" t="s">
        <v>1064</v>
      </c>
      <c r="C555" s="12">
        <v>1</v>
      </c>
      <c r="D555" s="12">
        <v>1</v>
      </c>
      <c r="E555" s="15">
        <v>43709</v>
      </c>
      <c r="F555" s="12">
        <v>636</v>
      </c>
      <c r="G555" s="12">
        <v>0</v>
      </c>
      <c r="H555" s="17">
        <v>0</v>
      </c>
      <c r="I555" s="31">
        <v>0</v>
      </c>
      <c r="J555" s="12">
        <v>636</v>
      </c>
      <c r="K555" s="11" t="s">
        <v>41</v>
      </c>
      <c r="L555" s="11" t="s">
        <v>194</v>
      </c>
      <c r="M555" s="12">
        <v>216.24</v>
      </c>
      <c r="N555" s="13">
        <v>419.76</v>
      </c>
    </row>
    <row r="556" spans="1:14" x14ac:dyDescent="0.3">
      <c r="A556" s="7" t="s">
        <v>1065</v>
      </c>
      <c r="B556" s="11" t="s">
        <v>1066</v>
      </c>
      <c r="C556" s="12">
        <v>1</v>
      </c>
      <c r="D556" s="12">
        <v>1</v>
      </c>
      <c r="E556" s="15">
        <v>43709</v>
      </c>
      <c r="F556" s="12">
        <v>488</v>
      </c>
      <c r="G556" s="12">
        <v>0</v>
      </c>
      <c r="H556" s="17">
        <v>0</v>
      </c>
      <c r="I556" s="31">
        <v>0</v>
      </c>
      <c r="J556" s="12">
        <v>488</v>
      </c>
      <c r="K556" s="11" t="s">
        <v>44</v>
      </c>
      <c r="L556" s="11" t="s">
        <v>50</v>
      </c>
      <c r="M556" s="12">
        <v>156.16</v>
      </c>
      <c r="N556" s="13">
        <v>331.84000000000003</v>
      </c>
    </row>
    <row r="557" spans="1:14" x14ac:dyDescent="0.3">
      <c r="A557" s="7" t="s">
        <v>1067</v>
      </c>
      <c r="B557" s="11" t="s">
        <v>1068</v>
      </c>
      <c r="C557" s="12">
        <v>1</v>
      </c>
      <c r="D557" s="12">
        <v>1</v>
      </c>
      <c r="E557" s="15">
        <v>43709</v>
      </c>
      <c r="F557" s="12">
        <v>228</v>
      </c>
      <c r="G557" s="12">
        <v>0</v>
      </c>
      <c r="H557" s="17">
        <v>0</v>
      </c>
      <c r="I557" s="31">
        <v>0</v>
      </c>
      <c r="J557" s="12">
        <v>228</v>
      </c>
      <c r="K557" s="11" t="s">
        <v>60</v>
      </c>
      <c r="L557" s="11" t="s">
        <v>557</v>
      </c>
      <c r="M557" s="12">
        <v>79.8</v>
      </c>
      <c r="N557" s="13">
        <v>148.19999999999999</v>
      </c>
    </row>
    <row r="558" spans="1:14" x14ac:dyDescent="0.3">
      <c r="A558" s="7" t="s">
        <v>1069</v>
      </c>
      <c r="B558" s="11" t="s">
        <v>1070</v>
      </c>
      <c r="C558" s="12">
        <v>1</v>
      </c>
      <c r="D558" s="12">
        <v>1</v>
      </c>
      <c r="E558" s="15">
        <v>43709</v>
      </c>
      <c r="F558" s="12">
        <v>447</v>
      </c>
      <c r="G558" s="12">
        <v>0</v>
      </c>
      <c r="H558" s="17">
        <v>0</v>
      </c>
      <c r="I558" s="31">
        <v>0</v>
      </c>
      <c r="J558" s="12">
        <v>447</v>
      </c>
      <c r="K558" s="11" t="s">
        <v>63</v>
      </c>
      <c r="L558" s="11" t="s">
        <v>64</v>
      </c>
      <c r="M558" s="12">
        <v>156.44999999999999</v>
      </c>
      <c r="N558" s="13">
        <v>290.55</v>
      </c>
    </row>
    <row r="559" spans="1:14" x14ac:dyDescent="0.3">
      <c r="A559" s="7" t="s">
        <v>1071</v>
      </c>
      <c r="B559" s="11" t="s">
        <v>1072</v>
      </c>
      <c r="C559" s="12">
        <v>1</v>
      </c>
      <c r="D559" s="12">
        <v>1</v>
      </c>
      <c r="E559" s="15">
        <v>43709</v>
      </c>
      <c r="F559" s="12">
        <v>383</v>
      </c>
      <c r="G559" s="12">
        <v>0</v>
      </c>
      <c r="H559" s="17">
        <v>0</v>
      </c>
      <c r="I559" s="31">
        <v>0</v>
      </c>
      <c r="J559" s="12">
        <v>383</v>
      </c>
      <c r="K559" s="11" t="s">
        <v>63</v>
      </c>
      <c r="L559" s="11" t="s">
        <v>66</v>
      </c>
      <c r="M559" s="12">
        <v>122.56</v>
      </c>
      <c r="N559" s="13">
        <v>260.44</v>
      </c>
    </row>
    <row r="560" spans="1:14" x14ac:dyDescent="0.3">
      <c r="A560" s="7" t="s">
        <v>1073</v>
      </c>
      <c r="B560" s="11" t="s">
        <v>1074</v>
      </c>
      <c r="C560" s="12">
        <v>1</v>
      </c>
      <c r="D560" s="12">
        <v>1</v>
      </c>
      <c r="E560" s="15">
        <v>43709</v>
      </c>
      <c r="F560" s="12">
        <v>447</v>
      </c>
      <c r="G560" s="12">
        <v>0</v>
      </c>
      <c r="H560" s="17">
        <v>0</v>
      </c>
      <c r="I560" s="31">
        <v>0</v>
      </c>
      <c r="J560" s="12">
        <v>447</v>
      </c>
      <c r="K560" s="11" t="s">
        <v>63</v>
      </c>
      <c r="L560" s="11" t="s">
        <v>64</v>
      </c>
      <c r="M560" s="12">
        <v>156.44999999999999</v>
      </c>
      <c r="N560" s="13">
        <v>290.55</v>
      </c>
    </row>
    <row r="561" spans="1:14" x14ac:dyDescent="0.3">
      <c r="A561" s="7" t="s">
        <v>1075</v>
      </c>
      <c r="B561" s="11" t="s">
        <v>1076</v>
      </c>
      <c r="C561" s="12">
        <v>1</v>
      </c>
      <c r="D561" s="12">
        <v>1</v>
      </c>
      <c r="E561" s="15">
        <v>43709</v>
      </c>
      <c r="F561" s="12">
        <v>506</v>
      </c>
      <c r="G561" s="12">
        <v>0</v>
      </c>
      <c r="H561" s="17">
        <v>0</v>
      </c>
      <c r="I561" s="31">
        <v>0</v>
      </c>
      <c r="J561" s="12">
        <v>506</v>
      </c>
      <c r="K561" s="11" t="s">
        <v>44</v>
      </c>
      <c r="L561" s="11" t="s">
        <v>58</v>
      </c>
      <c r="M561" s="12">
        <v>146.73999999999998</v>
      </c>
      <c r="N561" s="13">
        <v>359.26</v>
      </c>
    </row>
    <row r="562" spans="1:14" x14ac:dyDescent="0.3">
      <c r="A562" s="7" t="s">
        <v>1077</v>
      </c>
      <c r="B562" s="11" t="s">
        <v>1078</v>
      </c>
      <c r="C562" s="12">
        <v>1</v>
      </c>
      <c r="D562" s="12">
        <v>1</v>
      </c>
      <c r="E562" s="15">
        <v>43709</v>
      </c>
      <c r="F562" s="12">
        <v>284</v>
      </c>
      <c r="G562" s="12">
        <v>0</v>
      </c>
      <c r="H562" s="17">
        <v>0</v>
      </c>
      <c r="I562" s="31">
        <v>0</v>
      </c>
      <c r="J562" s="12">
        <v>284</v>
      </c>
      <c r="K562" s="11" t="s">
        <v>60</v>
      </c>
      <c r="L562" s="11" t="s">
        <v>109</v>
      </c>
      <c r="M562" s="12">
        <v>76.680000000000007</v>
      </c>
      <c r="N562" s="13">
        <v>207.32</v>
      </c>
    </row>
    <row r="563" spans="1:14" x14ac:dyDescent="0.3">
      <c r="A563" s="7" t="s">
        <v>1079</v>
      </c>
      <c r="B563" s="11" t="s">
        <v>1080</v>
      </c>
      <c r="C563" s="12">
        <v>1</v>
      </c>
      <c r="D563" s="12">
        <v>1</v>
      </c>
      <c r="E563" s="15">
        <v>43709</v>
      </c>
      <c r="F563" s="12">
        <v>345</v>
      </c>
      <c r="G563" s="12">
        <v>0</v>
      </c>
      <c r="H563" s="17">
        <v>0</v>
      </c>
      <c r="I563" s="31">
        <v>0</v>
      </c>
      <c r="J563" s="12">
        <v>345</v>
      </c>
      <c r="K563" s="11" t="s">
        <v>63</v>
      </c>
      <c r="L563" s="11" t="s">
        <v>116</v>
      </c>
      <c r="M563" s="12">
        <v>106.95</v>
      </c>
      <c r="N563" s="13">
        <v>238.05</v>
      </c>
    </row>
    <row r="564" spans="1:14" x14ac:dyDescent="0.3">
      <c r="A564" s="7" t="s">
        <v>1081</v>
      </c>
      <c r="B564" s="11" t="s">
        <v>1082</v>
      </c>
      <c r="C564" s="12">
        <v>1</v>
      </c>
      <c r="D564" s="12">
        <v>1</v>
      </c>
      <c r="E564" s="15">
        <v>43709</v>
      </c>
      <c r="F564" s="12">
        <v>345</v>
      </c>
      <c r="G564" s="12">
        <v>0</v>
      </c>
      <c r="H564" s="17">
        <v>0</v>
      </c>
      <c r="I564" s="31">
        <v>0</v>
      </c>
      <c r="J564" s="12">
        <v>345</v>
      </c>
      <c r="K564" s="11" t="s">
        <v>63</v>
      </c>
      <c r="L564" s="11" t="s">
        <v>116</v>
      </c>
      <c r="M564" s="12">
        <v>106.95</v>
      </c>
      <c r="N564" s="13">
        <v>238.05</v>
      </c>
    </row>
    <row r="565" spans="1:14" x14ac:dyDescent="0.3">
      <c r="A565" s="7" t="s">
        <v>1083</v>
      </c>
      <c r="B565" s="11" t="s">
        <v>1084</v>
      </c>
      <c r="C565" s="12">
        <v>1</v>
      </c>
      <c r="D565" s="12">
        <v>1</v>
      </c>
      <c r="E565" s="15">
        <v>43709</v>
      </c>
      <c r="F565" s="12">
        <v>168</v>
      </c>
      <c r="G565" s="12">
        <v>0</v>
      </c>
      <c r="H565" s="17">
        <v>0</v>
      </c>
      <c r="I565" s="31">
        <v>0</v>
      </c>
      <c r="J565" s="12">
        <v>168</v>
      </c>
      <c r="K565" s="11" t="s">
        <v>11</v>
      </c>
      <c r="L565" s="11" t="s">
        <v>121</v>
      </c>
      <c r="M565" s="12">
        <v>75.600000000000009</v>
      </c>
      <c r="N565" s="13">
        <v>92.399999999999991</v>
      </c>
    </row>
    <row r="566" spans="1:14" x14ac:dyDescent="0.3">
      <c r="A566" s="7" t="s">
        <v>1085</v>
      </c>
      <c r="B566" s="11" t="s">
        <v>1086</v>
      </c>
      <c r="C566" s="12">
        <v>1</v>
      </c>
      <c r="D566" s="12">
        <v>1</v>
      </c>
      <c r="E566" s="15">
        <v>43709</v>
      </c>
      <c r="F566" s="12">
        <v>168</v>
      </c>
      <c r="G566" s="12">
        <v>0</v>
      </c>
      <c r="H566" s="17">
        <v>0</v>
      </c>
      <c r="I566" s="31">
        <v>0</v>
      </c>
      <c r="J566" s="12">
        <v>168</v>
      </c>
      <c r="K566" s="11" t="s">
        <v>11</v>
      </c>
      <c r="L566" s="11" t="s">
        <v>121</v>
      </c>
      <c r="M566" s="12">
        <v>75.600000000000009</v>
      </c>
      <c r="N566" s="13">
        <v>92.399999999999991</v>
      </c>
    </row>
    <row r="567" spans="1:14" x14ac:dyDescent="0.3">
      <c r="A567" s="7" t="s">
        <v>1087</v>
      </c>
      <c r="B567" s="11" t="s">
        <v>1088</v>
      </c>
      <c r="C567" s="12">
        <v>1</v>
      </c>
      <c r="D567" s="12">
        <v>1</v>
      </c>
      <c r="E567" s="15">
        <v>43709</v>
      </c>
      <c r="F567" s="12">
        <v>539</v>
      </c>
      <c r="G567" s="12">
        <v>0</v>
      </c>
      <c r="H567" s="17">
        <v>0</v>
      </c>
      <c r="I567" s="31">
        <v>0</v>
      </c>
      <c r="J567" s="12">
        <v>539</v>
      </c>
      <c r="K567" s="11" t="s">
        <v>44</v>
      </c>
      <c r="L567" s="11" t="s">
        <v>1089</v>
      </c>
      <c r="M567" s="12">
        <v>156.31</v>
      </c>
      <c r="N567" s="13">
        <v>382.69</v>
      </c>
    </row>
    <row r="568" spans="1:14" x14ac:dyDescent="0.3">
      <c r="A568" s="7" t="s">
        <v>1090</v>
      </c>
      <c r="B568" s="11" t="s">
        <v>1091</v>
      </c>
      <c r="C568" s="12">
        <v>1</v>
      </c>
      <c r="D568" s="12">
        <v>1</v>
      </c>
      <c r="E568" s="15">
        <v>43709</v>
      </c>
      <c r="F568" s="12">
        <v>278</v>
      </c>
      <c r="G568" s="12">
        <v>0</v>
      </c>
      <c r="H568" s="17">
        <v>0</v>
      </c>
      <c r="I568" s="31">
        <v>0</v>
      </c>
      <c r="J568" s="12">
        <v>278</v>
      </c>
      <c r="K568" s="11" t="s">
        <v>60</v>
      </c>
      <c r="L568" s="11" t="s">
        <v>518</v>
      </c>
      <c r="M568" s="12">
        <v>88.960000000000008</v>
      </c>
      <c r="N568" s="13">
        <v>189.04</v>
      </c>
    </row>
    <row r="569" spans="1:14" x14ac:dyDescent="0.3">
      <c r="A569" s="7" t="s">
        <v>1092</v>
      </c>
      <c r="B569" s="11" t="s">
        <v>1093</v>
      </c>
      <c r="C569" s="12">
        <v>1</v>
      </c>
      <c r="D569" s="12">
        <v>1</v>
      </c>
      <c r="E569" s="15">
        <v>43709</v>
      </c>
      <c r="F569" s="12">
        <v>447</v>
      </c>
      <c r="G569" s="12">
        <v>0</v>
      </c>
      <c r="H569" s="17">
        <v>0</v>
      </c>
      <c r="I569" s="31">
        <v>0</v>
      </c>
      <c r="J569" s="12">
        <v>447</v>
      </c>
      <c r="K569" s="11" t="s">
        <v>63</v>
      </c>
      <c r="L569" s="11" t="s">
        <v>64</v>
      </c>
      <c r="M569" s="12">
        <v>156.44999999999999</v>
      </c>
      <c r="N569" s="13">
        <v>290.55</v>
      </c>
    </row>
    <row r="570" spans="1:14" x14ac:dyDescent="0.3">
      <c r="A570" s="7" t="s">
        <v>1094</v>
      </c>
      <c r="B570" s="11" t="s">
        <v>1095</v>
      </c>
      <c r="C570" s="12">
        <v>1</v>
      </c>
      <c r="D570" s="12">
        <v>1</v>
      </c>
      <c r="E570" s="15">
        <v>43709</v>
      </c>
      <c r="F570" s="12">
        <v>538</v>
      </c>
      <c r="G570" s="12">
        <v>0</v>
      </c>
      <c r="H570" s="17">
        <v>0</v>
      </c>
      <c r="I570" s="31">
        <v>0</v>
      </c>
      <c r="J570" s="12">
        <v>538</v>
      </c>
      <c r="K570" s="11" t="s">
        <v>44</v>
      </c>
      <c r="L570" s="11" t="s">
        <v>47</v>
      </c>
      <c r="M570" s="12">
        <v>145.26000000000002</v>
      </c>
      <c r="N570" s="13">
        <v>392.74</v>
      </c>
    </row>
    <row r="571" spans="1:14" x14ac:dyDescent="0.3">
      <c r="A571" s="7" t="s">
        <v>1096</v>
      </c>
      <c r="B571" s="11" t="s">
        <v>1097</v>
      </c>
      <c r="C571" s="12">
        <v>1</v>
      </c>
      <c r="D571" s="12">
        <v>1</v>
      </c>
      <c r="E571" s="15">
        <v>43709</v>
      </c>
      <c r="F571" s="12">
        <v>267</v>
      </c>
      <c r="G571" s="12">
        <v>0</v>
      </c>
      <c r="H571" s="17">
        <v>0</v>
      </c>
      <c r="I571" s="31">
        <v>0</v>
      </c>
      <c r="J571" s="12">
        <v>267</v>
      </c>
      <c r="K571" s="11" t="s">
        <v>60</v>
      </c>
      <c r="L571" s="11" t="s">
        <v>164</v>
      </c>
      <c r="M571" s="12">
        <v>90.78</v>
      </c>
      <c r="N571" s="13">
        <v>176.22</v>
      </c>
    </row>
    <row r="572" spans="1:14" x14ac:dyDescent="0.3">
      <c r="A572" s="7" t="s">
        <v>1098</v>
      </c>
      <c r="B572" s="11" t="s">
        <v>1099</v>
      </c>
      <c r="C572" s="12">
        <v>1</v>
      </c>
      <c r="D572" s="12">
        <v>1</v>
      </c>
      <c r="E572" s="15">
        <v>43709</v>
      </c>
      <c r="F572" s="12">
        <v>345</v>
      </c>
      <c r="G572" s="12">
        <v>0</v>
      </c>
      <c r="H572" s="17">
        <v>0</v>
      </c>
      <c r="I572" s="31">
        <v>0</v>
      </c>
      <c r="J572" s="12">
        <v>345</v>
      </c>
      <c r="K572" s="11" t="s">
        <v>63</v>
      </c>
      <c r="L572" s="11" t="s">
        <v>116</v>
      </c>
      <c r="M572" s="12">
        <v>106.95</v>
      </c>
      <c r="N572" s="13">
        <v>238.05</v>
      </c>
    </row>
    <row r="573" spans="1:14" x14ac:dyDescent="0.3">
      <c r="A573" s="7" t="s">
        <v>1100</v>
      </c>
      <c r="B573" s="11" t="s">
        <v>1101</v>
      </c>
      <c r="C573" s="12">
        <v>1</v>
      </c>
      <c r="D573" s="12">
        <v>1</v>
      </c>
      <c r="E573" s="15">
        <v>43709</v>
      </c>
      <c r="F573" s="12">
        <v>383</v>
      </c>
      <c r="G573" s="12">
        <v>0</v>
      </c>
      <c r="H573" s="17">
        <v>0</v>
      </c>
      <c r="I573" s="31">
        <v>0</v>
      </c>
      <c r="J573" s="12">
        <v>383</v>
      </c>
      <c r="K573" s="11" t="s">
        <v>63</v>
      </c>
      <c r="L573" s="11" t="s">
        <v>66</v>
      </c>
      <c r="M573" s="12">
        <v>122.56</v>
      </c>
      <c r="N573" s="13">
        <v>260.44</v>
      </c>
    </row>
    <row r="574" spans="1:14" x14ac:dyDescent="0.3">
      <c r="A574" s="7" t="s">
        <v>1102</v>
      </c>
      <c r="B574" s="11" t="s">
        <v>1103</v>
      </c>
      <c r="C574" s="12">
        <v>1</v>
      </c>
      <c r="D574" s="12">
        <v>1</v>
      </c>
      <c r="E574" s="15">
        <v>43709</v>
      </c>
      <c r="F574" s="12">
        <v>168</v>
      </c>
      <c r="G574" s="12">
        <v>0</v>
      </c>
      <c r="H574" s="17">
        <v>0</v>
      </c>
      <c r="I574" s="31">
        <v>0</v>
      </c>
      <c r="J574" s="12">
        <v>168</v>
      </c>
      <c r="K574" s="11" t="s">
        <v>11</v>
      </c>
      <c r="L574" s="11" t="s">
        <v>12</v>
      </c>
      <c r="M574" s="12">
        <v>25.2</v>
      </c>
      <c r="N574" s="13">
        <v>142.80000000000001</v>
      </c>
    </row>
    <row r="575" spans="1:14" x14ac:dyDescent="0.3">
      <c r="A575" s="7" t="s">
        <v>1104</v>
      </c>
      <c r="B575" s="11" t="s">
        <v>1105</v>
      </c>
      <c r="C575" s="12">
        <v>1</v>
      </c>
      <c r="D575" s="12">
        <v>1</v>
      </c>
      <c r="E575" s="15">
        <v>43709</v>
      </c>
      <c r="F575" s="12">
        <v>478</v>
      </c>
      <c r="G575" s="12">
        <v>0</v>
      </c>
      <c r="H575" s="17">
        <v>0</v>
      </c>
      <c r="I575" s="31">
        <v>0</v>
      </c>
      <c r="J575" s="12">
        <v>478</v>
      </c>
      <c r="K575" s="11" t="s">
        <v>44</v>
      </c>
      <c r="L575" s="11" t="s">
        <v>162</v>
      </c>
      <c r="M575" s="12">
        <v>119.5</v>
      </c>
      <c r="N575" s="13">
        <v>358.5</v>
      </c>
    </row>
    <row r="576" spans="1:14" x14ac:dyDescent="0.3">
      <c r="A576" s="7" t="s">
        <v>1106</v>
      </c>
      <c r="B576" s="11" t="s">
        <v>1107</v>
      </c>
      <c r="C576" s="12">
        <v>1</v>
      </c>
      <c r="D576" s="12">
        <v>1</v>
      </c>
      <c r="E576" s="15">
        <v>43709</v>
      </c>
      <c r="F576" s="12">
        <v>278</v>
      </c>
      <c r="G576" s="12">
        <v>0</v>
      </c>
      <c r="H576" s="17">
        <v>0</v>
      </c>
      <c r="I576" s="31">
        <v>0</v>
      </c>
      <c r="J576" s="12">
        <v>278</v>
      </c>
      <c r="K576" s="11" t="s">
        <v>60</v>
      </c>
      <c r="L576" s="11" t="s">
        <v>518</v>
      </c>
      <c r="M576" s="12">
        <v>88.960000000000008</v>
      </c>
      <c r="N576" s="13">
        <v>189.04</v>
      </c>
    </row>
    <row r="577" spans="1:14" x14ac:dyDescent="0.3">
      <c r="A577" s="7" t="s">
        <v>1108</v>
      </c>
      <c r="B577" s="11" t="s">
        <v>1109</v>
      </c>
      <c r="C577" s="12">
        <v>1</v>
      </c>
      <c r="D577" s="12">
        <v>1</v>
      </c>
      <c r="E577" s="15">
        <v>43709</v>
      </c>
      <c r="F577" s="12">
        <v>383</v>
      </c>
      <c r="G577" s="12">
        <v>0</v>
      </c>
      <c r="H577" s="17">
        <v>0</v>
      </c>
      <c r="I577" s="31">
        <v>0</v>
      </c>
      <c r="J577" s="12">
        <v>383</v>
      </c>
      <c r="K577" s="11" t="s">
        <v>63</v>
      </c>
      <c r="L577" s="11" t="s">
        <v>66</v>
      </c>
      <c r="M577" s="12">
        <v>122.56</v>
      </c>
      <c r="N577" s="13">
        <v>260.44</v>
      </c>
    </row>
    <row r="578" spans="1:14" x14ac:dyDescent="0.3">
      <c r="A578" s="7" t="s">
        <v>1110</v>
      </c>
      <c r="B578" s="11" t="s">
        <v>1111</v>
      </c>
      <c r="C578" s="12">
        <v>1</v>
      </c>
      <c r="D578" s="12">
        <v>1</v>
      </c>
      <c r="E578" s="15">
        <v>43709</v>
      </c>
      <c r="F578" s="12">
        <v>172</v>
      </c>
      <c r="G578" s="12">
        <v>0</v>
      </c>
      <c r="H578" s="17">
        <v>0</v>
      </c>
      <c r="I578" s="31">
        <v>0</v>
      </c>
      <c r="J578" s="12">
        <v>172</v>
      </c>
      <c r="K578" s="11" t="s">
        <v>11</v>
      </c>
      <c r="L578" s="11" t="s">
        <v>71</v>
      </c>
      <c r="M578" s="12">
        <v>65.36</v>
      </c>
      <c r="N578" s="13">
        <v>106.64</v>
      </c>
    </row>
    <row r="579" spans="1:14" x14ac:dyDescent="0.3">
      <c r="A579" s="7" t="s">
        <v>1112</v>
      </c>
      <c r="B579" s="11" t="s">
        <v>1113</v>
      </c>
      <c r="C579" s="12">
        <v>1</v>
      </c>
      <c r="D579" s="12">
        <v>1</v>
      </c>
      <c r="E579" s="15">
        <v>43709</v>
      </c>
      <c r="F579" s="12">
        <v>144</v>
      </c>
      <c r="G579" s="12">
        <v>0</v>
      </c>
      <c r="H579" s="17">
        <v>0</v>
      </c>
      <c r="I579" s="31">
        <v>0</v>
      </c>
      <c r="J579" s="12">
        <v>144</v>
      </c>
      <c r="K579" s="11" t="s">
        <v>11</v>
      </c>
      <c r="L579" s="11" t="s">
        <v>119</v>
      </c>
      <c r="M579" s="12">
        <v>66.240000000000009</v>
      </c>
      <c r="N579" s="13">
        <v>77.759999999999991</v>
      </c>
    </row>
    <row r="580" spans="1:14" x14ac:dyDescent="0.3">
      <c r="A580" s="7" t="s">
        <v>1114</v>
      </c>
      <c r="B580" s="11" t="s">
        <v>1115</v>
      </c>
      <c r="C580" s="12">
        <v>1</v>
      </c>
      <c r="D580" s="12">
        <v>1</v>
      </c>
      <c r="E580" s="15">
        <v>43709</v>
      </c>
      <c r="F580" s="12">
        <v>172</v>
      </c>
      <c r="G580" s="12">
        <v>0</v>
      </c>
      <c r="H580" s="17">
        <v>0</v>
      </c>
      <c r="I580" s="31">
        <v>0</v>
      </c>
      <c r="J580" s="12">
        <v>172</v>
      </c>
      <c r="K580" s="11" t="s">
        <v>11</v>
      </c>
      <c r="L580" s="11" t="s">
        <v>71</v>
      </c>
      <c r="M580" s="12">
        <v>65.36</v>
      </c>
      <c r="N580" s="13">
        <v>106.64</v>
      </c>
    </row>
    <row r="581" spans="1:14" x14ac:dyDescent="0.3">
      <c r="A581" s="7" t="s">
        <v>1116</v>
      </c>
      <c r="B581" s="11" t="s">
        <v>1117</v>
      </c>
      <c r="C581" s="12">
        <v>1</v>
      </c>
      <c r="D581" s="12">
        <v>1</v>
      </c>
      <c r="E581" s="15">
        <v>43709</v>
      </c>
      <c r="F581" s="12">
        <v>284</v>
      </c>
      <c r="G581" s="12">
        <v>0</v>
      </c>
      <c r="H581" s="17">
        <v>0</v>
      </c>
      <c r="I581" s="31">
        <v>0</v>
      </c>
      <c r="J581" s="12">
        <v>284</v>
      </c>
      <c r="K581" s="11" t="s">
        <v>60</v>
      </c>
      <c r="L581" s="11" t="s">
        <v>109</v>
      </c>
      <c r="M581" s="12">
        <v>76.680000000000007</v>
      </c>
      <c r="N581" s="13">
        <v>207.32</v>
      </c>
    </row>
    <row r="582" spans="1:14" x14ac:dyDescent="0.3">
      <c r="A582" s="7" t="s">
        <v>1118</v>
      </c>
      <c r="B582" s="11" t="s">
        <v>1119</v>
      </c>
      <c r="C582" s="12">
        <v>1</v>
      </c>
      <c r="D582" s="12">
        <v>1</v>
      </c>
      <c r="E582" s="15">
        <v>43709</v>
      </c>
      <c r="F582" s="12">
        <v>488</v>
      </c>
      <c r="G582" s="12">
        <v>0</v>
      </c>
      <c r="H582" s="17">
        <v>0</v>
      </c>
      <c r="I582" s="31">
        <v>0</v>
      </c>
      <c r="J582" s="12">
        <v>488</v>
      </c>
      <c r="K582" s="11" t="s">
        <v>44</v>
      </c>
      <c r="L582" s="11" t="s">
        <v>50</v>
      </c>
      <c r="M582" s="12">
        <v>156.16</v>
      </c>
      <c r="N582" s="13">
        <v>331.84000000000003</v>
      </c>
    </row>
    <row r="583" spans="1:14" x14ac:dyDescent="0.3">
      <c r="A583" s="7" t="s">
        <v>1120</v>
      </c>
      <c r="B583" s="11" t="s">
        <v>1121</v>
      </c>
      <c r="C583" s="12">
        <v>1</v>
      </c>
      <c r="D583" s="12">
        <v>1</v>
      </c>
      <c r="E583" s="15">
        <v>43709</v>
      </c>
      <c r="F583" s="12">
        <v>295</v>
      </c>
      <c r="G583" s="12">
        <v>0</v>
      </c>
      <c r="H583" s="17">
        <v>0</v>
      </c>
      <c r="I583" s="31">
        <v>0</v>
      </c>
      <c r="J583" s="12">
        <v>295</v>
      </c>
      <c r="K583" s="11" t="s">
        <v>60</v>
      </c>
      <c r="L583" s="11" t="s">
        <v>729</v>
      </c>
      <c r="M583" s="12">
        <v>97.350000000000009</v>
      </c>
      <c r="N583" s="13">
        <v>197.64999999999998</v>
      </c>
    </row>
    <row r="584" spans="1:14" x14ac:dyDescent="0.3">
      <c r="A584" s="7" t="s">
        <v>1122</v>
      </c>
      <c r="B584" s="11" t="s">
        <v>1123</v>
      </c>
      <c r="C584" s="12">
        <v>1</v>
      </c>
      <c r="D584" s="12">
        <v>1</v>
      </c>
      <c r="E584" s="15">
        <v>43709</v>
      </c>
      <c r="F584" s="12">
        <v>345</v>
      </c>
      <c r="G584" s="12">
        <v>0</v>
      </c>
      <c r="H584" s="17">
        <v>0</v>
      </c>
      <c r="I584" s="31">
        <v>0</v>
      </c>
      <c r="J584" s="12">
        <v>345</v>
      </c>
      <c r="K584" s="11" t="s">
        <v>63</v>
      </c>
      <c r="L584" s="11" t="s">
        <v>116</v>
      </c>
      <c r="M584" s="12">
        <v>106.95</v>
      </c>
      <c r="N584" s="13">
        <v>238.05</v>
      </c>
    </row>
    <row r="585" spans="1:14" x14ac:dyDescent="0.3">
      <c r="A585" s="7" t="s">
        <v>1124</v>
      </c>
      <c r="B585" s="11" t="s">
        <v>1125</v>
      </c>
      <c r="C585" s="12">
        <v>1</v>
      </c>
      <c r="D585" s="12">
        <v>1</v>
      </c>
      <c r="E585" s="15">
        <v>43709</v>
      </c>
      <c r="F585" s="12">
        <v>172</v>
      </c>
      <c r="G585" s="12">
        <v>0</v>
      </c>
      <c r="H585" s="17">
        <v>0</v>
      </c>
      <c r="I585" s="31">
        <v>0</v>
      </c>
      <c r="J585" s="12">
        <v>172</v>
      </c>
      <c r="K585" s="11" t="s">
        <v>11</v>
      </c>
      <c r="L585" s="11" t="s">
        <v>71</v>
      </c>
      <c r="M585" s="12">
        <v>65.36</v>
      </c>
      <c r="N585" s="13">
        <v>106.64</v>
      </c>
    </row>
    <row r="586" spans="1:14" x14ac:dyDescent="0.3">
      <c r="A586" s="7" t="s">
        <v>1126</v>
      </c>
      <c r="B586" s="11" t="s">
        <v>1127</v>
      </c>
      <c r="C586" s="12">
        <v>1</v>
      </c>
      <c r="D586" s="12">
        <v>1</v>
      </c>
      <c r="E586" s="15">
        <v>43709</v>
      </c>
      <c r="F586" s="12">
        <v>283</v>
      </c>
      <c r="G586" s="12">
        <v>0</v>
      </c>
      <c r="H586" s="17">
        <v>0</v>
      </c>
      <c r="I586" s="31">
        <v>0</v>
      </c>
      <c r="J586" s="12">
        <v>283</v>
      </c>
      <c r="K586" s="11" t="s">
        <v>60</v>
      </c>
      <c r="L586" s="11" t="s">
        <v>745</v>
      </c>
      <c r="M586" s="12">
        <v>82.07</v>
      </c>
      <c r="N586" s="13">
        <v>200.93</v>
      </c>
    </row>
    <row r="587" spans="1:14" x14ac:dyDescent="0.3">
      <c r="A587" s="7" t="s">
        <v>1128</v>
      </c>
      <c r="B587" s="11" t="s">
        <v>1129</v>
      </c>
      <c r="C587" s="12">
        <v>1</v>
      </c>
      <c r="D587" s="12">
        <v>1</v>
      </c>
      <c r="E587" s="15">
        <v>43709</v>
      </c>
      <c r="F587" s="12">
        <v>383</v>
      </c>
      <c r="G587" s="12">
        <v>0</v>
      </c>
      <c r="H587" s="17">
        <v>0</v>
      </c>
      <c r="I587" s="31">
        <v>0</v>
      </c>
      <c r="J587" s="12">
        <v>383</v>
      </c>
      <c r="K587" s="11" t="s">
        <v>63</v>
      </c>
      <c r="L587" s="11" t="s">
        <v>66</v>
      </c>
      <c r="M587" s="12">
        <v>122.56</v>
      </c>
      <c r="N587" s="13">
        <v>260.44</v>
      </c>
    </row>
    <row r="588" spans="1:14" x14ac:dyDescent="0.3">
      <c r="A588" s="7" t="s">
        <v>1130</v>
      </c>
      <c r="B588" s="11" t="s">
        <v>1131</v>
      </c>
      <c r="C588" s="12">
        <v>1</v>
      </c>
      <c r="D588" s="12">
        <v>1</v>
      </c>
      <c r="E588" s="15">
        <v>43709</v>
      </c>
      <c r="F588" s="12">
        <v>144</v>
      </c>
      <c r="G588" s="12">
        <v>0</v>
      </c>
      <c r="H588" s="17">
        <v>0</v>
      </c>
      <c r="I588" s="31">
        <v>0</v>
      </c>
      <c r="J588" s="12">
        <v>144</v>
      </c>
      <c r="K588" s="11" t="s">
        <v>11</v>
      </c>
      <c r="L588" s="11" t="s">
        <v>119</v>
      </c>
      <c r="M588" s="12">
        <v>66.240000000000009</v>
      </c>
      <c r="N588" s="13">
        <v>77.759999999999991</v>
      </c>
    </row>
    <row r="589" spans="1:14" x14ac:dyDescent="0.3">
      <c r="A589" s="7" t="s">
        <v>1132</v>
      </c>
      <c r="B589" s="11" t="s">
        <v>1133</v>
      </c>
      <c r="C589" s="12">
        <v>1</v>
      </c>
      <c r="D589" s="12">
        <v>1</v>
      </c>
      <c r="E589" s="15">
        <v>43709</v>
      </c>
      <c r="F589" s="12">
        <v>168</v>
      </c>
      <c r="G589" s="12">
        <v>0</v>
      </c>
      <c r="H589" s="17">
        <v>0</v>
      </c>
      <c r="I589" s="31">
        <v>0</v>
      </c>
      <c r="J589" s="12">
        <v>168</v>
      </c>
      <c r="K589" s="11" t="s">
        <v>11</v>
      </c>
      <c r="L589" s="11" t="s">
        <v>121</v>
      </c>
      <c r="M589" s="12">
        <v>75.600000000000009</v>
      </c>
      <c r="N589" s="13">
        <v>92.399999999999991</v>
      </c>
    </row>
    <row r="590" spans="1:14" x14ac:dyDescent="0.3">
      <c r="A590" s="7" t="s">
        <v>1134</v>
      </c>
      <c r="B590" s="11" t="s">
        <v>1135</v>
      </c>
      <c r="C590" s="12">
        <v>1</v>
      </c>
      <c r="D590" s="12">
        <v>1</v>
      </c>
      <c r="E590" s="15">
        <v>43709</v>
      </c>
      <c r="F590" s="12">
        <v>220</v>
      </c>
      <c r="G590" s="12">
        <v>0</v>
      </c>
      <c r="H590" s="17">
        <v>0</v>
      </c>
      <c r="I590" s="31">
        <v>0</v>
      </c>
      <c r="J590" s="12">
        <v>220</v>
      </c>
      <c r="K590" s="11" t="s">
        <v>14</v>
      </c>
      <c r="L590" s="11" t="s">
        <v>15</v>
      </c>
      <c r="M590" s="12">
        <v>39.6</v>
      </c>
      <c r="N590" s="13">
        <v>180.4</v>
      </c>
    </row>
    <row r="591" spans="1:14" x14ac:dyDescent="0.3">
      <c r="A591" s="7" t="s">
        <v>1136</v>
      </c>
      <c r="B591" s="11" t="s">
        <v>1137</v>
      </c>
      <c r="C591" s="12">
        <v>1</v>
      </c>
      <c r="D591" s="12">
        <v>1</v>
      </c>
      <c r="E591" s="15">
        <v>43709</v>
      </c>
      <c r="F591" s="12">
        <v>220</v>
      </c>
      <c r="G591" s="12">
        <v>0</v>
      </c>
      <c r="H591" s="17">
        <v>0</v>
      </c>
      <c r="I591" s="31">
        <v>0</v>
      </c>
      <c r="J591" s="12">
        <v>220</v>
      </c>
      <c r="K591" s="11" t="s">
        <v>14</v>
      </c>
      <c r="L591" s="11" t="s">
        <v>15</v>
      </c>
      <c r="M591" s="12">
        <v>39.6</v>
      </c>
      <c r="N591" s="13">
        <v>180.4</v>
      </c>
    </row>
    <row r="592" spans="1:14" x14ac:dyDescent="0.3">
      <c r="A592" s="7" t="s">
        <v>1138</v>
      </c>
      <c r="B592" s="11" t="s">
        <v>1139</v>
      </c>
      <c r="C592" s="12">
        <v>1</v>
      </c>
      <c r="D592" s="12">
        <v>1</v>
      </c>
      <c r="E592" s="15">
        <v>43709</v>
      </c>
      <c r="F592" s="12">
        <v>295</v>
      </c>
      <c r="G592" s="12">
        <v>0</v>
      </c>
      <c r="H592" s="17">
        <v>0</v>
      </c>
      <c r="I592" s="31">
        <v>0</v>
      </c>
      <c r="J592" s="12">
        <v>295</v>
      </c>
      <c r="K592" s="11" t="s">
        <v>60</v>
      </c>
      <c r="L592" s="11" t="s">
        <v>729</v>
      </c>
      <c r="M592" s="12">
        <v>97.350000000000009</v>
      </c>
      <c r="N592" s="13">
        <v>197.64999999999998</v>
      </c>
    </row>
    <row r="593" spans="1:14" x14ac:dyDescent="0.3">
      <c r="A593" s="7" t="s">
        <v>1140</v>
      </c>
      <c r="B593" s="11" t="s">
        <v>1141</v>
      </c>
      <c r="C593" s="12">
        <v>1</v>
      </c>
      <c r="D593" s="12">
        <v>1</v>
      </c>
      <c r="E593" s="15">
        <v>43709</v>
      </c>
      <c r="F593" s="12">
        <v>383</v>
      </c>
      <c r="G593" s="12">
        <v>0</v>
      </c>
      <c r="H593" s="17">
        <v>0</v>
      </c>
      <c r="I593" s="31">
        <v>0</v>
      </c>
      <c r="J593" s="12">
        <v>383</v>
      </c>
      <c r="K593" s="11" t="s">
        <v>63</v>
      </c>
      <c r="L593" s="11" t="s">
        <v>66</v>
      </c>
      <c r="M593" s="12">
        <v>122.56</v>
      </c>
      <c r="N593" s="13">
        <v>260.44</v>
      </c>
    </row>
    <row r="594" spans="1:14" x14ac:dyDescent="0.3">
      <c r="A594" s="7" t="s">
        <v>1142</v>
      </c>
      <c r="B594" s="11" t="s">
        <v>1143</v>
      </c>
      <c r="C594" s="12">
        <v>1</v>
      </c>
      <c r="D594" s="12">
        <v>1</v>
      </c>
      <c r="E594" s="15">
        <v>43709</v>
      </c>
      <c r="F594" s="12">
        <v>144</v>
      </c>
      <c r="G594" s="12">
        <v>0</v>
      </c>
      <c r="H594" s="17">
        <v>0</v>
      </c>
      <c r="I594" s="31">
        <v>0</v>
      </c>
      <c r="J594" s="12">
        <v>144</v>
      </c>
      <c r="K594" s="11" t="s">
        <v>11</v>
      </c>
      <c r="L594" s="11" t="s">
        <v>119</v>
      </c>
      <c r="M594" s="12">
        <v>66.240000000000009</v>
      </c>
      <c r="N594" s="13">
        <v>77.759999999999991</v>
      </c>
    </row>
    <row r="595" spans="1:14" x14ac:dyDescent="0.3">
      <c r="A595" s="7" t="s">
        <v>1144</v>
      </c>
      <c r="B595" s="11" t="s">
        <v>1145</v>
      </c>
      <c r="C595" s="12">
        <v>1</v>
      </c>
      <c r="D595" s="12">
        <v>1</v>
      </c>
      <c r="E595" s="15">
        <v>43709</v>
      </c>
      <c r="F595" s="12">
        <v>172</v>
      </c>
      <c r="G595" s="12">
        <v>0</v>
      </c>
      <c r="H595" s="17">
        <v>0</v>
      </c>
      <c r="I595" s="31">
        <v>0</v>
      </c>
      <c r="J595" s="12">
        <v>172</v>
      </c>
      <c r="K595" s="11" t="s">
        <v>11</v>
      </c>
      <c r="L595" s="11" t="s">
        <v>71</v>
      </c>
      <c r="M595" s="12">
        <v>65.36</v>
      </c>
      <c r="N595" s="13">
        <v>106.64</v>
      </c>
    </row>
    <row r="596" spans="1:14" x14ac:dyDescent="0.3">
      <c r="A596" s="7" t="s">
        <v>1146</v>
      </c>
      <c r="B596" s="11" t="s">
        <v>1147</v>
      </c>
      <c r="C596" s="12">
        <v>1</v>
      </c>
      <c r="D596" s="12">
        <v>1</v>
      </c>
      <c r="E596" s="15">
        <v>43709</v>
      </c>
      <c r="F596" s="12">
        <v>240</v>
      </c>
      <c r="G596" s="12">
        <v>0</v>
      </c>
      <c r="H596" s="17">
        <v>0</v>
      </c>
      <c r="I596" s="31">
        <v>0</v>
      </c>
      <c r="J596" s="12">
        <v>240</v>
      </c>
      <c r="K596" s="11" t="s">
        <v>14</v>
      </c>
      <c r="L596" s="11" t="s">
        <v>17</v>
      </c>
      <c r="M596" s="12">
        <v>43.199999999999996</v>
      </c>
      <c r="N596" s="13">
        <v>196.8</v>
      </c>
    </row>
    <row r="597" spans="1:14" x14ac:dyDescent="0.3">
      <c r="A597" s="7" t="s">
        <v>1148</v>
      </c>
      <c r="B597" s="11" t="s">
        <v>1149</v>
      </c>
      <c r="C597" s="12">
        <v>1</v>
      </c>
      <c r="D597" s="12">
        <v>1</v>
      </c>
      <c r="E597" s="15">
        <v>43709</v>
      </c>
      <c r="F597" s="12">
        <v>240</v>
      </c>
      <c r="G597" s="12">
        <v>0</v>
      </c>
      <c r="H597" s="17">
        <v>0</v>
      </c>
      <c r="I597" s="31">
        <v>0</v>
      </c>
      <c r="J597" s="12">
        <v>240</v>
      </c>
      <c r="K597" s="11" t="s">
        <v>14</v>
      </c>
      <c r="L597" s="11" t="s">
        <v>17</v>
      </c>
      <c r="M597" s="12">
        <v>43.199999999999996</v>
      </c>
      <c r="N597" s="13">
        <v>196.8</v>
      </c>
    </row>
    <row r="598" spans="1:14" x14ac:dyDescent="0.3">
      <c r="A598" s="7" t="s">
        <v>1150</v>
      </c>
      <c r="B598" s="11" t="s">
        <v>1151</v>
      </c>
      <c r="C598" s="12">
        <v>1</v>
      </c>
      <c r="D598" s="12">
        <v>1</v>
      </c>
      <c r="E598" s="15">
        <v>43709</v>
      </c>
      <c r="F598" s="12">
        <v>220</v>
      </c>
      <c r="G598" s="12">
        <v>0</v>
      </c>
      <c r="H598" s="17">
        <v>0</v>
      </c>
      <c r="I598" s="31">
        <v>0</v>
      </c>
      <c r="J598" s="12">
        <v>220</v>
      </c>
      <c r="K598" s="11" t="s">
        <v>14</v>
      </c>
      <c r="L598" s="11" t="s">
        <v>15</v>
      </c>
      <c r="M598" s="12">
        <v>39.6</v>
      </c>
      <c r="N598" s="13">
        <v>180.4</v>
      </c>
    </row>
    <row r="599" spans="1:14" x14ac:dyDescent="0.3">
      <c r="A599" s="7" t="s">
        <v>1152</v>
      </c>
      <c r="B599" s="11" t="s">
        <v>1153</v>
      </c>
      <c r="C599" s="12">
        <v>1</v>
      </c>
      <c r="D599" s="12">
        <v>1</v>
      </c>
      <c r="E599" s="15">
        <v>43709</v>
      </c>
      <c r="F599" s="12">
        <v>220</v>
      </c>
      <c r="G599" s="12">
        <v>0</v>
      </c>
      <c r="H599" s="17">
        <v>0</v>
      </c>
      <c r="I599" s="31">
        <v>0</v>
      </c>
      <c r="J599" s="12">
        <v>220</v>
      </c>
      <c r="K599" s="11" t="s">
        <v>14</v>
      </c>
      <c r="L599" s="11" t="s">
        <v>15</v>
      </c>
      <c r="M599" s="12">
        <v>39.6</v>
      </c>
      <c r="N599" s="13">
        <v>180.4</v>
      </c>
    </row>
    <row r="600" spans="1:14" x14ac:dyDescent="0.3">
      <c r="A600" s="7" t="s">
        <v>1154</v>
      </c>
      <c r="B600" s="11" t="s">
        <v>1155</v>
      </c>
      <c r="C600" s="12">
        <v>1</v>
      </c>
      <c r="D600" s="12">
        <v>1</v>
      </c>
      <c r="E600" s="15">
        <v>43709</v>
      </c>
      <c r="F600" s="12">
        <v>240</v>
      </c>
      <c r="G600" s="12">
        <v>0</v>
      </c>
      <c r="H600" s="17">
        <v>0</v>
      </c>
      <c r="I600" s="31">
        <v>0</v>
      </c>
      <c r="J600" s="12">
        <v>240</v>
      </c>
      <c r="K600" s="11" t="s">
        <v>14</v>
      </c>
      <c r="L600" s="11" t="s">
        <v>17</v>
      </c>
      <c r="M600" s="12">
        <v>43.199999999999996</v>
      </c>
      <c r="N600" s="13">
        <v>196.8</v>
      </c>
    </row>
    <row r="601" spans="1:14" x14ac:dyDescent="0.3">
      <c r="A601" s="7" t="s">
        <v>1156</v>
      </c>
      <c r="B601" s="11" t="s">
        <v>1157</v>
      </c>
      <c r="C601" s="12">
        <v>1</v>
      </c>
      <c r="D601" s="12">
        <v>1</v>
      </c>
      <c r="E601" s="15">
        <v>43709</v>
      </c>
      <c r="F601" s="12">
        <v>240</v>
      </c>
      <c r="G601" s="12">
        <v>0</v>
      </c>
      <c r="H601" s="17">
        <v>0</v>
      </c>
      <c r="I601" s="31">
        <v>0</v>
      </c>
      <c r="J601" s="12">
        <v>240</v>
      </c>
      <c r="K601" s="11" t="s">
        <v>14</v>
      </c>
      <c r="L601" s="11" t="s">
        <v>17</v>
      </c>
      <c r="M601" s="12">
        <v>43.199999999999996</v>
      </c>
      <c r="N601" s="13">
        <v>196.8</v>
      </c>
    </row>
    <row r="602" spans="1:14" x14ac:dyDescent="0.3">
      <c r="A602" s="7" t="s">
        <v>1158</v>
      </c>
      <c r="B602" s="11" t="s">
        <v>1159</v>
      </c>
      <c r="C602" s="12">
        <v>1</v>
      </c>
      <c r="D602" s="12">
        <v>1</v>
      </c>
      <c r="E602" s="15">
        <v>43709</v>
      </c>
      <c r="F602" s="12">
        <v>192</v>
      </c>
      <c r="G602" s="12">
        <v>0</v>
      </c>
      <c r="H602" s="17">
        <v>0</v>
      </c>
      <c r="I602" s="31">
        <v>0</v>
      </c>
      <c r="J602" s="12">
        <v>192</v>
      </c>
      <c r="K602" s="11" t="s">
        <v>14</v>
      </c>
      <c r="L602" s="11" t="s">
        <v>78</v>
      </c>
      <c r="M602" s="12">
        <v>34.56</v>
      </c>
      <c r="N602" s="13">
        <v>157.44</v>
      </c>
    </row>
    <row r="603" spans="1:14" x14ac:dyDescent="0.3">
      <c r="A603" s="7" t="s">
        <v>1160</v>
      </c>
      <c r="B603" s="11" t="s">
        <v>1161</v>
      </c>
      <c r="C603" s="12">
        <v>1</v>
      </c>
      <c r="D603" s="12">
        <v>1</v>
      </c>
      <c r="E603" s="15">
        <v>43709</v>
      </c>
      <c r="F603" s="12">
        <v>990</v>
      </c>
      <c r="G603" s="12">
        <v>0</v>
      </c>
      <c r="H603" s="17">
        <v>0</v>
      </c>
      <c r="I603" s="31">
        <v>0</v>
      </c>
      <c r="J603" s="12">
        <v>990</v>
      </c>
      <c r="K603" s="11" t="s">
        <v>23</v>
      </c>
      <c r="L603" s="11" t="s">
        <v>212</v>
      </c>
      <c r="M603" s="12">
        <v>316.8</v>
      </c>
      <c r="N603" s="13">
        <v>673.2</v>
      </c>
    </row>
    <row r="604" spans="1:14" x14ac:dyDescent="0.3">
      <c r="A604" s="7" t="s">
        <v>1162</v>
      </c>
      <c r="B604" s="11" t="s">
        <v>1163</v>
      </c>
      <c r="C604" s="12">
        <v>1</v>
      </c>
      <c r="D604" s="12">
        <v>1</v>
      </c>
      <c r="E604" s="15">
        <v>43709</v>
      </c>
      <c r="F604" s="12">
        <v>283</v>
      </c>
      <c r="G604" s="12">
        <v>0</v>
      </c>
      <c r="H604" s="17">
        <v>0</v>
      </c>
      <c r="I604" s="31">
        <v>0</v>
      </c>
      <c r="J604" s="12">
        <v>283</v>
      </c>
      <c r="K604" s="11" t="s">
        <v>60</v>
      </c>
      <c r="L604" s="11" t="s">
        <v>745</v>
      </c>
      <c r="M604" s="12">
        <v>82.07</v>
      </c>
      <c r="N604" s="13">
        <v>200.93</v>
      </c>
    </row>
    <row r="605" spans="1:14" x14ac:dyDescent="0.3">
      <c r="A605" s="7" t="s">
        <v>1164</v>
      </c>
      <c r="B605" s="11" t="s">
        <v>1165</v>
      </c>
      <c r="C605" s="12">
        <v>1</v>
      </c>
      <c r="D605" s="12">
        <v>1</v>
      </c>
      <c r="E605" s="15">
        <v>43709</v>
      </c>
      <c r="F605" s="12">
        <v>383</v>
      </c>
      <c r="G605" s="12">
        <v>0</v>
      </c>
      <c r="H605" s="17">
        <v>0</v>
      </c>
      <c r="I605" s="31">
        <v>0</v>
      </c>
      <c r="J605" s="12">
        <v>383</v>
      </c>
      <c r="K605" s="11" t="s">
        <v>63</v>
      </c>
      <c r="L605" s="11" t="s">
        <v>66</v>
      </c>
      <c r="M605" s="12">
        <v>122.56</v>
      </c>
      <c r="N605" s="13">
        <v>260.44</v>
      </c>
    </row>
    <row r="606" spans="1:14" x14ac:dyDescent="0.3">
      <c r="A606" s="7" t="s">
        <v>1166</v>
      </c>
      <c r="B606" s="11" t="s">
        <v>1167</v>
      </c>
      <c r="C606" s="12">
        <v>1</v>
      </c>
      <c r="D606" s="12">
        <v>1</v>
      </c>
      <c r="E606" s="15">
        <v>43709</v>
      </c>
      <c r="F606" s="12">
        <v>172</v>
      </c>
      <c r="G606" s="12">
        <v>0</v>
      </c>
      <c r="H606" s="17">
        <v>0</v>
      </c>
      <c r="I606" s="31">
        <v>0</v>
      </c>
      <c r="J606" s="12">
        <v>172</v>
      </c>
      <c r="K606" s="11" t="s">
        <v>11</v>
      </c>
      <c r="L606" s="11" t="s">
        <v>71</v>
      </c>
      <c r="M606" s="12">
        <v>65.36</v>
      </c>
      <c r="N606" s="13">
        <v>106.64</v>
      </c>
    </row>
    <row r="607" spans="1:14" x14ac:dyDescent="0.3">
      <c r="A607" s="7" t="s">
        <v>1168</v>
      </c>
      <c r="B607" s="11" t="s">
        <v>1169</v>
      </c>
      <c r="C607" s="12">
        <v>1</v>
      </c>
      <c r="D607" s="12">
        <v>1</v>
      </c>
      <c r="E607" s="15">
        <v>43709</v>
      </c>
      <c r="F607" s="12">
        <v>210</v>
      </c>
      <c r="G607" s="12">
        <v>0</v>
      </c>
      <c r="H607" s="17">
        <v>0</v>
      </c>
      <c r="I607" s="31">
        <v>0</v>
      </c>
      <c r="J607" s="12">
        <v>210</v>
      </c>
      <c r="K607" s="11" t="s">
        <v>14</v>
      </c>
      <c r="L607" s="11" t="s">
        <v>75</v>
      </c>
      <c r="M607" s="12">
        <v>37.799999999999997</v>
      </c>
      <c r="N607" s="13">
        <v>172.2</v>
      </c>
    </row>
    <row r="608" spans="1:14" x14ac:dyDescent="0.3">
      <c r="A608" s="7" t="s">
        <v>1170</v>
      </c>
      <c r="B608" s="11" t="s">
        <v>1171</v>
      </c>
      <c r="C608" s="12">
        <v>1</v>
      </c>
      <c r="D608" s="12">
        <v>1</v>
      </c>
      <c r="E608" s="15">
        <v>43709</v>
      </c>
      <c r="F608" s="12">
        <v>240</v>
      </c>
      <c r="G608" s="12">
        <v>0</v>
      </c>
      <c r="H608" s="17">
        <v>0</v>
      </c>
      <c r="I608" s="31">
        <v>0</v>
      </c>
      <c r="J608" s="12">
        <v>240</v>
      </c>
      <c r="K608" s="11" t="s">
        <v>14</v>
      </c>
      <c r="L608" s="11" t="s">
        <v>17</v>
      </c>
      <c r="M608" s="12">
        <v>43.199999999999996</v>
      </c>
      <c r="N608" s="13">
        <v>196.8</v>
      </c>
    </row>
    <row r="609" spans="1:14" x14ac:dyDescent="0.3">
      <c r="A609" s="7" t="s">
        <v>1172</v>
      </c>
      <c r="B609" s="11" t="s">
        <v>1173</v>
      </c>
      <c r="C609" s="12">
        <v>1</v>
      </c>
      <c r="D609" s="12">
        <v>1</v>
      </c>
      <c r="E609" s="15">
        <v>43709</v>
      </c>
      <c r="F609" s="12">
        <v>192</v>
      </c>
      <c r="G609" s="12">
        <v>0</v>
      </c>
      <c r="H609" s="17">
        <v>0</v>
      </c>
      <c r="I609" s="31">
        <v>0</v>
      </c>
      <c r="J609" s="12">
        <v>192</v>
      </c>
      <c r="K609" s="11" t="s">
        <v>14</v>
      </c>
      <c r="L609" s="11" t="s">
        <v>78</v>
      </c>
      <c r="M609" s="12">
        <v>34.56</v>
      </c>
      <c r="N609" s="13">
        <v>157.44</v>
      </c>
    </row>
    <row r="610" spans="1:14" x14ac:dyDescent="0.3">
      <c r="A610" s="7" t="s">
        <v>1174</v>
      </c>
      <c r="B610" s="11" t="s">
        <v>1175</v>
      </c>
      <c r="C610" s="12">
        <v>1</v>
      </c>
      <c r="D610" s="12">
        <v>1</v>
      </c>
      <c r="E610" s="15">
        <v>43709</v>
      </c>
      <c r="F610" s="12">
        <v>255</v>
      </c>
      <c r="G610" s="12">
        <v>0</v>
      </c>
      <c r="H610" s="17">
        <v>0</v>
      </c>
      <c r="I610" s="31">
        <v>0</v>
      </c>
      <c r="J610" s="12">
        <v>255</v>
      </c>
      <c r="K610" s="11" t="s">
        <v>20</v>
      </c>
      <c r="L610" s="11" t="s">
        <v>102</v>
      </c>
      <c r="M610" s="12">
        <v>66.3</v>
      </c>
      <c r="N610" s="13">
        <v>188.7</v>
      </c>
    </row>
    <row r="611" spans="1:14" x14ac:dyDescent="0.3">
      <c r="A611" s="7" t="s">
        <v>1176</v>
      </c>
      <c r="B611" s="11" t="s">
        <v>1177</v>
      </c>
      <c r="C611" s="12">
        <v>1</v>
      </c>
      <c r="D611" s="12">
        <v>1</v>
      </c>
      <c r="E611" s="15">
        <v>43709</v>
      </c>
      <c r="F611" s="12">
        <v>383</v>
      </c>
      <c r="G611" s="12">
        <v>0</v>
      </c>
      <c r="H611" s="17">
        <v>0</v>
      </c>
      <c r="I611" s="31">
        <v>0</v>
      </c>
      <c r="J611" s="12">
        <v>383</v>
      </c>
      <c r="K611" s="11" t="s">
        <v>63</v>
      </c>
      <c r="L611" s="11" t="s">
        <v>66</v>
      </c>
      <c r="M611" s="12">
        <v>122.56</v>
      </c>
      <c r="N611" s="13">
        <v>260.44</v>
      </c>
    </row>
    <row r="612" spans="1:14" x14ac:dyDescent="0.3">
      <c r="A612" s="7" t="s">
        <v>1178</v>
      </c>
      <c r="B612" s="11" t="s">
        <v>1179</v>
      </c>
      <c r="C612" s="12">
        <v>1</v>
      </c>
      <c r="D612" s="12">
        <v>1</v>
      </c>
      <c r="E612" s="15">
        <v>43709</v>
      </c>
      <c r="F612" s="12">
        <v>168</v>
      </c>
      <c r="G612" s="12">
        <v>0</v>
      </c>
      <c r="H612" s="17">
        <v>0</v>
      </c>
      <c r="I612" s="31">
        <v>0</v>
      </c>
      <c r="J612" s="12">
        <v>168</v>
      </c>
      <c r="K612" s="11" t="s">
        <v>11</v>
      </c>
      <c r="L612" s="11" t="s">
        <v>12</v>
      </c>
      <c r="M612" s="12">
        <v>25.2</v>
      </c>
      <c r="N612" s="13">
        <v>142.80000000000001</v>
      </c>
    </row>
    <row r="613" spans="1:14" x14ac:dyDescent="0.3">
      <c r="A613" s="7" t="s">
        <v>1180</v>
      </c>
      <c r="B613" s="11" t="s">
        <v>1181</v>
      </c>
      <c r="C613" s="12">
        <v>1</v>
      </c>
      <c r="D613" s="12">
        <v>1</v>
      </c>
      <c r="E613" s="15">
        <v>43709</v>
      </c>
      <c r="F613" s="12">
        <v>220</v>
      </c>
      <c r="G613" s="12">
        <v>0</v>
      </c>
      <c r="H613" s="17">
        <v>0</v>
      </c>
      <c r="I613" s="31">
        <v>0</v>
      </c>
      <c r="J613" s="12">
        <v>220</v>
      </c>
      <c r="K613" s="11" t="s">
        <v>14</v>
      </c>
      <c r="L613" s="11" t="s">
        <v>15</v>
      </c>
      <c r="M613" s="12">
        <v>39.6</v>
      </c>
      <c r="N613" s="13">
        <v>180.4</v>
      </c>
    </row>
    <row r="614" spans="1:14" x14ac:dyDescent="0.3">
      <c r="A614" s="7" t="s">
        <v>1182</v>
      </c>
      <c r="B614" s="11" t="s">
        <v>1183</v>
      </c>
      <c r="C614" s="12">
        <v>1</v>
      </c>
      <c r="D614" s="12">
        <v>1</v>
      </c>
      <c r="E614" s="15">
        <v>43709</v>
      </c>
      <c r="F614" s="12">
        <v>210</v>
      </c>
      <c r="G614" s="12">
        <v>0</v>
      </c>
      <c r="H614" s="17">
        <v>0</v>
      </c>
      <c r="I614" s="31">
        <v>0</v>
      </c>
      <c r="J614" s="12">
        <v>210</v>
      </c>
      <c r="K614" s="11" t="s">
        <v>14</v>
      </c>
      <c r="L614" s="11" t="s">
        <v>75</v>
      </c>
      <c r="M614" s="12">
        <v>37.799999999999997</v>
      </c>
      <c r="N614" s="13">
        <v>172.2</v>
      </c>
    </row>
    <row r="615" spans="1:14" x14ac:dyDescent="0.3">
      <c r="A615" s="7" t="s">
        <v>1184</v>
      </c>
      <c r="B615" s="11" t="s">
        <v>1185</v>
      </c>
      <c r="C615" s="12">
        <v>1</v>
      </c>
      <c r="D615" s="12">
        <v>1</v>
      </c>
      <c r="E615" s="15">
        <v>43709</v>
      </c>
      <c r="F615" s="12">
        <v>345</v>
      </c>
      <c r="G615" s="12">
        <v>0</v>
      </c>
      <c r="H615" s="17">
        <v>0</v>
      </c>
      <c r="I615" s="31">
        <v>0</v>
      </c>
      <c r="J615" s="12">
        <v>345</v>
      </c>
      <c r="K615" s="11" t="s">
        <v>63</v>
      </c>
      <c r="L615" s="11" t="s">
        <v>116</v>
      </c>
      <c r="M615" s="12">
        <v>106.95</v>
      </c>
      <c r="N615" s="13">
        <v>238.05</v>
      </c>
    </row>
    <row r="616" spans="1:14" x14ac:dyDescent="0.3">
      <c r="A616" s="7" t="s">
        <v>1186</v>
      </c>
      <c r="B616" s="11" t="s">
        <v>1187</v>
      </c>
      <c r="C616" s="12">
        <v>1</v>
      </c>
      <c r="D616" s="12">
        <v>1</v>
      </c>
      <c r="E616" s="15">
        <v>43709</v>
      </c>
      <c r="F616" s="12">
        <v>172</v>
      </c>
      <c r="G616" s="12">
        <v>0</v>
      </c>
      <c r="H616" s="17">
        <v>0</v>
      </c>
      <c r="I616" s="31">
        <v>0</v>
      </c>
      <c r="J616" s="12">
        <v>172</v>
      </c>
      <c r="K616" s="11" t="s">
        <v>11</v>
      </c>
      <c r="L616" s="11" t="s">
        <v>71</v>
      </c>
      <c r="M616" s="12">
        <v>65.36</v>
      </c>
      <c r="N616" s="13">
        <v>106.64</v>
      </c>
    </row>
    <row r="617" spans="1:14" x14ac:dyDescent="0.3">
      <c r="A617" s="7" t="s">
        <v>1188</v>
      </c>
      <c r="B617" s="11" t="s">
        <v>1189</v>
      </c>
      <c r="C617" s="12">
        <v>1</v>
      </c>
      <c r="D617" s="12">
        <v>1</v>
      </c>
      <c r="E617" s="15">
        <v>43709</v>
      </c>
      <c r="F617" s="12">
        <v>205</v>
      </c>
      <c r="G617" s="12">
        <v>0</v>
      </c>
      <c r="H617" s="17">
        <v>0</v>
      </c>
      <c r="I617" s="31">
        <v>0</v>
      </c>
      <c r="J617" s="12">
        <v>205</v>
      </c>
      <c r="K617" s="11" t="s">
        <v>14</v>
      </c>
      <c r="L617" s="11" t="s">
        <v>87</v>
      </c>
      <c r="M617" s="12">
        <v>36.9</v>
      </c>
      <c r="N617" s="13">
        <v>168.1</v>
      </c>
    </row>
    <row r="618" spans="1:14" x14ac:dyDescent="0.3">
      <c r="A618" s="7" t="s">
        <v>1190</v>
      </c>
      <c r="B618" s="11" t="s">
        <v>1191</v>
      </c>
      <c r="C618" s="12">
        <v>1</v>
      </c>
      <c r="D618" s="12">
        <v>1</v>
      </c>
      <c r="E618" s="15">
        <v>43709</v>
      </c>
      <c r="F618" s="12">
        <v>205</v>
      </c>
      <c r="G618" s="12">
        <v>0</v>
      </c>
      <c r="H618" s="17">
        <v>0</v>
      </c>
      <c r="I618" s="31">
        <v>0</v>
      </c>
      <c r="J618" s="12">
        <v>205</v>
      </c>
      <c r="K618" s="11" t="s">
        <v>14</v>
      </c>
      <c r="L618" s="11" t="s">
        <v>87</v>
      </c>
      <c r="M618" s="12">
        <v>36.9</v>
      </c>
      <c r="N618" s="13">
        <v>168.1</v>
      </c>
    </row>
    <row r="619" spans="1:14" x14ac:dyDescent="0.3">
      <c r="A619" s="7" t="s">
        <v>1192</v>
      </c>
      <c r="B619" s="11" t="s">
        <v>1193</v>
      </c>
      <c r="C619" s="12">
        <v>1</v>
      </c>
      <c r="D619" s="12">
        <v>1</v>
      </c>
      <c r="E619" s="15">
        <v>43709</v>
      </c>
      <c r="F619" s="12">
        <v>255</v>
      </c>
      <c r="G619" s="12">
        <v>0</v>
      </c>
      <c r="H619" s="17">
        <v>0</v>
      </c>
      <c r="I619" s="31">
        <v>0</v>
      </c>
      <c r="J619" s="12">
        <v>255</v>
      </c>
      <c r="K619" s="11" t="s">
        <v>20</v>
      </c>
      <c r="L619" s="11" t="s">
        <v>102</v>
      </c>
      <c r="M619" s="12">
        <v>66.3</v>
      </c>
      <c r="N619" s="13">
        <v>188.7</v>
      </c>
    </row>
    <row r="620" spans="1:14" x14ac:dyDescent="0.3">
      <c r="A620" s="7" t="s">
        <v>1194</v>
      </c>
      <c r="B620" s="11" t="s">
        <v>1195</v>
      </c>
      <c r="C620" s="12">
        <v>1</v>
      </c>
      <c r="D620" s="12">
        <v>1</v>
      </c>
      <c r="E620" s="15">
        <v>43709</v>
      </c>
      <c r="F620" s="12">
        <v>313</v>
      </c>
      <c r="G620" s="12">
        <v>0</v>
      </c>
      <c r="H620" s="17">
        <v>0</v>
      </c>
      <c r="I620" s="31">
        <v>0</v>
      </c>
      <c r="J620" s="12">
        <v>313</v>
      </c>
      <c r="K620" s="11" t="s">
        <v>20</v>
      </c>
      <c r="L620" s="11" t="s">
        <v>21</v>
      </c>
      <c r="M620" s="12">
        <v>93.899999999999991</v>
      </c>
      <c r="N620" s="13">
        <v>219.10000000000002</v>
      </c>
    </row>
    <row r="621" spans="1:14" x14ac:dyDescent="0.3">
      <c r="A621" s="7" t="s">
        <v>1196</v>
      </c>
      <c r="B621" s="11" t="s">
        <v>1197</v>
      </c>
      <c r="C621" s="12">
        <v>1</v>
      </c>
      <c r="D621" s="12">
        <v>1</v>
      </c>
      <c r="E621" s="15">
        <v>43709</v>
      </c>
      <c r="F621" s="12">
        <v>313</v>
      </c>
      <c r="G621" s="12">
        <v>0</v>
      </c>
      <c r="H621" s="17">
        <v>0</v>
      </c>
      <c r="I621" s="31">
        <v>0</v>
      </c>
      <c r="J621" s="12">
        <v>313</v>
      </c>
      <c r="K621" s="11" t="s">
        <v>20</v>
      </c>
      <c r="L621" s="11" t="s">
        <v>21</v>
      </c>
      <c r="M621" s="12">
        <v>93.899999999999991</v>
      </c>
      <c r="N621" s="13">
        <v>219.10000000000002</v>
      </c>
    </row>
    <row r="622" spans="1:14" x14ac:dyDescent="0.3">
      <c r="A622" s="7" t="s">
        <v>1198</v>
      </c>
      <c r="B622" s="11" t="s">
        <v>1199</v>
      </c>
      <c r="C622" s="12">
        <v>1</v>
      </c>
      <c r="D622" s="12">
        <v>1</v>
      </c>
      <c r="E622" s="15">
        <v>43709</v>
      </c>
      <c r="F622" s="12">
        <v>889</v>
      </c>
      <c r="G622" s="12">
        <v>0</v>
      </c>
      <c r="H622" s="17">
        <v>0</v>
      </c>
      <c r="I622" s="31">
        <v>0</v>
      </c>
      <c r="J622" s="12">
        <v>889</v>
      </c>
      <c r="K622" s="11" t="s">
        <v>23</v>
      </c>
      <c r="L622" s="11" t="s">
        <v>309</v>
      </c>
      <c r="M622" s="12">
        <v>222.25</v>
      </c>
      <c r="N622" s="13">
        <v>666.75</v>
      </c>
    </row>
    <row r="623" spans="1:14" x14ac:dyDescent="0.3">
      <c r="A623" s="7" t="s">
        <v>1200</v>
      </c>
      <c r="B623" s="11" t="s">
        <v>1201</v>
      </c>
      <c r="C623" s="12">
        <v>1</v>
      </c>
      <c r="D623" s="12">
        <v>1</v>
      </c>
      <c r="E623" s="15">
        <v>43709</v>
      </c>
      <c r="F623" s="12">
        <v>889</v>
      </c>
      <c r="G623" s="12">
        <v>0</v>
      </c>
      <c r="H623" s="17">
        <v>0</v>
      </c>
      <c r="I623" s="31">
        <v>0</v>
      </c>
      <c r="J623" s="12">
        <v>889</v>
      </c>
      <c r="K623" s="11" t="s">
        <v>23</v>
      </c>
      <c r="L623" s="11" t="s">
        <v>309</v>
      </c>
      <c r="M623" s="12">
        <v>222.25</v>
      </c>
      <c r="N623" s="13">
        <v>666.75</v>
      </c>
    </row>
    <row r="624" spans="1:14" x14ac:dyDescent="0.3">
      <c r="A624" s="7" t="s">
        <v>1202</v>
      </c>
      <c r="B624" s="11" t="s">
        <v>1203</v>
      </c>
      <c r="C624" s="12">
        <v>1</v>
      </c>
      <c r="D624" s="12">
        <v>1</v>
      </c>
      <c r="E624" s="15">
        <v>43709</v>
      </c>
      <c r="F624" s="12">
        <v>447</v>
      </c>
      <c r="G624" s="12">
        <v>0</v>
      </c>
      <c r="H624" s="17">
        <v>0</v>
      </c>
      <c r="I624" s="31">
        <v>0</v>
      </c>
      <c r="J624" s="12">
        <v>447</v>
      </c>
      <c r="K624" s="11" t="s">
        <v>63</v>
      </c>
      <c r="L624" s="11" t="s">
        <v>64</v>
      </c>
      <c r="M624" s="12">
        <v>156.44999999999999</v>
      </c>
      <c r="N624" s="13">
        <v>290.55</v>
      </c>
    </row>
    <row r="625" spans="1:14" x14ac:dyDescent="0.3">
      <c r="A625" s="7" t="s">
        <v>1204</v>
      </c>
      <c r="B625" s="11" t="s">
        <v>1205</v>
      </c>
      <c r="C625" s="12">
        <v>1</v>
      </c>
      <c r="D625" s="12">
        <v>1</v>
      </c>
      <c r="E625" s="15">
        <v>43709</v>
      </c>
      <c r="F625" s="12">
        <v>538</v>
      </c>
      <c r="G625" s="12">
        <v>0</v>
      </c>
      <c r="H625" s="17">
        <v>0</v>
      </c>
      <c r="I625" s="31">
        <v>0</v>
      </c>
      <c r="J625" s="12">
        <v>538</v>
      </c>
      <c r="K625" s="11" t="s">
        <v>44</v>
      </c>
      <c r="L625" s="11" t="s">
        <v>47</v>
      </c>
      <c r="M625" s="12">
        <v>145.26000000000002</v>
      </c>
      <c r="N625" s="13">
        <v>392.74</v>
      </c>
    </row>
    <row r="626" spans="1:14" x14ac:dyDescent="0.3">
      <c r="A626" s="7" t="s">
        <v>1256</v>
      </c>
      <c r="B626" s="11" t="s">
        <v>1257</v>
      </c>
      <c r="C626" s="12">
        <v>1</v>
      </c>
      <c r="D626" s="12">
        <v>1</v>
      </c>
      <c r="E626" s="15">
        <v>43709</v>
      </c>
      <c r="F626" s="12">
        <v>205</v>
      </c>
      <c r="G626" s="12">
        <v>0</v>
      </c>
      <c r="H626" s="17">
        <v>0</v>
      </c>
      <c r="I626" s="31">
        <v>0</v>
      </c>
      <c r="J626" s="12">
        <v>205</v>
      </c>
      <c r="K626" s="11" t="s">
        <v>14</v>
      </c>
      <c r="L626" s="11" t="s">
        <v>87</v>
      </c>
      <c r="M626" s="12">
        <v>36.9</v>
      </c>
      <c r="N626" s="13">
        <v>168.1</v>
      </c>
    </row>
    <row r="627" spans="1:14" x14ac:dyDescent="0.3">
      <c r="A627" s="7" t="s">
        <v>1258</v>
      </c>
      <c r="B627" s="11" t="s">
        <v>1259</v>
      </c>
      <c r="C627" s="12">
        <v>1</v>
      </c>
      <c r="D627" s="12">
        <v>1</v>
      </c>
      <c r="E627" s="15">
        <v>43709</v>
      </c>
      <c r="F627" s="12">
        <v>258</v>
      </c>
      <c r="G627" s="12">
        <v>0</v>
      </c>
      <c r="H627" s="17">
        <v>0</v>
      </c>
      <c r="I627" s="31">
        <v>0</v>
      </c>
      <c r="J627" s="12">
        <v>258</v>
      </c>
      <c r="K627" s="11" t="s">
        <v>20</v>
      </c>
      <c r="L627" s="11" t="s">
        <v>105</v>
      </c>
      <c r="M627" s="12">
        <v>72.240000000000009</v>
      </c>
      <c r="N627" s="13">
        <v>185.76</v>
      </c>
    </row>
    <row r="628" spans="1:14" x14ac:dyDescent="0.3">
      <c r="A628" s="7" t="s">
        <v>1260</v>
      </c>
      <c r="B628" s="11" t="s">
        <v>1261</v>
      </c>
      <c r="C628" s="12">
        <v>1</v>
      </c>
      <c r="D628" s="12">
        <v>1</v>
      </c>
      <c r="E628" s="15">
        <v>43709</v>
      </c>
      <c r="F628" s="12">
        <v>258</v>
      </c>
      <c r="G628" s="12">
        <v>0</v>
      </c>
      <c r="H628" s="17">
        <v>0</v>
      </c>
      <c r="I628" s="31">
        <v>0</v>
      </c>
      <c r="J628" s="12">
        <v>258</v>
      </c>
      <c r="K628" s="11" t="s">
        <v>20</v>
      </c>
      <c r="L628" s="11" t="s">
        <v>105</v>
      </c>
      <c r="M628" s="12">
        <v>72.240000000000009</v>
      </c>
      <c r="N628" s="13">
        <v>185.76</v>
      </c>
    </row>
    <row r="629" spans="1:14" x14ac:dyDescent="0.3">
      <c r="A629" s="7" t="s">
        <v>1262</v>
      </c>
      <c r="B629" s="11" t="s">
        <v>1263</v>
      </c>
      <c r="C629" s="12">
        <v>1</v>
      </c>
      <c r="D629" s="12">
        <v>1</v>
      </c>
      <c r="E629" s="15">
        <v>43709</v>
      </c>
      <c r="F629" s="12">
        <v>367</v>
      </c>
      <c r="G629" s="12">
        <v>0</v>
      </c>
      <c r="H629" s="17">
        <v>0</v>
      </c>
      <c r="I629" s="31">
        <v>0</v>
      </c>
      <c r="J629" s="12">
        <v>367</v>
      </c>
      <c r="K629" s="11" t="s">
        <v>60</v>
      </c>
      <c r="L629" s="11" t="s">
        <v>538</v>
      </c>
      <c r="M629" s="12">
        <v>110.1</v>
      </c>
      <c r="N629" s="13">
        <v>256.89999999999998</v>
      </c>
    </row>
    <row r="630" spans="1:14" x14ac:dyDescent="0.3">
      <c r="A630" s="7" t="s">
        <v>1264</v>
      </c>
      <c r="B630" s="11" t="s">
        <v>1265</v>
      </c>
      <c r="C630" s="12">
        <v>1</v>
      </c>
      <c r="D630" s="12">
        <v>1</v>
      </c>
      <c r="E630" s="15">
        <v>43709</v>
      </c>
      <c r="F630" s="12">
        <v>345</v>
      </c>
      <c r="G630" s="12">
        <v>0</v>
      </c>
      <c r="H630" s="17">
        <v>0</v>
      </c>
      <c r="I630" s="31">
        <v>0</v>
      </c>
      <c r="J630" s="12">
        <v>345</v>
      </c>
      <c r="K630" s="11" t="s">
        <v>63</v>
      </c>
      <c r="L630" s="11" t="s">
        <v>116</v>
      </c>
      <c r="M630" s="12">
        <v>106.95</v>
      </c>
      <c r="N630" s="13">
        <v>238.05</v>
      </c>
    </row>
    <row r="631" spans="1:14" x14ac:dyDescent="0.3">
      <c r="A631" s="7" t="s">
        <v>1266</v>
      </c>
      <c r="B631" s="11" t="s">
        <v>1267</v>
      </c>
      <c r="C631" s="12">
        <v>1</v>
      </c>
      <c r="D631" s="12">
        <v>1</v>
      </c>
      <c r="E631" s="15">
        <v>43709</v>
      </c>
      <c r="F631" s="12">
        <v>144</v>
      </c>
      <c r="G631" s="12">
        <v>0</v>
      </c>
      <c r="H631" s="17">
        <v>0</v>
      </c>
      <c r="I631" s="31">
        <v>0</v>
      </c>
      <c r="J631" s="12">
        <v>144</v>
      </c>
      <c r="K631" s="11" t="s">
        <v>11</v>
      </c>
      <c r="L631" s="11" t="s">
        <v>119</v>
      </c>
      <c r="M631" s="12">
        <v>66.240000000000009</v>
      </c>
      <c r="N631" s="13">
        <v>77.759999999999991</v>
      </c>
    </row>
    <row r="632" spans="1:14" x14ac:dyDescent="0.3">
      <c r="A632" s="7" t="s">
        <v>1268</v>
      </c>
      <c r="B632" s="11" t="s">
        <v>1269</v>
      </c>
      <c r="C632" s="12">
        <v>1</v>
      </c>
      <c r="D632" s="12">
        <v>1</v>
      </c>
      <c r="E632" s="15">
        <v>43709</v>
      </c>
      <c r="F632" s="12">
        <v>172</v>
      </c>
      <c r="G632" s="12">
        <v>0</v>
      </c>
      <c r="H632" s="17">
        <v>0</v>
      </c>
      <c r="I632" s="31">
        <v>0</v>
      </c>
      <c r="J632" s="12">
        <v>172</v>
      </c>
      <c r="K632" s="11" t="s">
        <v>11</v>
      </c>
      <c r="L632" s="11" t="s">
        <v>71</v>
      </c>
      <c r="M632" s="12">
        <v>65.36</v>
      </c>
      <c r="N632" s="13">
        <v>106.64</v>
      </c>
    </row>
    <row r="633" spans="1:14" x14ac:dyDescent="0.3">
      <c r="A633" s="7" t="s">
        <v>1270</v>
      </c>
      <c r="B633" s="11" t="s">
        <v>1271</v>
      </c>
      <c r="C633" s="12">
        <v>1</v>
      </c>
      <c r="D633" s="12">
        <v>1</v>
      </c>
      <c r="E633" s="15">
        <v>43709</v>
      </c>
      <c r="F633" s="12">
        <v>210</v>
      </c>
      <c r="G633" s="12">
        <v>0</v>
      </c>
      <c r="H633" s="17">
        <v>0</v>
      </c>
      <c r="I633" s="31">
        <v>0</v>
      </c>
      <c r="J633" s="12">
        <v>210</v>
      </c>
      <c r="K633" s="11" t="s">
        <v>14</v>
      </c>
      <c r="L633" s="11" t="s">
        <v>75</v>
      </c>
      <c r="M633" s="12">
        <v>37.799999999999997</v>
      </c>
      <c r="N633" s="13">
        <v>172.2</v>
      </c>
    </row>
    <row r="634" spans="1:14" x14ac:dyDescent="0.3">
      <c r="A634" s="7" t="s">
        <v>1272</v>
      </c>
      <c r="B634" s="11" t="s">
        <v>1273</v>
      </c>
      <c r="C634" s="12">
        <v>1</v>
      </c>
      <c r="D634" s="12">
        <v>1</v>
      </c>
      <c r="E634" s="15">
        <v>43709</v>
      </c>
      <c r="F634" s="12">
        <v>210</v>
      </c>
      <c r="G634" s="12">
        <v>0</v>
      </c>
      <c r="H634" s="17">
        <v>0</v>
      </c>
      <c r="I634" s="31">
        <v>0</v>
      </c>
      <c r="J634" s="12">
        <v>210</v>
      </c>
      <c r="K634" s="11" t="s">
        <v>14</v>
      </c>
      <c r="L634" s="11" t="s">
        <v>75</v>
      </c>
      <c r="M634" s="12">
        <v>37.799999999999997</v>
      </c>
      <c r="N634" s="13">
        <v>172.2</v>
      </c>
    </row>
    <row r="635" spans="1:14" x14ac:dyDescent="0.3">
      <c r="A635" s="7" t="s">
        <v>1274</v>
      </c>
      <c r="B635" s="11" t="s">
        <v>1275</v>
      </c>
      <c r="C635" s="12">
        <v>1</v>
      </c>
      <c r="D635" s="12">
        <v>1</v>
      </c>
      <c r="E635" s="15">
        <v>43709</v>
      </c>
      <c r="F635" s="12">
        <v>240</v>
      </c>
      <c r="G635" s="12">
        <v>0</v>
      </c>
      <c r="H635" s="17">
        <v>0</v>
      </c>
      <c r="I635" s="31">
        <v>0</v>
      </c>
      <c r="J635" s="12">
        <v>240</v>
      </c>
      <c r="K635" s="11" t="s">
        <v>14</v>
      </c>
      <c r="L635" s="11" t="s">
        <v>17</v>
      </c>
      <c r="M635" s="12">
        <v>43.199999999999996</v>
      </c>
      <c r="N635" s="13">
        <v>196.8</v>
      </c>
    </row>
    <row r="636" spans="1:14" x14ac:dyDescent="0.3">
      <c r="A636" s="7" t="s">
        <v>1276</v>
      </c>
      <c r="B636" s="11" t="s">
        <v>1277</v>
      </c>
      <c r="C636" s="12">
        <v>1</v>
      </c>
      <c r="D636" s="12">
        <v>1</v>
      </c>
      <c r="E636" s="15">
        <v>43709</v>
      </c>
      <c r="F636" s="12">
        <v>255</v>
      </c>
      <c r="G636" s="12">
        <v>0</v>
      </c>
      <c r="H636" s="17">
        <v>0</v>
      </c>
      <c r="I636" s="31">
        <v>0</v>
      </c>
      <c r="J636" s="12">
        <v>255</v>
      </c>
      <c r="K636" s="11" t="s">
        <v>20</v>
      </c>
      <c r="L636" s="11" t="s">
        <v>102</v>
      </c>
      <c r="M636" s="12">
        <v>66.3</v>
      </c>
      <c r="N636" s="13">
        <v>188.7</v>
      </c>
    </row>
    <row r="637" spans="1:14" x14ac:dyDescent="0.3">
      <c r="A637" s="7" t="s">
        <v>1278</v>
      </c>
      <c r="B637" s="11" t="s">
        <v>1279</v>
      </c>
      <c r="C637" s="12">
        <v>1</v>
      </c>
      <c r="D637" s="12">
        <v>1</v>
      </c>
      <c r="E637" s="15">
        <v>43709</v>
      </c>
      <c r="F637" s="12">
        <v>327</v>
      </c>
      <c r="G637" s="12">
        <v>0</v>
      </c>
      <c r="H637" s="17">
        <v>0</v>
      </c>
      <c r="I637" s="31">
        <v>0</v>
      </c>
      <c r="J637" s="12">
        <v>327</v>
      </c>
      <c r="K637" s="11" t="s">
        <v>20</v>
      </c>
      <c r="L637" s="11" t="s">
        <v>100</v>
      </c>
      <c r="M637" s="12">
        <v>94.83</v>
      </c>
      <c r="N637" s="13">
        <v>232.17000000000002</v>
      </c>
    </row>
    <row r="638" spans="1:14" x14ac:dyDescent="0.3">
      <c r="A638" s="7" t="s">
        <v>1280</v>
      </c>
      <c r="B638" s="11" t="s">
        <v>1281</v>
      </c>
      <c r="C638" s="12">
        <v>1</v>
      </c>
      <c r="D638" s="12">
        <v>1</v>
      </c>
      <c r="E638" s="15">
        <v>43709</v>
      </c>
      <c r="F638" s="12">
        <v>261</v>
      </c>
      <c r="G638" s="12">
        <v>0</v>
      </c>
      <c r="H638" s="17">
        <v>0</v>
      </c>
      <c r="I638" s="31">
        <v>0</v>
      </c>
      <c r="J638" s="12">
        <v>261</v>
      </c>
      <c r="K638" s="11" t="s">
        <v>60</v>
      </c>
      <c r="L638" s="11" t="s">
        <v>515</v>
      </c>
      <c r="M638" s="12">
        <v>78.3</v>
      </c>
      <c r="N638" s="13">
        <v>182.7</v>
      </c>
    </row>
    <row r="639" spans="1:14" x14ac:dyDescent="0.3">
      <c r="A639" s="7" t="s">
        <v>1282</v>
      </c>
      <c r="B639" s="11" t="s">
        <v>1283</v>
      </c>
      <c r="C639" s="12">
        <v>1</v>
      </c>
      <c r="D639" s="12">
        <v>1</v>
      </c>
      <c r="E639" s="15">
        <v>43709</v>
      </c>
      <c r="F639" s="12">
        <v>345</v>
      </c>
      <c r="G639" s="12">
        <v>0</v>
      </c>
      <c r="H639" s="17">
        <v>0</v>
      </c>
      <c r="I639" s="31">
        <v>0</v>
      </c>
      <c r="J639" s="12">
        <v>345</v>
      </c>
      <c r="K639" s="11" t="s">
        <v>63</v>
      </c>
      <c r="L639" s="11" t="s">
        <v>116</v>
      </c>
      <c r="M639" s="12">
        <v>106.95</v>
      </c>
      <c r="N639" s="13">
        <v>238.05</v>
      </c>
    </row>
    <row r="640" spans="1:14" x14ac:dyDescent="0.3">
      <c r="A640" s="7" t="s">
        <v>1284</v>
      </c>
      <c r="B640" s="11" t="s">
        <v>1285</v>
      </c>
      <c r="C640" s="12">
        <v>1</v>
      </c>
      <c r="D640" s="12">
        <v>1</v>
      </c>
      <c r="E640" s="15">
        <v>43709</v>
      </c>
      <c r="F640" s="12">
        <v>172</v>
      </c>
      <c r="G640" s="12">
        <v>0</v>
      </c>
      <c r="H640" s="17">
        <v>0</v>
      </c>
      <c r="I640" s="31">
        <v>0</v>
      </c>
      <c r="J640" s="12">
        <v>172</v>
      </c>
      <c r="K640" s="11" t="s">
        <v>11</v>
      </c>
      <c r="L640" s="11" t="s">
        <v>71</v>
      </c>
      <c r="M640" s="12">
        <v>65.36</v>
      </c>
      <c r="N640" s="13">
        <v>106.64</v>
      </c>
    </row>
    <row r="641" spans="1:14" x14ac:dyDescent="0.3">
      <c r="A641" s="7" t="s">
        <v>1286</v>
      </c>
      <c r="B641" s="11" t="s">
        <v>1287</v>
      </c>
      <c r="C641" s="12">
        <v>1</v>
      </c>
      <c r="D641" s="12">
        <v>1</v>
      </c>
      <c r="E641" s="15">
        <v>43709</v>
      </c>
      <c r="F641" s="12">
        <v>210</v>
      </c>
      <c r="G641" s="12">
        <v>0</v>
      </c>
      <c r="H641" s="17">
        <v>0</v>
      </c>
      <c r="I641" s="31">
        <v>0</v>
      </c>
      <c r="J641" s="12">
        <v>210</v>
      </c>
      <c r="K641" s="11" t="s">
        <v>14</v>
      </c>
      <c r="L641" s="11" t="s">
        <v>75</v>
      </c>
      <c r="M641" s="12">
        <v>37.799999999999997</v>
      </c>
      <c r="N641" s="13">
        <v>172.2</v>
      </c>
    </row>
    <row r="642" spans="1:14" x14ac:dyDescent="0.3">
      <c r="A642" s="7" t="s">
        <v>1288</v>
      </c>
      <c r="B642" s="11" t="s">
        <v>1289</v>
      </c>
      <c r="C642" s="12">
        <v>1</v>
      </c>
      <c r="D642" s="12">
        <v>1</v>
      </c>
      <c r="E642" s="15">
        <v>43709</v>
      </c>
      <c r="F642" s="12">
        <v>192</v>
      </c>
      <c r="G642" s="12">
        <v>0</v>
      </c>
      <c r="H642" s="17">
        <v>0</v>
      </c>
      <c r="I642" s="31">
        <v>0</v>
      </c>
      <c r="J642" s="12">
        <v>192</v>
      </c>
      <c r="K642" s="11" t="s">
        <v>14</v>
      </c>
      <c r="L642" s="11" t="s">
        <v>78</v>
      </c>
      <c r="M642" s="12">
        <v>34.56</v>
      </c>
      <c r="N642" s="13">
        <v>157.44</v>
      </c>
    </row>
    <row r="643" spans="1:14" x14ac:dyDescent="0.3">
      <c r="A643" s="7" t="s">
        <v>1290</v>
      </c>
      <c r="B643" s="11" t="s">
        <v>1291</v>
      </c>
      <c r="C643" s="12">
        <v>1</v>
      </c>
      <c r="D643" s="12">
        <v>1</v>
      </c>
      <c r="E643" s="15">
        <v>43709</v>
      </c>
      <c r="F643" s="12">
        <v>220</v>
      </c>
      <c r="G643" s="12">
        <v>0</v>
      </c>
      <c r="H643" s="17">
        <v>0</v>
      </c>
      <c r="I643" s="31">
        <v>0</v>
      </c>
      <c r="J643" s="12">
        <v>220</v>
      </c>
      <c r="K643" s="11" t="s">
        <v>14</v>
      </c>
      <c r="L643" s="11" t="s">
        <v>15</v>
      </c>
      <c r="M643" s="12">
        <v>39.6</v>
      </c>
      <c r="N643" s="13">
        <v>180.4</v>
      </c>
    </row>
    <row r="644" spans="1:14" x14ac:dyDescent="0.3">
      <c r="A644" s="7" t="s">
        <v>1292</v>
      </c>
      <c r="B644" s="11" t="s">
        <v>1293</v>
      </c>
      <c r="C644" s="12">
        <v>1</v>
      </c>
      <c r="D644" s="12">
        <v>1</v>
      </c>
      <c r="E644" s="15">
        <v>43709</v>
      </c>
      <c r="F644" s="12">
        <v>327</v>
      </c>
      <c r="G644" s="12">
        <v>0</v>
      </c>
      <c r="H644" s="17">
        <v>0</v>
      </c>
      <c r="I644" s="31">
        <v>0</v>
      </c>
      <c r="J644" s="12">
        <v>327</v>
      </c>
      <c r="K644" s="11" t="s">
        <v>20</v>
      </c>
      <c r="L644" s="11" t="s">
        <v>100</v>
      </c>
      <c r="M644" s="12">
        <v>94.83</v>
      </c>
      <c r="N644" s="13">
        <v>232.17000000000002</v>
      </c>
    </row>
    <row r="645" spans="1:14" x14ac:dyDescent="0.3">
      <c r="A645" s="7" t="s">
        <v>1294</v>
      </c>
      <c r="B645" s="11" t="s">
        <v>1295</v>
      </c>
      <c r="C645" s="12">
        <v>1</v>
      </c>
      <c r="D645" s="12">
        <v>1</v>
      </c>
      <c r="E645" s="15">
        <v>43709</v>
      </c>
      <c r="F645" s="12">
        <v>258</v>
      </c>
      <c r="G645" s="12">
        <v>0</v>
      </c>
      <c r="H645" s="17">
        <v>0</v>
      </c>
      <c r="I645" s="31">
        <v>0</v>
      </c>
      <c r="J645" s="12">
        <v>258</v>
      </c>
      <c r="K645" s="11" t="s">
        <v>20</v>
      </c>
      <c r="L645" s="11" t="s">
        <v>105</v>
      </c>
      <c r="M645" s="12">
        <v>72.240000000000009</v>
      </c>
      <c r="N645" s="13">
        <v>185.76</v>
      </c>
    </row>
    <row r="646" spans="1:14" x14ac:dyDescent="0.3">
      <c r="A646" s="7" t="s">
        <v>1296</v>
      </c>
      <c r="B646" s="11" t="s">
        <v>1297</v>
      </c>
      <c r="C646" s="12">
        <v>1</v>
      </c>
      <c r="D646" s="12">
        <v>1</v>
      </c>
      <c r="E646" s="15">
        <v>43709</v>
      </c>
      <c r="F646" s="12">
        <v>992</v>
      </c>
      <c r="G646" s="12">
        <v>0</v>
      </c>
      <c r="H646" s="17">
        <v>0</v>
      </c>
      <c r="I646" s="31">
        <v>0</v>
      </c>
      <c r="J646" s="12">
        <v>992</v>
      </c>
      <c r="K646" s="11" t="s">
        <v>23</v>
      </c>
      <c r="L646" s="11" t="s">
        <v>405</v>
      </c>
      <c r="M646" s="12">
        <v>277.76000000000005</v>
      </c>
      <c r="N646" s="13">
        <v>714.24</v>
      </c>
    </row>
    <row r="647" spans="1:14" x14ac:dyDescent="0.3">
      <c r="A647" s="7" t="s">
        <v>1298</v>
      </c>
      <c r="B647" s="11" t="s">
        <v>1299</v>
      </c>
      <c r="C647" s="12">
        <v>1</v>
      </c>
      <c r="D647" s="12">
        <v>1</v>
      </c>
      <c r="E647" s="15">
        <v>43709</v>
      </c>
      <c r="F647" s="12">
        <v>447</v>
      </c>
      <c r="G647" s="12">
        <v>0</v>
      </c>
      <c r="H647" s="17">
        <v>0</v>
      </c>
      <c r="I647" s="31">
        <v>0</v>
      </c>
      <c r="J647" s="12">
        <v>447</v>
      </c>
      <c r="K647" s="11" t="s">
        <v>63</v>
      </c>
      <c r="L647" s="11" t="s">
        <v>64</v>
      </c>
      <c r="M647" s="12">
        <v>156.44999999999999</v>
      </c>
      <c r="N647" s="13">
        <v>290.55</v>
      </c>
    </row>
    <row r="648" spans="1:14" x14ac:dyDescent="0.3">
      <c r="A648" s="7" t="s">
        <v>1300</v>
      </c>
      <c r="B648" s="11" t="s">
        <v>1301</v>
      </c>
      <c r="C648" s="12">
        <v>1</v>
      </c>
      <c r="D648" s="12">
        <v>1</v>
      </c>
      <c r="E648" s="15">
        <v>43678</v>
      </c>
      <c r="F648" s="12">
        <v>144</v>
      </c>
      <c r="G648" s="12">
        <v>0</v>
      </c>
      <c r="H648" s="17">
        <v>0</v>
      </c>
      <c r="I648" s="31">
        <v>0</v>
      </c>
      <c r="J648" s="12">
        <v>144</v>
      </c>
      <c r="K648" s="11" t="s">
        <v>11</v>
      </c>
      <c r="L648" s="11" t="s">
        <v>119</v>
      </c>
      <c r="M648" s="12">
        <v>66.240000000000009</v>
      </c>
      <c r="N648" s="13">
        <v>77.759999999999991</v>
      </c>
    </row>
    <row r="649" spans="1:14" x14ac:dyDescent="0.3">
      <c r="A649" s="7" t="s">
        <v>1302</v>
      </c>
      <c r="B649" s="11" t="s">
        <v>1303</v>
      </c>
      <c r="C649" s="12">
        <v>1</v>
      </c>
      <c r="D649" s="12">
        <v>1</v>
      </c>
      <c r="E649" s="15">
        <v>43678</v>
      </c>
      <c r="F649" s="12">
        <v>210</v>
      </c>
      <c r="G649" s="12">
        <v>0</v>
      </c>
      <c r="H649" s="17">
        <v>0</v>
      </c>
      <c r="I649" s="31">
        <v>0</v>
      </c>
      <c r="J649" s="12">
        <v>210</v>
      </c>
      <c r="K649" s="11" t="s">
        <v>14</v>
      </c>
      <c r="L649" s="11" t="s">
        <v>75</v>
      </c>
      <c r="M649" s="12">
        <v>37.799999999999997</v>
      </c>
      <c r="N649" s="13">
        <v>172.2</v>
      </c>
    </row>
    <row r="650" spans="1:14" x14ac:dyDescent="0.3">
      <c r="A650" s="7" t="s">
        <v>1304</v>
      </c>
      <c r="B650" s="11" t="s">
        <v>1305</v>
      </c>
      <c r="C650" s="12">
        <v>1</v>
      </c>
      <c r="D650" s="12">
        <v>1</v>
      </c>
      <c r="E650" s="15">
        <v>43678</v>
      </c>
      <c r="F650" s="12">
        <v>205</v>
      </c>
      <c r="G650" s="12">
        <v>0</v>
      </c>
      <c r="H650" s="17">
        <v>0</v>
      </c>
      <c r="I650" s="31">
        <v>0</v>
      </c>
      <c r="J650" s="12">
        <v>205</v>
      </c>
      <c r="K650" s="11" t="s">
        <v>14</v>
      </c>
      <c r="L650" s="11" t="s">
        <v>87</v>
      </c>
      <c r="M650" s="12">
        <v>36.9</v>
      </c>
      <c r="N650" s="13">
        <v>168.1</v>
      </c>
    </row>
    <row r="651" spans="1:14" x14ac:dyDescent="0.3">
      <c r="A651" s="7" t="s">
        <v>1306</v>
      </c>
      <c r="B651" s="11" t="s">
        <v>1307</v>
      </c>
      <c r="C651" s="12">
        <v>1</v>
      </c>
      <c r="D651" s="12">
        <v>1</v>
      </c>
      <c r="E651" s="15">
        <v>43678</v>
      </c>
      <c r="F651" s="12">
        <v>205</v>
      </c>
      <c r="G651" s="12">
        <v>0</v>
      </c>
      <c r="H651" s="17">
        <v>0</v>
      </c>
      <c r="I651" s="31">
        <v>0</v>
      </c>
      <c r="J651" s="12">
        <v>205</v>
      </c>
      <c r="K651" s="11" t="s">
        <v>14</v>
      </c>
      <c r="L651" s="11" t="s">
        <v>87</v>
      </c>
      <c r="M651" s="12">
        <v>36.9</v>
      </c>
      <c r="N651" s="13">
        <v>168.1</v>
      </c>
    </row>
    <row r="652" spans="1:14" x14ac:dyDescent="0.3">
      <c r="A652" s="7" t="s">
        <v>1308</v>
      </c>
      <c r="B652" s="11" t="s">
        <v>1309</v>
      </c>
      <c r="C652" s="12">
        <v>1</v>
      </c>
      <c r="D652" s="12">
        <v>1</v>
      </c>
      <c r="E652" s="15">
        <v>43678</v>
      </c>
      <c r="F652" s="12">
        <v>313</v>
      </c>
      <c r="G652" s="12">
        <v>0</v>
      </c>
      <c r="H652" s="17">
        <v>0</v>
      </c>
      <c r="I652" s="31">
        <v>0</v>
      </c>
      <c r="J652" s="12">
        <v>313</v>
      </c>
      <c r="K652" s="11" t="s">
        <v>20</v>
      </c>
      <c r="L652" s="11" t="s">
        <v>21</v>
      </c>
      <c r="M652" s="12">
        <v>93.899999999999991</v>
      </c>
      <c r="N652" s="13">
        <v>219.10000000000002</v>
      </c>
    </row>
    <row r="653" spans="1:14" x14ac:dyDescent="0.3">
      <c r="A653" s="7" t="s">
        <v>1310</v>
      </c>
      <c r="B653" s="11" t="s">
        <v>1311</v>
      </c>
      <c r="C653" s="12">
        <v>1</v>
      </c>
      <c r="D653" s="12">
        <v>1</v>
      </c>
      <c r="E653" s="15">
        <v>43678</v>
      </c>
      <c r="F653" s="12">
        <v>327</v>
      </c>
      <c r="G653" s="12">
        <v>0</v>
      </c>
      <c r="H653" s="17">
        <v>0</v>
      </c>
      <c r="I653" s="31">
        <v>0</v>
      </c>
      <c r="J653" s="12">
        <v>327</v>
      </c>
      <c r="K653" s="11" t="s">
        <v>20</v>
      </c>
      <c r="L653" s="11" t="s">
        <v>100</v>
      </c>
      <c r="M653" s="12">
        <v>94.83</v>
      </c>
      <c r="N653" s="13">
        <v>232.17000000000002</v>
      </c>
    </row>
    <row r="654" spans="1:14" x14ac:dyDescent="0.3">
      <c r="A654" s="7" t="s">
        <v>1312</v>
      </c>
      <c r="B654" s="11" t="s">
        <v>1313</v>
      </c>
      <c r="C654" s="12">
        <v>1</v>
      </c>
      <c r="D654" s="12">
        <v>1</v>
      </c>
      <c r="E654" s="15">
        <v>43678</v>
      </c>
      <c r="F654" s="12">
        <v>255</v>
      </c>
      <c r="G654" s="12">
        <v>0</v>
      </c>
      <c r="H654" s="17">
        <v>0</v>
      </c>
      <c r="I654" s="31">
        <v>0</v>
      </c>
      <c r="J654" s="12">
        <v>255</v>
      </c>
      <c r="K654" s="11" t="s">
        <v>20</v>
      </c>
      <c r="L654" s="11" t="s">
        <v>102</v>
      </c>
      <c r="M654" s="12">
        <v>66.3</v>
      </c>
      <c r="N654" s="13">
        <v>188.7</v>
      </c>
    </row>
    <row r="655" spans="1:14" x14ac:dyDescent="0.3">
      <c r="A655" s="7" t="s">
        <v>1314</v>
      </c>
      <c r="B655" s="11" t="s">
        <v>1315</v>
      </c>
      <c r="C655" s="12">
        <v>1</v>
      </c>
      <c r="D655" s="12">
        <v>1</v>
      </c>
      <c r="E655" s="15">
        <v>43678</v>
      </c>
      <c r="F655" s="12">
        <v>1086</v>
      </c>
      <c r="G655" s="12">
        <v>0</v>
      </c>
      <c r="H655" s="17">
        <v>0</v>
      </c>
      <c r="I655" s="31">
        <v>0</v>
      </c>
      <c r="J655" s="12">
        <v>1086</v>
      </c>
      <c r="K655" s="11" t="s">
        <v>23</v>
      </c>
      <c r="L655" s="11" t="s">
        <v>467</v>
      </c>
      <c r="M655" s="12">
        <v>293.22000000000003</v>
      </c>
      <c r="N655" s="13">
        <v>792.78</v>
      </c>
    </row>
    <row r="656" spans="1:14" x14ac:dyDescent="0.3">
      <c r="A656" s="7" t="s">
        <v>1316</v>
      </c>
      <c r="B656" s="11" t="s">
        <v>1317</v>
      </c>
      <c r="C656" s="12">
        <v>1</v>
      </c>
      <c r="D656" s="12">
        <v>1</v>
      </c>
      <c r="E656" s="15">
        <v>43678</v>
      </c>
      <c r="F656" s="12">
        <v>474</v>
      </c>
      <c r="G656" s="12">
        <v>0</v>
      </c>
      <c r="H656" s="17">
        <v>0</v>
      </c>
      <c r="I656" s="31">
        <v>0</v>
      </c>
      <c r="J656" s="12">
        <v>474</v>
      </c>
      <c r="K656" s="11" t="s">
        <v>23</v>
      </c>
      <c r="L656" s="11" t="s">
        <v>499</v>
      </c>
      <c r="M656" s="12">
        <v>175.38</v>
      </c>
      <c r="N656" s="13">
        <v>298.62</v>
      </c>
    </row>
    <row r="657" spans="1:14" x14ac:dyDescent="0.3">
      <c r="A657" s="7" t="s">
        <v>1318</v>
      </c>
      <c r="B657" s="11" t="s">
        <v>1319</v>
      </c>
      <c r="C657" s="12">
        <v>1</v>
      </c>
      <c r="D657" s="12">
        <v>1</v>
      </c>
      <c r="E657" s="15">
        <v>43678</v>
      </c>
      <c r="F657" s="12">
        <v>447</v>
      </c>
      <c r="G657" s="12">
        <v>0</v>
      </c>
      <c r="H657" s="17">
        <v>0</v>
      </c>
      <c r="I657" s="31">
        <v>0</v>
      </c>
      <c r="J657" s="12">
        <v>447</v>
      </c>
      <c r="K657" s="11" t="s">
        <v>63</v>
      </c>
      <c r="L657" s="11" t="s">
        <v>64</v>
      </c>
      <c r="M657" s="12">
        <v>156.44999999999999</v>
      </c>
      <c r="N657" s="13">
        <v>290.55</v>
      </c>
    </row>
    <row r="658" spans="1:14" x14ac:dyDescent="0.3">
      <c r="A658" s="7" t="s">
        <v>1320</v>
      </c>
      <c r="B658" s="11" t="s">
        <v>1321</v>
      </c>
      <c r="C658" s="12">
        <v>1</v>
      </c>
      <c r="D658" s="12">
        <v>1</v>
      </c>
      <c r="E658" s="15">
        <v>43678</v>
      </c>
      <c r="F658" s="12">
        <v>168</v>
      </c>
      <c r="G658" s="12">
        <v>0</v>
      </c>
      <c r="H658" s="17">
        <v>0</v>
      </c>
      <c r="I658" s="31">
        <v>0</v>
      </c>
      <c r="J658" s="12">
        <v>168</v>
      </c>
      <c r="K658" s="11" t="s">
        <v>11</v>
      </c>
      <c r="L658" s="11" t="s">
        <v>121</v>
      </c>
      <c r="M658" s="12">
        <v>75.600000000000009</v>
      </c>
      <c r="N658" s="13">
        <v>92.399999999999991</v>
      </c>
    </row>
    <row r="659" spans="1:14" x14ac:dyDescent="0.3">
      <c r="A659" s="7" t="s">
        <v>1322</v>
      </c>
      <c r="B659" s="11" t="s">
        <v>1323</v>
      </c>
      <c r="C659" s="12">
        <v>1</v>
      </c>
      <c r="D659" s="12">
        <v>1</v>
      </c>
      <c r="E659" s="15">
        <v>43678</v>
      </c>
      <c r="F659" s="12">
        <v>210</v>
      </c>
      <c r="G659" s="12">
        <v>0</v>
      </c>
      <c r="H659" s="17">
        <v>0</v>
      </c>
      <c r="I659" s="31">
        <v>0</v>
      </c>
      <c r="J659" s="12">
        <v>210</v>
      </c>
      <c r="K659" s="11" t="s">
        <v>14</v>
      </c>
      <c r="L659" s="11" t="s">
        <v>75</v>
      </c>
      <c r="M659" s="12">
        <v>37.799999999999997</v>
      </c>
      <c r="N659" s="13">
        <v>172.2</v>
      </c>
    </row>
    <row r="660" spans="1:14" x14ac:dyDescent="0.3">
      <c r="A660" s="7" t="s">
        <v>1324</v>
      </c>
      <c r="B660" s="11" t="s">
        <v>1325</v>
      </c>
      <c r="C660" s="12">
        <v>1</v>
      </c>
      <c r="D660" s="12">
        <v>1</v>
      </c>
      <c r="E660" s="15">
        <v>43678</v>
      </c>
      <c r="F660" s="12">
        <v>205</v>
      </c>
      <c r="G660" s="12">
        <v>0</v>
      </c>
      <c r="H660" s="17">
        <v>0</v>
      </c>
      <c r="I660" s="31">
        <v>0</v>
      </c>
      <c r="J660" s="12">
        <v>205</v>
      </c>
      <c r="K660" s="11" t="s">
        <v>14</v>
      </c>
      <c r="L660" s="11" t="s">
        <v>87</v>
      </c>
      <c r="M660" s="12">
        <v>36.9</v>
      </c>
      <c r="N660" s="13">
        <v>168.1</v>
      </c>
    </row>
    <row r="661" spans="1:14" x14ac:dyDescent="0.3">
      <c r="A661" s="7" t="s">
        <v>1326</v>
      </c>
      <c r="B661" s="11" t="s">
        <v>1327</v>
      </c>
      <c r="C661" s="12">
        <v>1</v>
      </c>
      <c r="D661" s="12">
        <v>1</v>
      </c>
      <c r="E661" s="15">
        <v>43678</v>
      </c>
      <c r="F661" s="12">
        <v>255</v>
      </c>
      <c r="G661" s="12">
        <v>0</v>
      </c>
      <c r="H661" s="17">
        <v>0</v>
      </c>
      <c r="I661" s="31">
        <v>0</v>
      </c>
      <c r="J661" s="12">
        <v>255</v>
      </c>
      <c r="K661" s="11" t="s">
        <v>20</v>
      </c>
      <c r="L661" s="11" t="s">
        <v>102</v>
      </c>
      <c r="M661" s="12">
        <v>66.3</v>
      </c>
      <c r="N661" s="13">
        <v>188.7</v>
      </c>
    </row>
    <row r="662" spans="1:14" x14ac:dyDescent="0.3">
      <c r="A662" s="7" t="s">
        <v>1328</v>
      </c>
      <c r="B662" s="11" t="s">
        <v>1329</v>
      </c>
      <c r="C662" s="12">
        <v>1</v>
      </c>
      <c r="D662" s="12">
        <v>1</v>
      </c>
      <c r="E662" s="15">
        <v>43678</v>
      </c>
      <c r="F662" s="12">
        <v>258</v>
      </c>
      <c r="G662" s="12">
        <v>0</v>
      </c>
      <c r="H662" s="17">
        <v>0</v>
      </c>
      <c r="I662" s="31">
        <v>0</v>
      </c>
      <c r="J662" s="12">
        <v>258</v>
      </c>
      <c r="K662" s="11" t="s">
        <v>20</v>
      </c>
      <c r="L662" s="11" t="s">
        <v>105</v>
      </c>
      <c r="M662" s="12">
        <v>72.240000000000009</v>
      </c>
      <c r="N662" s="13">
        <v>185.76</v>
      </c>
    </row>
    <row r="663" spans="1:14" x14ac:dyDescent="0.3">
      <c r="A663" s="7" t="s">
        <v>1330</v>
      </c>
      <c r="B663" s="11" t="s">
        <v>1331</v>
      </c>
      <c r="C663" s="12">
        <v>1</v>
      </c>
      <c r="D663" s="12">
        <v>1</v>
      </c>
      <c r="E663" s="15">
        <v>43678</v>
      </c>
      <c r="F663" s="12">
        <v>327</v>
      </c>
      <c r="G663" s="12">
        <v>0</v>
      </c>
      <c r="H663" s="17">
        <v>0</v>
      </c>
      <c r="I663" s="31">
        <v>0</v>
      </c>
      <c r="J663" s="12">
        <v>327</v>
      </c>
      <c r="K663" s="11" t="s">
        <v>20</v>
      </c>
      <c r="L663" s="11" t="s">
        <v>100</v>
      </c>
      <c r="M663" s="12">
        <v>94.83</v>
      </c>
      <c r="N663" s="13">
        <v>232.17000000000002</v>
      </c>
    </row>
    <row r="664" spans="1:14" x14ac:dyDescent="0.3">
      <c r="A664" s="7" t="s">
        <v>1332</v>
      </c>
      <c r="B664" s="11" t="s">
        <v>1333</v>
      </c>
      <c r="C664" s="12">
        <v>1</v>
      </c>
      <c r="D664" s="12">
        <v>1</v>
      </c>
      <c r="E664" s="15">
        <v>43678</v>
      </c>
      <c r="F664" s="12">
        <v>992</v>
      </c>
      <c r="G664" s="12">
        <v>0</v>
      </c>
      <c r="H664" s="17">
        <v>0</v>
      </c>
      <c r="I664" s="31">
        <v>0</v>
      </c>
      <c r="J664" s="12">
        <v>992</v>
      </c>
      <c r="K664" s="11" t="s">
        <v>23</v>
      </c>
      <c r="L664" s="11" t="s">
        <v>405</v>
      </c>
      <c r="M664" s="12">
        <v>277.76000000000005</v>
      </c>
      <c r="N664" s="13">
        <v>714.24</v>
      </c>
    </row>
    <row r="665" spans="1:14" x14ac:dyDescent="0.3">
      <c r="A665" s="7" t="s">
        <v>1334</v>
      </c>
      <c r="B665" s="11" t="s">
        <v>1335</v>
      </c>
      <c r="C665" s="12">
        <v>1</v>
      </c>
      <c r="D665" s="12">
        <v>1</v>
      </c>
      <c r="E665" s="15">
        <v>43678</v>
      </c>
      <c r="F665" s="12">
        <v>889</v>
      </c>
      <c r="G665" s="12">
        <v>0</v>
      </c>
      <c r="H665" s="17">
        <v>0</v>
      </c>
      <c r="I665" s="31">
        <v>0</v>
      </c>
      <c r="J665" s="12">
        <v>889</v>
      </c>
      <c r="K665" s="11" t="s">
        <v>23</v>
      </c>
      <c r="L665" s="11" t="s">
        <v>309</v>
      </c>
      <c r="M665" s="12">
        <v>222.25</v>
      </c>
      <c r="N665" s="13">
        <v>666.75</v>
      </c>
    </row>
    <row r="666" spans="1:14" x14ac:dyDescent="0.3">
      <c r="A666" s="7" t="s">
        <v>1336</v>
      </c>
      <c r="B666" s="11" t="s">
        <v>1337</v>
      </c>
      <c r="C666" s="12">
        <v>1</v>
      </c>
      <c r="D666" s="12">
        <v>1</v>
      </c>
      <c r="E666" s="15">
        <v>43678</v>
      </c>
      <c r="F666" s="12">
        <v>1491</v>
      </c>
      <c r="G666" s="12">
        <v>0</v>
      </c>
      <c r="H666" s="17">
        <v>0</v>
      </c>
      <c r="I666" s="31">
        <v>0</v>
      </c>
      <c r="J666" s="12">
        <v>1491</v>
      </c>
      <c r="K666" s="11" t="s">
        <v>26</v>
      </c>
      <c r="L666" s="11" t="s">
        <v>31</v>
      </c>
      <c r="M666" s="12">
        <v>506.94000000000005</v>
      </c>
      <c r="N666" s="13">
        <v>984.06</v>
      </c>
    </row>
    <row r="667" spans="1:14" x14ac:dyDescent="0.3">
      <c r="A667" s="7" t="s">
        <v>1338</v>
      </c>
      <c r="B667" s="11" t="s">
        <v>1339</v>
      </c>
      <c r="C667" s="12">
        <v>1</v>
      </c>
      <c r="D667" s="12">
        <v>1</v>
      </c>
      <c r="E667" s="15">
        <v>43678</v>
      </c>
      <c r="F667" s="12">
        <v>383</v>
      </c>
      <c r="G667" s="12">
        <v>0</v>
      </c>
      <c r="H667" s="17">
        <v>0</v>
      </c>
      <c r="I667" s="31">
        <v>0</v>
      </c>
      <c r="J667" s="12">
        <v>383</v>
      </c>
      <c r="K667" s="11" t="s">
        <v>63</v>
      </c>
      <c r="L667" s="11" t="s">
        <v>66</v>
      </c>
      <c r="M667" s="12">
        <v>122.56</v>
      </c>
      <c r="N667" s="13">
        <v>260.44</v>
      </c>
    </row>
    <row r="668" spans="1:14" x14ac:dyDescent="0.3">
      <c r="A668" s="7" t="s">
        <v>1340</v>
      </c>
      <c r="B668" s="11" t="s">
        <v>1341</v>
      </c>
      <c r="C668" s="12">
        <v>1</v>
      </c>
      <c r="D668" s="12">
        <v>1</v>
      </c>
      <c r="E668" s="15">
        <v>43678</v>
      </c>
      <c r="F668" s="12">
        <v>168</v>
      </c>
      <c r="G668" s="12">
        <v>0</v>
      </c>
      <c r="H668" s="17">
        <v>0</v>
      </c>
      <c r="I668" s="31">
        <v>0</v>
      </c>
      <c r="J668" s="12">
        <v>168</v>
      </c>
      <c r="K668" s="11" t="s">
        <v>11</v>
      </c>
      <c r="L668" s="11" t="s">
        <v>121</v>
      </c>
      <c r="M668" s="12">
        <v>75.600000000000009</v>
      </c>
      <c r="N668" s="13">
        <v>92.399999999999991</v>
      </c>
    </row>
    <row r="669" spans="1:14" x14ac:dyDescent="0.3">
      <c r="A669" s="7" t="s">
        <v>1342</v>
      </c>
      <c r="B669" s="11" t="s">
        <v>1343</v>
      </c>
      <c r="C669" s="12">
        <v>1</v>
      </c>
      <c r="D669" s="12">
        <v>1</v>
      </c>
      <c r="E669" s="15">
        <v>43678</v>
      </c>
      <c r="F669" s="12">
        <v>205</v>
      </c>
      <c r="G669" s="12">
        <v>0</v>
      </c>
      <c r="H669" s="17">
        <v>0</v>
      </c>
      <c r="I669" s="31">
        <v>0</v>
      </c>
      <c r="J669" s="12">
        <v>205</v>
      </c>
      <c r="K669" s="11" t="s">
        <v>14</v>
      </c>
      <c r="L669" s="11" t="s">
        <v>87</v>
      </c>
      <c r="M669" s="12">
        <v>36.9</v>
      </c>
      <c r="N669" s="13">
        <v>168.1</v>
      </c>
    </row>
    <row r="670" spans="1:14" x14ac:dyDescent="0.3">
      <c r="A670" s="7" t="s">
        <v>1344</v>
      </c>
      <c r="B670" s="11" t="s">
        <v>1345</v>
      </c>
      <c r="C670" s="12">
        <v>1</v>
      </c>
      <c r="D670" s="12">
        <v>1</v>
      </c>
      <c r="E670" s="15">
        <v>43678</v>
      </c>
      <c r="F670" s="12">
        <v>258</v>
      </c>
      <c r="G670" s="12">
        <v>0</v>
      </c>
      <c r="H670" s="17">
        <v>0</v>
      </c>
      <c r="I670" s="31">
        <v>0</v>
      </c>
      <c r="J670" s="12">
        <v>258</v>
      </c>
      <c r="K670" s="11" t="s">
        <v>20</v>
      </c>
      <c r="L670" s="11" t="s">
        <v>105</v>
      </c>
      <c r="M670" s="12">
        <v>72.240000000000009</v>
      </c>
      <c r="N670" s="13">
        <v>185.76</v>
      </c>
    </row>
    <row r="671" spans="1:14" x14ac:dyDescent="0.3">
      <c r="A671" s="7" t="s">
        <v>1346</v>
      </c>
      <c r="B671" s="11" t="s">
        <v>1347</v>
      </c>
      <c r="C671" s="12">
        <v>1</v>
      </c>
      <c r="D671" s="12">
        <v>1</v>
      </c>
      <c r="E671" s="15">
        <v>43678</v>
      </c>
      <c r="F671" s="12">
        <v>255</v>
      </c>
      <c r="G671" s="12">
        <v>0</v>
      </c>
      <c r="H671" s="17">
        <v>0</v>
      </c>
      <c r="I671" s="31">
        <v>0</v>
      </c>
      <c r="J671" s="12">
        <v>255</v>
      </c>
      <c r="K671" s="11" t="s">
        <v>20</v>
      </c>
      <c r="L671" s="11" t="s">
        <v>102</v>
      </c>
      <c r="M671" s="12">
        <v>66.3</v>
      </c>
      <c r="N671" s="13">
        <v>188.7</v>
      </c>
    </row>
    <row r="672" spans="1:14" x14ac:dyDescent="0.3">
      <c r="A672" s="7" t="s">
        <v>1348</v>
      </c>
      <c r="B672" s="11" t="s">
        <v>1349</v>
      </c>
      <c r="C672" s="12">
        <v>1</v>
      </c>
      <c r="D672" s="12">
        <v>1</v>
      </c>
      <c r="E672" s="15">
        <v>43678</v>
      </c>
      <c r="F672" s="12">
        <v>327</v>
      </c>
      <c r="G672" s="12">
        <v>0</v>
      </c>
      <c r="H672" s="17">
        <v>0</v>
      </c>
      <c r="I672" s="31">
        <v>0</v>
      </c>
      <c r="J672" s="12">
        <v>327</v>
      </c>
      <c r="K672" s="11" t="s">
        <v>20</v>
      </c>
      <c r="L672" s="11" t="s">
        <v>100</v>
      </c>
      <c r="M672" s="12">
        <v>94.83</v>
      </c>
      <c r="N672" s="13">
        <v>232.17000000000002</v>
      </c>
    </row>
    <row r="673" spans="1:14" x14ac:dyDescent="0.3">
      <c r="A673" s="7" t="s">
        <v>1350</v>
      </c>
      <c r="B673" s="11" t="s">
        <v>1351</v>
      </c>
      <c r="C673" s="12">
        <v>1</v>
      </c>
      <c r="D673" s="12">
        <v>1</v>
      </c>
      <c r="E673" s="15">
        <v>43678</v>
      </c>
      <c r="F673" s="12">
        <v>889</v>
      </c>
      <c r="G673" s="12">
        <v>0</v>
      </c>
      <c r="H673" s="17">
        <v>0</v>
      </c>
      <c r="I673" s="31">
        <v>0</v>
      </c>
      <c r="J673" s="12">
        <v>889</v>
      </c>
      <c r="K673" s="11" t="s">
        <v>23</v>
      </c>
      <c r="L673" s="11" t="s">
        <v>309</v>
      </c>
      <c r="M673" s="12">
        <v>222.25</v>
      </c>
      <c r="N673" s="13">
        <v>666.75</v>
      </c>
    </row>
    <row r="674" spans="1:14" x14ac:dyDescent="0.3">
      <c r="A674" s="7" t="s">
        <v>1352</v>
      </c>
      <c r="B674" s="11" t="s">
        <v>1353</v>
      </c>
      <c r="C674" s="12">
        <v>1</v>
      </c>
      <c r="D674" s="12">
        <v>1</v>
      </c>
      <c r="E674" s="15">
        <v>43678</v>
      </c>
      <c r="F674" s="12">
        <v>889</v>
      </c>
      <c r="G674" s="12">
        <v>0</v>
      </c>
      <c r="H674" s="17">
        <v>0</v>
      </c>
      <c r="I674" s="31">
        <v>0</v>
      </c>
      <c r="J674" s="12">
        <v>889</v>
      </c>
      <c r="K674" s="11" t="s">
        <v>23</v>
      </c>
      <c r="L674" s="11" t="s">
        <v>309</v>
      </c>
      <c r="M674" s="12">
        <v>222.25</v>
      </c>
      <c r="N674" s="13">
        <v>666.75</v>
      </c>
    </row>
    <row r="675" spans="1:14" x14ac:dyDescent="0.3">
      <c r="A675" s="7" t="s">
        <v>1354</v>
      </c>
      <c r="B675" s="11" t="s">
        <v>1355</v>
      </c>
      <c r="C675" s="12">
        <v>1</v>
      </c>
      <c r="D675" s="12">
        <v>1</v>
      </c>
      <c r="E675" s="15">
        <v>43678</v>
      </c>
      <c r="F675" s="12">
        <v>948</v>
      </c>
      <c r="G675" s="12">
        <v>0</v>
      </c>
      <c r="H675" s="17">
        <v>0</v>
      </c>
      <c r="I675" s="31">
        <v>0</v>
      </c>
      <c r="J675" s="12">
        <v>948</v>
      </c>
      <c r="K675" s="11" t="s">
        <v>26</v>
      </c>
      <c r="L675" s="11" t="s">
        <v>27</v>
      </c>
      <c r="M675" s="12">
        <v>303.36</v>
      </c>
      <c r="N675" s="13">
        <v>644.64</v>
      </c>
    </row>
    <row r="676" spans="1:14" x14ac:dyDescent="0.3">
      <c r="A676" s="7" t="s">
        <v>1356</v>
      </c>
      <c r="B676" s="11" t="s">
        <v>1357</v>
      </c>
      <c r="C676" s="12">
        <v>1</v>
      </c>
      <c r="D676" s="12">
        <v>1</v>
      </c>
      <c r="E676" s="15">
        <v>43678</v>
      </c>
      <c r="F676" s="12">
        <v>948</v>
      </c>
      <c r="G676" s="12">
        <v>0</v>
      </c>
      <c r="H676" s="17">
        <v>0</v>
      </c>
      <c r="I676" s="31">
        <v>0</v>
      </c>
      <c r="J676" s="12">
        <v>948</v>
      </c>
      <c r="K676" s="11" t="s">
        <v>26</v>
      </c>
      <c r="L676" s="11" t="s">
        <v>27</v>
      </c>
      <c r="M676" s="12">
        <v>303.36</v>
      </c>
      <c r="N676" s="13">
        <v>644.64</v>
      </c>
    </row>
    <row r="677" spans="1:14" x14ac:dyDescent="0.3">
      <c r="A677" s="7" t="s">
        <v>1358</v>
      </c>
      <c r="B677" s="11" t="s">
        <v>1359</v>
      </c>
      <c r="C677" s="12">
        <v>1</v>
      </c>
      <c r="D677" s="12">
        <v>1</v>
      </c>
      <c r="E677" s="15">
        <v>43678</v>
      </c>
      <c r="F677" s="12">
        <v>168</v>
      </c>
      <c r="G677" s="12">
        <v>0</v>
      </c>
      <c r="H677" s="17">
        <v>0</v>
      </c>
      <c r="I677" s="31">
        <v>0</v>
      </c>
      <c r="J677" s="12">
        <v>168</v>
      </c>
      <c r="K677" s="11" t="s">
        <v>11</v>
      </c>
      <c r="L677" s="11" t="s">
        <v>121</v>
      </c>
      <c r="M677" s="12">
        <v>75.600000000000009</v>
      </c>
      <c r="N677" s="13">
        <v>92.399999999999991</v>
      </c>
    </row>
    <row r="678" spans="1:14" x14ac:dyDescent="0.3">
      <c r="A678" s="7" t="s">
        <v>1360</v>
      </c>
      <c r="B678" s="11" t="s">
        <v>1361</v>
      </c>
      <c r="C678" s="12">
        <v>1</v>
      </c>
      <c r="D678" s="12">
        <v>1</v>
      </c>
      <c r="E678" s="15">
        <v>43678</v>
      </c>
      <c r="F678" s="12">
        <v>240</v>
      </c>
      <c r="G678" s="12">
        <v>0</v>
      </c>
      <c r="H678" s="17">
        <v>0</v>
      </c>
      <c r="I678" s="31">
        <v>0</v>
      </c>
      <c r="J678" s="12">
        <v>240</v>
      </c>
      <c r="K678" s="11" t="s">
        <v>14</v>
      </c>
      <c r="L678" s="11" t="s">
        <v>17</v>
      </c>
      <c r="M678" s="12">
        <v>43.199999999999996</v>
      </c>
      <c r="N678" s="13">
        <v>196.8</v>
      </c>
    </row>
    <row r="679" spans="1:14" x14ac:dyDescent="0.3">
      <c r="A679" s="7" t="s">
        <v>1362</v>
      </c>
      <c r="B679" s="11" t="s">
        <v>1363</v>
      </c>
      <c r="C679" s="12">
        <v>1</v>
      </c>
      <c r="D679" s="12">
        <v>1</v>
      </c>
      <c r="E679" s="15">
        <v>43678</v>
      </c>
      <c r="F679" s="12">
        <v>313</v>
      </c>
      <c r="G679" s="12">
        <v>0</v>
      </c>
      <c r="H679" s="17">
        <v>0</v>
      </c>
      <c r="I679" s="31">
        <v>0</v>
      </c>
      <c r="J679" s="12">
        <v>313</v>
      </c>
      <c r="K679" s="11" t="s">
        <v>20</v>
      </c>
      <c r="L679" s="11" t="s">
        <v>21</v>
      </c>
      <c r="M679" s="12">
        <v>93.899999999999991</v>
      </c>
      <c r="N679" s="13">
        <v>219.10000000000002</v>
      </c>
    </row>
    <row r="680" spans="1:14" x14ac:dyDescent="0.3">
      <c r="A680" s="7" t="s">
        <v>1364</v>
      </c>
      <c r="B680" s="11" t="s">
        <v>1365</v>
      </c>
      <c r="C680" s="12">
        <v>1</v>
      </c>
      <c r="D680" s="12">
        <v>1</v>
      </c>
      <c r="E680" s="15">
        <v>43678</v>
      </c>
      <c r="F680" s="12">
        <v>255</v>
      </c>
      <c r="G680" s="12">
        <v>0</v>
      </c>
      <c r="H680" s="17">
        <v>0</v>
      </c>
      <c r="I680" s="31">
        <v>0</v>
      </c>
      <c r="J680" s="12">
        <v>255</v>
      </c>
      <c r="K680" s="11" t="s">
        <v>20</v>
      </c>
      <c r="L680" s="11" t="s">
        <v>102</v>
      </c>
      <c r="M680" s="12">
        <v>66.3</v>
      </c>
      <c r="N680" s="13">
        <v>188.7</v>
      </c>
    </row>
    <row r="681" spans="1:14" x14ac:dyDescent="0.3">
      <c r="A681" s="7" t="s">
        <v>1366</v>
      </c>
      <c r="B681" s="11" t="s">
        <v>1367</v>
      </c>
      <c r="C681" s="12">
        <v>1</v>
      </c>
      <c r="D681" s="12">
        <v>1</v>
      </c>
      <c r="E681" s="15">
        <v>43678</v>
      </c>
      <c r="F681" s="12">
        <v>210</v>
      </c>
      <c r="G681" s="12">
        <v>0</v>
      </c>
      <c r="H681" s="17">
        <v>0</v>
      </c>
      <c r="I681" s="31">
        <v>0</v>
      </c>
      <c r="J681" s="12">
        <v>210</v>
      </c>
      <c r="K681" s="11" t="s">
        <v>14</v>
      </c>
      <c r="L681" s="11" t="s">
        <v>75</v>
      </c>
      <c r="M681" s="12">
        <v>37.799999999999997</v>
      </c>
      <c r="N681" s="13">
        <v>172.2</v>
      </c>
    </row>
    <row r="682" spans="1:14" x14ac:dyDescent="0.3">
      <c r="A682" s="7" t="s">
        <v>1368</v>
      </c>
      <c r="B682" s="11" t="s">
        <v>1369</v>
      </c>
      <c r="C682" s="12">
        <v>1</v>
      </c>
      <c r="D682" s="12">
        <v>1</v>
      </c>
      <c r="E682" s="15">
        <v>43678</v>
      </c>
      <c r="F682" s="12">
        <v>255</v>
      </c>
      <c r="G682" s="12">
        <v>0</v>
      </c>
      <c r="H682" s="17">
        <v>0</v>
      </c>
      <c r="I682" s="31">
        <v>0</v>
      </c>
      <c r="J682" s="12">
        <v>255</v>
      </c>
      <c r="K682" s="11" t="s">
        <v>20</v>
      </c>
      <c r="L682" s="11" t="s">
        <v>102</v>
      </c>
      <c r="M682" s="12">
        <v>66.3</v>
      </c>
      <c r="N682" s="13">
        <v>188.7</v>
      </c>
    </row>
    <row r="683" spans="1:14" x14ac:dyDescent="0.3">
      <c r="A683" s="7" t="s">
        <v>1370</v>
      </c>
      <c r="B683" s="11" t="s">
        <v>1371</v>
      </c>
      <c r="C683" s="12">
        <v>1</v>
      </c>
      <c r="D683" s="12">
        <v>1</v>
      </c>
      <c r="E683" s="15">
        <v>43678</v>
      </c>
      <c r="F683" s="12">
        <v>805</v>
      </c>
      <c r="G683" s="12">
        <v>0</v>
      </c>
      <c r="H683" s="17">
        <v>0</v>
      </c>
      <c r="I683" s="31">
        <v>0</v>
      </c>
      <c r="J683" s="12">
        <v>805</v>
      </c>
      <c r="K683" s="11" t="s">
        <v>23</v>
      </c>
      <c r="L683" s="11" t="s">
        <v>180</v>
      </c>
      <c r="M683" s="12">
        <v>249.55</v>
      </c>
      <c r="N683" s="13">
        <v>555.45000000000005</v>
      </c>
    </row>
    <row r="684" spans="1:14" x14ac:dyDescent="0.3">
      <c r="A684" s="7" t="s">
        <v>1372</v>
      </c>
      <c r="B684" s="11" t="s">
        <v>1373</v>
      </c>
      <c r="C684" s="12">
        <v>1</v>
      </c>
      <c r="D684" s="12">
        <v>1</v>
      </c>
      <c r="E684" s="15">
        <v>43678</v>
      </c>
      <c r="F684" s="12">
        <v>948</v>
      </c>
      <c r="G684" s="12">
        <v>0</v>
      </c>
      <c r="H684" s="17">
        <v>0</v>
      </c>
      <c r="I684" s="31">
        <v>0</v>
      </c>
      <c r="J684" s="12">
        <v>948</v>
      </c>
      <c r="K684" s="11" t="s">
        <v>26</v>
      </c>
      <c r="L684" s="11" t="s">
        <v>27</v>
      </c>
      <c r="M684" s="12">
        <v>303.36</v>
      </c>
      <c r="N684" s="13">
        <v>644.64</v>
      </c>
    </row>
    <row r="685" spans="1:14" x14ac:dyDescent="0.3">
      <c r="A685" s="7" t="s">
        <v>1374</v>
      </c>
      <c r="B685" s="11" t="s">
        <v>1375</v>
      </c>
      <c r="C685" s="12">
        <v>1</v>
      </c>
      <c r="D685" s="12">
        <v>1</v>
      </c>
      <c r="E685" s="15">
        <v>43678</v>
      </c>
      <c r="F685" s="12">
        <v>1576</v>
      </c>
      <c r="G685" s="12">
        <v>0</v>
      </c>
      <c r="H685" s="17">
        <v>0</v>
      </c>
      <c r="I685" s="31">
        <v>0</v>
      </c>
      <c r="J685" s="12">
        <v>1576</v>
      </c>
      <c r="K685" s="11" t="s">
        <v>26</v>
      </c>
      <c r="L685" s="11" t="s">
        <v>407</v>
      </c>
      <c r="M685" s="12">
        <v>520.08000000000004</v>
      </c>
      <c r="N685" s="13">
        <v>1055.92</v>
      </c>
    </row>
    <row r="686" spans="1:14" x14ac:dyDescent="0.3">
      <c r="A686" s="7" t="s">
        <v>1376</v>
      </c>
      <c r="B686" s="11" t="s">
        <v>1377</v>
      </c>
      <c r="C686" s="12">
        <v>1</v>
      </c>
      <c r="D686" s="12">
        <v>1</v>
      </c>
      <c r="E686" s="15">
        <v>43678</v>
      </c>
      <c r="F686" s="12">
        <v>1576</v>
      </c>
      <c r="G686" s="12">
        <v>0</v>
      </c>
      <c r="H686" s="17">
        <v>0</v>
      </c>
      <c r="I686" s="31">
        <v>0</v>
      </c>
      <c r="J686" s="12">
        <v>1576</v>
      </c>
      <c r="K686" s="11" t="s">
        <v>26</v>
      </c>
      <c r="L686" s="11" t="s">
        <v>407</v>
      </c>
      <c r="M686" s="12">
        <v>520.08000000000004</v>
      </c>
      <c r="N686" s="13">
        <v>1055.92</v>
      </c>
    </row>
    <row r="687" spans="1:14" x14ac:dyDescent="0.3">
      <c r="A687" s="7" t="s">
        <v>1378</v>
      </c>
      <c r="B687" s="11" t="s">
        <v>1379</v>
      </c>
      <c r="C687" s="12">
        <v>1</v>
      </c>
      <c r="D687" s="12">
        <v>1</v>
      </c>
      <c r="E687" s="15">
        <v>43678</v>
      </c>
      <c r="F687" s="12">
        <v>1576</v>
      </c>
      <c r="G687" s="12">
        <v>0</v>
      </c>
      <c r="H687" s="17">
        <v>0</v>
      </c>
      <c r="I687" s="31">
        <v>0</v>
      </c>
      <c r="J687" s="12">
        <v>1576</v>
      </c>
      <c r="K687" s="11" t="s">
        <v>26</v>
      </c>
      <c r="L687" s="11" t="s">
        <v>407</v>
      </c>
      <c r="M687" s="12">
        <v>520.08000000000004</v>
      </c>
      <c r="N687" s="13">
        <v>1055.92</v>
      </c>
    </row>
    <row r="688" spans="1:14" x14ac:dyDescent="0.3">
      <c r="A688" s="7" t="s">
        <v>1380</v>
      </c>
      <c r="B688" s="11" t="s">
        <v>1381</v>
      </c>
      <c r="C688" s="12">
        <v>1</v>
      </c>
      <c r="D688" s="12">
        <v>1</v>
      </c>
      <c r="E688" s="15">
        <v>43678</v>
      </c>
      <c r="F688" s="12">
        <v>579</v>
      </c>
      <c r="G688" s="12">
        <v>0</v>
      </c>
      <c r="H688" s="17">
        <v>0</v>
      </c>
      <c r="I688" s="31">
        <v>0</v>
      </c>
      <c r="J688" s="12">
        <v>579</v>
      </c>
      <c r="K688" s="11" t="s">
        <v>41</v>
      </c>
      <c r="L688" s="11" t="s">
        <v>197</v>
      </c>
      <c r="M688" s="12">
        <v>167.91</v>
      </c>
      <c r="N688" s="13">
        <v>411.09000000000003</v>
      </c>
    </row>
    <row r="689" spans="1:14" x14ac:dyDescent="0.3">
      <c r="A689" s="7" t="s">
        <v>1382</v>
      </c>
      <c r="B689" s="11" t="s">
        <v>1383</v>
      </c>
      <c r="C689" s="12">
        <v>1</v>
      </c>
      <c r="D689" s="12">
        <v>1</v>
      </c>
      <c r="E689" s="15">
        <v>43678</v>
      </c>
      <c r="F689" s="12">
        <v>554</v>
      </c>
      <c r="G689" s="12">
        <v>0</v>
      </c>
      <c r="H689" s="17">
        <v>0</v>
      </c>
      <c r="I689" s="31">
        <v>0</v>
      </c>
      <c r="J689" s="12">
        <v>554</v>
      </c>
      <c r="K689" s="11" t="s">
        <v>41</v>
      </c>
      <c r="L689" s="11" t="s">
        <v>1384</v>
      </c>
      <c r="M689" s="12">
        <v>232.67999999999998</v>
      </c>
      <c r="N689" s="13">
        <v>321.32000000000005</v>
      </c>
    </row>
    <row r="690" spans="1:14" x14ac:dyDescent="0.3">
      <c r="A690" s="7" t="s">
        <v>1385</v>
      </c>
      <c r="B690" s="11" t="s">
        <v>1386</v>
      </c>
      <c r="C690" s="12">
        <v>1</v>
      </c>
      <c r="D690" s="12">
        <v>1</v>
      </c>
      <c r="E690" s="15">
        <v>43678</v>
      </c>
      <c r="F690" s="12">
        <v>579</v>
      </c>
      <c r="G690" s="12">
        <v>0</v>
      </c>
      <c r="H690" s="17">
        <v>0</v>
      </c>
      <c r="I690" s="31">
        <v>0</v>
      </c>
      <c r="J690" s="12">
        <v>579</v>
      </c>
      <c r="K690" s="11" t="s">
        <v>41</v>
      </c>
      <c r="L690" s="11" t="s">
        <v>197</v>
      </c>
      <c r="M690" s="12">
        <v>167.91</v>
      </c>
      <c r="N690" s="13">
        <v>411.09000000000003</v>
      </c>
    </row>
    <row r="691" spans="1:14" x14ac:dyDescent="0.3">
      <c r="A691" s="7" t="s">
        <v>1387</v>
      </c>
      <c r="B691" s="11" t="s">
        <v>1388</v>
      </c>
      <c r="C691" s="12">
        <v>1</v>
      </c>
      <c r="D691" s="12">
        <v>1</v>
      </c>
      <c r="E691" s="15">
        <v>43678</v>
      </c>
      <c r="F691" s="12">
        <v>312</v>
      </c>
      <c r="G691" s="12">
        <v>0</v>
      </c>
      <c r="H691" s="17">
        <v>0</v>
      </c>
      <c r="I691" s="31">
        <v>0</v>
      </c>
      <c r="J691" s="12">
        <v>312</v>
      </c>
      <c r="K691" s="11" t="s">
        <v>38</v>
      </c>
      <c r="L691" s="11" t="s">
        <v>1389</v>
      </c>
      <c r="M691" s="12">
        <v>78</v>
      </c>
      <c r="N691" s="13">
        <v>234</v>
      </c>
    </row>
    <row r="692" spans="1:14" x14ac:dyDescent="0.3">
      <c r="A692" s="7" t="s">
        <v>1390</v>
      </c>
      <c r="B692" s="11" t="s">
        <v>1391</v>
      </c>
      <c r="C692" s="12">
        <v>1</v>
      </c>
      <c r="D692" s="12">
        <v>1</v>
      </c>
      <c r="E692" s="15">
        <v>43678</v>
      </c>
      <c r="F692" s="12">
        <v>636</v>
      </c>
      <c r="G692" s="12">
        <v>0</v>
      </c>
      <c r="H692" s="17">
        <v>0</v>
      </c>
      <c r="I692" s="31">
        <v>0</v>
      </c>
      <c r="J692" s="12">
        <v>636</v>
      </c>
      <c r="K692" s="11" t="s">
        <v>41</v>
      </c>
      <c r="L692" s="11" t="s">
        <v>194</v>
      </c>
      <c r="M692" s="12">
        <v>216.24</v>
      </c>
      <c r="N692" s="13">
        <v>419.76</v>
      </c>
    </row>
    <row r="693" spans="1:14" x14ac:dyDescent="0.3">
      <c r="A693" s="7" t="s">
        <v>1392</v>
      </c>
      <c r="B693" s="11" t="s">
        <v>1393</v>
      </c>
      <c r="C693" s="12">
        <v>1</v>
      </c>
      <c r="D693" s="12">
        <v>1</v>
      </c>
      <c r="E693" s="15">
        <v>43678</v>
      </c>
      <c r="F693" s="12">
        <v>523</v>
      </c>
      <c r="G693" s="12">
        <v>0</v>
      </c>
      <c r="H693" s="17">
        <v>0</v>
      </c>
      <c r="I693" s="31">
        <v>0</v>
      </c>
      <c r="J693" s="12">
        <v>523</v>
      </c>
      <c r="K693" s="11" t="s">
        <v>44</v>
      </c>
      <c r="L693" s="11" t="s">
        <v>45</v>
      </c>
      <c r="M693" s="12">
        <v>156.9</v>
      </c>
      <c r="N693" s="13">
        <v>366.1</v>
      </c>
    </row>
    <row r="694" spans="1:14" x14ac:dyDescent="0.3">
      <c r="A694" s="7" t="s">
        <v>1394</v>
      </c>
      <c r="B694" s="11" t="s">
        <v>1395</v>
      </c>
      <c r="C694" s="12">
        <v>1</v>
      </c>
      <c r="D694" s="12">
        <v>1</v>
      </c>
      <c r="E694" s="15">
        <v>43678</v>
      </c>
      <c r="F694" s="12">
        <v>293</v>
      </c>
      <c r="G694" s="12">
        <v>0</v>
      </c>
      <c r="H694" s="17">
        <v>0</v>
      </c>
      <c r="I694" s="31">
        <v>0</v>
      </c>
      <c r="J694" s="12">
        <v>293</v>
      </c>
      <c r="K694" s="11" t="s">
        <v>60</v>
      </c>
      <c r="L694" s="11" t="s">
        <v>250</v>
      </c>
      <c r="M694" s="12">
        <v>90.83</v>
      </c>
      <c r="N694" s="13">
        <v>202.17000000000002</v>
      </c>
    </row>
    <row r="695" spans="1:14" x14ac:dyDescent="0.3">
      <c r="A695" s="7" t="s">
        <v>1396</v>
      </c>
      <c r="B695" s="11" t="s">
        <v>1397</v>
      </c>
      <c r="C695" s="12">
        <v>1</v>
      </c>
      <c r="D695" s="12">
        <v>1</v>
      </c>
      <c r="E695" s="15">
        <v>43678</v>
      </c>
      <c r="F695" s="12">
        <v>168</v>
      </c>
      <c r="G695" s="12">
        <v>0</v>
      </c>
      <c r="H695" s="17">
        <v>0</v>
      </c>
      <c r="I695" s="31">
        <v>0</v>
      </c>
      <c r="J695" s="12">
        <v>168</v>
      </c>
      <c r="K695" s="11" t="s">
        <v>60</v>
      </c>
      <c r="L695" s="11" t="s">
        <v>535</v>
      </c>
      <c r="M695" s="12">
        <v>60.48</v>
      </c>
      <c r="N695" s="13">
        <v>107.52000000000001</v>
      </c>
    </row>
    <row r="696" spans="1:14" x14ac:dyDescent="0.3">
      <c r="A696" s="7" t="s">
        <v>1398</v>
      </c>
      <c r="B696" s="11" t="s">
        <v>1399</v>
      </c>
      <c r="C696" s="12">
        <v>1</v>
      </c>
      <c r="D696" s="12">
        <v>1</v>
      </c>
      <c r="E696" s="15">
        <v>43678</v>
      </c>
      <c r="F696" s="12">
        <v>345</v>
      </c>
      <c r="G696" s="12">
        <v>0</v>
      </c>
      <c r="H696" s="17">
        <v>0</v>
      </c>
      <c r="I696" s="31">
        <v>0</v>
      </c>
      <c r="J696" s="12">
        <v>345</v>
      </c>
      <c r="K696" s="11" t="s">
        <v>63</v>
      </c>
      <c r="L696" s="11" t="s">
        <v>116</v>
      </c>
      <c r="M696" s="12">
        <v>106.95</v>
      </c>
      <c r="N696" s="13">
        <v>238.05</v>
      </c>
    </row>
    <row r="697" spans="1:14" x14ac:dyDescent="0.3">
      <c r="A697" s="7" t="s">
        <v>1400</v>
      </c>
      <c r="B697" s="11" t="s">
        <v>1401</v>
      </c>
      <c r="C697" s="12">
        <v>1</v>
      </c>
      <c r="D697" s="12">
        <v>1</v>
      </c>
      <c r="E697" s="15">
        <v>43678</v>
      </c>
      <c r="F697" s="12">
        <v>383</v>
      </c>
      <c r="G697" s="12">
        <v>0</v>
      </c>
      <c r="H697" s="17">
        <v>0</v>
      </c>
      <c r="I697" s="31">
        <v>0</v>
      </c>
      <c r="J697" s="12">
        <v>383</v>
      </c>
      <c r="K697" s="11" t="s">
        <v>63</v>
      </c>
      <c r="L697" s="11" t="s">
        <v>66</v>
      </c>
      <c r="M697" s="12">
        <v>122.56</v>
      </c>
      <c r="N697" s="13">
        <v>260.44</v>
      </c>
    </row>
    <row r="698" spans="1:14" x14ac:dyDescent="0.3">
      <c r="A698" s="7" t="s">
        <v>1402</v>
      </c>
      <c r="B698" s="11" t="s">
        <v>1403</v>
      </c>
      <c r="C698" s="12">
        <v>1</v>
      </c>
      <c r="D698" s="12">
        <v>1</v>
      </c>
      <c r="E698" s="15">
        <v>43678</v>
      </c>
      <c r="F698" s="12">
        <v>447</v>
      </c>
      <c r="G698" s="12">
        <v>0</v>
      </c>
      <c r="H698" s="17">
        <v>0</v>
      </c>
      <c r="I698" s="31">
        <v>0</v>
      </c>
      <c r="J698" s="12">
        <v>447</v>
      </c>
      <c r="K698" s="11" t="s">
        <v>63</v>
      </c>
      <c r="L698" s="11" t="s">
        <v>64</v>
      </c>
      <c r="M698" s="12">
        <v>156.44999999999999</v>
      </c>
      <c r="N698" s="13">
        <v>290.55</v>
      </c>
    </row>
    <row r="699" spans="1:14" x14ac:dyDescent="0.3">
      <c r="A699" s="7" t="s">
        <v>1404</v>
      </c>
      <c r="B699" s="11" t="s">
        <v>1405</v>
      </c>
      <c r="C699" s="12">
        <v>1</v>
      </c>
      <c r="D699" s="12">
        <v>1</v>
      </c>
      <c r="E699" s="15">
        <v>43678</v>
      </c>
      <c r="F699" s="12">
        <v>447</v>
      </c>
      <c r="G699" s="12">
        <v>0</v>
      </c>
      <c r="H699" s="17">
        <v>0</v>
      </c>
      <c r="I699" s="31">
        <v>0</v>
      </c>
      <c r="J699" s="12">
        <v>447</v>
      </c>
      <c r="K699" s="11" t="s">
        <v>63</v>
      </c>
      <c r="L699" s="11" t="s">
        <v>64</v>
      </c>
      <c r="M699" s="12">
        <v>156.44999999999999</v>
      </c>
      <c r="N699" s="13">
        <v>290.55</v>
      </c>
    </row>
    <row r="700" spans="1:14" x14ac:dyDescent="0.3">
      <c r="A700" s="7" t="s">
        <v>1406</v>
      </c>
      <c r="B700" s="11" t="s">
        <v>1407</v>
      </c>
      <c r="C700" s="12">
        <v>1</v>
      </c>
      <c r="D700" s="12">
        <v>1</v>
      </c>
      <c r="E700" s="15">
        <v>43678</v>
      </c>
      <c r="F700" s="12">
        <v>168</v>
      </c>
      <c r="G700" s="12">
        <v>0</v>
      </c>
      <c r="H700" s="17">
        <v>0</v>
      </c>
      <c r="I700" s="31">
        <v>0</v>
      </c>
      <c r="J700" s="12">
        <v>168</v>
      </c>
      <c r="K700" s="11" t="s">
        <v>11</v>
      </c>
      <c r="L700" s="11" t="s">
        <v>12</v>
      </c>
      <c r="M700" s="12">
        <v>25.2</v>
      </c>
      <c r="N700" s="13">
        <v>142.80000000000001</v>
      </c>
    </row>
    <row r="701" spans="1:14" x14ac:dyDescent="0.3">
      <c r="A701" s="7" t="s">
        <v>1408</v>
      </c>
      <c r="B701" s="11" t="s">
        <v>1409</v>
      </c>
      <c r="C701" s="12">
        <v>1</v>
      </c>
      <c r="D701" s="12">
        <v>1</v>
      </c>
      <c r="E701" s="15">
        <v>43678</v>
      </c>
      <c r="F701" s="12">
        <v>510</v>
      </c>
      <c r="G701" s="12">
        <v>0</v>
      </c>
      <c r="H701" s="17">
        <v>0</v>
      </c>
      <c r="I701" s="31">
        <v>0</v>
      </c>
      <c r="J701" s="12">
        <v>510</v>
      </c>
      <c r="K701" s="11" t="s">
        <v>41</v>
      </c>
      <c r="L701" s="11" t="s">
        <v>42</v>
      </c>
      <c r="M701" s="12">
        <v>163.20000000000002</v>
      </c>
      <c r="N701" s="13">
        <v>346.79999999999995</v>
      </c>
    </row>
    <row r="702" spans="1:14" x14ac:dyDescent="0.3">
      <c r="A702" s="7" t="s">
        <v>1410</v>
      </c>
      <c r="B702" s="11" t="s">
        <v>1411</v>
      </c>
      <c r="C702" s="12">
        <v>1</v>
      </c>
      <c r="D702" s="12">
        <v>1</v>
      </c>
      <c r="E702" s="15">
        <v>43678</v>
      </c>
      <c r="F702" s="12">
        <v>523</v>
      </c>
      <c r="G702" s="12">
        <v>0</v>
      </c>
      <c r="H702" s="17">
        <v>0</v>
      </c>
      <c r="I702" s="31">
        <v>0</v>
      </c>
      <c r="J702" s="12">
        <v>523</v>
      </c>
      <c r="K702" s="11" t="s">
        <v>44</v>
      </c>
      <c r="L702" s="11" t="s">
        <v>45</v>
      </c>
      <c r="M702" s="12">
        <v>156.9</v>
      </c>
      <c r="N702" s="13">
        <v>366.1</v>
      </c>
    </row>
    <row r="703" spans="1:14" x14ac:dyDescent="0.3">
      <c r="A703" s="7" t="s">
        <v>1412</v>
      </c>
      <c r="B703" s="11" t="s">
        <v>1413</v>
      </c>
      <c r="C703" s="12">
        <v>1</v>
      </c>
      <c r="D703" s="12">
        <v>1</v>
      </c>
      <c r="E703" s="15">
        <v>43678</v>
      </c>
      <c r="F703" s="12">
        <v>312</v>
      </c>
      <c r="G703" s="12">
        <v>0</v>
      </c>
      <c r="H703" s="17">
        <v>0</v>
      </c>
      <c r="I703" s="31">
        <v>0</v>
      </c>
      <c r="J703" s="12">
        <v>312</v>
      </c>
      <c r="K703" s="11" t="s">
        <v>60</v>
      </c>
      <c r="L703" s="11" t="s">
        <v>61</v>
      </c>
      <c r="M703" s="12">
        <v>99.84</v>
      </c>
      <c r="N703" s="13">
        <v>212.16</v>
      </c>
    </row>
    <row r="704" spans="1:14" x14ac:dyDescent="0.3">
      <c r="A704" s="7" t="s">
        <v>1414</v>
      </c>
      <c r="B704" s="11" t="s">
        <v>1415</v>
      </c>
      <c r="C704" s="12">
        <v>1</v>
      </c>
      <c r="D704" s="12">
        <v>1</v>
      </c>
      <c r="E704" s="15">
        <v>43678</v>
      </c>
      <c r="F704" s="12">
        <v>447</v>
      </c>
      <c r="G704" s="12">
        <v>0</v>
      </c>
      <c r="H704" s="17">
        <v>0</v>
      </c>
      <c r="I704" s="31">
        <v>0</v>
      </c>
      <c r="J704" s="12">
        <v>447</v>
      </c>
      <c r="K704" s="11" t="s">
        <v>63</v>
      </c>
      <c r="L704" s="11" t="s">
        <v>64</v>
      </c>
      <c r="M704" s="12">
        <v>156.44999999999999</v>
      </c>
      <c r="N704" s="13">
        <v>290.55</v>
      </c>
    </row>
    <row r="705" spans="1:14" x14ac:dyDescent="0.3">
      <c r="A705" s="7" t="s">
        <v>1416</v>
      </c>
      <c r="B705" s="11" t="s">
        <v>1417</v>
      </c>
      <c r="C705" s="12">
        <v>1</v>
      </c>
      <c r="D705" s="12">
        <v>1</v>
      </c>
      <c r="E705" s="15">
        <v>43678</v>
      </c>
      <c r="F705" s="12">
        <v>447</v>
      </c>
      <c r="G705" s="12">
        <v>0</v>
      </c>
      <c r="H705" s="17">
        <v>0</v>
      </c>
      <c r="I705" s="31">
        <v>0</v>
      </c>
      <c r="J705" s="12">
        <v>447</v>
      </c>
      <c r="K705" s="11" t="s">
        <v>63</v>
      </c>
      <c r="L705" s="11" t="s">
        <v>64</v>
      </c>
      <c r="M705" s="12">
        <v>156.44999999999999</v>
      </c>
      <c r="N705" s="13">
        <v>290.55</v>
      </c>
    </row>
    <row r="706" spans="1:14" x14ac:dyDescent="0.3">
      <c r="A706" s="7" t="s">
        <v>1418</v>
      </c>
      <c r="B706" s="11" t="s">
        <v>1419</v>
      </c>
      <c r="C706" s="12">
        <v>1</v>
      </c>
      <c r="D706" s="12">
        <v>1</v>
      </c>
      <c r="E706" s="15">
        <v>43678</v>
      </c>
      <c r="F706" s="12">
        <v>447</v>
      </c>
      <c r="G706" s="12">
        <v>0</v>
      </c>
      <c r="H706" s="17">
        <v>0</v>
      </c>
      <c r="I706" s="31">
        <v>0</v>
      </c>
      <c r="J706" s="12">
        <v>447</v>
      </c>
      <c r="K706" s="11" t="s">
        <v>63</v>
      </c>
      <c r="L706" s="11" t="s">
        <v>64</v>
      </c>
      <c r="M706" s="12">
        <v>156.44999999999999</v>
      </c>
      <c r="N706" s="13">
        <v>290.55</v>
      </c>
    </row>
    <row r="707" spans="1:14" x14ac:dyDescent="0.3">
      <c r="A707" s="7" t="s">
        <v>1420</v>
      </c>
      <c r="B707" s="11" t="s">
        <v>1421</v>
      </c>
      <c r="C707" s="12">
        <v>1</v>
      </c>
      <c r="D707" s="12">
        <v>1</v>
      </c>
      <c r="E707" s="15">
        <v>43678</v>
      </c>
      <c r="F707" s="12">
        <v>447</v>
      </c>
      <c r="G707" s="12">
        <v>0</v>
      </c>
      <c r="H707" s="17">
        <v>0</v>
      </c>
      <c r="I707" s="31">
        <v>0</v>
      </c>
      <c r="J707" s="12">
        <v>447</v>
      </c>
      <c r="K707" s="11" t="s">
        <v>63</v>
      </c>
      <c r="L707" s="11" t="s">
        <v>64</v>
      </c>
      <c r="M707" s="12">
        <v>156.44999999999999</v>
      </c>
      <c r="N707" s="13">
        <v>290.55</v>
      </c>
    </row>
    <row r="708" spans="1:14" x14ac:dyDescent="0.3">
      <c r="A708" s="7" t="s">
        <v>1422</v>
      </c>
      <c r="B708" s="11" t="s">
        <v>1423</v>
      </c>
      <c r="C708" s="12">
        <v>1</v>
      </c>
      <c r="D708" s="12">
        <v>1</v>
      </c>
      <c r="E708" s="15">
        <v>43678</v>
      </c>
      <c r="F708" s="12">
        <v>144</v>
      </c>
      <c r="G708" s="12">
        <v>0</v>
      </c>
      <c r="H708" s="17">
        <v>0</v>
      </c>
      <c r="I708" s="31">
        <v>0</v>
      </c>
      <c r="J708" s="12">
        <v>144</v>
      </c>
      <c r="K708" s="11" t="s">
        <v>11</v>
      </c>
      <c r="L708" s="11" t="s">
        <v>119</v>
      </c>
      <c r="M708" s="12">
        <v>66.240000000000009</v>
      </c>
      <c r="N708" s="13">
        <v>77.759999999999991</v>
      </c>
    </row>
    <row r="709" spans="1:14" x14ac:dyDescent="0.3">
      <c r="A709" s="7" t="s">
        <v>1424</v>
      </c>
      <c r="B709" s="11" t="s">
        <v>1425</v>
      </c>
      <c r="C709" s="12">
        <v>1</v>
      </c>
      <c r="D709" s="12">
        <v>1</v>
      </c>
      <c r="E709" s="15">
        <v>43678</v>
      </c>
      <c r="F709" s="12">
        <v>168</v>
      </c>
      <c r="G709" s="12">
        <v>0</v>
      </c>
      <c r="H709" s="17">
        <v>0</v>
      </c>
      <c r="I709" s="31">
        <v>0</v>
      </c>
      <c r="J709" s="12">
        <v>168</v>
      </c>
      <c r="K709" s="11" t="s">
        <v>11</v>
      </c>
      <c r="L709" s="11" t="s">
        <v>121</v>
      </c>
      <c r="M709" s="12">
        <v>75.600000000000009</v>
      </c>
      <c r="N709" s="13">
        <v>92.399999999999991</v>
      </c>
    </row>
    <row r="710" spans="1:14" x14ac:dyDescent="0.3">
      <c r="A710" s="7" t="s">
        <v>1426</v>
      </c>
      <c r="B710" s="11" t="s">
        <v>1427</v>
      </c>
      <c r="C710" s="12">
        <v>1</v>
      </c>
      <c r="D710" s="12">
        <v>1</v>
      </c>
      <c r="E710" s="15">
        <v>43678</v>
      </c>
      <c r="F710" s="12">
        <v>636</v>
      </c>
      <c r="G710" s="12">
        <v>0</v>
      </c>
      <c r="H710" s="17">
        <v>0</v>
      </c>
      <c r="I710" s="31">
        <v>0</v>
      </c>
      <c r="J710" s="12">
        <v>636</v>
      </c>
      <c r="K710" s="11" t="s">
        <v>41</v>
      </c>
      <c r="L710" s="11" t="s">
        <v>194</v>
      </c>
      <c r="M710" s="12">
        <v>216.24</v>
      </c>
      <c r="N710" s="13">
        <v>419.76</v>
      </c>
    </row>
    <row r="711" spans="1:14" x14ac:dyDescent="0.3">
      <c r="A711" s="7" t="s">
        <v>1428</v>
      </c>
      <c r="B711" s="11" t="s">
        <v>1429</v>
      </c>
      <c r="C711" s="12">
        <v>1</v>
      </c>
      <c r="D711" s="12">
        <v>1</v>
      </c>
      <c r="E711" s="15">
        <v>43678</v>
      </c>
      <c r="F711" s="12">
        <v>539</v>
      </c>
      <c r="G711" s="12">
        <v>0</v>
      </c>
      <c r="H711" s="17">
        <v>0</v>
      </c>
      <c r="I711" s="31">
        <v>0</v>
      </c>
      <c r="J711" s="12">
        <v>539</v>
      </c>
      <c r="K711" s="11" t="s">
        <v>44</v>
      </c>
      <c r="L711" s="11" t="s">
        <v>1089</v>
      </c>
      <c r="M711" s="12">
        <v>156.31</v>
      </c>
      <c r="N711" s="13">
        <v>382.69</v>
      </c>
    </row>
    <row r="712" spans="1:14" x14ac:dyDescent="0.3">
      <c r="A712" s="7" t="s">
        <v>1430</v>
      </c>
      <c r="B712" s="11" t="s">
        <v>1431</v>
      </c>
      <c r="C712" s="12">
        <v>1</v>
      </c>
      <c r="D712" s="12">
        <v>1</v>
      </c>
      <c r="E712" s="15">
        <v>43678</v>
      </c>
      <c r="F712" s="12">
        <v>317</v>
      </c>
      <c r="G712" s="12">
        <v>0</v>
      </c>
      <c r="H712" s="17">
        <v>0</v>
      </c>
      <c r="I712" s="31">
        <v>0</v>
      </c>
      <c r="J712" s="12">
        <v>317</v>
      </c>
      <c r="K712" s="11" t="s">
        <v>60</v>
      </c>
      <c r="L712" s="11" t="s">
        <v>245</v>
      </c>
      <c r="M712" s="12">
        <v>98.27</v>
      </c>
      <c r="N712" s="13">
        <v>218.73000000000002</v>
      </c>
    </row>
    <row r="713" spans="1:14" x14ac:dyDescent="0.3">
      <c r="A713" s="7" t="s">
        <v>1432</v>
      </c>
      <c r="B713" s="11" t="s">
        <v>1433</v>
      </c>
      <c r="C713" s="12">
        <v>1</v>
      </c>
      <c r="D713" s="12">
        <v>1</v>
      </c>
      <c r="E713" s="15">
        <v>43678</v>
      </c>
      <c r="F713" s="12">
        <v>180</v>
      </c>
      <c r="G713" s="12">
        <v>0</v>
      </c>
      <c r="H713" s="17">
        <v>0</v>
      </c>
      <c r="I713" s="31">
        <v>0</v>
      </c>
      <c r="J713" s="12">
        <v>180</v>
      </c>
      <c r="K713" s="11" t="s">
        <v>60</v>
      </c>
      <c r="L713" s="11" t="s">
        <v>1434</v>
      </c>
      <c r="M713" s="12">
        <v>61.2</v>
      </c>
      <c r="N713" s="13">
        <v>118.8</v>
      </c>
    </row>
    <row r="714" spans="1:14" x14ac:dyDescent="0.3">
      <c r="A714" s="7" t="s">
        <v>1435</v>
      </c>
      <c r="B714" s="11" t="s">
        <v>1436</v>
      </c>
      <c r="C714" s="12">
        <v>1</v>
      </c>
      <c r="D714" s="12">
        <v>1</v>
      </c>
      <c r="E714" s="15">
        <v>43678</v>
      </c>
      <c r="F714" s="12">
        <v>447</v>
      </c>
      <c r="G714" s="12">
        <v>0</v>
      </c>
      <c r="H714" s="17">
        <v>0</v>
      </c>
      <c r="I714" s="31">
        <v>0</v>
      </c>
      <c r="J714" s="12">
        <v>447</v>
      </c>
      <c r="K714" s="11" t="s">
        <v>63</v>
      </c>
      <c r="L714" s="11" t="s">
        <v>64</v>
      </c>
      <c r="M714" s="12">
        <v>156.44999999999999</v>
      </c>
      <c r="N714" s="13">
        <v>290.55</v>
      </c>
    </row>
    <row r="715" spans="1:14" x14ac:dyDescent="0.3">
      <c r="A715" s="7" t="s">
        <v>1437</v>
      </c>
      <c r="B715" s="11" t="s">
        <v>1438</v>
      </c>
      <c r="C715" s="12">
        <v>1</v>
      </c>
      <c r="D715" s="12">
        <v>1</v>
      </c>
      <c r="E715" s="15">
        <v>43678</v>
      </c>
      <c r="F715" s="12">
        <v>383</v>
      </c>
      <c r="G715" s="12">
        <v>0</v>
      </c>
      <c r="H715" s="17">
        <v>0</v>
      </c>
      <c r="I715" s="31">
        <v>0</v>
      </c>
      <c r="J715" s="12">
        <v>383</v>
      </c>
      <c r="K715" s="11" t="s">
        <v>63</v>
      </c>
      <c r="L715" s="11" t="s">
        <v>66</v>
      </c>
      <c r="M715" s="12">
        <v>122.56</v>
      </c>
      <c r="N715" s="13">
        <v>260.44</v>
      </c>
    </row>
    <row r="716" spans="1:14" x14ac:dyDescent="0.3">
      <c r="A716" s="7" t="s">
        <v>1439</v>
      </c>
      <c r="B716" s="11" t="s">
        <v>1440</v>
      </c>
      <c r="C716" s="12">
        <v>1</v>
      </c>
      <c r="D716" s="12">
        <v>1</v>
      </c>
      <c r="E716" s="15">
        <v>43678</v>
      </c>
      <c r="F716" s="12">
        <v>345</v>
      </c>
      <c r="G716" s="12">
        <v>0</v>
      </c>
      <c r="H716" s="17">
        <v>0</v>
      </c>
      <c r="I716" s="31">
        <v>0</v>
      </c>
      <c r="J716" s="12">
        <v>345</v>
      </c>
      <c r="K716" s="11" t="s">
        <v>63</v>
      </c>
      <c r="L716" s="11" t="s">
        <v>116</v>
      </c>
      <c r="M716" s="12">
        <v>106.95</v>
      </c>
      <c r="N716" s="13">
        <v>238.05</v>
      </c>
    </row>
    <row r="717" spans="1:14" x14ac:dyDescent="0.3">
      <c r="A717" s="7" t="s">
        <v>1441</v>
      </c>
      <c r="B717" s="11" t="s">
        <v>1442</v>
      </c>
      <c r="C717" s="12">
        <v>1</v>
      </c>
      <c r="D717" s="12">
        <v>1</v>
      </c>
      <c r="E717" s="15">
        <v>43678</v>
      </c>
      <c r="F717" s="12">
        <v>447</v>
      </c>
      <c r="G717" s="12">
        <v>0</v>
      </c>
      <c r="H717" s="17">
        <v>0</v>
      </c>
      <c r="I717" s="31">
        <v>0</v>
      </c>
      <c r="J717" s="12">
        <v>447</v>
      </c>
      <c r="K717" s="11" t="s">
        <v>63</v>
      </c>
      <c r="L717" s="11" t="s">
        <v>64</v>
      </c>
      <c r="M717" s="12">
        <v>156.44999999999999</v>
      </c>
      <c r="N717" s="13">
        <v>290.55</v>
      </c>
    </row>
    <row r="718" spans="1:14" x14ac:dyDescent="0.3">
      <c r="A718" s="7" t="s">
        <v>1443</v>
      </c>
      <c r="B718" s="11" t="s">
        <v>1444</v>
      </c>
      <c r="C718" s="12">
        <v>1</v>
      </c>
      <c r="D718" s="12">
        <v>1</v>
      </c>
      <c r="E718" s="15">
        <v>43678</v>
      </c>
      <c r="F718" s="12">
        <v>345</v>
      </c>
      <c r="G718" s="12">
        <v>0</v>
      </c>
      <c r="H718" s="17">
        <v>0</v>
      </c>
      <c r="I718" s="31">
        <v>0</v>
      </c>
      <c r="J718" s="12">
        <v>345</v>
      </c>
      <c r="K718" s="11" t="s">
        <v>63</v>
      </c>
      <c r="L718" s="11" t="s">
        <v>116</v>
      </c>
      <c r="M718" s="12">
        <v>106.95</v>
      </c>
      <c r="N718" s="13">
        <v>238.05</v>
      </c>
    </row>
    <row r="719" spans="1:14" x14ac:dyDescent="0.3">
      <c r="A719" s="7" t="s">
        <v>1445</v>
      </c>
      <c r="B719" s="11" t="s">
        <v>1446</v>
      </c>
      <c r="C719" s="12">
        <v>1</v>
      </c>
      <c r="D719" s="12">
        <v>1</v>
      </c>
      <c r="E719" s="15">
        <v>43678</v>
      </c>
      <c r="F719" s="12">
        <v>345</v>
      </c>
      <c r="G719" s="12">
        <v>0</v>
      </c>
      <c r="H719" s="17">
        <v>0</v>
      </c>
      <c r="I719" s="31">
        <v>0</v>
      </c>
      <c r="J719" s="12">
        <v>345</v>
      </c>
      <c r="K719" s="11" t="s">
        <v>63</v>
      </c>
      <c r="L719" s="11" t="s">
        <v>116</v>
      </c>
      <c r="M719" s="12">
        <v>106.95</v>
      </c>
      <c r="N719" s="13">
        <v>238.05</v>
      </c>
    </row>
    <row r="720" spans="1:14" x14ac:dyDescent="0.3">
      <c r="A720" s="7" t="s">
        <v>1447</v>
      </c>
      <c r="B720" s="11" t="s">
        <v>1448</v>
      </c>
      <c r="C720" s="12">
        <v>1</v>
      </c>
      <c r="D720" s="12">
        <v>1</v>
      </c>
      <c r="E720" s="15">
        <v>43678</v>
      </c>
      <c r="F720" s="12">
        <v>383</v>
      </c>
      <c r="G720" s="12">
        <v>0</v>
      </c>
      <c r="H720" s="17">
        <v>0</v>
      </c>
      <c r="I720" s="31">
        <v>0</v>
      </c>
      <c r="J720" s="12">
        <v>383</v>
      </c>
      <c r="K720" s="11" t="s">
        <v>63</v>
      </c>
      <c r="L720" s="11" t="s">
        <v>66</v>
      </c>
      <c r="M720" s="12">
        <v>122.56</v>
      </c>
      <c r="N720" s="13">
        <v>260.44</v>
      </c>
    </row>
    <row r="721" spans="1:14" x14ac:dyDescent="0.3">
      <c r="A721" s="7" t="s">
        <v>1449</v>
      </c>
      <c r="B721" s="11" t="s">
        <v>1450</v>
      </c>
      <c r="C721" s="12">
        <v>1</v>
      </c>
      <c r="D721" s="12">
        <v>1</v>
      </c>
      <c r="E721" s="15">
        <v>43678</v>
      </c>
      <c r="F721" s="12">
        <v>383</v>
      </c>
      <c r="G721" s="12">
        <v>0</v>
      </c>
      <c r="H721" s="17">
        <v>0</v>
      </c>
      <c r="I721" s="31">
        <v>0</v>
      </c>
      <c r="J721" s="12">
        <v>383</v>
      </c>
      <c r="K721" s="11" t="s">
        <v>63</v>
      </c>
      <c r="L721" s="11" t="s">
        <v>66</v>
      </c>
      <c r="M721" s="12">
        <v>122.56</v>
      </c>
      <c r="N721" s="13">
        <v>260.44</v>
      </c>
    </row>
    <row r="722" spans="1:14" x14ac:dyDescent="0.3">
      <c r="A722" s="7" t="s">
        <v>1451</v>
      </c>
      <c r="B722" s="11" t="s">
        <v>1452</v>
      </c>
      <c r="C722" s="12">
        <v>1</v>
      </c>
      <c r="D722" s="12">
        <v>1</v>
      </c>
      <c r="E722" s="15">
        <v>43678</v>
      </c>
      <c r="F722" s="12">
        <v>447</v>
      </c>
      <c r="G722" s="12">
        <v>0</v>
      </c>
      <c r="H722" s="17">
        <v>0</v>
      </c>
      <c r="I722" s="31">
        <v>0</v>
      </c>
      <c r="J722" s="12">
        <v>447</v>
      </c>
      <c r="K722" s="11" t="s">
        <v>63</v>
      </c>
      <c r="L722" s="11" t="s">
        <v>64</v>
      </c>
      <c r="M722" s="12">
        <v>156.44999999999999</v>
      </c>
      <c r="N722" s="13">
        <v>290.55</v>
      </c>
    </row>
    <row r="723" spans="1:14" x14ac:dyDescent="0.3">
      <c r="A723" s="7" t="s">
        <v>1453</v>
      </c>
      <c r="B723" s="11" t="s">
        <v>1454</v>
      </c>
      <c r="C723" s="12">
        <v>1</v>
      </c>
      <c r="D723" s="12">
        <v>1</v>
      </c>
      <c r="E723" s="15">
        <v>43678</v>
      </c>
      <c r="F723" s="12">
        <v>144</v>
      </c>
      <c r="G723" s="12">
        <v>0</v>
      </c>
      <c r="H723" s="17">
        <v>0</v>
      </c>
      <c r="I723" s="31">
        <v>0</v>
      </c>
      <c r="J723" s="12">
        <v>144</v>
      </c>
      <c r="K723" s="11" t="s">
        <v>11</v>
      </c>
      <c r="L723" s="11" t="s">
        <v>119</v>
      </c>
      <c r="M723" s="12">
        <v>66.240000000000009</v>
      </c>
      <c r="N723" s="13">
        <v>77.759999999999991</v>
      </c>
    </row>
    <row r="724" spans="1:14" x14ac:dyDescent="0.3">
      <c r="A724" s="7" t="s">
        <v>1455</v>
      </c>
      <c r="B724" s="11" t="s">
        <v>1456</v>
      </c>
      <c r="C724" s="12">
        <v>1</v>
      </c>
      <c r="D724" s="12">
        <v>1</v>
      </c>
      <c r="E724" s="15">
        <v>43678</v>
      </c>
      <c r="F724" s="12">
        <v>168</v>
      </c>
      <c r="G724" s="12">
        <v>0</v>
      </c>
      <c r="H724" s="17">
        <v>0</v>
      </c>
      <c r="I724" s="31">
        <v>0</v>
      </c>
      <c r="J724" s="12">
        <v>168</v>
      </c>
      <c r="K724" s="11" t="s">
        <v>11</v>
      </c>
      <c r="L724" s="11" t="s">
        <v>121</v>
      </c>
      <c r="M724" s="12">
        <v>75.600000000000009</v>
      </c>
      <c r="N724" s="13">
        <v>92.399999999999991</v>
      </c>
    </row>
    <row r="725" spans="1:14" x14ac:dyDescent="0.3">
      <c r="A725" s="7" t="s">
        <v>1457</v>
      </c>
      <c r="B725" s="11" t="s">
        <v>1458</v>
      </c>
      <c r="C725" s="12">
        <v>1</v>
      </c>
      <c r="D725" s="12">
        <v>1</v>
      </c>
      <c r="E725" s="15">
        <v>43678</v>
      </c>
      <c r="F725" s="12">
        <v>210</v>
      </c>
      <c r="G725" s="12">
        <v>0</v>
      </c>
      <c r="H725" s="17">
        <v>0</v>
      </c>
      <c r="I725" s="31">
        <v>0</v>
      </c>
      <c r="J725" s="12">
        <v>210</v>
      </c>
      <c r="K725" s="11" t="s">
        <v>14</v>
      </c>
      <c r="L725" s="11" t="s">
        <v>75</v>
      </c>
      <c r="M725" s="12">
        <v>37.799999999999997</v>
      </c>
      <c r="N725" s="13">
        <v>172.2</v>
      </c>
    </row>
    <row r="726" spans="1:14" x14ac:dyDescent="0.3">
      <c r="A726" s="7" t="s">
        <v>1459</v>
      </c>
      <c r="B726" s="11" t="s">
        <v>1460</v>
      </c>
      <c r="C726" s="12">
        <v>1</v>
      </c>
      <c r="D726" s="12">
        <v>1</v>
      </c>
      <c r="E726" s="15">
        <v>43678</v>
      </c>
      <c r="F726" s="12">
        <v>539</v>
      </c>
      <c r="G726" s="12">
        <v>0</v>
      </c>
      <c r="H726" s="17">
        <v>0</v>
      </c>
      <c r="I726" s="31">
        <v>0</v>
      </c>
      <c r="J726" s="12">
        <v>539</v>
      </c>
      <c r="K726" s="11" t="s">
        <v>44</v>
      </c>
      <c r="L726" s="11" t="s">
        <v>1089</v>
      </c>
      <c r="M726" s="12">
        <v>156.31</v>
      </c>
      <c r="N726" s="13">
        <v>382.69</v>
      </c>
    </row>
    <row r="727" spans="1:14" x14ac:dyDescent="0.3">
      <c r="A727" s="7" t="s">
        <v>1461</v>
      </c>
      <c r="B727" s="11" t="s">
        <v>1462</v>
      </c>
      <c r="C727" s="12">
        <v>1</v>
      </c>
      <c r="D727" s="12">
        <v>1</v>
      </c>
      <c r="E727" s="15">
        <v>43678</v>
      </c>
      <c r="F727" s="12">
        <v>187</v>
      </c>
      <c r="G727" s="12">
        <v>0</v>
      </c>
      <c r="H727" s="17">
        <v>0</v>
      </c>
      <c r="I727" s="31">
        <v>0</v>
      </c>
      <c r="J727" s="12">
        <v>187</v>
      </c>
      <c r="K727" s="11" t="s">
        <v>60</v>
      </c>
      <c r="L727" s="11" t="s">
        <v>486</v>
      </c>
      <c r="M727" s="12">
        <v>59.84</v>
      </c>
      <c r="N727" s="13">
        <v>127.16</v>
      </c>
    </row>
    <row r="728" spans="1:14" x14ac:dyDescent="0.3">
      <c r="A728" s="7" t="s">
        <v>1463</v>
      </c>
      <c r="B728" s="11" t="s">
        <v>1464</v>
      </c>
      <c r="C728" s="12">
        <v>1</v>
      </c>
      <c r="D728" s="12">
        <v>1</v>
      </c>
      <c r="E728" s="15">
        <v>43678</v>
      </c>
      <c r="F728" s="12">
        <v>447</v>
      </c>
      <c r="G728" s="12">
        <v>0</v>
      </c>
      <c r="H728" s="17">
        <v>0</v>
      </c>
      <c r="I728" s="31">
        <v>0</v>
      </c>
      <c r="J728" s="12">
        <v>447</v>
      </c>
      <c r="K728" s="11" t="s">
        <v>63</v>
      </c>
      <c r="L728" s="11" t="s">
        <v>64</v>
      </c>
      <c r="M728" s="12">
        <v>156.44999999999999</v>
      </c>
      <c r="N728" s="13">
        <v>290.55</v>
      </c>
    </row>
    <row r="729" spans="1:14" x14ac:dyDescent="0.3">
      <c r="A729" s="7" t="s">
        <v>1465</v>
      </c>
      <c r="B729" s="11" t="s">
        <v>1466</v>
      </c>
      <c r="C729" s="12">
        <v>1</v>
      </c>
      <c r="D729" s="12">
        <v>1</v>
      </c>
      <c r="E729" s="15">
        <v>43678</v>
      </c>
      <c r="F729" s="12">
        <v>447</v>
      </c>
      <c r="G729" s="12">
        <v>0</v>
      </c>
      <c r="H729" s="17">
        <v>0</v>
      </c>
      <c r="I729" s="31">
        <v>0</v>
      </c>
      <c r="J729" s="12">
        <v>447</v>
      </c>
      <c r="K729" s="11" t="s">
        <v>63</v>
      </c>
      <c r="L729" s="11" t="s">
        <v>64</v>
      </c>
      <c r="M729" s="12">
        <v>156.44999999999999</v>
      </c>
      <c r="N729" s="13">
        <v>290.55</v>
      </c>
    </row>
    <row r="730" spans="1:14" x14ac:dyDescent="0.3">
      <c r="A730" s="7" t="s">
        <v>1467</v>
      </c>
      <c r="B730" s="11" t="s">
        <v>1468</v>
      </c>
      <c r="C730" s="12">
        <v>1</v>
      </c>
      <c r="D730" s="12">
        <v>1</v>
      </c>
      <c r="E730" s="15">
        <v>43678</v>
      </c>
      <c r="F730" s="12">
        <v>345</v>
      </c>
      <c r="G730" s="12">
        <v>0</v>
      </c>
      <c r="H730" s="17">
        <v>0</v>
      </c>
      <c r="I730" s="31">
        <v>0</v>
      </c>
      <c r="J730" s="12">
        <v>345</v>
      </c>
      <c r="K730" s="11" t="s">
        <v>63</v>
      </c>
      <c r="L730" s="11" t="s">
        <v>116</v>
      </c>
      <c r="M730" s="12">
        <v>106.95</v>
      </c>
      <c r="N730" s="13">
        <v>238.05</v>
      </c>
    </row>
    <row r="731" spans="1:14" x14ac:dyDescent="0.3">
      <c r="A731" s="7" t="s">
        <v>1469</v>
      </c>
      <c r="B731" s="11" t="s">
        <v>1470</v>
      </c>
      <c r="C731" s="12">
        <v>1</v>
      </c>
      <c r="D731" s="12">
        <v>1</v>
      </c>
      <c r="E731" s="15">
        <v>43678</v>
      </c>
      <c r="F731" s="12">
        <v>383</v>
      </c>
      <c r="G731" s="12">
        <v>0</v>
      </c>
      <c r="H731" s="17">
        <v>0</v>
      </c>
      <c r="I731" s="31">
        <v>0</v>
      </c>
      <c r="J731" s="12">
        <v>383</v>
      </c>
      <c r="K731" s="11" t="s">
        <v>63</v>
      </c>
      <c r="L731" s="11" t="s">
        <v>66</v>
      </c>
      <c r="M731" s="12">
        <v>122.56</v>
      </c>
      <c r="N731" s="13">
        <v>260.44</v>
      </c>
    </row>
    <row r="732" spans="1:14" x14ac:dyDescent="0.3">
      <c r="A732" s="7" t="s">
        <v>1471</v>
      </c>
      <c r="B732" s="11" t="s">
        <v>1472</v>
      </c>
      <c r="C732" s="12">
        <v>1</v>
      </c>
      <c r="D732" s="12">
        <v>1</v>
      </c>
      <c r="E732" s="15">
        <v>43678</v>
      </c>
      <c r="F732" s="12">
        <v>144</v>
      </c>
      <c r="G732" s="12">
        <v>0</v>
      </c>
      <c r="H732" s="17">
        <v>0</v>
      </c>
      <c r="I732" s="31">
        <v>0</v>
      </c>
      <c r="J732" s="12">
        <v>144</v>
      </c>
      <c r="K732" s="11" t="s">
        <v>11</v>
      </c>
      <c r="L732" s="11" t="s">
        <v>119</v>
      </c>
      <c r="M732" s="12">
        <v>66.240000000000009</v>
      </c>
      <c r="N732" s="13">
        <v>77.759999999999991</v>
      </c>
    </row>
    <row r="733" spans="1:14" x14ac:dyDescent="0.3">
      <c r="A733" s="7" t="s">
        <v>1473</v>
      </c>
      <c r="B733" s="11" t="s">
        <v>1474</v>
      </c>
      <c r="C733" s="12">
        <v>1</v>
      </c>
      <c r="D733" s="12">
        <v>1</v>
      </c>
      <c r="E733" s="15">
        <v>43678</v>
      </c>
      <c r="F733" s="12">
        <v>168</v>
      </c>
      <c r="G733" s="12">
        <v>0</v>
      </c>
      <c r="H733" s="17">
        <v>0</v>
      </c>
      <c r="I733" s="31">
        <v>0</v>
      </c>
      <c r="J733" s="12">
        <v>168</v>
      </c>
      <c r="K733" s="11" t="s">
        <v>11</v>
      </c>
      <c r="L733" s="11" t="s">
        <v>12</v>
      </c>
      <c r="M733" s="12">
        <v>25.2</v>
      </c>
      <c r="N733" s="13">
        <v>142.80000000000001</v>
      </c>
    </row>
    <row r="734" spans="1:14" x14ac:dyDescent="0.3">
      <c r="A734" s="7" t="s">
        <v>1475</v>
      </c>
      <c r="B734" s="11" t="s">
        <v>1476</v>
      </c>
      <c r="C734" s="12">
        <v>1</v>
      </c>
      <c r="D734" s="12">
        <v>1</v>
      </c>
      <c r="E734" s="15">
        <v>43678</v>
      </c>
      <c r="F734" s="12">
        <v>210</v>
      </c>
      <c r="G734" s="12">
        <v>0</v>
      </c>
      <c r="H734" s="17">
        <v>0</v>
      </c>
      <c r="I734" s="31">
        <v>0</v>
      </c>
      <c r="J734" s="12">
        <v>210</v>
      </c>
      <c r="K734" s="11" t="s">
        <v>14</v>
      </c>
      <c r="L734" s="11" t="s">
        <v>75</v>
      </c>
      <c r="M734" s="12">
        <v>37.799999999999997</v>
      </c>
      <c r="N734" s="13">
        <v>172.2</v>
      </c>
    </row>
    <row r="735" spans="1:14" x14ac:dyDescent="0.3">
      <c r="A735" s="7" t="s">
        <v>1477</v>
      </c>
      <c r="B735" s="11" t="s">
        <v>1478</v>
      </c>
      <c r="C735" s="12">
        <v>1</v>
      </c>
      <c r="D735" s="12">
        <v>1</v>
      </c>
      <c r="E735" s="15">
        <v>43678</v>
      </c>
      <c r="F735" s="12">
        <v>210</v>
      </c>
      <c r="G735" s="12">
        <v>0</v>
      </c>
      <c r="H735" s="17">
        <v>0</v>
      </c>
      <c r="I735" s="31">
        <v>0</v>
      </c>
      <c r="J735" s="12">
        <v>210</v>
      </c>
      <c r="K735" s="11" t="s">
        <v>14</v>
      </c>
      <c r="L735" s="11" t="s">
        <v>75</v>
      </c>
      <c r="M735" s="12">
        <v>37.799999999999997</v>
      </c>
      <c r="N735" s="13">
        <v>172.2</v>
      </c>
    </row>
    <row r="736" spans="1:14" x14ac:dyDescent="0.3">
      <c r="A736" s="7" t="s">
        <v>1479</v>
      </c>
      <c r="B736" s="11" t="s">
        <v>1480</v>
      </c>
      <c r="C736" s="12">
        <v>1</v>
      </c>
      <c r="D736" s="12">
        <v>1</v>
      </c>
      <c r="E736" s="15">
        <v>43678</v>
      </c>
      <c r="F736" s="12">
        <v>592</v>
      </c>
      <c r="G736" s="12">
        <v>0</v>
      </c>
      <c r="H736" s="17">
        <v>0</v>
      </c>
      <c r="I736" s="31">
        <v>0</v>
      </c>
      <c r="J736" s="12">
        <v>592</v>
      </c>
      <c r="K736" s="11" t="s">
        <v>44</v>
      </c>
      <c r="L736" s="11" t="s">
        <v>55</v>
      </c>
      <c r="M736" s="12">
        <v>165.76000000000002</v>
      </c>
      <c r="N736" s="13">
        <v>426.24</v>
      </c>
    </row>
    <row r="737" spans="1:14" x14ac:dyDescent="0.3">
      <c r="A737" s="7" t="s">
        <v>1481</v>
      </c>
      <c r="B737" s="11" t="s">
        <v>1482</v>
      </c>
      <c r="C737" s="12">
        <v>1</v>
      </c>
      <c r="D737" s="12">
        <v>1</v>
      </c>
      <c r="E737" s="15">
        <v>43678</v>
      </c>
      <c r="F737" s="12">
        <v>284</v>
      </c>
      <c r="G737" s="12">
        <v>0</v>
      </c>
      <c r="H737" s="17">
        <v>0</v>
      </c>
      <c r="I737" s="31">
        <v>0</v>
      </c>
      <c r="J737" s="12">
        <v>284</v>
      </c>
      <c r="K737" s="11" t="s">
        <v>60</v>
      </c>
      <c r="L737" s="11" t="s">
        <v>109</v>
      </c>
      <c r="M737" s="12">
        <v>76.680000000000007</v>
      </c>
      <c r="N737" s="13">
        <v>207.32</v>
      </c>
    </row>
    <row r="738" spans="1:14" x14ac:dyDescent="0.3">
      <c r="A738" s="7" t="s">
        <v>1483</v>
      </c>
      <c r="B738" s="11" t="s">
        <v>1484</v>
      </c>
      <c r="C738" s="12">
        <v>1</v>
      </c>
      <c r="D738" s="12">
        <v>1</v>
      </c>
      <c r="E738" s="15">
        <v>43678</v>
      </c>
      <c r="F738" s="12">
        <v>447</v>
      </c>
      <c r="G738" s="12">
        <v>0</v>
      </c>
      <c r="H738" s="17">
        <v>0</v>
      </c>
      <c r="I738" s="31">
        <v>0</v>
      </c>
      <c r="J738" s="12">
        <v>447</v>
      </c>
      <c r="K738" s="11" t="s">
        <v>63</v>
      </c>
      <c r="L738" s="11" t="s">
        <v>64</v>
      </c>
      <c r="M738" s="12">
        <v>156.44999999999999</v>
      </c>
      <c r="N738" s="13">
        <v>290.55</v>
      </c>
    </row>
    <row r="739" spans="1:14" x14ac:dyDescent="0.3">
      <c r="A739" s="7" t="s">
        <v>1485</v>
      </c>
      <c r="B739" s="11" t="s">
        <v>1486</v>
      </c>
      <c r="C739" s="12">
        <v>1</v>
      </c>
      <c r="D739" s="12">
        <v>1</v>
      </c>
      <c r="E739" s="15">
        <v>43678</v>
      </c>
      <c r="F739" s="12">
        <v>345</v>
      </c>
      <c r="G739" s="12">
        <v>0</v>
      </c>
      <c r="H739" s="17">
        <v>0</v>
      </c>
      <c r="I739" s="31">
        <v>0</v>
      </c>
      <c r="J739" s="12">
        <v>345</v>
      </c>
      <c r="K739" s="11" t="s">
        <v>63</v>
      </c>
      <c r="L739" s="11" t="s">
        <v>116</v>
      </c>
      <c r="M739" s="12">
        <v>106.95</v>
      </c>
      <c r="N739" s="13">
        <v>238.05</v>
      </c>
    </row>
    <row r="740" spans="1:14" x14ac:dyDescent="0.3">
      <c r="A740" s="7" t="s">
        <v>1487</v>
      </c>
      <c r="B740" s="11" t="s">
        <v>1488</v>
      </c>
      <c r="C740" s="12">
        <v>1</v>
      </c>
      <c r="D740" s="12">
        <v>1</v>
      </c>
      <c r="E740" s="15">
        <v>43678</v>
      </c>
      <c r="F740" s="12">
        <v>172</v>
      </c>
      <c r="G740" s="12">
        <v>0</v>
      </c>
      <c r="H740" s="17">
        <v>0</v>
      </c>
      <c r="I740" s="31">
        <v>0</v>
      </c>
      <c r="J740" s="12">
        <v>172</v>
      </c>
      <c r="K740" s="11" t="s">
        <v>11</v>
      </c>
      <c r="L740" s="11" t="s">
        <v>71</v>
      </c>
      <c r="M740" s="12">
        <v>65.36</v>
      </c>
      <c r="N740" s="13">
        <v>106.64</v>
      </c>
    </row>
    <row r="741" spans="1:14" x14ac:dyDescent="0.3">
      <c r="A741" s="7" t="s">
        <v>1489</v>
      </c>
      <c r="B741" s="11" t="s">
        <v>1490</v>
      </c>
      <c r="C741" s="12">
        <v>1</v>
      </c>
      <c r="D741" s="12">
        <v>1</v>
      </c>
      <c r="E741" s="15">
        <v>43678</v>
      </c>
      <c r="F741" s="12">
        <v>210</v>
      </c>
      <c r="G741" s="12">
        <v>0</v>
      </c>
      <c r="H741" s="17">
        <v>0</v>
      </c>
      <c r="I741" s="31">
        <v>0</v>
      </c>
      <c r="J741" s="12">
        <v>210</v>
      </c>
      <c r="K741" s="11" t="s">
        <v>14</v>
      </c>
      <c r="L741" s="11" t="s">
        <v>75</v>
      </c>
      <c r="M741" s="12">
        <v>37.799999999999997</v>
      </c>
      <c r="N741" s="13">
        <v>172.2</v>
      </c>
    </row>
    <row r="742" spans="1:14" x14ac:dyDescent="0.3">
      <c r="A742" s="7" t="s">
        <v>1491</v>
      </c>
      <c r="B742" s="11" t="s">
        <v>1492</v>
      </c>
      <c r="C742" s="12">
        <v>1</v>
      </c>
      <c r="D742" s="12">
        <v>1</v>
      </c>
      <c r="E742" s="15">
        <v>43678</v>
      </c>
      <c r="F742" s="12">
        <v>510</v>
      </c>
      <c r="G742" s="12">
        <v>0</v>
      </c>
      <c r="H742" s="17">
        <v>0</v>
      </c>
      <c r="I742" s="31">
        <v>0</v>
      </c>
      <c r="J742" s="12">
        <v>510</v>
      </c>
      <c r="K742" s="11" t="s">
        <v>41</v>
      </c>
      <c r="L742" s="11" t="s">
        <v>42</v>
      </c>
      <c r="M742" s="12">
        <v>163.20000000000002</v>
      </c>
      <c r="N742" s="13">
        <v>346.79999999999995</v>
      </c>
    </row>
    <row r="743" spans="1:14" x14ac:dyDescent="0.3">
      <c r="A743" s="7" t="s">
        <v>1493</v>
      </c>
      <c r="B743" s="11" t="s">
        <v>1494</v>
      </c>
      <c r="C743" s="12">
        <v>1</v>
      </c>
      <c r="D743" s="12">
        <v>1</v>
      </c>
      <c r="E743" s="15">
        <v>43678</v>
      </c>
      <c r="F743" s="12">
        <v>538</v>
      </c>
      <c r="G743" s="12">
        <v>0</v>
      </c>
      <c r="H743" s="17">
        <v>0</v>
      </c>
      <c r="I743" s="31">
        <v>0</v>
      </c>
      <c r="J743" s="12">
        <v>538</v>
      </c>
      <c r="K743" s="11" t="s">
        <v>44</v>
      </c>
      <c r="L743" s="11" t="s">
        <v>597</v>
      </c>
      <c r="M743" s="12">
        <v>129.12</v>
      </c>
      <c r="N743" s="13">
        <v>408.88</v>
      </c>
    </row>
    <row r="744" spans="1:14" x14ac:dyDescent="0.3">
      <c r="A744" s="7" t="s">
        <v>1495</v>
      </c>
      <c r="B744" s="11" t="s">
        <v>1496</v>
      </c>
      <c r="C744" s="12">
        <v>1</v>
      </c>
      <c r="D744" s="12">
        <v>1</v>
      </c>
      <c r="E744" s="15">
        <v>43678</v>
      </c>
      <c r="F744" s="12">
        <v>187</v>
      </c>
      <c r="G744" s="12">
        <v>0</v>
      </c>
      <c r="H744" s="17">
        <v>0</v>
      </c>
      <c r="I744" s="31">
        <v>0</v>
      </c>
      <c r="J744" s="12">
        <v>187</v>
      </c>
      <c r="K744" s="11" t="s">
        <v>60</v>
      </c>
      <c r="L744" s="11" t="s">
        <v>486</v>
      </c>
      <c r="M744" s="12">
        <v>59.84</v>
      </c>
      <c r="N744" s="13">
        <v>127.16</v>
      </c>
    </row>
    <row r="745" spans="1:14" x14ac:dyDescent="0.3">
      <c r="A745" s="7" t="s">
        <v>1497</v>
      </c>
      <c r="B745" s="11" t="s">
        <v>1498</v>
      </c>
      <c r="C745" s="12">
        <v>1</v>
      </c>
      <c r="D745" s="12">
        <v>1</v>
      </c>
      <c r="E745" s="15">
        <v>43678</v>
      </c>
      <c r="F745" s="12">
        <v>293</v>
      </c>
      <c r="G745" s="12">
        <v>0</v>
      </c>
      <c r="H745" s="17">
        <v>0</v>
      </c>
      <c r="I745" s="31">
        <v>0</v>
      </c>
      <c r="J745" s="12">
        <v>293</v>
      </c>
      <c r="K745" s="11" t="s">
        <v>60</v>
      </c>
      <c r="L745" s="11" t="s">
        <v>250</v>
      </c>
      <c r="M745" s="12">
        <v>90.83</v>
      </c>
      <c r="N745" s="13">
        <v>202.17000000000002</v>
      </c>
    </row>
    <row r="746" spans="1:14" x14ac:dyDescent="0.3">
      <c r="A746" s="7" t="s">
        <v>1499</v>
      </c>
      <c r="B746" s="11" t="s">
        <v>1500</v>
      </c>
      <c r="C746" s="12">
        <v>1</v>
      </c>
      <c r="D746" s="12">
        <v>1</v>
      </c>
      <c r="E746" s="15">
        <v>43678</v>
      </c>
      <c r="F746" s="12">
        <v>383</v>
      </c>
      <c r="G746" s="12">
        <v>0</v>
      </c>
      <c r="H746" s="17">
        <v>0</v>
      </c>
      <c r="I746" s="31">
        <v>0</v>
      </c>
      <c r="J746" s="12">
        <v>383</v>
      </c>
      <c r="K746" s="11" t="s">
        <v>63</v>
      </c>
      <c r="L746" s="11" t="s">
        <v>66</v>
      </c>
      <c r="M746" s="12">
        <v>122.56</v>
      </c>
      <c r="N746" s="13">
        <v>260.44</v>
      </c>
    </row>
    <row r="747" spans="1:14" x14ac:dyDescent="0.3">
      <c r="A747" s="7" t="s">
        <v>1501</v>
      </c>
      <c r="B747" s="11" t="s">
        <v>1502</v>
      </c>
      <c r="C747" s="12">
        <v>1</v>
      </c>
      <c r="D747" s="12">
        <v>1</v>
      </c>
      <c r="E747" s="15">
        <v>43678</v>
      </c>
      <c r="F747" s="12">
        <v>436</v>
      </c>
      <c r="G747" s="12">
        <v>0</v>
      </c>
      <c r="H747" s="17">
        <v>0</v>
      </c>
      <c r="I747" s="31">
        <v>0</v>
      </c>
      <c r="J747" s="12">
        <v>436</v>
      </c>
      <c r="K747" s="11" t="s">
        <v>38</v>
      </c>
      <c r="L747" s="11" t="s">
        <v>1503</v>
      </c>
      <c r="M747" s="12">
        <v>122.08000000000001</v>
      </c>
      <c r="N747" s="13">
        <v>313.91999999999996</v>
      </c>
    </row>
    <row r="748" spans="1:14" x14ac:dyDescent="0.3">
      <c r="A748" s="7" t="s">
        <v>1504</v>
      </c>
      <c r="B748" s="11" t="s">
        <v>1505</v>
      </c>
      <c r="C748" s="12">
        <v>1</v>
      </c>
      <c r="D748" s="12">
        <v>1</v>
      </c>
      <c r="E748" s="15">
        <v>43678</v>
      </c>
      <c r="F748" s="12">
        <v>510</v>
      </c>
      <c r="G748" s="12">
        <v>0</v>
      </c>
      <c r="H748" s="17">
        <v>0</v>
      </c>
      <c r="I748" s="31">
        <v>0</v>
      </c>
      <c r="J748" s="12">
        <v>510</v>
      </c>
      <c r="K748" s="11" t="s">
        <v>41</v>
      </c>
      <c r="L748" s="11" t="s">
        <v>42</v>
      </c>
      <c r="M748" s="12">
        <v>163.20000000000002</v>
      </c>
      <c r="N748" s="13">
        <v>346.79999999999995</v>
      </c>
    </row>
    <row r="749" spans="1:14" x14ac:dyDescent="0.3">
      <c r="A749" s="7" t="s">
        <v>1506</v>
      </c>
      <c r="B749" s="11" t="s">
        <v>1507</v>
      </c>
      <c r="C749" s="12">
        <v>1</v>
      </c>
      <c r="D749" s="12">
        <v>1</v>
      </c>
      <c r="E749" s="15">
        <v>43678</v>
      </c>
      <c r="F749" s="12">
        <v>538</v>
      </c>
      <c r="G749" s="12">
        <v>0</v>
      </c>
      <c r="H749" s="17">
        <v>0</v>
      </c>
      <c r="I749" s="31">
        <v>0</v>
      </c>
      <c r="J749" s="12">
        <v>538</v>
      </c>
      <c r="K749" s="11" t="s">
        <v>44</v>
      </c>
      <c r="L749" s="11" t="s">
        <v>597</v>
      </c>
      <c r="M749" s="12">
        <v>129.12</v>
      </c>
      <c r="N749" s="13">
        <v>408.88</v>
      </c>
    </row>
    <row r="750" spans="1:14" x14ac:dyDescent="0.3">
      <c r="A750" s="7" t="s">
        <v>1508</v>
      </c>
      <c r="B750" s="11" t="s">
        <v>1509</v>
      </c>
      <c r="C750" s="12">
        <v>1</v>
      </c>
      <c r="D750" s="12">
        <v>1</v>
      </c>
      <c r="E750" s="15">
        <v>43678</v>
      </c>
      <c r="F750" s="12">
        <v>492</v>
      </c>
      <c r="G750" s="12">
        <v>0</v>
      </c>
      <c r="H750" s="17">
        <v>0</v>
      </c>
      <c r="I750" s="31">
        <v>0</v>
      </c>
      <c r="J750" s="12">
        <v>492</v>
      </c>
      <c r="K750" s="11" t="s">
        <v>44</v>
      </c>
      <c r="L750" s="11" t="s">
        <v>512</v>
      </c>
      <c r="M750" s="12">
        <v>137.76000000000002</v>
      </c>
      <c r="N750" s="13">
        <v>354.24</v>
      </c>
    </row>
    <row r="751" spans="1:14" x14ac:dyDescent="0.3">
      <c r="A751" s="7" t="s">
        <v>1510</v>
      </c>
      <c r="B751" s="11" t="s">
        <v>1511</v>
      </c>
      <c r="C751" s="12">
        <v>1</v>
      </c>
      <c r="D751" s="12">
        <v>1</v>
      </c>
      <c r="E751" s="15">
        <v>43678</v>
      </c>
      <c r="F751" s="12">
        <v>538</v>
      </c>
      <c r="G751" s="12">
        <v>0</v>
      </c>
      <c r="H751" s="17">
        <v>0</v>
      </c>
      <c r="I751" s="31">
        <v>0</v>
      </c>
      <c r="J751" s="12">
        <v>538</v>
      </c>
      <c r="K751" s="11" t="s">
        <v>44</v>
      </c>
      <c r="L751" s="11" t="s">
        <v>597</v>
      </c>
      <c r="M751" s="12">
        <v>129.12</v>
      </c>
      <c r="N751" s="13">
        <v>408.88</v>
      </c>
    </row>
    <row r="752" spans="1:14" x14ac:dyDescent="0.3">
      <c r="A752" s="7" t="s">
        <v>1512</v>
      </c>
      <c r="B752" s="11" t="s">
        <v>1513</v>
      </c>
      <c r="C752" s="12">
        <v>1</v>
      </c>
      <c r="D752" s="12">
        <v>1</v>
      </c>
      <c r="E752" s="15">
        <v>43678</v>
      </c>
      <c r="F752" s="12">
        <v>540</v>
      </c>
      <c r="G752" s="12">
        <v>0</v>
      </c>
      <c r="H752" s="17">
        <v>0</v>
      </c>
      <c r="I752" s="31">
        <v>0</v>
      </c>
      <c r="J752" s="12">
        <v>540</v>
      </c>
      <c r="K752" s="11" t="s">
        <v>44</v>
      </c>
      <c r="L752" s="11" t="s">
        <v>568</v>
      </c>
      <c r="M752" s="12">
        <v>167.4</v>
      </c>
      <c r="N752" s="13">
        <v>372.6</v>
      </c>
    </row>
    <row r="753" spans="1:14" x14ac:dyDescent="0.3">
      <c r="A753" s="7" t="s">
        <v>1514</v>
      </c>
      <c r="B753" s="11" t="s">
        <v>1515</v>
      </c>
      <c r="C753" s="12">
        <v>1</v>
      </c>
      <c r="D753" s="12">
        <v>1</v>
      </c>
      <c r="E753" s="15">
        <v>43678</v>
      </c>
      <c r="F753" s="12">
        <v>538</v>
      </c>
      <c r="G753" s="12">
        <v>0</v>
      </c>
      <c r="H753" s="17">
        <v>0</v>
      </c>
      <c r="I753" s="31">
        <v>0</v>
      </c>
      <c r="J753" s="12">
        <v>538</v>
      </c>
      <c r="K753" s="11" t="s">
        <v>44</v>
      </c>
      <c r="L753" s="11" t="s">
        <v>597</v>
      </c>
      <c r="M753" s="12">
        <v>129.12</v>
      </c>
      <c r="N753" s="13">
        <v>408.88</v>
      </c>
    </row>
    <row r="754" spans="1:14" x14ac:dyDescent="0.3">
      <c r="A754" s="7" t="s">
        <v>1516</v>
      </c>
      <c r="B754" s="11" t="s">
        <v>1517</v>
      </c>
      <c r="C754" s="12">
        <v>1</v>
      </c>
      <c r="D754" s="12">
        <v>1</v>
      </c>
      <c r="E754" s="15">
        <v>43678</v>
      </c>
      <c r="F754" s="12">
        <v>440</v>
      </c>
      <c r="G754" s="12">
        <v>0</v>
      </c>
      <c r="H754" s="17">
        <v>0</v>
      </c>
      <c r="I754" s="31">
        <v>0</v>
      </c>
      <c r="J754" s="12">
        <v>440</v>
      </c>
      <c r="K754" s="11" t="s">
        <v>44</v>
      </c>
      <c r="L754" s="11" t="s">
        <v>52</v>
      </c>
      <c r="M754" s="12">
        <v>136.4</v>
      </c>
      <c r="N754" s="13">
        <v>303.60000000000002</v>
      </c>
    </row>
    <row r="755" spans="1:14" x14ac:dyDescent="0.3">
      <c r="A755" s="7" t="s">
        <v>1518</v>
      </c>
      <c r="B755" s="11" t="s">
        <v>1519</v>
      </c>
      <c r="C755" s="12">
        <v>1</v>
      </c>
      <c r="D755" s="12">
        <v>1</v>
      </c>
      <c r="E755" s="15">
        <v>43678</v>
      </c>
      <c r="F755" s="12">
        <v>440</v>
      </c>
      <c r="G755" s="12">
        <v>0</v>
      </c>
      <c r="H755" s="17">
        <v>0</v>
      </c>
      <c r="I755" s="31">
        <v>0</v>
      </c>
      <c r="J755" s="12">
        <v>440</v>
      </c>
      <c r="K755" s="11" t="s">
        <v>44</v>
      </c>
      <c r="L755" s="11" t="s">
        <v>52</v>
      </c>
      <c r="M755" s="12">
        <v>136.4</v>
      </c>
      <c r="N755" s="13">
        <v>303.60000000000002</v>
      </c>
    </row>
    <row r="756" spans="1:14" x14ac:dyDescent="0.3">
      <c r="A756" s="7" t="s">
        <v>1520</v>
      </c>
      <c r="B756" s="11" t="s">
        <v>1521</v>
      </c>
      <c r="C756" s="12">
        <v>1</v>
      </c>
      <c r="D756" s="12">
        <v>1</v>
      </c>
      <c r="E756" s="15">
        <v>43678</v>
      </c>
      <c r="F756" s="12">
        <v>283</v>
      </c>
      <c r="G756" s="12">
        <v>0</v>
      </c>
      <c r="H756" s="17">
        <v>0</v>
      </c>
      <c r="I756" s="31">
        <v>0</v>
      </c>
      <c r="J756" s="12">
        <v>283</v>
      </c>
      <c r="K756" s="11" t="s">
        <v>60</v>
      </c>
      <c r="L756" s="11" t="s">
        <v>745</v>
      </c>
      <c r="M756" s="12">
        <v>82.07</v>
      </c>
      <c r="N756" s="13">
        <v>200.93</v>
      </c>
    </row>
    <row r="757" spans="1:14" x14ac:dyDescent="0.3">
      <c r="A757" s="7" t="s">
        <v>1522</v>
      </c>
      <c r="B757" s="11" t="s">
        <v>1523</v>
      </c>
      <c r="C757" s="12">
        <v>1</v>
      </c>
      <c r="D757" s="12">
        <v>1</v>
      </c>
      <c r="E757" s="15">
        <v>43678</v>
      </c>
      <c r="F757" s="12">
        <v>336</v>
      </c>
      <c r="G757" s="12">
        <v>0</v>
      </c>
      <c r="H757" s="17">
        <v>0</v>
      </c>
      <c r="I757" s="31">
        <v>0</v>
      </c>
      <c r="J757" s="12">
        <v>336</v>
      </c>
      <c r="K757" s="11" t="s">
        <v>60</v>
      </c>
      <c r="L757" s="11" t="s">
        <v>247</v>
      </c>
      <c r="M757" s="12">
        <v>120.96</v>
      </c>
      <c r="N757" s="13">
        <v>215.04000000000002</v>
      </c>
    </row>
    <row r="758" spans="1:14" x14ac:dyDescent="0.3">
      <c r="A758" s="7" t="s">
        <v>1524</v>
      </c>
      <c r="B758" s="11" t="s">
        <v>1525</v>
      </c>
      <c r="C758" s="12">
        <v>1</v>
      </c>
      <c r="D758" s="12">
        <v>1</v>
      </c>
      <c r="E758" s="15">
        <v>43678</v>
      </c>
      <c r="F758" s="12">
        <v>345</v>
      </c>
      <c r="G758" s="12">
        <v>0</v>
      </c>
      <c r="H758" s="17">
        <v>0</v>
      </c>
      <c r="I758" s="31">
        <v>0</v>
      </c>
      <c r="J758" s="12">
        <v>345</v>
      </c>
      <c r="K758" s="11" t="s">
        <v>63</v>
      </c>
      <c r="L758" s="11" t="s">
        <v>116</v>
      </c>
      <c r="M758" s="12">
        <v>106.95</v>
      </c>
      <c r="N758" s="13">
        <v>238.05</v>
      </c>
    </row>
    <row r="759" spans="1:14" x14ac:dyDescent="0.3">
      <c r="A759" s="7" t="s">
        <v>1526</v>
      </c>
      <c r="B759" s="11" t="s">
        <v>1527</v>
      </c>
      <c r="C759" s="12">
        <v>1</v>
      </c>
      <c r="D759" s="12">
        <v>1</v>
      </c>
      <c r="E759" s="15">
        <v>43678</v>
      </c>
      <c r="F759" s="12">
        <v>383</v>
      </c>
      <c r="G759" s="12">
        <v>0</v>
      </c>
      <c r="H759" s="17">
        <v>0</v>
      </c>
      <c r="I759" s="31">
        <v>0</v>
      </c>
      <c r="J759" s="12">
        <v>383</v>
      </c>
      <c r="K759" s="11" t="s">
        <v>63</v>
      </c>
      <c r="L759" s="11" t="s">
        <v>66</v>
      </c>
      <c r="M759" s="12">
        <v>122.56</v>
      </c>
      <c r="N759" s="13">
        <v>260.44</v>
      </c>
    </row>
    <row r="760" spans="1:14" x14ac:dyDescent="0.3">
      <c r="A760" s="7" t="s">
        <v>1528</v>
      </c>
      <c r="B760" s="11" t="s">
        <v>1529</v>
      </c>
      <c r="C760" s="12">
        <v>1</v>
      </c>
      <c r="D760" s="12">
        <v>1</v>
      </c>
      <c r="E760" s="15">
        <v>43678</v>
      </c>
      <c r="F760" s="12">
        <v>594</v>
      </c>
      <c r="G760" s="12">
        <v>0</v>
      </c>
      <c r="H760" s="17">
        <v>0</v>
      </c>
      <c r="I760" s="31">
        <v>0</v>
      </c>
      <c r="J760" s="12">
        <v>594</v>
      </c>
      <c r="K760" s="11" t="s">
        <v>38</v>
      </c>
      <c r="L760" s="11" t="s">
        <v>1530</v>
      </c>
      <c r="M760" s="12">
        <v>148.5</v>
      </c>
      <c r="N760" s="13">
        <v>445.5</v>
      </c>
    </row>
    <row r="761" spans="1:14" x14ac:dyDescent="0.3">
      <c r="A761" s="7" t="s">
        <v>1531</v>
      </c>
      <c r="B761" s="11" t="s">
        <v>1532</v>
      </c>
      <c r="C761" s="12">
        <v>1</v>
      </c>
      <c r="D761" s="12">
        <v>1</v>
      </c>
      <c r="E761" s="15">
        <v>43678</v>
      </c>
      <c r="F761" s="12">
        <v>636</v>
      </c>
      <c r="G761" s="12">
        <v>0</v>
      </c>
      <c r="H761" s="17">
        <v>0</v>
      </c>
      <c r="I761" s="31">
        <v>0</v>
      </c>
      <c r="J761" s="12">
        <v>636</v>
      </c>
      <c r="K761" s="11" t="s">
        <v>41</v>
      </c>
      <c r="L761" s="11" t="s">
        <v>194</v>
      </c>
      <c r="M761" s="12">
        <v>216.24</v>
      </c>
      <c r="N761" s="13">
        <v>419.76</v>
      </c>
    </row>
    <row r="762" spans="1:14" x14ac:dyDescent="0.3">
      <c r="A762" s="7" t="s">
        <v>1533</v>
      </c>
      <c r="B762" s="11" t="s">
        <v>1534</v>
      </c>
      <c r="C762" s="12">
        <v>1</v>
      </c>
      <c r="D762" s="12">
        <v>1</v>
      </c>
      <c r="E762" s="15">
        <v>43678</v>
      </c>
      <c r="F762" s="12">
        <v>506</v>
      </c>
      <c r="G762" s="12">
        <v>0</v>
      </c>
      <c r="H762" s="17">
        <v>0</v>
      </c>
      <c r="I762" s="31">
        <v>0</v>
      </c>
      <c r="J762" s="12">
        <v>506</v>
      </c>
      <c r="K762" s="11" t="s">
        <v>44</v>
      </c>
      <c r="L762" s="11" t="s">
        <v>58</v>
      </c>
      <c r="M762" s="12">
        <v>146.73999999999998</v>
      </c>
      <c r="N762" s="13">
        <v>359.26</v>
      </c>
    </row>
    <row r="763" spans="1:14" x14ac:dyDescent="0.3">
      <c r="A763" s="7" t="s">
        <v>1535</v>
      </c>
      <c r="B763" s="11" t="s">
        <v>1536</v>
      </c>
      <c r="C763" s="12">
        <v>1</v>
      </c>
      <c r="D763" s="12">
        <v>1</v>
      </c>
      <c r="E763" s="15">
        <v>43678</v>
      </c>
      <c r="F763" s="12">
        <v>440</v>
      </c>
      <c r="G763" s="12">
        <v>0</v>
      </c>
      <c r="H763" s="17">
        <v>0</v>
      </c>
      <c r="I763" s="31">
        <v>0</v>
      </c>
      <c r="J763" s="12">
        <v>440</v>
      </c>
      <c r="K763" s="11" t="s">
        <v>44</v>
      </c>
      <c r="L763" s="11" t="s">
        <v>52</v>
      </c>
      <c r="M763" s="12">
        <v>136.4</v>
      </c>
      <c r="N763" s="13">
        <v>303.60000000000002</v>
      </c>
    </row>
    <row r="764" spans="1:14" x14ac:dyDescent="0.3">
      <c r="A764" s="7" t="s">
        <v>1537</v>
      </c>
      <c r="B764" s="11" t="s">
        <v>1538</v>
      </c>
      <c r="C764" s="12">
        <v>1</v>
      </c>
      <c r="D764" s="12">
        <v>1</v>
      </c>
      <c r="E764" s="15">
        <v>43678</v>
      </c>
      <c r="F764" s="12">
        <v>523</v>
      </c>
      <c r="G764" s="12">
        <v>0</v>
      </c>
      <c r="H764" s="17">
        <v>0</v>
      </c>
      <c r="I764" s="31">
        <v>0</v>
      </c>
      <c r="J764" s="12">
        <v>523</v>
      </c>
      <c r="K764" s="11" t="s">
        <v>44</v>
      </c>
      <c r="L764" s="11" t="s">
        <v>45</v>
      </c>
      <c r="M764" s="12">
        <v>156.9</v>
      </c>
      <c r="N764" s="13">
        <v>366.1</v>
      </c>
    </row>
    <row r="765" spans="1:14" x14ac:dyDescent="0.3">
      <c r="A765" s="7" t="s">
        <v>1539</v>
      </c>
      <c r="B765" s="11" t="s">
        <v>1540</v>
      </c>
      <c r="C765" s="12">
        <v>1</v>
      </c>
      <c r="D765" s="12">
        <v>1</v>
      </c>
      <c r="E765" s="15">
        <v>43678</v>
      </c>
      <c r="F765" s="12">
        <v>295</v>
      </c>
      <c r="G765" s="12">
        <v>0</v>
      </c>
      <c r="H765" s="17">
        <v>0</v>
      </c>
      <c r="I765" s="31">
        <v>0</v>
      </c>
      <c r="J765" s="12">
        <v>295</v>
      </c>
      <c r="K765" s="11" t="s">
        <v>60</v>
      </c>
      <c r="L765" s="11" t="s">
        <v>729</v>
      </c>
      <c r="M765" s="12">
        <v>97.350000000000009</v>
      </c>
      <c r="N765" s="13">
        <v>197.64999999999998</v>
      </c>
    </row>
    <row r="766" spans="1:14" x14ac:dyDescent="0.3">
      <c r="A766" s="7" t="s">
        <v>1541</v>
      </c>
      <c r="B766" s="11" t="s">
        <v>1542</v>
      </c>
      <c r="C766" s="12">
        <v>1</v>
      </c>
      <c r="D766" s="12">
        <v>1</v>
      </c>
      <c r="E766" s="15">
        <v>43678</v>
      </c>
      <c r="F766" s="12">
        <v>436</v>
      </c>
      <c r="G766" s="12">
        <v>0</v>
      </c>
      <c r="H766" s="17">
        <v>0</v>
      </c>
      <c r="I766" s="31">
        <v>0</v>
      </c>
      <c r="J766" s="12">
        <v>436</v>
      </c>
      <c r="K766" s="11" t="s">
        <v>38</v>
      </c>
      <c r="L766" s="11" t="s">
        <v>1543</v>
      </c>
      <c r="M766" s="12">
        <v>126.44</v>
      </c>
      <c r="N766" s="13">
        <v>309.56</v>
      </c>
    </row>
    <row r="767" spans="1:14" x14ac:dyDescent="0.3">
      <c r="A767" s="7" t="s">
        <v>1544</v>
      </c>
      <c r="B767" s="11" t="s">
        <v>1545</v>
      </c>
      <c r="C767" s="12">
        <v>1</v>
      </c>
      <c r="D767" s="12">
        <v>1</v>
      </c>
      <c r="E767" s="15">
        <v>43678</v>
      </c>
      <c r="F767" s="12">
        <v>636</v>
      </c>
      <c r="G767" s="12">
        <v>0</v>
      </c>
      <c r="H767" s="17">
        <v>0</v>
      </c>
      <c r="I767" s="31">
        <v>0</v>
      </c>
      <c r="J767" s="12">
        <v>636</v>
      </c>
      <c r="K767" s="11" t="s">
        <v>41</v>
      </c>
      <c r="L767" s="11" t="s">
        <v>194</v>
      </c>
      <c r="M767" s="12">
        <v>216.24</v>
      </c>
      <c r="N767" s="13">
        <v>419.76</v>
      </c>
    </row>
    <row r="768" spans="1:14" x14ac:dyDescent="0.3">
      <c r="A768" s="7" t="s">
        <v>1546</v>
      </c>
      <c r="B768" s="11" t="s">
        <v>1547</v>
      </c>
      <c r="C768" s="12">
        <v>1</v>
      </c>
      <c r="D768" s="12">
        <v>1</v>
      </c>
      <c r="E768" s="15">
        <v>43678</v>
      </c>
      <c r="F768" s="12">
        <v>478</v>
      </c>
      <c r="G768" s="12">
        <v>0</v>
      </c>
      <c r="H768" s="17">
        <v>0</v>
      </c>
      <c r="I768" s="31">
        <v>0</v>
      </c>
      <c r="J768" s="12">
        <v>478</v>
      </c>
      <c r="K768" s="11" t="s">
        <v>44</v>
      </c>
      <c r="L768" s="11" t="s">
        <v>162</v>
      </c>
      <c r="M768" s="12">
        <v>119.5</v>
      </c>
      <c r="N768" s="13">
        <v>358.5</v>
      </c>
    </row>
    <row r="769" spans="1:14" x14ac:dyDescent="0.3">
      <c r="A769" s="7" t="s">
        <v>1548</v>
      </c>
      <c r="B769" s="11" t="s">
        <v>1549</v>
      </c>
      <c r="C769" s="12">
        <v>1</v>
      </c>
      <c r="D769" s="12">
        <v>1</v>
      </c>
      <c r="E769" s="15">
        <v>43678</v>
      </c>
      <c r="F769" s="12">
        <v>283</v>
      </c>
      <c r="G769" s="12">
        <v>0</v>
      </c>
      <c r="H769" s="17">
        <v>0</v>
      </c>
      <c r="I769" s="31">
        <v>0</v>
      </c>
      <c r="J769" s="12">
        <v>283</v>
      </c>
      <c r="K769" s="11" t="s">
        <v>60</v>
      </c>
      <c r="L769" s="11" t="s">
        <v>745</v>
      </c>
      <c r="M769" s="12">
        <v>82.07</v>
      </c>
      <c r="N769" s="13">
        <v>200.93</v>
      </c>
    </row>
    <row r="770" spans="1:14" x14ac:dyDescent="0.3">
      <c r="A770" s="7" t="s">
        <v>1550</v>
      </c>
      <c r="B770" s="11" t="s">
        <v>1551</v>
      </c>
      <c r="C770" s="12">
        <v>1</v>
      </c>
      <c r="D770" s="12">
        <v>1</v>
      </c>
      <c r="E770" s="15">
        <v>43678</v>
      </c>
      <c r="F770" s="12">
        <v>367</v>
      </c>
      <c r="G770" s="12">
        <v>0</v>
      </c>
      <c r="H770" s="17">
        <v>0</v>
      </c>
      <c r="I770" s="31">
        <v>0</v>
      </c>
      <c r="J770" s="12">
        <v>367</v>
      </c>
      <c r="K770" s="11" t="s">
        <v>60</v>
      </c>
      <c r="L770" s="11" t="s">
        <v>538</v>
      </c>
      <c r="M770" s="12">
        <v>110.1</v>
      </c>
      <c r="N770" s="13">
        <v>256.89999999999998</v>
      </c>
    </row>
    <row r="771" spans="1:14" x14ac:dyDescent="0.3">
      <c r="A771" s="7" t="s">
        <v>1552</v>
      </c>
      <c r="B771" s="11" t="s">
        <v>1553</v>
      </c>
      <c r="C771" s="12">
        <v>1</v>
      </c>
      <c r="D771" s="12">
        <v>1</v>
      </c>
      <c r="E771" s="15">
        <v>43678</v>
      </c>
      <c r="F771" s="12">
        <v>345</v>
      </c>
      <c r="G771" s="12">
        <v>0</v>
      </c>
      <c r="H771" s="17">
        <v>0</v>
      </c>
      <c r="I771" s="31">
        <v>0</v>
      </c>
      <c r="J771" s="12">
        <v>345</v>
      </c>
      <c r="K771" s="11" t="s">
        <v>63</v>
      </c>
      <c r="L771" s="11" t="s">
        <v>116</v>
      </c>
      <c r="M771" s="12">
        <v>106.95</v>
      </c>
      <c r="N771" s="13">
        <v>238.05</v>
      </c>
    </row>
    <row r="772" spans="1:14" x14ac:dyDescent="0.3">
      <c r="A772" s="7" t="s">
        <v>1554</v>
      </c>
      <c r="B772" s="11" t="s">
        <v>1555</v>
      </c>
      <c r="C772" s="12">
        <v>1</v>
      </c>
      <c r="D772" s="12">
        <v>1</v>
      </c>
      <c r="E772" s="15">
        <v>43678</v>
      </c>
      <c r="F772" s="12">
        <v>383</v>
      </c>
      <c r="G772" s="12">
        <v>0</v>
      </c>
      <c r="H772" s="17">
        <v>0</v>
      </c>
      <c r="I772" s="31">
        <v>0</v>
      </c>
      <c r="J772" s="12">
        <v>383</v>
      </c>
      <c r="K772" s="11" t="s">
        <v>63</v>
      </c>
      <c r="L772" s="11" t="s">
        <v>66</v>
      </c>
      <c r="M772" s="12">
        <v>122.56</v>
      </c>
      <c r="N772" s="13">
        <v>260.44</v>
      </c>
    </row>
    <row r="773" spans="1:14" x14ac:dyDescent="0.3">
      <c r="A773" s="7" t="s">
        <v>1556</v>
      </c>
      <c r="B773" s="11" t="s">
        <v>1557</v>
      </c>
      <c r="C773" s="12">
        <v>1</v>
      </c>
      <c r="D773" s="12">
        <v>1</v>
      </c>
      <c r="E773" s="15">
        <v>43678</v>
      </c>
      <c r="F773" s="12">
        <v>636</v>
      </c>
      <c r="G773" s="12">
        <v>0</v>
      </c>
      <c r="H773" s="17">
        <v>0</v>
      </c>
      <c r="I773" s="31">
        <v>0</v>
      </c>
      <c r="J773" s="12">
        <v>636</v>
      </c>
      <c r="K773" s="11" t="s">
        <v>41</v>
      </c>
      <c r="L773" s="11" t="s">
        <v>194</v>
      </c>
      <c r="M773" s="12">
        <v>216.24</v>
      </c>
      <c r="N773" s="13">
        <v>419.76</v>
      </c>
    </row>
    <row r="774" spans="1:14" x14ac:dyDescent="0.3">
      <c r="A774" s="7" t="s">
        <v>1558</v>
      </c>
      <c r="B774" s="11" t="s">
        <v>1559</v>
      </c>
      <c r="C774" s="12">
        <v>1</v>
      </c>
      <c r="D774" s="12">
        <v>1</v>
      </c>
      <c r="E774" s="15">
        <v>43678</v>
      </c>
      <c r="F774" s="12">
        <v>539</v>
      </c>
      <c r="G774" s="12">
        <v>0</v>
      </c>
      <c r="H774" s="17">
        <v>0</v>
      </c>
      <c r="I774" s="31">
        <v>0</v>
      </c>
      <c r="J774" s="12">
        <v>539</v>
      </c>
      <c r="K774" s="11" t="s">
        <v>44</v>
      </c>
      <c r="L774" s="11" t="s">
        <v>1089</v>
      </c>
      <c r="M774" s="12">
        <v>156.31</v>
      </c>
      <c r="N774" s="13">
        <v>382.69</v>
      </c>
    </row>
    <row r="775" spans="1:14" x14ac:dyDescent="0.3">
      <c r="A775" s="7" t="s">
        <v>1560</v>
      </c>
      <c r="B775" s="11" t="s">
        <v>1561</v>
      </c>
      <c r="C775" s="12">
        <v>1</v>
      </c>
      <c r="D775" s="12">
        <v>1</v>
      </c>
      <c r="E775" s="15">
        <v>43678</v>
      </c>
      <c r="F775" s="12">
        <v>312</v>
      </c>
      <c r="G775" s="12">
        <v>0</v>
      </c>
      <c r="H775" s="17">
        <v>0</v>
      </c>
      <c r="I775" s="31">
        <v>0</v>
      </c>
      <c r="J775" s="12">
        <v>312</v>
      </c>
      <c r="K775" s="11" t="s">
        <v>60</v>
      </c>
      <c r="L775" s="11" t="s">
        <v>61</v>
      </c>
      <c r="M775" s="12">
        <v>99.84</v>
      </c>
      <c r="N775" s="13">
        <v>212.16</v>
      </c>
    </row>
    <row r="776" spans="1:14" x14ac:dyDescent="0.3">
      <c r="A776" s="7" t="s">
        <v>1562</v>
      </c>
      <c r="B776" s="11" t="s">
        <v>1563</v>
      </c>
      <c r="C776" s="12">
        <v>1</v>
      </c>
      <c r="D776" s="12">
        <v>1</v>
      </c>
      <c r="E776" s="15">
        <v>43678</v>
      </c>
      <c r="F776" s="12">
        <v>447</v>
      </c>
      <c r="G776" s="12">
        <v>0</v>
      </c>
      <c r="H776" s="17">
        <v>0</v>
      </c>
      <c r="I776" s="31">
        <v>0</v>
      </c>
      <c r="J776" s="12">
        <v>447</v>
      </c>
      <c r="K776" s="11" t="s">
        <v>63</v>
      </c>
      <c r="L776" s="11" t="s">
        <v>64</v>
      </c>
      <c r="M776" s="12">
        <v>156.44999999999999</v>
      </c>
      <c r="N776" s="13">
        <v>290.55</v>
      </c>
    </row>
    <row r="777" spans="1:14" x14ac:dyDescent="0.3">
      <c r="A777" s="7" t="s">
        <v>1564</v>
      </c>
      <c r="B777" s="11" t="s">
        <v>1565</v>
      </c>
      <c r="C777" s="12">
        <v>1</v>
      </c>
      <c r="D777" s="12">
        <v>1</v>
      </c>
      <c r="E777" s="15">
        <v>43678</v>
      </c>
      <c r="F777" s="12">
        <v>345</v>
      </c>
      <c r="G777" s="12">
        <v>0</v>
      </c>
      <c r="H777" s="17">
        <v>0</v>
      </c>
      <c r="I777" s="31">
        <v>0</v>
      </c>
      <c r="J777" s="12">
        <v>345</v>
      </c>
      <c r="K777" s="11" t="s">
        <v>63</v>
      </c>
      <c r="L777" s="11" t="s">
        <v>116</v>
      </c>
      <c r="M777" s="12">
        <v>106.95</v>
      </c>
      <c r="N777" s="13">
        <v>238.05</v>
      </c>
    </row>
    <row r="778" spans="1:14" x14ac:dyDescent="0.3">
      <c r="A778" s="7" t="s">
        <v>1566</v>
      </c>
      <c r="B778" s="11" t="s">
        <v>1567</v>
      </c>
      <c r="C778" s="12">
        <v>1</v>
      </c>
      <c r="D778" s="12">
        <v>1</v>
      </c>
      <c r="E778" s="15">
        <v>43678</v>
      </c>
      <c r="F778" s="12">
        <v>447</v>
      </c>
      <c r="G778" s="12">
        <v>0</v>
      </c>
      <c r="H778" s="17">
        <v>0</v>
      </c>
      <c r="I778" s="31">
        <v>0</v>
      </c>
      <c r="J778" s="12">
        <v>447</v>
      </c>
      <c r="K778" s="11" t="s">
        <v>63</v>
      </c>
      <c r="L778" s="11" t="s">
        <v>64</v>
      </c>
      <c r="M778" s="12">
        <v>156.44999999999999</v>
      </c>
      <c r="N778" s="13">
        <v>290.55</v>
      </c>
    </row>
    <row r="779" spans="1:14" x14ac:dyDescent="0.3">
      <c r="A779" s="7" t="s">
        <v>1568</v>
      </c>
      <c r="B779" s="11" t="s">
        <v>1569</v>
      </c>
      <c r="C779" s="12">
        <v>1</v>
      </c>
      <c r="D779" s="12">
        <v>1</v>
      </c>
      <c r="E779" s="15">
        <v>43647</v>
      </c>
      <c r="F779" s="12">
        <v>507</v>
      </c>
      <c r="G779" s="12">
        <v>0</v>
      </c>
      <c r="H779" s="17">
        <v>0</v>
      </c>
      <c r="I779" s="31">
        <v>0</v>
      </c>
      <c r="J779" s="12">
        <v>507</v>
      </c>
      <c r="K779" s="11" t="s">
        <v>44</v>
      </c>
      <c r="L779" s="11" t="s">
        <v>275</v>
      </c>
      <c r="M779" s="12">
        <v>136.89000000000001</v>
      </c>
      <c r="N779" s="13">
        <v>370.11</v>
      </c>
    </row>
    <row r="780" spans="1:14" x14ac:dyDescent="0.3">
      <c r="A780" s="7" t="s">
        <v>1570</v>
      </c>
      <c r="B780" s="11" t="s">
        <v>1571</v>
      </c>
      <c r="C780" s="12">
        <v>1</v>
      </c>
      <c r="D780" s="12">
        <v>1</v>
      </c>
      <c r="E780" s="15">
        <v>43647</v>
      </c>
      <c r="F780" s="12">
        <v>336</v>
      </c>
      <c r="G780" s="12">
        <v>0</v>
      </c>
      <c r="H780" s="17">
        <v>0</v>
      </c>
      <c r="I780" s="31">
        <v>0</v>
      </c>
      <c r="J780" s="12">
        <v>336</v>
      </c>
      <c r="K780" s="11" t="s">
        <v>60</v>
      </c>
      <c r="L780" s="11" t="s">
        <v>247</v>
      </c>
      <c r="M780" s="12">
        <v>120.96</v>
      </c>
      <c r="N780" s="13">
        <v>215.04000000000002</v>
      </c>
    </row>
    <row r="781" spans="1:14" x14ac:dyDescent="0.3">
      <c r="A781" s="7" t="s">
        <v>1572</v>
      </c>
      <c r="B781" s="11" t="s">
        <v>1573</v>
      </c>
      <c r="C781" s="12">
        <v>1</v>
      </c>
      <c r="D781" s="12">
        <v>1</v>
      </c>
      <c r="E781" s="15">
        <v>43647</v>
      </c>
      <c r="F781" s="12">
        <v>447</v>
      </c>
      <c r="G781" s="12">
        <v>0</v>
      </c>
      <c r="H781" s="17">
        <v>0</v>
      </c>
      <c r="I781" s="31">
        <v>0</v>
      </c>
      <c r="J781" s="12">
        <v>447</v>
      </c>
      <c r="K781" s="11" t="s">
        <v>63</v>
      </c>
      <c r="L781" s="11" t="s">
        <v>64</v>
      </c>
      <c r="M781" s="12">
        <v>156.44999999999999</v>
      </c>
      <c r="N781" s="13">
        <v>290.55</v>
      </c>
    </row>
    <row r="782" spans="1:14" x14ac:dyDescent="0.3">
      <c r="A782" s="7" t="s">
        <v>1574</v>
      </c>
      <c r="B782" s="11" t="s">
        <v>1575</v>
      </c>
      <c r="C782" s="12">
        <v>1</v>
      </c>
      <c r="D782" s="12">
        <v>1</v>
      </c>
      <c r="E782" s="15">
        <v>43647</v>
      </c>
      <c r="F782" s="12">
        <v>447</v>
      </c>
      <c r="G782" s="12">
        <v>0</v>
      </c>
      <c r="H782" s="17">
        <v>0</v>
      </c>
      <c r="I782" s="31">
        <v>0</v>
      </c>
      <c r="J782" s="12">
        <v>447</v>
      </c>
      <c r="K782" s="11" t="s">
        <v>63</v>
      </c>
      <c r="L782" s="11" t="s">
        <v>64</v>
      </c>
      <c r="M782" s="12">
        <v>156.44999999999999</v>
      </c>
      <c r="N782" s="13">
        <v>290.55</v>
      </c>
    </row>
    <row r="783" spans="1:14" x14ac:dyDescent="0.3">
      <c r="A783" s="7" t="s">
        <v>1576</v>
      </c>
      <c r="B783" s="11" t="s">
        <v>1577</v>
      </c>
      <c r="C783" s="12">
        <v>1</v>
      </c>
      <c r="D783" s="12">
        <v>1</v>
      </c>
      <c r="E783" s="15">
        <v>43647</v>
      </c>
      <c r="F783" s="12">
        <v>523</v>
      </c>
      <c r="G783" s="12">
        <v>0</v>
      </c>
      <c r="H783" s="17">
        <v>0</v>
      </c>
      <c r="I783" s="31">
        <v>0</v>
      </c>
      <c r="J783" s="12">
        <v>523</v>
      </c>
      <c r="K783" s="11" t="s">
        <v>44</v>
      </c>
      <c r="L783" s="11" t="s">
        <v>45</v>
      </c>
      <c r="M783" s="12">
        <v>156.9</v>
      </c>
      <c r="N783" s="13">
        <v>366.1</v>
      </c>
    </row>
    <row r="784" spans="1:14" x14ac:dyDescent="0.3">
      <c r="A784" s="7" t="s">
        <v>1578</v>
      </c>
      <c r="B784" s="11" t="s">
        <v>1579</v>
      </c>
      <c r="C784" s="12">
        <v>1</v>
      </c>
      <c r="D784" s="12">
        <v>1</v>
      </c>
      <c r="E784" s="15">
        <v>43647</v>
      </c>
      <c r="F784" s="12">
        <v>187</v>
      </c>
      <c r="G784" s="12">
        <v>0</v>
      </c>
      <c r="H784" s="17">
        <v>0</v>
      </c>
      <c r="I784" s="31">
        <v>0</v>
      </c>
      <c r="J784" s="12">
        <v>187</v>
      </c>
      <c r="K784" s="11" t="s">
        <v>60</v>
      </c>
      <c r="L784" s="11" t="s">
        <v>486</v>
      </c>
      <c r="M784" s="12">
        <v>59.84</v>
      </c>
      <c r="N784" s="13">
        <v>127.16</v>
      </c>
    </row>
    <row r="785" spans="1:14" x14ac:dyDescent="0.3">
      <c r="A785" s="7" t="s">
        <v>1580</v>
      </c>
      <c r="B785" s="11" t="s">
        <v>1581</v>
      </c>
      <c r="C785" s="12">
        <v>1</v>
      </c>
      <c r="D785" s="12">
        <v>1</v>
      </c>
      <c r="E785" s="15">
        <v>43647</v>
      </c>
      <c r="F785" s="12">
        <v>345</v>
      </c>
      <c r="G785" s="12">
        <v>0</v>
      </c>
      <c r="H785" s="17">
        <v>0</v>
      </c>
      <c r="I785" s="31">
        <v>0</v>
      </c>
      <c r="J785" s="12">
        <v>345</v>
      </c>
      <c r="K785" s="11" t="s">
        <v>63</v>
      </c>
      <c r="L785" s="11" t="s">
        <v>116</v>
      </c>
      <c r="M785" s="12">
        <v>106.95</v>
      </c>
      <c r="N785" s="13">
        <v>238.05</v>
      </c>
    </row>
    <row r="786" spans="1:14" x14ac:dyDescent="0.3">
      <c r="A786" s="7" t="s">
        <v>1582</v>
      </c>
      <c r="B786" s="11" t="s">
        <v>1583</v>
      </c>
      <c r="C786" s="12">
        <v>1</v>
      </c>
      <c r="D786" s="12">
        <v>1</v>
      </c>
      <c r="E786" s="15">
        <v>43647</v>
      </c>
      <c r="F786" s="12">
        <v>345</v>
      </c>
      <c r="G786" s="12">
        <v>0</v>
      </c>
      <c r="H786" s="17">
        <v>0</v>
      </c>
      <c r="I786" s="31">
        <v>0</v>
      </c>
      <c r="J786" s="12">
        <v>345</v>
      </c>
      <c r="K786" s="11" t="s">
        <v>63</v>
      </c>
      <c r="L786" s="11" t="s">
        <v>116</v>
      </c>
      <c r="M786" s="12">
        <v>106.95</v>
      </c>
      <c r="N786" s="13">
        <v>238.05</v>
      </c>
    </row>
    <row r="787" spans="1:14" x14ac:dyDescent="0.3">
      <c r="A787" s="7" t="s">
        <v>1584</v>
      </c>
      <c r="B787" s="11" t="s">
        <v>1585</v>
      </c>
      <c r="C787" s="12">
        <v>1</v>
      </c>
      <c r="D787" s="12">
        <v>1</v>
      </c>
      <c r="E787" s="15">
        <v>43647</v>
      </c>
      <c r="F787" s="12">
        <v>144</v>
      </c>
      <c r="G787" s="12">
        <v>0</v>
      </c>
      <c r="H787" s="17">
        <v>0</v>
      </c>
      <c r="I787" s="31">
        <v>0</v>
      </c>
      <c r="J787" s="12">
        <v>144</v>
      </c>
      <c r="K787" s="11" t="s">
        <v>11</v>
      </c>
      <c r="L787" s="11" t="s">
        <v>119</v>
      </c>
      <c r="M787" s="12">
        <v>66.240000000000009</v>
      </c>
      <c r="N787" s="13">
        <v>77.759999999999991</v>
      </c>
    </row>
    <row r="788" spans="1:14" x14ac:dyDescent="0.3">
      <c r="A788" s="7" t="s">
        <v>1586</v>
      </c>
      <c r="B788" s="11" t="s">
        <v>1587</v>
      </c>
      <c r="C788" s="12">
        <v>1</v>
      </c>
      <c r="D788" s="12">
        <v>1</v>
      </c>
      <c r="E788" s="15">
        <v>43647</v>
      </c>
      <c r="F788" s="12">
        <v>172</v>
      </c>
      <c r="G788" s="12">
        <v>0</v>
      </c>
      <c r="H788" s="17">
        <v>0</v>
      </c>
      <c r="I788" s="31">
        <v>0</v>
      </c>
      <c r="J788" s="12">
        <v>172</v>
      </c>
      <c r="K788" s="11" t="s">
        <v>11</v>
      </c>
      <c r="L788" s="11" t="s">
        <v>71</v>
      </c>
      <c r="M788" s="12">
        <v>65.36</v>
      </c>
      <c r="N788" s="13">
        <v>106.64</v>
      </c>
    </row>
    <row r="789" spans="1:14" x14ac:dyDescent="0.3">
      <c r="A789" s="7" t="s">
        <v>1588</v>
      </c>
      <c r="B789" s="11" t="s">
        <v>1589</v>
      </c>
      <c r="C789" s="12">
        <v>1</v>
      </c>
      <c r="D789" s="12">
        <v>1</v>
      </c>
      <c r="E789" s="15">
        <v>43647</v>
      </c>
      <c r="F789" s="12">
        <v>192</v>
      </c>
      <c r="G789" s="12">
        <v>0</v>
      </c>
      <c r="H789" s="17">
        <v>0</v>
      </c>
      <c r="I789" s="31">
        <v>0</v>
      </c>
      <c r="J789" s="12">
        <v>192</v>
      </c>
      <c r="K789" s="11" t="s">
        <v>14</v>
      </c>
      <c r="L789" s="11" t="s">
        <v>78</v>
      </c>
      <c r="M789" s="12">
        <v>34.56</v>
      </c>
      <c r="N789" s="13">
        <v>157.44</v>
      </c>
    </row>
    <row r="790" spans="1:14" x14ac:dyDescent="0.3">
      <c r="A790" s="7" t="s">
        <v>1590</v>
      </c>
      <c r="B790" s="11" t="s">
        <v>1591</v>
      </c>
      <c r="C790" s="12">
        <v>1</v>
      </c>
      <c r="D790" s="12">
        <v>1</v>
      </c>
      <c r="E790" s="15">
        <v>43647</v>
      </c>
      <c r="F790" s="12">
        <v>210</v>
      </c>
      <c r="G790" s="12">
        <v>0</v>
      </c>
      <c r="H790" s="17">
        <v>0</v>
      </c>
      <c r="I790" s="31">
        <v>0</v>
      </c>
      <c r="J790" s="12">
        <v>210</v>
      </c>
      <c r="K790" s="11" t="s">
        <v>14</v>
      </c>
      <c r="L790" s="11" t="s">
        <v>75</v>
      </c>
      <c r="M790" s="12">
        <v>37.799999999999997</v>
      </c>
      <c r="N790" s="13">
        <v>172.2</v>
      </c>
    </row>
    <row r="791" spans="1:14" x14ac:dyDescent="0.3">
      <c r="A791" s="7" t="s">
        <v>1592</v>
      </c>
      <c r="B791" s="11" t="s">
        <v>1593</v>
      </c>
      <c r="C791" s="12">
        <v>1</v>
      </c>
      <c r="D791" s="12">
        <v>1</v>
      </c>
      <c r="E791" s="15">
        <v>43647</v>
      </c>
      <c r="F791" s="12">
        <v>210</v>
      </c>
      <c r="G791" s="12">
        <v>0</v>
      </c>
      <c r="H791" s="17">
        <v>0</v>
      </c>
      <c r="I791" s="31">
        <v>0</v>
      </c>
      <c r="J791" s="12">
        <v>210</v>
      </c>
      <c r="K791" s="11" t="s">
        <v>14</v>
      </c>
      <c r="L791" s="11" t="s">
        <v>75</v>
      </c>
      <c r="M791" s="12">
        <v>37.799999999999997</v>
      </c>
      <c r="N791" s="13">
        <v>172.2</v>
      </c>
    </row>
    <row r="792" spans="1:14" x14ac:dyDescent="0.3">
      <c r="A792" s="7" t="s">
        <v>1594</v>
      </c>
      <c r="B792" s="11" t="s">
        <v>1595</v>
      </c>
      <c r="C792" s="12">
        <v>1</v>
      </c>
      <c r="D792" s="12">
        <v>1</v>
      </c>
      <c r="E792" s="15">
        <v>43647</v>
      </c>
      <c r="F792" s="12">
        <v>488</v>
      </c>
      <c r="G792" s="12">
        <v>0</v>
      </c>
      <c r="H792" s="17">
        <v>0</v>
      </c>
      <c r="I792" s="31">
        <v>0</v>
      </c>
      <c r="J792" s="12">
        <v>488</v>
      </c>
      <c r="K792" s="11" t="s">
        <v>44</v>
      </c>
      <c r="L792" s="11" t="s">
        <v>50</v>
      </c>
      <c r="M792" s="12">
        <v>156.16</v>
      </c>
      <c r="N792" s="13">
        <v>331.84000000000003</v>
      </c>
    </row>
    <row r="793" spans="1:14" x14ac:dyDescent="0.3">
      <c r="A793" s="7" t="s">
        <v>1596</v>
      </c>
      <c r="B793" s="11" t="s">
        <v>1597</v>
      </c>
      <c r="C793" s="12">
        <v>1</v>
      </c>
      <c r="D793" s="12">
        <v>1</v>
      </c>
      <c r="E793" s="15">
        <v>43647</v>
      </c>
      <c r="F793" s="12">
        <v>283</v>
      </c>
      <c r="G793" s="12">
        <v>0</v>
      </c>
      <c r="H793" s="17">
        <v>0</v>
      </c>
      <c r="I793" s="31">
        <v>0</v>
      </c>
      <c r="J793" s="12">
        <v>283</v>
      </c>
      <c r="K793" s="11" t="s">
        <v>60</v>
      </c>
      <c r="L793" s="11" t="s">
        <v>745</v>
      </c>
      <c r="M793" s="12">
        <v>82.07</v>
      </c>
      <c r="N793" s="13">
        <v>200.93</v>
      </c>
    </row>
    <row r="794" spans="1:14" x14ac:dyDescent="0.3">
      <c r="A794" s="7" t="s">
        <v>1598</v>
      </c>
      <c r="B794" s="11" t="s">
        <v>1599</v>
      </c>
      <c r="C794" s="12">
        <v>1</v>
      </c>
      <c r="D794" s="12">
        <v>1</v>
      </c>
      <c r="E794" s="15">
        <v>43647</v>
      </c>
      <c r="F794" s="12">
        <v>447</v>
      </c>
      <c r="G794" s="12">
        <v>0</v>
      </c>
      <c r="H794" s="17">
        <v>0</v>
      </c>
      <c r="I794" s="31">
        <v>0</v>
      </c>
      <c r="J794" s="12">
        <v>447</v>
      </c>
      <c r="K794" s="11" t="s">
        <v>63</v>
      </c>
      <c r="L794" s="11" t="s">
        <v>64</v>
      </c>
      <c r="M794" s="12">
        <v>156.44999999999999</v>
      </c>
      <c r="N794" s="13">
        <v>290.55</v>
      </c>
    </row>
    <row r="795" spans="1:14" x14ac:dyDescent="0.3">
      <c r="A795" s="7" t="s">
        <v>1600</v>
      </c>
      <c r="B795" s="11" t="s">
        <v>1601</v>
      </c>
      <c r="C795" s="12">
        <v>1</v>
      </c>
      <c r="D795" s="12">
        <v>1</v>
      </c>
      <c r="E795" s="15">
        <v>43647</v>
      </c>
      <c r="F795" s="12">
        <v>383</v>
      </c>
      <c r="G795" s="12">
        <v>0</v>
      </c>
      <c r="H795" s="17">
        <v>0</v>
      </c>
      <c r="I795" s="31">
        <v>0</v>
      </c>
      <c r="J795" s="12">
        <v>383</v>
      </c>
      <c r="K795" s="11" t="s">
        <v>63</v>
      </c>
      <c r="L795" s="11" t="s">
        <v>66</v>
      </c>
      <c r="M795" s="12">
        <v>122.56</v>
      </c>
      <c r="N795" s="13">
        <v>260.44</v>
      </c>
    </row>
    <row r="796" spans="1:14" x14ac:dyDescent="0.3">
      <c r="A796" s="7" t="s">
        <v>1602</v>
      </c>
      <c r="B796" s="11" t="s">
        <v>1603</v>
      </c>
      <c r="C796" s="12">
        <v>1</v>
      </c>
      <c r="D796" s="12">
        <v>1</v>
      </c>
      <c r="E796" s="15">
        <v>43647</v>
      </c>
      <c r="F796" s="12">
        <v>168</v>
      </c>
      <c r="G796" s="12">
        <v>0</v>
      </c>
      <c r="H796" s="17">
        <v>0</v>
      </c>
      <c r="I796" s="31">
        <v>0</v>
      </c>
      <c r="J796" s="12">
        <v>168</v>
      </c>
      <c r="K796" s="11" t="s">
        <v>11</v>
      </c>
      <c r="L796" s="11" t="s">
        <v>121</v>
      </c>
      <c r="M796" s="12">
        <v>75.600000000000009</v>
      </c>
      <c r="N796" s="13">
        <v>92.399999999999991</v>
      </c>
    </row>
    <row r="797" spans="1:14" x14ac:dyDescent="0.3">
      <c r="A797" s="7" t="s">
        <v>1604</v>
      </c>
      <c r="B797" s="11" t="s">
        <v>1605</v>
      </c>
      <c r="C797" s="12">
        <v>1</v>
      </c>
      <c r="D797" s="12">
        <v>1</v>
      </c>
      <c r="E797" s="15">
        <v>43647</v>
      </c>
      <c r="F797" s="12">
        <v>144</v>
      </c>
      <c r="G797" s="12">
        <v>0</v>
      </c>
      <c r="H797" s="17">
        <v>0</v>
      </c>
      <c r="I797" s="31">
        <v>0</v>
      </c>
      <c r="J797" s="12">
        <v>144</v>
      </c>
      <c r="K797" s="11" t="s">
        <v>11</v>
      </c>
      <c r="L797" s="11" t="s">
        <v>119</v>
      </c>
      <c r="M797" s="12">
        <v>66.240000000000009</v>
      </c>
      <c r="N797" s="13">
        <v>77.759999999999991</v>
      </c>
    </row>
    <row r="798" spans="1:14" x14ac:dyDescent="0.3">
      <c r="A798" s="7" t="s">
        <v>1606</v>
      </c>
      <c r="B798" s="11" t="s">
        <v>1607</v>
      </c>
      <c r="C798" s="12">
        <v>1</v>
      </c>
      <c r="D798" s="12">
        <v>1</v>
      </c>
      <c r="E798" s="15">
        <v>43647</v>
      </c>
      <c r="F798" s="12">
        <v>192</v>
      </c>
      <c r="G798" s="12">
        <v>0</v>
      </c>
      <c r="H798" s="17">
        <v>0</v>
      </c>
      <c r="I798" s="31">
        <v>0</v>
      </c>
      <c r="J798" s="12">
        <v>192</v>
      </c>
      <c r="K798" s="11" t="s">
        <v>14</v>
      </c>
      <c r="L798" s="11" t="s">
        <v>78</v>
      </c>
      <c r="M798" s="12">
        <v>34.56</v>
      </c>
      <c r="N798" s="13">
        <v>157.44</v>
      </c>
    </row>
    <row r="799" spans="1:14" x14ac:dyDescent="0.3">
      <c r="A799" s="7" t="s">
        <v>1608</v>
      </c>
      <c r="B799" s="11" t="s">
        <v>1609</v>
      </c>
      <c r="C799" s="12">
        <v>1</v>
      </c>
      <c r="D799" s="12">
        <v>1</v>
      </c>
      <c r="E799" s="15">
        <v>43647</v>
      </c>
      <c r="F799" s="12">
        <v>332</v>
      </c>
      <c r="G799" s="12">
        <v>0</v>
      </c>
      <c r="H799" s="17">
        <v>0</v>
      </c>
      <c r="I799" s="31">
        <v>0</v>
      </c>
      <c r="J799" s="12">
        <v>332</v>
      </c>
      <c r="K799" s="11" t="s">
        <v>60</v>
      </c>
      <c r="L799" s="11" t="s">
        <v>296</v>
      </c>
      <c r="M799" s="12">
        <v>99.6</v>
      </c>
      <c r="N799" s="13">
        <v>232.4</v>
      </c>
    </row>
    <row r="800" spans="1:14" x14ac:dyDescent="0.3">
      <c r="A800" s="7" t="s">
        <v>1610</v>
      </c>
      <c r="B800" s="11" t="s">
        <v>1611</v>
      </c>
      <c r="C800" s="12">
        <v>1</v>
      </c>
      <c r="D800" s="12">
        <v>1</v>
      </c>
      <c r="E800" s="15">
        <v>43647</v>
      </c>
      <c r="F800" s="12">
        <v>383</v>
      </c>
      <c r="G800" s="12">
        <v>0</v>
      </c>
      <c r="H800" s="17">
        <v>0</v>
      </c>
      <c r="I800" s="31">
        <v>0</v>
      </c>
      <c r="J800" s="12">
        <v>383</v>
      </c>
      <c r="K800" s="11" t="s">
        <v>63</v>
      </c>
      <c r="L800" s="11" t="s">
        <v>66</v>
      </c>
      <c r="M800" s="12">
        <v>122.56</v>
      </c>
      <c r="N800" s="13">
        <v>260.44</v>
      </c>
    </row>
    <row r="801" spans="1:14" x14ac:dyDescent="0.3">
      <c r="A801" s="7" t="s">
        <v>1612</v>
      </c>
      <c r="B801" s="11" t="s">
        <v>1613</v>
      </c>
      <c r="C801" s="12">
        <v>1</v>
      </c>
      <c r="D801" s="12">
        <v>1</v>
      </c>
      <c r="E801" s="15">
        <v>43647</v>
      </c>
      <c r="F801" s="12">
        <v>172</v>
      </c>
      <c r="G801" s="12">
        <v>0</v>
      </c>
      <c r="H801" s="17">
        <v>0</v>
      </c>
      <c r="I801" s="31">
        <v>0</v>
      </c>
      <c r="J801" s="12">
        <v>172</v>
      </c>
      <c r="K801" s="11" t="s">
        <v>11</v>
      </c>
      <c r="L801" s="11" t="s">
        <v>71</v>
      </c>
      <c r="M801" s="12">
        <v>65.36</v>
      </c>
      <c r="N801" s="13">
        <v>106.64</v>
      </c>
    </row>
    <row r="802" spans="1:14" x14ac:dyDescent="0.3">
      <c r="A802" s="7" t="s">
        <v>1614</v>
      </c>
      <c r="B802" s="11" t="s">
        <v>1615</v>
      </c>
      <c r="C802" s="12">
        <v>1</v>
      </c>
      <c r="D802" s="12">
        <v>1</v>
      </c>
      <c r="E802" s="15">
        <v>43647</v>
      </c>
      <c r="F802" s="12">
        <v>240</v>
      </c>
      <c r="G802" s="12">
        <v>0</v>
      </c>
      <c r="H802" s="17">
        <v>0</v>
      </c>
      <c r="I802" s="31">
        <v>0</v>
      </c>
      <c r="J802" s="12">
        <v>240</v>
      </c>
      <c r="K802" s="11" t="s">
        <v>14</v>
      </c>
      <c r="L802" s="11" t="s">
        <v>17</v>
      </c>
      <c r="M802" s="12">
        <v>43.199999999999996</v>
      </c>
      <c r="N802" s="13">
        <v>196.8</v>
      </c>
    </row>
    <row r="803" spans="1:14" x14ac:dyDescent="0.3">
      <c r="A803" s="7" t="s">
        <v>1616</v>
      </c>
      <c r="B803" s="11" t="s">
        <v>1617</v>
      </c>
      <c r="C803" s="12">
        <v>1</v>
      </c>
      <c r="D803" s="12">
        <v>1</v>
      </c>
      <c r="E803" s="15">
        <v>43647</v>
      </c>
      <c r="F803" s="12">
        <v>210</v>
      </c>
      <c r="G803" s="12">
        <v>0</v>
      </c>
      <c r="H803" s="17">
        <v>0</v>
      </c>
      <c r="I803" s="31">
        <v>0</v>
      </c>
      <c r="J803" s="12">
        <v>210</v>
      </c>
      <c r="K803" s="11" t="s">
        <v>14</v>
      </c>
      <c r="L803" s="11" t="s">
        <v>75</v>
      </c>
      <c r="M803" s="12">
        <v>37.799999999999997</v>
      </c>
      <c r="N803" s="13">
        <v>172.2</v>
      </c>
    </row>
    <row r="804" spans="1:14" x14ac:dyDescent="0.3">
      <c r="A804" s="7" t="s">
        <v>1618</v>
      </c>
      <c r="B804" s="11" t="s">
        <v>1619</v>
      </c>
      <c r="C804" s="12">
        <v>1</v>
      </c>
      <c r="D804" s="12">
        <v>1</v>
      </c>
      <c r="E804" s="15">
        <v>43647</v>
      </c>
      <c r="F804" s="12">
        <v>192</v>
      </c>
      <c r="G804" s="12">
        <v>0</v>
      </c>
      <c r="H804" s="17">
        <v>0</v>
      </c>
      <c r="I804" s="31">
        <v>0</v>
      </c>
      <c r="J804" s="12">
        <v>192</v>
      </c>
      <c r="K804" s="11" t="s">
        <v>14</v>
      </c>
      <c r="L804" s="11" t="s">
        <v>78</v>
      </c>
      <c r="M804" s="12">
        <v>34.56</v>
      </c>
      <c r="N804" s="13">
        <v>157.44</v>
      </c>
    </row>
    <row r="805" spans="1:14" x14ac:dyDescent="0.3">
      <c r="A805" s="7" t="s">
        <v>1620</v>
      </c>
      <c r="B805" s="11" t="s">
        <v>1621</v>
      </c>
      <c r="C805" s="12">
        <v>1</v>
      </c>
      <c r="D805" s="12">
        <v>1</v>
      </c>
      <c r="E805" s="15">
        <v>43647</v>
      </c>
      <c r="F805" s="12">
        <v>255</v>
      </c>
      <c r="G805" s="12">
        <v>0</v>
      </c>
      <c r="H805" s="17">
        <v>0</v>
      </c>
      <c r="I805" s="31">
        <v>0</v>
      </c>
      <c r="J805" s="12">
        <v>255</v>
      </c>
      <c r="K805" s="11" t="s">
        <v>20</v>
      </c>
      <c r="L805" s="11" t="s">
        <v>102</v>
      </c>
      <c r="M805" s="12">
        <v>66.3</v>
      </c>
      <c r="N805" s="13">
        <v>188.7</v>
      </c>
    </row>
    <row r="806" spans="1:14" x14ac:dyDescent="0.3">
      <c r="A806" s="7" t="s">
        <v>1622</v>
      </c>
      <c r="B806" s="11" t="s">
        <v>1623</v>
      </c>
      <c r="C806" s="12">
        <v>1</v>
      </c>
      <c r="D806" s="12">
        <v>1</v>
      </c>
      <c r="E806" s="15">
        <v>43647</v>
      </c>
      <c r="F806" s="12">
        <v>255</v>
      </c>
      <c r="G806" s="12">
        <v>0</v>
      </c>
      <c r="H806" s="17">
        <v>0</v>
      </c>
      <c r="I806" s="31">
        <v>0</v>
      </c>
      <c r="J806" s="12">
        <v>255</v>
      </c>
      <c r="K806" s="11" t="s">
        <v>20</v>
      </c>
      <c r="L806" s="11" t="s">
        <v>102</v>
      </c>
      <c r="M806" s="12">
        <v>66.3</v>
      </c>
      <c r="N806" s="13">
        <v>188.7</v>
      </c>
    </row>
    <row r="807" spans="1:14" x14ac:dyDescent="0.3">
      <c r="A807" s="7" t="s">
        <v>1624</v>
      </c>
      <c r="B807" s="11" t="s">
        <v>1625</v>
      </c>
      <c r="C807" s="12">
        <v>1</v>
      </c>
      <c r="D807" s="12">
        <v>1</v>
      </c>
      <c r="E807" s="15">
        <v>43647</v>
      </c>
      <c r="F807" s="12">
        <v>313</v>
      </c>
      <c r="G807" s="12">
        <v>0</v>
      </c>
      <c r="H807" s="17">
        <v>0</v>
      </c>
      <c r="I807" s="31">
        <v>0</v>
      </c>
      <c r="J807" s="12">
        <v>313</v>
      </c>
      <c r="K807" s="11" t="s">
        <v>20</v>
      </c>
      <c r="L807" s="11" t="s">
        <v>21</v>
      </c>
      <c r="M807" s="12">
        <v>93.899999999999991</v>
      </c>
      <c r="N807" s="13">
        <v>219.10000000000002</v>
      </c>
    </row>
    <row r="808" spans="1:14" x14ac:dyDescent="0.3">
      <c r="A808" s="7" t="s">
        <v>1626</v>
      </c>
      <c r="B808" s="11" t="s">
        <v>1627</v>
      </c>
      <c r="C808" s="12">
        <v>1</v>
      </c>
      <c r="D808" s="12">
        <v>1</v>
      </c>
      <c r="E808" s="15">
        <v>43647</v>
      </c>
      <c r="F808" s="12">
        <v>180</v>
      </c>
      <c r="G808" s="12">
        <v>0</v>
      </c>
      <c r="H808" s="17">
        <v>0</v>
      </c>
      <c r="I808" s="31">
        <v>0</v>
      </c>
      <c r="J808" s="12">
        <v>180</v>
      </c>
      <c r="K808" s="11" t="s">
        <v>60</v>
      </c>
      <c r="L808" s="11" t="s">
        <v>1434</v>
      </c>
      <c r="M808" s="12">
        <v>61.2</v>
      </c>
      <c r="N808" s="13">
        <v>118.8</v>
      </c>
    </row>
    <row r="809" spans="1:14" x14ac:dyDescent="0.3">
      <c r="A809" s="7" t="s">
        <v>1628</v>
      </c>
      <c r="B809" s="11" t="s">
        <v>1629</v>
      </c>
      <c r="C809" s="12">
        <v>1</v>
      </c>
      <c r="D809" s="12">
        <v>1</v>
      </c>
      <c r="E809" s="15">
        <v>43647</v>
      </c>
      <c r="F809" s="12">
        <v>383</v>
      </c>
      <c r="G809" s="12">
        <v>0</v>
      </c>
      <c r="H809" s="17">
        <v>0</v>
      </c>
      <c r="I809" s="31">
        <v>0</v>
      </c>
      <c r="J809" s="12">
        <v>383</v>
      </c>
      <c r="K809" s="11" t="s">
        <v>63</v>
      </c>
      <c r="L809" s="11" t="s">
        <v>66</v>
      </c>
      <c r="M809" s="12">
        <v>122.56</v>
      </c>
      <c r="N809" s="13">
        <v>260.44</v>
      </c>
    </row>
    <row r="810" spans="1:14" x14ac:dyDescent="0.3">
      <c r="A810" s="7" t="s">
        <v>1630</v>
      </c>
      <c r="B810" s="11" t="s">
        <v>1631</v>
      </c>
      <c r="C810" s="12">
        <v>1</v>
      </c>
      <c r="D810" s="12">
        <v>1</v>
      </c>
      <c r="E810" s="15">
        <v>43647</v>
      </c>
      <c r="F810" s="12">
        <v>144</v>
      </c>
      <c r="G810" s="12">
        <v>0</v>
      </c>
      <c r="H810" s="17">
        <v>0</v>
      </c>
      <c r="I810" s="31">
        <v>0</v>
      </c>
      <c r="J810" s="12">
        <v>144</v>
      </c>
      <c r="K810" s="11" t="s">
        <v>11</v>
      </c>
      <c r="L810" s="11" t="s">
        <v>119</v>
      </c>
      <c r="M810" s="12">
        <v>66.240000000000009</v>
      </c>
      <c r="N810" s="13">
        <v>77.759999999999991</v>
      </c>
    </row>
    <row r="811" spans="1:14" x14ac:dyDescent="0.3">
      <c r="A811" s="7" t="s">
        <v>1632</v>
      </c>
      <c r="B811" s="11" t="s">
        <v>1633</v>
      </c>
      <c r="C811" s="12">
        <v>1</v>
      </c>
      <c r="D811" s="12">
        <v>1</v>
      </c>
      <c r="E811" s="15">
        <v>43647</v>
      </c>
      <c r="F811" s="12">
        <v>192</v>
      </c>
      <c r="G811" s="12">
        <v>0</v>
      </c>
      <c r="H811" s="17">
        <v>0</v>
      </c>
      <c r="I811" s="31">
        <v>0</v>
      </c>
      <c r="J811" s="12">
        <v>192</v>
      </c>
      <c r="K811" s="11" t="s">
        <v>14</v>
      </c>
      <c r="L811" s="11" t="s">
        <v>78</v>
      </c>
      <c r="M811" s="12">
        <v>34.56</v>
      </c>
      <c r="N811" s="13">
        <v>157.44</v>
      </c>
    </row>
    <row r="812" spans="1:14" x14ac:dyDescent="0.3">
      <c r="A812" s="7" t="s">
        <v>1634</v>
      </c>
      <c r="B812" s="11" t="s">
        <v>1635</v>
      </c>
      <c r="C812" s="12">
        <v>1</v>
      </c>
      <c r="D812" s="12">
        <v>1</v>
      </c>
      <c r="E812" s="15">
        <v>43647</v>
      </c>
      <c r="F812" s="12">
        <v>636</v>
      </c>
      <c r="G812" s="12">
        <v>0</v>
      </c>
      <c r="H812" s="17">
        <v>0</v>
      </c>
      <c r="I812" s="31">
        <v>0</v>
      </c>
      <c r="J812" s="12">
        <v>636</v>
      </c>
      <c r="K812" s="11" t="s">
        <v>41</v>
      </c>
      <c r="L812" s="11" t="s">
        <v>194</v>
      </c>
      <c r="M812" s="12">
        <v>216.24</v>
      </c>
      <c r="N812" s="13">
        <v>419.76</v>
      </c>
    </row>
    <row r="813" spans="1:14" x14ac:dyDescent="0.3">
      <c r="A813" s="7" t="s">
        <v>1636</v>
      </c>
      <c r="B813" s="11" t="s">
        <v>1637</v>
      </c>
      <c r="C813" s="12">
        <v>1</v>
      </c>
      <c r="D813" s="12">
        <v>1</v>
      </c>
      <c r="E813" s="15">
        <v>43647</v>
      </c>
      <c r="F813" s="12">
        <v>478</v>
      </c>
      <c r="G813" s="12">
        <v>0</v>
      </c>
      <c r="H813" s="17">
        <v>0</v>
      </c>
      <c r="I813" s="31">
        <v>0</v>
      </c>
      <c r="J813" s="12">
        <v>478</v>
      </c>
      <c r="K813" s="11" t="s">
        <v>44</v>
      </c>
      <c r="L813" s="11" t="s">
        <v>162</v>
      </c>
      <c r="M813" s="12">
        <v>119.5</v>
      </c>
      <c r="N813" s="13">
        <v>358.5</v>
      </c>
    </row>
    <row r="814" spans="1:14" x14ac:dyDescent="0.3">
      <c r="A814" s="7" t="s">
        <v>1638</v>
      </c>
      <c r="B814" s="11" t="s">
        <v>1639</v>
      </c>
      <c r="C814" s="12">
        <v>1</v>
      </c>
      <c r="D814" s="12">
        <v>1</v>
      </c>
      <c r="E814" s="15">
        <v>43647</v>
      </c>
      <c r="F814" s="12">
        <v>180</v>
      </c>
      <c r="G814" s="12">
        <v>0</v>
      </c>
      <c r="H814" s="17">
        <v>0</v>
      </c>
      <c r="I814" s="31">
        <v>0</v>
      </c>
      <c r="J814" s="12">
        <v>180</v>
      </c>
      <c r="K814" s="11" t="s">
        <v>60</v>
      </c>
      <c r="L814" s="11" t="s">
        <v>1434</v>
      </c>
      <c r="M814" s="12">
        <v>61.2</v>
      </c>
      <c r="N814" s="13">
        <v>118.8</v>
      </c>
    </row>
    <row r="815" spans="1:14" x14ac:dyDescent="0.3">
      <c r="A815" s="7" t="s">
        <v>1640</v>
      </c>
      <c r="B815" s="11" t="s">
        <v>1641</v>
      </c>
      <c r="C815" s="12">
        <v>1</v>
      </c>
      <c r="D815" s="12">
        <v>1</v>
      </c>
      <c r="E815" s="15">
        <v>43647</v>
      </c>
      <c r="F815" s="12">
        <v>636</v>
      </c>
      <c r="G815" s="12">
        <v>0</v>
      </c>
      <c r="H815" s="17">
        <v>0</v>
      </c>
      <c r="I815" s="31">
        <v>0</v>
      </c>
      <c r="J815" s="12">
        <v>636</v>
      </c>
      <c r="K815" s="11" t="s">
        <v>41</v>
      </c>
      <c r="L815" s="11" t="s">
        <v>194</v>
      </c>
      <c r="M815" s="12">
        <v>216.24</v>
      </c>
      <c r="N815" s="13">
        <v>419.76</v>
      </c>
    </row>
    <row r="816" spans="1:14" x14ac:dyDescent="0.3">
      <c r="A816" s="7" t="s">
        <v>1642</v>
      </c>
      <c r="B816" s="11" t="s">
        <v>1643</v>
      </c>
      <c r="C816" s="12">
        <v>1</v>
      </c>
      <c r="D816" s="12">
        <v>1</v>
      </c>
      <c r="E816" s="15">
        <v>43647</v>
      </c>
      <c r="F816" s="12">
        <v>538</v>
      </c>
      <c r="G816" s="12">
        <v>0</v>
      </c>
      <c r="H816" s="17">
        <v>0</v>
      </c>
      <c r="I816" s="31">
        <v>0</v>
      </c>
      <c r="J816" s="12">
        <v>538</v>
      </c>
      <c r="K816" s="11" t="s">
        <v>44</v>
      </c>
      <c r="L816" s="11" t="s">
        <v>47</v>
      </c>
      <c r="M816" s="12">
        <v>145.26000000000002</v>
      </c>
      <c r="N816" s="13">
        <v>392.74</v>
      </c>
    </row>
    <row r="817" spans="1:14" x14ac:dyDescent="0.3">
      <c r="A817" s="7" t="s">
        <v>1644</v>
      </c>
      <c r="B817" s="11" t="s">
        <v>1645</v>
      </c>
      <c r="C817" s="12">
        <v>1</v>
      </c>
      <c r="D817" s="12">
        <v>1</v>
      </c>
      <c r="E817" s="15">
        <v>43647</v>
      </c>
      <c r="F817" s="12">
        <v>312</v>
      </c>
      <c r="G817" s="12">
        <v>0</v>
      </c>
      <c r="H817" s="17">
        <v>0</v>
      </c>
      <c r="I817" s="31">
        <v>0</v>
      </c>
      <c r="J817" s="12">
        <v>312</v>
      </c>
      <c r="K817" s="11" t="s">
        <v>60</v>
      </c>
      <c r="L817" s="11" t="s">
        <v>61</v>
      </c>
      <c r="M817" s="12">
        <v>99.84</v>
      </c>
      <c r="N817" s="13">
        <v>212.16</v>
      </c>
    </row>
    <row r="818" spans="1:14" x14ac:dyDescent="0.3">
      <c r="A818" s="7" t="s">
        <v>1646</v>
      </c>
      <c r="B818" s="11" t="s">
        <v>1647</v>
      </c>
      <c r="C818" s="12">
        <v>1</v>
      </c>
      <c r="D818" s="12">
        <v>1</v>
      </c>
      <c r="E818" s="15">
        <v>43647</v>
      </c>
      <c r="F818" s="12">
        <v>447</v>
      </c>
      <c r="G818" s="12">
        <v>0</v>
      </c>
      <c r="H818" s="17">
        <v>0</v>
      </c>
      <c r="I818" s="31">
        <v>0</v>
      </c>
      <c r="J818" s="12">
        <v>447</v>
      </c>
      <c r="K818" s="11" t="s">
        <v>63</v>
      </c>
      <c r="L818" s="11" t="s">
        <v>64</v>
      </c>
      <c r="M818" s="12">
        <v>156.44999999999999</v>
      </c>
      <c r="N818" s="13">
        <v>290.55</v>
      </c>
    </row>
    <row r="819" spans="1:14" x14ac:dyDescent="0.3">
      <c r="A819" s="7" t="s">
        <v>1648</v>
      </c>
      <c r="B819" s="11" t="s">
        <v>1649</v>
      </c>
      <c r="C819" s="12">
        <v>1</v>
      </c>
      <c r="D819" s="12">
        <v>1</v>
      </c>
      <c r="E819" s="15">
        <v>43647</v>
      </c>
      <c r="F819" s="12">
        <v>345</v>
      </c>
      <c r="G819" s="12">
        <v>0</v>
      </c>
      <c r="H819" s="17">
        <v>0</v>
      </c>
      <c r="I819" s="31">
        <v>0</v>
      </c>
      <c r="J819" s="12">
        <v>345</v>
      </c>
      <c r="K819" s="11" t="s">
        <v>63</v>
      </c>
      <c r="L819" s="11" t="s">
        <v>116</v>
      </c>
      <c r="M819" s="12">
        <v>106.95</v>
      </c>
      <c r="N819" s="13">
        <v>238.05</v>
      </c>
    </row>
    <row r="820" spans="1:14" x14ac:dyDescent="0.3">
      <c r="A820" s="7" t="s">
        <v>1650</v>
      </c>
      <c r="B820" s="11" t="s">
        <v>1651</v>
      </c>
      <c r="C820" s="12">
        <v>1</v>
      </c>
      <c r="D820" s="12">
        <v>1</v>
      </c>
      <c r="E820" s="15">
        <v>43647</v>
      </c>
      <c r="F820" s="12">
        <v>447</v>
      </c>
      <c r="G820" s="12">
        <v>0</v>
      </c>
      <c r="H820" s="17">
        <v>0</v>
      </c>
      <c r="I820" s="31">
        <v>0</v>
      </c>
      <c r="J820" s="12">
        <v>447</v>
      </c>
      <c r="K820" s="11" t="s">
        <v>63</v>
      </c>
      <c r="L820" s="11" t="s">
        <v>64</v>
      </c>
      <c r="M820" s="12">
        <v>156.44999999999999</v>
      </c>
      <c r="N820" s="13">
        <v>290.55</v>
      </c>
    </row>
    <row r="821" spans="1:14" x14ac:dyDescent="0.3">
      <c r="A821" s="7" t="s">
        <v>1652</v>
      </c>
      <c r="B821" s="11" t="s">
        <v>1653</v>
      </c>
      <c r="C821" s="12">
        <v>1</v>
      </c>
      <c r="D821" s="12">
        <v>1</v>
      </c>
      <c r="E821" s="15">
        <v>43647</v>
      </c>
      <c r="F821" s="12">
        <v>383</v>
      </c>
      <c r="G821" s="12">
        <v>0</v>
      </c>
      <c r="H821" s="17">
        <v>0</v>
      </c>
      <c r="I821" s="31">
        <v>0</v>
      </c>
      <c r="J821" s="12">
        <v>383</v>
      </c>
      <c r="K821" s="11" t="s">
        <v>63</v>
      </c>
      <c r="L821" s="11" t="s">
        <v>66</v>
      </c>
      <c r="M821" s="12">
        <v>122.56</v>
      </c>
      <c r="N821" s="13">
        <v>260.44</v>
      </c>
    </row>
    <row r="822" spans="1:14" x14ac:dyDescent="0.3">
      <c r="A822" s="7" t="s">
        <v>1654</v>
      </c>
      <c r="B822" s="11" t="s">
        <v>1655</v>
      </c>
      <c r="C822" s="12">
        <v>1</v>
      </c>
      <c r="D822" s="12">
        <v>1</v>
      </c>
      <c r="E822" s="15">
        <v>43647</v>
      </c>
      <c r="F822" s="12">
        <v>447</v>
      </c>
      <c r="G822" s="12">
        <v>0</v>
      </c>
      <c r="H822" s="17">
        <v>0</v>
      </c>
      <c r="I822" s="31">
        <v>0</v>
      </c>
      <c r="J822" s="12">
        <v>447</v>
      </c>
      <c r="K822" s="11" t="s">
        <v>63</v>
      </c>
      <c r="L822" s="11" t="s">
        <v>64</v>
      </c>
      <c r="M822" s="12">
        <v>156.44999999999999</v>
      </c>
      <c r="N822" s="13">
        <v>290.55</v>
      </c>
    </row>
    <row r="823" spans="1:14" x14ac:dyDescent="0.3">
      <c r="A823" s="7" t="s">
        <v>1656</v>
      </c>
      <c r="B823" s="11" t="s">
        <v>1657</v>
      </c>
      <c r="C823" s="12">
        <v>1</v>
      </c>
      <c r="D823" s="12">
        <v>1</v>
      </c>
      <c r="E823" s="15">
        <v>43647</v>
      </c>
      <c r="F823" s="12">
        <v>345</v>
      </c>
      <c r="G823" s="12">
        <v>0</v>
      </c>
      <c r="H823" s="17">
        <v>0</v>
      </c>
      <c r="I823" s="31">
        <v>0</v>
      </c>
      <c r="J823" s="12">
        <v>345</v>
      </c>
      <c r="K823" s="11" t="s">
        <v>63</v>
      </c>
      <c r="L823" s="11" t="s">
        <v>116</v>
      </c>
      <c r="M823" s="12">
        <v>106.95</v>
      </c>
      <c r="N823" s="13">
        <v>238.05</v>
      </c>
    </row>
    <row r="824" spans="1:14" x14ac:dyDescent="0.3">
      <c r="A824" s="7" t="s">
        <v>1658</v>
      </c>
      <c r="B824" s="11" t="s">
        <v>1659</v>
      </c>
      <c r="C824" s="12">
        <v>1</v>
      </c>
      <c r="D824" s="12">
        <v>1</v>
      </c>
      <c r="E824" s="15">
        <v>43647</v>
      </c>
      <c r="F824" s="12">
        <v>172</v>
      </c>
      <c r="G824" s="12">
        <v>0</v>
      </c>
      <c r="H824" s="17">
        <v>0</v>
      </c>
      <c r="I824" s="31">
        <v>0</v>
      </c>
      <c r="J824" s="12">
        <v>172</v>
      </c>
      <c r="K824" s="11" t="s">
        <v>11</v>
      </c>
      <c r="L824" s="11" t="s">
        <v>71</v>
      </c>
      <c r="M824" s="12">
        <v>65.36</v>
      </c>
      <c r="N824" s="13">
        <v>106.64</v>
      </c>
    </row>
    <row r="825" spans="1:14" x14ac:dyDescent="0.3">
      <c r="A825" s="7" t="s">
        <v>1660</v>
      </c>
      <c r="B825" s="11" t="s">
        <v>1661</v>
      </c>
      <c r="C825" s="12">
        <v>1</v>
      </c>
      <c r="D825" s="12">
        <v>1</v>
      </c>
      <c r="E825" s="15">
        <v>43647</v>
      </c>
      <c r="F825" s="12">
        <v>168</v>
      </c>
      <c r="G825" s="12">
        <v>0</v>
      </c>
      <c r="H825" s="17">
        <v>0</v>
      </c>
      <c r="I825" s="31">
        <v>0</v>
      </c>
      <c r="J825" s="12">
        <v>168</v>
      </c>
      <c r="K825" s="11" t="s">
        <v>11</v>
      </c>
      <c r="L825" s="11" t="s">
        <v>12</v>
      </c>
      <c r="M825" s="12">
        <v>25.2</v>
      </c>
      <c r="N825" s="13">
        <v>142.80000000000001</v>
      </c>
    </row>
    <row r="826" spans="1:14" x14ac:dyDescent="0.3">
      <c r="A826" s="7" t="s">
        <v>1662</v>
      </c>
      <c r="B826" s="11" t="s">
        <v>1663</v>
      </c>
      <c r="C826" s="12">
        <v>1</v>
      </c>
      <c r="D826" s="12">
        <v>1</v>
      </c>
      <c r="E826" s="15">
        <v>43647</v>
      </c>
      <c r="F826" s="12">
        <v>240</v>
      </c>
      <c r="G826" s="12">
        <v>0</v>
      </c>
      <c r="H826" s="17">
        <v>0</v>
      </c>
      <c r="I826" s="31">
        <v>0</v>
      </c>
      <c r="J826" s="12">
        <v>240</v>
      </c>
      <c r="K826" s="11" t="s">
        <v>14</v>
      </c>
      <c r="L826" s="11" t="s">
        <v>17</v>
      </c>
      <c r="M826" s="12">
        <v>43.199999999999996</v>
      </c>
      <c r="N826" s="13">
        <v>196.8</v>
      </c>
    </row>
    <row r="827" spans="1:14" x14ac:dyDescent="0.3">
      <c r="A827" s="7" t="s">
        <v>1664</v>
      </c>
      <c r="B827" s="11" t="s">
        <v>1665</v>
      </c>
      <c r="C827" s="12">
        <v>1</v>
      </c>
      <c r="D827" s="12">
        <v>1</v>
      </c>
      <c r="E827" s="15">
        <v>43647</v>
      </c>
      <c r="F827" s="12">
        <v>220</v>
      </c>
      <c r="G827" s="12">
        <v>0</v>
      </c>
      <c r="H827" s="17">
        <v>0</v>
      </c>
      <c r="I827" s="31">
        <v>0</v>
      </c>
      <c r="J827" s="12">
        <v>220</v>
      </c>
      <c r="K827" s="11" t="s">
        <v>14</v>
      </c>
      <c r="L827" s="11" t="s">
        <v>15</v>
      </c>
      <c r="M827" s="12">
        <v>39.6</v>
      </c>
      <c r="N827" s="13">
        <v>180.4</v>
      </c>
    </row>
    <row r="828" spans="1:14" x14ac:dyDescent="0.3">
      <c r="A828" s="7" t="s">
        <v>1666</v>
      </c>
      <c r="B828" s="11" t="s">
        <v>1667</v>
      </c>
      <c r="C828" s="12">
        <v>1</v>
      </c>
      <c r="D828" s="12">
        <v>1</v>
      </c>
      <c r="E828" s="15">
        <v>43647</v>
      </c>
      <c r="F828" s="12">
        <v>440</v>
      </c>
      <c r="G828" s="12">
        <v>0</v>
      </c>
      <c r="H828" s="17">
        <v>0</v>
      </c>
      <c r="I828" s="31">
        <v>0</v>
      </c>
      <c r="J828" s="12">
        <v>440</v>
      </c>
      <c r="K828" s="11" t="s">
        <v>44</v>
      </c>
      <c r="L828" s="11" t="s">
        <v>52</v>
      </c>
      <c r="M828" s="12">
        <v>136.4</v>
      </c>
      <c r="N828" s="13">
        <v>303.60000000000002</v>
      </c>
    </row>
    <row r="829" spans="1:14" x14ac:dyDescent="0.3">
      <c r="A829" s="7" t="s">
        <v>1668</v>
      </c>
      <c r="B829" s="11" t="s">
        <v>1669</v>
      </c>
      <c r="C829" s="12">
        <v>1</v>
      </c>
      <c r="D829" s="12">
        <v>1</v>
      </c>
      <c r="E829" s="15">
        <v>43647</v>
      </c>
      <c r="F829" s="12">
        <v>332</v>
      </c>
      <c r="G829" s="12">
        <v>0</v>
      </c>
      <c r="H829" s="17">
        <v>0</v>
      </c>
      <c r="I829" s="31">
        <v>0</v>
      </c>
      <c r="J829" s="12">
        <v>332</v>
      </c>
      <c r="K829" s="11" t="s">
        <v>60</v>
      </c>
      <c r="L829" s="11" t="s">
        <v>296</v>
      </c>
      <c r="M829" s="12">
        <v>99.6</v>
      </c>
      <c r="N829" s="13">
        <v>232.4</v>
      </c>
    </row>
    <row r="830" spans="1:14" x14ac:dyDescent="0.3">
      <c r="A830" s="7" t="s">
        <v>1670</v>
      </c>
      <c r="B830" s="11" t="s">
        <v>1671</v>
      </c>
      <c r="C830" s="12">
        <v>1</v>
      </c>
      <c r="D830" s="12">
        <v>1</v>
      </c>
      <c r="E830" s="15">
        <v>43647</v>
      </c>
      <c r="F830" s="12">
        <v>447</v>
      </c>
      <c r="G830" s="12">
        <v>0</v>
      </c>
      <c r="H830" s="17">
        <v>0</v>
      </c>
      <c r="I830" s="31">
        <v>0</v>
      </c>
      <c r="J830" s="12">
        <v>447</v>
      </c>
      <c r="K830" s="11" t="s">
        <v>63</v>
      </c>
      <c r="L830" s="11" t="s">
        <v>64</v>
      </c>
      <c r="M830" s="12">
        <v>156.44999999999999</v>
      </c>
      <c r="N830" s="13">
        <v>290.55</v>
      </c>
    </row>
    <row r="831" spans="1:14" x14ac:dyDescent="0.3">
      <c r="A831" s="7" t="s">
        <v>1672</v>
      </c>
      <c r="B831" s="11" t="s">
        <v>1673</v>
      </c>
      <c r="C831" s="12">
        <v>1</v>
      </c>
      <c r="D831" s="12">
        <v>1</v>
      </c>
      <c r="E831" s="15">
        <v>43647</v>
      </c>
      <c r="F831" s="12">
        <v>383</v>
      </c>
      <c r="G831" s="12">
        <v>0</v>
      </c>
      <c r="H831" s="17">
        <v>0</v>
      </c>
      <c r="I831" s="31">
        <v>0</v>
      </c>
      <c r="J831" s="12">
        <v>383</v>
      </c>
      <c r="K831" s="11" t="s">
        <v>63</v>
      </c>
      <c r="L831" s="11" t="s">
        <v>66</v>
      </c>
      <c r="M831" s="12">
        <v>122.56</v>
      </c>
      <c r="N831" s="13">
        <v>260.44</v>
      </c>
    </row>
    <row r="832" spans="1:14" x14ac:dyDescent="0.3">
      <c r="A832" s="7" t="s">
        <v>1674</v>
      </c>
      <c r="B832" s="11" t="s">
        <v>1675</v>
      </c>
      <c r="C832" s="12">
        <v>1</v>
      </c>
      <c r="D832" s="12">
        <v>1</v>
      </c>
      <c r="E832" s="15">
        <v>43647</v>
      </c>
      <c r="F832" s="12">
        <v>383</v>
      </c>
      <c r="G832" s="12">
        <v>0</v>
      </c>
      <c r="H832" s="17">
        <v>0</v>
      </c>
      <c r="I832" s="31">
        <v>0</v>
      </c>
      <c r="J832" s="12">
        <v>383</v>
      </c>
      <c r="K832" s="11" t="s">
        <v>63</v>
      </c>
      <c r="L832" s="11" t="s">
        <v>66</v>
      </c>
      <c r="M832" s="12">
        <v>122.56</v>
      </c>
      <c r="N832" s="13">
        <v>260.44</v>
      </c>
    </row>
    <row r="833" spans="1:14" x14ac:dyDescent="0.3">
      <c r="A833" s="7" t="s">
        <v>1676</v>
      </c>
      <c r="B833" s="11" t="s">
        <v>1677</v>
      </c>
      <c r="C833" s="12">
        <v>1</v>
      </c>
      <c r="D833" s="12">
        <v>1</v>
      </c>
      <c r="E833" s="15">
        <v>43647</v>
      </c>
      <c r="F833" s="12">
        <v>168</v>
      </c>
      <c r="G833" s="12">
        <v>0</v>
      </c>
      <c r="H833" s="17">
        <v>0</v>
      </c>
      <c r="I833" s="31">
        <v>0</v>
      </c>
      <c r="J833" s="12">
        <v>168</v>
      </c>
      <c r="K833" s="11" t="s">
        <v>11</v>
      </c>
      <c r="L833" s="11" t="s">
        <v>121</v>
      </c>
      <c r="M833" s="12">
        <v>75.600000000000009</v>
      </c>
      <c r="N833" s="13">
        <v>92.399999999999991</v>
      </c>
    </row>
    <row r="834" spans="1:14" x14ac:dyDescent="0.3">
      <c r="A834" s="7" t="s">
        <v>1678</v>
      </c>
      <c r="B834" s="11" t="s">
        <v>1679</v>
      </c>
      <c r="C834" s="12">
        <v>1</v>
      </c>
      <c r="D834" s="12">
        <v>1</v>
      </c>
      <c r="E834" s="15">
        <v>43647</v>
      </c>
      <c r="F834" s="12">
        <v>172</v>
      </c>
      <c r="G834" s="12">
        <v>0</v>
      </c>
      <c r="H834" s="17">
        <v>0</v>
      </c>
      <c r="I834" s="31">
        <v>0</v>
      </c>
      <c r="J834" s="12">
        <v>172</v>
      </c>
      <c r="K834" s="11" t="s">
        <v>11</v>
      </c>
      <c r="L834" s="11" t="s">
        <v>71</v>
      </c>
      <c r="M834" s="12">
        <v>65.36</v>
      </c>
      <c r="N834" s="13">
        <v>106.64</v>
      </c>
    </row>
    <row r="835" spans="1:14" x14ac:dyDescent="0.3">
      <c r="A835" s="7" t="s">
        <v>1680</v>
      </c>
      <c r="B835" s="11" t="s">
        <v>1681</v>
      </c>
      <c r="C835" s="12">
        <v>1</v>
      </c>
      <c r="D835" s="12">
        <v>1</v>
      </c>
      <c r="E835" s="15">
        <v>43647</v>
      </c>
      <c r="F835" s="12">
        <v>220</v>
      </c>
      <c r="G835" s="12">
        <v>0</v>
      </c>
      <c r="H835" s="17">
        <v>0</v>
      </c>
      <c r="I835" s="31">
        <v>0</v>
      </c>
      <c r="J835" s="12">
        <v>220</v>
      </c>
      <c r="K835" s="11" t="s">
        <v>14</v>
      </c>
      <c r="L835" s="11" t="s">
        <v>15</v>
      </c>
      <c r="M835" s="12">
        <v>39.6</v>
      </c>
      <c r="N835" s="13">
        <v>180.4</v>
      </c>
    </row>
    <row r="836" spans="1:14" x14ac:dyDescent="0.3">
      <c r="A836" s="7" t="s">
        <v>1682</v>
      </c>
      <c r="B836" s="11" t="s">
        <v>1683</v>
      </c>
      <c r="C836" s="12">
        <v>1</v>
      </c>
      <c r="D836" s="12">
        <v>1</v>
      </c>
      <c r="E836" s="15">
        <v>43647</v>
      </c>
      <c r="F836" s="12">
        <v>205</v>
      </c>
      <c r="G836" s="12">
        <v>0</v>
      </c>
      <c r="H836" s="17">
        <v>0</v>
      </c>
      <c r="I836" s="31">
        <v>0</v>
      </c>
      <c r="J836" s="12">
        <v>205</v>
      </c>
      <c r="K836" s="11" t="s">
        <v>14</v>
      </c>
      <c r="L836" s="11" t="s">
        <v>87</v>
      </c>
      <c r="M836" s="12">
        <v>36.9</v>
      </c>
      <c r="N836" s="13">
        <v>168.1</v>
      </c>
    </row>
    <row r="837" spans="1:14" x14ac:dyDescent="0.3">
      <c r="A837" s="7" t="s">
        <v>1684</v>
      </c>
      <c r="B837" s="11" t="s">
        <v>1685</v>
      </c>
      <c r="C837" s="12">
        <v>1</v>
      </c>
      <c r="D837" s="12">
        <v>1</v>
      </c>
      <c r="E837" s="15">
        <v>43647</v>
      </c>
      <c r="F837" s="12">
        <v>240</v>
      </c>
      <c r="G837" s="12">
        <v>0</v>
      </c>
      <c r="H837" s="17">
        <v>0</v>
      </c>
      <c r="I837" s="31">
        <v>0</v>
      </c>
      <c r="J837" s="12">
        <v>240</v>
      </c>
      <c r="K837" s="11" t="s">
        <v>14</v>
      </c>
      <c r="L837" s="11" t="s">
        <v>17</v>
      </c>
      <c r="M837" s="12">
        <v>43.199999999999996</v>
      </c>
      <c r="N837" s="13">
        <v>196.8</v>
      </c>
    </row>
    <row r="838" spans="1:14" x14ac:dyDescent="0.3">
      <c r="A838" s="7" t="s">
        <v>1686</v>
      </c>
      <c r="B838" s="11" t="s">
        <v>1687</v>
      </c>
      <c r="C838" s="12">
        <v>1</v>
      </c>
      <c r="D838" s="12">
        <v>1</v>
      </c>
      <c r="E838" s="15">
        <v>43647</v>
      </c>
      <c r="F838" s="12">
        <v>523</v>
      </c>
      <c r="G838" s="12">
        <v>0</v>
      </c>
      <c r="H838" s="17">
        <v>0</v>
      </c>
      <c r="I838" s="31">
        <v>0</v>
      </c>
      <c r="J838" s="12">
        <v>523</v>
      </c>
      <c r="K838" s="11" t="s">
        <v>44</v>
      </c>
      <c r="L838" s="11" t="s">
        <v>45</v>
      </c>
      <c r="M838" s="12">
        <v>156.9</v>
      </c>
      <c r="N838" s="13">
        <v>366.1</v>
      </c>
    </row>
    <row r="839" spans="1:14" x14ac:dyDescent="0.3">
      <c r="A839" s="7" t="s">
        <v>1688</v>
      </c>
      <c r="B839" s="11" t="s">
        <v>1689</v>
      </c>
      <c r="C839" s="12">
        <v>1</v>
      </c>
      <c r="D839" s="12">
        <v>1</v>
      </c>
      <c r="E839" s="15">
        <v>43647</v>
      </c>
      <c r="F839" s="12">
        <v>332</v>
      </c>
      <c r="G839" s="12">
        <v>0</v>
      </c>
      <c r="H839" s="17">
        <v>0</v>
      </c>
      <c r="I839" s="31">
        <v>0</v>
      </c>
      <c r="J839" s="12">
        <v>332</v>
      </c>
      <c r="K839" s="11" t="s">
        <v>60</v>
      </c>
      <c r="L839" s="11" t="s">
        <v>296</v>
      </c>
      <c r="M839" s="12">
        <v>99.6</v>
      </c>
      <c r="N839" s="13">
        <v>232.4</v>
      </c>
    </row>
    <row r="840" spans="1:14" x14ac:dyDescent="0.3">
      <c r="A840" s="7" t="s">
        <v>1690</v>
      </c>
      <c r="B840" s="11" t="s">
        <v>1691</v>
      </c>
      <c r="C840" s="12">
        <v>1</v>
      </c>
      <c r="D840" s="12">
        <v>1</v>
      </c>
      <c r="E840" s="15">
        <v>43647</v>
      </c>
      <c r="F840" s="12">
        <v>447</v>
      </c>
      <c r="G840" s="12">
        <v>0</v>
      </c>
      <c r="H840" s="17">
        <v>0</v>
      </c>
      <c r="I840" s="31">
        <v>0</v>
      </c>
      <c r="J840" s="12">
        <v>447</v>
      </c>
      <c r="K840" s="11" t="s">
        <v>63</v>
      </c>
      <c r="L840" s="11" t="s">
        <v>64</v>
      </c>
      <c r="M840" s="12">
        <v>156.44999999999999</v>
      </c>
      <c r="N840" s="13">
        <v>290.55</v>
      </c>
    </row>
    <row r="841" spans="1:14" x14ac:dyDescent="0.3">
      <c r="A841" s="7" t="s">
        <v>1692</v>
      </c>
      <c r="B841" s="11" t="s">
        <v>1693</v>
      </c>
      <c r="C841" s="12">
        <v>1</v>
      </c>
      <c r="D841" s="12">
        <v>1</v>
      </c>
      <c r="E841" s="15">
        <v>43647</v>
      </c>
      <c r="F841" s="12">
        <v>447</v>
      </c>
      <c r="G841" s="12">
        <v>0</v>
      </c>
      <c r="H841" s="17">
        <v>0</v>
      </c>
      <c r="I841" s="31">
        <v>0</v>
      </c>
      <c r="J841" s="12">
        <v>447</v>
      </c>
      <c r="K841" s="11" t="s">
        <v>63</v>
      </c>
      <c r="L841" s="11" t="s">
        <v>64</v>
      </c>
      <c r="M841" s="12">
        <v>156.44999999999999</v>
      </c>
      <c r="N841" s="13">
        <v>290.55</v>
      </c>
    </row>
    <row r="842" spans="1:14" x14ac:dyDescent="0.3">
      <c r="A842" s="7" t="s">
        <v>1694</v>
      </c>
      <c r="B842" s="11" t="s">
        <v>1695</v>
      </c>
      <c r="C842" s="12">
        <v>1</v>
      </c>
      <c r="D842" s="12">
        <v>1</v>
      </c>
      <c r="E842" s="15">
        <v>43647</v>
      </c>
      <c r="F842" s="12">
        <v>168</v>
      </c>
      <c r="G842" s="12">
        <v>0</v>
      </c>
      <c r="H842" s="17">
        <v>0</v>
      </c>
      <c r="I842" s="31">
        <v>0</v>
      </c>
      <c r="J842" s="12">
        <v>168</v>
      </c>
      <c r="K842" s="11" t="s">
        <v>11</v>
      </c>
      <c r="L842" s="11" t="s">
        <v>121</v>
      </c>
      <c r="M842" s="12">
        <v>75.600000000000009</v>
      </c>
      <c r="N842" s="13">
        <v>92.399999999999991</v>
      </c>
    </row>
    <row r="843" spans="1:14" x14ac:dyDescent="0.3">
      <c r="A843" s="7" t="s">
        <v>1696</v>
      </c>
      <c r="B843" s="11" t="s">
        <v>1697</v>
      </c>
      <c r="C843" s="12">
        <v>1</v>
      </c>
      <c r="D843" s="12">
        <v>1</v>
      </c>
      <c r="E843" s="15">
        <v>43647</v>
      </c>
      <c r="F843" s="12">
        <v>144</v>
      </c>
      <c r="G843" s="12">
        <v>0</v>
      </c>
      <c r="H843" s="17">
        <v>0</v>
      </c>
      <c r="I843" s="31">
        <v>0</v>
      </c>
      <c r="J843" s="12">
        <v>144</v>
      </c>
      <c r="K843" s="11" t="s">
        <v>11</v>
      </c>
      <c r="L843" s="11" t="s">
        <v>119</v>
      </c>
      <c r="M843" s="12">
        <v>66.240000000000009</v>
      </c>
      <c r="N843" s="13">
        <v>77.759999999999991</v>
      </c>
    </row>
    <row r="844" spans="1:14" x14ac:dyDescent="0.3">
      <c r="A844" s="7" t="s">
        <v>1698</v>
      </c>
      <c r="B844" s="11" t="s">
        <v>1699</v>
      </c>
      <c r="C844" s="12">
        <v>1</v>
      </c>
      <c r="D844" s="12">
        <v>1</v>
      </c>
      <c r="E844" s="15">
        <v>43647</v>
      </c>
      <c r="F844" s="12">
        <v>210</v>
      </c>
      <c r="G844" s="12">
        <v>0</v>
      </c>
      <c r="H844" s="17">
        <v>0</v>
      </c>
      <c r="I844" s="31">
        <v>0</v>
      </c>
      <c r="J844" s="12">
        <v>210</v>
      </c>
      <c r="K844" s="11" t="s">
        <v>14</v>
      </c>
      <c r="L844" s="11" t="s">
        <v>75</v>
      </c>
      <c r="M844" s="12">
        <v>37.799999999999997</v>
      </c>
      <c r="N844" s="13">
        <v>172.2</v>
      </c>
    </row>
    <row r="845" spans="1:14" x14ac:dyDescent="0.3">
      <c r="A845" s="7" t="s">
        <v>1700</v>
      </c>
      <c r="B845" s="11" t="s">
        <v>1701</v>
      </c>
      <c r="C845" s="12">
        <v>1</v>
      </c>
      <c r="D845" s="12">
        <v>1</v>
      </c>
      <c r="E845" s="15">
        <v>43647</v>
      </c>
      <c r="F845" s="12">
        <v>240</v>
      </c>
      <c r="G845" s="12">
        <v>0</v>
      </c>
      <c r="H845" s="17">
        <v>0</v>
      </c>
      <c r="I845" s="31">
        <v>0</v>
      </c>
      <c r="J845" s="12">
        <v>240</v>
      </c>
      <c r="K845" s="11" t="s">
        <v>14</v>
      </c>
      <c r="L845" s="11" t="s">
        <v>17</v>
      </c>
      <c r="M845" s="12">
        <v>43.199999999999996</v>
      </c>
      <c r="N845" s="13">
        <v>196.8</v>
      </c>
    </row>
    <row r="846" spans="1:14" x14ac:dyDescent="0.3">
      <c r="A846" s="7" t="s">
        <v>1702</v>
      </c>
      <c r="B846" s="11" t="s">
        <v>1703</v>
      </c>
      <c r="C846" s="12">
        <v>1</v>
      </c>
      <c r="D846" s="12">
        <v>1</v>
      </c>
      <c r="E846" s="15">
        <v>43647</v>
      </c>
      <c r="F846" s="12">
        <v>205</v>
      </c>
      <c r="G846" s="12">
        <v>0</v>
      </c>
      <c r="H846" s="17">
        <v>0</v>
      </c>
      <c r="I846" s="31">
        <v>0</v>
      </c>
      <c r="J846" s="12">
        <v>205</v>
      </c>
      <c r="K846" s="11" t="s">
        <v>14</v>
      </c>
      <c r="L846" s="11" t="s">
        <v>87</v>
      </c>
      <c r="M846" s="12">
        <v>36.9</v>
      </c>
      <c r="N846" s="13">
        <v>168.1</v>
      </c>
    </row>
    <row r="847" spans="1:14" x14ac:dyDescent="0.3">
      <c r="A847" s="7" t="s">
        <v>1704</v>
      </c>
      <c r="B847" s="11" t="s">
        <v>1705</v>
      </c>
      <c r="C847" s="12">
        <v>1</v>
      </c>
      <c r="D847" s="12">
        <v>1</v>
      </c>
      <c r="E847" s="15">
        <v>43647</v>
      </c>
      <c r="F847" s="12">
        <v>258</v>
      </c>
      <c r="G847" s="12">
        <v>0</v>
      </c>
      <c r="H847" s="17">
        <v>0</v>
      </c>
      <c r="I847" s="31">
        <v>0</v>
      </c>
      <c r="J847" s="12">
        <v>258</v>
      </c>
      <c r="K847" s="11" t="s">
        <v>20</v>
      </c>
      <c r="L847" s="11" t="s">
        <v>105</v>
      </c>
      <c r="M847" s="12">
        <v>72.240000000000009</v>
      </c>
      <c r="N847" s="13">
        <v>185.76</v>
      </c>
    </row>
    <row r="848" spans="1:14" x14ac:dyDescent="0.3">
      <c r="A848" s="7" t="s">
        <v>1706</v>
      </c>
      <c r="B848" s="11" t="s">
        <v>1707</v>
      </c>
      <c r="C848" s="12">
        <v>1</v>
      </c>
      <c r="D848" s="12">
        <v>1</v>
      </c>
      <c r="E848" s="15">
        <v>43647</v>
      </c>
      <c r="F848" s="12">
        <v>538</v>
      </c>
      <c r="G848" s="12">
        <v>0</v>
      </c>
      <c r="H848" s="17">
        <v>0</v>
      </c>
      <c r="I848" s="31">
        <v>0</v>
      </c>
      <c r="J848" s="12">
        <v>538</v>
      </c>
      <c r="K848" s="11" t="s">
        <v>44</v>
      </c>
      <c r="L848" s="11" t="s">
        <v>597</v>
      </c>
      <c r="M848" s="12">
        <v>129.12</v>
      </c>
      <c r="N848" s="13">
        <v>408.88</v>
      </c>
    </row>
    <row r="849" spans="1:14" x14ac:dyDescent="0.3">
      <c r="A849" s="7" t="s">
        <v>1708</v>
      </c>
      <c r="B849" s="11" t="s">
        <v>1709</v>
      </c>
      <c r="C849" s="12">
        <v>1</v>
      </c>
      <c r="D849" s="12">
        <v>1</v>
      </c>
      <c r="E849" s="15">
        <v>43647</v>
      </c>
      <c r="F849" s="12">
        <v>284</v>
      </c>
      <c r="G849" s="12">
        <v>0</v>
      </c>
      <c r="H849" s="17">
        <v>0</v>
      </c>
      <c r="I849" s="31">
        <v>0</v>
      </c>
      <c r="J849" s="12">
        <v>284</v>
      </c>
      <c r="K849" s="11" t="s">
        <v>60</v>
      </c>
      <c r="L849" s="11" t="s">
        <v>109</v>
      </c>
      <c r="M849" s="12">
        <v>76.680000000000007</v>
      </c>
      <c r="N849" s="13">
        <v>207.32</v>
      </c>
    </row>
    <row r="850" spans="1:14" x14ac:dyDescent="0.3">
      <c r="A850" s="7" t="s">
        <v>1710</v>
      </c>
      <c r="B850" s="11" t="s">
        <v>1711</v>
      </c>
      <c r="C850" s="12">
        <v>1</v>
      </c>
      <c r="D850" s="12">
        <v>1</v>
      </c>
      <c r="E850" s="15">
        <v>43647</v>
      </c>
      <c r="F850" s="12">
        <v>345</v>
      </c>
      <c r="G850" s="12">
        <v>0</v>
      </c>
      <c r="H850" s="17">
        <v>0</v>
      </c>
      <c r="I850" s="31">
        <v>0</v>
      </c>
      <c r="J850" s="12">
        <v>345</v>
      </c>
      <c r="K850" s="11" t="s">
        <v>63</v>
      </c>
      <c r="L850" s="11" t="s">
        <v>116</v>
      </c>
      <c r="M850" s="12">
        <v>106.95</v>
      </c>
      <c r="N850" s="13">
        <v>238.05</v>
      </c>
    </row>
    <row r="851" spans="1:14" x14ac:dyDescent="0.3">
      <c r="A851" s="7" t="s">
        <v>1712</v>
      </c>
      <c r="B851" s="11" t="s">
        <v>1713</v>
      </c>
      <c r="C851" s="12">
        <v>1</v>
      </c>
      <c r="D851" s="12">
        <v>1</v>
      </c>
      <c r="E851" s="15">
        <v>43647</v>
      </c>
      <c r="F851" s="12">
        <v>168</v>
      </c>
      <c r="G851" s="12">
        <v>0</v>
      </c>
      <c r="H851" s="17">
        <v>0</v>
      </c>
      <c r="I851" s="31">
        <v>0</v>
      </c>
      <c r="J851" s="12">
        <v>168</v>
      </c>
      <c r="K851" s="11" t="s">
        <v>11</v>
      </c>
      <c r="L851" s="11" t="s">
        <v>12</v>
      </c>
      <c r="M851" s="12">
        <v>25.2</v>
      </c>
      <c r="N851" s="13">
        <v>142.80000000000001</v>
      </c>
    </row>
    <row r="852" spans="1:14" x14ac:dyDescent="0.3">
      <c r="A852" s="7" t="s">
        <v>1714</v>
      </c>
      <c r="B852" s="11" t="s">
        <v>1715</v>
      </c>
      <c r="C852" s="12">
        <v>1</v>
      </c>
      <c r="D852" s="12">
        <v>1</v>
      </c>
      <c r="E852" s="15">
        <v>43647</v>
      </c>
      <c r="F852" s="12">
        <v>168</v>
      </c>
      <c r="G852" s="12">
        <v>0</v>
      </c>
      <c r="H852" s="17">
        <v>0</v>
      </c>
      <c r="I852" s="31">
        <v>0</v>
      </c>
      <c r="J852" s="12">
        <v>168</v>
      </c>
      <c r="K852" s="11" t="s">
        <v>11</v>
      </c>
      <c r="L852" s="11" t="s">
        <v>12</v>
      </c>
      <c r="M852" s="12">
        <v>25.2</v>
      </c>
      <c r="N852" s="13">
        <v>142.80000000000001</v>
      </c>
    </row>
    <row r="853" spans="1:14" x14ac:dyDescent="0.3">
      <c r="A853" s="7" t="s">
        <v>1716</v>
      </c>
      <c r="B853" s="11" t="s">
        <v>1717</v>
      </c>
      <c r="C853" s="12">
        <v>1</v>
      </c>
      <c r="D853" s="12">
        <v>1</v>
      </c>
      <c r="E853" s="15">
        <v>43647</v>
      </c>
      <c r="F853" s="12">
        <v>205</v>
      </c>
      <c r="G853" s="12">
        <v>0</v>
      </c>
      <c r="H853" s="17">
        <v>0</v>
      </c>
      <c r="I853" s="31">
        <v>0</v>
      </c>
      <c r="J853" s="12">
        <v>205</v>
      </c>
      <c r="K853" s="11" t="s">
        <v>14</v>
      </c>
      <c r="L853" s="11" t="s">
        <v>87</v>
      </c>
      <c r="M853" s="12">
        <v>36.9</v>
      </c>
      <c r="N853" s="13">
        <v>168.1</v>
      </c>
    </row>
    <row r="854" spans="1:14" x14ac:dyDescent="0.3">
      <c r="A854" s="7" t="s">
        <v>1718</v>
      </c>
      <c r="B854" s="11" t="s">
        <v>1719</v>
      </c>
      <c r="C854" s="12">
        <v>1</v>
      </c>
      <c r="D854" s="12">
        <v>1</v>
      </c>
      <c r="E854" s="15">
        <v>43647</v>
      </c>
      <c r="F854" s="12">
        <v>205</v>
      </c>
      <c r="G854" s="12">
        <v>0</v>
      </c>
      <c r="H854" s="17">
        <v>0</v>
      </c>
      <c r="I854" s="31">
        <v>0</v>
      </c>
      <c r="J854" s="12">
        <v>205</v>
      </c>
      <c r="K854" s="11" t="s">
        <v>14</v>
      </c>
      <c r="L854" s="11" t="s">
        <v>87</v>
      </c>
      <c r="M854" s="12">
        <v>36.9</v>
      </c>
      <c r="N854" s="13">
        <v>168.1</v>
      </c>
    </row>
    <row r="855" spans="1:14" x14ac:dyDescent="0.3">
      <c r="A855" s="7" t="s">
        <v>1720</v>
      </c>
      <c r="B855" s="11" t="s">
        <v>1721</v>
      </c>
      <c r="C855" s="12">
        <v>1</v>
      </c>
      <c r="D855" s="12">
        <v>1</v>
      </c>
      <c r="E855" s="15">
        <v>43647</v>
      </c>
      <c r="F855" s="12">
        <v>192</v>
      </c>
      <c r="G855" s="12">
        <v>0</v>
      </c>
      <c r="H855" s="17">
        <v>0</v>
      </c>
      <c r="I855" s="31">
        <v>0</v>
      </c>
      <c r="J855" s="12">
        <v>192</v>
      </c>
      <c r="K855" s="11" t="s">
        <v>14</v>
      </c>
      <c r="L855" s="11" t="s">
        <v>78</v>
      </c>
      <c r="M855" s="12">
        <v>34.56</v>
      </c>
      <c r="N855" s="13">
        <v>157.44</v>
      </c>
    </row>
    <row r="856" spans="1:14" x14ac:dyDescent="0.3">
      <c r="A856" s="7" t="s">
        <v>1722</v>
      </c>
      <c r="B856" s="11" t="s">
        <v>1723</v>
      </c>
      <c r="C856" s="12">
        <v>1</v>
      </c>
      <c r="D856" s="12">
        <v>1</v>
      </c>
      <c r="E856" s="15">
        <v>43647</v>
      </c>
      <c r="F856" s="12">
        <v>258</v>
      </c>
      <c r="G856" s="12">
        <v>0</v>
      </c>
      <c r="H856" s="17">
        <v>0</v>
      </c>
      <c r="I856" s="31">
        <v>0</v>
      </c>
      <c r="J856" s="12">
        <v>258</v>
      </c>
      <c r="K856" s="11" t="s">
        <v>20</v>
      </c>
      <c r="L856" s="11" t="s">
        <v>105</v>
      </c>
      <c r="M856" s="12">
        <v>72.240000000000009</v>
      </c>
      <c r="N856" s="13">
        <v>185.76</v>
      </c>
    </row>
    <row r="857" spans="1:14" x14ac:dyDescent="0.3">
      <c r="A857" s="7" t="s">
        <v>1724</v>
      </c>
      <c r="B857" s="11" t="s">
        <v>1725</v>
      </c>
      <c r="C857" s="12">
        <v>1</v>
      </c>
      <c r="D857" s="12">
        <v>1</v>
      </c>
      <c r="E857" s="15">
        <v>43647</v>
      </c>
      <c r="F857" s="12">
        <v>327</v>
      </c>
      <c r="G857" s="12">
        <v>0</v>
      </c>
      <c r="H857" s="17">
        <v>0</v>
      </c>
      <c r="I857" s="31">
        <v>0</v>
      </c>
      <c r="J857" s="12">
        <v>327</v>
      </c>
      <c r="K857" s="11" t="s">
        <v>20</v>
      </c>
      <c r="L857" s="11" t="s">
        <v>100</v>
      </c>
      <c r="M857" s="12">
        <v>94.83</v>
      </c>
      <c r="N857" s="13">
        <v>232.17000000000002</v>
      </c>
    </row>
    <row r="858" spans="1:14" x14ac:dyDescent="0.3">
      <c r="A858" s="7" t="s">
        <v>1726</v>
      </c>
      <c r="B858" s="11" t="s">
        <v>1727</v>
      </c>
      <c r="C858" s="12">
        <v>1</v>
      </c>
      <c r="D858" s="12">
        <v>1</v>
      </c>
      <c r="E858" s="15">
        <v>43647</v>
      </c>
      <c r="F858" s="12">
        <v>261</v>
      </c>
      <c r="G858" s="12">
        <v>0</v>
      </c>
      <c r="H858" s="17">
        <v>0</v>
      </c>
      <c r="I858" s="31">
        <v>0</v>
      </c>
      <c r="J858" s="12">
        <v>261</v>
      </c>
      <c r="K858" s="11" t="s">
        <v>60</v>
      </c>
      <c r="L858" s="11" t="s">
        <v>515</v>
      </c>
      <c r="M858" s="12">
        <v>78.3</v>
      </c>
      <c r="N858" s="13">
        <v>182.7</v>
      </c>
    </row>
    <row r="859" spans="1:14" x14ac:dyDescent="0.3">
      <c r="A859" s="7" t="s">
        <v>1728</v>
      </c>
      <c r="B859" s="11" t="s">
        <v>1729</v>
      </c>
      <c r="C859" s="12">
        <v>1</v>
      </c>
      <c r="D859" s="12">
        <v>1</v>
      </c>
      <c r="E859" s="15">
        <v>43647</v>
      </c>
      <c r="F859" s="12">
        <v>447</v>
      </c>
      <c r="G859" s="12">
        <v>0</v>
      </c>
      <c r="H859" s="17">
        <v>0</v>
      </c>
      <c r="I859" s="31">
        <v>0</v>
      </c>
      <c r="J859" s="12">
        <v>447</v>
      </c>
      <c r="K859" s="11" t="s">
        <v>63</v>
      </c>
      <c r="L859" s="11" t="s">
        <v>64</v>
      </c>
      <c r="M859" s="12">
        <v>156.44999999999999</v>
      </c>
      <c r="N859" s="13">
        <v>290.55</v>
      </c>
    </row>
    <row r="860" spans="1:14" x14ac:dyDescent="0.3">
      <c r="A860" s="7" t="s">
        <v>1730</v>
      </c>
      <c r="B860" s="11" t="s">
        <v>1731</v>
      </c>
      <c r="C860" s="12">
        <v>1</v>
      </c>
      <c r="D860" s="12">
        <v>1</v>
      </c>
      <c r="E860" s="15">
        <v>43647</v>
      </c>
      <c r="F860" s="12">
        <v>144</v>
      </c>
      <c r="G860" s="12">
        <v>0</v>
      </c>
      <c r="H860" s="17">
        <v>0</v>
      </c>
      <c r="I860" s="31">
        <v>0</v>
      </c>
      <c r="J860" s="12">
        <v>144</v>
      </c>
      <c r="K860" s="11" t="s">
        <v>11</v>
      </c>
      <c r="L860" s="11" t="s">
        <v>119</v>
      </c>
      <c r="M860" s="12">
        <v>66.240000000000009</v>
      </c>
      <c r="N860" s="13">
        <v>77.759999999999991</v>
      </c>
    </row>
    <row r="861" spans="1:14" x14ac:dyDescent="0.3">
      <c r="A861" s="7" t="s">
        <v>1732</v>
      </c>
      <c r="B861" s="11" t="s">
        <v>1733</v>
      </c>
      <c r="C861" s="12">
        <v>1</v>
      </c>
      <c r="D861" s="12">
        <v>1</v>
      </c>
      <c r="E861" s="15">
        <v>43647</v>
      </c>
      <c r="F861" s="12">
        <v>168</v>
      </c>
      <c r="G861" s="12">
        <v>0</v>
      </c>
      <c r="H861" s="17">
        <v>0</v>
      </c>
      <c r="I861" s="31">
        <v>0</v>
      </c>
      <c r="J861" s="12">
        <v>168</v>
      </c>
      <c r="K861" s="11" t="s">
        <v>11</v>
      </c>
      <c r="L861" s="11" t="s">
        <v>121</v>
      </c>
      <c r="M861" s="12">
        <v>75.600000000000009</v>
      </c>
      <c r="N861" s="13">
        <v>92.399999999999991</v>
      </c>
    </row>
    <row r="862" spans="1:14" x14ac:dyDescent="0.3">
      <c r="A862" s="7" t="s">
        <v>1734</v>
      </c>
      <c r="B862" s="11" t="s">
        <v>1735</v>
      </c>
      <c r="C862" s="12">
        <v>1</v>
      </c>
      <c r="D862" s="12">
        <v>1</v>
      </c>
      <c r="E862" s="15">
        <v>43647</v>
      </c>
      <c r="F862" s="12">
        <v>205</v>
      </c>
      <c r="G862" s="12">
        <v>0</v>
      </c>
      <c r="H862" s="17">
        <v>0</v>
      </c>
      <c r="I862" s="31">
        <v>0</v>
      </c>
      <c r="J862" s="12">
        <v>205</v>
      </c>
      <c r="K862" s="11" t="s">
        <v>14</v>
      </c>
      <c r="L862" s="11" t="s">
        <v>87</v>
      </c>
      <c r="M862" s="12">
        <v>36.9</v>
      </c>
      <c r="N862" s="13">
        <v>168.1</v>
      </c>
    </row>
    <row r="863" spans="1:14" x14ac:dyDescent="0.3">
      <c r="A863" s="7" t="s">
        <v>1736</v>
      </c>
      <c r="B863" s="11" t="s">
        <v>1737</v>
      </c>
      <c r="C863" s="12">
        <v>1</v>
      </c>
      <c r="D863" s="12">
        <v>1</v>
      </c>
      <c r="E863" s="15">
        <v>43647</v>
      </c>
      <c r="F863" s="12">
        <v>210</v>
      </c>
      <c r="G863" s="12">
        <v>0</v>
      </c>
      <c r="H863" s="17">
        <v>0</v>
      </c>
      <c r="I863" s="31">
        <v>0</v>
      </c>
      <c r="J863" s="12">
        <v>210</v>
      </c>
      <c r="K863" s="11" t="s">
        <v>14</v>
      </c>
      <c r="L863" s="11" t="s">
        <v>75</v>
      </c>
      <c r="M863" s="12">
        <v>37.799999999999997</v>
      </c>
      <c r="N863" s="13">
        <v>172.2</v>
      </c>
    </row>
    <row r="864" spans="1:14" x14ac:dyDescent="0.3">
      <c r="A864" s="7" t="s">
        <v>1738</v>
      </c>
      <c r="B864" s="11" t="s">
        <v>1739</v>
      </c>
      <c r="C864" s="12">
        <v>1</v>
      </c>
      <c r="D864" s="12">
        <v>1</v>
      </c>
      <c r="E864" s="15">
        <v>43647</v>
      </c>
      <c r="F864" s="12">
        <v>240</v>
      </c>
      <c r="G864" s="12">
        <v>0</v>
      </c>
      <c r="H864" s="17">
        <v>0</v>
      </c>
      <c r="I864" s="31">
        <v>0</v>
      </c>
      <c r="J864" s="12">
        <v>240</v>
      </c>
      <c r="K864" s="11" t="s">
        <v>14</v>
      </c>
      <c r="L864" s="11" t="s">
        <v>17</v>
      </c>
      <c r="M864" s="12">
        <v>43.199999999999996</v>
      </c>
      <c r="N864" s="13">
        <v>196.8</v>
      </c>
    </row>
    <row r="865" spans="1:14" x14ac:dyDescent="0.3">
      <c r="A865" s="7" t="s">
        <v>1740</v>
      </c>
      <c r="B865" s="11" t="s">
        <v>1741</v>
      </c>
      <c r="C865" s="12">
        <v>1</v>
      </c>
      <c r="D865" s="12">
        <v>1</v>
      </c>
      <c r="E865" s="15">
        <v>43647</v>
      </c>
      <c r="F865" s="12">
        <v>255</v>
      </c>
      <c r="G865" s="12">
        <v>0</v>
      </c>
      <c r="H865" s="17">
        <v>0</v>
      </c>
      <c r="I865" s="31">
        <v>0</v>
      </c>
      <c r="J865" s="12">
        <v>255</v>
      </c>
      <c r="K865" s="11" t="s">
        <v>20</v>
      </c>
      <c r="L865" s="11" t="s">
        <v>102</v>
      </c>
      <c r="M865" s="12">
        <v>66.3</v>
      </c>
      <c r="N865" s="13">
        <v>188.7</v>
      </c>
    </row>
    <row r="866" spans="1:14" x14ac:dyDescent="0.3">
      <c r="A866" s="7" t="s">
        <v>1742</v>
      </c>
      <c r="B866" s="11" t="s">
        <v>1743</v>
      </c>
      <c r="C866" s="12">
        <v>1</v>
      </c>
      <c r="D866" s="12">
        <v>1</v>
      </c>
      <c r="E866" s="15">
        <v>43647</v>
      </c>
      <c r="F866" s="12">
        <v>327</v>
      </c>
      <c r="G866" s="12">
        <v>0</v>
      </c>
      <c r="H866" s="17">
        <v>0</v>
      </c>
      <c r="I866" s="31">
        <v>0</v>
      </c>
      <c r="J866" s="12">
        <v>327</v>
      </c>
      <c r="K866" s="11" t="s">
        <v>20</v>
      </c>
      <c r="L866" s="11" t="s">
        <v>100</v>
      </c>
      <c r="M866" s="12">
        <v>94.83</v>
      </c>
      <c r="N866" s="13">
        <v>232.17000000000002</v>
      </c>
    </row>
    <row r="867" spans="1:14" x14ac:dyDescent="0.3">
      <c r="A867" s="7" t="s">
        <v>1744</v>
      </c>
      <c r="B867" s="11" t="s">
        <v>1745</v>
      </c>
      <c r="C867" s="12">
        <v>1</v>
      </c>
      <c r="D867" s="12">
        <v>1</v>
      </c>
      <c r="E867" s="15">
        <v>43647</v>
      </c>
      <c r="F867" s="12">
        <v>258</v>
      </c>
      <c r="G867" s="12">
        <v>0</v>
      </c>
      <c r="H867" s="17">
        <v>0</v>
      </c>
      <c r="I867" s="31">
        <v>0</v>
      </c>
      <c r="J867" s="12">
        <v>258</v>
      </c>
      <c r="K867" s="11" t="s">
        <v>20</v>
      </c>
      <c r="L867" s="11" t="s">
        <v>105</v>
      </c>
      <c r="M867" s="12">
        <v>72.240000000000009</v>
      </c>
      <c r="N867" s="13">
        <v>185.76</v>
      </c>
    </row>
    <row r="868" spans="1:14" x14ac:dyDescent="0.3">
      <c r="A868" s="7" t="s">
        <v>1746</v>
      </c>
      <c r="B868" s="11" t="s">
        <v>1747</v>
      </c>
      <c r="C868" s="12">
        <v>1</v>
      </c>
      <c r="D868" s="12">
        <v>1</v>
      </c>
      <c r="E868" s="15">
        <v>43647</v>
      </c>
      <c r="F868" s="12">
        <v>312</v>
      </c>
      <c r="G868" s="12">
        <v>0</v>
      </c>
      <c r="H868" s="17">
        <v>0</v>
      </c>
      <c r="I868" s="31">
        <v>0</v>
      </c>
      <c r="J868" s="12">
        <v>312</v>
      </c>
      <c r="K868" s="11" t="s">
        <v>60</v>
      </c>
      <c r="L868" s="11" t="s">
        <v>61</v>
      </c>
      <c r="M868" s="12">
        <v>99.84</v>
      </c>
      <c r="N868" s="13">
        <v>212.16</v>
      </c>
    </row>
    <row r="869" spans="1:14" x14ac:dyDescent="0.3">
      <c r="A869" s="7" t="s">
        <v>1748</v>
      </c>
      <c r="B869" s="11" t="s">
        <v>1749</v>
      </c>
      <c r="C869" s="12">
        <v>1</v>
      </c>
      <c r="D869" s="12">
        <v>1</v>
      </c>
      <c r="E869" s="15">
        <v>43647</v>
      </c>
      <c r="F869" s="12">
        <v>345</v>
      </c>
      <c r="G869" s="12">
        <v>0</v>
      </c>
      <c r="H869" s="17">
        <v>0</v>
      </c>
      <c r="I869" s="31">
        <v>0</v>
      </c>
      <c r="J869" s="12">
        <v>345</v>
      </c>
      <c r="K869" s="11" t="s">
        <v>63</v>
      </c>
      <c r="L869" s="11" t="s">
        <v>116</v>
      </c>
      <c r="M869" s="12">
        <v>106.95</v>
      </c>
      <c r="N869" s="13">
        <v>238.05</v>
      </c>
    </row>
    <row r="870" spans="1:14" x14ac:dyDescent="0.3">
      <c r="A870" s="7" t="s">
        <v>1750</v>
      </c>
      <c r="B870" s="11" t="s">
        <v>1751</v>
      </c>
      <c r="C870" s="12">
        <v>1</v>
      </c>
      <c r="D870" s="12">
        <v>1</v>
      </c>
      <c r="E870" s="15">
        <v>43647</v>
      </c>
      <c r="F870" s="12">
        <v>172</v>
      </c>
      <c r="G870" s="12">
        <v>0</v>
      </c>
      <c r="H870" s="17">
        <v>0</v>
      </c>
      <c r="I870" s="31">
        <v>0</v>
      </c>
      <c r="J870" s="12">
        <v>172</v>
      </c>
      <c r="K870" s="11" t="s">
        <v>11</v>
      </c>
      <c r="L870" s="11" t="s">
        <v>71</v>
      </c>
      <c r="M870" s="12">
        <v>65.36</v>
      </c>
      <c r="N870" s="13">
        <v>106.64</v>
      </c>
    </row>
    <row r="871" spans="1:14" x14ac:dyDescent="0.3">
      <c r="A871" s="7" t="s">
        <v>1752</v>
      </c>
      <c r="B871" s="11" t="s">
        <v>1753</v>
      </c>
      <c r="C871" s="12">
        <v>1</v>
      </c>
      <c r="D871" s="12">
        <v>1</v>
      </c>
      <c r="E871" s="15">
        <v>43647</v>
      </c>
      <c r="F871" s="12">
        <v>240</v>
      </c>
      <c r="G871" s="12">
        <v>0</v>
      </c>
      <c r="H871" s="17">
        <v>0</v>
      </c>
      <c r="I871" s="31">
        <v>0</v>
      </c>
      <c r="J871" s="12">
        <v>240</v>
      </c>
      <c r="K871" s="11" t="s">
        <v>14</v>
      </c>
      <c r="L871" s="11" t="s">
        <v>17</v>
      </c>
      <c r="M871" s="12">
        <v>43.199999999999996</v>
      </c>
      <c r="N871" s="13">
        <v>196.8</v>
      </c>
    </row>
    <row r="872" spans="1:14" x14ac:dyDescent="0.3">
      <c r="A872" s="7" t="s">
        <v>1754</v>
      </c>
      <c r="B872" s="11" t="s">
        <v>1755</v>
      </c>
      <c r="C872" s="12">
        <v>1</v>
      </c>
      <c r="D872" s="12">
        <v>1</v>
      </c>
      <c r="E872" s="15">
        <v>43647</v>
      </c>
      <c r="F872" s="12">
        <v>345</v>
      </c>
      <c r="G872" s="12">
        <v>0</v>
      </c>
      <c r="H872" s="17">
        <v>0</v>
      </c>
      <c r="I872" s="31">
        <v>0</v>
      </c>
      <c r="J872" s="12">
        <v>345</v>
      </c>
      <c r="K872" s="11" t="s">
        <v>63</v>
      </c>
      <c r="L872" s="11" t="s">
        <v>116</v>
      </c>
      <c r="M872" s="12">
        <v>106.95</v>
      </c>
      <c r="N872" s="13">
        <v>238.05</v>
      </c>
    </row>
    <row r="873" spans="1:14" x14ac:dyDescent="0.3">
      <c r="A873" s="7" t="s">
        <v>1756</v>
      </c>
      <c r="B873" s="11" t="s">
        <v>1757</v>
      </c>
      <c r="C873" s="12">
        <v>1</v>
      </c>
      <c r="D873" s="12">
        <v>1</v>
      </c>
      <c r="E873" s="15">
        <v>43647</v>
      </c>
      <c r="F873" s="12">
        <v>144</v>
      </c>
      <c r="G873" s="12">
        <v>0</v>
      </c>
      <c r="H873" s="17">
        <v>0</v>
      </c>
      <c r="I873" s="31">
        <v>0</v>
      </c>
      <c r="J873" s="12">
        <v>144</v>
      </c>
      <c r="K873" s="11" t="s">
        <v>11</v>
      </c>
      <c r="L873" s="11" t="s">
        <v>119</v>
      </c>
      <c r="M873" s="12">
        <v>66.240000000000009</v>
      </c>
      <c r="N873" s="13">
        <v>77.759999999999991</v>
      </c>
    </row>
    <row r="874" spans="1:14" x14ac:dyDescent="0.3">
      <c r="A874" s="7" t="s">
        <v>1758</v>
      </c>
      <c r="B874" s="11" t="s">
        <v>1759</v>
      </c>
      <c r="C874" s="12">
        <v>1</v>
      </c>
      <c r="D874" s="12">
        <v>1</v>
      </c>
      <c r="E874" s="15">
        <v>43647</v>
      </c>
      <c r="F874" s="12">
        <v>210</v>
      </c>
      <c r="G874" s="12">
        <v>0</v>
      </c>
      <c r="H874" s="17">
        <v>0</v>
      </c>
      <c r="I874" s="31">
        <v>0</v>
      </c>
      <c r="J874" s="12">
        <v>210</v>
      </c>
      <c r="K874" s="11" t="s">
        <v>14</v>
      </c>
      <c r="L874" s="11" t="s">
        <v>75</v>
      </c>
      <c r="M874" s="12">
        <v>37.799999999999997</v>
      </c>
      <c r="N874" s="13">
        <v>172.2</v>
      </c>
    </row>
    <row r="875" spans="1:14" x14ac:dyDescent="0.3">
      <c r="A875" s="7" t="s">
        <v>1760</v>
      </c>
      <c r="B875" s="11" t="s">
        <v>1761</v>
      </c>
      <c r="C875" s="12">
        <v>1</v>
      </c>
      <c r="D875" s="12">
        <v>1</v>
      </c>
      <c r="E875" s="15">
        <v>43647</v>
      </c>
      <c r="F875" s="12">
        <v>313</v>
      </c>
      <c r="G875" s="12">
        <v>0</v>
      </c>
      <c r="H875" s="17">
        <v>0</v>
      </c>
      <c r="I875" s="31">
        <v>0</v>
      </c>
      <c r="J875" s="12">
        <v>313</v>
      </c>
      <c r="K875" s="11" t="s">
        <v>20</v>
      </c>
      <c r="L875" s="11" t="s">
        <v>21</v>
      </c>
      <c r="M875" s="12">
        <v>93.899999999999991</v>
      </c>
      <c r="N875" s="13">
        <v>219.10000000000002</v>
      </c>
    </row>
    <row r="876" spans="1:14" x14ac:dyDescent="0.3">
      <c r="A876" s="7" t="s">
        <v>1762</v>
      </c>
      <c r="B876" s="11" t="s">
        <v>1763</v>
      </c>
      <c r="C876" s="12">
        <v>1</v>
      </c>
      <c r="D876" s="12">
        <v>1</v>
      </c>
      <c r="E876" s="15">
        <v>43647</v>
      </c>
      <c r="F876" s="12">
        <v>313</v>
      </c>
      <c r="G876" s="12">
        <v>0</v>
      </c>
      <c r="H876" s="17">
        <v>0</v>
      </c>
      <c r="I876" s="31">
        <v>0</v>
      </c>
      <c r="J876" s="12">
        <v>313</v>
      </c>
      <c r="K876" s="11" t="s">
        <v>20</v>
      </c>
      <c r="L876" s="11" t="s">
        <v>21</v>
      </c>
      <c r="M876" s="12">
        <v>93.899999999999991</v>
      </c>
      <c r="N876" s="13">
        <v>219.10000000000002</v>
      </c>
    </row>
    <row r="877" spans="1:14" x14ac:dyDescent="0.3">
      <c r="A877" s="7" t="s">
        <v>1764</v>
      </c>
      <c r="B877" s="11" t="s">
        <v>1765</v>
      </c>
      <c r="C877" s="12">
        <v>1</v>
      </c>
      <c r="D877" s="12">
        <v>1</v>
      </c>
      <c r="E877" s="15">
        <v>43647</v>
      </c>
      <c r="F877" s="12">
        <v>951</v>
      </c>
      <c r="G877" s="12">
        <v>0</v>
      </c>
      <c r="H877" s="17">
        <v>0</v>
      </c>
      <c r="I877" s="31">
        <v>0</v>
      </c>
      <c r="J877" s="12">
        <v>951</v>
      </c>
      <c r="K877" s="11" t="s">
        <v>23</v>
      </c>
      <c r="L877" s="11" t="s">
        <v>24</v>
      </c>
      <c r="M877" s="12">
        <v>247.26000000000002</v>
      </c>
      <c r="N877" s="13">
        <v>703.74</v>
      </c>
    </row>
    <row r="878" spans="1:14" x14ac:dyDescent="0.3">
      <c r="A878" s="7" t="s">
        <v>1766</v>
      </c>
      <c r="B878" s="11" t="s">
        <v>1767</v>
      </c>
      <c r="C878" s="12">
        <v>1</v>
      </c>
      <c r="D878" s="12">
        <v>1</v>
      </c>
      <c r="E878" s="15">
        <v>43647</v>
      </c>
      <c r="F878" s="12">
        <v>447</v>
      </c>
      <c r="G878" s="12">
        <v>0</v>
      </c>
      <c r="H878" s="17">
        <v>0</v>
      </c>
      <c r="I878" s="31">
        <v>0</v>
      </c>
      <c r="J878" s="12">
        <v>447</v>
      </c>
      <c r="K878" s="11" t="s">
        <v>63</v>
      </c>
      <c r="L878" s="11" t="s">
        <v>64</v>
      </c>
      <c r="M878" s="12">
        <v>156.44999999999999</v>
      </c>
      <c r="N878" s="13">
        <v>290.55</v>
      </c>
    </row>
    <row r="879" spans="1:14" x14ac:dyDescent="0.3">
      <c r="A879" s="7" t="s">
        <v>1768</v>
      </c>
      <c r="B879" s="11" t="s">
        <v>1769</v>
      </c>
      <c r="C879" s="12">
        <v>1</v>
      </c>
      <c r="D879" s="12">
        <v>1</v>
      </c>
      <c r="E879" s="15">
        <v>43647</v>
      </c>
      <c r="F879" s="12">
        <v>168</v>
      </c>
      <c r="G879" s="12">
        <v>0</v>
      </c>
      <c r="H879" s="17">
        <v>0</v>
      </c>
      <c r="I879" s="31">
        <v>0</v>
      </c>
      <c r="J879" s="12">
        <v>168</v>
      </c>
      <c r="K879" s="11" t="s">
        <v>11</v>
      </c>
      <c r="L879" s="11" t="s">
        <v>121</v>
      </c>
      <c r="M879" s="12">
        <v>75.600000000000009</v>
      </c>
      <c r="N879" s="13">
        <v>92.399999999999991</v>
      </c>
    </row>
    <row r="880" spans="1:14" x14ac:dyDescent="0.3">
      <c r="A880" s="7" t="s">
        <v>1770</v>
      </c>
      <c r="B880" s="11" t="s">
        <v>1771</v>
      </c>
      <c r="C880" s="12">
        <v>1</v>
      </c>
      <c r="D880" s="12">
        <v>1</v>
      </c>
      <c r="E880" s="15">
        <v>43647</v>
      </c>
      <c r="F880" s="12">
        <v>192</v>
      </c>
      <c r="G880" s="12">
        <v>0</v>
      </c>
      <c r="H880" s="17">
        <v>0</v>
      </c>
      <c r="I880" s="31">
        <v>0</v>
      </c>
      <c r="J880" s="12">
        <v>192</v>
      </c>
      <c r="K880" s="11" t="s">
        <v>14</v>
      </c>
      <c r="L880" s="11" t="s">
        <v>78</v>
      </c>
      <c r="M880" s="12">
        <v>34.56</v>
      </c>
      <c r="N880" s="13">
        <v>157.44</v>
      </c>
    </row>
    <row r="881" spans="1:14" x14ac:dyDescent="0.3">
      <c r="A881" s="7" t="s">
        <v>1772</v>
      </c>
      <c r="B881" s="11" t="s">
        <v>1773</v>
      </c>
      <c r="C881" s="12">
        <v>1</v>
      </c>
      <c r="D881" s="12">
        <v>1</v>
      </c>
      <c r="E881" s="15">
        <v>43647</v>
      </c>
      <c r="F881" s="12">
        <v>313</v>
      </c>
      <c r="G881" s="12">
        <v>0</v>
      </c>
      <c r="H881" s="17">
        <v>0</v>
      </c>
      <c r="I881" s="31">
        <v>0</v>
      </c>
      <c r="J881" s="12">
        <v>313</v>
      </c>
      <c r="K881" s="11" t="s">
        <v>20</v>
      </c>
      <c r="L881" s="11" t="s">
        <v>21</v>
      </c>
      <c r="M881" s="12">
        <v>93.899999999999991</v>
      </c>
      <c r="N881" s="13">
        <v>219.10000000000002</v>
      </c>
    </row>
    <row r="882" spans="1:14" x14ac:dyDescent="0.3">
      <c r="A882" s="7" t="s">
        <v>1774</v>
      </c>
      <c r="B882" s="11" t="s">
        <v>1775</v>
      </c>
      <c r="C882" s="12">
        <v>1</v>
      </c>
      <c r="D882" s="12">
        <v>1</v>
      </c>
      <c r="E882" s="15">
        <v>43647</v>
      </c>
      <c r="F882" s="12">
        <v>526</v>
      </c>
      <c r="G882" s="12">
        <v>0</v>
      </c>
      <c r="H882" s="17">
        <v>0</v>
      </c>
      <c r="I882" s="31">
        <v>0</v>
      </c>
      <c r="J882" s="12">
        <v>526</v>
      </c>
      <c r="K882" s="11" t="s">
        <v>23</v>
      </c>
      <c r="L882" s="11" t="s">
        <v>183</v>
      </c>
      <c r="M882" s="12">
        <v>210.4</v>
      </c>
      <c r="N882" s="13">
        <v>315.60000000000002</v>
      </c>
    </row>
    <row r="883" spans="1:14" x14ac:dyDescent="0.3">
      <c r="A883" s="7" t="s">
        <v>1776</v>
      </c>
      <c r="B883" s="11" t="s">
        <v>1777</v>
      </c>
      <c r="C883" s="12">
        <v>1</v>
      </c>
      <c r="D883" s="12">
        <v>1</v>
      </c>
      <c r="E883" s="15">
        <v>43647</v>
      </c>
      <c r="F883" s="12">
        <v>1491</v>
      </c>
      <c r="G883" s="12">
        <v>0</v>
      </c>
      <c r="H883" s="17">
        <v>0</v>
      </c>
      <c r="I883" s="31">
        <v>0</v>
      </c>
      <c r="J883" s="12">
        <v>1491</v>
      </c>
      <c r="K883" s="11" t="s">
        <v>26</v>
      </c>
      <c r="L883" s="11" t="s">
        <v>31</v>
      </c>
      <c r="M883" s="12">
        <v>506.94000000000005</v>
      </c>
      <c r="N883" s="13">
        <v>984.06</v>
      </c>
    </row>
    <row r="884" spans="1:14" x14ac:dyDescent="0.3">
      <c r="A884" s="7" t="s">
        <v>1778</v>
      </c>
      <c r="B884" s="11" t="s">
        <v>1779</v>
      </c>
      <c r="C884" s="12">
        <v>1</v>
      </c>
      <c r="D884" s="12">
        <v>1</v>
      </c>
      <c r="E884" s="15">
        <v>43647</v>
      </c>
      <c r="F884" s="12">
        <v>383</v>
      </c>
      <c r="G884" s="12">
        <v>0</v>
      </c>
      <c r="H884" s="17">
        <v>0</v>
      </c>
      <c r="I884" s="31">
        <v>0</v>
      </c>
      <c r="J884" s="12">
        <v>383</v>
      </c>
      <c r="K884" s="11" t="s">
        <v>63</v>
      </c>
      <c r="L884" s="11" t="s">
        <v>66</v>
      </c>
      <c r="M884" s="12">
        <v>122.56</v>
      </c>
      <c r="N884" s="13">
        <v>260.44</v>
      </c>
    </row>
    <row r="885" spans="1:14" x14ac:dyDescent="0.3">
      <c r="A885" s="7" t="s">
        <v>1780</v>
      </c>
      <c r="B885" s="11" t="s">
        <v>1781</v>
      </c>
      <c r="C885" s="12">
        <v>1</v>
      </c>
      <c r="D885" s="12">
        <v>1</v>
      </c>
      <c r="E885" s="15">
        <v>43647</v>
      </c>
      <c r="F885" s="12">
        <v>168</v>
      </c>
      <c r="G885" s="12">
        <v>0</v>
      </c>
      <c r="H885" s="17">
        <v>0</v>
      </c>
      <c r="I885" s="31">
        <v>0</v>
      </c>
      <c r="J885" s="12">
        <v>168</v>
      </c>
      <c r="K885" s="11" t="s">
        <v>11</v>
      </c>
      <c r="L885" s="11" t="s">
        <v>12</v>
      </c>
      <c r="M885" s="12">
        <v>25.2</v>
      </c>
      <c r="N885" s="13">
        <v>142.80000000000001</v>
      </c>
    </row>
    <row r="886" spans="1:14" x14ac:dyDescent="0.3">
      <c r="A886" s="7" t="s">
        <v>1782</v>
      </c>
      <c r="B886" s="11" t="s">
        <v>1783</v>
      </c>
      <c r="C886" s="12">
        <v>1</v>
      </c>
      <c r="D886" s="12">
        <v>1</v>
      </c>
      <c r="E886" s="15">
        <v>43647</v>
      </c>
      <c r="F886" s="12">
        <v>192</v>
      </c>
      <c r="G886" s="12">
        <v>0</v>
      </c>
      <c r="H886" s="17">
        <v>0</v>
      </c>
      <c r="I886" s="31">
        <v>0</v>
      </c>
      <c r="J886" s="12">
        <v>192</v>
      </c>
      <c r="K886" s="11" t="s">
        <v>14</v>
      </c>
      <c r="L886" s="11" t="s">
        <v>78</v>
      </c>
      <c r="M886" s="12">
        <v>34.56</v>
      </c>
      <c r="N886" s="13">
        <v>157.44</v>
      </c>
    </row>
    <row r="887" spans="1:14" x14ac:dyDescent="0.3">
      <c r="A887" s="7" t="s">
        <v>1784</v>
      </c>
      <c r="B887" s="11" t="s">
        <v>1785</v>
      </c>
      <c r="C887" s="12">
        <v>1</v>
      </c>
      <c r="D887" s="12">
        <v>1</v>
      </c>
      <c r="E887" s="15">
        <v>43647</v>
      </c>
      <c r="F887" s="12">
        <v>258</v>
      </c>
      <c r="G887" s="12">
        <v>0</v>
      </c>
      <c r="H887" s="17">
        <v>0</v>
      </c>
      <c r="I887" s="31">
        <v>0</v>
      </c>
      <c r="J887" s="12">
        <v>258</v>
      </c>
      <c r="K887" s="11" t="s">
        <v>20</v>
      </c>
      <c r="L887" s="11" t="s">
        <v>105</v>
      </c>
      <c r="M887" s="12">
        <v>72.240000000000009</v>
      </c>
      <c r="N887" s="13">
        <v>185.76</v>
      </c>
    </row>
    <row r="888" spans="1:14" x14ac:dyDescent="0.3">
      <c r="A888" s="7" t="s">
        <v>1786</v>
      </c>
      <c r="B888" s="11" t="s">
        <v>1787</v>
      </c>
      <c r="C888" s="12">
        <v>1</v>
      </c>
      <c r="D888" s="12">
        <v>1</v>
      </c>
      <c r="E888" s="15">
        <v>43647</v>
      </c>
      <c r="F888" s="12">
        <v>258</v>
      </c>
      <c r="G888" s="12">
        <v>0</v>
      </c>
      <c r="H888" s="17">
        <v>0</v>
      </c>
      <c r="I888" s="31">
        <v>0</v>
      </c>
      <c r="J888" s="12">
        <v>258</v>
      </c>
      <c r="K888" s="11" t="s">
        <v>20</v>
      </c>
      <c r="L888" s="11" t="s">
        <v>105</v>
      </c>
      <c r="M888" s="12">
        <v>72.240000000000009</v>
      </c>
      <c r="N888" s="13">
        <v>185.76</v>
      </c>
    </row>
    <row r="889" spans="1:14" x14ac:dyDescent="0.3">
      <c r="A889" s="7" t="s">
        <v>1788</v>
      </c>
      <c r="B889" s="11" t="s">
        <v>1789</v>
      </c>
      <c r="C889" s="12">
        <v>1</v>
      </c>
      <c r="D889" s="12">
        <v>1</v>
      </c>
      <c r="E889" s="15">
        <v>43647</v>
      </c>
      <c r="F889" s="12">
        <v>255</v>
      </c>
      <c r="G889" s="12">
        <v>0</v>
      </c>
      <c r="H889" s="17">
        <v>0</v>
      </c>
      <c r="I889" s="31">
        <v>0</v>
      </c>
      <c r="J889" s="12">
        <v>255</v>
      </c>
      <c r="K889" s="11" t="s">
        <v>20</v>
      </c>
      <c r="L889" s="11" t="s">
        <v>102</v>
      </c>
      <c r="M889" s="12">
        <v>66.3</v>
      </c>
      <c r="N889" s="13">
        <v>188.7</v>
      </c>
    </row>
    <row r="890" spans="1:14" x14ac:dyDescent="0.3">
      <c r="A890" s="7" t="s">
        <v>1790</v>
      </c>
      <c r="B890" s="11" t="s">
        <v>1791</v>
      </c>
      <c r="C890" s="12">
        <v>1</v>
      </c>
      <c r="D890" s="12">
        <v>1</v>
      </c>
      <c r="E890" s="15">
        <v>43647</v>
      </c>
      <c r="F890" s="12">
        <v>1086</v>
      </c>
      <c r="G890" s="12">
        <v>0</v>
      </c>
      <c r="H890" s="17">
        <v>0</v>
      </c>
      <c r="I890" s="31">
        <v>0</v>
      </c>
      <c r="J890" s="12">
        <v>1086</v>
      </c>
      <c r="K890" s="11" t="s">
        <v>23</v>
      </c>
      <c r="L890" s="11" t="s">
        <v>467</v>
      </c>
      <c r="M890" s="12">
        <v>293.22000000000003</v>
      </c>
      <c r="N890" s="13">
        <v>792.78</v>
      </c>
    </row>
    <row r="891" spans="1:14" x14ac:dyDescent="0.3">
      <c r="A891" s="7" t="s">
        <v>1792</v>
      </c>
      <c r="B891" s="11" t="s">
        <v>1793</v>
      </c>
      <c r="C891" s="12">
        <v>1</v>
      </c>
      <c r="D891" s="12">
        <v>1</v>
      </c>
      <c r="E891" s="15">
        <v>43647</v>
      </c>
      <c r="F891" s="12">
        <v>951</v>
      </c>
      <c r="G891" s="12">
        <v>0</v>
      </c>
      <c r="H891" s="17">
        <v>0</v>
      </c>
      <c r="I891" s="31">
        <v>0</v>
      </c>
      <c r="J891" s="12">
        <v>951</v>
      </c>
      <c r="K891" s="11" t="s">
        <v>23</v>
      </c>
      <c r="L891" s="11" t="s">
        <v>24</v>
      </c>
      <c r="M891" s="12">
        <v>247.26000000000002</v>
      </c>
      <c r="N891" s="13">
        <v>703.74</v>
      </c>
    </row>
    <row r="892" spans="1:14" x14ac:dyDescent="0.3">
      <c r="A892" s="7" t="s">
        <v>1794</v>
      </c>
      <c r="B892" s="11" t="s">
        <v>1795</v>
      </c>
      <c r="C892" s="12">
        <v>1</v>
      </c>
      <c r="D892" s="12">
        <v>1</v>
      </c>
      <c r="E892" s="15">
        <v>43647</v>
      </c>
      <c r="F892" s="12">
        <v>313</v>
      </c>
      <c r="G892" s="12">
        <v>0</v>
      </c>
      <c r="H892" s="17">
        <v>0</v>
      </c>
      <c r="I892" s="31">
        <v>0</v>
      </c>
      <c r="J892" s="12">
        <v>313</v>
      </c>
      <c r="K892" s="11" t="s">
        <v>20</v>
      </c>
      <c r="L892" s="11" t="s">
        <v>21</v>
      </c>
      <c r="M892" s="12">
        <v>93.899999999999991</v>
      </c>
      <c r="N892" s="13">
        <v>219.10000000000002</v>
      </c>
    </row>
    <row r="893" spans="1:14" x14ac:dyDescent="0.3">
      <c r="A893" s="7" t="s">
        <v>1796</v>
      </c>
      <c r="B893" s="11" t="s">
        <v>1797</v>
      </c>
      <c r="C893" s="12">
        <v>1</v>
      </c>
      <c r="D893" s="12">
        <v>1</v>
      </c>
      <c r="E893" s="15">
        <v>43647</v>
      </c>
      <c r="F893" s="12">
        <v>1086</v>
      </c>
      <c r="G893" s="12">
        <v>0</v>
      </c>
      <c r="H893" s="17">
        <v>0</v>
      </c>
      <c r="I893" s="31">
        <v>0</v>
      </c>
      <c r="J893" s="12">
        <v>1086</v>
      </c>
      <c r="K893" s="11" t="s">
        <v>23</v>
      </c>
      <c r="L893" s="11" t="s">
        <v>467</v>
      </c>
      <c r="M893" s="12">
        <v>293.22000000000003</v>
      </c>
      <c r="N893" s="13">
        <v>792.78</v>
      </c>
    </row>
    <row r="894" spans="1:14" x14ac:dyDescent="0.3">
      <c r="A894" s="7" t="s">
        <v>1798</v>
      </c>
      <c r="B894" s="11" t="s">
        <v>1799</v>
      </c>
      <c r="C894" s="12">
        <v>1</v>
      </c>
      <c r="D894" s="12">
        <v>1</v>
      </c>
      <c r="E894" s="15">
        <v>43647</v>
      </c>
      <c r="F894" s="12">
        <v>1491</v>
      </c>
      <c r="G894" s="12">
        <v>0</v>
      </c>
      <c r="H894" s="17">
        <v>0</v>
      </c>
      <c r="I894" s="31">
        <v>0</v>
      </c>
      <c r="J894" s="12">
        <v>1491</v>
      </c>
      <c r="K894" s="11" t="s">
        <v>26</v>
      </c>
      <c r="L894" s="11" t="s">
        <v>31</v>
      </c>
      <c r="M894" s="12">
        <v>506.94000000000005</v>
      </c>
      <c r="N894" s="13">
        <v>984.06</v>
      </c>
    </row>
    <row r="895" spans="1:14" x14ac:dyDescent="0.3">
      <c r="A895" s="7" t="s">
        <v>1800</v>
      </c>
      <c r="B895" s="11" t="s">
        <v>1801</v>
      </c>
      <c r="C895" s="12">
        <v>1</v>
      </c>
      <c r="D895" s="12">
        <v>1</v>
      </c>
      <c r="E895" s="15">
        <v>43647</v>
      </c>
      <c r="F895" s="12">
        <v>383</v>
      </c>
      <c r="G895" s="12">
        <v>0</v>
      </c>
      <c r="H895" s="17">
        <v>0</v>
      </c>
      <c r="I895" s="31">
        <v>0</v>
      </c>
      <c r="J895" s="12">
        <v>383</v>
      </c>
      <c r="K895" s="11" t="s">
        <v>63</v>
      </c>
      <c r="L895" s="11" t="s">
        <v>66</v>
      </c>
      <c r="M895" s="12">
        <v>122.56</v>
      </c>
      <c r="N895" s="13">
        <v>260.44</v>
      </c>
    </row>
    <row r="896" spans="1:14" x14ac:dyDescent="0.3">
      <c r="A896" s="7" t="s">
        <v>1802</v>
      </c>
      <c r="B896" s="11" t="s">
        <v>1803</v>
      </c>
      <c r="C896" s="12">
        <v>1</v>
      </c>
      <c r="D896" s="12">
        <v>1</v>
      </c>
      <c r="E896" s="15">
        <v>43647</v>
      </c>
      <c r="F896" s="12">
        <v>144</v>
      </c>
      <c r="G896" s="12">
        <v>0</v>
      </c>
      <c r="H896" s="17">
        <v>0</v>
      </c>
      <c r="I896" s="31">
        <v>0</v>
      </c>
      <c r="J896" s="12">
        <v>144</v>
      </c>
      <c r="K896" s="11" t="s">
        <v>11</v>
      </c>
      <c r="L896" s="11" t="s">
        <v>119</v>
      </c>
      <c r="M896" s="12">
        <v>66.240000000000009</v>
      </c>
      <c r="N896" s="13">
        <v>77.759999999999991</v>
      </c>
    </row>
    <row r="897" spans="1:14" x14ac:dyDescent="0.3">
      <c r="A897" s="7" t="s">
        <v>1804</v>
      </c>
      <c r="B897" s="11" t="s">
        <v>1805</v>
      </c>
      <c r="C897" s="12">
        <v>1</v>
      </c>
      <c r="D897" s="12">
        <v>1</v>
      </c>
      <c r="E897" s="15">
        <v>43647</v>
      </c>
      <c r="F897" s="12">
        <v>220</v>
      </c>
      <c r="G897" s="12">
        <v>0</v>
      </c>
      <c r="H897" s="17">
        <v>0</v>
      </c>
      <c r="I897" s="31">
        <v>0</v>
      </c>
      <c r="J897" s="12">
        <v>220</v>
      </c>
      <c r="K897" s="11" t="s">
        <v>14</v>
      </c>
      <c r="L897" s="11" t="s">
        <v>15</v>
      </c>
      <c r="M897" s="12">
        <v>39.6</v>
      </c>
      <c r="N897" s="13">
        <v>180.4</v>
      </c>
    </row>
    <row r="898" spans="1:14" x14ac:dyDescent="0.3">
      <c r="A898" s="7" t="s">
        <v>1806</v>
      </c>
      <c r="B898" s="11" t="s">
        <v>1807</v>
      </c>
      <c r="C898" s="12">
        <v>1</v>
      </c>
      <c r="D898" s="12">
        <v>1</v>
      </c>
      <c r="E898" s="15">
        <v>43647</v>
      </c>
      <c r="F898" s="12">
        <v>192</v>
      </c>
      <c r="G898" s="12">
        <v>0</v>
      </c>
      <c r="H898" s="17">
        <v>0</v>
      </c>
      <c r="I898" s="31">
        <v>0</v>
      </c>
      <c r="J898" s="12">
        <v>192</v>
      </c>
      <c r="K898" s="11" t="s">
        <v>14</v>
      </c>
      <c r="L898" s="11" t="s">
        <v>78</v>
      </c>
      <c r="M898" s="12">
        <v>34.56</v>
      </c>
      <c r="N898" s="13">
        <v>157.44</v>
      </c>
    </row>
    <row r="899" spans="1:14" x14ac:dyDescent="0.3">
      <c r="A899" s="7" t="s">
        <v>1808</v>
      </c>
      <c r="B899" s="11" t="s">
        <v>1809</v>
      </c>
      <c r="C899" s="12">
        <v>1</v>
      </c>
      <c r="D899" s="12">
        <v>1</v>
      </c>
      <c r="E899" s="15">
        <v>43647</v>
      </c>
      <c r="F899" s="12">
        <v>210</v>
      </c>
      <c r="G899" s="12">
        <v>0</v>
      </c>
      <c r="H899" s="17">
        <v>0</v>
      </c>
      <c r="I899" s="31">
        <v>0</v>
      </c>
      <c r="J899" s="12">
        <v>210</v>
      </c>
      <c r="K899" s="11" t="s">
        <v>14</v>
      </c>
      <c r="L899" s="11" t="s">
        <v>75</v>
      </c>
      <c r="M899" s="12">
        <v>37.799999999999997</v>
      </c>
      <c r="N899" s="13">
        <v>172.2</v>
      </c>
    </row>
    <row r="900" spans="1:14" x14ac:dyDescent="0.3">
      <c r="A900" s="7" t="s">
        <v>1810</v>
      </c>
      <c r="B900" s="11" t="s">
        <v>1811</v>
      </c>
      <c r="C900" s="12">
        <v>1</v>
      </c>
      <c r="D900" s="12">
        <v>1</v>
      </c>
      <c r="E900" s="15">
        <v>43617</v>
      </c>
      <c r="F900" s="12">
        <v>258</v>
      </c>
      <c r="G900" s="12">
        <v>0</v>
      </c>
      <c r="H900" s="17">
        <v>0</v>
      </c>
      <c r="I900" s="31">
        <v>0</v>
      </c>
      <c r="J900" s="12">
        <v>258</v>
      </c>
      <c r="K900" s="11" t="s">
        <v>20</v>
      </c>
      <c r="L900" s="11" t="s">
        <v>105</v>
      </c>
      <c r="M900" s="12">
        <v>72.240000000000009</v>
      </c>
      <c r="N900" s="13">
        <v>185.76</v>
      </c>
    </row>
    <row r="901" spans="1:14" x14ac:dyDescent="0.3">
      <c r="A901" s="7" t="s">
        <v>1812</v>
      </c>
      <c r="B901" s="11" t="s">
        <v>1813</v>
      </c>
      <c r="C901" s="12">
        <v>1</v>
      </c>
      <c r="D901" s="12">
        <v>1</v>
      </c>
      <c r="E901" s="15">
        <v>43617</v>
      </c>
      <c r="F901" s="12">
        <v>258</v>
      </c>
      <c r="G901" s="12">
        <v>0</v>
      </c>
      <c r="H901" s="17">
        <v>0</v>
      </c>
      <c r="I901" s="31">
        <v>0</v>
      </c>
      <c r="J901" s="12">
        <v>258</v>
      </c>
      <c r="K901" s="11" t="s">
        <v>20</v>
      </c>
      <c r="L901" s="11" t="s">
        <v>105</v>
      </c>
      <c r="M901" s="12">
        <v>72.240000000000009</v>
      </c>
      <c r="N901" s="13">
        <v>185.76</v>
      </c>
    </row>
    <row r="902" spans="1:14" x14ac:dyDescent="0.3">
      <c r="A902" s="7" t="s">
        <v>1814</v>
      </c>
      <c r="B902" s="11" t="s">
        <v>1815</v>
      </c>
      <c r="C902" s="12">
        <v>1</v>
      </c>
      <c r="D902" s="12">
        <v>1</v>
      </c>
      <c r="E902" s="15">
        <v>43617</v>
      </c>
      <c r="F902" s="12">
        <v>313</v>
      </c>
      <c r="G902" s="12">
        <v>0</v>
      </c>
      <c r="H902" s="17">
        <v>0</v>
      </c>
      <c r="I902" s="31">
        <v>0</v>
      </c>
      <c r="J902" s="12">
        <v>313</v>
      </c>
      <c r="K902" s="11" t="s">
        <v>20</v>
      </c>
      <c r="L902" s="11" t="s">
        <v>21</v>
      </c>
      <c r="M902" s="12">
        <v>93.899999999999991</v>
      </c>
      <c r="N902" s="13">
        <v>219.10000000000002</v>
      </c>
    </row>
    <row r="903" spans="1:14" x14ac:dyDescent="0.3">
      <c r="A903" s="7" t="s">
        <v>1816</v>
      </c>
      <c r="B903" s="11" t="s">
        <v>1817</v>
      </c>
      <c r="C903" s="12">
        <v>1</v>
      </c>
      <c r="D903" s="12">
        <v>1</v>
      </c>
      <c r="E903" s="15">
        <v>43617</v>
      </c>
      <c r="F903" s="12">
        <v>383</v>
      </c>
      <c r="G903" s="12">
        <v>0</v>
      </c>
      <c r="H903" s="17">
        <v>0</v>
      </c>
      <c r="I903" s="31">
        <v>0</v>
      </c>
      <c r="J903" s="12">
        <v>383</v>
      </c>
      <c r="K903" s="11" t="s">
        <v>63</v>
      </c>
      <c r="L903" s="11" t="s">
        <v>66</v>
      </c>
      <c r="M903" s="12">
        <v>122.56</v>
      </c>
      <c r="N903" s="13">
        <v>260.44</v>
      </c>
    </row>
    <row r="904" spans="1:14" x14ac:dyDescent="0.3">
      <c r="A904" s="7" t="s">
        <v>1818</v>
      </c>
      <c r="B904" s="11" t="s">
        <v>1819</v>
      </c>
      <c r="C904" s="12">
        <v>1</v>
      </c>
      <c r="D904" s="12">
        <v>1</v>
      </c>
      <c r="E904" s="15">
        <v>43617</v>
      </c>
      <c r="F904" s="12">
        <v>168</v>
      </c>
      <c r="G904" s="12">
        <v>0</v>
      </c>
      <c r="H904" s="17">
        <v>0</v>
      </c>
      <c r="I904" s="31">
        <v>0</v>
      </c>
      <c r="J904" s="12">
        <v>168</v>
      </c>
      <c r="K904" s="11" t="s">
        <v>11</v>
      </c>
      <c r="L904" s="11" t="s">
        <v>121</v>
      </c>
      <c r="M904" s="12">
        <v>75.600000000000009</v>
      </c>
      <c r="N904" s="13">
        <v>92.399999999999991</v>
      </c>
    </row>
    <row r="905" spans="1:14" x14ac:dyDescent="0.3">
      <c r="A905" s="7" t="s">
        <v>1820</v>
      </c>
      <c r="B905" s="11" t="s">
        <v>1821</v>
      </c>
      <c r="C905" s="12">
        <v>1</v>
      </c>
      <c r="D905" s="12">
        <v>1</v>
      </c>
      <c r="E905" s="15">
        <v>43617</v>
      </c>
      <c r="F905" s="12">
        <v>180</v>
      </c>
      <c r="G905" s="12">
        <v>0</v>
      </c>
      <c r="H905" s="17">
        <v>0</v>
      </c>
      <c r="I905" s="31">
        <v>0</v>
      </c>
      <c r="J905" s="12">
        <v>180</v>
      </c>
      <c r="K905" s="11" t="s">
        <v>60</v>
      </c>
      <c r="L905" s="11" t="s">
        <v>1434</v>
      </c>
      <c r="M905" s="12">
        <v>61.2</v>
      </c>
      <c r="N905" s="13">
        <v>118.8</v>
      </c>
    </row>
    <row r="906" spans="1:14" x14ac:dyDescent="0.3">
      <c r="A906" s="7" t="s">
        <v>1822</v>
      </c>
      <c r="B906" s="11" t="s">
        <v>1823</v>
      </c>
      <c r="C906" s="12">
        <v>1</v>
      </c>
      <c r="D906" s="12">
        <v>1</v>
      </c>
      <c r="E906" s="15">
        <v>43617</v>
      </c>
      <c r="F906" s="12">
        <v>383</v>
      </c>
      <c r="G906" s="12">
        <v>0</v>
      </c>
      <c r="H906" s="17">
        <v>0</v>
      </c>
      <c r="I906" s="31">
        <v>0</v>
      </c>
      <c r="J906" s="12">
        <v>383</v>
      </c>
      <c r="K906" s="11" t="s">
        <v>63</v>
      </c>
      <c r="L906" s="11" t="s">
        <v>66</v>
      </c>
      <c r="M906" s="12">
        <v>122.56</v>
      </c>
      <c r="N906" s="13">
        <v>260.44</v>
      </c>
    </row>
    <row r="907" spans="1:14" x14ac:dyDescent="0.3">
      <c r="A907" s="7" t="s">
        <v>1824</v>
      </c>
      <c r="B907" s="11" t="s">
        <v>1825</v>
      </c>
      <c r="C907" s="12">
        <v>1</v>
      </c>
      <c r="D907" s="12">
        <v>1</v>
      </c>
      <c r="E907" s="15">
        <v>43617</v>
      </c>
      <c r="F907" s="12">
        <v>168</v>
      </c>
      <c r="G907" s="12">
        <v>0</v>
      </c>
      <c r="H907" s="17">
        <v>0</v>
      </c>
      <c r="I907" s="31">
        <v>0</v>
      </c>
      <c r="J907" s="12">
        <v>168</v>
      </c>
      <c r="K907" s="11" t="s">
        <v>11</v>
      </c>
      <c r="L907" s="11" t="s">
        <v>12</v>
      </c>
      <c r="M907" s="12">
        <v>25.2</v>
      </c>
      <c r="N907" s="13">
        <v>142.80000000000001</v>
      </c>
    </row>
    <row r="908" spans="1:14" x14ac:dyDescent="0.3">
      <c r="A908" s="7" t="s">
        <v>1826</v>
      </c>
      <c r="B908" s="11" t="s">
        <v>1827</v>
      </c>
      <c r="C908" s="12">
        <v>1</v>
      </c>
      <c r="D908" s="12">
        <v>1</v>
      </c>
      <c r="E908" s="15">
        <v>43617</v>
      </c>
      <c r="F908" s="12">
        <v>172</v>
      </c>
      <c r="G908" s="12">
        <v>0</v>
      </c>
      <c r="H908" s="17">
        <v>0</v>
      </c>
      <c r="I908" s="31">
        <v>0</v>
      </c>
      <c r="J908" s="12">
        <v>172</v>
      </c>
      <c r="K908" s="11" t="s">
        <v>11</v>
      </c>
      <c r="L908" s="11" t="s">
        <v>71</v>
      </c>
      <c r="M908" s="12">
        <v>65.36</v>
      </c>
      <c r="N908" s="13">
        <v>106.64</v>
      </c>
    </row>
    <row r="909" spans="1:14" x14ac:dyDescent="0.3">
      <c r="A909" s="7" t="s">
        <v>1828</v>
      </c>
      <c r="B909" s="11" t="s">
        <v>1829</v>
      </c>
      <c r="C909" s="12">
        <v>1</v>
      </c>
      <c r="D909" s="12">
        <v>1</v>
      </c>
      <c r="E909" s="15">
        <v>43617</v>
      </c>
      <c r="F909" s="12">
        <v>205</v>
      </c>
      <c r="G909" s="12">
        <v>0</v>
      </c>
      <c r="H909" s="17">
        <v>0</v>
      </c>
      <c r="I909" s="31">
        <v>0</v>
      </c>
      <c r="J909" s="12">
        <v>205</v>
      </c>
      <c r="K909" s="11" t="s">
        <v>14</v>
      </c>
      <c r="L909" s="11" t="s">
        <v>87</v>
      </c>
      <c r="M909" s="12">
        <v>36.9</v>
      </c>
      <c r="N909" s="13">
        <v>168.1</v>
      </c>
    </row>
    <row r="910" spans="1:14" x14ac:dyDescent="0.3">
      <c r="A910" s="7" t="s">
        <v>1830</v>
      </c>
      <c r="B910" s="11" t="s">
        <v>1831</v>
      </c>
      <c r="C910" s="12">
        <v>1</v>
      </c>
      <c r="D910" s="12">
        <v>1</v>
      </c>
      <c r="E910" s="15">
        <v>43617</v>
      </c>
      <c r="F910" s="12">
        <v>220</v>
      </c>
      <c r="G910" s="12">
        <v>0</v>
      </c>
      <c r="H910" s="17">
        <v>0</v>
      </c>
      <c r="I910" s="31">
        <v>0</v>
      </c>
      <c r="J910" s="12">
        <v>220</v>
      </c>
      <c r="K910" s="11" t="s">
        <v>14</v>
      </c>
      <c r="L910" s="11" t="s">
        <v>15</v>
      </c>
      <c r="M910" s="12">
        <v>39.6</v>
      </c>
      <c r="N910" s="13">
        <v>180.4</v>
      </c>
    </row>
    <row r="911" spans="1:14" x14ac:dyDescent="0.3">
      <c r="A911" s="7" t="s">
        <v>1832</v>
      </c>
      <c r="B911" s="11" t="s">
        <v>1833</v>
      </c>
      <c r="C911" s="12">
        <v>1</v>
      </c>
      <c r="D911" s="12">
        <v>1</v>
      </c>
      <c r="E911" s="15">
        <v>43617</v>
      </c>
      <c r="F911" s="12">
        <v>267</v>
      </c>
      <c r="G911" s="12">
        <v>0</v>
      </c>
      <c r="H911" s="17">
        <v>0</v>
      </c>
      <c r="I911" s="31">
        <v>0</v>
      </c>
      <c r="J911" s="12">
        <v>267</v>
      </c>
      <c r="K911" s="11" t="s">
        <v>60</v>
      </c>
      <c r="L911" s="11" t="s">
        <v>164</v>
      </c>
      <c r="M911" s="12">
        <v>90.78</v>
      </c>
      <c r="N911" s="13">
        <v>176.22</v>
      </c>
    </row>
    <row r="912" spans="1:14" x14ac:dyDescent="0.3">
      <c r="A912" s="7" t="s">
        <v>1834</v>
      </c>
      <c r="B912" s="11" t="s">
        <v>1835</v>
      </c>
      <c r="C912" s="12">
        <v>1</v>
      </c>
      <c r="D912" s="12">
        <v>1</v>
      </c>
      <c r="E912" s="15">
        <v>43617</v>
      </c>
      <c r="F912" s="12">
        <v>579</v>
      </c>
      <c r="G912" s="12">
        <v>0</v>
      </c>
      <c r="H912" s="17">
        <v>0</v>
      </c>
      <c r="I912" s="31">
        <v>0</v>
      </c>
      <c r="J912" s="12">
        <v>579</v>
      </c>
      <c r="K912" s="11" t="s">
        <v>41</v>
      </c>
      <c r="L912" s="11" t="s">
        <v>197</v>
      </c>
      <c r="M912" s="12">
        <v>167.91</v>
      </c>
      <c r="N912" s="13">
        <v>411.09000000000003</v>
      </c>
    </row>
    <row r="913" spans="1:14" x14ac:dyDescent="0.3">
      <c r="A913" s="7" t="s">
        <v>1836</v>
      </c>
      <c r="B913" s="11" t="s">
        <v>1837</v>
      </c>
      <c r="C913" s="12">
        <v>1</v>
      </c>
      <c r="D913" s="12">
        <v>1</v>
      </c>
      <c r="E913" s="15">
        <v>43617</v>
      </c>
      <c r="F913" s="12">
        <v>539</v>
      </c>
      <c r="G913" s="12">
        <v>0</v>
      </c>
      <c r="H913" s="17">
        <v>0</v>
      </c>
      <c r="I913" s="31">
        <v>0</v>
      </c>
      <c r="J913" s="12">
        <v>539</v>
      </c>
      <c r="K913" s="11" t="s">
        <v>44</v>
      </c>
      <c r="L913" s="11" t="s">
        <v>1089</v>
      </c>
      <c r="M913" s="12">
        <v>156.31</v>
      </c>
      <c r="N913" s="13">
        <v>382.69</v>
      </c>
    </row>
    <row r="914" spans="1:14" x14ac:dyDescent="0.3">
      <c r="A914" s="7" t="s">
        <v>1838</v>
      </c>
      <c r="B914" s="11" t="s">
        <v>1839</v>
      </c>
      <c r="C914" s="12">
        <v>1</v>
      </c>
      <c r="D914" s="12">
        <v>1</v>
      </c>
      <c r="E914" s="15">
        <v>43617</v>
      </c>
      <c r="F914" s="12">
        <v>187</v>
      </c>
      <c r="G914" s="12">
        <v>0</v>
      </c>
      <c r="H914" s="17">
        <v>0</v>
      </c>
      <c r="I914" s="31">
        <v>0</v>
      </c>
      <c r="J914" s="12">
        <v>187</v>
      </c>
      <c r="K914" s="11" t="s">
        <v>60</v>
      </c>
      <c r="L914" s="11" t="s">
        <v>486</v>
      </c>
      <c r="M914" s="12">
        <v>59.84</v>
      </c>
      <c r="N914" s="13">
        <v>127.16</v>
      </c>
    </row>
    <row r="915" spans="1:14" x14ac:dyDescent="0.3">
      <c r="A915" s="7" t="s">
        <v>1840</v>
      </c>
      <c r="B915" s="11" t="s">
        <v>1841</v>
      </c>
      <c r="C915" s="12">
        <v>1</v>
      </c>
      <c r="D915" s="12">
        <v>1</v>
      </c>
      <c r="E915" s="15">
        <v>43617</v>
      </c>
      <c r="F915" s="12">
        <v>447</v>
      </c>
      <c r="G915" s="12">
        <v>0</v>
      </c>
      <c r="H915" s="17">
        <v>0</v>
      </c>
      <c r="I915" s="31">
        <v>0</v>
      </c>
      <c r="J915" s="12">
        <v>447</v>
      </c>
      <c r="K915" s="11" t="s">
        <v>63</v>
      </c>
      <c r="L915" s="11" t="s">
        <v>64</v>
      </c>
      <c r="M915" s="12">
        <v>156.44999999999999</v>
      </c>
      <c r="N915" s="13">
        <v>290.55</v>
      </c>
    </row>
    <row r="916" spans="1:14" x14ac:dyDescent="0.3">
      <c r="A916" s="7" t="s">
        <v>1842</v>
      </c>
      <c r="B916" s="11" t="s">
        <v>1843</v>
      </c>
      <c r="C916" s="12">
        <v>1</v>
      </c>
      <c r="D916" s="12">
        <v>1</v>
      </c>
      <c r="E916" s="15">
        <v>43617</v>
      </c>
      <c r="F916" s="12">
        <v>447</v>
      </c>
      <c r="G916" s="12">
        <v>0</v>
      </c>
      <c r="H916" s="17">
        <v>0</v>
      </c>
      <c r="I916" s="31">
        <v>0</v>
      </c>
      <c r="J916" s="12">
        <v>447</v>
      </c>
      <c r="K916" s="11" t="s">
        <v>63</v>
      </c>
      <c r="L916" s="11" t="s">
        <v>64</v>
      </c>
      <c r="M916" s="12">
        <v>156.44999999999999</v>
      </c>
      <c r="N916" s="13">
        <v>290.55</v>
      </c>
    </row>
    <row r="917" spans="1:14" x14ac:dyDescent="0.3">
      <c r="A917" s="7" t="s">
        <v>1844</v>
      </c>
      <c r="B917" s="11" t="s">
        <v>1845</v>
      </c>
      <c r="C917" s="12">
        <v>1</v>
      </c>
      <c r="D917" s="12">
        <v>1</v>
      </c>
      <c r="E917" s="15">
        <v>43617</v>
      </c>
      <c r="F917" s="12">
        <v>345</v>
      </c>
      <c r="G917" s="12">
        <v>0</v>
      </c>
      <c r="H917" s="17">
        <v>0</v>
      </c>
      <c r="I917" s="31">
        <v>0</v>
      </c>
      <c r="J917" s="12">
        <v>345</v>
      </c>
      <c r="K917" s="11" t="s">
        <v>63</v>
      </c>
      <c r="L917" s="11" t="s">
        <v>116</v>
      </c>
      <c r="M917" s="12">
        <v>106.95</v>
      </c>
      <c r="N917" s="13">
        <v>238.05</v>
      </c>
    </row>
    <row r="918" spans="1:14" x14ac:dyDescent="0.3">
      <c r="A918" s="7" t="s">
        <v>1846</v>
      </c>
      <c r="B918" s="11" t="s">
        <v>1847</v>
      </c>
      <c r="C918" s="12">
        <v>1</v>
      </c>
      <c r="D918" s="12">
        <v>1</v>
      </c>
      <c r="E918" s="15">
        <v>43617</v>
      </c>
      <c r="F918" s="12">
        <v>144</v>
      </c>
      <c r="G918" s="12">
        <v>0</v>
      </c>
      <c r="H918" s="17">
        <v>0</v>
      </c>
      <c r="I918" s="31">
        <v>0</v>
      </c>
      <c r="J918" s="12">
        <v>144</v>
      </c>
      <c r="K918" s="11" t="s">
        <v>11</v>
      </c>
      <c r="L918" s="11" t="s">
        <v>119</v>
      </c>
      <c r="M918" s="12">
        <v>66.240000000000009</v>
      </c>
      <c r="N918" s="13">
        <v>77.759999999999991</v>
      </c>
    </row>
    <row r="919" spans="1:14" x14ac:dyDescent="0.3">
      <c r="A919" s="7" t="s">
        <v>1848</v>
      </c>
      <c r="B919" s="11" t="s">
        <v>1849</v>
      </c>
      <c r="C919" s="12">
        <v>1</v>
      </c>
      <c r="D919" s="12">
        <v>1</v>
      </c>
      <c r="E919" s="15">
        <v>43617</v>
      </c>
      <c r="F919" s="12">
        <v>144</v>
      </c>
      <c r="G919" s="12">
        <v>0</v>
      </c>
      <c r="H919" s="17">
        <v>0</v>
      </c>
      <c r="I919" s="31">
        <v>0</v>
      </c>
      <c r="J919" s="12">
        <v>144</v>
      </c>
      <c r="K919" s="11" t="s">
        <v>11</v>
      </c>
      <c r="L919" s="11" t="s">
        <v>119</v>
      </c>
      <c r="M919" s="12">
        <v>66.240000000000009</v>
      </c>
      <c r="N919" s="13">
        <v>77.759999999999991</v>
      </c>
    </row>
    <row r="920" spans="1:14" x14ac:dyDescent="0.3">
      <c r="A920" s="7" t="s">
        <v>1850</v>
      </c>
      <c r="B920" s="11" t="s">
        <v>1851</v>
      </c>
      <c r="C920" s="12">
        <v>1</v>
      </c>
      <c r="D920" s="12">
        <v>1</v>
      </c>
      <c r="E920" s="15">
        <v>43617</v>
      </c>
      <c r="F920" s="12">
        <v>240</v>
      </c>
      <c r="G920" s="12">
        <v>0</v>
      </c>
      <c r="H920" s="17">
        <v>0</v>
      </c>
      <c r="I920" s="31">
        <v>0</v>
      </c>
      <c r="J920" s="12">
        <v>240</v>
      </c>
      <c r="K920" s="11" t="s">
        <v>14</v>
      </c>
      <c r="L920" s="11" t="s">
        <v>17</v>
      </c>
      <c r="M920" s="12">
        <v>43.199999999999996</v>
      </c>
      <c r="N920" s="13">
        <v>196.8</v>
      </c>
    </row>
    <row r="921" spans="1:14" x14ac:dyDescent="0.3">
      <c r="A921" s="7" t="s">
        <v>1852</v>
      </c>
      <c r="B921" s="11" t="s">
        <v>1853</v>
      </c>
      <c r="C921" s="12">
        <v>1</v>
      </c>
      <c r="D921" s="12">
        <v>1</v>
      </c>
      <c r="E921" s="15">
        <v>43617</v>
      </c>
      <c r="F921" s="12">
        <v>240</v>
      </c>
      <c r="G921" s="12">
        <v>0</v>
      </c>
      <c r="H921" s="17">
        <v>0</v>
      </c>
      <c r="I921" s="31">
        <v>0</v>
      </c>
      <c r="J921" s="12">
        <v>240</v>
      </c>
      <c r="K921" s="11" t="s">
        <v>14</v>
      </c>
      <c r="L921" s="11" t="s">
        <v>17</v>
      </c>
      <c r="M921" s="12">
        <v>43.199999999999996</v>
      </c>
      <c r="N921" s="13">
        <v>196.8</v>
      </c>
    </row>
    <row r="922" spans="1:14" x14ac:dyDescent="0.3">
      <c r="A922" s="7" t="s">
        <v>1854</v>
      </c>
      <c r="B922" s="11" t="s">
        <v>1855</v>
      </c>
      <c r="C922" s="12">
        <v>1</v>
      </c>
      <c r="D922" s="12">
        <v>1</v>
      </c>
      <c r="E922" s="15">
        <v>43617</v>
      </c>
      <c r="F922" s="12">
        <v>507</v>
      </c>
      <c r="G922" s="12">
        <v>0</v>
      </c>
      <c r="H922" s="17">
        <v>0</v>
      </c>
      <c r="I922" s="31">
        <v>0</v>
      </c>
      <c r="J922" s="12">
        <v>507</v>
      </c>
      <c r="K922" s="11" t="s">
        <v>44</v>
      </c>
      <c r="L922" s="11" t="s">
        <v>275</v>
      </c>
      <c r="M922" s="12">
        <v>136.89000000000001</v>
      </c>
      <c r="N922" s="13">
        <v>370.11</v>
      </c>
    </row>
    <row r="923" spans="1:14" x14ac:dyDescent="0.3">
      <c r="A923" s="7" t="s">
        <v>1856</v>
      </c>
      <c r="B923" s="11" t="s">
        <v>1857</v>
      </c>
      <c r="C923" s="12">
        <v>1</v>
      </c>
      <c r="D923" s="12">
        <v>1</v>
      </c>
      <c r="E923" s="15">
        <v>43617</v>
      </c>
      <c r="F923" s="12">
        <v>228</v>
      </c>
      <c r="G923" s="12">
        <v>0</v>
      </c>
      <c r="H923" s="17">
        <v>0</v>
      </c>
      <c r="I923" s="31">
        <v>0</v>
      </c>
      <c r="J923" s="12">
        <v>228</v>
      </c>
      <c r="K923" s="11" t="s">
        <v>60</v>
      </c>
      <c r="L923" s="11" t="s">
        <v>557</v>
      </c>
      <c r="M923" s="12">
        <v>79.8</v>
      </c>
      <c r="N923" s="13">
        <v>148.19999999999999</v>
      </c>
    </row>
    <row r="924" spans="1:14" x14ac:dyDescent="0.3">
      <c r="A924" s="7" t="s">
        <v>1858</v>
      </c>
      <c r="B924" s="11" t="s">
        <v>1859</v>
      </c>
      <c r="C924" s="12">
        <v>1</v>
      </c>
      <c r="D924" s="12">
        <v>1</v>
      </c>
      <c r="E924" s="15">
        <v>43617</v>
      </c>
      <c r="F924" s="12">
        <v>345</v>
      </c>
      <c r="G924" s="12">
        <v>0</v>
      </c>
      <c r="H924" s="17">
        <v>0</v>
      </c>
      <c r="I924" s="31">
        <v>0</v>
      </c>
      <c r="J924" s="12">
        <v>345</v>
      </c>
      <c r="K924" s="11" t="s">
        <v>63</v>
      </c>
      <c r="L924" s="11" t="s">
        <v>116</v>
      </c>
      <c r="M924" s="12">
        <v>106.95</v>
      </c>
      <c r="N924" s="13">
        <v>238.05</v>
      </c>
    </row>
    <row r="925" spans="1:14" x14ac:dyDescent="0.3">
      <c r="A925" s="7" t="s">
        <v>1860</v>
      </c>
      <c r="B925" s="11" t="s">
        <v>1861</v>
      </c>
      <c r="C925" s="12">
        <v>1</v>
      </c>
      <c r="D925" s="12">
        <v>1</v>
      </c>
      <c r="E925" s="15">
        <v>43617</v>
      </c>
      <c r="F925" s="12">
        <v>383</v>
      </c>
      <c r="G925" s="12">
        <v>0</v>
      </c>
      <c r="H925" s="17">
        <v>0</v>
      </c>
      <c r="I925" s="31">
        <v>0</v>
      </c>
      <c r="J925" s="12">
        <v>383</v>
      </c>
      <c r="K925" s="11" t="s">
        <v>63</v>
      </c>
      <c r="L925" s="11" t="s">
        <v>66</v>
      </c>
      <c r="M925" s="12">
        <v>122.56</v>
      </c>
      <c r="N925" s="13">
        <v>260.44</v>
      </c>
    </row>
    <row r="926" spans="1:14" x14ac:dyDescent="0.3">
      <c r="A926" s="7" t="s">
        <v>1862</v>
      </c>
      <c r="B926" s="11" t="s">
        <v>1863</v>
      </c>
      <c r="C926" s="12">
        <v>1</v>
      </c>
      <c r="D926" s="12">
        <v>1</v>
      </c>
      <c r="E926" s="15">
        <v>43617</v>
      </c>
      <c r="F926" s="12">
        <v>345</v>
      </c>
      <c r="G926" s="12">
        <v>0</v>
      </c>
      <c r="H926" s="17">
        <v>0</v>
      </c>
      <c r="I926" s="31">
        <v>0</v>
      </c>
      <c r="J926" s="12">
        <v>345</v>
      </c>
      <c r="K926" s="11" t="s">
        <v>63</v>
      </c>
      <c r="L926" s="11" t="s">
        <v>116</v>
      </c>
      <c r="M926" s="12">
        <v>106.95</v>
      </c>
      <c r="N926" s="13">
        <v>238.05</v>
      </c>
    </row>
    <row r="927" spans="1:14" x14ac:dyDescent="0.3">
      <c r="A927" s="7" t="s">
        <v>1864</v>
      </c>
      <c r="B927" s="11" t="s">
        <v>1865</v>
      </c>
      <c r="C927" s="12">
        <v>1</v>
      </c>
      <c r="D927" s="12">
        <v>1</v>
      </c>
      <c r="E927" s="15">
        <v>43617</v>
      </c>
      <c r="F927" s="12">
        <v>168</v>
      </c>
      <c r="G927" s="12">
        <v>0</v>
      </c>
      <c r="H927" s="17">
        <v>0</v>
      </c>
      <c r="I927" s="31">
        <v>0</v>
      </c>
      <c r="J927" s="12">
        <v>168</v>
      </c>
      <c r="K927" s="11" t="s">
        <v>11</v>
      </c>
      <c r="L927" s="11" t="s">
        <v>121</v>
      </c>
      <c r="M927" s="12">
        <v>75.600000000000009</v>
      </c>
      <c r="N927" s="13">
        <v>92.399999999999991</v>
      </c>
    </row>
    <row r="928" spans="1:14" x14ac:dyDescent="0.3">
      <c r="A928" s="7" t="s">
        <v>1866</v>
      </c>
      <c r="B928" s="11" t="s">
        <v>1867</v>
      </c>
      <c r="C928" s="12">
        <v>1</v>
      </c>
      <c r="D928" s="12">
        <v>1</v>
      </c>
      <c r="E928" s="15">
        <v>43617</v>
      </c>
      <c r="F928" s="12">
        <v>168</v>
      </c>
      <c r="G928" s="12">
        <v>0</v>
      </c>
      <c r="H928" s="17">
        <v>0</v>
      </c>
      <c r="I928" s="31">
        <v>0</v>
      </c>
      <c r="J928" s="12">
        <v>168</v>
      </c>
      <c r="K928" s="11" t="s">
        <v>11</v>
      </c>
      <c r="L928" s="11" t="s">
        <v>12</v>
      </c>
      <c r="M928" s="12">
        <v>25.2</v>
      </c>
      <c r="N928" s="13">
        <v>142.80000000000001</v>
      </c>
    </row>
    <row r="929" spans="1:14" x14ac:dyDescent="0.3">
      <c r="A929" s="7" t="s">
        <v>1868</v>
      </c>
      <c r="B929" s="11" t="s">
        <v>1869</v>
      </c>
      <c r="C929" s="12">
        <v>1</v>
      </c>
      <c r="D929" s="12">
        <v>1</v>
      </c>
      <c r="E929" s="15">
        <v>43617</v>
      </c>
      <c r="F929" s="12">
        <v>220</v>
      </c>
      <c r="G929" s="12">
        <v>0</v>
      </c>
      <c r="H929" s="17">
        <v>0</v>
      </c>
      <c r="I929" s="31">
        <v>0</v>
      </c>
      <c r="J929" s="12">
        <v>220</v>
      </c>
      <c r="K929" s="11" t="s">
        <v>14</v>
      </c>
      <c r="L929" s="11" t="s">
        <v>15</v>
      </c>
      <c r="M929" s="12">
        <v>39.6</v>
      </c>
      <c r="N929" s="13">
        <v>180.4</v>
      </c>
    </row>
    <row r="930" spans="1:14" x14ac:dyDescent="0.3">
      <c r="A930" s="7" t="s">
        <v>1870</v>
      </c>
      <c r="B930" s="11" t="s">
        <v>1871</v>
      </c>
      <c r="C930" s="12">
        <v>1</v>
      </c>
      <c r="D930" s="12">
        <v>1</v>
      </c>
      <c r="E930" s="15">
        <v>43617</v>
      </c>
      <c r="F930" s="12">
        <v>192</v>
      </c>
      <c r="G930" s="12">
        <v>0</v>
      </c>
      <c r="H930" s="17">
        <v>0</v>
      </c>
      <c r="I930" s="31">
        <v>0</v>
      </c>
      <c r="J930" s="12">
        <v>192</v>
      </c>
      <c r="K930" s="11" t="s">
        <v>14</v>
      </c>
      <c r="L930" s="11" t="s">
        <v>78</v>
      </c>
      <c r="M930" s="12">
        <v>34.56</v>
      </c>
      <c r="N930" s="13">
        <v>157.44</v>
      </c>
    </row>
    <row r="931" spans="1:14" x14ac:dyDescent="0.3">
      <c r="A931" s="7" t="s">
        <v>1872</v>
      </c>
      <c r="B931" s="11" t="s">
        <v>1873</v>
      </c>
      <c r="C931" s="12">
        <v>1</v>
      </c>
      <c r="D931" s="12">
        <v>1</v>
      </c>
      <c r="E931" s="15">
        <v>43617</v>
      </c>
      <c r="F931" s="12">
        <v>240</v>
      </c>
      <c r="G931" s="12">
        <v>0</v>
      </c>
      <c r="H931" s="17">
        <v>0</v>
      </c>
      <c r="I931" s="31">
        <v>0</v>
      </c>
      <c r="J931" s="12">
        <v>240</v>
      </c>
      <c r="K931" s="11" t="s">
        <v>14</v>
      </c>
      <c r="L931" s="11" t="s">
        <v>17</v>
      </c>
      <c r="M931" s="12">
        <v>43.199999999999996</v>
      </c>
      <c r="N931" s="13">
        <v>196.8</v>
      </c>
    </row>
    <row r="932" spans="1:14" x14ac:dyDescent="0.3">
      <c r="A932" s="7" t="s">
        <v>1874</v>
      </c>
      <c r="B932" s="11" t="s">
        <v>1875</v>
      </c>
      <c r="C932" s="12">
        <v>1</v>
      </c>
      <c r="D932" s="12">
        <v>1</v>
      </c>
      <c r="E932" s="15">
        <v>43617</v>
      </c>
      <c r="F932" s="12">
        <v>506</v>
      </c>
      <c r="G932" s="12">
        <v>0</v>
      </c>
      <c r="H932" s="17">
        <v>0</v>
      </c>
      <c r="I932" s="31">
        <v>0</v>
      </c>
      <c r="J932" s="12">
        <v>506</v>
      </c>
      <c r="K932" s="11" t="s">
        <v>44</v>
      </c>
      <c r="L932" s="11" t="s">
        <v>58</v>
      </c>
      <c r="M932" s="12">
        <v>146.73999999999998</v>
      </c>
      <c r="N932" s="13">
        <v>359.26</v>
      </c>
    </row>
    <row r="933" spans="1:14" x14ac:dyDescent="0.3">
      <c r="A933" s="7" t="s">
        <v>1876</v>
      </c>
      <c r="B933" s="11" t="s">
        <v>1877</v>
      </c>
      <c r="C933" s="12">
        <v>1</v>
      </c>
      <c r="D933" s="12">
        <v>1</v>
      </c>
      <c r="E933" s="15">
        <v>43617</v>
      </c>
      <c r="F933" s="12">
        <v>187</v>
      </c>
      <c r="G933" s="12">
        <v>0</v>
      </c>
      <c r="H933" s="17">
        <v>0</v>
      </c>
      <c r="I933" s="31">
        <v>0</v>
      </c>
      <c r="J933" s="12">
        <v>187</v>
      </c>
      <c r="K933" s="11" t="s">
        <v>60</v>
      </c>
      <c r="L933" s="11" t="s">
        <v>486</v>
      </c>
      <c r="M933" s="12">
        <v>59.84</v>
      </c>
      <c r="N933" s="13">
        <v>127.16</v>
      </c>
    </row>
    <row r="934" spans="1:14" x14ac:dyDescent="0.3">
      <c r="A934" s="7" t="s">
        <v>1878</v>
      </c>
      <c r="B934" s="11" t="s">
        <v>1879</v>
      </c>
      <c r="C934" s="12">
        <v>1</v>
      </c>
      <c r="D934" s="12">
        <v>1</v>
      </c>
      <c r="E934" s="15">
        <v>43617</v>
      </c>
      <c r="F934" s="12">
        <v>345</v>
      </c>
      <c r="G934" s="12">
        <v>0</v>
      </c>
      <c r="H934" s="17">
        <v>0</v>
      </c>
      <c r="I934" s="31">
        <v>0</v>
      </c>
      <c r="J934" s="12">
        <v>345</v>
      </c>
      <c r="K934" s="11" t="s">
        <v>63</v>
      </c>
      <c r="L934" s="11" t="s">
        <v>116</v>
      </c>
      <c r="M934" s="12">
        <v>106.95</v>
      </c>
      <c r="N934" s="13">
        <v>238.05</v>
      </c>
    </row>
    <row r="935" spans="1:14" x14ac:dyDescent="0.3">
      <c r="A935" s="7" t="s">
        <v>1880</v>
      </c>
      <c r="B935" s="11" t="s">
        <v>1881</v>
      </c>
      <c r="C935" s="12">
        <v>1</v>
      </c>
      <c r="D935" s="12">
        <v>1</v>
      </c>
      <c r="E935" s="15">
        <v>43617</v>
      </c>
      <c r="F935" s="12">
        <v>144</v>
      </c>
      <c r="G935" s="12">
        <v>0</v>
      </c>
      <c r="H935" s="17">
        <v>0</v>
      </c>
      <c r="I935" s="31">
        <v>0</v>
      </c>
      <c r="J935" s="12">
        <v>144</v>
      </c>
      <c r="K935" s="11" t="s">
        <v>11</v>
      </c>
      <c r="L935" s="11" t="s">
        <v>119</v>
      </c>
      <c r="M935" s="12">
        <v>66.240000000000009</v>
      </c>
      <c r="N935" s="13">
        <v>77.759999999999991</v>
      </c>
    </row>
    <row r="936" spans="1:14" x14ac:dyDescent="0.3">
      <c r="A936" s="7" t="s">
        <v>1882</v>
      </c>
      <c r="B936" s="11" t="s">
        <v>1883</v>
      </c>
      <c r="C936" s="12">
        <v>1</v>
      </c>
      <c r="D936" s="12">
        <v>1</v>
      </c>
      <c r="E936" s="15">
        <v>43617</v>
      </c>
      <c r="F936" s="12">
        <v>447</v>
      </c>
      <c r="G936" s="12">
        <v>0</v>
      </c>
      <c r="H936" s="17">
        <v>0</v>
      </c>
      <c r="I936" s="31">
        <v>0</v>
      </c>
      <c r="J936" s="12">
        <v>447</v>
      </c>
      <c r="K936" s="11" t="s">
        <v>63</v>
      </c>
      <c r="L936" s="11" t="s">
        <v>64</v>
      </c>
      <c r="M936" s="12">
        <v>156.44999999999999</v>
      </c>
      <c r="N936" s="13">
        <v>290.55</v>
      </c>
    </row>
    <row r="937" spans="1:14" x14ac:dyDescent="0.3">
      <c r="A937" s="7" t="s">
        <v>1884</v>
      </c>
      <c r="B937" s="11" t="s">
        <v>1885</v>
      </c>
      <c r="C937" s="12">
        <v>1</v>
      </c>
      <c r="D937" s="12">
        <v>1</v>
      </c>
      <c r="E937" s="15">
        <v>43617</v>
      </c>
      <c r="F937" s="12">
        <v>144</v>
      </c>
      <c r="G937" s="12">
        <v>0</v>
      </c>
      <c r="H937" s="17">
        <v>0</v>
      </c>
      <c r="I937" s="31">
        <v>0</v>
      </c>
      <c r="J937" s="12">
        <v>144</v>
      </c>
      <c r="K937" s="11" t="s">
        <v>11</v>
      </c>
      <c r="L937" s="11" t="s">
        <v>119</v>
      </c>
      <c r="M937" s="12">
        <v>66.240000000000009</v>
      </c>
      <c r="N937" s="13">
        <v>77.759999999999991</v>
      </c>
    </row>
    <row r="938" spans="1:14" x14ac:dyDescent="0.3">
      <c r="A938" s="7" t="s">
        <v>1886</v>
      </c>
      <c r="B938" s="11" t="s">
        <v>1887</v>
      </c>
      <c r="C938" s="12">
        <v>1</v>
      </c>
      <c r="D938" s="12">
        <v>1</v>
      </c>
      <c r="E938" s="15">
        <v>43617</v>
      </c>
      <c r="F938" s="12">
        <v>192</v>
      </c>
      <c r="G938" s="12">
        <v>0</v>
      </c>
      <c r="H938" s="17">
        <v>0</v>
      </c>
      <c r="I938" s="31">
        <v>0</v>
      </c>
      <c r="J938" s="12">
        <v>192</v>
      </c>
      <c r="K938" s="11" t="s">
        <v>14</v>
      </c>
      <c r="L938" s="11" t="s">
        <v>78</v>
      </c>
      <c r="M938" s="12">
        <v>34.56</v>
      </c>
      <c r="N938" s="13">
        <v>157.44</v>
      </c>
    </row>
    <row r="939" spans="1:14" x14ac:dyDescent="0.3">
      <c r="A939" s="7" t="s">
        <v>1888</v>
      </c>
      <c r="B939" s="11" t="s">
        <v>1889</v>
      </c>
      <c r="C939" s="12">
        <v>1</v>
      </c>
      <c r="D939" s="12">
        <v>1</v>
      </c>
      <c r="E939" s="15">
        <v>43617</v>
      </c>
      <c r="F939" s="12">
        <v>447</v>
      </c>
      <c r="G939" s="12">
        <v>0</v>
      </c>
      <c r="H939" s="17">
        <v>0</v>
      </c>
      <c r="I939" s="31">
        <v>0</v>
      </c>
      <c r="J939" s="12">
        <v>447</v>
      </c>
      <c r="K939" s="11" t="s">
        <v>63</v>
      </c>
      <c r="L939" s="11" t="s">
        <v>64</v>
      </c>
      <c r="M939" s="12">
        <v>156.44999999999999</v>
      </c>
      <c r="N939" s="13">
        <v>290.55</v>
      </c>
    </row>
    <row r="940" spans="1:14" x14ac:dyDescent="0.3">
      <c r="A940" s="7" t="s">
        <v>1890</v>
      </c>
      <c r="B940" s="11" t="s">
        <v>1891</v>
      </c>
      <c r="C940" s="12">
        <v>1</v>
      </c>
      <c r="D940" s="12">
        <v>1</v>
      </c>
      <c r="E940" s="15">
        <v>43617</v>
      </c>
      <c r="F940" s="12">
        <v>144</v>
      </c>
      <c r="G940" s="12">
        <v>0</v>
      </c>
      <c r="H940" s="17">
        <v>0</v>
      </c>
      <c r="I940" s="31">
        <v>0</v>
      </c>
      <c r="J940" s="12">
        <v>144</v>
      </c>
      <c r="K940" s="11" t="s">
        <v>11</v>
      </c>
      <c r="L940" s="11" t="s">
        <v>119</v>
      </c>
      <c r="M940" s="12">
        <v>66.240000000000009</v>
      </c>
      <c r="N940" s="13">
        <v>77.759999999999991</v>
      </c>
    </row>
    <row r="941" spans="1:14" x14ac:dyDescent="0.3">
      <c r="A941" s="7" t="s">
        <v>1892</v>
      </c>
      <c r="B941" s="11" t="s">
        <v>1893</v>
      </c>
      <c r="C941" s="12">
        <v>1</v>
      </c>
      <c r="D941" s="12">
        <v>1</v>
      </c>
      <c r="E941" s="15">
        <v>43617</v>
      </c>
      <c r="F941" s="12">
        <v>220</v>
      </c>
      <c r="G941" s="12">
        <v>0</v>
      </c>
      <c r="H941" s="17">
        <v>0</v>
      </c>
      <c r="I941" s="31">
        <v>0</v>
      </c>
      <c r="J941" s="12">
        <v>220</v>
      </c>
      <c r="K941" s="11" t="s">
        <v>14</v>
      </c>
      <c r="L941" s="11" t="s">
        <v>15</v>
      </c>
      <c r="M941" s="12">
        <v>39.6</v>
      </c>
      <c r="N941" s="13">
        <v>180.4</v>
      </c>
    </row>
    <row r="942" spans="1:14" x14ac:dyDescent="0.3">
      <c r="A942" s="7" t="s">
        <v>1894</v>
      </c>
      <c r="B942" s="11" t="s">
        <v>1895</v>
      </c>
      <c r="C942" s="12">
        <v>1</v>
      </c>
      <c r="D942" s="12">
        <v>1</v>
      </c>
      <c r="E942" s="15">
        <v>43617</v>
      </c>
      <c r="F942" s="12">
        <v>240</v>
      </c>
      <c r="G942" s="12">
        <v>0</v>
      </c>
      <c r="H942" s="17">
        <v>0</v>
      </c>
      <c r="I942" s="31">
        <v>0</v>
      </c>
      <c r="J942" s="12">
        <v>240</v>
      </c>
      <c r="K942" s="11" t="s">
        <v>14</v>
      </c>
      <c r="L942" s="11" t="s">
        <v>17</v>
      </c>
      <c r="M942" s="12">
        <v>43.199999999999996</v>
      </c>
      <c r="N942" s="13">
        <v>196.8</v>
      </c>
    </row>
    <row r="943" spans="1:14" x14ac:dyDescent="0.3">
      <c r="A943" s="7" t="s">
        <v>1896</v>
      </c>
      <c r="B943" s="11" t="s">
        <v>1897</v>
      </c>
      <c r="C943" s="12">
        <v>1</v>
      </c>
      <c r="D943" s="12">
        <v>1</v>
      </c>
      <c r="E943" s="15">
        <v>43617</v>
      </c>
      <c r="F943" s="12">
        <v>293</v>
      </c>
      <c r="G943" s="12">
        <v>0</v>
      </c>
      <c r="H943" s="17">
        <v>0</v>
      </c>
      <c r="I943" s="31">
        <v>0</v>
      </c>
      <c r="J943" s="12">
        <v>293</v>
      </c>
      <c r="K943" s="11" t="s">
        <v>60</v>
      </c>
      <c r="L943" s="11" t="s">
        <v>250</v>
      </c>
      <c r="M943" s="12">
        <v>90.83</v>
      </c>
      <c r="N943" s="13">
        <v>202.17000000000002</v>
      </c>
    </row>
    <row r="944" spans="1:14" x14ac:dyDescent="0.3">
      <c r="A944" s="7" t="s">
        <v>1898</v>
      </c>
      <c r="B944" s="11" t="s">
        <v>1899</v>
      </c>
      <c r="C944" s="12">
        <v>1</v>
      </c>
      <c r="D944" s="12">
        <v>1</v>
      </c>
      <c r="E944" s="15">
        <v>43617</v>
      </c>
      <c r="F944" s="12">
        <v>447</v>
      </c>
      <c r="G944" s="12">
        <v>0</v>
      </c>
      <c r="H944" s="17">
        <v>0</v>
      </c>
      <c r="I944" s="31">
        <v>0</v>
      </c>
      <c r="J944" s="12">
        <v>447</v>
      </c>
      <c r="K944" s="11" t="s">
        <v>63</v>
      </c>
      <c r="L944" s="11" t="s">
        <v>64</v>
      </c>
      <c r="M944" s="12">
        <v>156.44999999999999</v>
      </c>
      <c r="N944" s="13">
        <v>290.55</v>
      </c>
    </row>
    <row r="945" spans="1:14" x14ac:dyDescent="0.3">
      <c r="A945" s="7" t="s">
        <v>1900</v>
      </c>
      <c r="B945" s="11" t="s">
        <v>1901</v>
      </c>
      <c r="C945" s="12">
        <v>1</v>
      </c>
      <c r="D945" s="12">
        <v>1</v>
      </c>
      <c r="E945" s="15">
        <v>43617</v>
      </c>
      <c r="F945" s="12">
        <v>144</v>
      </c>
      <c r="G945" s="12">
        <v>0</v>
      </c>
      <c r="H945" s="17">
        <v>0</v>
      </c>
      <c r="I945" s="31">
        <v>0</v>
      </c>
      <c r="J945" s="12">
        <v>144</v>
      </c>
      <c r="K945" s="11" t="s">
        <v>11</v>
      </c>
      <c r="L945" s="11" t="s">
        <v>119</v>
      </c>
      <c r="M945" s="12">
        <v>66.240000000000009</v>
      </c>
      <c r="N945" s="13">
        <v>77.759999999999991</v>
      </c>
    </row>
    <row r="946" spans="1:14" x14ac:dyDescent="0.3">
      <c r="A946" s="7" t="s">
        <v>1902</v>
      </c>
      <c r="B946" s="11" t="s">
        <v>1903</v>
      </c>
      <c r="C946" s="12">
        <v>1</v>
      </c>
      <c r="D946" s="12">
        <v>1</v>
      </c>
      <c r="E946" s="15">
        <v>43617</v>
      </c>
      <c r="F946" s="12">
        <v>168</v>
      </c>
      <c r="G946" s="12">
        <v>0</v>
      </c>
      <c r="H946" s="17">
        <v>0</v>
      </c>
      <c r="I946" s="31">
        <v>0</v>
      </c>
      <c r="J946" s="12">
        <v>168</v>
      </c>
      <c r="K946" s="11" t="s">
        <v>11</v>
      </c>
      <c r="L946" s="11" t="s">
        <v>12</v>
      </c>
      <c r="M946" s="12">
        <v>25.2</v>
      </c>
      <c r="N946" s="13">
        <v>142.80000000000001</v>
      </c>
    </row>
    <row r="947" spans="1:14" x14ac:dyDescent="0.3">
      <c r="A947" s="7" t="s">
        <v>1904</v>
      </c>
      <c r="B947" s="11" t="s">
        <v>1905</v>
      </c>
      <c r="C947" s="12">
        <v>1</v>
      </c>
      <c r="D947" s="12">
        <v>1</v>
      </c>
      <c r="E947" s="15">
        <v>43617</v>
      </c>
      <c r="F947" s="12">
        <v>240</v>
      </c>
      <c r="G947" s="12">
        <v>0</v>
      </c>
      <c r="H947" s="17">
        <v>0</v>
      </c>
      <c r="I947" s="31">
        <v>0</v>
      </c>
      <c r="J947" s="12">
        <v>240</v>
      </c>
      <c r="K947" s="11" t="s">
        <v>14</v>
      </c>
      <c r="L947" s="11" t="s">
        <v>17</v>
      </c>
      <c r="M947" s="12">
        <v>43.199999999999996</v>
      </c>
      <c r="N947" s="13">
        <v>196.8</v>
      </c>
    </row>
    <row r="948" spans="1:14" x14ac:dyDescent="0.3">
      <c r="A948" s="7" t="s">
        <v>1906</v>
      </c>
      <c r="B948" s="11" t="s">
        <v>1907</v>
      </c>
      <c r="C948" s="12">
        <v>1</v>
      </c>
      <c r="D948" s="12">
        <v>1</v>
      </c>
      <c r="E948" s="15">
        <v>43617</v>
      </c>
      <c r="F948" s="12">
        <v>220</v>
      </c>
      <c r="G948" s="12">
        <v>0</v>
      </c>
      <c r="H948" s="17">
        <v>0</v>
      </c>
      <c r="I948" s="31">
        <v>0</v>
      </c>
      <c r="J948" s="12">
        <v>220</v>
      </c>
      <c r="K948" s="11" t="s">
        <v>14</v>
      </c>
      <c r="L948" s="11" t="s">
        <v>15</v>
      </c>
      <c r="M948" s="12">
        <v>39.6</v>
      </c>
      <c r="N948" s="13">
        <v>180.4</v>
      </c>
    </row>
    <row r="949" spans="1:14" x14ac:dyDescent="0.3">
      <c r="A949" s="7" t="s">
        <v>1908</v>
      </c>
      <c r="B949" s="11" t="s">
        <v>1909</v>
      </c>
      <c r="C949" s="12">
        <v>1</v>
      </c>
      <c r="D949" s="12">
        <v>1</v>
      </c>
      <c r="E949" s="15">
        <v>43617</v>
      </c>
      <c r="F949" s="12">
        <v>240</v>
      </c>
      <c r="G949" s="12">
        <v>0</v>
      </c>
      <c r="H949" s="17">
        <v>0</v>
      </c>
      <c r="I949" s="31">
        <v>0</v>
      </c>
      <c r="J949" s="12">
        <v>240</v>
      </c>
      <c r="K949" s="11" t="s">
        <v>14</v>
      </c>
      <c r="L949" s="11" t="s">
        <v>17</v>
      </c>
      <c r="M949" s="12">
        <v>43.199999999999996</v>
      </c>
      <c r="N949" s="13">
        <v>196.8</v>
      </c>
    </row>
    <row r="950" spans="1:14" x14ac:dyDescent="0.3">
      <c r="A950" s="7" t="s">
        <v>1910</v>
      </c>
      <c r="B950" s="11" t="s">
        <v>1911</v>
      </c>
      <c r="C950" s="12">
        <v>1</v>
      </c>
      <c r="D950" s="12">
        <v>1</v>
      </c>
      <c r="E950" s="15">
        <v>43617</v>
      </c>
      <c r="F950" s="12">
        <v>220</v>
      </c>
      <c r="G950" s="12">
        <v>0</v>
      </c>
      <c r="H950" s="17">
        <v>0</v>
      </c>
      <c r="I950" s="31">
        <v>0</v>
      </c>
      <c r="J950" s="12">
        <v>220</v>
      </c>
      <c r="K950" s="11" t="s">
        <v>14</v>
      </c>
      <c r="L950" s="11" t="s">
        <v>15</v>
      </c>
      <c r="M950" s="12">
        <v>39.6</v>
      </c>
      <c r="N950" s="13">
        <v>180.4</v>
      </c>
    </row>
    <row r="951" spans="1:14" x14ac:dyDescent="0.3">
      <c r="A951" s="7" t="s">
        <v>1912</v>
      </c>
      <c r="B951" s="11" t="s">
        <v>1913</v>
      </c>
      <c r="C951" s="12">
        <v>1</v>
      </c>
      <c r="D951" s="12">
        <v>1</v>
      </c>
      <c r="E951" s="15">
        <v>43617</v>
      </c>
      <c r="F951" s="12">
        <v>447</v>
      </c>
      <c r="G951" s="12">
        <v>0</v>
      </c>
      <c r="H951" s="17">
        <v>0</v>
      </c>
      <c r="I951" s="31">
        <v>0</v>
      </c>
      <c r="J951" s="12">
        <v>447</v>
      </c>
      <c r="K951" s="11" t="s">
        <v>63</v>
      </c>
      <c r="L951" s="11" t="s">
        <v>64</v>
      </c>
      <c r="M951" s="12">
        <v>156.44999999999999</v>
      </c>
      <c r="N951" s="13">
        <v>290.55</v>
      </c>
    </row>
    <row r="952" spans="1:14" x14ac:dyDescent="0.3">
      <c r="A952" s="7" t="s">
        <v>1914</v>
      </c>
      <c r="B952" s="11" t="s">
        <v>1915</v>
      </c>
      <c r="C952" s="12">
        <v>1</v>
      </c>
      <c r="D952" s="12">
        <v>1</v>
      </c>
      <c r="E952" s="15">
        <v>43617</v>
      </c>
      <c r="F952" s="12">
        <v>168</v>
      </c>
      <c r="G952" s="12">
        <v>0</v>
      </c>
      <c r="H952" s="17">
        <v>0</v>
      </c>
      <c r="I952" s="31">
        <v>0</v>
      </c>
      <c r="J952" s="12">
        <v>168</v>
      </c>
      <c r="K952" s="11" t="s">
        <v>11</v>
      </c>
      <c r="L952" s="11" t="s">
        <v>121</v>
      </c>
      <c r="M952" s="12">
        <v>75.600000000000009</v>
      </c>
      <c r="N952" s="13">
        <v>92.399999999999991</v>
      </c>
    </row>
    <row r="953" spans="1:14" x14ac:dyDescent="0.3">
      <c r="A953" s="7" t="s">
        <v>1916</v>
      </c>
      <c r="B953" s="11" t="s">
        <v>1917</v>
      </c>
      <c r="C953" s="12">
        <v>1</v>
      </c>
      <c r="D953" s="12">
        <v>1</v>
      </c>
      <c r="E953" s="15">
        <v>43617</v>
      </c>
      <c r="F953" s="12">
        <v>205</v>
      </c>
      <c r="G953" s="12">
        <v>0</v>
      </c>
      <c r="H953" s="17">
        <v>0</v>
      </c>
      <c r="I953" s="31">
        <v>0</v>
      </c>
      <c r="J953" s="12">
        <v>205</v>
      </c>
      <c r="K953" s="11" t="s">
        <v>14</v>
      </c>
      <c r="L953" s="11" t="s">
        <v>87</v>
      </c>
      <c r="M953" s="12">
        <v>36.9</v>
      </c>
      <c r="N953" s="13">
        <v>168.1</v>
      </c>
    </row>
    <row r="954" spans="1:14" x14ac:dyDescent="0.3">
      <c r="A954" s="7" t="s">
        <v>1918</v>
      </c>
      <c r="B954" s="11" t="s">
        <v>1919</v>
      </c>
      <c r="C954" s="12">
        <v>1</v>
      </c>
      <c r="D954" s="12">
        <v>1</v>
      </c>
      <c r="E954" s="15">
        <v>43617</v>
      </c>
      <c r="F954" s="12">
        <v>205</v>
      </c>
      <c r="G954" s="12">
        <v>0</v>
      </c>
      <c r="H954" s="17">
        <v>0</v>
      </c>
      <c r="I954" s="31">
        <v>0</v>
      </c>
      <c r="J954" s="12">
        <v>205</v>
      </c>
      <c r="K954" s="11" t="s">
        <v>14</v>
      </c>
      <c r="L954" s="11" t="s">
        <v>87</v>
      </c>
      <c r="M954" s="12">
        <v>36.9</v>
      </c>
      <c r="N954" s="13">
        <v>168.1</v>
      </c>
    </row>
    <row r="955" spans="1:14" x14ac:dyDescent="0.3">
      <c r="A955" s="7" t="s">
        <v>1920</v>
      </c>
      <c r="B955" s="11" t="s">
        <v>1921</v>
      </c>
      <c r="C955" s="12">
        <v>1</v>
      </c>
      <c r="D955" s="12">
        <v>1</v>
      </c>
      <c r="E955" s="15">
        <v>43617</v>
      </c>
      <c r="F955" s="12">
        <v>447</v>
      </c>
      <c r="G955" s="12">
        <v>0</v>
      </c>
      <c r="H955" s="17">
        <v>0</v>
      </c>
      <c r="I955" s="31">
        <v>0</v>
      </c>
      <c r="J955" s="12">
        <v>447</v>
      </c>
      <c r="K955" s="11" t="s">
        <v>63</v>
      </c>
      <c r="L955" s="11" t="s">
        <v>64</v>
      </c>
      <c r="M955" s="12">
        <v>156.44999999999999</v>
      </c>
      <c r="N955" s="13">
        <v>290.55</v>
      </c>
    </row>
    <row r="956" spans="1:14" x14ac:dyDescent="0.3">
      <c r="A956" s="7" t="s">
        <v>1922</v>
      </c>
      <c r="B956" s="11" t="s">
        <v>1923</v>
      </c>
      <c r="C956" s="12">
        <v>1</v>
      </c>
      <c r="D956" s="12">
        <v>1</v>
      </c>
      <c r="E956" s="15">
        <v>43617</v>
      </c>
      <c r="F956" s="12">
        <v>144</v>
      </c>
      <c r="G956" s="12">
        <v>0</v>
      </c>
      <c r="H956" s="17">
        <v>0</v>
      </c>
      <c r="I956" s="31">
        <v>0</v>
      </c>
      <c r="J956" s="12">
        <v>144</v>
      </c>
      <c r="K956" s="11" t="s">
        <v>11</v>
      </c>
      <c r="L956" s="11" t="s">
        <v>119</v>
      </c>
      <c r="M956" s="12">
        <v>66.240000000000009</v>
      </c>
      <c r="N956" s="13">
        <v>77.759999999999991</v>
      </c>
    </row>
    <row r="957" spans="1:14" x14ac:dyDescent="0.3">
      <c r="A957" s="7" t="s">
        <v>1924</v>
      </c>
      <c r="B957" s="11" t="s">
        <v>1925</v>
      </c>
      <c r="C957" s="12">
        <v>1</v>
      </c>
      <c r="D957" s="12">
        <v>1</v>
      </c>
      <c r="E957" s="15">
        <v>43617</v>
      </c>
      <c r="F957" s="12">
        <v>240</v>
      </c>
      <c r="G957" s="12">
        <v>0</v>
      </c>
      <c r="H957" s="17">
        <v>0</v>
      </c>
      <c r="I957" s="31">
        <v>0</v>
      </c>
      <c r="J957" s="12">
        <v>240</v>
      </c>
      <c r="K957" s="11" t="s">
        <v>14</v>
      </c>
      <c r="L957" s="11" t="s">
        <v>17</v>
      </c>
      <c r="M957" s="12">
        <v>43.199999999999996</v>
      </c>
      <c r="N957" s="13">
        <v>196.8</v>
      </c>
    </row>
    <row r="958" spans="1:14" x14ac:dyDescent="0.3">
      <c r="A958" s="7" t="s">
        <v>1926</v>
      </c>
      <c r="B958" s="11" t="s">
        <v>1927</v>
      </c>
      <c r="C958" s="12">
        <v>1</v>
      </c>
      <c r="D958" s="12">
        <v>1</v>
      </c>
      <c r="E958" s="15">
        <v>43617</v>
      </c>
      <c r="F958" s="12">
        <v>327</v>
      </c>
      <c r="G958" s="12">
        <v>0</v>
      </c>
      <c r="H958" s="17">
        <v>0</v>
      </c>
      <c r="I958" s="31">
        <v>0</v>
      </c>
      <c r="J958" s="12">
        <v>327</v>
      </c>
      <c r="K958" s="11" t="s">
        <v>20</v>
      </c>
      <c r="L958" s="11" t="s">
        <v>100</v>
      </c>
      <c r="M958" s="12">
        <v>94.83</v>
      </c>
      <c r="N958" s="13">
        <v>232.17000000000002</v>
      </c>
    </row>
    <row r="959" spans="1:14" x14ac:dyDescent="0.3">
      <c r="A959" s="7" t="s">
        <v>1928</v>
      </c>
      <c r="B959" s="11" t="s">
        <v>1929</v>
      </c>
      <c r="C959" s="12">
        <v>1</v>
      </c>
      <c r="D959" s="12">
        <v>1</v>
      </c>
      <c r="E959" s="15">
        <v>43617</v>
      </c>
      <c r="F959" s="12">
        <v>255</v>
      </c>
      <c r="G959" s="12">
        <v>0</v>
      </c>
      <c r="H959" s="17">
        <v>0</v>
      </c>
      <c r="I959" s="31">
        <v>0</v>
      </c>
      <c r="J959" s="12">
        <v>255</v>
      </c>
      <c r="K959" s="11" t="s">
        <v>20</v>
      </c>
      <c r="L959" s="11" t="s">
        <v>102</v>
      </c>
      <c r="M959" s="12">
        <v>66.3</v>
      </c>
      <c r="N959" s="13">
        <v>188.7</v>
      </c>
    </row>
    <row r="960" spans="1:14" x14ac:dyDescent="0.3">
      <c r="A960" s="7" t="s">
        <v>1930</v>
      </c>
      <c r="B960" s="11" t="s">
        <v>1931</v>
      </c>
      <c r="C960" s="12">
        <v>1</v>
      </c>
      <c r="D960" s="12">
        <v>1</v>
      </c>
      <c r="E960" s="15">
        <v>43617</v>
      </c>
      <c r="F960" s="12">
        <v>327</v>
      </c>
      <c r="G960" s="12">
        <v>0</v>
      </c>
      <c r="H960" s="17">
        <v>0</v>
      </c>
      <c r="I960" s="31">
        <v>0</v>
      </c>
      <c r="J960" s="12">
        <v>327</v>
      </c>
      <c r="K960" s="11" t="s">
        <v>20</v>
      </c>
      <c r="L960" s="11" t="s">
        <v>100</v>
      </c>
      <c r="M960" s="12">
        <v>94.83</v>
      </c>
      <c r="N960" s="13">
        <v>232.17000000000002</v>
      </c>
    </row>
    <row r="961" spans="1:14" x14ac:dyDescent="0.3">
      <c r="A961" s="7" t="s">
        <v>1932</v>
      </c>
      <c r="B961" s="11" t="s">
        <v>1933</v>
      </c>
      <c r="C961" s="12">
        <v>1</v>
      </c>
      <c r="D961" s="12">
        <v>1</v>
      </c>
      <c r="E961" s="15">
        <v>43617</v>
      </c>
      <c r="F961" s="12">
        <v>592</v>
      </c>
      <c r="G961" s="12">
        <v>0</v>
      </c>
      <c r="H961" s="17">
        <v>0</v>
      </c>
      <c r="I961" s="31">
        <v>0</v>
      </c>
      <c r="J961" s="12">
        <v>592</v>
      </c>
      <c r="K961" s="11" t="s">
        <v>44</v>
      </c>
      <c r="L961" s="11" t="s">
        <v>55</v>
      </c>
      <c r="M961" s="12">
        <v>165.76000000000002</v>
      </c>
      <c r="N961" s="13">
        <v>426.24</v>
      </c>
    </row>
    <row r="962" spans="1:14" x14ac:dyDescent="0.3">
      <c r="A962" s="7" t="s">
        <v>1934</v>
      </c>
      <c r="B962" s="11" t="s">
        <v>1935</v>
      </c>
      <c r="C962" s="12">
        <v>1</v>
      </c>
      <c r="D962" s="12">
        <v>1</v>
      </c>
      <c r="E962" s="15">
        <v>43617</v>
      </c>
      <c r="F962" s="12">
        <v>492</v>
      </c>
      <c r="G962" s="12">
        <v>0</v>
      </c>
      <c r="H962" s="17">
        <v>0</v>
      </c>
      <c r="I962" s="31">
        <v>0</v>
      </c>
      <c r="J962" s="12">
        <v>492</v>
      </c>
      <c r="K962" s="11" t="s">
        <v>38</v>
      </c>
      <c r="L962" s="11" t="s">
        <v>39</v>
      </c>
      <c r="M962" s="12">
        <v>123</v>
      </c>
      <c r="N962" s="13">
        <v>369</v>
      </c>
    </row>
    <row r="963" spans="1:14" x14ac:dyDescent="0.3">
      <c r="A963" s="7" t="s">
        <v>1936</v>
      </c>
      <c r="B963" s="11" t="s">
        <v>1937</v>
      </c>
      <c r="C963" s="12">
        <v>1</v>
      </c>
      <c r="D963" s="12">
        <v>1</v>
      </c>
      <c r="E963" s="15">
        <v>43617</v>
      </c>
      <c r="F963" s="12">
        <v>636</v>
      </c>
      <c r="G963" s="12">
        <v>0</v>
      </c>
      <c r="H963" s="17">
        <v>0</v>
      </c>
      <c r="I963" s="31">
        <v>0</v>
      </c>
      <c r="J963" s="12">
        <v>636</v>
      </c>
      <c r="K963" s="11" t="s">
        <v>41</v>
      </c>
      <c r="L963" s="11" t="s">
        <v>194</v>
      </c>
      <c r="M963" s="12">
        <v>216.24</v>
      </c>
      <c r="N963" s="13">
        <v>419.76</v>
      </c>
    </row>
    <row r="964" spans="1:14" x14ac:dyDescent="0.3">
      <c r="A964" s="7" t="s">
        <v>1938</v>
      </c>
      <c r="B964" s="11" t="s">
        <v>1939</v>
      </c>
      <c r="C964" s="12">
        <v>1</v>
      </c>
      <c r="D964" s="12">
        <v>1</v>
      </c>
      <c r="E964" s="15">
        <v>43617</v>
      </c>
      <c r="F964" s="12">
        <v>478</v>
      </c>
      <c r="G964" s="12">
        <v>0</v>
      </c>
      <c r="H964" s="17">
        <v>0</v>
      </c>
      <c r="I964" s="31">
        <v>0</v>
      </c>
      <c r="J964" s="12">
        <v>478</v>
      </c>
      <c r="K964" s="11" t="s">
        <v>44</v>
      </c>
      <c r="L964" s="11" t="s">
        <v>162</v>
      </c>
      <c r="M964" s="12">
        <v>119.5</v>
      </c>
      <c r="N964" s="13">
        <v>358.5</v>
      </c>
    </row>
    <row r="965" spans="1:14" x14ac:dyDescent="0.3">
      <c r="A965" s="7" t="s">
        <v>1940</v>
      </c>
      <c r="B965" s="11" t="s">
        <v>1941</v>
      </c>
      <c r="C965" s="12">
        <v>1</v>
      </c>
      <c r="D965" s="12">
        <v>1</v>
      </c>
      <c r="E965" s="15">
        <v>43617</v>
      </c>
      <c r="F965" s="12">
        <v>283</v>
      </c>
      <c r="G965" s="12">
        <v>0</v>
      </c>
      <c r="H965" s="17">
        <v>0</v>
      </c>
      <c r="I965" s="31">
        <v>0</v>
      </c>
      <c r="J965" s="12">
        <v>283</v>
      </c>
      <c r="K965" s="11" t="s">
        <v>60</v>
      </c>
      <c r="L965" s="11" t="s">
        <v>745</v>
      </c>
      <c r="M965" s="12">
        <v>82.07</v>
      </c>
      <c r="N965" s="13">
        <v>200.93</v>
      </c>
    </row>
    <row r="966" spans="1:14" x14ac:dyDescent="0.3">
      <c r="A966" s="7" t="s">
        <v>1942</v>
      </c>
      <c r="B966" s="11" t="s">
        <v>1943</v>
      </c>
      <c r="C966" s="12">
        <v>1</v>
      </c>
      <c r="D966" s="12">
        <v>1</v>
      </c>
      <c r="E966" s="15">
        <v>43617</v>
      </c>
      <c r="F966" s="12">
        <v>383</v>
      </c>
      <c r="G966" s="12">
        <v>0</v>
      </c>
      <c r="H966" s="17">
        <v>0</v>
      </c>
      <c r="I966" s="31">
        <v>0</v>
      </c>
      <c r="J966" s="12">
        <v>383</v>
      </c>
      <c r="K966" s="11" t="s">
        <v>63</v>
      </c>
      <c r="L966" s="11" t="s">
        <v>66</v>
      </c>
      <c r="M966" s="12">
        <v>122.56</v>
      </c>
      <c r="N966" s="13">
        <v>260.44</v>
      </c>
    </row>
    <row r="967" spans="1:14" x14ac:dyDescent="0.3">
      <c r="A967" s="7" t="s">
        <v>1944</v>
      </c>
      <c r="B967" s="11" t="s">
        <v>1945</v>
      </c>
      <c r="C967" s="12">
        <v>1</v>
      </c>
      <c r="D967" s="12">
        <v>1</v>
      </c>
      <c r="E967" s="15">
        <v>43617</v>
      </c>
      <c r="F967" s="12">
        <v>144</v>
      </c>
      <c r="G967" s="12">
        <v>0</v>
      </c>
      <c r="H967" s="17">
        <v>0</v>
      </c>
      <c r="I967" s="31">
        <v>0</v>
      </c>
      <c r="J967" s="12">
        <v>144</v>
      </c>
      <c r="K967" s="11" t="s">
        <v>11</v>
      </c>
      <c r="L967" s="11" t="s">
        <v>119</v>
      </c>
      <c r="M967" s="12">
        <v>66.240000000000009</v>
      </c>
      <c r="N967" s="13">
        <v>77.759999999999991</v>
      </c>
    </row>
    <row r="968" spans="1:14" x14ac:dyDescent="0.3">
      <c r="A968" s="7" t="s">
        <v>1946</v>
      </c>
      <c r="B968" s="11" t="s">
        <v>1947</v>
      </c>
      <c r="C968" s="12">
        <v>1</v>
      </c>
      <c r="D968" s="12">
        <v>1</v>
      </c>
      <c r="E968" s="15">
        <v>43617</v>
      </c>
      <c r="F968" s="12">
        <v>205</v>
      </c>
      <c r="G968" s="12">
        <v>0</v>
      </c>
      <c r="H968" s="17">
        <v>0</v>
      </c>
      <c r="I968" s="31">
        <v>0</v>
      </c>
      <c r="J968" s="12">
        <v>205</v>
      </c>
      <c r="K968" s="11" t="s">
        <v>14</v>
      </c>
      <c r="L968" s="11" t="s">
        <v>87</v>
      </c>
      <c r="M968" s="12">
        <v>36.9</v>
      </c>
      <c r="N968" s="13">
        <v>168.1</v>
      </c>
    </row>
    <row r="969" spans="1:14" x14ac:dyDescent="0.3">
      <c r="A969" s="7" t="s">
        <v>1948</v>
      </c>
      <c r="B969" s="11" t="s">
        <v>1949</v>
      </c>
      <c r="C969" s="12">
        <v>1</v>
      </c>
      <c r="D969" s="12">
        <v>1</v>
      </c>
      <c r="E969" s="15">
        <v>43617</v>
      </c>
      <c r="F969" s="12">
        <v>220</v>
      </c>
      <c r="G969" s="12">
        <v>0</v>
      </c>
      <c r="H969" s="17">
        <v>0</v>
      </c>
      <c r="I969" s="31">
        <v>0</v>
      </c>
      <c r="J969" s="12">
        <v>220</v>
      </c>
      <c r="K969" s="11" t="s">
        <v>14</v>
      </c>
      <c r="L969" s="11" t="s">
        <v>15</v>
      </c>
      <c r="M969" s="12">
        <v>39.6</v>
      </c>
      <c r="N969" s="13">
        <v>180.4</v>
      </c>
    </row>
    <row r="970" spans="1:14" x14ac:dyDescent="0.3">
      <c r="A970" s="7" t="s">
        <v>1950</v>
      </c>
      <c r="B970" s="11" t="s">
        <v>1951</v>
      </c>
      <c r="C970" s="12">
        <v>1</v>
      </c>
      <c r="D970" s="12">
        <v>1</v>
      </c>
      <c r="E970" s="15">
        <v>43617</v>
      </c>
      <c r="F970" s="12">
        <v>205</v>
      </c>
      <c r="G970" s="12">
        <v>0</v>
      </c>
      <c r="H970" s="17">
        <v>0</v>
      </c>
      <c r="I970" s="31">
        <v>0</v>
      </c>
      <c r="J970" s="12">
        <v>205</v>
      </c>
      <c r="K970" s="11" t="s">
        <v>14</v>
      </c>
      <c r="L970" s="11" t="s">
        <v>87</v>
      </c>
      <c r="M970" s="12">
        <v>36.9</v>
      </c>
      <c r="N970" s="13">
        <v>168.1</v>
      </c>
    </row>
    <row r="971" spans="1:14" x14ac:dyDescent="0.3">
      <c r="A971" s="7" t="s">
        <v>1952</v>
      </c>
      <c r="B971" s="11" t="s">
        <v>1953</v>
      </c>
      <c r="C971" s="12">
        <v>1</v>
      </c>
      <c r="D971" s="12">
        <v>1</v>
      </c>
      <c r="E971" s="15">
        <v>43617</v>
      </c>
      <c r="F971" s="12">
        <v>258</v>
      </c>
      <c r="G971" s="12">
        <v>0</v>
      </c>
      <c r="H971" s="17">
        <v>0</v>
      </c>
      <c r="I971" s="31">
        <v>0</v>
      </c>
      <c r="J971" s="12">
        <v>258</v>
      </c>
      <c r="K971" s="11" t="s">
        <v>20</v>
      </c>
      <c r="L971" s="11" t="s">
        <v>105</v>
      </c>
      <c r="M971" s="12">
        <v>72.240000000000009</v>
      </c>
      <c r="N971" s="13">
        <v>185.76</v>
      </c>
    </row>
    <row r="972" spans="1:14" x14ac:dyDescent="0.3">
      <c r="A972" s="7" t="s">
        <v>1954</v>
      </c>
      <c r="B972" s="11" t="s">
        <v>1955</v>
      </c>
      <c r="C972" s="12">
        <v>1</v>
      </c>
      <c r="D972" s="12">
        <v>1</v>
      </c>
      <c r="E972" s="15">
        <v>43617</v>
      </c>
      <c r="F972" s="12">
        <v>447</v>
      </c>
      <c r="G972" s="12">
        <v>0</v>
      </c>
      <c r="H972" s="17">
        <v>0</v>
      </c>
      <c r="I972" s="31">
        <v>0</v>
      </c>
      <c r="J972" s="12">
        <v>447</v>
      </c>
      <c r="K972" s="11" t="s">
        <v>63</v>
      </c>
      <c r="L972" s="11" t="s">
        <v>64</v>
      </c>
      <c r="M972" s="12">
        <v>156.44999999999999</v>
      </c>
      <c r="N972" s="13">
        <v>290.55</v>
      </c>
    </row>
    <row r="973" spans="1:14" x14ac:dyDescent="0.3">
      <c r="A973" s="7" t="s">
        <v>1956</v>
      </c>
      <c r="B973" s="11" t="s">
        <v>1957</v>
      </c>
      <c r="C973" s="12">
        <v>1</v>
      </c>
      <c r="D973" s="12">
        <v>1</v>
      </c>
      <c r="E973" s="15">
        <v>43617</v>
      </c>
      <c r="F973" s="12">
        <v>168</v>
      </c>
      <c r="G973" s="12">
        <v>0</v>
      </c>
      <c r="H973" s="17">
        <v>0</v>
      </c>
      <c r="I973" s="31">
        <v>0</v>
      </c>
      <c r="J973" s="12">
        <v>168</v>
      </c>
      <c r="K973" s="11" t="s">
        <v>11</v>
      </c>
      <c r="L973" s="11" t="s">
        <v>12</v>
      </c>
      <c r="M973" s="12">
        <v>25.2</v>
      </c>
      <c r="N973" s="13">
        <v>142.80000000000001</v>
      </c>
    </row>
    <row r="974" spans="1:14" x14ac:dyDescent="0.3">
      <c r="A974" s="7" t="s">
        <v>1958</v>
      </c>
      <c r="B974" s="11" t="s">
        <v>1959</v>
      </c>
      <c r="C974" s="12">
        <v>1</v>
      </c>
      <c r="D974" s="12">
        <v>1</v>
      </c>
      <c r="E974" s="15">
        <v>43617</v>
      </c>
      <c r="F974" s="12">
        <v>210</v>
      </c>
      <c r="G974" s="12">
        <v>0</v>
      </c>
      <c r="H974" s="17">
        <v>0</v>
      </c>
      <c r="I974" s="31">
        <v>0</v>
      </c>
      <c r="J974" s="12">
        <v>210</v>
      </c>
      <c r="K974" s="11" t="s">
        <v>14</v>
      </c>
      <c r="L974" s="11" t="s">
        <v>75</v>
      </c>
      <c r="M974" s="12">
        <v>37.799999999999997</v>
      </c>
      <c r="N974" s="13">
        <v>172.2</v>
      </c>
    </row>
    <row r="975" spans="1:14" x14ac:dyDescent="0.3">
      <c r="A975" s="7" t="s">
        <v>1960</v>
      </c>
      <c r="B975" s="11" t="s">
        <v>1961</v>
      </c>
      <c r="C975" s="12">
        <v>1</v>
      </c>
      <c r="D975" s="12">
        <v>1</v>
      </c>
      <c r="E975" s="15">
        <v>43617</v>
      </c>
      <c r="F975" s="12">
        <v>327</v>
      </c>
      <c r="G975" s="12">
        <v>0</v>
      </c>
      <c r="H975" s="17">
        <v>0</v>
      </c>
      <c r="I975" s="31">
        <v>0</v>
      </c>
      <c r="J975" s="12">
        <v>327</v>
      </c>
      <c r="K975" s="11" t="s">
        <v>20</v>
      </c>
      <c r="L975" s="11" t="s">
        <v>100</v>
      </c>
      <c r="M975" s="12">
        <v>94.83</v>
      </c>
      <c r="N975" s="13">
        <v>232.17000000000002</v>
      </c>
    </row>
    <row r="976" spans="1:14" x14ac:dyDescent="0.3">
      <c r="A976" s="7" t="s">
        <v>1962</v>
      </c>
      <c r="B976" s="11" t="s">
        <v>1963</v>
      </c>
      <c r="C976" s="12">
        <v>1</v>
      </c>
      <c r="D976" s="12">
        <v>1</v>
      </c>
      <c r="E976" s="15">
        <v>43617</v>
      </c>
      <c r="F976" s="12">
        <v>258</v>
      </c>
      <c r="G976" s="12">
        <v>0</v>
      </c>
      <c r="H976" s="17">
        <v>0</v>
      </c>
      <c r="I976" s="31">
        <v>0</v>
      </c>
      <c r="J976" s="12">
        <v>258</v>
      </c>
      <c r="K976" s="11" t="s">
        <v>20</v>
      </c>
      <c r="L976" s="11" t="s">
        <v>105</v>
      </c>
      <c r="M976" s="12">
        <v>72.240000000000009</v>
      </c>
      <c r="N976" s="13">
        <v>185.76</v>
      </c>
    </row>
    <row r="977" spans="1:14" x14ac:dyDescent="0.3">
      <c r="A977" s="7" t="s">
        <v>1964</v>
      </c>
      <c r="B977" s="11" t="s">
        <v>1965</v>
      </c>
      <c r="C977" s="12">
        <v>1</v>
      </c>
      <c r="D977" s="12">
        <v>1</v>
      </c>
      <c r="E977" s="15">
        <v>43617</v>
      </c>
      <c r="F977" s="12">
        <v>258</v>
      </c>
      <c r="G977" s="12">
        <v>0</v>
      </c>
      <c r="H977" s="17">
        <v>0</v>
      </c>
      <c r="I977" s="31">
        <v>0</v>
      </c>
      <c r="J977" s="12">
        <v>258</v>
      </c>
      <c r="K977" s="11" t="s">
        <v>20</v>
      </c>
      <c r="L977" s="11" t="s">
        <v>105</v>
      </c>
      <c r="M977" s="12">
        <v>72.240000000000009</v>
      </c>
      <c r="N977" s="13">
        <v>185.76</v>
      </c>
    </row>
    <row r="978" spans="1:14" x14ac:dyDescent="0.3">
      <c r="A978" s="7" t="s">
        <v>1966</v>
      </c>
      <c r="B978" s="11" t="s">
        <v>1967</v>
      </c>
      <c r="C978" s="12">
        <v>1</v>
      </c>
      <c r="D978" s="12">
        <v>1</v>
      </c>
      <c r="E978" s="15">
        <v>43617</v>
      </c>
      <c r="F978" s="12">
        <v>327</v>
      </c>
      <c r="G978" s="12">
        <v>0</v>
      </c>
      <c r="H978" s="17">
        <v>0</v>
      </c>
      <c r="I978" s="31">
        <v>0</v>
      </c>
      <c r="J978" s="12">
        <v>327</v>
      </c>
      <c r="K978" s="11" t="s">
        <v>20</v>
      </c>
      <c r="L978" s="11" t="s">
        <v>100</v>
      </c>
      <c r="M978" s="12">
        <v>94.83</v>
      </c>
      <c r="N978" s="13">
        <v>232.17000000000002</v>
      </c>
    </row>
    <row r="979" spans="1:14" x14ac:dyDescent="0.3">
      <c r="A979" s="7" t="s">
        <v>1968</v>
      </c>
      <c r="B979" s="11" t="s">
        <v>1969</v>
      </c>
      <c r="C979" s="12">
        <v>1</v>
      </c>
      <c r="D979" s="12">
        <v>1</v>
      </c>
      <c r="E979" s="15">
        <v>43617</v>
      </c>
      <c r="F979" s="12">
        <v>258</v>
      </c>
      <c r="G979" s="12">
        <v>0</v>
      </c>
      <c r="H979" s="17">
        <v>0</v>
      </c>
      <c r="I979" s="31">
        <v>0</v>
      </c>
      <c r="J979" s="12">
        <v>258</v>
      </c>
      <c r="K979" s="11" t="s">
        <v>20</v>
      </c>
      <c r="L979" s="11" t="s">
        <v>105</v>
      </c>
      <c r="M979" s="12">
        <v>72.240000000000009</v>
      </c>
      <c r="N979" s="13">
        <v>185.76</v>
      </c>
    </row>
    <row r="980" spans="1:14" x14ac:dyDescent="0.3">
      <c r="A980" s="7" t="s">
        <v>1970</v>
      </c>
      <c r="B980" s="11" t="s">
        <v>1971</v>
      </c>
      <c r="C980" s="12">
        <v>1</v>
      </c>
      <c r="D980" s="12">
        <v>1</v>
      </c>
      <c r="E980" s="15">
        <v>43617</v>
      </c>
      <c r="F980" s="12">
        <v>168</v>
      </c>
      <c r="G980" s="12">
        <v>0</v>
      </c>
      <c r="H980" s="17">
        <v>0</v>
      </c>
      <c r="I980" s="31">
        <v>0</v>
      </c>
      <c r="J980" s="12">
        <v>168</v>
      </c>
      <c r="K980" s="11" t="s">
        <v>11</v>
      </c>
      <c r="L980" s="11" t="s">
        <v>12</v>
      </c>
      <c r="M980" s="12">
        <v>25.2</v>
      </c>
      <c r="N980" s="13">
        <v>142.80000000000001</v>
      </c>
    </row>
    <row r="981" spans="1:14" x14ac:dyDescent="0.3">
      <c r="A981" s="7" t="s">
        <v>1972</v>
      </c>
      <c r="B981" s="11" t="s">
        <v>1973</v>
      </c>
      <c r="C981" s="12">
        <v>1</v>
      </c>
      <c r="D981" s="12">
        <v>1</v>
      </c>
      <c r="E981" s="15">
        <v>43617</v>
      </c>
      <c r="F981" s="12">
        <v>192</v>
      </c>
      <c r="G981" s="12">
        <v>0</v>
      </c>
      <c r="H981" s="17">
        <v>0</v>
      </c>
      <c r="I981" s="31">
        <v>0</v>
      </c>
      <c r="J981" s="12">
        <v>192</v>
      </c>
      <c r="K981" s="11" t="s">
        <v>14</v>
      </c>
      <c r="L981" s="11" t="s">
        <v>78</v>
      </c>
      <c r="M981" s="12">
        <v>34.56</v>
      </c>
      <c r="N981" s="13">
        <v>157.44</v>
      </c>
    </row>
    <row r="982" spans="1:14" x14ac:dyDescent="0.3">
      <c r="A982" s="7" t="s">
        <v>1974</v>
      </c>
      <c r="B982" s="11" t="s">
        <v>1975</v>
      </c>
      <c r="C982" s="12">
        <v>1</v>
      </c>
      <c r="D982" s="12">
        <v>1</v>
      </c>
      <c r="E982" s="15">
        <v>43617</v>
      </c>
      <c r="F982" s="12">
        <v>327</v>
      </c>
      <c r="G982" s="12">
        <v>0</v>
      </c>
      <c r="H982" s="17">
        <v>0</v>
      </c>
      <c r="I982" s="31">
        <v>0</v>
      </c>
      <c r="J982" s="12">
        <v>327</v>
      </c>
      <c r="K982" s="11" t="s">
        <v>20</v>
      </c>
      <c r="L982" s="11" t="s">
        <v>100</v>
      </c>
      <c r="M982" s="12">
        <v>94.83</v>
      </c>
      <c r="N982" s="13">
        <v>232.17000000000002</v>
      </c>
    </row>
    <row r="983" spans="1:14" x14ac:dyDescent="0.3">
      <c r="A983" s="7" t="s">
        <v>1976</v>
      </c>
      <c r="B983" s="11" t="s">
        <v>1977</v>
      </c>
      <c r="C983" s="12">
        <v>1</v>
      </c>
      <c r="D983" s="12">
        <v>1</v>
      </c>
      <c r="E983" s="15">
        <v>43617</v>
      </c>
      <c r="F983" s="12">
        <v>258</v>
      </c>
      <c r="G983" s="12">
        <v>0</v>
      </c>
      <c r="H983" s="17">
        <v>0</v>
      </c>
      <c r="I983" s="31">
        <v>0</v>
      </c>
      <c r="J983" s="12">
        <v>258</v>
      </c>
      <c r="K983" s="11" t="s">
        <v>20</v>
      </c>
      <c r="L983" s="11" t="s">
        <v>105</v>
      </c>
      <c r="M983" s="12">
        <v>72.240000000000009</v>
      </c>
      <c r="N983" s="13">
        <v>185.76</v>
      </c>
    </row>
    <row r="984" spans="1:14" x14ac:dyDescent="0.3">
      <c r="A984" s="7" t="s">
        <v>1978</v>
      </c>
      <c r="B984" s="11" t="s">
        <v>1979</v>
      </c>
      <c r="C984" s="12">
        <v>1</v>
      </c>
      <c r="D984" s="12">
        <v>1</v>
      </c>
      <c r="E984" s="15">
        <v>43617</v>
      </c>
      <c r="F984" s="12">
        <v>1086</v>
      </c>
      <c r="G984" s="12">
        <v>0</v>
      </c>
      <c r="H984" s="17">
        <v>0</v>
      </c>
      <c r="I984" s="31">
        <v>0</v>
      </c>
      <c r="J984" s="12">
        <v>1086</v>
      </c>
      <c r="K984" s="11" t="s">
        <v>23</v>
      </c>
      <c r="L984" s="11" t="s">
        <v>467</v>
      </c>
      <c r="M984" s="12">
        <v>293.22000000000003</v>
      </c>
      <c r="N984" s="13">
        <v>792.78</v>
      </c>
    </row>
    <row r="985" spans="1:14" x14ac:dyDescent="0.3">
      <c r="A985" s="7" t="s">
        <v>1980</v>
      </c>
      <c r="B985" s="11" t="s">
        <v>1981</v>
      </c>
      <c r="C985" s="12">
        <v>1</v>
      </c>
      <c r="D985" s="12">
        <v>1</v>
      </c>
      <c r="E985" s="15">
        <v>43617</v>
      </c>
      <c r="F985" s="12">
        <v>172</v>
      </c>
      <c r="G985" s="12">
        <v>0</v>
      </c>
      <c r="H985" s="17">
        <v>0</v>
      </c>
      <c r="I985" s="31">
        <v>0</v>
      </c>
      <c r="J985" s="12">
        <v>172</v>
      </c>
      <c r="K985" s="11" t="s">
        <v>11</v>
      </c>
      <c r="L985" s="11" t="s">
        <v>71</v>
      </c>
      <c r="M985" s="12">
        <v>65.36</v>
      </c>
      <c r="N985" s="13">
        <v>106.64</v>
      </c>
    </row>
    <row r="986" spans="1:14" x14ac:dyDescent="0.3">
      <c r="A986" s="7" t="s">
        <v>1982</v>
      </c>
      <c r="B986" s="11" t="s">
        <v>1983</v>
      </c>
      <c r="C986" s="12">
        <v>1</v>
      </c>
      <c r="D986" s="12">
        <v>1</v>
      </c>
      <c r="E986" s="15">
        <v>43617</v>
      </c>
      <c r="F986" s="12">
        <v>220</v>
      </c>
      <c r="G986" s="12">
        <v>0</v>
      </c>
      <c r="H986" s="17">
        <v>0</v>
      </c>
      <c r="I986" s="31">
        <v>0</v>
      </c>
      <c r="J986" s="12">
        <v>220</v>
      </c>
      <c r="K986" s="11" t="s">
        <v>14</v>
      </c>
      <c r="L986" s="11" t="s">
        <v>15</v>
      </c>
      <c r="M986" s="12">
        <v>39.6</v>
      </c>
      <c r="N986" s="13">
        <v>180.4</v>
      </c>
    </row>
    <row r="987" spans="1:14" x14ac:dyDescent="0.3">
      <c r="A987" s="8" t="s">
        <v>1984</v>
      </c>
      <c r="B987" s="11" t="s">
        <v>1985</v>
      </c>
      <c r="C987" s="12">
        <v>1</v>
      </c>
      <c r="D987" s="12">
        <v>1</v>
      </c>
      <c r="E987" s="15">
        <v>43586</v>
      </c>
      <c r="F987" s="12">
        <v>313</v>
      </c>
      <c r="G987" s="12">
        <v>0</v>
      </c>
      <c r="H987" s="17">
        <v>0</v>
      </c>
      <c r="I987" s="31">
        <v>0</v>
      </c>
      <c r="J987" s="12">
        <v>313</v>
      </c>
      <c r="K987" s="11" t="s">
        <v>20</v>
      </c>
      <c r="L987" s="11" t="s">
        <v>21</v>
      </c>
      <c r="M987" s="12">
        <v>93.899999999999991</v>
      </c>
      <c r="N987" s="13">
        <v>219.10000000000002</v>
      </c>
    </row>
    <row r="988" spans="1:14" x14ac:dyDescent="0.3">
      <c r="A988" s="7" t="s">
        <v>1986</v>
      </c>
      <c r="B988" s="11" t="s">
        <v>1987</v>
      </c>
      <c r="C988" s="12">
        <v>1</v>
      </c>
      <c r="D988" s="12">
        <v>1</v>
      </c>
      <c r="E988" s="15">
        <v>43586</v>
      </c>
      <c r="F988" s="12">
        <v>889</v>
      </c>
      <c r="G988" s="12">
        <v>0</v>
      </c>
      <c r="H988" s="17">
        <v>0</v>
      </c>
      <c r="I988" s="31">
        <v>0</v>
      </c>
      <c r="J988" s="12">
        <v>889</v>
      </c>
      <c r="K988" s="11" t="s">
        <v>23</v>
      </c>
      <c r="L988" s="11" t="s">
        <v>309</v>
      </c>
      <c r="M988" s="12">
        <v>222.25</v>
      </c>
      <c r="N988" s="13">
        <v>666.75</v>
      </c>
    </row>
    <row r="989" spans="1:14" x14ac:dyDescent="0.3">
      <c r="A989" s="7" t="s">
        <v>1988</v>
      </c>
      <c r="B989" s="11" t="s">
        <v>1989</v>
      </c>
      <c r="C989" s="12">
        <v>1</v>
      </c>
      <c r="D989" s="12">
        <v>1</v>
      </c>
      <c r="E989" s="15">
        <v>43586</v>
      </c>
      <c r="F989" s="12">
        <v>474</v>
      </c>
      <c r="G989" s="12">
        <v>0</v>
      </c>
      <c r="H989" s="17">
        <v>0</v>
      </c>
      <c r="I989" s="31">
        <v>0</v>
      </c>
      <c r="J989" s="12">
        <v>474</v>
      </c>
      <c r="K989" s="11" t="s">
        <v>23</v>
      </c>
      <c r="L989" s="11" t="s">
        <v>499</v>
      </c>
      <c r="M989" s="12">
        <v>175.38</v>
      </c>
      <c r="N989" s="13">
        <v>298.62</v>
      </c>
    </row>
    <row r="990" spans="1:14" x14ac:dyDescent="0.3">
      <c r="A990" s="7" t="s">
        <v>1990</v>
      </c>
      <c r="B990" s="11" t="s">
        <v>1991</v>
      </c>
      <c r="C990" s="12">
        <v>1</v>
      </c>
      <c r="D990" s="12">
        <v>1</v>
      </c>
      <c r="E990" s="15">
        <v>43586</v>
      </c>
      <c r="F990" s="12">
        <v>948</v>
      </c>
      <c r="G990" s="12">
        <v>0</v>
      </c>
      <c r="H990" s="17">
        <v>0</v>
      </c>
      <c r="I990" s="31">
        <v>0</v>
      </c>
      <c r="J990" s="12">
        <v>948</v>
      </c>
      <c r="K990" s="11" t="s">
        <v>26</v>
      </c>
      <c r="L990" s="11" t="s">
        <v>27</v>
      </c>
      <c r="M990" s="12">
        <v>303.36</v>
      </c>
      <c r="N990" s="13">
        <v>644.64</v>
      </c>
    </row>
    <row r="991" spans="1:14" x14ac:dyDescent="0.3">
      <c r="A991" s="7" t="s">
        <v>1992</v>
      </c>
      <c r="B991" s="11" t="s">
        <v>1993</v>
      </c>
      <c r="C991" s="12">
        <v>1</v>
      </c>
      <c r="D991" s="12">
        <v>1</v>
      </c>
      <c r="E991" s="15">
        <v>43586</v>
      </c>
      <c r="F991" s="12">
        <v>1491</v>
      </c>
      <c r="G991" s="12">
        <v>0</v>
      </c>
      <c r="H991" s="17">
        <v>0</v>
      </c>
      <c r="I991" s="31">
        <v>0</v>
      </c>
      <c r="J991" s="12">
        <v>1491</v>
      </c>
      <c r="K991" s="11" t="s">
        <v>26</v>
      </c>
      <c r="L991" s="11" t="s">
        <v>31</v>
      </c>
      <c r="M991" s="12">
        <v>506.94000000000005</v>
      </c>
      <c r="N991" s="13">
        <v>984.06</v>
      </c>
    </row>
    <row r="992" spans="1:14" x14ac:dyDescent="0.3">
      <c r="A992" s="7" t="s">
        <v>1994</v>
      </c>
      <c r="B992" s="11" t="s">
        <v>1995</v>
      </c>
      <c r="C992" s="12">
        <v>1</v>
      </c>
      <c r="D992" s="12">
        <v>1</v>
      </c>
      <c r="E992" s="15">
        <v>43586</v>
      </c>
      <c r="F992" s="12">
        <v>948</v>
      </c>
      <c r="G992" s="12">
        <v>0</v>
      </c>
      <c r="H992" s="17">
        <v>0</v>
      </c>
      <c r="I992" s="31">
        <v>0</v>
      </c>
      <c r="J992" s="12">
        <v>948</v>
      </c>
      <c r="K992" s="11" t="s">
        <v>26</v>
      </c>
      <c r="L992" s="11" t="s">
        <v>27</v>
      </c>
      <c r="M992" s="12">
        <v>303.36</v>
      </c>
      <c r="N992" s="13">
        <v>644.64</v>
      </c>
    </row>
    <row r="993" spans="1:14" x14ac:dyDescent="0.3">
      <c r="A993" s="7" t="s">
        <v>1996</v>
      </c>
      <c r="B993" s="11" t="s">
        <v>1997</v>
      </c>
      <c r="C993" s="12">
        <v>1</v>
      </c>
      <c r="D993" s="12">
        <v>1</v>
      </c>
      <c r="E993" s="15">
        <v>43586</v>
      </c>
      <c r="F993" s="12">
        <v>948</v>
      </c>
      <c r="G993" s="12">
        <v>0</v>
      </c>
      <c r="H993" s="17">
        <v>0</v>
      </c>
      <c r="I993" s="31">
        <v>0</v>
      </c>
      <c r="J993" s="12">
        <v>948</v>
      </c>
      <c r="K993" s="11" t="s">
        <v>26</v>
      </c>
      <c r="L993" s="11" t="s">
        <v>27</v>
      </c>
      <c r="M993" s="12">
        <v>303.36</v>
      </c>
      <c r="N993" s="13">
        <v>644.64</v>
      </c>
    </row>
    <row r="994" spans="1:14" x14ac:dyDescent="0.3">
      <c r="A994" s="7" t="s">
        <v>1998</v>
      </c>
      <c r="B994" s="11" t="s">
        <v>1999</v>
      </c>
      <c r="C994" s="12">
        <v>1</v>
      </c>
      <c r="D994" s="12">
        <v>1</v>
      </c>
      <c r="E994" s="15">
        <v>43586</v>
      </c>
      <c r="F994" s="12">
        <v>168</v>
      </c>
      <c r="G994" s="12">
        <v>0</v>
      </c>
      <c r="H994" s="17">
        <v>0</v>
      </c>
      <c r="I994" s="31">
        <v>0</v>
      </c>
      <c r="J994" s="12">
        <v>168</v>
      </c>
      <c r="K994" s="11" t="s">
        <v>11</v>
      </c>
      <c r="L994" s="11" t="s">
        <v>121</v>
      </c>
      <c r="M994" s="12">
        <v>75.600000000000009</v>
      </c>
      <c r="N994" s="13">
        <v>92.399999999999991</v>
      </c>
    </row>
    <row r="995" spans="1:14" x14ac:dyDescent="0.3">
      <c r="A995" s="7" t="s">
        <v>2000</v>
      </c>
      <c r="B995" s="11" t="s">
        <v>2001</v>
      </c>
      <c r="C995" s="12">
        <v>1</v>
      </c>
      <c r="D995" s="12">
        <v>1</v>
      </c>
      <c r="E995" s="15">
        <v>43586</v>
      </c>
      <c r="F995" s="12">
        <v>205</v>
      </c>
      <c r="G995" s="12">
        <v>0</v>
      </c>
      <c r="H995" s="17">
        <v>0</v>
      </c>
      <c r="I995" s="31">
        <v>0</v>
      </c>
      <c r="J995" s="12">
        <v>205</v>
      </c>
      <c r="K995" s="11" t="s">
        <v>14</v>
      </c>
      <c r="L995" s="11" t="s">
        <v>87</v>
      </c>
      <c r="M995" s="12">
        <v>36.9</v>
      </c>
      <c r="N995" s="13">
        <v>168.1</v>
      </c>
    </row>
    <row r="996" spans="1:14" x14ac:dyDescent="0.3">
      <c r="A996" s="7" t="s">
        <v>2002</v>
      </c>
      <c r="B996" s="11" t="s">
        <v>2003</v>
      </c>
      <c r="C996" s="12">
        <v>1</v>
      </c>
      <c r="D996" s="12">
        <v>1</v>
      </c>
      <c r="E996" s="15">
        <v>43586</v>
      </c>
      <c r="F996" s="12">
        <v>258</v>
      </c>
      <c r="G996" s="12">
        <v>0</v>
      </c>
      <c r="H996" s="17">
        <v>0</v>
      </c>
      <c r="I996" s="31">
        <v>0</v>
      </c>
      <c r="J996" s="12">
        <v>258</v>
      </c>
      <c r="K996" s="11" t="s">
        <v>20</v>
      </c>
      <c r="L996" s="11" t="s">
        <v>105</v>
      </c>
      <c r="M996" s="12">
        <v>72.240000000000009</v>
      </c>
      <c r="N996" s="13">
        <v>185.76</v>
      </c>
    </row>
    <row r="997" spans="1:14" x14ac:dyDescent="0.3">
      <c r="A997" s="7" t="s">
        <v>2004</v>
      </c>
      <c r="B997" s="11" t="s">
        <v>2005</v>
      </c>
      <c r="C997" s="12">
        <v>1</v>
      </c>
      <c r="D997" s="12">
        <v>1</v>
      </c>
      <c r="E997" s="15">
        <v>43586</v>
      </c>
      <c r="F997" s="12">
        <v>951</v>
      </c>
      <c r="G997" s="12">
        <v>0</v>
      </c>
      <c r="H997" s="17">
        <v>0</v>
      </c>
      <c r="I997" s="31">
        <v>0</v>
      </c>
      <c r="J997" s="12">
        <v>951</v>
      </c>
      <c r="K997" s="11" t="s">
        <v>23</v>
      </c>
      <c r="L997" s="11" t="s">
        <v>24</v>
      </c>
      <c r="M997" s="12">
        <v>247.26000000000002</v>
      </c>
      <c r="N997" s="13">
        <v>703.74</v>
      </c>
    </row>
    <row r="998" spans="1:14" x14ac:dyDescent="0.3">
      <c r="A998" s="7" t="s">
        <v>2007</v>
      </c>
      <c r="B998" s="11" t="s">
        <v>2008</v>
      </c>
      <c r="C998" s="12">
        <v>1</v>
      </c>
      <c r="D998" s="12">
        <v>1</v>
      </c>
      <c r="E998" s="15">
        <v>43586</v>
      </c>
      <c r="F998" s="12">
        <v>526</v>
      </c>
      <c r="G998" s="12">
        <v>0</v>
      </c>
      <c r="H998" s="17">
        <v>0</v>
      </c>
      <c r="I998" s="31">
        <v>0</v>
      </c>
      <c r="J998" s="12">
        <v>526</v>
      </c>
      <c r="K998" s="11" t="s">
        <v>23</v>
      </c>
      <c r="L998" s="11" t="s">
        <v>183</v>
      </c>
      <c r="M998" s="12">
        <v>210.4</v>
      </c>
      <c r="N998" s="13">
        <v>315.60000000000002</v>
      </c>
    </row>
    <row r="999" spans="1:14" x14ac:dyDescent="0.3">
      <c r="A999" s="7" t="s">
        <v>2009</v>
      </c>
      <c r="B999" s="11" t="s">
        <v>2010</v>
      </c>
      <c r="C999" s="12">
        <v>1</v>
      </c>
      <c r="D999" s="12">
        <v>1</v>
      </c>
      <c r="E999" s="15">
        <v>43586</v>
      </c>
      <c r="F999" s="12">
        <v>992</v>
      </c>
      <c r="G999" s="12">
        <v>0</v>
      </c>
      <c r="H999" s="17">
        <v>0</v>
      </c>
      <c r="I999" s="31">
        <v>0</v>
      </c>
      <c r="J999" s="12">
        <v>992</v>
      </c>
      <c r="K999" s="11" t="s">
        <v>23</v>
      </c>
      <c r="L999" s="11" t="s">
        <v>215</v>
      </c>
      <c r="M999" s="12">
        <v>307.52</v>
      </c>
      <c r="N999" s="13">
        <v>684.48</v>
      </c>
    </row>
    <row r="1000" spans="1:14" x14ac:dyDescent="0.3">
      <c r="A1000" s="7" t="s">
        <v>2011</v>
      </c>
      <c r="B1000" s="11" t="s">
        <v>2012</v>
      </c>
      <c r="C1000" s="12">
        <v>1</v>
      </c>
      <c r="D1000" s="12">
        <v>1</v>
      </c>
      <c r="E1000" s="15">
        <v>43586</v>
      </c>
      <c r="F1000" s="12">
        <v>948</v>
      </c>
      <c r="G1000" s="12">
        <v>0</v>
      </c>
      <c r="H1000" s="17">
        <v>0</v>
      </c>
      <c r="I1000" s="31">
        <v>0</v>
      </c>
      <c r="J1000" s="12">
        <v>948</v>
      </c>
      <c r="K1000" s="11" t="s">
        <v>26</v>
      </c>
      <c r="L1000" s="11" t="s">
        <v>27</v>
      </c>
      <c r="M1000" s="12">
        <v>303.36</v>
      </c>
      <c r="N1000" s="13">
        <v>644.64</v>
      </c>
    </row>
    <row r="1001" spans="1:14" x14ac:dyDescent="0.3">
      <c r="A1001" s="7" t="s">
        <v>2013</v>
      </c>
      <c r="B1001" s="11" t="s">
        <v>2014</v>
      </c>
      <c r="C1001" s="12">
        <v>1</v>
      </c>
      <c r="D1001" s="12">
        <v>1</v>
      </c>
      <c r="E1001" s="15">
        <v>43586</v>
      </c>
      <c r="F1001" s="12">
        <v>258</v>
      </c>
      <c r="G1001" s="12">
        <v>0</v>
      </c>
      <c r="H1001" s="17">
        <v>0</v>
      </c>
      <c r="I1001" s="31">
        <v>0</v>
      </c>
      <c r="J1001" s="12">
        <v>258</v>
      </c>
      <c r="K1001" s="11" t="s">
        <v>20</v>
      </c>
      <c r="L1001" s="11" t="s">
        <v>105</v>
      </c>
      <c r="M1001" s="12">
        <v>72.240000000000009</v>
      </c>
      <c r="N1001" s="13">
        <v>185.76</v>
      </c>
    </row>
    <row r="1002" spans="1:14" x14ac:dyDescent="0.3">
      <c r="A1002" s="7" t="s">
        <v>2015</v>
      </c>
      <c r="B1002" s="11" t="s">
        <v>2016</v>
      </c>
      <c r="C1002" s="12">
        <v>1</v>
      </c>
      <c r="D1002" s="12">
        <v>1</v>
      </c>
      <c r="E1002" s="15">
        <v>43586</v>
      </c>
      <c r="F1002" s="12">
        <v>1086</v>
      </c>
      <c r="G1002" s="12">
        <v>0</v>
      </c>
      <c r="H1002" s="17">
        <v>0</v>
      </c>
      <c r="I1002" s="31">
        <v>0</v>
      </c>
      <c r="J1002" s="12">
        <v>1086</v>
      </c>
      <c r="K1002" s="11" t="s">
        <v>23</v>
      </c>
      <c r="L1002" s="11" t="s">
        <v>467</v>
      </c>
      <c r="M1002" s="12">
        <v>293.22000000000003</v>
      </c>
      <c r="N1002" s="13">
        <v>792.78</v>
      </c>
    </row>
    <row r="1003" spans="1:14" x14ac:dyDescent="0.3">
      <c r="A1003" s="7" t="s">
        <v>2017</v>
      </c>
      <c r="B1003" s="11" t="s">
        <v>2018</v>
      </c>
      <c r="C1003" s="12">
        <v>1</v>
      </c>
      <c r="D1003" s="12">
        <v>1</v>
      </c>
      <c r="E1003" s="15">
        <v>43586</v>
      </c>
      <c r="F1003" s="12">
        <v>948</v>
      </c>
      <c r="G1003" s="12">
        <v>0</v>
      </c>
      <c r="H1003" s="17">
        <v>0</v>
      </c>
      <c r="I1003" s="31">
        <v>0</v>
      </c>
      <c r="J1003" s="12">
        <v>948</v>
      </c>
      <c r="K1003" s="11" t="s">
        <v>26</v>
      </c>
      <c r="L1003" s="11" t="s">
        <v>27</v>
      </c>
      <c r="M1003" s="12">
        <v>303.36</v>
      </c>
      <c r="N1003" s="13">
        <v>644.64</v>
      </c>
    </row>
    <row r="1004" spans="1:14" x14ac:dyDescent="0.3">
      <c r="A1004" s="7" t="s">
        <v>2019</v>
      </c>
      <c r="B1004" s="11" t="s">
        <v>2020</v>
      </c>
      <c r="C1004" s="12">
        <v>1</v>
      </c>
      <c r="D1004" s="12">
        <v>1</v>
      </c>
      <c r="E1004" s="15">
        <v>43586</v>
      </c>
      <c r="F1004" s="12">
        <v>1491</v>
      </c>
      <c r="G1004" s="12">
        <v>0</v>
      </c>
      <c r="H1004" s="17">
        <v>0</v>
      </c>
      <c r="I1004" s="31">
        <v>0</v>
      </c>
      <c r="J1004" s="12">
        <v>1491</v>
      </c>
      <c r="K1004" s="11" t="s">
        <v>26</v>
      </c>
      <c r="L1004" s="11" t="s">
        <v>31</v>
      </c>
      <c r="M1004" s="12">
        <v>506.94000000000005</v>
      </c>
      <c r="N1004" s="13">
        <v>984.06</v>
      </c>
    </row>
    <row r="1005" spans="1:14" x14ac:dyDescent="0.3">
      <c r="A1005" s="7" t="s">
        <v>2021</v>
      </c>
      <c r="B1005" s="11" t="s">
        <v>2022</v>
      </c>
      <c r="C1005" s="12">
        <v>1</v>
      </c>
      <c r="D1005" s="12">
        <v>1</v>
      </c>
      <c r="E1005" s="15">
        <v>43586</v>
      </c>
      <c r="F1005" s="12">
        <v>1101</v>
      </c>
      <c r="G1005" s="12">
        <v>0</v>
      </c>
      <c r="H1005" s="17">
        <v>0</v>
      </c>
      <c r="I1005" s="31">
        <v>0</v>
      </c>
      <c r="J1005" s="12">
        <v>1101</v>
      </c>
      <c r="K1005" s="11" t="s">
        <v>26</v>
      </c>
      <c r="L1005" s="11" t="s">
        <v>33</v>
      </c>
      <c r="M1005" s="12">
        <v>396.36</v>
      </c>
      <c r="N1005" s="13">
        <v>704.64</v>
      </c>
    </row>
    <row r="1006" spans="1:14" x14ac:dyDescent="0.3">
      <c r="A1006" s="7" t="s">
        <v>2023</v>
      </c>
      <c r="B1006" s="11" t="s">
        <v>2024</v>
      </c>
      <c r="C1006" s="12">
        <v>1</v>
      </c>
      <c r="D1006" s="12">
        <v>1</v>
      </c>
      <c r="E1006" s="15">
        <v>43586</v>
      </c>
      <c r="F1006" s="12">
        <v>510</v>
      </c>
      <c r="G1006" s="12">
        <v>0</v>
      </c>
      <c r="H1006" s="17">
        <v>0</v>
      </c>
      <c r="I1006" s="31">
        <v>0</v>
      </c>
      <c r="J1006" s="12">
        <v>510</v>
      </c>
      <c r="K1006" s="11" t="s">
        <v>41</v>
      </c>
      <c r="L1006" s="11" t="s">
        <v>42</v>
      </c>
      <c r="M1006" s="12">
        <v>163.20000000000002</v>
      </c>
      <c r="N1006" s="13">
        <v>346.79999999999995</v>
      </c>
    </row>
    <row r="1007" spans="1:14" x14ac:dyDescent="0.3">
      <c r="A1007" s="7" t="s">
        <v>2025</v>
      </c>
      <c r="B1007" s="11" t="s">
        <v>2026</v>
      </c>
      <c r="C1007" s="12">
        <v>1</v>
      </c>
      <c r="D1007" s="12">
        <v>1</v>
      </c>
      <c r="E1007" s="15">
        <v>43586</v>
      </c>
      <c r="F1007" s="12">
        <v>636</v>
      </c>
      <c r="G1007" s="12">
        <v>0</v>
      </c>
      <c r="H1007" s="17">
        <v>0</v>
      </c>
      <c r="I1007" s="31">
        <v>0</v>
      </c>
      <c r="J1007" s="12">
        <v>636</v>
      </c>
      <c r="K1007" s="11" t="s">
        <v>41</v>
      </c>
      <c r="L1007" s="11" t="s">
        <v>194</v>
      </c>
      <c r="M1007" s="12">
        <v>216.24</v>
      </c>
      <c r="N1007" s="13">
        <v>419.76</v>
      </c>
    </row>
    <row r="1008" spans="1:14" x14ac:dyDescent="0.3">
      <c r="A1008" s="7" t="s">
        <v>2027</v>
      </c>
      <c r="B1008" s="11" t="s">
        <v>2028</v>
      </c>
      <c r="C1008" s="12">
        <v>1</v>
      </c>
      <c r="D1008" s="12">
        <v>1</v>
      </c>
      <c r="E1008" s="15">
        <v>43586</v>
      </c>
      <c r="F1008" s="12">
        <v>486</v>
      </c>
      <c r="G1008" s="12">
        <v>0</v>
      </c>
      <c r="H1008" s="17">
        <v>0</v>
      </c>
      <c r="I1008" s="31">
        <v>0</v>
      </c>
      <c r="J1008" s="12">
        <v>486</v>
      </c>
      <c r="K1008" s="11" t="s">
        <v>41</v>
      </c>
      <c r="L1008" s="11" t="s">
        <v>2029</v>
      </c>
      <c r="M1008" s="12">
        <v>281.88</v>
      </c>
      <c r="N1008" s="13">
        <v>204.12</v>
      </c>
    </row>
    <row r="1009" spans="1:14" x14ac:dyDescent="0.3">
      <c r="A1009" s="7" t="s">
        <v>2030</v>
      </c>
      <c r="B1009" s="11" t="s">
        <v>2031</v>
      </c>
      <c r="C1009" s="12">
        <v>1</v>
      </c>
      <c r="D1009" s="12">
        <v>1</v>
      </c>
      <c r="E1009" s="15">
        <v>43586</v>
      </c>
      <c r="F1009" s="12">
        <v>579</v>
      </c>
      <c r="G1009" s="12">
        <v>0</v>
      </c>
      <c r="H1009" s="17">
        <v>0</v>
      </c>
      <c r="I1009" s="31">
        <v>0</v>
      </c>
      <c r="J1009" s="12">
        <v>579</v>
      </c>
      <c r="K1009" s="11" t="s">
        <v>41</v>
      </c>
      <c r="L1009" s="11" t="s">
        <v>197</v>
      </c>
      <c r="M1009" s="12">
        <v>167.91</v>
      </c>
      <c r="N1009" s="13">
        <v>411.09000000000003</v>
      </c>
    </row>
    <row r="1010" spans="1:14" x14ac:dyDescent="0.3">
      <c r="A1010" s="7" t="s">
        <v>2032</v>
      </c>
      <c r="B1010" s="11" t="s">
        <v>2033</v>
      </c>
      <c r="C1010" s="12">
        <v>1</v>
      </c>
      <c r="D1010" s="12">
        <v>1</v>
      </c>
      <c r="E1010" s="15">
        <v>43586</v>
      </c>
      <c r="F1010" s="12">
        <v>636</v>
      </c>
      <c r="G1010" s="12">
        <v>0</v>
      </c>
      <c r="H1010" s="17">
        <v>0</v>
      </c>
      <c r="I1010" s="31">
        <v>0</v>
      </c>
      <c r="J1010" s="12">
        <v>636</v>
      </c>
      <c r="K1010" s="11" t="s">
        <v>41</v>
      </c>
      <c r="L1010" s="11" t="s">
        <v>194</v>
      </c>
      <c r="M1010" s="12">
        <v>216.24</v>
      </c>
      <c r="N1010" s="13">
        <v>419.76</v>
      </c>
    </row>
    <row r="1011" spans="1:14" x14ac:dyDescent="0.3">
      <c r="A1011" s="7" t="s">
        <v>2034</v>
      </c>
      <c r="B1011" s="11" t="s">
        <v>2035</v>
      </c>
      <c r="C1011" s="12">
        <v>1</v>
      </c>
      <c r="D1011" s="12">
        <v>1</v>
      </c>
      <c r="E1011" s="15">
        <v>43586</v>
      </c>
      <c r="F1011" s="12">
        <v>992</v>
      </c>
      <c r="G1011" s="12">
        <v>0</v>
      </c>
      <c r="H1011" s="17">
        <v>0</v>
      </c>
      <c r="I1011" s="31">
        <v>0</v>
      </c>
      <c r="J1011" s="12">
        <v>992</v>
      </c>
      <c r="K1011" s="11" t="s">
        <v>23</v>
      </c>
      <c r="L1011" s="11" t="s">
        <v>405</v>
      </c>
      <c r="M1011" s="12">
        <v>277.76000000000005</v>
      </c>
      <c r="N1011" s="13">
        <v>714.24</v>
      </c>
    </row>
    <row r="1012" spans="1:14" x14ac:dyDescent="0.3">
      <c r="A1012" s="7" t="s">
        <v>2036</v>
      </c>
      <c r="B1012" s="11" t="s">
        <v>2037</v>
      </c>
      <c r="C1012" s="12">
        <v>1</v>
      </c>
      <c r="D1012" s="12">
        <v>1</v>
      </c>
      <c r="E1012" s="15">
        <v>43586</v>
      </c>
      <c r="F1012" s="12">
        <v>948</v>
      </c>
      <c r="G1012" s="12">
        <v>0</v>
      </c>
      <c r="H1012" s="17">
        <v>0</v>
      </c>
      <c r="I1012" s="31">
        <v>0</v>
      </c>
      <c r="J1012" s="12">
        <v>948</v>
      </c>
      <c r="K1012" s="11" t="s">
        <v>26</v>
      </c>
      <c r="L1012" s="11" t="s">
        <v>27</v>
      </c>
      <c r="M1012" s="12">
        <v>303.36</v>
      </c>
      <c r="N1012" s="13">
        <v>644.64</v>
      </c>
    </row>
    <row r="1013" spans="1:14" x14ac:dyDescent="0.3">
      <c r="A1013" s="7" t="s">
        <v>2038</v>
      </c>
      <c r="B1013" s="11" t="s">
        <v>2039</v>
      </c>
      <c r="C1013" s="12">
        <v>1</v>
      </c>
      <c r="D1013" s="12">
        <v>1</v>
      </c>
      <c r="E1013" s="15">
        <v>43586</v>
      </c>
      <c r="F1013" s="12">
        <v>510</v>
      </c>
      <c r="G1013" s="12">
        <v>0</v>
      </c>
      <c r="H1013" s="17">
        <v>0</v>
      </c>
      <c r="I1013" s="31">
        <v>0</v>
      </c>
      <c r="J1013" s="12">
        <v>510</v>
      </c>
      <c r="K1013" s="11" t="s">
        <v>41</v>
      </c>
      <c r="L1013" s="11" t="s">
        <v>42</v>
      </c>
      <c r="M1013" s="12">
        <v>163.20000000000002</v>
      </c>
      <c r="N1013" s="13">
        <v>346.79999999999995</v>
      </c>
    </row>
    <row r="1014" spans="1:14" x14ac:dyDescent="0.3">
      <c r="A1014" s="7" t="s">
        <v>2040</v>
      </c>
      <c r="B1014" s="11" t="s">
        <v>2041</v>
      </c>
      <c r="C1014" s="12">
        <v>1</v>
      </c>
      <c r="D1014" s="12">
        <v>1</v>
      </c>
      <c r="E1014" s="15">
        <v>43586</v>
      </c>
      <c r="F1014" s="12">
        <v>585</v>
      </c>
      <c r="G1014" s="12">
        <v>0</v>
      </c>
      <c r="H1014" s="17">
        <v>0</v>
      </c>
      <c r="I1014" s="31">
        <v>0</v>
      </c>
      <c r="J1014" s="12">
        <v>585</v>
      </c>
      <c r="K1014" s="11" t="s">
        <v>41</v>
      </c>
      <c r="L1014" s="11" t="s">
        <v>2042</v>
      </c>
      <c r="M1014" s="12">
        <v>351</v>
      </c>
      <c r="N1014" s="13">
        <v>234</v>
      </c>
    </row>
    <row r="1015" spans="1:14" x14ac:dyDescent="0.3">
      <c r="A1015" s="7" t="s">
        <v>2043</v>
      </c>
      <c r="B1015" s="11" t="s">
        <v>2044</v>
      </c>
      <c r="C1015" s="12">
        <v>1</v>
      </c>
      <c r="D1015" s="12">
        <v>1</v>
      </c>
      <c r="E1015" s="15">
        <v>43586</v>
      </c>
      <c r="F1015" s="12">
        <v>585</v>
      </c>
      <c r="G1015" s="12">
        <v>0</v>
      </c>
      <c r="H1015" s="17">
        <v>0</v>
      </c>
      <c r="I1015" s="31">
        <v>0</v>
      </c>
      <c r="J1015" s="12">
        <v>585</v>
      </c>
      <c r="K1015" s="11" t="s">
        <v>41</v>
      </c>
      <c r="L1015" s="11" t="s">
        <v>2042</v>
      </c>
      <c r="M1015" s="12">
        <v>351</v>
      </c>
      <c r="N1015" s="13">
        <v>234</v>
      </c>
    </row>
    <row r="1016" spans="1:14" x14ac:dyDescent="0.3">
      <c r="A1016" s="7" t="s">
        <v>2045</v>
      </c>
      <c r="B1016" s="11" t="s">
        <v>2046</v>
      </c>
      <c r="C1016" s="12">
        <v>1</v>
      </c>
      <c r="D1016" s="12">
        <v>1</v>
      </c>
      <c r="E1016" s="15">
        <v>43586</v>
      </c>
      <c r="F1016" s="12">
        <v>889</v>
      </c>
      <c r="G1016" s="12">
        <v>0</v>
      </c>
      <c r="H1016" s="17">
        <v>0</v>
      </c>
      <c r="I1016" s="31">
        <v>0</v>
      </c>
      <c r="J1016" s="12">
        <v>889</v>
      </c>
      <c r="K1016" s="11" t="s">
        <v>23</v>
      </c>
      <c r="L1016" s="11" t="s">
        <v>309</v>
      </c>
      <c r="M1016" s="12">
        <v>222.25</v>
      </c>
      <c r="N1016" s="13">
        <v>666.75</v>
      </c>
    </row>
    <row r="1017" spans="1:14" x14ac:dyDescent="0.3">
      <c r="A1017" s="7" t="s">
        <v>2047</v>
      </c>
      <c r="B1017" s="11" t="s">
        <v>2048</v>
      </c>
      <c r="C1017" s="12">
        <v>1</v>
      </c>
      <c r="D1017" s="12">
        <v>1</v>
      </c>
      <c r="E1017" s="15">
        <v>43586</v>
      </c>
      <c r="F1017" s="12">
        <v>948</v>
      </c>
      <c r="G1017" s="12">
        <v>0</v>
      </c>
      <c r="H1017" s="17">
        <v>0</v>
      </c>
      <c r="I1017" s="31">
        <v>0</v>
      </c>
      <c r="J1017" s="12">
        <v>948</v>
      </c>
      <c r="K1017" s="11" t="s">
        <v>26</v>
      </c>
      <c r="L1017" s="11" t="s">
        <v>27</v>
      </c>
      <c r="M1017" s="12">
        <v>303.36</v>
      </c>
      <c r="N1017" s="13">
        <v>644.64</v>
      </c>
    </row>
    <row r="1018" spans="1:14" x14ac:dyDescent="0.3">
      <c r="A1018" s="7" t="s">
        <v>2049</v>
      </c>
      <c r="B1018" s="11" t="s">
        <v>2050</v>
      </c>
      <c r="C1018" s="12">
        <v>1</v>
      </c>
      <c r="D1018" s="12">
        <v>1</v>
      </c>
      <c r="E1018" s="15">
        <v>43586</v>
      </c>
      <c r="F1018" s="12">
        <v>636</v>
      </c>
      <c r="G1018" s="12">
        <v>0</v>
      </c>
      <c r="H1018" s="17">
        <v>0</v>
      </c>
      <c r="I1018" s="31">
        <v>0</v>
      </c>
      <c r="J1018" s="12">
        <v>636</v>
      </c>
      <c r="K1018" s="11" t="s">
        <v>41</v>
      </c>
      <c r="L1018" s="11" t="s">
        <v>194</v>
      </c>
      <c r="M1018" s="12">
        <v>216.24</v>
      </c>
      <c r="N1018" s="13">
        <v>419.76</v>
      </c>
    </row>
    <row r="1019" spans="1:14" x14ac:dyDescent="0.3">
      <c r="A1019" s="7" t="s">
        <v>2051</v>
      </c>
      <c r="B1019" s="11" t="s">
        <v>2052</v>
      </c>
      <c r="C1019" s="12">
        <v>1</v>
      </c>
      <c r="D1019" s="12">
        <v>1</v>
      </c>
      <c r="E1019" s="15">
        <v>43586</v>
      </c>
      <c r="F1019" s="12">
        <v>559</v>
      </c>
      <c r="G1019" s="12">
        <v>0</v>
      </c>
      <c r="H1019" s="17">
        <v>0</v>
      </c>
      <c r="I1019" s="31">
        <v>0</v>
      </c>
      <c r="J1019" s="12">
        <v>559</v>
      </c>
      <c r="K1019" s="11" t="s">
        <v>41</v>
      </c>
      <c r="L1019" s="11" t="s">
        <v>2053</v>
      </c>
      <c r="M1019" s="12">
        <v>223.60000000000002</v>
      </c>
      <c r="N1019" s="13">
        <v>335.4</v>
      </c>
    </row>
    <row r="1020" spans="1:14" x14ac:dyDescent="0.3">
      <c r="A1020" s="7" t="s">
        <v>2054</v>
      </c>
      <c r="B1020" s="11" t="s">
        <v>2055</v>
      </c>
      <c r="C1020" s="12">
        <v>1</v>
      </c>
      <c r="D1020" s="12">
        <v>1</v>
      </c>
      <c r="E1020" s="15">
        <v>43586</v>
      </c>
      <c r="F1020" s="12">
        <v>255</v>
      </c>
      <c r="G1020" s="12">
        <v>0</v>
      </c>
      <c r="H1020" s="17">
        <v>0</v>
      </c>
      <c r="I1020" s="31">
        <v>0</v>
      </c>
      <c r="J1020" s="12">
        <v>255</v>
      </c>
      <c r="K1020" s="11" t="s">
        <v>41</v>
      </c>
      <c r="L1020" s="11" t="s">
        <v>230</v>
      </c>
      <c r="M1020" s="12">
        <v>114.75</v>
      </c>
      <c r="N1020" s="13">
        <v>140.25</v>
      </c>
    </row>
    <row r="1021" spans="1:14" x14ac:dyDescent="0.3">
      <c r="A1021" s="7" t="s">
        <v>2056</v>
      </c>
      <c r="B1021" s="11" t="s">
        <v>2057</v>
      </c>
      <c r="C1021" s="12">
        <v>1</v>
      </c>
      <c r="D1021" s="12">
        <v>1</v>
      </c>
      <c r="E1021" s="15">
        <v>43586</v>
      </c>
      <c r="F1021" s="12">
        <v>551</v>
      </c>
      <c r="G1021" s="12">
        <v>0</v>
      </c>
      <c r="H1021" s="17">
        <v>0</v>
      </c>
      <c r="I1021" s="31">
        <v>0</v>
      </c>
      <c r="J1021" s="12">
        <v>551</v>
      </c>
      <c r="K1021" s="11" t="s">
        <v>41</v>
      </c>
      <c r="L1021" s="11" t="s">
        <v>204</v>
      </c>
      <c r="M1021" s="12">
        <v>264.48</v>
      </c>
      <c r="N1021" s="13">
        <v>286.52</v>
      </c>
    </row>
    <row r="1022" spans="1:14" x14ac:dyDescent="0.3">
      <c r="A1022" s="7" t="s">
        <v>2058</v>
      </c>
      <c r="B1022" s="11" t="s">
        <v>2059</v>
      </c>
      <c r="C1022" s="12">
        <v>1</v>
      </c>
      <c r="D1022" s="12">
        <v>1</v>
      </c>
      <c r="E1022" s="15">
        <v>43586</v>
      </c>
      <c r="F1022" s="12">
        <v>636</v>
      </c>
      <c r="G1022" s="12">
        <v>0</v>
      </c>
      <c r="H1022" s="17">
        <v>0</v>
      </c>
      <c r="I1022" s="31">
        <v>0</v>
      </c>
      <c r="J1022" s="12">
        <v>636</v>
      </c>
      <c r="K1022" s="11" t="s">
        <v>41</v>
      </c>
      <c r="L1022" s="11" t="s">
        <v>194</v>
      </c>
      <c r="M1022" s="12">
        <v>216.24</v>
      </c>
      <c r="N1022" s="13">
        <v>419.76</v>
      </c>
    </row>
    <row r="1023" spans="1:14" x14ac:dyDescent="0.3">
      <c r="A1023" s="7" t="s">
        <v>2060</v>
      </c>
      <c r="B1023" s="11" t="s">
        <v>2061</v>
      </c>
      <c r="C1023" s="12">
        <v>1</v>
      </c>
      <c r="D1023" s="12">
        <v>1</v>
      </c>
      <c r="E1023" s="15">
        <v>43586</v>
      </c>
      <c r="F1023" s="12">
        <v>267</v>
      </c>
      <c r="G1023" s="12">
        <v>0</v>
      </c>
      <c r="H1023" s="17">
        <v>0</v>
      </c>
      <c r="I1023" s="31">
        <v>0</v>
      </c>
      <c r="J1023" s="12">
        <v>267</v>
      </c>
      <c r="K1023" s="11" t="s">
        <v>60</v>
      </c>
      <c r="L1023" s="11" t="s">
        <v>164</v>
      </c>
      <c r="M1023" s="12">
        <v>90.78</v>
      </c>
      <c r="N1023" s="13">
        <v>176.22</v>
      </c>
    </row>
    <row r="1024" spans="1:14" x14ac:dyDescent="0.3">
      <c r="A1024" s="7" t="s">
        <v>2062</v>
      </c>
      <c r="B1024" s="11" t="s">
        <v>2063</v>
      </c>
      <c r="C1024" s="12">
        <v>1</v>
      </c>
      <c r="D1024" s="12">
        <v>1</v>
      </c>
      <c r="E1024" s="15">
        <v>43586</v>
      </c>
      <c r="F1024" s="12">
        <v>345</v>
      </c>
      <c r="G1024" s="12">
        <v>0</v>
      </c>
      <c r="H1024" s="17">
        <v>0</v>
      </c>
      <c r="I1024" s="31">
        <v>0</v>
      </c>
      <c r="J1024" s="12">
        <v>345</v>
      </c>
      <c r="K1024" s="11" t="s">
        <v>63</v>
      </c>
      <c r="L1024" s="11" t="s">
        <v>116</v>
      </c>
      <c r="M1024" s="12">
        <v>106.95</v>
      </c>
      <c r="N1024" s="13">
        <v>238.05</v>
      </c>
    </row>
    <row r="1025" spans="1:14" x14ac:dyDescent="0.3">
      <c r="A1025" s="7" t="s">
        <v>2064</v>
      </c>
      <c r="B1025" s="11" t="s">
        <v>2065</v>
      </c>
      <c r="C1025" s="12">
        <v>1</v>
      </c>
      <c r="D1025" s="12">
        <v>1</v>
      </c>
      <c r="E1025" s="15">
        <v>43586</v>
      </c>
      <c r="F1025" s="12">
        <v>144</v>
      </c>
      <c r="G1025" s="12">
        <v>0</v>
      </c>
      <c r="H1025" s="17">
        <v>0</v>
      </c>
      <c r="I1025" s="31">
        <v>0</v>
      </c>
      <c r="J1025" s="12">
        <v>144</v>
      </c>
      <c r="K1025" s="11" t="s">
        <v>11</v>
      </c>
      <c r="L1025" s="11" t="s">
        <v>119</v>
      </c>
      <c r="M1025" s="12">
        <v>66.240000000000009</v>
      </c>
      <c r="N1025" s="13">
        <v>77.759999999999991</v>
      </c>
    </row>
    <row r="1026" spans="1:14" x14ac:dyDescent="0.3">
      <c r="A1026" s="7" t="s">
        <v>2066</v>
      </c>
      <c r="B1026" s="11" t="s">
        <v>2067</v>
      </c>
      <c r="C1026" s="12">
        <v>1</v>
      </c>
      <c r="D1026" s="12">
        <v>1</v>
      </c>
      <c r="E1026" s="15">
        <v>43586</v>
      </c>
      <c r="F1026" s="12">
        <v>144</v>
      </c>
      <c r="G1026" s="12">
        <v>0</v>
      </c>
      <c r="H1026" s="17">
        <v>0</v>
      </c>
      <c r="I1026" s="31">
        <v>0</v>
      </c>
      <c r="J1026" s="12">
        <v>144</v>
      </c>
      <c r="K1026" s="11" t="s">
        <v>11</v>
      </c>
      <c r="L1026" s="11" t="s">
        <v>119</v>
      </c>
      <c r="M1026" s="12">
        <v>66.240000000000009</v>
      </c>
      <c r="N1026" s="13">
        <v>77.759999999999991</v>
      </c>
    </row>
    <row r="1027" spans="1:14" x14ac:dyDescent="0.3">
      <c r="A1027" s="7" t="s">
        <v>2068</v>
      </c>
      <c r="B1027" s="11" t="s">
        <v>2069</v>
      </c>
      <c r="C1027" s="12">
        <v>1</v>
      </c>
      <c r="D1027" s="12">
        <v>1</v>
      </c>
      <c r="E1027" s="15">
        <v>43586</v>
      </c>
      <c r="F1027" s="12">
        <v>172</v>
      </c>
      <c r="G1027" s="12">
        <v>0</v>
      </c>
      <c r="H1027" s="17">
        <v>0</v>
      </c>
      <c r="I1027" s="31">
        <v>0</v>
      </c>
      <c r="J1027" s="12">
        <v>172</v>
      </c>
      <c r="K1027" s="11" t="s">
        <v>11</v>
      </c>
      <c r="L1027" s="11" t="s">
        <v>71</v>
      </c>
      <c r="M1027" s="12">
        <v>65.36</v>
      </c>
      <c r="N1027" s="13">
        <v>106.64</v>
      </c>
    </row>
    <row r="1028" spans="1:14" x14ac:dyDescent="0.3">
      <c r="A1028" s="7" t="s">
        <v>2070</v>
      </c>
      <c r="B1028" s="11" t="s">
        <v>2071</v>
      </c>
      <c r="C1028" s="12">
        <v>1</v>
      </c>
      <c r="D1028" s="12">
        <v>1</v>
      </c>
      <c r="E1028" s="15">
        <v>43586</v>
      </c>
      <c r="F1028" s="12">
        <v>192</v>
      </c>
      <c r="G1028" s="12">
        <v>0</v>
      </c>
      <c r="H1028" s="17">
        <v>0</v>
      </c>
      <c r="I1028" s="31">
        <v>0</v>
      </c>
      <c r="J1028" s="12">
        <v>192</v>
      </c>
      <c r="K1028" s="11" t="s">
        <v>14</v>
      </c>
      <c r="L1028" s="11" t="s">
        <v>78</v>
      </c>
      <c r="M1028" s="12">
        <v>34.56</v>
      </c>
      <c r="N1028" s="13">
        <v>157.44</v>
      </c>
    </row>
    <row r="1029" spans="1:14" x14ac:dyDescent="0.3">
      <c r="A1029" s="7" t="s">
        <v>2072</v>
      </c>
      <c r="B1029" s="11" t="s">
        <v>2073</v>
      </c>
      <c r="C1029" s="12">
        <v>1</v>
      </c>
      <c r="D1029" s="12">
        <v>1</v>
      </c>
      <c r="E1029" s="15">
        <v>43586</v>
      </c>
      <c r="F1029" s="12">
        <v>240</v>
      </c>
      <c r="G1029" s="12">
        <v>0</v>
      </c>
      <c r="H1029" s="17">
        <v>0</v>
      </c>
      <c r="I1029" s="31">
        <v>0</v>
      </c>
      <c r="J1029" s="12">
        <v>240</v>
      </c>
      <c r="K1029" s="11" t="s">
        <v>14</v>
      </c>
      <c r="L1029" s="11" t="s">
        <v>17</v>
      </c>
      <c r="M1029" s="12">
        <v>43.199999999999996</v>
      </c>
      <c r="N1029" s="13">
        <v>196.8</v>
      </c>
    </row>
    <row r="1030" spans="1:14" x14ac:dyDescent="0.3">
      <c r="A1030" s="7" t="s">
        <v>2074</v>
      </c>
      <c r="B1030" s="11" t="s">
        <v>2075</v>
      </c>
      <c r="C1030" s="12">
        <v>1</v>
      </c>
      <c r="D1030" s="12">
        <v>1</v>
      </c>
      <c r="E1030" s="15">
        <v>43586</v>
      </c>
      <c r="F1030" s="12">
        <v>205</v>
      </c>
      <c r="G1030" s="12">
        <v>0</v>
      </c>
      <c r="H1030" s="17">
        <v>0</v>
      </c>
      <c r="I1030" s="31">
        <v>0</v>
      </c>
      <c r="J1030" s="12">
        <v>205</v>
      </c>
      <c r="K1030" s="11" t="s">
        <v>14</v>
      </c>
      <c r="L1030" s="11" t="s">
        <v>87</v>
      </c>
      <c r="M1030" s="12">
        <v>36.9</v>
      </c>
      <c r="N1030" s="13">
        <v>168.1</v>
      </c>
    </row>
    <row r="1031" spans="1:14" x14ac:dyDescent="0.3">
      <c r="A1031" s="7" t="s">
        <v>2076</v>
      </c>
      <c r="B1031" s="11" t="s">
        <v>2077</v>
      </c>
      <c r="C1031" s="12">
        <v>1</v>
      </c>
      <c r="D1031" s="12">
        <v>1</v>
      </c>
      <c r="E1031" s="15">
        <v>43586</v>
      </c>
      <c r="F1031" s="12">
        <v>258</v>
      </c>
      <c r="G1031" s="12">
        <v>0</v>
      </c>
      <c r="H1031" s="17">
        <v>0</v>
      </c>
      <c r="I1031" s="31">
        <v>0</v>
      </c>
      <c r="J1031" s="12">
        <v>258</v>
      </c>
      <c r="K1031" s="11" t="s">
        <v>20</v>
      </c>
      <c r="L1031" s="11" t="s">
        <v>105</v>
      </c>
      <c r="M1031" s="12">
        <v>72.240000000000009</v>
      </c>
      <c r="N1031" s="13">
        <v>185.76</v>
      </c>
    </row>
    <row r="1032" spans="1:14" x14ac:dyDescent="0.3">
      <c r="A1032" s="7" t="s">
        <v>2078</v>
      </c>
      <c r="B1032" s="11" t="s">
        <v>2079</v>
      </c>
      <c r="C1032" s="12">
        <v>1</v>
      </c>
      <c r="D1032" s="12">
        <v>1</v>
      </c>
      <c r="E1032" s="15">
        <v>43586</v>
      </c>
      <c r="F1032" s="12">
        <v>327</v>
      </c>
      <c r="G1032" s="12">
        <v>0</v>
      </c>
      <c r="H1032" s="17">
        <v>0</v>
      </c>
      <c r="I1032" s="31">
        <v>0</v>
      </c>
      <c r="J1032" s="12">
        <v>327</v>
      </c>
      <c r="K1032" s="11" t="s">
        <v>20</v>
      </c>
      <c r="L1032" s="11" t="s">
        <v>100</v>
      </c>
      <c r="M1032" s="12">
        <v>94.83</v>
      </c>
      <c r="N1032" s="13">
        <v>232.17000000000002</v>
      </c>
    </row>
    <row r="1033" spans="1:14" x14ac:dyDescent="0.3">
      <c r="A1033" s="7" t="s">
        <v>2080</v>
      </c>
      <c r="B1033" s="11" t="s">
        <v>2081</v>
      </c>
      <c r="C1033" s="12">
        <v>1</v>
      </c>
      <c r="D1033" s="12">
        <v>1</v>
      </c>
      <c r="E1033" s="15">
        <v>43586</v>
      </c>
      <c r="F1033" s="12">
        <v>332</v>
      </c>
      <c r="G1033" s="12">
        <v>0</v>
      </c>
      <c r="H1033" s="17">
        <v>0</v>
      </c>
      <c r="I1033" s="31">
        <v>0</v>
      </c>
      <c r="J1033" s="12">
        <v>332</v>
      </c>
      <c r="K1033" s="11" t="s">
        <v>60</v>
      </c>
      <c r="L1033" s="11" t="s">
        <v>296</v>
      </c>
      <c r="M1033" s="12">
        <v>99.6</v>
      </c>
      <c r="N1033" s="13">
        <v>232.4</v>
      </c>
    </row>
    <row r="1034" spans="1:14" x14ac:dyDescent="0.3">
      <c r="A1034" s="7" t="s">
        <v>2082</v>
      </c>
      <c r="B1034" s="11" t="s">
        <v>2083</v>
      </c>
      <c r="C1034" s="12">
        <v>1</v>
      </c>
      <c r="D1034" s="12">
        <v>1</v>
      </c>
      <c r="E1034" s="15">
        <v>43586</v>
      </c>
      <c r="F1034" s="12">
        <v>345</v>
      </c>
      <c r="G1034" s="12">
        <v>0</v>
      </c>
      <c r="H1034" s="17">
        <v>0</v>
      </c>
      <c r="I1034" s="31">
        <v>0</v>
      </c>
      <c r="J1034" s="12">
        <v>345</v>
      </c>
      <c r="K1034" s="11" t="s">
        <v>63</v>
      </c>
      <c r="L1034" s="11" t="s">
        <v>116</v>
      </c>
      <c r="M1034" s="12">
        <v>106.95</v>
      </c>
      <c r="N1034" s="13">
        <v>238.05</v>
      </c>
    </row>
    <row r="1035" spans="1:14" x14ac:dyDescent="0.3">
      <c r="A1035" s="7" t="s">
        <v>2084</v>
      </c>
      <c r="B1035" s="11" t="s">
        <v>2085</v>
      </c>
      <c r="C1035" s="12">
        <v>1</v>
      </c>
      <c r="D1035" s="12">
        <v>1</v>
      </c>
      <c r="E1035" s="15">
        <v>43586</v>
      </c>
      <c r="F1035" s="12">
        <v>168</v>
      </c>
      <c r="G1035" s="12">
        <v>0</v>
      </c>
      <c r="H1035" s="17">
        <v>0</v>
      </c>
      <c r="I1035" s="31">
        <v>0</v>
      </c>
      <c r="J1035" s="12">
        <v>168</v>
      </c>
      <c r="K1035" s="11" t="s">
        <v>11</v>
      </c>
      <c r="L1035" s="11" t="s">
        <v>12</v>
      </c>
      <c r="M1035" s="12">
        <v>25.2</v>
      </c>
      <c r="N1035" s="13">
        <v>142.80000000000001</v>
      </c>
    </row>
    <row r="1036" spans="1:14" x14ac:dyDescent="0.3">
      <c r="A1036" s="7" t="s">
        <v>2086</v>
      </c>
      <c r="B1036" s="11" t="s">
        <v>2087</v>
      </c>
      <c r="C1036" s="12">
        <v>1</v>
      </c>
      <c r="D1036" s="12">
        <v>1</v>
      </c>
      <c r="E1036" s="15">
        <v>43586</v>
      </c>
      <c r="F1036" s="12">
        <v>538</v>
      </c>
      <c r="G1036" s="12">
        <v>0</v>
      </c>
      <c r="H1036" s="17">
        <v>0</v>
      </c>
      <c r="I1036" s="31">
        <v>0</v>
      </c>
      <c r="J1036" s="12">
        <v>538</v>
      </c>
      <c r="K1036" s="11" t="s">
        <v>44</v>
      </c>
      <c r="L1036" s="11" t="s">
        <v>47</v>
      </c>
      <c r="M1036" s="12">
        <v>145.26000000000002</v>
      </c>
      <c r="N1036" s="13">
        <v>392.74</v>
      </c>
    </row>
    <row r="1037" spans="1:14" x14ac:dyDescent="0.3">
      <c r="A1037" s="7" t="s">
        <v>5383</v>
      </c>
      <c r="B1037" s="11" t="s">
        <v>5385</v>
      </c>
      <c r="C1037" s="12">
        <v>0</v>
      </c>
      <c r="D1037" s="12">
        <v>1</v>
      </c>
      <c r="E1037" s="15">
        <v>44166</v>
      </c>
      <c r="F1037" s="12">
        <v>1086</v>
      </c>
      <c r="G1037" s="12">
        <v>0</v>
      </c>
      <c r="H1037" s="17">
        <v>0</v>
      </c>
      <c r="I1037" s="31">
        <v>0</v>
      </c>
      <c r="J1037" s="12">
        <v>1086</v>
      </c>
      <c r="K1037" s="11" t="s">
        <v>23</v>
      </c>
      <c r="L1037" s="11" t="s">
        <v>467</v>
      </c>
      <c r="M1037" s="12">
        <v>293.22000000000003</v>
      </c>
      <c r="N1037" s="13">
        <v>792.78</v>
      </c>
    </row>
    <row r="1038" spans="1:14" x14ac:dyDescent="0.3">
      <c r="A1038" s="7" t="s">
        <v>5389</v>
      </c>
      <c r="B1038" s="11" t="s">
        <v>5395</v>
      </c>
      <c r="C1038" s="12">
        <v>0</v>
      </c>
      <c r="D1038" s="12">
        <v>1</v>
      </c>
      <c r="E1038" s="15">
        <v>44166</v>
      </c>
      <c r="F1038" s="12">
        <v>1101</v>
      </c>
      <c r="G1038" s="12">
        <v>0</v>
      </c>
      <c r="H1038" s="17">
        <v>0</v>
      </c>
      <c r="I1038" s="31">
        <v>0</v>
      </c>
      <c r="J1038" s="12">
        <v>1101</v>
      </c>
      <c r="K1038" s="11" t="s">
        <v>26</v>
      </c>
      <c r="L1038" s="11" t="s">
        <v>33</v>
      </c>
      <c r="M1038" s="12">
        <v>396.36</v>
      </c>
      <c r="N1038" s="13">
        <v>704.64</v>
      </c>
    </row>
    <row r="1039" spans="1:14" x14ac:dyDescent="0.3">
      <c r="A1039" s="7" t="s">
        <v>5424</v>
      </c>
      <c r="B1039" s="11" t="s">
        <v>5426</v>
      </c>
      <c r="C1039" s="12">
        <v>0</v>
      </c>
      <c r="D1039" s="12">
        <v>1</v>
      </c>
      <c r="E1039" s="15">
        <v>44166</v>
      </c>
      <c r="F1039" s="12">
        <v>1086</v>
      </c>
      <c r="G1039" s="12">
        <v>0</v>
      </c>
      <c r="H1039" s="17">
        <v>0</v>
      </c>
      <c r="I1039" s="31">
        <v>0</v>
      </c>
      <c r="J1039" s="12">
        <v>1086</v>
      </c>
      <c r="K1039" s="11" t="s">
        <v>23</v>
      </c>
      <c r="L1039" s="11" t="s">
        <v>467</v>
      </c>
      <c r="M1039" s="12">
        <v>293.22000000000003</v>
      </c>
      <c r="N1039" s="13">
        <v>792.78</v>
      </c>
    </row>
    <row r="1040" spans="1:14" x14ac:dyDescent="0.3">
      <c r="A1040" s="7" t="s">
        <v>5602</v>
      </c>
      <c r="B1040" s="11" t="s">
        <v>5604</v>
      </c>
      <c r="C1040" s="12">
        <v>0</v>
      </c>
      <c r="D1040" s="12">
        <v>0</v>
      </c>
      <c r="E1040" s="15">
        <v>44166</v>
      </c>
      <c r="F1040" s="12">
        <v>205</v>
      </c>
      <c r="G1040" s="12">
        <v>0</v>
      </c>
      <c r="H1040" s="17">
        <v>0</v>
      </c>
      <c r="I1040" s="31">
        <v>0</v>
      </c>
      <c r="J1040" s="12">
        <v>205</v>
      </c>
      <c r="K1040" s="11" t="s">
        <v>14</v>
      </c>
      <c r="L1040" s="11" t="s">
        <v>87</v>
      </c>
      <c r="M1040" s="12">
        <v>36.9</v>
      </c>
      <c r="N1040" s="13">
        <v>168.1</v>
      </c>
    </row>
    <row r="1041" spans="1:14" x14ac:dyDescent="0.3">
      <c r="A1041" s="7" t="s">
        <v>5602</v>
      </c>
      <c r="B1041" s="11" t="s">
        <v>5605</v>
      </c>
      <c r="C1041" s="12">
        <v>0</v>
      </c>
      <c r="D1041" s="12">
        <v>1</v>
      </c>
      <c r="E1041" s="15">
        <v>44166</v>
      </c>
      <c r="F1041" s="12">
        <v>210</v>
      </c>
      <c r="G1041" s="12">
        <v>0</v>
      </c>
      <c r="H1041" s="17">
        <v>0</v>
      </c>
      <c r="I1041" s="31">
        <v>0</v>
      </c>
      <c r="J1041" s="12">
        <v>210</v>
      </c>
      <c r="K1041" s="11" t="s">
        <v>14</v>
      </c>
      <c r="L1041" s="11" t="s">
        <v>75</v>
      </c>
      <c r="M1041" s="12">
        <v>37.799999999999997</v>
      </c>
      <c r="N1041" s="13">
        <v>172.2</v>
      </c>
    </row>
    <row r="1042" spans="1:14" x14ac:dyDescent="0.3">
      <c r="A1042" s="7" t="s">
        <v>5660</v>
      </c>
      <c r="B1042" s="11" t="s">
        <v>5666</v>
      </c>
      <c r="C1042" s="12">
        <v>0</v>
      </c>
      <c r="D1042" s="12">
        <v>1</v>
      </c>
      <c r="E1042" s="15">
        <v>44166</v>
      </c>
      <c r="F1042" s="12">
        <v>992</v>
      </c>
      <c r="G1042" s="12">
        <v>0</v>
      </c>
      <c r="H1042" s="17">
        <v>0</v>
      </c>
      <c r="I1042" s="31">
        <v>0</v>
      </c>
      <c r="J1042" s="12">
        <v>992</v>
      </c>
      <c r="K1042" s="11" t="s">
        <v>23</v>
      </c>
      <c r="L1042" s="11" t="s">
        <v>405</v>
      </c>
      <c r="M1042" s="12">
        <v>277.76000000000005</v>
      </c>
      <c r="N1042" s="13">
        <v>714.24</v>
      </c>
    </row>
    <row r="1043" spans="1:14" x14ac:dyDescent="0.3">
      <c r="A1043" s="7" t="s">
        <v>5692</v>
      </c>
      <c r="B1043" s="11" t="s">
        <v>5694</v>
      </c>
      <c r="C1043" s="12">
        <v>0</v>
      </c>
      <c r="D1043" s="12">
        <v>1</v>
      </c>
      <c r="E1043" s="15">
        <v>44166</v>
      </c>
      <c r="F1043" s="12">
        <v>526</v>
      </c>
      <c r="G1043" s="12">
        <v>0</v>
      </c>
      <c r="H1043" s="17">
        <v>0</v>
      </c>
      <c r="I1043" s="31">
        <v>0</v>
      </c>
      <c r="J1043" s="12">
        <v>526</v>
      </c>
      <c r="K1043" s="11" t="s">
        <v>23</v>
      </c>
      <c r="L1043" s="11" t="s">
        <v>183</v>
      </c>
      <c r="M1043" s="12">
        <v>210.4</v>
      </c>
      <c r="N1043" s="13">
        <v>315.60000000000002</v>
      </c>
    </row>
    <row r="1044" spans="1:14" x14ac:dyDescent="0.3">
      <c r="A1044" s="7" t="s">
        <v>5697</v>
      </c>
      <c r="B1044" s="11" t="s">
        <v>5700</v>
      </c>
      <c r="C1044" s="12">
        <v>0</v>
      </c>
      <c r="D1044" s="12">
        <v>1</v>
      </c>
      <c r="E1044" s="15">
        <v>44166</v>
      </c>
      <c r="F1044" s="12">
        <v>240</v>
      </c>
      <c r="G1044" s="12">
        <v>0</v>
      </c>
      <c r="H1044" s="17">
        <v>0</v>
      </c>
      <c r="I1044" s="31">
        <v>0</v>
      </c>
      <c r="J1044" s="12">
        <v>240</v>
      </c>
      <c r="K1044" s="11" t="s">
        <v>14</v>
      </c>
      <c r="L1044" s="11" t="s">
        <v>17</v>
      </c>
      <c r="M1044" s="12">
        <v>43.199999999999996</v>
      </c>
      <c r="N1044" s="13">
        <v>196.8</v>
      </c>
    </row>
    <row r="1045" spans="1:14" x14ac:dyDescent="0.3">
      <c r="A1045" s="7" t="s">
        <v>5928</v>
      </c>
      <c r="B1045" s="11" t="s">
        <v>5934</v>
      </c>
      <c r="C1045" s="12">
        <v>0</v>
      </c>
      <c r="D1045" s="12">
        <v>1</v>
      </c>
      <c r="E1045" s="15">
        <v>44166</v>
      </c>
      <c r="F1045" s="12">
        <v>345</v>
      </c>
      <c r="G1045" s="12">
        <v>0</v>
      </c>
      <c r="H1045" s="17">
        <v>0</v>
      </c>
      <c r="I1045" s="31">
        <v>0</v>
      </c>
      <c r="J1045" s="12">
        <v>345</v>
      </c>
      <c r="K1045" s="11" t="s">
        <v>63</v>
      </c>
      <c r="L1045" s="11" t="s">
        <v>116</v>
      </c>
      <c r="M1045" s="12">
        <v>106.95</v>
      </c>
      <c r="N1045" s="13">
        <v>238.05</v>
      </c>
    </row>
    <row r="1046" spans="1:14" x14ac:dyDescent="0.3">
      <c r="A1046" s="7" t="s">
        <v>6147</v>
      </c>
      <c r="B1046" s="11" t="s">
        <v>6149</v>
      </c>
      <c r="C1046" s="12">
        <v>0</v>
      </c>
      <c r="D1046" s="12">
        <v>0</v>
      </c>
      <c r="E1046" s="15">
        <v>44166</v>
      </c>
      <c r="F1046" s="12">
        <v>992</v>
      </c>
      <c r="G1046" s="12">
        <v>0</v>
      </c>
      <c r="H1046" s="17">
        <v>0</v>
      </c>
      <c r="I1046" s="31">
        <v>0</v>
      </c>
      <c r="J1046" s="12">
        <v>992</v>
      </c>
      <c r="K1046" s="11" t="s">
        <v>23</v>
      </c>
      <c r="L1046" s="11" t="s">
        <v>405</v>
      </c>
      <c r="M1046" s="12">
        <v>277.76000000000005</v>
      </c>
      <c r="N1046" s="13">
        <v>714.24</v>
      </c>
    </row>
    <row r="1047" spans="1:14" x14ac:dyDescent="0.3">
      <c r="A1047" s="7" t="s">
        <v>6147</v>
      </c>
      <c r="B1047" s="11" t="s">
        <v>6150</v>
      </c>
      <c r="C1047" s="12">
        <v>0</v>
      </c>
      <c r="D1047" s="12">
        <v>1</v>
      </c>
      <c r="E1047" s="15">
        <v>44166</v>
      </c>
      <c r="F1047" s="12">
        <v>948</v>
      </c>
      <c r="G1047" s="12">
        <v>0</v>
      </c>
      <c r="H1047" s="17">
        <v>0</v>
      </c>
      <c r="I1047" s="31">
        <v>0</v>
      </c>
      <c r="J1047" s="12">
        <v>948</v>
      </c>
      <c r="K1047" s="11" t="s">
        <v>26</v>
      </c>
      <c r="L1047" s="11" t="s">
        <v>27</v>
      </c>
      <c r="M1047" s="12">
        <v>303.36</v>
      </c>
      <c r="N1047" s="13">
        <v>644.64</v>
      </c>
    </row>
    <row r="1048" spans="1:14" x14ac:dyDescent="0.3">
      <c r="A1048" s="7" t="s">
        <v>6159</v>
      </c>
      <c r="B1048" s="11" t="s">
        <v>6161</v>
      </c>
      <c r="C1048" s="12">
        <v>0</v>
      </c>
      <c r="D1048" s="12">
        <v>1</v>
      </c>
      <c r="E1048" s="15">
        <v>44166</v>
      </c>
      <c r="F1048" s="12">
        <v>948</v>
      </c>
      <c r="G1048" s="12">
        <v>0</v>
      </c>
      <c r="H1048" s="17">
        <v>0</v>
      </c>
      <c r="I1048" s="31">
        <v>0</v>
      </c>
      <c r="J1048" s="12">
        <v>948</v>
      </c>
      <c r="K1048" s="11" t="s">
        <v>26</v>
      </c>
      <c r="L1048" s="11" t="s">
        <v>27</v>
      </c>
      <c r="M1048" s="12">
        <v>303.36</v>
      </c>
      <c r="N1048" s="13">
        <v>644.64</v>
      </c>
    </row>
    <row r="1049" spans="1:14" x14ac:dyDescent="0.3">
      <c r="A1049" s="7" t="s">
        <v>6164</v>
      </c>
      <c r="B1049" s="11" t="s">
        <v>6170</v>
      </c>
      <c r="C1049" s="12">
        <v>0</v>
      </c>
      <c r="D1049" s="12">
        <v>1</v>
      </c>
      <c r="E1049" s="15">
        <v>44166</v>
      </c>
      <c r="F1049" s="12">
        <v>1101</v>
      </c>
      <c r="G1049" s="12">
        <v>0</v>
      </c>
      <c r="H1049" s="17">
        <v>0</v>
      </c>
      <c r="I1049" s="31">
        <v>0</v>
      </c>
      <c r="J1049" s="12">
        <v>1101</v>
      </c>
      <c r="K1049" s="11" t="s">
        <v>26</v>
      </c>
      <c r="L1049" s="11" t="s">
        <v>33</v>
      </c>
      <c r="M1049" s="12">
        <v>396.36</v>
      </c>
      <c r="N1049" s="13">
        <v>704.64</v>
      </c>
    </row>
    <row r="1050" spans="1:14" x14ac:dyDescent="0.3">
      <c r="A1050" s="7" t="s">
        <v>6176</v>
      </c>
      <c r="B1050" s="11" t="s">
        <v>6178</v>
      </c>
      <c r="C1050" s="12">
        <v>0</v>
      </c>
      <c r="D1050" s="12">
        <v>1</v>
      </c>
      <c r="E1050" s="15">
        <v>44166</v>
      </c>
      <c r="F1050" s="12">
        <v>205</v>
      </c>
      <c r="G1050" s="12">
        <v>0</v>
      </c>
      <c r="H1050" s="17">
        <v>0</v>
      </c>
      <c r="I1050" s="31">
        <v>0</v>
      </c>
      <c r="J1050" s="12">
        <v>205</v>
      </c>
      <c r="K1050" s="11" t="s">
        <v>14</v>
      </c>
      <c r="L1050" s="11" t="s">
        <v>87</v>
      </c>
      <c r="M1050" s="12">
        <v>36.9</v>
      </c>
      <c r="N1050" s="13">
        <v>168.1</v>
      </c>
    </row>
    <row r="1051" spans="1:14" x14ac:dyDescent="0.3">
      <c r="A1051" s="7" t="s">
        <v>6418</v>
      </c>
      <c r="B1051" s="11" t="s">
        <v>6420</v>
      </c>
      <c r="C1051" s="12">
        <v>0</v>
      </c>
      <c r="D1051" s="12">
        <v>1</v>
      </c>
      <c r="E1051" s="15">
        <v>44166</v>
      </c>
      <c r="F1051" s="12">
        <v>327</v>
      </c>
      <c r="G1051" s="12">
        <v>0</v>
      </c>
      <c r="H1051" s="17">
        <v>0</v>
      </c>
      <c r="I1051" s="31">
        <v>0</v>
      </c>
      <c r="J1051" s="12">
        <v>327</v>
      </c>
      <c r="K1051" s="11" t="s">
        <v>20</v>
      </c>
      <c r="L1051" s="11" t="s">
        <v>100</v>
      </c>
      <c r="M1051" s="12">
        <v>94.83</v>
      </c>
      <c r="N1051" s="13">
        <v>232.17000000000002</v>
      </c>
    </row>
    <row r="1052" spans="1:14" x14ac:dyDescent="0.3">
      <c r="A1052" s="7" t="s">
        <v>6697</v>
      </c>
      <c r="B1052" s="11" t="s">
        <v>6699</v>
      </c>
      <c r="C1052" s="12">
        <v>0</v>
      </c>
      <c r="D1052" s="12">
        <v>1</v>
      </c>
      <c r="E1052" s="15">
        <v>44166</v>
      </c>
      <c r="F1052" s="12">
        <v>172</v>
      </c>
      <c r="G1052" s="12">
        <v>0</v>
      </c>
      <c r="H1052" s="17">
        <v>0</v>
      </c>
      <c r="I1052" s="31">
        <v>0</v>
      </c>
      <c r="J1052" s="12">
        <v>172</v>
      </c>
      <c r="K1052" s="11" t="s">
        <v>11</v>
      </c>
      <c r="L1052" s="11" t="s">
        <v>71</v>
      </c>
      <c r="M1052" s="12">
        <v>65.36</v>
      </c>
      <c r="N1052" s="13">
        <v>106.64</v>
      </c>
    </row>
    <row r="1053" spans="1:14" x14ac:dyDescent="0.3">
      <c r="A1053" s="7" t="s">
        <v>6717</v>
      </c>
      <c r="B1053" s="11" t="s">
        <v>6719</v>
      </c>
      <c r="C1053" s="12">
        <v>0</v>
      </c>
      <c r="D1053" s="12">
        <v>1</v>
      </c>
      <c r="E1053" s="15">
        <v>44166</v>
      </c>
      <c r="F1053" s="12">
        <v>383</v>
      </c>
      <c r="G1053" s="12">
        <v>0</v>
      </c>
      <c r="H1053" s="17">
        <v>0</v>
      </c>
      <c r="I1053" s="31">
        <v>0</v>
      </c>
      <c r="J1053" s="12">
        <v>383</v>
      </c>
      <c r="K1053" s="11" t="s">
        <v>63</v>
      </c>
      <c r="L1053" s="11" t="s">
        <v>66</v>
      </c>
      <c r="M1053" s="12">
        <v>122.56</v>
      </c>
      <c r="N1053" s="13">
        <v>260.44</v>
      </c>
    </row>
    <row r="1054" spans="1:14" x14ac:dyDescent="0.3">
      <c r="A1054" s="7" t="s">
        <v>29</v>
      </c>
      <c r="B1054" s="11" t="s">
        <v>32</v>
      </c>
      <c r="C1054" s="12">
        <v>0</v>
      </c>
      <c r="D1054" s="12">
        <v>1</v>
      </c>
      <c r="E1054" s="15">
        <v>44136</v>
      </c>
      <c r="F1054" s="12">
        <v>1101</v>
      </c>
      <c r="G1054" s="12">
        <v>0</v>
      </c>
      <c r="H1054" s="17">
        <v>0</v>
      </c>
      <c r="I1054" s="31">
        <v>0</v>
      </c>
      <c r="J1054" s="12">
        <v>1101</v>
      </c>
      <c r="K1054" s="11" t="s">
        <v>26</v>
      </c>
      <c r="L1054" s="11" t="s">
        <v>33</v>
      </c>
      <c r="M1054" s="12">
        <v>396.36</v>
      </c>
      <c r="N1054" s="13">
        <v>704.64</v>
      </c>
    </row>
    <row r="1055" spans="1:14" x14ac:dyDescent="0.3">
      <c r="A1055" s="7" t="s">
        <v>36</v>
      </c>
      <c r="B1055" s="11" t="s">
        <v>40</v>
      </c>
      <c r="C1055" s="12">
        <v>0</v>
      </c>
      <c r="D1055" s="12">
        <v>0</v>
      </c>
      <c r="E1055" s="15">
        <v>44136</v>
      </c>
      <c r="F1055" s="12">
        <v>510</v>
      </c>
      <c r="G1055" s="12">
        <v>0</v>
      </c>
      <c r="H1055" s="17">
        <v>0</v>
      </c>
      <c r="I1055" s="31">
        <v>0</v>
      </c>
      <c r="J1055" s="12">
        <v>510</v>
      </c>
      <c r="K1055" s="11" t="s">
        <v>41</v>
      </c>
      <c r="L1055" s="11" t="s">
        <v>42</v>
      </c>
      <c r="M1055" s="12">
        <v>163.20000000000002</v>
      </c>
      <c r="N1055" s="13">
        <v>346.79999999999995</v>
      </c>
    </row>
    <row r="1056" spans="1:14" x14ac:dyDescent="0.3">
      <c r="A1056" s="7" t="s">
        <v>36</v>
      </c>
      <c r="B1056" s="11" t="s">
        <v>43</v>
      </c>
      <c r="C1056" s="12">
        <v>0</v>
      </c>
      <c r="D1056" s="12">
        <v>0</v>
      </c>
      <c r="E1056" s="15">
        <v>44136</v>
      </c>
      <c r="F1056" s="12">
        <v>523</v>
      </c>
      <c r="G1056" s="12">
        <v>0</v>
      </c>
      <c r="H1056" s="17">
        <v>0</v>
      </c>
      <c r="I1056" s="31">
        <v>0</v>
      </c>
      <c r="J1056" s="12">
        <v>523</v>
      </c>
      <c r="K1056" s="11" t="s">
        <v>44</v>
      </c>
      <c r="L1056" s="11" t="s">
        <v>45</v>
      </c>
      <c r="M1056" s="12">
        <v>156.9</v>
      </c>
      <c r="N1056" s="13">
        <v>366.1</v>
      </c>
    </row>
    <row r="1057" spans="1:14" x14ac:dyDescent="0.3">
      <c r="A1057" s="7" t="s">
        <v>36</v>
      </c>
      <c r="B1057" s="11" t="s">
        <v>46</v>
      </c>
      <c r="C1057" s="12">
        <v>0</v>
      </c>
      <c r="D1057" s="12">
        <v>1</v>
      </c>
      <c r="E1057" s="15">
        <v>44136</v>
      </c>
      <c r="F1057" s="12">
        <v>538</v>
      </c>
      <c r="G1057" s="12">
        <v>0</v>
      </c>
      <c r="H1057" s="17">
        <v>0</v>
      </c>
      <c r="I1057" s="31">
        <v>0</v>
      </c>
      <c r="J1057" s="12">
        <v>538</v>
      </c>
      <c r="K1057" s="11" t="s">
        <v>44</v>
      </c>
      <c r="L1057" s="11" t="s">
        <v>47</v>
      </c>
      <c r="M1057" s="12">
        <v>145.26000000000002</v>
      </c>
      <c r="N1057" s="13">
        <v>392.74</v>
      </c>
    </row>
    <row r="1058" spans="1:14" x14ac:dyDescent="0.3">
      <c r="A1058" s="7" t="s">
        <v>72</v>
      </c>
      <c r="B1058" s="11" t="s">
        <v>74</v>
      </c>
      <c r="C1058" s="12">
        <v>0</v>
      </c>
      <c r="D1058" s="12">
        <v>1</v>
      </c>
      <c r="E1058" s="15">
        <v>44136</v>
      </c>
      <c r="F1058" s="12">
        <v>210</v>
      </c>
      <c r="G1058" s="12">
        <v>0</v>
      </c>
      <c r="H1058" s="17">
        <v>0</v>
      </c>
      <c r="I1058" s="31">
        <v>0</v>
      </c>
      <c r="J1058" s="12">
        <v>210</v>
      </c>
      <c r="K1058" s="11" t="s">
        <v>14</v>
      </c>
      <c r="L1058" s="11" t="s">
        <v>75</v>
      </c>
      <c r="M1058" s="12">
        <v>37.799999999999997</v>
      </c>
      <c r="N1058" s="13">
        <v>172.2</v>
      </c>
    </row>
    <row r="1059" spans="1:14" x14ac:dyDescent="0.3">
      <c r="A1059" s="7" t="s">
        <v>126</v>
      </c>
      <c r="B1059" s="11" t="s">
        <v>128</v>
      </c>
      <c r="C1059" s="12">
        <v>0</v>
      </c>
      <c r="D1059" s="12">
        <v>1</v>
      </c>
      <c r="E1059" s="15">
        <v>44136</v>
      </c>
      <c r="F1059" s="12">
        <v>172</v>
      </c>
      <c r="G1059" s="12">
        <v>0</v>
      </c>
      <c r="H1059" s="17">
        <v>0</v>
      </c>
      <c r="I1059" s="31">
        <v>0</v>
      </c>
      <c r="J1059" s="12">
        <v>172</v>
      </c>
      <c r="K1059" s="11" t="s">
        <v>11</v>
      </c>
      <c r="L1059" s="11" t="s">
        <v>71</v>
      </c>
      <c r="M1059" s="12">
        <v>65.36</v>
      </c>
      <c r="N1059" s="13">
        <v>106.64</v>
      </c>
    </row>
    <row r="1060" spans="1:14" x14ac:dyDescent="0.3">
      <c r="A1060" s="7" t="s">
        <v>198</v>
      </c>
      <c r="B1060" s="11" t="s">
        <v>200</v>
      </c>
      <c r="C1060" s="12">
        <v>0</v>
      </c>
      <c r="D1060" s="12">
        <v>1</v>
      </c>
      <c r="E1060" s="15">
        <v>44136</v>
      </c>
      <c r="F1060" s="12">
        <v>646</v>
      </c>
      <c r="G1060" s="12">
        <v>0</v>
      </c>
      <c r="H1060" s="17">
        <v>0</v>
      </c>
      <c r="I1060" s="31">
        <v>0</v>
      </c>
      <c r="J1060" s="12">
        <v>646</v>
      </c>
      <c r="K1060" s="11" t="s">
        <v>41</v>
      </c>
      <c r="L1060" s="11" t="s">
        <v>201</v>
      </c>
      <c r="M1060" s="12">
        <v>348.84000000000003</v>
      </c>
      <c r="N1060" s="13">
        <v>297.15999999999997</v>
      </c>
    </row>
    <row r="1061" spans="1:14" x14ac:dyDescent="0.3">
      <c r="A1061" s="7" t="s">
        <v>213</v>
      </c>
      <c r="B1061" s="11" t="s">
        <v>216</v>
      </c>
      <c r="C1061" s="12">
        <v>0</v>
      </c>
      <c r="D1061" s="12">
        <v>1</v>
      </c>
      <c r="E1061" s="15">
        <v>44136</v>
      </c>
      <c r="F1061" s="12">
        <v>948</v>
      </c>
      <c r="G1061" s="12">
        <v>0</v>
      </c>
      <c r="H1061" s="17">
        <v>0</v>
      </c>
      <c r="I1061" s="31">
        <v>0</v>
      </c>
      <c r="J1061" s="12">
        <v>948</v>
      </c>
      <c r="K1061" s="11" t="s">
        <v>26</v>
      </c>
      <c r="L1061" s="11" t="s">
        <v>27</v>
      </c>
      <c r="M1061" s="12">
        <v>303.36</v>
      </c>
      <c r="N1061" s="13">
        <v>644.64</v>
      </c>
    </row>
    <row r="1062" spans="1:14" x14ac:dyDescent="0.3">
      <c r="A1062" s="7" t="s">
        <v>231</v>
      </c>
      <c r="B1062" s="11" t="s">
        <v>233</v>
      </c>
      <c r="C1062" s="12">
        <v>0</v>
      </c>
      <c r="D1062" s="12">
        <v>0</v>
      </c>
      <c r="E1062" s="15">
        <v>44136</v>
      </c>
      <c r="F1062" s="12">
        <v>948</v>
      </c>
      <c r="G1062" s="12">
        <v>0</v>
      </c>
      <c r="H1062" s="17">
        <v>0</v>
      </c>
      <c r="I1062" s="31">
        <v>0</v>
      </c>
      <c r="J1062" s="12">
        <v>948</v>
      </c>
      <c r="K1062" s="11" t="s">
        <v>26</v>
      </c>
      <c r="L1062" s="11" t="s">
        <v>27</v>
      </c>
      <c r="M1062" s="12">
        <v>303.36</v>
      </c>
      <c r="N1062" s="13">
        <v>644.64</v>
      </c>
    </row>
    <row r="1063" spans="1:14" x14ac:dyDescent="0.3">
      <c r="A1063" s="7" t="s">
        <v>314</v>
      </c>
      <c r="B1063" s="11" t="s">
        <v>316</v>
      </c>
      <c r="C1063" s="12">
        <v>0</v>
      </c>
      <c r="D1063" s="12">
        <v>0</v>
      </c>
      <c r="E1063" s="15">
        <v>44136</v>
      </c>
      <c r="F1063" s="12">
        <v>168</v>
      </c>
      <c r="G1063" s="12">
        <v>0</v>
      </c>
      <c r="H1063" s="17">
        <v>0</v>
      </c>
      <c r="I1063" s="31">
        <v>0</v>
      </c>
      <c r="J1063" s="12">
        <v>168</v>
      </c>
      <c r="K1063" s="11" t="s">
        <v>11</v>
      </c>
      <c r="L1063" s="11" t="s">
        <v>12</v>
      </c>
      <c r="M1063" s="12">
        <v>25.2</v>
      </c>
      <c r="N1063" s="13">
        <v>142.80000000000001</v>
      </c>
    </row>
    <row r="1064" spans="1:14" x14ac:dyDescent="0.3">
      <c r="A1064" s="7" t="s">
        <v>314</v>
      </c>
      <c r="B1064" s="11" t="s">
        <v>317</v>
      </c>
      <c r="C1064" s="12">
        <v>0</v>
      </c>
      <c r="D1064" s="12">
        <v>1</v>
      </c>
      <c r="E1064" s="15">
        <v>44136</v>
      </c>
      <c r="F1064" s="12">
        <v>172</v>
      </c>
      <c r="G1064" s="12">
        <v>0</v>
      </c>
      <c r="H1064" s="17">
        <v>0</v>
      </c>
      <c r="I1064" s="31">
        <v>0</v>
      </c>
      <c r="J1064" s="12">
        <v>172</v>
      </c>
      <c r="K1064" s="11" t="s">
        <v>11</v>
      </c>
      <c r="L1064" s="11" t="s">
        <v>71</v>
      </c>
      <c r="M1064" s="12">
        <v>65.36</v>
      </c>
      <c r="N1064" s="13">
        <v>106.64</v>
      </c>
    </row>
    <row r="1065" spans="1:14" x14ac:dyDescent="0.3">
      <c r="A1065" s="7" t="s">
        <v>367</v>
      </c>
      <c r="B1065" s="11" t="s">
        <v>374</v>
      </c>
      <c r="C1065" s="12">
        <v>0</v>
      </c>
      <c r="D1065" s="12">
        <v>1</v>
      </c>
      <c r="E1065" s="15">
        <v>44136</v>
      </c>
      <c r="F1065" s="12">
        <v>255</v>
      </c>
      <c r="G1065" s="12">
        <v>0</v>
      </c>
      <c r="H1065" s="17">
        <v>0</v>
      </c>
      <c r="I1065" s="31">
        <v>0</v>
      </c>
      <c r="J1065" s="12">
        <v>255</v>
      </c>
      <c r="K1065" s="11" t="s">
        <v>20</v>
      </c>
      <c r="L1065" s="11" t="s">
        <v>102</v>
      </c>
      <c r="M1065" s="12">
        <v>66.3</v>
      </c>
      <c r="N1065" s="13">
        <v>188.7</v>
      </c>
    </row>
    <row r="1066" spans="1:14" x14ac:dyDescent="0.3">
      <c r="A1066" s="7" t="s">
        <v>726</v>
      </c>
      <c r="B1066" s="11" t="s">
        <v>728</v>
      </c>
      <c r="C1066" s="12">
        <v>0</v>
      </c>
      <c r="D1066" s="12">
        <v>1</v>
      </c>
      <c r="E1066" s="15">
        <v>44136</v>
      </c>
      <c r="F1066" s="12">
        <v>295</v>
      </c>
      <c r="G1066" s="12">
        <v>0</v>
      </c>
      <c r="H1066" s="17">
        <v>0</v>
      </c>
      <c r="I1066" s="31">
        <v>0</v>
      </c>
      <c r="J1066" s="12">
        <v>295</v>
      </c>
      <c r="K1066" s="11" t="s">
        <v>60</v>
      </c>
      <c r="L1066" s="11" t="s">
        <v>729</v>
      </c>
      <c r="M1066" s="12">
        <v>97.350000000000009</v>
      </c>
      <c r="N1066" s="13">
        <v>197.64999999999998</v>
      </c>
    </row>
    <row r="1067" spans="1:14" x14ac:dyDescent="0.3">
      <c r="A1067" s="7" t="s">
        <v>5093</v>
      </c>
      <c r="B1067" s="11" t="s">
        <v>5097</v>
      </c>
      <c r="C1067" s="12">
        <v>0</v>
      </c>
      <c r="D1067" s="12">
        <v>0</v>
      </c>
      <c r="E1067" s="15">
        <v>44136</v>
      </c>
      <c r="F1067" s="12">
        <v>205</v>
      </c>
      <c r="G1067" s="12">
        <v>0</v>
      </c>
      <c r="H1067" s="17">
        <v>0</v>
      </c>
      <c r="I1067" s="31">
        <v>0</v>
      </c>
      <c r="J1067" s="12">
        <v>205</v>
      </c>
      <c r="K1067" s="11" t="s">
        <v>14</v>
      </c>
      <c r="L1067" s="11" t="s">
        <v>87</v>
      </c>
      <c r="M1067" s="12">
        <v>36.9</v>
      </c>
      <c r="N1067" s="13">
        <v>168.1</v>
      </c>
    </row>
    <row r="1068" spans="1:14" x14ac:dyDescent="0.3">
      <c r="A1068" s="7" t="s">
        <v>5105</v>
      </c>
      <c r="B1068" s="11" t="s">
        <v>5107</v>
      </c>
      <c r="C1068" s="12">
        <v>0</v>
      </c>
      <c r="D1068" s="12">
        <v>1</v>
      </c>
      <c r="E1068" s="15">
        <v>44136</v>
      </c>
      <c r="F1068" s="12">
        <v>327</v>
      </c>
      <c r="G1068" s="12">
        <v>0</v>
      </c>
      <c r="H1068" s="17">
        <v>0</v>
      </c>
      <c r="I1068" s="31">
        <v>0</v>
      </c>
      <c r="J1068" s="12">
        <v>327</v>
      </c>
      <c r="K1068" s="11" t="s">
        <v>20</v>
      </c>
      <c r="L1068" s="11" t="s">
        <v>100</v>
      </c>
      <c r="M1068" s="12">
        <v>94.83</v>
      </c>
      <c r="N1068" s="13">
        <v>232.17000000000002</v>
      </c>
    </row>
    <row r="1069" spans="1:14" x14ac:dyDescent="0.3">
      <c r="A1069" s="7" t="s">
        <v>5127</v>
      </c>
      <c r="B1069" s="11" t="s">
        <v>5129</v>
      </c>
      <c r="C1069" s="12">
        <v>0</v>
      </c>
      <c r="D1069" s="12">
        <v>1</v>
      </c>
      <c r="E1069" s="15">
        <v>44136</v>
      </c>
      <c r="F1069" s="12">
        <v>220</v>
      </c>
      <c r="G1069" s="12">
        <v>0</v>
      </c>
      <c r="H1069" s="17">
        <v>0</v>
      </c>
      <c r="I1069" s="31">
        <v>0</v>
      </c>
      <c r="J1069" s="12">
        <v>220</v>
      </c>
      <c r="K1069" s="11" t="s">
        <v>14</v>
      </c>
      <c r="L1069" s="11" t="s">
        <v>15</v>
      </c>
      <c r="M1069" s="12">
        <v>39.6</v>
      </c>
      <c r="N1069" s="13">
        <v>180.4</v>
      </c>
    </row>
    <row r="1070" spans="1:14" x14ac:dyDescent="0.3">
      <c r="A1070" s="7" t="s">
        <v>5157</v>
      </c>
      <c r="B1070" s="11" t="s">
        <v>5159</v>
      </c>
      <c r="C1070" s="12">
        <v>0</v>
      </c>
      <c r="D1070" s="12">
        <v>1</v>
      </c>
      <c r="E1070" s="15">
        <v>44136</v>
      </c>
      <c r="F1070" s="12">
        <v>992</v>
      </c>
      <c r="G1070" s="12">
        <v>0</v>
      </c>
      <c r="H1070" s="17">
        <v>0</v>
      </c>
      <c r="I1070" s="31">
        <v>0</v>
      </c>
      <c r="J1070" s="12">
        <v>992</v>
      </c>
      <c r="K1070" s="11" t="s">
        <v>23</v>
      </c>
      <c r="L1070" s="11" t="s">
        <v>215</v>
      </c>
      <c r="M1070" s="12">
        <v>307.52</v>
      </c>
      <c r="N1070" s="13">
        <v>684.48</v>
      </c>
    </row>
    <row r="1071" spans="1:14" x14ac:dyDescent="0.3">
      <c r="A1071" s="7" t="s">
        <v>5180</v>
      </c>
      <c r="B1071" s="11" t="s">
        <v>5183</v>
      </c>
      <c r="C1071" s="12">
        <v>0</v>
      </c>
      <c r="D1071" s="12">
        <v>1</v>
      </c>
      <c r="E1071" s="15">
        <v>44136</v>
      </c>
      <c r="F1071" s="12">
        <v>168</v>
      </c>
      <c r="G1071" s="12">
        <v>0</v>
      </c>
      <c r="H1071" s="17">
        <v>0</v>
      </c>
      <c r="I1071" s="31">
        <v>0</v>
      </c>
      <c r="J1071" s="12">
        <v>168</v>
      </c>
      <c r="K1071" s="11" t="s">
        <v>11</v>
      </c>
      <c r="L1071" s="11" t="s">
        <v>121</v>
      </c>
      <c r="M1071" s="12">
        <v>75.600000000000009</v>
      </c>
      <c r="N1071" s="13">
        <v>92.399999999999991</v>
      </c>
    </row>
    <row r="1072" spans="1:14" x14ac:dyDescent="0.3">
      <c r="A1072" s="7" t="s">
        <v>5429</v>
      </c>
      <c r="B1072" s="11" t="s">
        <v>5431</v>
      </c>
      <c r="C1072" s="12">
        <v>0</v>
      </c>
      <c r="D1072" s="12">
        <v>0</v>
      </c>
      <c r="E1072" s="15">
        <v>44136</v>
      </c>
      <c r="F1072" s="12">
        <v>992</v>
      </c>
      <c r="G1072" s="12">
        <v>0</v>
      </c>
      <c r="H1072" s="17">
        <v>0</v>
      </c>
      <c r="I1072" s="31">
        <v>0</v>
      </c>
      <c r="J1072" s="12">
        <v>992</v>
      </c>
      <c r="K1072" s="11" t="s">
        <v>23</v>
      </c>
      <c r="L1072" s="11" t="s">
        <v>405</v>
      </c>
      <c r="M1072" s="12">
        <v>277.76000000000005</v>
      </c>
      <c r="N1072" s="13">
        <v>714.24</v>
      </c>
    </row>
    <row r="1073" spans="1:14" x14ac:dyDescent="0.3">
      <c r="A1073" s="7" t="s">
        <v>5429</v>
      </c>
      <c r="B1073" s="11" t="s">
        <v>5432</v>
      </c>
      <c r="C1073" s="12">
        <v>0</v>
      </c>
      <c r="D1073" s="12">
        <v>1</v>
      </c>
      <c r="E1073" s="15">
        <v>44136</v>
      </c>
      <c r="F1073" s="12">
        <v>948</v>
      </c>
      <c r="G1073" s="12">
        <v>0</v>
      </c>
      <c r="H1073" s="17">
        <v>0</v>
      </c>
      <c r="I1073" s="31">
        <v>0</v>
      </c>
      <c r="J1073" s="12">
        <v>948</v>
      </c>
      <c r="K1073" s="11" t="s">
        <v>26</v>
      </c>
      <c r="L1073" s="11" t="s">
        <v>27</v>
      </c>
      <c r="M1073" s="12">
        <v>303.36</v>
      </c>
      <c r="N1073" s="13">
        <v>644.64</v>
      </c>
    </row>
    <row r="1074" spans="1:14" x14ac:dyDescent="0.3">
      <c r="A1074" s="7" t="s">
        <v>5615</v>
      </c>
      <c r="B1074" s="11" t="s">
        <v>5619</v>
      </c>
      <c r="C1074" s="12">
        <v>0</v>
      </c>
      <c r="D1074" s="12">
        <v>1</v>
      </c>
      <c r="E1074" s="15">
        <v>44136</v>
      </c>
      <c r="F1074" s="12">
        <v>258</v>
      </c>
      <c r="G1074" s="12">
        <v>0</v>
      </c>
      <c r="H1074" s="17">
        <v>0</v>
      </c>
      <c r="I1074" s="31">
        <v>0</v>
      </c>
      <c r="J1074" s="12">
        <v>258</v>
      </c>
      <c r="K1074" s="11" t="s">
        <v>20</v>
      </c>
      <c r="L1074" s="11" t="s">
        <v>105</v>
      </c>
      <c r="M1074" s="12">
        <v>72.240000000000009</v>
      </c>
      <c r="N1074" s="13">
        <v>185.76</v>
      </c>
    </row>
    <row r="1075" spans="1:14" x14ac:dyDescent="0.3">
      <c r="A1075" s="7" t="s">
        <v>5620</v>
      </c>
      <c r="B1075" s="11" t="s">
        <v>5622</v>
      </c>
      <c r="C1075" s="12">
        <v>0</v>
      </c>
      <c r="D1075" s="12">
        <v>1</v>
      </c>
      <c r="E1075" s="15">
        <v>44136</v>
      </c>
      <c r="F1075" s="12">
        <v>447</v>
      </c>
      <c r="G1075" s="12">
        <v>0</v>
      </c>
      <c r="H1075" s="17">
        <v>0</v>
      </c>
      <c r="I1075" s="31">
        <v>0</v>
      </c>
      <c r="J1075" s="12">
        <v>447</v>
      </c>
      <c r="K1075" s="11" t="s">
        <v>63</v>
      </c>
      <c r="L1075" s="11" t="s">
        <v>64</v>
      </c>
      <c r="M1075" s="12">
        <v>156.44999999999999</v>
      </c>
      <c r="N1075" s="13">
        <v>290.55</v>
      </c>
    </row>
    <row r="1076" spans="1:14" x14ac:dyDescent="0.3">
      <c r="A1076" s="7" t="s">
        <v>5645</v>
      </c>
      <c r="B1076" s="11" t="s">
        <v>5647</v>
      </c>
      <c r="C1076" s="12">
        <v>0</v>
      </c>
      <c r="D1076" s="12">
        <v>1</v>
      </c>
      <c r="E1076" s="15">
        <v>44136</v>
      </c>
      <c r="F1076" s="12">
        <v>220</v>
      </c>
      <c r="G1076" s="12">
        <v>0</v>
      </c>
      <c r="H1076" s="17">
        <v>0</v>
      </c>
      <c r="I1076" s="31">
        <v>0</v>
      </c>
      <c r="J1076" s="12">
        <v>220</v>
      </c>
      <c r="K1076" s="11" t="s">
        <v>14</v>
      </c>
      <c r="L1076" s="11" t="s">
        <v>15</v>
      </c>
      <c r="M1076" s="12">
        <v>39.6</v>
      </c>
      <c r="N1076" s="13">
        <v>180.4</v>
      </c>
    </row>
    <row r="1077" spans="1:14" x14ac:dyDescent="0.3">
      <c r="A1077" s="7" t="s">
        <v>5660</v>
      </c>
      <c r="B1077" s="11" t="s">
        <v>5663</v>
      </c>
      <c r="C1077" s="12">
        <v>0</v>
      </c>
      <c r="D1077" s="12">
        <v>0</v>
      </c>
      <c r="E1077" s="15">
        <v>44136</v>
      </c>
      <c r="F1077" s="12">
        <v>990</v>
      </c>
      <c r="G1077" s="12">
        <v>0</v>
      </c>
      <c r="H1077" s="17">
        <v>0</v>
      </c>
      <c r="I1077" s="31">
        <v>0</v>
      </c>
      <c r="J1077" s="12">
        <v>990</v>
      </c>
      <c r="K1077" s="11" t="s">
        <v>23</v>
      </c>
      <c r="L1077" s="11" t="s">
        <v>212</v>
      </c>
      <c r="M1077" s="12">
        <v>316.8</v>
      </c>
      <c r="N1077" s="13">
        <v>673.2</v>
      </c>
    </row>
    <row r="1078" spans="1:14" x14ac:dyDescent="0.3">
      <c r="A1078" s="7" t="s">
        <v>5660</v>
      </c>
      <c r="B1078" s="11" t="s">
        <v>5664</v>
      </c>
      <c r="C1078" s="12">
        <v>0</v>
      </c>
      <c r="D1078" s="12">
        <v>0</v>
      </c>
      <c r="E1078" s="15">
        <v>44136</v>
      </c>
      <c r="F1078" s="12">
        <v>526</v>
      </c>
      <c r="G1078" s="12">
        <v>0</v>
      </c>
      <c r="H1078" s="17">
        <v>0</v>
      </c>
      <c r="I1078" s="31">
        <v>0</v>
      </c>
      <c r="J1078" s="12">
        <v>526</v>
      </c>
      <c r="K1078" s="11" t="s">
        <v>23</v>
      </c>
      <c r="L1078" s="11" t="s">
        <v>183</v>
      </c>
      <c r="M1078" s="12">
        <v>210.4</v>
      </c>
      <c r="N1078" s="13">
        <v>315.60000000000002</v>
      </c>
    </row>
    <row r="1079" spans="1:14" x14ac:dyDescent="0.3">
      <c r="A1079" s="7" t="s">
        <v>5660</v>
      </c>
      <c r="B1079" s="11" t="s">
        <v>5665</v>
      </c>
      <c r="C1079" s="12">
        <v>0</v>
      </c>
      <c r="D1079" s="12">
        <v>0</v>
      </c>
      <c r="E1079" s="15">
        <v>44136</v>
      </c>
      <c r="F1079" s="12">
        <v>474</v>
      </c>
      <c r="G1079" s="12">
        <v>0</v>
      </c>
      <c r="H1079" s="17">
        <v>0</v>
      </c>
      <c r="I1079" s="31">
        <v>0</v>
      </c>
      <c r="J1079" s="12">
        <v>474</v>
      </c>
      <c r="K1079" s="11" t="s">
        <v>23</v>
      </c>
      <c r="L1079" s="11" t="s">
        <v>499</v>
      </c>
      <c r="M1079" s="12">
        <v>175.38</v>
      </c>
      <c r="N1079" s="13">
        <v>298.62</v>
      </c>
    </row>
    <row r="1080" spans="1:14" x14ac:dyDescent="0.3">
      <c r="A1080" s="7" t="s">
        <v>5671</v>
      </c>
      <c r="B1080" s="11" t="s">
        <v>5673</v>
      </c>
      <c r="C1080" s="12">
        <v>0</v>
      </c>
      <c r="D1080" s="12">
        <v>0</v>
      </c>
      <c r="E1080" s="15">
        <v>44136</v>
      </c>
      <c r="F1080" s="12">
        <v>172</v>
      </c>
      <c r="G1080" s="12">
        <v>0</v>
      </c>
      <c r="H1080" s="17">
        <v>0</v>
      </c>
      <c r="I1080" s="31">
        <v>0</v>
      </c>
      <c r="J1080" s="12">
        <v>172</v>
      </c>
      <c r="K1080" s="11" t="s">
        <v>11</v>
      </c>
      <c r="L1080" s="11" t="s">
        <v>71</v>
      </c>
      <c r="M1080" s="12">
        <v>65.36</v>
      </c>
      <c r="N1080" s="13">
        <v>106.64</v>
      </c>
    </row>
    <row r="1081" spans="1:14" x14ac:dyDescent="0.3">
      <c r="A1081" s="7" t="s">
        <v>5671</v>
      </c>
      <c r="B1081" s="11" t="s">
        <v>5674</v>
      </c>
      <c r="C1081" s="12">
        <v>0</v>
      </c>
      <c r="D1081" s="12">
        <v>0</v>
      </c>
      <c r="E1081" s="15">
        <v>44136</v>
      </c>
      <c r="F1081" s="12">
        <v>205</v>
      </c>
      <c r="G1081" s="12">
        <v>0</v>
      </c>
      <c r="H1081" s="17">
        <v>0</v>
      </c>
      <c r="I1081" s="31">
        <v>0</v>
      </c>
      <c r="J1081" s="12">
        <v>205</v>
      </c>
      <c r="K1081" s="11" t="s">
        <v>14</v>
      </c>
      <c r="L1081" s="11" t="s">
        <v>87</v>
      </c>
      <c r="M1081" s="12">
        <v>36.9</v>
      </c>
      <c r="N1081" s="13">
        <v>168.1</v>
      </c>
    </row>
    <row r="1082" spans="1:14" x14ac:dyDescent="0.3">
      <c r="A1082" s="7" t="s">
        <v>5671</v>
      </c>
      <c r="B1082" s="11" t="s">
        <v>5675</v>
      </c>
      <c r="C1082" s="12">
        <v>0</v>
      </c>
      <c r="D1082" s="12">
        <v>0</v>
      </c>
      <c r="E1082" s="15">
        <v>44136</v>
      </c>
      <c r="F1082" s="12">
        <v>205</v>
      </c>
      <c r="G1082" s="12">
        <v>0</v>
      </c>
      <c r="H1082" s="17">
        <v>0</v>
      </c>
      <c r="I1082" s="31">
        <v>0</v>
      </c>
      <c r="J1082" s="12">
        <v>205</v>
      </c>
      <c r="K1082" s="11" t="s">
        <v>14</v>
      </c>
      <c r="L1082" s="11" t="s">
        <v>87</v>
      </c>
      <c r="M1082" s="12">
        <v>36.9</v>
      </c>
      <c r="N1082" s="13">
        <v>168.1</v>
      </c>
    </row>
    <row r="1083" spans="1:14" x14ac:dyDescent="0.3">
      <c r="A1083" s="7" t="s">
        <v>5671</v>
      </c>
      <c r="B1083" s="11" t="s">
        <v>5676</v>
      </c>
      <c r="C1083" s="12">
        <v>0</v>
      </c>
      <c r="D1083" s="12">
        <v>1</v>
      </c>
      <c r="E1083" s="15">
        <v>44136</v>
      </c>
      <c r="F1083" s="12">
        <v>205</v>
      </c>
      <c r="G1083" s="12">
        <v>0</v>
      </c>
      <c r="H1083" s="17">
        <v>0</v>
      </c>
      <c r="I1083" s="31">
        <v>0</v>
      </c>
      <c r="J1083" s="12">
        <v>205</v>
      </c>
      <c r="K1083" s="11" t="s">
        <v>14</v>
      </c>
      <c r="L1083" s="11" t="s">
        <v>87</v>
      </c>
      <c r="M1083" s="12">
        <v>36.9</v>
      </c>
      <c r="N1083" s="13">
        <v>168.1</v>
      </c>
    </row>
    <row r="1084" spans="1:14" x14ac:dyDescent="0.3">
      <c r="A1084" s="7" t="s">
        <v>5697</v>
      </c>
      <c r="B1084" s="11" t="s">
        <v>5699</v>
      </c>
      <c r="C1084" s="12">
        <v>0</v>
      </c>
      <c r="D1084" s="12">
        <v>0</v>
      </c>
      <c r="E1084" s="15">
        <v>44136</v>
      </c>
      <c r="F1084" s="12">
        <v>205</v>
      </c>
      <c r="G1084" s="12">
        <v>0</v>
      </c>
      <c r="H1084" s="17">
        <v>0</v>
      </c>
      <c r="I1084" s="31">
        <v>0</v>
      </c>
      <c r="J1084" s="12">
        <v>205</v>
      </c>
      <c r="K1084" s="11" t="s">
        <v>14</v>
      </c>
      <c r="L1084" s="11" t="s">
        <v>87</v>
      </c>
      <c r="M1084" s="12">
        <v>36.9</v>
      </c>
      <c r="N1084" s="13">
        <v>168.1</v>
      </c>
    </row>
    <row r="1085" spans="1:14" x14ac:dyDescent="0.3">
      <c r="A1085" s="7" t="s">
        <v>5876</v>
      </c>
      <c r="B1085" s="11" t="s">
        <v>5880</v>
      </c>
      <c r="C1085" s="12">
        <v>0</v>
      </c>
      <c r="D1085" s="12">
        <v>1</v>
      </c>
      <c r="E1085" s="15">
        <v>44136</v>
      </c>
      <c r="F1085" s="12">
        <v>447</v>
      </c>
      <c r="G1085" s="12">
        <v>0</v>
      </c>
      <c r="H1085" s="17">
        <v>0</v>
      </c>
      <c r="I1085" s="31">
        <v>0</v>
      </c>
      <c r="J1085" s="12">
        <v>447</v>
      </c>
      <c r="K1085" s="11" t="s">
        <v>63</v>
      </c>
      <c r="L1085" s="11" t="s">
        <v>64</v>
      </c>
      <c r="M1085" s="12">
        <v>156.44999999999999</v>
      </c>
      <c r="N1085" s="13">
        <v>290.55</v>
      </c>
    </row>
    <row r="1086" spans="1:14" x14ac:dyDescent="0.3">
      <c r="A1086" s="7" t="s">
        <v>5912</v>
      </c>
      <c r="B1086" s="11" t="s">
        <v>5915</v>
      </c>
      <c r="C1086" s="12">
        <v>0</v>
      </c>
      <c r="D1086" s="12">
        <v>1</v>
      </c>
      <c r="E1086" s="15">
        <v>44136</v>
      </c>
      <c r="F1086" s="12">
        <v>492</v>
      </c>
      <c r="G1086" s="12">
        <v>0</v>
      </c>
      <c r="H1086" s="17">
        <v>0</v>
      </c>
      <c r="I1086" s="31">
        <v>0</v>
      </c>
      <c r="J1086" s="12">
        <v>492</v>
      </c>
      <c r="K1086" s="11" t="s">
        <v>44</v>
      </c>
      <c r="L1086" s="11" t="s">
        <v>512</v>
      </c>
      <c r="M1086" s="12">
        <v>137.76000000000002</v>
      </c>
      <c r="N1086" s="13">
        <v>354.24</v>
      </c>
    </row>
    <row r="1087" spans="1:14" x14ac:dyDescent="0.3">
      <c r="A1087" s="7" t="s">
        <v>5918</v>
      </c>
      <c r="B1087" s="11" t="s">
        <v>5921</v>
      </c>
      <c r="C1087" s="12">
        <v>0</v>
      </c>
      <c r="D1087" s="12">
        <v>1</v>
      </c>
      <c r="E1087" s="15">
        <v>44136</v>
      </c>
      <c r="F1087" s="12">
        <v>284</v>
      </c>
      <c r="G1087" s="12">
        <v>0</v>
      </c>
      <c r="H1087" s="17">
        <v>0</v>
      </c>
      <c r="I1087" s="31">
        <v>0</v>
      </c>
      <c r="J1087" s="12">
        <v>284</v>
      </c>
      <c r="K1087" s="11" t="s">
        <v>60</v>
      </c>
      <c r="L1087" s="11" t="s">
        <v>109</v>
      </c>
      <c r="M1087" s="12">
        <v>76.680000000000007</v>
      </c>
      <c r="N1087" s="13">
        <v>207.32</v>
      </c>
    </row>
    <row r="1088" spans="1:14" x14ac:dyDescent="0.3">
      <c r="A1088" s="7" t="s">
        <v>5928</v>
      </c>
      <c r="B1088" s="11" t="s">
        <v>5930</v>
      </c>
      <c r="C1088" s="12">
        <v>0</v>
      </c>
      <c r="D1088" s="12">
        <v>0</v>
      </c>
      <c r="E1088" s="15">
        <v>44136</v>
      </c>
      <c r="F1088" s="12">
        <v>383</v>
      </c>
      <c r="G1088" s="12">
        <v>0</v>
      </c>
      <c r="H1088" s="17">
        <v>0</v>
      </c>
      <c r="I1088" s="31">
        <v>0</v>
      </c>
      <c r="J1088" s="12">
        <v>383</v>
      </c>
      <c r="K1088" s="11" t="s">
        <v>63</v>
      </c>
      <c r="L1088" s="11" t="s">
        <v>66</v>
      </c>
      <c r="M1088" s="12">
        <v>122.56</v>
      </c>
      <c r="N1088" s="13">
        <v>260.44</v>
      </c>
    </row>
    <row r="1089" spans="1:14" x14ac:dyDescent="0.3">
      <c r="A1089" s="7" t="s">
        <v>5928</v>
      </c>
      <c r="B1089" s="11" t="s">
        <v>5932</v>
      </c>
      <c r="C1089" s="12">
        <v>0</v>
      </c>
      <c r="D1089" s="12">
        <v>0</v>
      </c>
      <c r="E1089" s="15">
        <v>44136</v>
      </c>
      <c r="F1089" s="12">
        <v>345</v>
      </c>
      <c r="G1089" s="12">
        <v>0</v>
      </c>
      <c r="H1089" s="17">
        <v>0</v>
      </c>
      <c r="I1089" s="31">
        <v>0</v>
      </c>
      <c r="J1089" s="12">
        <v>345</v>
      </c>
      <c r="K1089" s="11" t="s">
        <v>63</v>
      </c>
      <c r="L1089" s="11" t="s">
        <v>116</v>
      </c>
      <c r="M1089" s="12">
        <v>106.95</v>
      </c>
      <c r="N1089" s="13">
        <v>238.05</v>
      </c>
    </row>
    <row r="1090" spans="1:14" x14ac:dyDescent="0.3">
      <c r="A1090" s="7" t="s">
        <v>5928</v>
      </c>
      <c r="B1090" s="11" t="s">
        <v>5933</v>
      </c>
      <c r="C1090" s="12">
        <v>0</v>
      </c>
      <c r="D1090" s="12">
        <v>0</v>
      </c>
      <c r="E1090" s="15">
        <v>44136</v>
      </c>
      <c r="F1090" s="12">
        <v>383</v>
      </c>
      <c r="G1090" s="12">
        <v>0</v>
      </c>
      <c r="H1090" s="17">
        <v>0</v>
      </c>
      <c r="I1090" s="31">
        <v>0</v>
      </c>
      <c r="J1090" s="12">
        <v>383</v>
      </c>
      <c r="K1090" s="11" t="s">
        <v>63</v>
      </c>
      <c r="L1090" s="11" t="s">
        <v>66</v>
      </c>
      <c r="M1090" s="12">
        <v>122.56</v>
      </c>
      <c r="N1090" s="13">
        <v>260.44</v>
      </c>
    </row>
    <row r="1091" spans="1:14" x14ac:dyDescent="0.3">
      <c r="A1091" s="7" t="s">
        <v>6010</v>
      </c>
      <c r="B1091" s="11" t="s">
        <v>6012</v>
      </c>
      <c r="C1091" s="12">
        <v>0</v>
      </c>
      <c r="D1091" s="12">
        <v>1</v>
      </c>
      <c r="E1091" s="15">
        <v>44136</v>
      </c>
      <c r="F1091" s="12">
        <v>447</v>
      </c>
      <c r="G1091" s="12">
        <v>0</v>
      </c>
      <c r="H1091" s="17">
        <v>0</v>
      </c>
      <c r="I1091" s="31">
        <v>0</v>
      </c>
      <c r="J1091" s="12">
        <v>447</v>
      </c>
      <c r="K1091" s="11" t="s">
        <v>63</v>
      </c>
      <c r="L1091" s="11" t="s">
        <v>64</v>
      </c>
      <c r="M1091" s="12">
        <v>156.44999999999999</v>
      </c>
      <c r="N1091" s="13">
        <v>290.55</v>
      </c>
    </row>
    <row r="1092" spans="1:14" x14ac:dyDescent="0.3">
      <c r="A1092" s="7" t="s">
        <v>6164</v>
      </c>
      <c r="B1092" s="11" t="s">
        <v>6168</v>
      </c>
      <c r="C1092" s="12">
        <v>0</v>
      </c>
      <c r="D1092" s="12">
        <v>0</v>
      </c>
      <c r="E1092" s="15">
        <v>44136</v>
      </c>
      <c r="F1092" s="12">
        <v>1491</v>
      </c>
      <c r="G1092" s="12">
        <v>0</v>
      </c>
      <c r="H1092" s="17">
        <v>0</v>
      </c>
      <c r="I1092" s="31">
        <v>0</v>
      </c>
      <c r="J1092" s="12">
        <v>1491</v>
      </c>
      <c r="K1092" s="11" t="s">
        <v>26</v>
      </c>
      <c r="L1092" s="11" t="s">
        <v>31</v>
      </c>
      <c r="M1092" s="12">
        <v>506.94000000000005</v>
      </c>
      <c r="N1092" s="13">
        <v>984.06</v>
      </c>
    </row>
    <row r="1093" spans="1:14" x14ac:dyDescent="0.3">
      <c r="A1093" s="7" t="s">
        <v>6164</v>
      </c>
      <c r="B1093" s="11" t="s">
        <v>6171</v>
      </c>
      <c r="C1093" s="12">
        <v>0</v>
      </c>
      <c r="D1093" s="12">
        <v>0</v>
      </c>
      <c r="E1093" s="15">
        <v>44136</v>
      </c>
      <c r="F1093" s="12">
        <v>1101</v>
      </c>
      <c r="G1093" s="12">
        <v>0</v>
      </c>
      <c r="H1093" s="17">
        <v>0</v>
      </c>
      <c r="I1093" s="31">
        <v>0</v>
      </c>
      <c r="J1093" s="12">
        <v>1101</v>
      </c>
      <c r="K1093" s="11" t="s">
        <v>26</v>
      </c>
      <c r="L1093" s="11" t="s">
        <v>33</v>
      </c>
      <c r="M1093" s="12">
        <v>396.36</v>
      </c>
      <c r="N1093" s="13">
        <v>704.64</v>
      </c>
    </row>
    <row r="1094" spans="1:14" x14ac:dyDescent="0.3">
      <c r="A1094" s="7" t="s">
        <v>6176</v>
      </c>
      <c r="B1094" s="11" t="s">
        <v>6179</v>
      </c>
      <c r="C1094" s="12">
        <v>0</v>
      </c>
      <c r="D1094" s="12">
        <v>0</v>
      </c>
      <c r="E1094" s="15">
        <v>44136</v>
      </c>
      <c r="F1094" s="12">
        <v>258</v>
      </c>
      <c r="G1094" s="12">
        <v>0</v>
      </c>
      <c r="H1094" s="17">
        <v>0</v>
      </c>
      <c r="I1094" s="31">
        <v>0</v>
      </c>
      <c r="J1094" s="12">
        <v>258</v>
      </c>
      <c r="K1094" s="11" t="s">
        <v>20</v>
      </c>
      <c r="L1094" s="11" t="s">
        <v>105</v>
      </c>
      <c r="M1094" s="12">
        <v>72.240000000000009</v>
      </c>
      <c r="N1094" s="13">
        <v>185.76</v>
      </c>
    </row>
    <row r="1095" spans="1:14" x14ac:dyDescent="0.3">
      <c r="A1095" s="7" t="s">
        <v>6201</v>
      </c>
      <c r="B1095" s="11" t="s">
        <v>6203</v>
      </c>
      <c r="C1095" s="12">
        <v>0</v>
      </c>
      <c r="D1095" s="12">
        <v>1</v>
      </c>
      <c r="E1095" s="15">
        <v>44136</v>
      </c>
      <c r="F1095" s="12">
        <v>992</v>
      </c>
      <c r="G1095" s="12">
        <v>0</v>
      </c>
      <c r="H1095" s="17">
        <v>0</v>
      </c>
      <c r="I1095" s="31">
        <v>0</v>
      </c>
      <c r="J1095" s="12">
        <v>992</v>
      </c>
      <c r="K1095" s="11" t="s">
        <v>23</v>
      </c>
      <c r="L1095" s="11" t="s">
        <v>215</v>
      </c>
      <c r="M1095" s="12">
        <v>307.52</v>
      </c>
      <c r="N1095" s="13">
        <v>684.48</v>
      </c>
    </row>
    <row r="1096" spans="1:14" x14ac:dyDescent="0.3">
      <c r="A1096" s="7" t="s">
        <v>6442</v>
      </c>
      <c r="B1096" s="11" t="s">
        <v>6444</v>
      </c>
      <c r="C1096" s="12">
        <v>0</v>
      </c>
      <c r="D1096" s="12">
        <v>1</v>
      </c>
      <c r="E1096" s="15">
        <v>44136</v>
      </c>
      <c r="F1096" s="12">
        <v>168</v>
      </c>
      <c r="G1096" s="12">
        <v>0</v>
      </c>
      <c r="H1096" s="17">
        <v>0</v>
      </c>
      <c r="I1096" s="31">
        <v>0</v>
      </c>
      <c r="J1096" s="12">
        <v>168</v>
      </c>
      <c r="K1096" s="11" t="s">
        <v>11</v>
      </c>
      <c r="L1096" s="11" t="s">
        <v>12</v>
      </c>
      <c r="M1096" s="12">
        <v>25.2</v>
      </c>
      <c r="N1096" s="13">
        <v>142.80000000000001</v>
      </c>
    </row>
    <row r="1097" spans="1:14" x14ac:dyDescent="0.3">
      <c r="A1097" s="7" t="s">
        <v>6492</v>
      </c>
      <c r="B1097" s="11" t="s">
        <v>6494</v>
      </c>
      <c r="C1097" s="12">
        <v>0</v>
      </c>
      <c r="D1097" s="12">
        <v>1</v>
      </c>
      <c r="E1097" s="15">
        <v>44136</v>
      </c>
      <c r="F1097" s="12">
        <v>383</v>
      </c>
      <c r="G1097" s="12">
        <v>0</v>
      </c>
      <c r="H1097" s="17">
        <v>0</v>
      </c>
      <c r="I1097" s="31">
        <v>0</v>
      </c>
      <c r="J1097" s="12">
        <v>383</v>
      </c>
      <c r="K1097" s="11" t="s">
        <v>63</v>
      </c>
      <c r="L1097" s="11" t="s">
        <v>66</v>
      </c>
      <c r="M1097" s="12">
        <v>122.56</v>
      </c>
      <c r="N1097" s="13">
        <v>260.44</v>
      </c>
    </row>
    <row r="1098" spans="1:14" x14ac:dyDescent="0.3">
      <c r="A1098" s="7" t="s">
        <v>6544</v>
      </c>
      <c r="B1098" s="11" t="s">
        <v>6546</v>
      </c>
      <c r="C1098" s="12">
        <v>0</v>
      </c>
      <c r="D1098" s="12">
        <v>1</v>
      </c>
      <c r="E1098" s="15">
        <v>44136</v>
      </c>
      <c r="F1098" s="12">
        <v>144</v>
      </c>
      <c r="G1098" s="12">
        <v>0</v>
      </c>
      <c r="H1098" s="17">
        <v>0</v>
      </c>
      <c r="I1098" s="31">
        <v>0</v>
      </c>
      <c r="J1098" s="12">
        <v>144</v>
      </c>
      <c r="K1098" s="11" t="s">
        <v>11</v>
      </c>
      <c r="L1098" s="11" t="s">
        <v>119</v>
      </c>
      <c r="M1098" s="12">
        <v>66.240000000000009</v>
      </c>
      <c r="N1098" s="13">
        <v>77.759999999999991</v>
      </c>
    </row>
    <row r="1099" spans="1:14" x14ac:dyDescent="0.3">
      <c r="A1099" s="7" t="s">
        <v>6608</v>
      </c>
      <c r="B1099" s="11" t="s">
        <v>6610</v>
      </c>
      <c r="C1099" s="12">
        <v>0</v>
      </c>
      <c r="D1099" s="12">
        <v>1</v>
      </c>
      <c r="E1099" s="15">
        <v>44136</v>
      </c>
      <c r="F1099" s="12">
        <v>278</v>
      </c>
      <c r="G1099" s="12">
        <v>0</v>
      </c>
      <c r="H1099" s="17">
        <v>0</v>
      </c>
      <c r="I1099" s="31">
        <v>0</v>
      </c>
      <c r="J1099" s="12">
        <v>278</v>
      </c>
      <c r="K1099" s="11" t="s">
        <v>60</v>
      </c>
      <c r="L1099" s="11" t="s">
        <v>518</v>
      </c>
      <c r="M1099" s="12">
        <v>88.960000000000008</v>
      </c>
      <c r="N1099" s="13">
        <v>189.04</v>
      </c>
    </row>
    <row r="1100" spans="1:14" x14ac:dyDescent="0.3">
      <c r="A1100" s="7" t="s">
        <v>6688</v>
      </c>
      <c r="B1100" s="11" t="s">
        <v>6690</v>
      </c>
      <c r="C1100" s="12">
        <v>0</v>
      </c>
      <c r="D1100" s="12">
        <v>1</v>
      </c>
      <c r="E1100" s="15">
        <v>44136</v>
      </c>
      <c r="F1100" s="12">
        <v>345</v>
      </c>
      <c r="G1100" s="12">
        <v>0</v>
      </c>
      <c r="H1100" s="17">
        <v>0</v>
      </c>
      <c r="I1100" s="31">
        <v>0</v>
      </c>
      <c r="J1100" s="12">
        <v>345</v>
      </c>
      <c r="K1100" s="11" t="s">
        <v>63</v>
      </c>
      <c r="L1100" s="11" t="s">
        <v>116</v>
      </c>
      <c r="M1100" s="12">
        <v>106.95</v>
      </c>
      <c r="N1100" s="13">
        <v>238.05</v>
      </c>
    </row>
    <row r="1101" spans="1:14" x14ac:dyDescent="0.3">
      <c r="A1101" s="7" t="s">
        <v>6729</v>
      </c>
      <c r="B1101" s="11" t="s">
        <v>6731</v>
      </c>
      <c r="C1101" s="12">
        <v>0</v>
      </c>
      <c r="D1101" s="12">
        <v>1</v>
      </c>
      <c r="E1101" s="15">
        <v>44136</v>
      </c>
      <c r="F1101" s="12">
        <v>205</v>
      </c>
      <c r="G1101" s="12">
        <v>0</v>
      </c>
      <c r="H1101" s="17">
        <v>0</v>
      </c>
      <c r="I1101" s="31">
        <v>0</v>
      </c>
      <c r="J1101" s="12">
        <v>205</v>
      </c>
      <c r="K1101" s="11" t="s">
        <v>14</v>
      </c>
      <c r="L1101" s="11" t="s">
        <v>87</v>
      </c>
      <c r="M1101" s="12">
        <v>36.9</v>
      </c>
      <c r="N1101" s="13">
        <v>168.1</v>
      </c>
    </row>
    <row r="1102" spans="1:14" x14ac:dyDescent="0.3">
      <c r="A1102" s="7" t="s">
        <v>6786</v>
      </c>
      <c r="B1102" s="11" t="s">
        <v>6788</v>
      </c>
      <c r="C1102" s="12">
        <v>0</v>
      </c>
      <c r="D1102" s="12">
        <v>1</v>
      </c>
      <c r="E1102" s="15">
        <v>44136</v>
      </c>
      <c r="F1102" s="12">
        <v>210</v>
      </c>
      <c r="G1102" s="12">
        <v>0</v>
      </c>
      <c r="H1102" s="17">
        <v>0</v>
      </c>
      <c r="I1102" s="31">
        <v>0</v>
      </c>
      <c r="J1102" s="12">
        <v>210</v>
      </c>
      <c r="K1102" s="11" t="s">
        <v>14</v>
      </c>
      <c r="L1102" s="11" t="s">
        <v>75</v>
      </c>
      <c r="M1102" s="12">
        <v>37.799999999999997</v>
      </c>
      <c r="N1102" s="13">
        <v>172.2</v>
      </c>
    </row>
    <row r="1103" spans="1:14" x14ac:dyDescent="0.3">
      <c r="A1103" s="7" t="s">
        <v>6798</v>
      </c>
      <c r="B1103" s="11" t="s">
        <v>6801</v>
      </c>
      <c r="C1103" s="12">
        <v>0</v>
      </c>
      <c r="D1103" s="12">
        <v>1</v>
      </c>
      <c r="E1103" s="15">
        <v>44136</v>
      </c>
      <c r="F1103" s="12">
        <v>805</v>
      </c>
      <c r="G1103" s="12">
        <v>0</v>
      </c>
      <c r="H1103" s="17">
        <v>0</v>
      </c>
      <c r="I1103" s="31">
        <v>0</v>
      </c>
      <c r="J1103" s="12">
        <v>805</v>
      </c>
      <c r="K1103" s="11" t="s">
        <v>23</v>
      </c>
      <c r="L1103" s="11" t="s">
        <v>180</v>
      </c>
      <c r="M1103" s="12">
        <v>249.55</v>
      </c>
      <c r="N1103" s="13">
        <v>555.45000000000005</v>
      </c>
    </row>
    <row r="1104" spans="1:14" x14ac:dyDescent="0.3">
      <c r="A1104" s="7" t="s">
        <v>48</v>
      </c>
      <c r="B1104" s="11" t="s">
        <v>53</v>
      </c>
      <c r="C1104" s="12">
        <v>0</v>
      </c>
      <c r="D1104" s="12">
        <v>1</v>
      </c>
      <c r="E1104" s="15">
        <v>44105</v>
      </c>
      <c r="F1104" s="12">
        <v>538</v>
      </c>
      <c r="G1104" s="12">
        <v>0</v>
      </c>
      <c r="H1104" s="17">
        <v>0</v>
      </c>
      <c r="I1104" s="31">
        <v>0</v>
      </c>
      <c r="J1104" s="12">
        <v>538</v>
      </c>
      <c r="K1104" s="11" t="s">
        <v>44</v>
      </c>
      <c r="L1104" s="11" t="s">
        <v>47</v>
      </c>
      <c r="M1104" s="12">
        <v>145.26000000000002</v>
      </c>
      <c r="N1104" s="13">
        <v>392.74</v>
      </c>
    </row>
    <row r="1105" spans="1:14" x14ac:dyDescent="0.3">
      <c r="A1105" s="7" t="s">
        <v>72</v>
      </c>
      <c r="B1105" s="11" t="s">
        <v>76</v>
      </c>
      <c r="C1105" s="12">
        <v>0</v>
      </c>
      <c r="D1105" s="12">
        <v>0</v>
      </c>
      <c r="E1105" s="15">
        <v>44105</v>
      </c>
      <c r="F1105" s="12">
        <v>210</v>
      </c>
      <c r="G1105" s="12">
        <v>0</v>
      </c>
      <c r="H1105" s="17">
        <v>0</v>
      </c>
      <c r="I1105" s="31">
        <v>0</v>
      </c>
      <c r="J1105" s="12">
        <v>210</v>
      </c>
      <c r="K1105" s="11" t="s">
        <v>14</v>
      </c>
      <c r="L1105" s="11" t="s">
        <v>75</v>
      </c>
      <c r="M1105" s="12">
        <v>37.799999999999997</v>
      </c>
      <c r="N1105" s="13">
        <v>172.2</v>
      </c>
    </row>
    <row r="1106" spans="1:14" x14ac:dyDescent="0.3">
      <c r="A1106" s="7" t="s">
        <v>72</v>
      </c>
      <c r="B1106" s="11" t="s">
        <v>77</v>
      </c>
      <c r="C1106" s="12">
        <v>0</v>
      </c>
      <c r="D1106" s="12">
        <v>0</v>
      </c>
      <c r="E1106" s="15">
        <v>44105</v>
      </c>
      <c r="F1106" s="12">
        <v>192</v>
      </c>
      <c r="G1106" s="12">
        <v>0</v>
      </c>
      <c r="H1106" s="17">
        <v>0</v>
      </c>
      <c r="I1106" s="31">
        <v>0</v>
      </c>
      <c r="J1106" s="12">
        <v>192</v>
      </c>
      <c r="K1106" s="11" t="s">
        <v>14</v>
      </c>
      <c r="L1106" s="11" t="s">
        <v>78</v>
      </c>
      <c r="M1106" s="12">
        <v>34.56</v>
      </c>
      <c r="N1106" s="13">
        <v>157.44</v>
      </c>
    </row>
    <row r="1107" spans="1:14" x14ac:dyDescent="0.3">
      <c r="A1107" s="7" t="s">
        <v>79</v>
      </c>
      <c r="B1107" s="11" t="s">
        <v>86</v>
      </c>
      <c r="C1107" s="12">
        <v>0</v>
      </c>
      <c r="D1107" s="12">
        <v>1</v>
      </c>
      <c r="E1107" s="15">
        <v>44105</v>
      </c>
      <c r="F1107" s="12">
        <v>205</v>
      </c>
      <c r="G1107" s="12">
        <v>0</v>
      </c>
      <c r="H1107" s="17">
        <v>0</v>
      </c>
      <c r="I1107" s="31">
        <v>0</v>
      </c>
      <c r="J1107" s="12">
        <v>205</v>
      </c>
      <c r="K1107" s="11" t="s">
        <v>14</v>
      </c>
      <c r="L1107" s="11" t="s">
        <v>87</v>
      </c>
      <c r="M1107" s="12">
        <v>36.9</v>
      </c>
      <c r="N1107" s="13">
        <v>168.1</v>
      </c>
    </row>
    <row r="1108" spans="1:14" x14ac:dyDescent="0.3">
      <c r="A1108" s="7" t="s">
        <v>88</v>
      </c>
      <c r="B1108" s="11" t="s">
        <v>94</v>
      </c>
      <c r="C1108" s="12">
        <v>0</v>
      </c>
      <c r="D1108" s="12">
        <v>1</v>
      </c>
      <c r="E1108" s="15">
        <v>44105</v>
      </c>
      <c r="F1108" s="12">
        <v>210</v>
      </c>
      <c r="G1108" s="12">
        <v>0</v>
      </c>
      <c r="H1108" s="17">
        <v>0</v>
      </c>
      <c r="I1108" s="31">
        <v>0</v>
      </c>
      <c r="J1108" s="12">
        <v>210</v>
      </c>
      <c r="K1108" s="11" t="s">
        <v>14</v>
      </c>
      <c r="L1108" s="11" t="s">
        <v>75</v>
      </c>
      <c r="M1108" s="12">
        <v>37.799999999999997</v>
      </c>
      <c r="N1108" s="13">
        <v>172.2</v>
      </c>
    </row>
    <row r="1109" spans="1:14" x14ac:dyDescent="0.3">
      <c r="A1109" s="7" t="s">
        <v>173</v>
      </c>
      <c r="B1109" s="11" t="s">
        <v>175</v>
      </c>
      <c r="C1109" s="12">
        <v>0</v>
      </c>
      <c r="D1109" s="12">
        <v>1</v>
      </c>
      <c r="E1109" s="15">
        <v>44105</v>
      </c>
      <c r="F1109" s="12">
        <v>144</v>
      </c>
      <c r="G1109" s="12">
        <v>0</v>
      </c>
      <c r="H1109" s="17">
        <v>0</v>
      </c>
      <c r="I1109" s="31">
        <v>0</v>
      </c>
      <c r="J1109" s="12">
        <v>144</v>
      </c>
      <c r="K1109" s="11" t="s">
        <v>11</v>
      </c>
      <c r="L1109" s="11" t="s">
        <v>119</v>
      </c>
      <c r="M1109" s="12">
        <v>66.240000000000009</v>
      </c>
      <c r="N1109" s="13">
        <v>77.759999999999991</v>
      </c>
    </row>
    <row r="1110" spans="1:14" x14ac:dyDescent="0.3">
      <c r="A1110" s="7" t="s">
        <v>231</v>
      </c>
      <c r="B1110" s="11" t="s">
        <v>234</v>
      </c>
      <c r="C1110" s="12">
        <v>0</v>
      </c>
      <c r="D1110" s="12">
        <v>0</v>
      </c>
      <c r="E1110" s="15">
        <v>44105</v>
      </c>
      <c r="F1110" s="12">
        <v>948</v>
      </c>
      <c r="G1110" s="12">
        <v>0</v>
      </c>
      <c r="H1110" s="17">
        <v>0</v>
      </c>
      <c r="I1110" s="31">
        <v>0</v>
      </c>
      <c r="J1110" s="12">
        <v>948</v>
      </c>
      <c r="K1110" s="11" t="s">
        <v>26</v>
      </c>
      <c r="L1110" s="11" t="s">
        <v>27</v>
      </c>
      <c r="M1110" s="12">
        <v>303.36</v>
      </c>
      <c r="N1110" s="13">
        <v>644.64</v>
      </c>
    </row>
    <row r="1111" spans="1:14" x14ac:dyDescent="0.3">
      <c r="A1111" s="7" t="s">
        <v>231</v>
      </c>
      <c r="B1111" s="11" t="s">
        <v>235</v>
      </c>
      <c r="C1111" s="12">
        <v>0</v>
      </c>
      <c r="D1111" s="12">
        <v>0</v>
      </c>
      <c r="E1111" s="15">
        <v>44105</v>
      </c>
      <c r="F1111" s="12">
        <v>948</v>
      </c>
      <c r="G1111" s="12">
        <v>0</v>
      </c>
      <c r="H1111" s="17">
        <v>0</v>
      </c>
      <c r="I1111" s="31">
        <v>0</v>
      </c>
      <c r="J1111" s="12">
        <v>948</v>
      </c>
      <c r="K1111" s="11" t="s">
        <v>26</v>
      </c>
      <c r="L1111" s="11" t="s">
        <v>27</v>
      </c>
      <c r="M1111" s="12">
        <v>303.36</v>
      </c>
      <c r="N1111" s="13">
        <v>644.64</v>
      </c>
    </row>
    <row r="1112" spans="1:14" x14ac:dyDescent="0.3">
      <c r="A1112" s="7" t="s">
        <v>248</v>
      </c>
      <c r="B1112" s="11" t="s">
        <v>251</v>
      </c>
      <c r="C1112" s="12">
        <v>0</v>
      </c>
      <c r="D1112" s="12">
        <v>1</v>
      </c>
      <c r="E1112" s="15">
        <v>44105</v>
      </c>
      <c r="F1112" s="12">
        <v>383</v>
      </c>
      <c r="G1112" s="12">
        <v>0</v>
      </c>
      <c r="H1112" s="17">
        <v>0</v>
      </c>
      <c r="I1112" s="31">
        <v>0</v>
      </c>
      <c r="J1112" s="12">
        <v>383</v>
      </c>
      <c r="K1112" s="11" t="s">
        <v>63</v>
      </c>
      <c r="L1112" s="11" t="s">
        <v>66</v>
      </c>
      <c r="M1112" s="12">
        <v>122.56</v>
      </c>
      <c r="N1112" s="13">
        <v>260.44</v>
      </c>
    </row>
    <row r="1113" spans="1:14" x14ac:dyDescent="0.3">
      <c r="A1113" s="7" t="s">
        <v>273</v>
      </c>
      <c r="B1113" s="11" t="s">
        <v>276</v>
      </c>
      <c r="C1113" s="12">
        <v>0</v>
      </c>
      <c r="D1113" s="12">
        <v>1</v>
      </c>
      <c r="E1113" s="15">
        <v>44105</v>
      </c>
      <c r="F1113" s="12">
        <v>447</v>
      </c>
      <c r="G1113" s="12">
        <v>0</v>
      </c>
      <c r="H1113" s="17">
        <v>0</v>
      </c>
      <c r="I1113" s="31">
        <v>0</v>
      </c>
      <c r="J1113" s="12">
        <v>447</v>
      </c>
      <c r="K1113" s="11" t="s">
        <v>63</v>
      </c>
      <c r="L1113" s="11" t="s">
        <v>64</v>
      </c>
      <c r="M1113" s="12">
        <v>156.44999999999999</v>
      </c>
      <c r="N1113" s="13">
        <v>290.55</v>
      </c>
    </row>
    <row r="1114" spans="1:14" x14ac:dyDescent="0.3">
      <c r="A1114" s="7" t="s">
        <v>287</v>
      </c>
      <c r="B1114" s="11" t="s">
        <v>289</v>
      </c>
      <c r="C1114" s="12">
        <v>0</v>
      </c>
      <c r="D1114" s="12">
        <v>1</v>
      </c>
      <c r="E1114" s="15">
        <v>44105</v>
      </c>
      <c r="F1114" s="12">
        <v>240</v>
      </c>
      <c r="G1114" s="12">
        <v>0</v>
      </c>
      <c r="H1114" s="17">
        <v>0</v>
      </c>
      <c r="I1114" s="31">
        <v>0</v>
      </c>
      <c r="J1114" s="12">
        <v>240</v>
      </c>
      <c r="K1114" s="11" t="s">
        <v>14</v>
      </c>
      <c r="L1114" s="11" t="s">
        <v>17</v>
      </c>
      <c r="M1114" s="12">
        <v>43.199999999999996</v>
      </c>
      <c r="N1114" s="13">
        <v>196.8</v>
      </c>
    </row>
    <row r="1115" spans="1:14" x14ac:dyDescent="0.3">
      <c r="A1115" s="7" t="s">
        <v>314</v>
      </c>
      <c r="B1115" s="11" t="s">
        <v>318</v>
      </c>
      <c r="C1115" s="12">
        <v>0</v>
      </c>
      <c r="D1115" s="12">
        <v>0</v>
      </c>
      <c r="E1115" s="15">
        <v>44105</v>
      </c>
      <c r="F1115" s="12">
        <v>168</v>
      </c>
      <c r="G1115" s="12">
        <v>0</v>
      </c>
      <c r="H1115" s="17">
        <v>0</v>
      </c>
      <c r="I1115" s="31">
        <v>0</v>
      </c>
      <c r="J1115" s="12">
        <v>168</v>
      </c>
      <c r="K1115" s="11" t="s">
        <v>11</v>
      </c>
      <c r="L1115" s="11" t="s">
        <v>12</v>
      </c>
      <c r="M1115" s="12">
        <v>25.2</v>
      </c>
      <c r="N1115" s="13">
        <v>142.80000000000001</v>
      </c>
    </row>
    <row r="1116" spans="1:14" x14ac:dyDescent="0.3">
      <c r="A1116" s="7" t="s">
        <v>333</v>
      </c>
      <c r="B1116" s="11" t="s">
        <v>335</v>
      </c>
      <c r="C1116" s="12">
        <v>0</v>
      </c>
      <c r="D1116" s="12">
        <v>1</v>
      </c>
      <c r="E1116" s="15">
        <v>44105</v>
      </c>
      <c r="F1116" s="12">
        <v>210</v>
      </c>
      <c r="G1116" s="12">
        <v>0</v>
      </c>
      <c r="H1116" s="17">
        <v>0</v>
      </c>
      <c r="I1116" s="31">
        <v>0</v>
      </c>
      <c r="J1116" s="12">
        <v>210</v>
      </c>
      <c r="K1116" s="11" t="s">
        <v>14</v>
      </c>
      <c r="L1116" s="11" t="s">
        <v>75</v>
      </c>
      <c r="M1116" s="12">
        <v>37.799999999999997</v>
      </c>
      <c r="N1116" s="13">
        <v>172.2</v>
      </c>
    </row>
    <row r="1117" spans="1:14" x14ac:dyDescent="0.3">
      <c r="A1117" s="7" t="s">
        <v>367</v>
      </c>
      <c r="B1117" s="11" t="s">
        <v>369</v>
      </c>
      <c r="C1117" s="12">
        <v>0</v>
      </c>
      <c r="D1117" s="12">
        <v>0</v>
      </c>
      <c r="E1117" s="15">
        <v>44105</v>
      </c>
      <c r="F1117" s="12">
        <v>210</v>
      </c>
      <c r="G1117" s="12">
        <v>0</v>
      </c>
      <c r="H1117" s="17">
        <v>0</v>
      </c>
      <c r="I1117" s="31">
        <v>0</v>
      </c>
      <c r="J1117" s="12">
        <v>210</v>
      </c>
      <c r="K1117" s="11" t="s">
        <v>14</v>
      </c>
      <c r="L1117" s="11" t="s">
        <v>75</v>
      </c>
      <c r="M1117" s="12">
        <v>37.799999999999997</v>
      </c>
      <c r="N1117" s="13">
        <v>172.2</v>
      </c>
    </row>
    <row r="1118" spans="1:14" x14ac:dyDescent="0.3">
      <c r="A1118" s="7" t="s">
        <v>367</v>
      </c>
      <c r="B1118" s="11" t="s">
        <v>373</v>
      </c>
      <c r="C1118" s="12">
        <v>0</v>
      </c>
      <c r="D1118" s="12">
        <v>0</v>
      </c>
      <c r="E1118" s="15">
        <v>44105</v>
      </c>
      <c r="F1118" s="12">
        <v>313</v>
      </c>
      <c r="G1118" s="12">
        <v>0</v>
      </c>
      <c r="H1118" s="17">
        <v>0</v>
      </c>
      <c r="I1118" s="31">
        <v>0</v>
      </c>
      <c r="J1118" s="12">
        <v>313</v>
      </c>
      <c r="K1118" s="11" t="s">
        <v>20</v>
      </c>
      <c r="L1118" s="11" t="s">
        <v>21</v>
      </c>
      <c r="M1118" s="12">
        <v>93.899999999999991</v>
      </c>
      <c r="N1118" s="13">
        <v>219.10000000000002</v>
      </c>
    </row>
    <row r="1119" spans="1:14" x14ac:dyDescent="0.3">
      <c r="A1119" s="7" t="s">
        <v>648</v>
      </c>
      <c r="B1119" s="11" t="s">
        <v>650</v>
      </c>
      <c r="C1119" s="12">
        <v>0</v>
      </c>
      <c r="D1119" s="12">
        <v>1</v>
      </c>
      <c r="E1119" s="15">
        <v>44105</v>
      </c>
      <c r="F1119" s="12">
        <v>168</v>
      </c>
      <c r="G1119" s="12">
        <v>0</v>
      </c>
      <c r="H1119" s="17">
        <v>0</v>
      </c>
      <c r="I1119" s="31">
        <v>0</v>
      </c>
      <c r="J1119" s="12">
        <v>168</v>
      </c>
      <c r="K1119" s="11" t="s">
        <v>11</v>
      </c>
      <c r="L1119" s="11" t="s">
        <v>12</v>
      </c>
      <c r="M1119" s="12">
        <v>25.2</v>
      </c>
      <c r="N1119" s="13">
        <v>142.80000000000001</v>
      </c>
    </row>
    <row r="1120" spans="1:14" x14ac:dyDescent="0.3">
      <c r="A1120" s="7" t="s">
        <v>657</v>
      </c>
      <c r="B1120" s="11" t="s">
        <v>663</v>
      </c>
      <c r="C1120" s="12">
        <v>0</v>
      </c>
      <c r="D1120" s="12">
        <v>1</v>
      </c>
      <c r="E1120" s="15">
        <v>44105</v>
      </c>
      <c r="F1120" s="12">
        <v>240</v>
      </c>
      <c r="G1120" s="12">
        <v>0</v>
      </c>
      <c r="H1120" s="17">
        <v>0</v>
      </c>
      <c r="I1120" s="31">
        <v>0</v>
      </c>
      <c r="J1120" s="12">
        <v>240</v>
      </c>
      <c r="K1120" s="11" t="s">
        <v>14</v>
      </c>
      <c r="L1120" s="11" t="s">
        <v>17</v>
      </c>
      <c r="M1120" s="12">
        <v>43.199999999999996</v>
      </c>
      <c r="N1120" s="13">
        <v>196.8</v>
      </c>
    </row>
    <row r="1121" spans="1:14" x14ac:dyDescent="0.3">
      <c r="A1121" s="7" t="s">
        <v>704</v>
      </c>
      <c r="B1121" s="11" t="s">
        <v>708</v>
      </c>
      <c r="C1121" s="12">
        <v>0</v>
      </c>
      <c r="D1121" s="12">
        <v>0</v>
      </c>
      <c r="E1121" s="15">
        <v>44105</v>
      </c>
      <c r="F1121" s="12">
        <v>383</v>
      </c>
      <c r="G1121" s="12">
        <v>0</v>
      </c>
      <c r="H1121" s="17">
        <v>0</v>
      </c>
      <c r="I1121" s="31">
        <v>0</v>
      </c>
      <c r="J1121" s="12">
        <v>383</v>
      </c>
      <c r="K1121" s="11" t="s">
        <v>63</v>
      </c>
      <c r="L1121" s="11" t="s">
        <v>66</v>
      </c>
      <c r="M1121" s="12">
        <v>122.56</v>
      </c>
      <c r="N1121" s="13">
        <v>260.44</v>
      </c>
    </row>
    <row r="1122" spans="1:14" x14ac:dyDescent="0.3">
      <c r="A1122" s="7" t="s">
        <v>746</v>
      </c>
      <c r="B1122" s="11" t="s">
        <v>750</v>
      </c>
      <c r="C1122" s="12">
        <v>0</v>
      </c>
      <c r="D1122" s="12">
        <v>0</v>
      </c>
      <c r="E1122" s="15">
        <v>44105</v>
      </c>
      <c r="F1122" s="12">
        <v>172</v>
      </c>
      <c r="G1122" s="12">
        <v>0</v>
      </c>
      <c r="H1122" s="17">
        <v>0</v>
      </c>
      <c r="I1122" s="31">
        <v>0</v>
      </c>
      <c r="J1122" s="12">
        <v>172</v>
      </c>
      <c r="K1122" s="11" t="s">
        <v>11</v>
      </c>
      <c r="L1122" s="11" t="s">
        <v>71</v>
      </c>
      <c r="M1122" s="12">
        <v>65.36</v>
      </c>
      <c r="N1122" s="13">
        <v>106.64</v>
      </c>
    </row>
    <row r="1123" spans="1:14" x14ac:dyDescent="0.3">
      <c r="A1123" s="7" t="s">
        <v>755</v>
      </c>
      <c r="B1123" s="11" t="s">
        <v>757</v>
      </c>
      <c r="C1123" s="12">
        <v>0</v>
      </c>
      <c r="D1123" s="12">
        <v>1</v>
      </c>
      <c r="E1123" s="15">
        <v>44105</v>
      </c>
      <c r="F1123" s="12">
        <v>240</v>
      </c>
      <c r="G1123" s="12">
        <v>0</v>
      </c>
      <c r="H1123" s="17">
        <v>0</v>
      </c>
      <c r="I1123" s="31">
        <v>0</v>
      </c>
      <c r="J1123" s="12">
        <v>240</v>
      </c>
      <c r="K1123" s="11" t="s">
        <v>14</v>
      </c>
      <c r="L1123" s="11" t="s">
        <v>17</v>
      </c>
      <c r="M1123" s="12">
        <v>43.199999999999996</v>
      </c>
      <c r="N1123" s="13">
        <v>196.8</v>
      </c>
    </row>
    <row r="1124" spans="1:14" x14ac:dyDescent="0.3">
      <c r="A1124" s="7" t="s">
        <v>770</v>
      </c>
      <c r="B1124" s="11" t="s">
        <v>772</v>
      </c>
      <c r="C1124" s="12">
        <v>0</v>
      </c>
      <c r="D1124" s="12">
        <v>1</v>
      </c>
      <c r="E1124" s="15">
        <v>44105</v>
      </c>
      <c r="F1124" s="12">
        <v>168</v>
      </c>
      <c r="G1124" s="12">
        <v>0</v>
      </c>
      <c r="H1124" s="17">
        <v>0</v>
      </c>
      <c r="I1124" s="31">
        <v>0</v>
      </c>
      <c r="J1124" s="12">
        <v>168</v>
      </c>
      <c r="K1124" s="11" t="s">
        <v>11</v>
      </c>
      <c r="L1124" s="11" t="s">
        <v>12</v>
      </c>
      <c r="M1124" s="12">
        <v>25.2</v>
      </c>
      <c r="N1124" s="13">
        <v>142.80000000000001</v>
      </c>
    </row>
    <row r="1125" spans="1:14" x14ac:dyDescent="0.3">
      <c r="A1125" s="7" t="s">
        <v>776</v>
      </c>
      <c r="B1125" s="11" t="s">
        <v>778</v>
      </c>
      <c r="C1125" s="12">
        <v>0</v>
      </c>
      <c r="D1125" s="12">
        <v>1</v>
      </c>
      <c r="E1125" s="15">
        <v>44105</v>
      </c>
      <c r="F1125" s="12">
        <v>255</v>
      </c>
      <c r="G1125" s="12">
        <v>0</v>
      </c>
      <c r="H1125" s="17">
        <v>0</v>
      </c>
      <c r="I1125" s="31">
        <v>0</v>
      </c>
      <c r="J1125" s="12">
        <v>255</v>
      </c>
      <c r="K1125" s="11" t="s">
        <v>20</v>
      </c>
      <c r="L1125" s="11" t="s">
        <v>102</v>
      </c>
      <c r="M1125" s="12">
        <v>66.3</v>
      </c>
      <c r="N1125" s="13">
        <v>188.7</v>
      </c>
    </row>
    <row r="1126" spans="1:14" x14ac:dyDescent="0.3">
      <c r="A1126" s="7" t="s">
        <v>4857</v>
      </c>
      <c r="B1126" s="11" t="s">
        <v>4860</v>
      </c>
      <c r="C1126" s="12">
        <v>0</v>
      </c>
      <c r="D1126" s="12">
        <v>0</v>
      </c>
      <c r="E1126" s="15">
        <v>44105</v>
      </c>
      <c r="F1126" s="12">
        <v>255</v>
      </c>
      <c r="G1126" s="12">
        <v>0</v>
      </c>
      <c r="H1126" s="17">
        <v>0</v>
      </c>
      <c r="I1126" s="31">
        <v>0</v>
      </c>
      <c r="J1126" s="12">
        <v>255</v>
      </c>
      <c r="K1126" s="11" t="s">
        <v>20</v>
      </c>
      <c r="L1126" s="11" t="s">
        <v>102</v>
      </c>
      <c r="M1126" s="12">
        <v>66.3</v>
      </c>
      <c r="N1126" s="13">
        <v>188.7</v>
      </c>
    </row>
    <row r="1127" spans="1:14" x14ac:dyDescent="0.3">
      <c r="A1127" s="7" t="s">
        <v>4857</v>
      </c>
      <c r="B1127" s="11" t="s">
        <v>4861</v>
      </c>
      <c r="C1127" s="12">
        <v>0</v>
      </c>
      <c r="D1127" s="12">
        <v>1</v>
      </c>
      <c r="E1127" s="15">
        <v>44105</v>
      </c>
      <c r="F1127" s="12">
        <v>313</v>
      </c>
      <c r="G1127" s="12">
        <v>0</v>
      </c>
      <c r="H1127" s="17">
        <v>0</v>
      </c>
      <c r="I1127" s="31">
        <v>0</v>
      </c>
      <c r="J1127" s="12">
        <v>313</v>
      </c>
      <c r="K1127" s="11" t="s">
        <v>20</v>
      </c>
      <c r="L1127" s="11" t="s">
        <v>21</v>
      </c>
      <c r="M1127" s="12">
        <v>93.899999999999991</v>
      </c>
      <c r="N1127" s="13">
        <v>219.10000000000002</v>
      </c>
    </row>
    <row r="1128" spans="1:14" x14ac:dyDescent="0.3">
      <c r="A1128" s="7" t="s">
        <v>5093</v>
      </c>
      <c r="B1128" s="11" t="s">
        <v>5098</v>
      </c>
      <c r="C1128" s="12">
        <v>0</v>
      </c>
      <c r="D1128" s="12">
        <v>0</v>
      </c>
      <c r="E1128" s="15">
        <v>44105</v>
      </c>
      <c r="F1128" s="12">
        <v>220</v>
      </c>
      <c r="G1128" s="12">
        <v>0</v>
      </c>
      <c r="H1128" s="17">
        <v>0</v>
      </c>
      <c r="I1128" s="31">
        <v>0</v>
      </c>
      <c r="J1128" s="12">
        <v>220</v>
      </c>
      <c r="K1128" s="11" t="s">
        <v>14</v>
      </c>
      <c r="L1128" s="11" t="s">
        <v>15</v>
      </c>
      <c r="M1128" s="12">
        <v>39.6</v>
      </c>
      <c r="N1128" s="13">
        <v>180.4</v>
      </c>
    </row>
    <row r="1129" spans="1:14" x14ac:dyDescent="0.3">
      <c r="A1129" s="7" t="s">
        <v>5105</v>
      </c>
      <c r="B1129" s="11" t="s">
        <v>5108</v>
      </c>
      <c r="C1129" s="12">
        <v>0</v>
      </c>
      <c r="D1129" s="12">
        <v>0</v>
      </c>
      <c r="E1129" s="15">
        <v>44105</v>
      </c>
      <c r="F1129" s="12">
        <v>327</v>
      </c>
      <c r="G1129" s="12">
        <v>0</v>
      </c>
      <c r="H1129" s="17">
        <v>0</v>
      </c>
      <c r="I1129" s="31">
        <v>0</v>
      </c>
      <c r="J1129" s="12">
        <v>327</v>
      </c>
      <c r="K1129" s="11" t="s">
        <v>20</v>
      </c>
      <c r="L1129" s="11" t="s">
        <v>100</v>
      </c>
      <c r="M1129" s="12">
        <v>94.83</v>
      </c>
      <c r="N1129" s="13">
        <v>232.17000000000002</v>
      </c>
    </row>
    <row r="1130" spans="1:14" x14ac:dyDescent="0.3">
      <c r="A1130" s="7" t="s">
        <v>5180</v>
      </c>
      <c r="B1130" s="11" t="s">
        <v>5182</v>
      </c>
      <c r="C1130" s="12">
        <v>0</v>
      </c>
      <c r="D1130" s="12">
        <v>0</v>
      </c>
      <c r="E1130" s="15">
        <v>44105</v>
      </c>
      <c r="F1130" s="12">
        <v>168</v>
      </c>
      <c r="G1130" s="12">
        <v>0</v>
      </c>
      <c r="H1130" s="17">
        <v>0</v>
      </c>
      <c r="I1130" s="31">
        <v>0</v>
      </c>
      <c r="J1130" s="12">
        <v>168</v>
      </c>
      <c r="K1130" s="11" t="s">
        <v>11</v>
      </c>
      <c r="L1130" s="11" t="s">
        <v>121</v>
      </c>
      <c r="M1130" s="12">
        <v>75.600000000000009</v>
      </c>
      <c r="N1130" s="13">
        <v>92.399999999999991</v>
      </c>
    </row>
    <row r="1131" spans="1:14" x14ac:dyDescent="0.3">
      <c r="A1131" s="7" t="s">
        <v>5180</v>
      </c>
      <c r="B1131" s="11" t="s">
        <v>5184</v>
      </c>
      <c r="C1131" s="12">
        <v>0</v>
      </c>
      <c r="D1131" s="12">
        <v>0</v>
      </c>
      <c r="E1131" s="15">
        <v>44105</v>
      </c>
      <c r="F1131" s="12">
        <v>168</v>
      </c>
      <c r="G1131" s="12">
        <v>0</v>
      </c>
      <c r="H1131" s="17">
        <v>0</v>
      </c>
      <c r="I1131" s="31">
        <v>0</v>
      </c>
      <c r="J1131" s="12">
        <v>168</v>
      </c>
      <c r="K1131" s="11" t="s">
        <v>11</v>
      </c>
      <c r="L1131" s="11" t="s">
        <v>12</v>
      </c>
      <c r="M1131" s="12">
        <v>25.2</v>
      </c>
      <c r="N1131" s="13">
        <v>142.80000000000001</v>
      </c>
    </row>
    <row r="1132" spans="1:14" x14ac:dyDescent="0.3">
      <c r="A1132" s="7" t="s">
        <v>5375</v>
      </c>
      <c r="B1132" s="11" t="s">
        <v>5377</v>
      </c>
      <c r="C1132" s="12">
        <v>0</v>
      </c>
      <c r="D1132" s="12">
        <v>1</v>
      </c>
      <c r="E1132" s="15">
        <v>44105</v>
      </c>
      <c r="F1132" s="12">
        <v>313</v>
      </c>
      <c r="G1132" s="12">
        <v>0</v>
      </c>
      <c r="H1132" s="17">
        <v>0</v>
      </c>
      <c r="I1132" s="31">
        <v>0</v>
      </c>
      <c r="J1132" s="12">
        <v>313</v>
      </c>
      <c r="K1132" s="11" t="s">
        <v>20</v>
      </c>
      <c r="L1132" s="11" t="s">
        <v>21</v>
      </c>
      <c r="M1132" s="12">
        <v>93.899999999999991</v>
      </c>
      <c r="N1132" s="13">
        <v>219.10000000000002</v>
      </c>
    </row>
    <row r="1133" spans="1:14" x14ac:dyDescent="0.3">
      <c r="A1133" s="7" t="s">
        <v>5383</v>
      </c>
      <c r="B1133" s="11" t="s">
        <v>5386</v>
      </c>
      <c r="C1133" s="12">
        <v>0</v>
      </c>
      <c r="D1133" s="12">
        <v>0</v>
      </c>
      <c r="E1133" s="15">
        <v>44105</v>
      </c>
      <c r="F1133" s="12">
        <v>992</v>
      </c>
      <c r="G1133" s="12">
        <v>0</v>
      </c>
      <c r="H1133" s="17">
        <v>0</v>
      </c>
      <c r="I1133" s="31">
        <v>0</v>
      </c>
      <c r="J1133" s="12">
        <v>992</v>
      </c>
      <c r="K1133" s="11" t="s">
        <v>23</v>
      </c>
      <c r="L1133" s="11" t="s">
        <v>405</v>
      </c>
      <c r="M1133" s="12">
        <v>277.76000000000005</v>
      </c>
      <c r="N1133" s="13">
        <v>714.24</v>
      </c>
    </row>
    <row r="1134" spans="1:14" x14ac:dyDescent="0.3">
      <c r="A1134" s="7" t="s">
        <v>5439</v>
      </c>
      <c r="B1134" s="11" t="s">
        <v>5445</v>
      </c>
      <c r="C1134" s="12">
        <v>0</v>
      </c>
      <c r="D1134" s="12">
        <v>0</v>
      </c>
      <c r="E1134" s="15">
        <v>44105</v>
      </c>
      <c r="F1134" s="12">
        <v>313</v>
      </c>
      <c r="G1134" s="12">
        <v>0</v>
      </c>
      <c r="H1134" s="17">
        <v>0</v>
      </c>
      <c r="I1134" s="31">
        <v>0</v>
      </c>
      <c r="J1134" s="12">
        <v>313</v>
      </c>
      <c r="K1134" s="11" t="s">
        <v>20</v>
      </c>
      <c r="L1134" s="11" t="s">
        <v>21</v>
      </c>
      <c r="M1134" s="12">
        <v>93.899999999999991</v>
      </c>
      <c r="N1134" s="13">
        <v>219.10000000000002</v>
      </c>
    </row>
    <row r="1135" spans="1:14" x14ac:dyDescent="0.3">
      <c r="A1135" s="7" t="s">
        <v>5439</v>
      </c>
      <c r="B1135" s="11" t="s">
        <v>5446</v>
      </c>
      <c r="C1135" s="12">
        <v>0</v>
      </c>
      <c r="D1135" s="12">
        <v>1</v>
      </c>
      <c r="E1135" s="15">
        <v>44105</v>
      </c>
      <c r="F1135" s="12">
        <v>313</v>
      </c>
      <c r="G1135" s="12">
        <v>0</v>
      </c>
      <c r="H1135" s="17">
        <v>0</v>
      </c>
      <c r="I1135" s="31">
        <v>0</v>
      </c>
      <c r="J1135" s="12">
        <v>313</v>
      </c>
      <c r="K1135" s="11" t="s">
        <v>20</v>
      </c>
      <c r="L1135" s="11" t="s">
        <v>21</v>
      </c>
      <c r="M1135" s="12">
        <v>93.899999999999991</v>
      </c>
      <c r="N1135" s="13">
        <v>219.10000000000002</v>
      </c>
    </row>
    <row r="1136" spans="1:14" x14ac:dyDescent="0.3">
      <c r="A1136" s="7" t="s">
        <v>5608</v>
      </c>
      <c r="B1136" s="11" t="s">
        <v>5611</v>
      </c>
      <c r="C1136" s="12">
        <v>0</v>
      </c>
      <c r="D1136" s="12">
        <v>1</v>
      </c>
      <c r="E1136" s="15">
        <v>44105</v>
      </c>
      <c r="F1136" s="12">
        <v>255</v>
      </c>
      <c r="G1136" s="12">
        <v>0</v>
      </c>
      <c r="H1136" s="17">
        <v>0</v>
      </c>
      <c r="I1136" s="31">
        <v>0</v>
      </c>
      <c r="J1136" s="12">
        <v>255</v>
      </c>
      <c r="K1136" s="11" t="s">
        <v>20</v>
      </c>
      <c r="L1136" s="11" t="s">
        <v>102</v>
      </c>
      <c r="M1136" s="12">
        <v>66.3</v>
      </c>
      <c r="N1136" s="13">
        <v>188.7</v>
      </c>
    </row>
    <row r="1137" spans="1:14" x14ac:dyDescent="0.3">
      <c r="A1137" s="7" t="s">
        <v>5615</v>
      </c>
      <c r="B1137" s="11" t="s">
        <v>5617</v>
      </c>
      <c r="C1137" s="12">
        <v>0</v>
      </c>
      <c r="D1137" s="12">
        <v>0</v>
      </c>
      <c r="E1137" s="15">
        <v>44105</v>
      </c>
      <c r="F1137" s="12">
        <v>255</v>
      </c>
      <c r="G1137" s="12">
        <v>0</v>
      </c>
      <c r="H1137" s="17">
        <v>0</v>
      </c>
      <c r="I1137" s="31">
        <v>0</v>
      </c>
      <c r="J1137" s="12">
        <v>255</v>
      </c>
      <c r="K1137" s="11" t="s">
        <v>20</v>
      </c>
      <c r="L1137" s="11" t="s">
        <v>102</v>
      </c>
      <c r="M1137" s="12">
        <v>66.3</v>
      </c>
      <c r="N1137" s="13">
        <v>188.7</v>
      </c>
    </row>
    <row r="1138" spans="1:14" x14ac:dyDescent="0.3">
      <c r="A1138" s="7" t="s">
        <v>5615</v>
      </c>
      <c r="B1138" s="11" t="s">
        <v>5618</v>
      </c>
      <c r="C1138" s="12">
        <v>0</v>
      </c>
      <c r="D1138" s="12">
        <v>0</v>
      </c>
      <c r="E1138" s="15">
        <v>44105</v>
      </c>
      <c r="F1138" s="12">
        <v>258</v>
      </c>
      <c r="G1138" s="12">
        <v>0</v>
      </c>
      <c r="H1138" s="17">
        <v>0</v>
      </c>
      <c r="I1138" s="31">
        <v>0</v>
      </c>
      <c r="J1138" s="12">
        <v>258</v>
      </c>
      <c r="K1138" s="11" t="s">
        <v>20</v>
      </c>
      <c r="L1138" s="11" t="s">
        <v>105</v>
      </c>
      <c r="M1138" s="12">
        <v>72.240000000000009</v>
      </c>
      <c r="N1138" s="13">
        <v>185.76</v>
      </c>
    </row>
    <row r="1139" spans="1:14" x14ac:dyDescent="0.3">
      <c r="A1139" s="7" t="s">
        <v>5660</v>
      </c>
      <c r="B1139" s="11" t="s">
        <v>5662</v>
      </c>
      <c r="C1139" s="12">
        <v>0</v>
      </c>
      <c r="D1139" s="12">
        <v>0</v>
      </c>
      <c r="E1139" s="15">
        <v>44105</v>
      </c>
      <c r="F1139" s="12">
        <v>526</v>
      </c>
      <c r="G1139" s="12">
        <v>0</v>
      </c>
      <c r="H1139" s="17">
        <v>0</v>
      </c>
      <c r="I1139" s="31">
        <v>0</v>
      </c>
      <c r="J1139" s="12">
        <v>526</v>
      </c>
      <c r="K1139" s="11" t="s">
        <v>23</v>
      </c>
      <c r="L1139" s="11" t="s">
        <v>183</v>
      </c>
      <c r="M1139" s="12">
        <v>210.4</v>
      </c>
      <c r="N1139" s="13">
        <v>315.60000000000002</v>
      </c>
    </row>
    <row r="1140" spans="1:14" x14ac:dyDescent="0.3">
      <c r="A1140" s="7" t="s">
        <v>5876</v>
      </c>
      <c r="B1140" s="11" t="s">
        <v>5878</v>
      </c>
      <c r="C1140" s="12">
        <v>0</v>
      </c>
      <c r="D1140" s="12">
        <v>0</v>
      </c>
      <c r="E1140" s="15">
        <v>44105</v>
      </c>
      <c r="F1140" s="12">
        <v>168</v>
      </c>
      <c r="G1140" s="12">
        <v>0</v>
      </c>
      <c r="H1140" s="17">
        <v>0</v>
      </c>
      <c r="I1140" s="31">
        <v>0</v>
      </c>
      <c r="J1140" s="12">
        <v>168</v>
      </c>
      <c r="K1140" s="11" t="s">
        <v>60</v>
      </c>
      <c r="L1140" s="11" t="s">
        <v>535</v>
      </c>
      <c r="M1140" s="12">
        <v>60.48</v>
      </c>
      <c r="N1140" s="13">
        <v>107.52000000000001</v>
      </c>
    </row>
    <row r="1141" spans="1:14" x14ac:dyDescent="0.3">
      <c r="A1141" s="7" t="s">
        <v>5876</v>
      </c>
      <c r="B1141" s="11" t="s">
        <v>5879</v>
      </c>
      <c r="C1141" s="12">
        <v>0</v>
      </c>
      <c r="D1141" s="12">
        <v>0</v>
      </c>
      <c r="E1141" s="15">
        <v>44105</v>
      </c>
      <c r="F1141" s="12">
        <v>345</v>
      </c>
      <c r="G1141" s="12">
        <v>0</v>
      </c>
      <c r="H1141" s="17">
        <v>0</v>
      </c>
      <c r="I1141" s="31">
        <v>0</v>
      </c>
      <c r="J1141" s="12">
        <v>345</v>
      </c>
      <c r="K1141" s="11" t="s">
        <v>63</v>
      </c>
      <c r="L1141" s="11" t="s">
        <v>116</v>
      </c>
      <c r="M1141" s="12">
        <v>106.95</v>
      </c>
      <c r="N1141" s="13">
        <v>238.05</v>
      </c>
    </row>
    <row r="1142" spans="1:14" x14ac:dyDescent="0.3">
      <c r="A1142" s="7" t="s">
        <v>5928</v>
      </c>
      <c r="B1142" s="11" t="s">
        <v>5931</v>
      </c>
      <c r="C1142" s="12">
        <v>0</v>
      </c>
      <c r="D1142" s="12">
        <v>0</v>
      </c>
      <c r="E1142" s="15">
        <v>44105</v>
      </c>
      <c r="F1142" s="12">
        <v>383</v>
      </c>
      <c r="G1142" s="12">
        <v>0</v>
      </c>
      <c r="H1142" s="17">
        <v>0</v>
      </c>
      <c r="I1142" s="31">
        <v>0</v>
      </c>
      <c r="J1142" s="12">
        <v>383</v>
      </c>
      <c r="K1142" s="11" t="s">
        <v>63</v>
      </c>
      <c r="L1142" s="11" t="s">
        <v>66</v>
      </c>
      <c r="M1142" s="12">
        <v>122.56</v>
      </c>
      <c r="N1142" s="13">
        <v>260.44</v>
      </c>
    </row>
    <row r="1143" spans="1:14" x14ac:dyDescent="0.3">
      <c r="A1143" s="7" t="s">
        <v>5947</v>
      </c>
      <c r="B1143" s="11" t="s">
        <v>5949</v>
      </c>
      <c r="C1143" s="12">
        <v>0</v>
      </c>
      <c r="D1143" s="12">
        <v>1</v>
      </c>
      <c r="E1143" s="15">
        <v>44105</v>
      </c>
      <c r="F1143" s="12">
        <v>538</v>
      </c>
      <c r="G1143" s="12">
        <v>0</v>
      </c>
      <c r="H1143" s="17">
        <v>0</v>
      </c>
      <c r="I1143" s="31">
        <v>0</v>
      </c>
      <c r="J1143" s="12">
        <v>538</v>
      </c>
      <c r="K1143" s="11" t="s">
        <v>44</v>
      </c>
      <c r="L1143" s="11" t="s">
        <v>47</v>
      </c>
      <c r="M1143" s="12">
        <v>145.26000000000002</v>
      </c>
      <c r="N1143" s="13">
        <v>392.74</v>
      </c>
    </row>
    <row r="1144" spans="1:14" x14ac:dyDescent="0.3">
      <c r="A1144" s="7" t="s">
        <v>5958</v>
      </c>
      <c r="B1144" s="11" t="s">
        <v>5960</v>
      </c>
      <c r="C1144" s="12">
        <v>0</v>
      </c>
      <c r="D1144" s="12">
        <v>1</v>
      </c>
      <c r="E1144" s="15">
        <v>44105</v>
      </c>
      <c r="F1144" s="12">
        <v>383</v>
      </c>
      <c r="G1144" s="12">
        <v>0</v>
      </c>
      <c r="H1144" s="17">
        <v>0</v>
      </c>
      <c r="I1144" s="31">
        <v>0</v>
      </c>
      <c r="J1144" s="12">
        <v>383</v>
      </c>
      <c r="K1144" s="11" t="s">
        <v>63</v>
      </c>
      <c r="L1144" s="11" t="s">
        <v>66</v>
      </c>
      <c r="M1144" s="12">
        <v>122.56</v>
      </c>
      <c r="N1144" s="13">
        <v>260.44</v>
      </c>
    </row>
    <row r="1145" spans="1:14" x14ac:dyDescent="0.3">
      <c r="A1145" s="7" t="s">
        <v>6164</v>
      </c>
      <c r="B1145" s="11" t="s">
        <v>6169</v>
      </c>
      <c r="C1145" s="12">
        <v>0</v>
      </c>
      <c r="D1145" s="12">
        <v>0</v>
      </c>
      <c r="E1145" s="15">
        <v>44105</v>
      </c>
      <c r="F1145" s="12">
        <v>1491</v>
      </c>
      <c r="G1145" s="12">
        <v>0</v>
      </c>
      <c r="H1145" s="17">
        <v>0</v>
      </c>
      <c r="I1145" s="31">
        <v>0</v>
      </c>
      <c r="J1145" s="12">
        <v>1491</v>
      </c>
      <c r="K1145" s="11" t="s">
        <v>26</v>
      </c>
      <c r="L1145" s="11" t="s">
        <v>31</v>
      </c>
      <c r="M1145" s="12">
        <v>506.94000000000005</v>
      </c>
      <c r="N1145" s="13">
        <v>984.06</v>
      </c>
    </row>
    <row r="1146" spans="1:14" x14ac:dyDescent="0.3">
      <c r="A1146" s="7" t="s">
        <v>6394</v>
      </c>
      <c r="B1146" s="11" t="s">
        <v>6396</v>
      </c>
      <c r="C1146" s="12">
        <v>0</v>
      </c>
      <c r="D1146" s="12">
        <v>1</v>
      </c>
      <c r="E1146" s="15">
        <v>44105</v>
      </c>
      <c r="F1146" s="12">
        <v>554</v>
      </c>
      <c r="G1146" s="12">
        <v>0</v>
      </c>
      <c r="H1146" s="17">
        <v>0</v>
      </c>
      <c r="I1146" s="31">
        <v>0</v>
      </c>
      <c r="J1146" s="12">
        <v>554</v>
      </c>
      <c r="K1146" s="11" t="s">
        <v>41</v>
      </c>
      <c r="L1146" s="11" t="s">
        <v>1384</v>
      </c>
      <c r="M1146" s="12">
        <v>232.67999999999998</v>
      </c>
      <c r="N1146" s="13">
        <v>321.32000000000005</v>
      </c>
    </row>
    <row r="1147" spans="1:14" x14ac:dyDescent="0.3">
      <c r="A1147" s="7" t="s">
        <v>6400</v>
      </c>
      <c r="B1147" s="11" t="s">
        <v>6402</v>
      </c>
      <c r="C1147" s="12">
        <v>0</v>
      </c>
      <c r="D1147" s="12">
        <v>1</v>
      </c>
      <c r="E1147" s="15">
        <v>44105</v>
      </c>
      <c r="F1147" s="12">
        <v>510</v>
      </c>
      <c r="G1147" s="12">
        <v>0</v>
      </c>
      <c r="H1147" s="17">
        <v>0</v>
      </c>
      <c r="I1147" s="31">
        <v>0</v>
      </c>
      <c r="J1147" s="12">
        <v>510</v>
      </c>
      <c r="K1147" s="11" t="s">
        <v>41</v>
      </c>
      <c r="L1147" s="11" t="s">
        <v>42</v>
      </c>
      <c r="M1147" s="12">
        <v>163.20000000000002</v>
      </c>
      <c r="N1147" s="13">
        <v>346.79999999999995</v>
      </c>
    </row>
    <row r="1148" spans="1:14" x14ac:dyDescent="0.3">
      <c r="A1148" s="7" t="s">
        <v>6439</v>
      </c>
      <c r="B1148" s="11" t="s">
        <v>6441</v>
      </c>
      <c r="C1148" s="12">
        <v>0</v>
      </c>
      <c r="D1148" s="12">
        <v>1</v>
      </c>
      <c r="E1148" s="15">
        <v>44105</v>
      </c>
      <c r="F1148" s="12">
        <v>172</v>
      </c>
      <c r="G1148" s="12">
        <v>0</v>
      </c>
      <c r="H1148" s="17">
        <v>0</v>
      </c>
      <c r="I1148" s="31">
        <v>0</v>
      </c>
      <c r="J1148" s="12">
        <v>172</v>
      </c>
      <c r="K1148" s="11" t="s">
        <v>11</v>
      </c>
      <c r="L1148" s="11" t="s">
        <v>71</v>
      </c>
      <c r="M1148" s="12">
        <v>65.36</v>
      </c>
      <c r="N1148" s="13">
        <v>106.64</v>
      </c>
    </row>
    <row r="1149" spans="1:14" x14ac:dyDescent="0.3">
      <c r="A1149" s="7" t="s">
        <v>6447</v>
      </c>
      <c r="B1149" s="11" t="s">
        <v>6449</v>
      </c>
      <c r="C1149" s="12">
        <v>0</v>
      </c>
      <c r="D1149" s="12">
        <v>1</v>
      </c>
      <c r="E1149" s="15">
        <v>44105</v>
      </c>
      <c r="F1149" s="12">
        <v>168</v>
      </c>
      <c r="G1149" s="12">
        <v>0</v>
      </c>
      <c r="H1149" s="17">
        <v>0</v>
      </c>
      <c r="I1149" s="31">
        <v>0</v>
      </c>
      <c r="J1149" s="12">
        <v>168</v>
      </c>
      <c r="K1149" s="11" t="s">
        <v>11</v>
      </c>
      <c r="L1149" s="11" t="s">
        <v>12</v>
      </c>
      <c r="M1149" s="12">
        <v>25.2</v>
      </c>
      <c r="N1149" s="13">
        <v>142.80000000000001</v>
      </c>
    </row>
    <row r="1150" spans="1:14" x14ac:dyDescent="0.3">
      <c r="A1150" s="7" t="s">
        <v>6476</v>
      </c>
      <c r="B1150" s="11" t="s">
        <v>6478</v>
      </c>
      <c r="C1150" s="12">
        <v>0</v>
      </c>
      <c r="D1150" s="12">
        <v>1</v>
      </c>
      <c r="E1150" s="15">
        <v>44105</v>
      </c>
      <c r="F1150" s="12">
        <v>168</v>
      </c>
      <c r="G1150" s="12">
        <v>0</v>
      </c>
      <c r="H1150" s="17">
        <v>0</v>
      </c>
      <c r="I1150" s="31">
        <v>0</v>
      </c>
      <c r="J1150" s="12">
        <v>168</v>
      </c>
      <c r="K1150" s="11" t="s">
        <v>11</v>
      </c>
      <c r="L1150" s="11" t="s">
        <v>12</v>
      </c>
      <c r="M1150" s="12">
        <v>25.2</v>
      </c>
      <c r="N1150" s="13">
        <v>142.80000000000001</v>
      </c>
    </row>
    <row r="1151" spans="1:14" x14ac:dyDescent="0.3">
      <c r="A1151" s="7" t="s">
        <v>6538</v>
      </c>
      <c r="B1151" s="11" t="s">
        <v>6540</v>
      </c>
      <c r="C1151" s="12">
        <v>0</v>
      </c>
      <c r="D1151" s="12">
        <v>1</v>
      </c>
      <c r="E1151" s="15">
        <v>44105</v>
      </c>
      <c r="F1151" s="12">
        <v>383</v>
      </c>
      <c r="G1151" s="12">
        <v>0</v>
      </c>
      <c r="H1151" s="17">
        <v>0</v>
      </c>
      <c r="I1151" s="31">
        <v>0</v>
      </c>
      <c r="J1151" s="12">
        <v>383</v>
      </c>
      <c r="K1151" s="11" t="s">
        <v>63</v>
      </c>
      <c r="L1151" s="11" t="s">
        <v>66</v>
      </c>
      <c r="M1151" s="12">
        <v>122.56</v>
      </c>
      <c r="N1151" s="13">
        <v>260.44</v>
      </c>
    </row>
    <row r="1152" spans="1:14" x14ac:dyDescent="0.3">
      <c r="A1152" s="7" t="s">
        <v>6682</v>
      </c>
      <c r="B1152" s="11" t="s">
        <v>6684</v>
      </c>
      <c r="C1152" s="12">
        <v>0</v>
      </c>
      <c r="D1152" s="12">
        <v>1</v>
      </c>
      <c r="E1152" s="15">
        <v>44105</v>
      </c>
      <c r="F1152" s="12">
        <v>327</v>
      </c>
      <c r="G1152" s="12">
        <v>0</v>
      </c>
      <c r="H1152" s="17">
        <v>0</v>
      </c>
      <c r="I1152" s="31">
        <v>0</v>
      </c>
      <c r="J1152" s="12">
        <v>327</v>
      </c>
      <c r="K1152" s="11" t="s">
        <v>20</v>
      </c>
      <c r="L1152" s="11" t="s">
        <v>100</v>
      </c>
      <c r="M1152" s="12">
        <v>94.83</v>
      </c>
      <c r="N1152" s="13">
        <v>232.17000000000002</v>
      </c>
    </row>
    <row r="1153" spans="1:14" x14ac:dyDescent="0.3">
      <c r="A1153" s="7" t="s">
        <v>6706</v>
      </c>
      <c r="B1153" s="11" t="s">
        <v>6708</v>
      </c>
      <c r="C1153" s="12">
        <v>0</v>
      </c>
      <c r="D1153" s="12">
        <v>1</v>
      </c>
      <c r="E1153" s="15">
        <v>44105</v>
      </c>
      <c r="F1153" s="12">
        <v>205</v>
      </c>
      <c r="G1153" s="12">
        <v>0</v>
      </c>
      <c r="H1153" s="17">
        <v>0</v>
      </c>
      <c r="I1153" s="31">
        <v>0</v>
      </c>
      <c r="J1153" s="12">
        <v>205</v>
      </c>
      <c r="K1153" s="11" t="s">
        <v>14</v>
      </c>
      <c r="L1153" s="11" t="s">
        <v>87</v>
      </c>
      <c r="M1153" s="12">
        <v>36.9</v>
      </c>
      <c r="N1153" s="13">
        <v>168.1</v>
      </c>
    </row>
    <row r="1154" spans="1:14" x14ac:dyDescent="0.3">
      <c r="A1154" s="7" t="s">
        <v>6798</v>
      </c>
      <c r="B1154" s="11" t="s">
        <v>6802</v>
      </c>
      <c r="C1154" s="12">
        <v>0</v>
      </c>
      <c r="D1154" s="12">
        <v>0</v>
      </c>
      <c r="E1154" s="15">
        <v>44105</v>
      </c>
      <c r="F1154" s="12">
        <v>992</v>
      </c>
      <c r="G1154" s="12">
        <v>0</v>
      </c>
      <c r="H1154" s="17">
        <v>0</v>
      </c>
      <c r="I1154" s="31">
        <v>0</v>
      </c>
      <c r="J1154" s="12">
        <v>992</v>
      </c>
      <c r="K1154" s="11" t="s">
        <v>23</v>
      </c>
      <c r="L1154" s="11" t="s">
        <v>215</v>
      </c>
      <c r="M1154" s="12">
        <v>307.52</v>
      </c>
      <c r="N1154" s="13">
        <v>684.48</v>
      </c>
    </row>
    <row r="1155" spans="1:14" x14ac:dyDescent="0.3">
      <c r="A1155" s="7" t="s">
        <v>6798</v>
      </c>
      <c r="B1155" s="11" t="s">
        <v>6803</v>
      </c>
      <c r="C1155" s="12">
        <v>0</v>
      </c>
      <c r="D1155" s="12">
        <v>0</v>
      </c>
      <c r="E1155" s="15">
        <v>44105</v>
      </c>
      <c r="F1155" s="12">
        <v>526</v>
      </c>
      <c r="G1155" s="12">
        <v>0</v>
      </c>
      <c r="H1155" s="17">
        <v>0</v>
      </c>
      <c r="I1155" s="31">
        <v>0</v>
      </c>
      <c r="J1155" s="12">
        <v>526</v>
      </c>
      <c r="K1155" s="11" t="s">
        <v>23</v>
      </c>
      <c r="L1155" s="11" t="s">
        <v>183</v>
      </c>
      <c r="M1155" s="12">
        <v>210.4</v>
      </c>
      <c r="N1155" s="13">
        <v>315.60000000000002</v>
      </c>
    </row>
    <row r="1156" spans="1:14" x14ac:dyDescent="0.3">
      <c r="A1156" s="7" t="s">
        <v>6817</v>
      </c>
      <c r="B1156" s="11" t="s">
        <v>6819</v>
      </c>
      <c r="C1156" s="12">
        <v>0</v>
      </c>
      <c r="D1156" s="12">
        <v>1</v>
      </c>
      <c r="E1156" s="15">
        <v>44105</v>
      </c>
      <c r="F1156" s="12">
        <v>313</v>
      </c>
      <c r="G1156" s="12">
        <v>0</v>
      </c>
      <c r="H1156" s="17">
        <v>0</v>
      </c>
      <c r="I1156" s="31">
        <v>0</v>
      </c>
      <c r="J1156" s="12">
        <v>313</v>
      </c>
      <c r="K1156" s="11" t="s">
        <v>20</v>
      </c>
      <c r="L1156" s="11" t="s">
        <v>21</v>
      </c>
      <c r="M1156" s="12">
        <v>93.899999999999991</v>
      </c>
      <c r="N1156" s="13">
        <v>219.10000000000002</v>
      </c>
    </row>
    <row r="1157" spans="1:14" x14ac:dyDescent="0.3">
      <c r="A1157" s="8" t="s">
        <v>141</v>
      </c>
      <c r="B1157" s="11" t="s">
        <v>147</v>
      </c>
      <c r="C1157" s="12">
        <v>0</v>
      </c>
      <c r="D1157" s="12">
        <v>1</v>
      </c>
      <c r="E1157" s="15">
        <v>44075</v>
      </c>
      <c r="F1157" s="12">
        <v>240</v>
      </c>
      <c r="G1157" s="12">
        <v>0</v>
      </c>
      <c r="H1157" s="17">
        <v>0</v>
      </c>
      <c r="I1157" s="31">
        <v>0</v>
      </c>
      <c r="J1157" s="12">
        <v>240</v>
      </c>
      <c r="K1157" s="11" t="s">
        <v>14</v>
      </c>
      <c r="L1157" s="11" t="s">
        <v>17</v>
      </c>
      <c r="M1157" s="12">
        <v>43.2</v>
      </c>
      <c r="N1157" s="13">
        <v>196.8</v>
      </c>
    </row>
    <row r="1158" spans="1:14" x14ac:dyDescent="0.3">
      <c r="A1158" s="7" t="s">
        <v>18</v>
      </c>
      <c r="B1158" s="11" t="s">
        <v>22</v>
      </c>
      <c r="C1158" s="12">
        <v>0</v>
      </c>
      <c r="D1158" s="12">
        <v>1</v>
      </c>
      <c r="E1158" s="15">
        <v>44075</v>
      </c>
      <c r="F1158" s="12">
        <v>951</v>
      </c>
      <c r="G1158" s="12">
        <v>0</v>
      </c>
      <c r="H1158" s="17">
        <v>0</v>
      </c>
      <c r="I1158" s="31">
        <v>0</v>
      </c>
      <c r="J1158" s="12">
        <v>951</v>
      </c>
      <c r="K1158" s="11" t="s">
        <v>23</v>
      </c>
      <c r="L1158" s="11" t="s">
        <v>24</v>
      </c>
      <c r="M1158" s="12">
        <v>247.26</v>
      </c>
      <c r="N1158" s="13">
        <v>703.74</v>
      </c>
    </row>
    <row r="1159" spans="1:14" x14ac:dyDescent="0.3">
      <c r="A1159" s="7" t="s">
        <v>48</v>
      </c>
      <c r="B1159" s="11" t="s">
        <v>51</v>
      </c>
      <c r="C1159" s="12">
        <v>0</v>
      </c>
      <c r="D1159" s="12">
        <v>0</v>
      </c>
      <c r="E1159" s="15">
        <v>44075</v>
      </c>
      <c r="F1159" s="12">
        <v>440</v>
      </c>
      <c r="G1159" s="12">
        <v>0</v>
      </c>
      <c r="H1159" s="17">
        <v>0</v>
      </c>
      <c r="I1159" s="31">
        <v>0</v>
      </c>
      <c r="J1159" s="12">
        <v>440</v>
      </c>
      <c r="K1159" s="11" t="s">
        <v>44</v>
      </c>
      <c r="L1159" s="11" t="s">
        <v>52</v>
      </c>
      <c r="M1159" s="12">
        <v>136.4</v>
      </c>
      <c r="N1159" s="13">
        <v>303.60000000000002</v>
      </c>
    </row>
    <row r="1160" spans="1:14" x14ac:dyDescent="0.3">
      <c r="A1160" s="7" t="s">
        <v>48</v>
      </c>
      <c r="B1160" s="11" t="s">
        <v>54</v>
      </c>
      <c r="C1160" s="12">
        <v>0</v>
      </c>
      <c r="D1160" s="12">
        <v>0</v>
      </c>
      <c r="E1160" s="15">
        <v>44075</v>
      </c>
      <c r="F1160" s="12">
        <v>592</v>
      </c>
      <c r="G1160" s="12">
        <v>0</v>
      </c>
      <c r="H1160" s="17">
        <v>0</v>
      </c>
      <c r="I1160" s="31">
        <v>0</v>
      </c>
      <c r="J1160" s="12">
        <v>592</v>
      </c>
      <c r="K1160" s="11" t="s">
        <v>44</v>
      </c>
      <c r="L1160" s="11" t="s">
        <v>55</v>
      </c>
      <c r="M1160" s="12">
        <v>165.76000000000002</v>
      </c>
      <c r="N1160" s="13">
        <v>426.24</v>
      </c>
    </row>
    <row r="1161" spans="1:14" x14ac:dyDescent="0.3">
      <c r="A1161" s="7" t="s">
        <v>79</v>
      </c>
      <c r="B1161" s="11" t="s">
        <v>81</v>
      </c>
      <c r="C1161" s="12">
        <v>0</v>
      </c>
      <c r="D1161" s="12">
        <v>0</v>
      </c>
      <c r="E1161" s="15">
        <v>44075</v>
      </c>
      <c r="F1161" s="12">
        <v>192</v>
      </c>
      <c r="G1161" s="12">
        <v>0</v>
      </c>
      <c r="H1161" s="17">
        <v>0</v>
      </c>
      <c r="I1161" s="31">
        <v>0</v>
      </c>
      <c r="J1161" s="12">
        <v>192</v>
      </c>
      <c r="K1161" s="11" t="s">
        <v>14</v>
      </c>
      <c r="L1161" s="11" t="s">
        <v>78</v>
      </c>
      <c r="M1161" s="12">
        <v>34.56</v>
      </c>
      <c r="N1161" s="13">
        <v>157.44</v>
      </c>
    </row>
    <row r="1162" spans="1:14" x14ac:dyDescent="0.3">
      <c r="A1162" s="7" t="s">
        <v>95</v>
      </c>
      <c r="B1162" s="11" t="s">
        <v>103</v>
      </c>
      <c r="C1162" s="12">
        <v>0</v>
      </c>
      <c r="D1162" s="12">
        <v>0</v>
      </c>
      <c r="E1162" s="15">
        <v>44075</v>
      </c>
      <c r="F1162" s="12">
        <v>313</v>
      </c>
      <c r="G1162" s="12">
        <v>0</v>
      </c>
      <c r="H1162" s="17">
        <v>0</v>
      </c>
      <c r="I1162" s="31">
        <v>0</v>
      </c>
      <c r="J1162" s="12">
        <v>313</v>
      </c>
      <c r="K1162" s="11" t="s">
        <v>20</v>
      </c>
      <c r="L1162" s="11" t="s">
        <v>21</v>
      </c>
      <c r="M1162" s="12">
        <v>93.899999999999991</v>
      </c>
      <c r="N1162" s="13">
        <v>219.10000000000002</v>
      </c>
    </row>
    <row r="1163" spans="1:14" x14ac:dyDescent="0.3">
      <c r="A1163" s="7" t="s">
        <v>95</v>
      </c>
      <c r="B1163" s="11" t="s">
        <v>104</v>
      </c>
      <c r="C1163" s="12">
        <v>0</v>
      </c>
      <c r="D1163" s="12">
        <v>1</v>
      </c>
      <c r="E1163" s="15">
        <v>44075</v>
      </c>
      <c r="F1163" s="12">
        <v>258</v>
      </c>
      <c r="G1163" s="12">
        <v>0</v>
      </c>
      <c r="H1163" s="17">
        <v>0</v>
      </c>
      <c r="I1163" s="31">
        <v>0</v>
      </c>
      <c r="J1163" s="12">
        <v>258</v>
      </c>
      <c r="K1163" s="11" t="s">
        <v>20</v>
      </c>
      <c r="L1163" s="11" t="s">
        <v>105</v>
      </c>
      <c r="M1163" s="12">
        <v>72.240000000000009</v>
      </c>
      <c r="N1163" s="13">
        <v>185.76</v>
      </c>
    </row>
    <row r="1164" spans="1:14" x14ac:dyDescent="0.3">
      <c r="A1164" s="7" t="s">
        <v>126</v>
      </c>
      <c r="B1164" s="11" t="s">
        <v>129</v>
      </c>
      <c r="C1164" s="12">
        <v>0</v>
      </c>
      <c r="D1164" s="12">
        <v>0</v>
      </c>
      <c r="E1164" s="15">
        <v>44075</v>
      </c>
      <c r="F1164" s="12">
        <v>205</v>
      </c>
      <c r="G1164" s="12">
        <v>0</v>
      </c>
      <c r="H1164" s="17">
        <v>0</v>
      </c>
      <c r="I1164" s="31">
        <v>0</v>
      </c>
      <c r="J1164" s="12">
        <v>205</v>
      </c>
      <c r="K1164" s="11" t="s">
        <v>14</v>
      </c>
      <c r="L1164" s="11" t="s">
        <v>87</v>
      </c>
      <c r="M1164" s="12">
        <v>36.9</v>
      </c>
      <c r="N1164" s="13">
        <v>168.1</v>
      </c>
    </row>
    <row r="1165" spans="1:14" x14ac:dyDescent="0.3">
      <c r="A1165" s="7" t="s">
        <v>126</v>
      </c>
      <c r="B1165" s="11" t="s">
        <v>130</v>
      </c>
      <c r="C1165" s="12">
        <v>0</v>
      </c>
      <c r="D1165" s="12">
        <v>0</v>
      </c>
      <c r="E1165" s="15">
        <v>44075</v>
      </c>
      <c r="F1165" s="12">
        <v>192</v>
      </c>
      <c r="G1165" s="12">
        <v>0</v>
      </c>
      <c r="H1165" s="17">
        <v>0</v>
      </c>
      <c r="I1165" s="31">
        <v>0</v>
      </c>
      <c r="J1165" s="12">
        <v>192</v>
      </c>
      <c r="K1165" s="11" t="s">
        <v>14</v>
      </c>
      <c r="L1165" s="11" t="s">
        <v>78</v>
      </c>
      <c r="M1165" s="12">
        <v>34.56</v>
      </c>
      <c r="N1165" s="13">
        <v>157.44</v>
      </c>
    </row>
    <row r="1166" spans="1:14" x14ac:dyDescent="0.3">
      <c r="A1166" s="7" t="s">
        <v>126</v>
      </c>
      <c r="B1166" s="11" t="s">
        <v>131</v>
      </c>
      <c r="C1166" s="12">
        <v>0</v>
      </c>
      <c r="D1166" s="12">
        <v>0</v>
      </c>
      <c r="E1166" s="15">
        <v>44075</v>
      </c>
      <c r="F1166" s="12">
        <v>240</v>
      </c>
      <c r="G1166" s="12">
        <v>0</v>
      </c>
      <c r="H1166" s="17">
        <v>0</v>
      </c>
      <c r="I1166" s="31">
        <v>0</v>
      </c>
      <c r="J1166" s="12">
        <v>240</v>
      </c>
      <c r="K1166" s="11" t="s">
        <v>14</v>
      </c>
      <c r="L1166" s="11" t="s">
        <v>17</v>
      </c>
      <c r="M1166" s="12">
        <v>43.199999999999996</v>
      </c>
      <c r="N1166" s="13">
        <v>196.8</v>
      </c>
    </row>
    <row r="1167" spans="1:14" x14ac:dyDescent="0.3">
      <c r="A1167" s="7" t="s">
        <v>132</v>
      </c>
      <c r="B1167" s="11" t="s">
        <v>138</v>
      </c>
      <c r="C1167" s="12">
        <v>0</v>
      </c>
      <c r="D1167" s="12">
        <v>0</v>
      </c>
      <c r="E1167" s="15">
        <v>44075</v>
      </c>
      <c r="F1167" s="12">
        <v>205</v>
      </c>
      <c r="G1167" s="12">
        <v>0</v>
      </c>
      <c r="H1167" s="17">
        <v>0</v>
      </c>
      <c r="I1167" s="31">
        <v>0</v>
      </c>
      <c r="J1167" s="12">
        <v>205</v>
      </c>
      <c r="K1167" s="11" t="s">
        <v>14</v>
      </c>
      <c r="L1167" s="11" t="s">
        <v>87</v>
      </c>
      <c r="M1167" s="12">
        <v>36.9</v>
      </c>
      <c r="N1167" s="13">
        <v>168.1</v>
      </c>
    </row>
    <row r="1168" spans="1:14" x14ac:dyDescent="0.3">
      <c r="A1168" s="7" t="s">
        <v>132</v>
      </c>
      <c r="B1168" s="11" t="s">
        <v>139</v>
      </c>
      <c r="C1168" s="12">
        <v>0</v>
      </c>
      <c r="D1168" s="12">
        <v>1</v>
      </c>
      <c r="E1168" s="15">
        <v>44075</v>
      </c>
      <c r="F1168" s="12">
        <v>210</v>
      </c>
      <c r="G1168" s="12">
        <v>0</v>
      </c>
      <c r="H1168" s="17">
        <v>0</v>
      </c>
      <c r="I1168" s="31">
        <v>0</v>
      </c>
      <c r="J1168" s="12">
        <v>210</v>
      </c>
      <c r="K1168" s="11" t="s">
        <v>14</v>
      </c>
      <c r="L1168" s="11" t="s">
        <v>75</v>
      </c>
      <c r="M1168" s="12">
        <v>37.799999999999997</v>
      </c>
      <c r="N1168" s="13">
        <v>172.2</v>
      </c>
    </row>
    <row r="1169" spans="1:14" x14ac:dyDescent="0.3">
      <c r="A1169" s="7" t="s">
        <v>192</v>
      </c>
      <c r="B1169" s="11" t="s">
        <v>196</v>
      </c>
      <c r="C1169" s="12">
        <v>0</v>
      </c>
      <c r="D1169" s="12">
        <v>1</v>
      </c>
      <c r="E1169" s="15">
        <v>44075</v>
      </c>
      <c r="F1169" s="12">
        <v>579</v>
      </c>
      <c r="G1169" s="12">
        <v>0</v>
      </c>
      <c r="H1169" s="17">
        <v>0</v>
      </c>
      <c r="I1169" s="31">
        <v>0</v>
      </c>
      <c r="J1169" s="12">
        <v>579</v>
      </c>
      <c r="K1169" s="11" t="s">
        <v>41</v>
      </c>
      <c r="L1169" s="11" t="s">
        <v>197</v>
      </c>
      <c r="M1169" s="12">
        <v>167.91</v>
      </c>
      <c r="N1169" s="13">
        <v>411.09000000000003</v>
      </c>
    </row>
    <row r="1170" spans="1:14" x14ac:dyDescent="0.3">
      <c r="A1170" s="7" t="s">
        <v>202</v>
      </c>
      <c r="B1170" s="11" t="s">
        <v>206</v>
      </c>
      <c r="C1170" s="12">
        <v>0</v>
      </c>
      <c r="D1170" s="12">
        <v>0</v>
      </c>
      <c r="E1170" s="15">
        <v>44075</v>
      </c>
      <c r="F1170" s="12">
        <v>502</v>
      </c>
      <c r="G1170" s="12">
        <v>0</v>
      </c>
      <c r="H1170" s="17">
        <v>0</v>
      </c>
      <c r="I1170" s="31">
        <v>0</v>
      </c>
      <c r="J1170" s="12">
        <v>502</v>
      </c>
      <c r="K1170" s="11" t="s">
        <v>41</v>
      </c>
      <c r="L1170" s="11" t="s">
        <v>207</v>
      </c>
      <c r="M1170" s="12">
        <v>291.15999999999997</v>
      </c>
      <c r="N1170" s="13">
        <v>210.84000000000003</v>
      </c>
    </row>
    <row r="1171" spans="1:14" x14ac:dyDescent="0.3">
      <c r="A1171" s="7" t="s">
        <v>248</v>
      </c>
      <c r="B1171" s="11" t="s">
        <v>252</v>
      </c>
      <c r="C1171" s="12">
        <v>0</v>
      </c>
      <c r="D1171" s="12">
        <v>0</v>
      </c>
      <c r="E1171" s="15">
        <v>44075</v>
      </c>
      <c r="F1171" s="12">
        <v>383</v>
      </c>
      <c r="G1171" s="12">
        <v>0</v>
      </c>
      <c r="H1171" s="17">
        <v>0</v>
      </c>
      <c r="I1171" s="31">
        <v>0</v>
      </c>
      <c r="J1171" s="12">
        <v>383</v>
      </c>
      <c r="K1171" s="11" t="s">
        <v>63</v>
      </c>
      <c r="L1171" s="11" t="s">
        <v>66</v>
      </c>
      <c r="M1171" s="12">
        <v>122.56</v>
      </c>
      <c r="N1171" s="13">
        <v>260.44</v>
      </c>
    </row>
    <row r="1172" spans="1:14" x14ac:dyDescent="0.3">
      <c r="A1172" s="7" t="s">
        <v>265</v>
      </c>
      <c r="B1172" s="11" t="s">
        <v>267</v>
      </c>
      <c r="C1172" s="12">
        <v>0</v>
      </c>
      <c r="D1172" s="12">
        <v>1</v>
      </c>
      <c r="E1172" s="15">
        <v>44075</v>
      </c>
      <c r="F1172" s="12">
        <v>168</v>
      </c>
      <c r="G1172" s="12">
        <v>0</v>
      </c>
      <c r="H1172" s="17">
        <v>0</v>
      </c>
      <c r="I1172" s="31">
        <v>0</v>
      </c>
      <c r="J1172" s="12">
        <v>168</v>
      </c>
      <c r="K1172" s="11" t="s">
        <v>11</v>
      </c>
      <c r="L1172" s="11" t="s">
        <v>12</v>
      </c>
      <c r="M1172" s="12">
        <v>25.2</v>
      </c>
      <c r="N1172" s="13">
        <v>142.80000000000001</v>
      </c>
    </row>
    <row r="1173" spans="1:14" x14ac:dyDescent="0.3">
      <c r="A1173" s="7" t="s">
        <v>358</v>
      </c>
      <c r="B1173" s="11" t="s">
        <v>360</v>
      </c>
      <c r="C1173" s="12">
        <v>0</v>
      </c>
      <c r="D1173" s="12">
        <v>1</v>
      </c>
      <c r="E1173" s="15">
        <v>44075</v>
      </c>
      <c r="F1173" s="12">
        <v>172</v>
      </c>
      <c r="G1173" s="12">
        <v>0</v>
      </c>
      <c r="H1173" s="17">
        <v>0</v>
      </c>
      <c r="I1173" s="31">
        <v>0</v>
      </c>
      <c r="J1173" s="12">
        <v>172</v>
      </c>
      <c r="K1173" s="11" t="s">
        <v>11</v>
      </c>
      <c r="L1173" s="11" t="s">
        <v>71</v>
      </c>
      <c r="M1173" s="12">
        <v>65.36</v>
      </c>
      <c r="N1173" s="13">
        <v>106.64</v>
      </c>
    </row>
    <row r="1174" spans="1:14" x14ac:dyDescent="0.3">
      <c r="A1174" s="7" t="s">
        <v>628</v>
      </c>
      <c r="B1174" s="11" t="s">
        <v>630</v>
      </c>
      <c r="C1174" s="12">
        <v>0</v>
      </c>
      <c r="D1174" s="12">
        <v>1</v>
      </c>
      <c r="E1174" s="15">
        <v>44075</v>
      </c>
      <c r="F1174" s="12">
        <v>220</v>
      </c>
      <c r="G1174" s="12">
        <v>0</v>
      </c>
      <c r="H1174" s="17">
        <v>0</v>
      </c>
      <c r="I1174" s="31">
        <v>0</v>
      </c>
      <c r="J1174" s="12">
        <v>220</v>
      </c>
      <c r="K1174" s="11" t="s">
        <v>14</v>
      </c>
      <c r="L1174" s="11" t="s">
        <v>15</v>
      </c>
      <c r="M1174" s="12">
        <v>39.6</v>
      </c>
      <c r="N1174" s="13">
        <v>180.4</v>
      </c>
    </row>
    <row r="1175" spans="1:14" x14ac:dyDescent="0.3">
      <c r="A1175" s="7" t="s">
        <v>657</v>
      </c>
      <c r="B1175" s="11" t="s">
        <v>659</v>
      </c>
      <c r="C1175" s="12">
        <v>0</v>
      </c>
      <c r="D1175" s="12">
        <v>0</v>
      </c>
      <c r="E1175" s="15">
        <v>44075</v>
      </c>
      <c r="F1175" s="12">
        <v>210</v>
      </c>
      <c r="G1175" s="12">
        <v>0</v>
      </c>
      <c r="H1175" s="17">
        <v>0</v>
      </c>
      <c r="I1175" s="31">
        <v>0</v>
      </c>
      <c r="J1175" s="12">
        <v>210</v>
      </c>
      <c r="K1175" s="11" t="s">
        <v>14</v>
      </c>
      <c r="L1175" s="11" t="s">
        <v>75</v>
      </c>
      <c r="M1175" s="12">
        <v>37.799999999999997</v>
      </c>
      <c r="N1175" s="13">
        <v>172.2</v>
      </c>
    </row>
    <row r="1176" spans="1:14" x14ac:dyDescent="0.3">
      <c r="A1176" s="7" t="s">
        <v>686</v>
      </c>
      <c r="B1176" s="11" t="s">
        <v>690</v>
      </c>
      <c r="C1176" s="12">
        <v>0</v>
      </c>
      <c r="D1176" s="12">
        <v>0</v>
      </c>
      <c r="E1176" s="15">
        <v>44075</v>
      </c>
      <c r="F1176" s="12">
        <v>192</v>
      </c>
      <c r="G1176" s="12">
        <v>0</v>
      </c>
      <c r="H1176" s="17">
        <v>0</v>
      </c>
      <c r="I1176" s="31">
        <v>0</v>
      </c>
      <c r="J1176" s="12">
        <v>192</v>
      </c>
      <c r="K1176" s="11" t="s">
        <v>14</v>
      </c>
      <c r="L1176" s="11" t="s">
        <v>78</v>
      </c>
      <c r="M1176" s="12">
        <v>34.56</v>
      </c>
      <c r="N1176" s="13">
        <v>157.44</v>
      </c>
    </row>
    <row r="1177" spans="1:14" x14ac:dyDescent="0.3">
      <c r="A1177" s="7" t="s">
        <v>704</v>
      </c>
      <c r="B1177" s="11" t="s">
        <v>707</v>
      </c>
      <c r="C1177" s="12">
        <v>0</v>
      </c>
      <c r="D1177" s="12">
        <v>0</v>
      </c>
      <c r="E1177" s="15">
        <v>44075</v>
      </c>
      <c r="F1177" s="12">
        <v>447</v>
      </c>
      <c r="G1177" s="12">
        <v>0</v>
      </c>
      <c r="H1177" s="17">
        <v>0</v>
      </c>
      <c r="I1177" s="31">
        <v>0</v>
      </c>
      <c r="J1177" s="12">
        <v>447</v>
      </c>
      <c r="K1177" s="11" t="s">
        <v>63</v>
      </c>
      <c r="L1177" s="11" t="s">
        <v>64</v>
      </c>
      <c r="M1177" s="12">
        <v>156.44999999999999</v>
      </c>
      <c r="N1177" s="13">
        <v>290.55</v>
      </c>
    </row>
    <row r="1178" spans="1:14" x14ac:dyDescent="0.3">
      <c r="A1178" s="7" t="s">
        <v>746</v>
      </c>
      <c r="B1178" s="11" t="s">
        <v>749</v>
      </c>
      <c r="C1178" s="12">
        <v>0</v>
      </c>
      <c r="D1178" s="12">
        <v>0</v>
      </c>
      <c r="E1178" s="15">
        <v>44075</v>
      </c>
      <c r="F1178" s="12">
        <v>172</v>
      </c>
      <c r="G1178" s="12">
        <v>0</v>
      </c>
      <c r="H1178" s="17">
        <v>0</v>
      </c>
      <c r="I1178" s="31">
        <v>0</v>
      </c>
      <c r="J1178" s="12">
        <v>172</v>
      </c>
      <c r="K1178" s="11" t="s">
        <v>11</v>
      </c>
      <c r="L1178" s="11" t="s">
        <v>71</v>
      </c>
      <c r="M1178" s="12">
        <v>65.36</v>
      </c>
      <c r="N1178" s="13">
        <v>106.64</v>
      </c>
    </row>
    <row r="1179" spans="1:14" x14ac:dyDescent="0.3">
      <c r="A1179" s="7" t="s">
        <v>755</v>
      </c>
      <c r="B1179" s="11" t="s">
        <v>758</v>
      </c>
      <c r="C1179" s="12">
        <v>0</v>
      </c>
      <c r="D1179" s="12">
        <v>0</v>
      </c>
      <c r="E1179" s="15">
        <v>44075</v>
      </c>
      <c r="F1179" s="12">
        <v>240</v>
      </c>
      <c r="G1179" s="12">
        <v>0</v>
      </c>
      <c r="H1179" s="17">
        <v>0</v>
      </c>
      <c r="I1179" s="31">
        <v>0</v>
      </c>
      <c r="J1179" s="12">
        <v>240</v>
      </c>
      <c r="K1179" s="11" t="s">
        <v>14</v>
      </c>
      <c r="L1179" s="11" t="s">
        <v>17</v>
      </c>
      <c r="M1179" s="12">
        <v>43.199999999999996</v>
      </c>
      <c r="N1179" s="13">
        <v>196.8</v>
      </c>
    </row>
    <row r="1180" spans="1:14" x14ac:dyDescent="0.3">
      <c r="A1180" s="7" t="s">
        <v>2088</v>
      </c>
      <c r="B1180" s="11" t="s">
        <v>2089</v>
      </c>
      <c r="C1180" s="12">
        <v>1</v>
      </c>
      <c r="D1180" s="12">
        <v>1</v>
      </c>
      <c r="E1180" s="15">
        <v>44075</v>
      </c>
      <c r="F1180" s="12">
        <v>367</v>
      </c>
      <c r="G1180" s="12">
        <v>0</v>
      </c>
      <c r="H1180" s="17">
        <v>0</v>
      </c>
      <c r="I1180" s="31">
        <v>0</v>
      </c>
      <c r="J1180" s="12">
        <v>367</v>
      </c>
      <c r="K1180" s="11" t="s">
        <v>60</v>
      </c>
      <c r="L1180" s="11" t="s">
        <v>538</v>
      </c>
      <c r="M1180" s="12">
        <v>110.1</v>
      </c>
      <c r="N1180" s="13">
        <v>256.89999999999998</v>
      </c>
    </row>
    <row r="1181" spans="1:14" x14ac:dyDescent="0.3">
      <c r="A1181" s="7" t="s">
        <v>2090</v>
      </c>
      <c r="B1181" s="11" t="s">
        <v>2091</v>
      </c>
      <c r="C1181" s="12">
        <v>1</v>
      </c>
      <c r="D1181" s="12">
        <v>1</v>
      </c>
      <c r="E1181" s="15">
        <v>44075</v>
      </c>
      <c r="F1181" s="12">
        <v>345</v>
      </c>
      <c r="G1181" s="12">
        <v>0</v>
      </c>
      <c r="H1181" s="17">
        <v>0</v>
      </c>
      <c r="I1181" s="31">
        <v>0</v>
      </c>
      <c r="J1181" s="12">
        <v>345</v>
      </c>
      <c r="K1181" s="11" t="s">
        <v>63</v>
      </c>
      <c r="L1181" s="11" t="s">
        <v>116</v>
      </c>
      <c r="M1181" s="12">
        <v>106.95</v>
      </c>
      <c r="N1181" s="13">
        <v>238.05</v>
      </c>
    </row>
    <row r="1182" spans="1:14" x14ac:dyDescent="0.3">
      <c r="A1182" s="7" t="s">
        <v>2092</v>
      </c>
      <c r="B1182" s="11" t="s">
        <v>2093</v>
      </c>
      <c r="C1182" s="12">
        <v>1</v>
      </c>
      <c r="D1182" s="12">
        <v>1</v>
      </c>
      <c r="E1182" s="15">
        <v>44075</v>
      </c>
      <c r="F1182" s="12">
        <v>447</v>
      </c>
      <c r="G1182" s="12">
        <v>0</v>
      </c>
      <c r="H1182" s="17">
        <v>0</v>
      </c>
      <c r="I1182" s="31">
        <v>0</v>
      </c>
      <c r="J1182" s="12">
        <v>447</v>
      </c>
      <c r="K1182" s="11" t="s">
        <v>63</v>
      </c>
      <c r="L1182" s="11" t="s">
        <v>64</v>
      </c>
      <c r="M1182" s="12">
        <v>156.44999999999999</v>
      </c>
      <c r="N1182" s="13">
        <v>290.55</v>
      </c>
    </row>
    <row r="1183" spans="1:14" x14ac:dyDescent="0.3">
      <c r="A1183" s="7" t="s">
        <v>2094</v>
      </c>
      <c r="B1183" s="11" t="s">
        <v>2095</v>
      </c>
      <c r="C1183" s="12">
        <v>1</v>
      </c>
      <c r="D1183" s="12">
        <v>1</v>
      </c>
      <c r="E1183" s="15">
        <v>44075</v>
      </c>
      <c r="F1183" s="12">
        <v>345</v>
      </c>
      <c r="G1183" s="12">
        <v>0</v>
      </c>
      <c r="H1183" s="17">
        <v>0</v>
      </c>
      <c r="I1183" s="31">
        <v>0</v>
      </c>
      <c r="J1183" s="12">
        <v>345</v>
      </c>
      <c r="K1183" s="11" t="s">
        <v>63</v>
      </c>
      <c r="L1183" s="11" t="s">
        <v>116</v>
      </c>
      <c r="M1183" s="12">
        <v>106.95</v>
      </c>
      <c r="N1183" s="13">
        <v>238.05</v>
      </c>
    </row>
    <row r="1184" spans="1:14" x14ac:dyDescent="0.3">
      <c r="A1184" s="7" t="s">
        <v>2096</v>
      </c>
      <c r="B1184" s="11" t="s">
        <v>2097</v>
      </c>
      <c r="C1184" s="12">
        <v>1</v>
      </c>
      <c r="D1184" s="12">
        <v>1</v>
      </c>
      <c r="E1184" s="15">
        <v>44075</v>
      </c>
      <c r="F1184" s="12">
        <v>383</v>
      </c>
      <c r="G1184" s="12">
        <v>0</v>
      </c>
      <c r="H1184" s="17">
        <v>0</v>
      </c>
      <c r="I1184" s="31">
        <v>0</v>
      </c>
      <c r="J1184" s="12">
        <v>383</v>
      </c>
      <c r="K1184" s="11" t="s">
        <v>63</v>
      </c>
      <c r="L1184" s="11" t="s">
        <v>66</v>
      </c>
      <c r="M1184" s="12">
        <v>122.56</v>
      </c>
      <c r="N1184" s="13">
        <v>260.44</v>
      </c>
    </row>
    <row r="1185" spans="1:14" x14ac:dyDescent="0.3">
      <c r="A1185" s="7" t="s">
        <v>2098</v>
      </c>
      <c r="B1185" s="11" t="s">
        <v>2099</v>
      </c>
      <c r="C1185" s="12">
        <v>1</v>
      </c>
      <c r="D1185" s="12">
        <v>1</v>
      </c>
      <c r="E1185" s="15">
        <v>44075</v>
      </c>
      <c r="F1185" s="12">
        <v>144</v>
      </c>
      <c r="G1185" s="12">
        <v>0</v>
      </c>
      <c r="H1185" s="17">
        <v>0</v>
      </c>
      <c r="I1185" s="31">
        <v>0</v>
      </c>
      <c r="J1185" s="12">
        <v>144</v>
      </c>
      <c r="K1185" s="11" t="s">
        <v>11</v>
      </c>
      <c r="L1185" s="11" t="s">
        <v>119</v>
      </c>
      <c r="M1185" s="12">
        <v>66.240000000000009</v>
      </c>
      <c r="N1185" s="13">
        <v>77.759999999999991</v>
      </c>
    </row>
    <row r="1186" spans="1:14" x14ac:dyDescent="0.3">
      <c r="A1186" s="7" t="s">
        <v>2100</v>
      </c>
      <c r="B1186" s="11" t="s">
        <v>2101</v>
      </c>
      <c r="C1186" s="12">
        <v>1</v>
      </c>
      <c r="D1186" s="12">
        <v>1</v>
      </c>
      <c r="E1186" s="15">
        <v>44075</v>
      </c>
      <c r="F1186" s="12">
        <v>172</v>
      </c>
      <c r="G1186" s="12">
        <v>0</v>
      </c>
      <c r="H1186" s="17">
        <v>0</v>
      </c>
      <c r="I1186" s="31">
        <v>0</v>
      </c>
      <c r="J1186" s="12">
        <v>172</v>
      </c>
      <c r="K1186" s="11" t="s">
        <v>11</v>
      </c>
      <c r="L1186" s="11" t="s">
        <v>71</v>
      </c>
      <c r="M1186" s="12">
        <v>65.36</v>
      </c>
      <c r="N1186" s="13">
        <v>106.64</v>
      </c>
    </row>
    <row r="1187" spans="1:14" x14ac:dyDescent="0.3">
      <c r="A1187" s="7" t="s">
        <v>2102</v>
      </c>
      <c r="B1187" s="11" t="s">
        <v>2103</v>
      </c>
      <c r="C1187" s="12">
        <v>1</v>
      </c>
      <c r="D1187" s="12">
        <v>1</v>
      </c>
      <c r="E1187" s="15">
        <v>44075</v>
      </c>
      <c r="F1187" s="12">
        <v>205</v>
      </c>
      <c r="G1187" s="12">
        <v>0</v>
      </c>
      <c r="H1187" s="17">
        <v>0</v>
      </c>
      <c r="I1187" s="31">
        <v>0</v>
      </c>
      <c r="J1187" s="12">
        <v>205</v>
      </c>
      <c r="K1187" s="11" t="s">
        <v>14</v>
      </c>
      <c r="L1187" s="11" t="s">
        <v>87</v>
      </c>
      <c r="M1187" s="12">
        <v>36.9</v>
      </c>
      <c r="N1187" s="13">
        <v>168.1</v>
      </c>
    </row>
    <row r="1188" spans="1:14" x14ac:dyDescent="0.3">
      <c r="A1188" s="7" t="s">
        <v>2104</v>
      </c>
      <c r="B1188" s="11" t="s">
        <v>2105</v>
      </c>
      <c r="C1188" s="12">
        <v>1</v>
      </c>
      <c r="D1188" s="12">
        <v>1</v>
      </c>
      <c r="E1188" s="15">
        <v>44075</v>
      </c>
      <c r="F1188" s="12">
        <v>488</v>
      </c>
      <c r="G1188" s="12">
        <v>0</v>
      </c>
      <c r="H1188" s="17">
        <v>0</v>
      </c>
      <c r="I1188" s="31">
        <v>0</v>
      </c>
      <c r="J1188" s="12">
        <v>488</v>
      </c>
      <c r="K1188" s="11" t="s">
        <v>44</v>
      </c>
      <c r="L1188" s="11" t="s">
        <v>50</v>
      </c>
      <c r="M1188" s="12">
        <v>156.16</v>
      </c>
      <c r="N1188" s="13">
        <v>331.84000000000003</v>
      </c>
    </row>
    <row r="1189" spans="1:14" x14ac:dyDescent="0.3">
      <c r="A1189" s="7" t="s">
        <v>2106</v>
      </c>
      <c r="B1189" s="11" t="s">
        <v>2107</v>
      </c>
      <c r="C1189" s="12">
        <v>1</v>
      </c>
      <c r="D1189" s="12">
        <v>1</v>
      </c>
      <c r="E1189" s="15">
        <v>44075</v>
      </c>
      <c r="F1189" s="12">
        <v>332</v>
      </c>
      <c r="G1189" s="12">
        <v>0</v>
      </c>
      <c r="H1189" s="17">
        <v>0</v>
      </c>
      <c r="I1189" s="31">
        <v>0</v>
      </c>
      <c r="J1189" s="12">
        <v>332</v>
      </c>
      <c r="K1189" s="11" t="s">
        <v>60</v>
      </c>
      <c r="L1189" s="11" t="s">
        <v>296</v>
      </c>
      <c r="M1189" s="12">
        <v>99.6</v>
      </c>
      <c r="N1189" s="13">
        <v>232.4</v>
      </c>
    </row>
    <row r="1190" spans="1:14" x14ac:dyDescent="0.3">
      <c r="A1190" s="7" t="s">
        <v>2108</v>
      </c>
      <c r="B1190" s="11" t="s">
        <v>2109</v>
      </c>
      <c r="C1190" s="12">
        <v>1</v>
      </c>
      <c r="D1190" s="12">
        <v>1</v>
      </c>
      <c r="E1190" s="15">
        <v>44075</v>
      </c>
      <c r="F1190" s="12">
        <v>447</v>
      </c>
      <c r="G1190" s="12">
        <v>0</v>
      </c>
      <c r="H1190" s="17">
        <v>0</v>
      </c>
      <c r="I1190" s="31">
        <v>0</v>
      </c>
      <c r="J1190" s="12">
        <v>447</v>
      </c>
      <c r="K1190" s="11" t="s">
        <v>63</v>
      </c>
      <c r="L1190" s="11" t="s">
        <v>64</v>
      </c>
      <c r="M1190" s="12">
        <v>156.44999999999999</v>
      </c>
      <c r="N1190" s="13">
        <v>290.55</v>
      </c>
    </row>
    <row r="1191" spans="1:14" x14ac:dyDescent="0.3">
      <c r="A1191" s="7" t="s">
        <v>2110</v>
      </c>
      <c r="B1191" s="11" t="s">
        <v>2111</v>
      </c>
      <c r="C1191" s="12">
        <v>1</v>
      </c>
      <c r="D1191" s="12">
        <v>1</v>
      </c>
      <c r="E1191" s="15">
        <v>44075</v>
      </c>
      <c r="F1191" s="12">
        <v>345</v>
      </c>
      <c r="G1191" s="12">
        <v>0</v>
      </c>
      <c r="H1191" s="17">
        <v>0</v>
      </c>
      <c r="I1191" s="31">
        <v>0</v>
      </c>
      <c r="J1191" s="12">
        <v>345</v>
      </c>
      <c r="K1191" s="11" t="s">
        <v>63</v>
      </c>
      <c r="L1191" s="11" t="s">
        <v>116</v>
      </c>
      <c r="M1191" s="12">
        <v>106.95</v>
      </c>
      <c r="N1191" s="13">
        <v>238.05</v>
      </c>
    </row>
    <row r="1192" spans="1:14" x14ac:dyDescent="0.3">
      <c r="A1192" s="7" t="s">
        <v>2112</v>
      </c>
      <c r="B1192" s="11" t="s">
        <v>2113</v>
      </c>
      <c r="C1192" s="12">
        <v>1</v>
      </c>
      <c r="D1192" s="12">
        <v>1</v>
      </c>
      <c r="E1192" s="15">
        <v>44075</v>
      </c>
      <c r="F1192" s="12">
        <v>345</v>
      </c>
      <c r="G1192" s="12">
        <v>0</v>
      </c>
      <c r="H1192" s="17">
        <v>0</v>
      </c>
      <c r="I1192" s="31">
        <v>0</v>
      </c>
      <c r="J1192" s="12">
        <v>345</v>
      </c>
      <c r="K1192" s="11" t="s">
        <v>63</v>
      </c>
      <c r="L1192" s="11" t="s">
        <v>116</v>
      </c>
      <c r="M1192" s="12">
        <v>106.95</v>
      </c>
      <c r="N1192" s="13">
        <v>238.05</v>
      </c>
    </row>
    <row r="1193" spans="1:14" x14ac:dyDescent="0.3">
      <c r="A1193" s="7" t="s">
        <v>2114</v>
      </c>
      <c r="B1193" s="11" t="s">
        <v>2115</v>
      </c>
      <c r="C1193" s="12">
        <v>1</v>
      </c>
      <c r="D1193" s="12">
        <v>1</v>
      </c>
      <c r="E1193" s="15">
        <v>44075</v>
      </c>
      <c r="F1193" s="12">
        <v>345</v>
      </c>
      <c r="G1193" s="12">
        <v>0</v>
      </c>
      <c r="H1193" s="17">
        <v>0</v>
      </c>
      <c r="I1193" s="31">
        <v>0</v>
      </c>
      <c r="J1193" s="12">
        <v>345</v>
      </c>
      <c r="K1193" s="11" t="s">
        <v>63</v>
      </c>
      <c r="L1193" s="11" t="s">
        <v>116</v>
      </c>
      <c r="M1193" s="12">
        <v>106.95</v>
      </c>
      <c r="N1193" s="13">
        <v>238.05</v>
      </c>
    </row>
    <row r="1194" spans="1:14" x14ac:dyDescent="0.3">
      <c r="A1194" s="7" t="s">
        <v>2116</v>
      </c>
      <c r="B1194" s="11" t="s">
        <v>2117</v>
      </c>
      <c r="C1194" s="12">
        <v>1</v>
      </c>
      <c r="D1194" s="12">
        <v>1</v>
      </c>
      <c r="E1194" s="15">
        <v>44075</v>
      </c>
      <c r="F1194" s="12">
        <v>345</v>
      </c>
      <c r="G1194" s="12">
        <v>0</v>
      </c>
      <c r="H1194" s="17">
        <v>0</v>
      </c>
      <c r="I1194" s="31">
        <v>0</v>
      </c>
      <c r="J1194" s="12">
        <v>345</v>
      </c>
      <c r="K1194" s="11" t="s">
        <v>63</v>
      </c>
      <c r="L1194" s="11" t="s">
        <v>116</v>
      </c>
      <c r="M1194" s="12">
        <v>106.95</v>
      </c>
      <c r="N1194" s="13">
        <v>238.05</v>
      </c>
    </row>
    <row r="1195" spans="1:14" x14ac:dyDescent="0.3">
      <c r="A1195" s="7" t="s">
        <v>2118</v>
      </c>
      <c r="B1195" s="11" t="s">
        <v>2119</v>
      </c>
      <c r="C1195" s="12">
        <v>1</v>
      </c>
      <c r="D1195" s="12">
        <v>1</v>
      </c>
      <c r="E1195" s="15">
        <v>44075</v>
      </c>
      <c r="F1195" s="12">
        <v>345</v>
      </c>
      <c r="G1195" s="12">
        <v>0</v>
      </c>
      <c r="H1195" s="17">
        <v>0</v>
      </c>
      <c r="I1195" s="31">
        <v>0</v>
      </c>
      <c r="J1195" s="12">
        <v>345</v>
      </c>
      <c r="K1195" s="11" t="s">
        <v>63</v>
      </c>
      <c r="L1195" s="11" t="s">
        <v>116</v>
      </c>
      <c r="M1195" s="12">
        <v>106.95</v>
      </c>
      <c r="N1195" s="13">
        <v>238.05</v>
      </c>
    </row>
    <row r="1196" spans="1:14" x14ac:dyDescent="0.3">
      <c r="A1196" s="7" t="s">
        <v>2120</v>
      </c>
      <c r="B1196" s="11" t="s">
        <v>2121</v>
      </c>
      <c r="C1196" s="12">
        <v>1</v>
      </c>
      <c r="D1196" s="12">
        <v>1</v>
      </c>
      <c r="E1196" s="15">
        <v>44075</v>
      </c>
      <c r="F1196" s="12">
        <v>345</v>
      </c>
      <c r="G1196" s="12">
        <v>0</v>
      </c>
      <c r="H1196" s="17">
        <v>0</v>
      </c>
      <c r="I1196" s="31">
        <v>0</v>
      </c>
      <c r="J1196" s="12">
        <v>345</v>
      </c>
      <c r="K1196" s="11" t="s">
        <v>63</v>
      </c>
      <c r="L1196" s="11" t="s">
        <v>116</v>
      </c>
      <c r="M1196" s="12">
        <v>106.95</v>
      </c>
      <c r="N1196" s="13">
        <v>238.05</v>
      </c>
    </row>
    <row r="1197" spans="1:14" x14ac:dyDescent="0.3">
      <c r="A1197" s="7" t="s">
        <v>2122</v>
      </c>
      <c r="B1197" s="11" t="s">
        <v>2123</v>
      </c>
      <c r="C1197" s="12">
        <v>1</v>
      </c>
      <c r="D1197" s="12">
        <v>1</v>
      </c>
      <c r="E1197" s="15">
        <v>44075</v>
      </c>
      <c r="F1197" s="12">
        <v>144</v>
      </c>
      <c r="G1197" s="12">
        <v>0</v>
      </c>
      <c r="H1197" s="17">
        <v>0</v>
      </c>
      <c r="I1197" s="31">
        <v>0</v>
      </c>
      <c r="J1197" s="12">
        <v>144</v>
      </c>
      <c r="K1197" s="11" t="s">
        <v>11</v>
      </c>
      <c r="L1197" s="11" t="s">
        <v>119</v>
      </c>
      <c r="M1197" s="12">
        <v>66.240000000000009</v>
      </c>
      <c r="N1197" s="13">
        <v>77.759999999999991</v>
      </c>
    </row>
    <row r="1198" spans="1:14" x14ac:dyDescent="0.3">
      <c r="A1198" s="7" t="s">
        <v>2124</v>
      </c>
      <c r="B1198" s="11" t="s">
        <v>2125</v>
      </c>
      <c r="C1198" s="12">
        <v>1</v>
      </c>
      <c r="D1198" s="12">
        <v>1</v>
      </c>
      <c r="E1198" s="15">
        <v>44075</v>
      </c>
      <c r="F1198" s="12">
        <v>144</v>
      </c>
      <c r="G1198" s="12">
        <v>0</v>
      </c>
      <c r="H1198" s="17">
        <v>0</v>
      </c>
      <c r="I1198" s="31">
        <v>0</v>
      </c>
      <c r="J1198" s="12">
        <v>144</v>
      </c>
      <c r="K1198" s="11" t="s">
        <v>11</v>
      </c>
      <c r="L1198" s="11" t="s">
        <v>119</v>
      </c>
      <c r="M1198" s="12">
        <v>66.240000000000009</v>
      </c>
      <c r="N1198" s="13">
        <v>77.759999999999991</v>
      </c>
    </row>
    <row r="1199" spans="1:14" x14ac:dyDescent="0.3">
      <c r="A1199" s="7" t="s">
        <v>2126</v>
      </c>
      <c r="B1199" s="11" t="s">
        <v>2127</v>
      </c>
      <c r="C1199" s="12">
        <v>1</v>
      </c>
      <c r="D1199" s="12">
        <v>1</v>
      </c>
      <c r="E1199" s="15">
        <v>44075</v>
      </c>
      <c r="F1199" s="12">
        <v>192</v>
      </c>
      <c r="G1199" s="12">
        <v>0</v>
      </c>
      <c r="H1199" s="17">
        <v>0</v>
      </c>
      <c r="I1199" s="31">
        <v>0</v>
      </c>
      <c r="J1199" s="12">
        <v>192</v>
      </c>
      <c r="K1199" s="11" t="s">
        <v>14</v>
      </c>
      <c r="L1199" s="11" t="s">
        <v>78</v>
      </c>
      <c r="M1199" s="12">
        <v>34.56</v>
      </c>
      <c r="N1199" s="13">
        <v>157.44</v>
      </c>
    </row>
    <row r="1200" spans="1:14" x14ac:dyDescent="0.3">
      <c r="A1200" s="7" t="s">
        <v>2128</v>
      </c>
      <c r="B1200" s="11" t="s">
        <v>2129</v>
      </c>
      <c r="C1200" s="12">
        <v>1</v>
      </c>
      <c r="D1200" s="12">
        <v>1</v>
      </c>
      <c r="E1200" s="15">
        <v>44075</v>
      </c>
      <c r="F1200" s="12">
        <v>240</v>
      </c>
      <c r="G1200" s="12">
        <v>0</v>
      </c>
      <c r="H1200" s="17">
        <v>0</v>
      </c>
      <c r="I1200" s="31">
        <v>0</v>
      </c>
      <c r="J1200" s="12">
        <v>240</v>
      </c>
      <c r="K1200" s="11" t="s">
        <v>14</v>
      </c>
      <c r="L1200" s="11" t="s">
        <v>17</v>
      </c>
      <c r="M1200" s="12">
        <v>43.199999999999996</v>
      </c>
      <c r="N1200" s="13">
        <v>196.8</v>
      </c>
    </row>
    <row r="1201" spans="1:14" x14ac:dyDescent="0.3">
      <c r="A1201" s="7" t="s">
        <v>2130</v>
      </c>
      <c r="B1201" s="11" t="s">
        <v>2131</v>
      </c>
      <c r="C1201" s="12">
        <v>1</v>
      </c>
      <c r="D1201" s="12">
        <v>1</v>
      </c>
      <c r="E1201" s="15">
        <v>44075</v>
      </c>
      <c r="F1201" s="12">
        <v>440</v>
      </c>
      <c r="G1201" s="12">
        <v>0</v>
      </c>
      <c r="H1201" s="17">
        <v>0</v>
      </c>
      <c r="I1201" s="31">
        <v>0</v>
      </c>
      <c r="J1201" s="12">
        <v>440</v>
      </c>
      <c r="K1201" s="11" t="s">
        <v>44</v>
      </c>
      <c r="L1201" s="11" t="s">
        <v>52</v>
      </c>
      <c r="M1201" s="12">
        <v>136.4</v>
      </c>
      <c r="N1201" s="13">
        <v>303.60000000000002</v>
      </c>
    </row>
    <row r="1202" spans="1:14" x14ac:dyDescent="0.3">
      <c r="A1202" s="7" t="s">
        <v>2132</v>
      </c>
      <c r="B1202" s="11" t="s">
        <v>2133</v>
      </c>
      <c r="C1202" s="12">
        <v>1</v>
      </c>
      <c r="D1202" s="12">
        <v>1</v>
      </c>
      <c r="E1202" s="15">
        <v>44075</v>
      </c>
      <c r="F1202" s="12">
        <v>312</v>
      </c>
      <c r="G1202" s="12">
        <v>0</v>
      </c>
      <c r="H1202" s="17">
        <v>0</v>
      </c>
      <c r="I1202" s="31">
        <v>0</v>
      </c>
      <c r="J1202" s="12">
        <v>312</v>
      </c>
      <c r="K1202" s="11" t="s">
        <v>60</v>
      </c>
      <c r="L1202" s="11" t="s">
        <v>61</v>
      </c>
      <c r="M1202" s="12">
        <v>99.84</v>
      </c>
      <c r="N1202" s="13">
        <v>212.16</v>
      </c>
    </row>
    <row r="1203" spans="1:14" x14ac:dyDescent="0.3">
      <c r="A1203" s="7" t="s">
        <v>2134</v>
      </c>
      <c r="B1203" s="11" t="s">
        <v>2135</v>
      </c>
      <c r="C1203" s="12">
        <v>1</v>
      </c>
      <c r="D1203" s="12">
        <v>1</v>
      </c>
      <c r="E1203" s="15">
        <v>44075</v>
      </c>
      <c r="F1203" s="12">
        <v>447</v>
      </c>
      <c r="G1203" s="12">
        <v>0</v>
      </c>
      <c r="H1203" s="17">
        <v>0</v>
      </c>
      <c r="I1203" s="31">
        <v>0</v>
      </c>
      <c r="J1203" s="12">
        <v>447</v>
      </c>
      <c r="K1203" s="11" t="s">
        <v>63</v>
      </c>
      <c r="L1203" s="11" t="s">
        <v>64</v>
      </c>
      <c r="M1203" s="12">
        <v>156.44999999999999</v>
      </c>
      <c r="N1203" s="13">
        <v>290.55</v>
      </c>
    </row>
    <row r="1204" spans="1:14" x14ac:dyDescent="0.3">
      <c r="A1204" s="7" t="s">
        <v>2136</v>
      </c>
      <c r="B1204" s="11" t="s">
        <v>2137</v>
      </c>
      <c r="C1204" s="12">
        <v>1</v>
      </c>
      <c r="D1204" s="12">
        <v>1</v>
      </c>
      <c r="E1204" s="15">
        <v>44075</v>
      </c>
      <c r="F1204" s="12">
        <v>447</v>
      </c>
      <c r="G1204" s="12">
        <v>0</v>
      </c>
      <c r="H1204" s="17">
        <v>0</v>
      </c>
      <c r="I1204" s="31">
        <v>0</v>
      </c>
      <c r="J1204" s="12">
        <v>447</v>
      </c>
      <c r="K1204" s="11" t="s">
        <v>63</v>
      </c>
      <c r="L1204" s="11" t="s">
        <v>64</v>
      </c>
      <c r="M1204" s="12">
        <v>156.44999999999999</v>
      </c>
      <c r="N1204" s="13">
        <v>290.55</v>
      </c>
    </row>
    <row r="1205" spans="1:14" x14ac:dyDescent="0.3">
      <c r="A1205" s="7" t="s">
        <v>2138</v>
      </c>
      <c r="B1205" s="11" t="s">
        <v>2139</v>
      </c>
      <c r="C1205" s="12">
        <v>1</v>
      </c>
      <c r="D1205" s="12">
        <v>1</v>
      </c>
      <c r="E1205" s="15">
        <v>44075</v>
      </c>
      <c r="F1205" s="12">
        <v>383</v>
      </c>
      <c r="G1205" s="12">
        <v>0</v>
      </c>
      <c r="H1205" s="17">
        <v>0</v>
      </c>
      <c r="I1205" s="31">
        <v>0</v>
      </c>
      <c r="J1205" s="12">
        <v>383</v>
      </c>
      <c r="K1205" s="11" t="s">
        <v>63</v>
      </c>
      <c r="L1205" s="11" t="s">
        <v>66</v>
      </c>
      <c r="M1205" s="12">
        <v>122.56</v>
      </c>
      <c r="N1205" s="13">
        <v>260.44</v>
      </c>
    </row>
    <row r="1206" spans="1:14" x14ac:dyDescent="0.3">
      <c r="A1206" s="7" t="s">
        <v>2140</v>
      </c>
      <c r="B1206" s="11" t="s">
        <v>2141</v>
      </c>
      <c r="C1206" s="12">
        <v>1</v>
      </c>
      <c r="D1206" s="12">
        <v>1</v>
      </c>
      <c r="E1206" s="15">
        <v>44075</v>
      </c>
      <c r="F1206" s="12">
        <v>168</v>
      </c>
      <c r="G1206" s="12">
        <v>0</v>
      </c>
      <c r="H1206" s="17">
        <v>0</v>
      </c>
      <c r="I1206" s="31">
        <v>0</v>
      </c>
      <c r="J1206" s="12">
        <v>168</v>
      </c>
      <c r="K1206" s="11" t="s">
        <v>11</v>
      </c>
      <c r="L1206" s="11" t="s">
        <v>121</v>
      </c>
      <c r="M1206" s="12">
        <v>75.600000000000009</v>
      </c>
      <c r="N1206" s="13">
        <v>92.399999999999991</v>
      </c>
    </row>
    <row r="1207" spans="1:14" x14ac:dyDescent="0.3">
      <c r="A1207" s="7" t="s">
        <v>2142</v>
      </c>
      <c r="B1207" s="11" t="s">
        <v>2143</v>
      </c>
      <c r="C1207" s="12">
        <v>1</v>
      </c>
      <c r="D1207" s="12">
        <v>1</v>
      </c>
      <c r="E1207" s="15">
        <v>44075</v>
      </c>
      <c r="F1207" s="12">
        <v>144</v>
      </c>
      <c r="G1207" s="12">
        <v>0</v>
      </c>
      <c r="H1207" s="17">
        <v>0</v>
      </c>
      <c r="I1207" s="31">
        <v>0</v>
      </c>
      <c r="J1207" s="12">
        <v>144</v>
      </c>
      <c r="K1207" s="11" t="s">
        <v>11</v>
      </c>
      <c r="L1207" s="11" t="s">
        <v>119</v>
      </c>
      <c r="M1207" s="12">
        <v>66.240000000000009</v>
      </c>
      <c r="N1207" s="13">
        <v>77.759999999999991</v>
      </c>
    </row>
    <row r="1208" spans="1:14" x14ac:dyDescent="0.3">
      <c r="A1208" s="7" t="s">
        <v>2144</v>
      </c>
      <c r="B1208" s="11" t="s">
        <v>2145</v>
      </c>
      <c r="C1208" s="12">
        <v>1</v>
      </c>
      <c r="D1208" s="12">
        <v>1</v>
      </c>
      <c r="E1208" s="15">
        <v>44075</v>
      </c>
      <c r="F1208" s="12">
        <v>240</v>
      </c>
      <c r="G1208" s="12">
        <v>0</v>
      </c>
      <c r="H1208" s="17">
        <v>0</v>
      </c>
      <c r="I1208" s="31">
        <v>0</v>
      </c>
      <c r="J1208" s="12">
        <v>240</v>
      </c>
      <c r="K1208" s="11" t="s">
        <v>14</v>
      </c>
      <c r="L1208" s="11" t="s">
        <v>17</v>
      </c>
      <c r="M1208" s="12">
        <v>43.199999999999996</v>
      </c>
      <c r="N1208" s="13">
        <v>196.8</v>
      </c>
    </row>
    <row r="1209" spans="1:14" x14ac:dyDescent="0.3">
      <c r="A1209" s="7" t="s">
        <v>2146</v>
      </c>
      <c r="B1209" s="11" t="s">
        <v>2147</v>
      </c>
      <c r="C1209" s="12">
        <v>1</v>
      </c>
      <c r="D1209" s="12">
        <v>1</v>
      </c>
      <c r="E1209" s="15">
        <v>44075</v>
      </c>
      <c r="F1209" s="12">
        <v>192</v>
      </c>
      <c r="G1209" s="12">
        <v>0</v>
      </c>
      <c r="H1209" s="17">
        <v>0</v>
      </c>
      <c r="I1209" s="31">
        <v>0</v>
      </c>
      <c r="J1209" s="12">
        <v>192</v>
      </c>
      <c r="K1209" s="11" t="s">
        <v>14</v>
      </c>
      <c r="L1209" s="11" t="s">
        <v>78</v>
      </c>
      <c r="M1209" s="12">
        <v>34.56</v>
      </c>
      <c r="N1209" s="13">
        <v>157.44</v>
      </c>
    </row>
    <row r="1210" spans="1:14" x14ac:dyDescent="0.3">
      <c r="A1210" s="7" t="s">
        <v>2148</v>
      </c>
      <c r="B1210" s="11" t="s">
        <v>2149</v>
      </c>
      <c r="C1210" s="12">
        <v>1</v>
      </c>
      <c r="D1210" s="12">
        <v>1</v>
      </c>
      <c r="E1210" s="15">
        <v>44075</v>
      </c>
      <c r="F1210" s="12">
        <v>492</v>
      </c>
      <c r="G1210" s="12">
        <v>0</v>
      </c>
      <c r="H1210" s="17">
        <v>0</v>
      </c>
      <c r="I1210" s="31">
        <v>0</v>
      </c>
      <c r="J1210" s="12">
        <v>492</v>
      </c>
      <c r="K1210" s="11" t="s">
        <v>44</v>
      </c>
      <c r="L1210" s="11" t="s">
        <v>512</v>
      </c>
      <c r="M1210" s="12">
        <v>137.76000000000002</v>
      </c>
      <c r="N1210" s="13">
        <v>354.24</v>
      </c>
    </row>
    <row r="1211" spans="1:14" x14ac:dyDescent="0.3">
      <c r="A1211" s="7" t="s">
        <v>2150</v>
      </c>
      <c r="B1211" s="11" t="s">
        <v>2151</v>
      </c>
      <c r="C1211" s="12">
        <v>1</v>
      </c>
      <c r="D1211" s="12">
        <v>1</v>
      </c>
      <c r="E1211" s="15">
        <v>44075</v>
      </c>
      <c r="F1211" s="12">
        <v>168</v>
      </c>
      <c r="G1211" s="12">
        <v>0</v>
      </c>
      <c r="H1211" s="17">
        <v>0</v>
      </c>
      <c r="I1211" s="31">
        <v>0</v>
      </c>
      <c r="J1211" s="12">
        <v>168</v>
      </c>
      <c r="K1211" s="11" t="s">
        <v>60</v>
      </c>
      <c r="L1211" s="11" t="s">
        <v>535</v>
      </c>
      <c r="M1211" s="12">
        <v>60.48</v>
      </c>
      <c r="N1211" s="13">
        <v>107.52000000000001</v>
      </c>
    </row>
    <row r="1212" spans="1:14" x14ac:dyDescent="0.3">
      <c r="A1212" s="7" t="s">
        <v>2152</v>
      </c>
      <c r="B1212" s="11" t="s">
        <v>2153</v>
      </c>
      <c r="C1212" s="12">
        <v>1</v>
      </c>
      <c r="D1212" s="12">
        <v>1</v>
      </c>
      <c r="E1212" s="15">
        <v>44075</v>
      </c>
      <c r="F1212" s="12">
        <v>345</v>
      </c>
      <c r="G1212" s="12">
        <v>0</v>
      </c>
      <c r="H1212" s="17">
        <v>0</v>
      </c>
      <c r="I1212" s="31">
        <v>0</v>
      </c>
      <c r="J1212" s="12">
        <v>345</v>
      </c>
      <c r="K1212" s="11" t="s">
        <v>63</v>
      </c>
      <c r="L1212" s="11" t="s">
        <v>116</v>
      </c>
      <c r="M1212" s="12">
        <v>106.95</v>
      </c>
      <c r="N1212" s="13">
        <v>238.05</v>
      </c>
    </row>
    <row r="1213" spans="1:14" x14ac:dyDescent="0.3">
      <c r="A1213" s="7" t="s">
        <v>2154</v>
      </c>
      <c r="B1213" s="11" t="s">
        <v>2155</v>
      </c>
      <c r="C1213" s="12">
        <v>1</v>
      </c>
      <c r="D1213" s="12">
        <v>1</v>
      </c>
      <c r="E1213" s="15">
        <v>44075</v>
      </c>
      <c r="F1213" s="12">
        <v>345</v>
      </c>
      <c r="G1213" s="12">
        <v>0</v>
      </c>
      <c r="H1213" s="17">
        <v>0</v>
      </c>
      <c r="I1213" s="31">
        <v>0</v>
      </c>
      <c r="J1213" s="12">
        <v>345</v>
      </c>
      <c r="K1213" s="11" t="s">
        <v>63</v>
      </c>
      <c r="L1213" s="11" t="s">
        <v>116</v>
      </c>
      <c r="M1213" s="12">
        <v>106.95</v>
      </c>
      <c r="N1213" s="13">
        <v>238.05</v>
      </c>
    </row>
    <row r="1214" spans="1:14" x14ac:dyDescent="0.3">
      <c r="A1214" s="7" t="s">
        <v>2156</v>
      </c>
      <c r="B1214" s="11" t="s">
        <v>2157</v>
      </c>
      <c r="C1214" s="12">
        <v>1</v>
      </c>
      <c r="D1214" s="12">
        <v>1</v>
      </c>
      <c r="E1214" s="15">
        <v>44075</v>
      </c>
      <c r="F1214" s="12">
        <v>168</v>
      </c>
      <c r="G1214" s="12">
        <v>0</v>
      </c>
      <c r="H1214" s="17">
        <v>0</v>
      </c>
      <c r="I1214" s="31">
        <v>0</v>
      </c>
      <c r="J1214" s="12">
        <v>168</v>
      </c>
      <c r="K1214" s="11" t="s">
        <v>11</v>
      </c>
      <c r="L1214" s="11" t="s">
        <v>121</v>
      </c>
      <c r="M1214" s="12">
        <v>75.600000000000009</v>
      </c>
      <c r="N1214" s="13">
        <v>92.399999999999991</v>
      </c>
    </row>
    <row r="1215" spans="1:14" x14ac:dyDescent="0.3">
      <c r="A1215" s="7" t="s">
        <v>2158</v>
      </c>
      <c r="B1215" s="11" t="s">
        <v>2159</v>
      </c>
      <c r="C1215" s="12">
        <v>1</v>
      </c>
      <c r="D1215" s="12">
        <v>1</v>
      </c>
      <c r="E1215" s="15">
        <v>44075</v>
      </c>
      <c r="F1215" s="12">
        <v>240</v>
      </c>
      <c r="G1215" s="12">
        <v>0</v>
      </c>
      <c r="H1215" s="17">
        <v>0</v>
      </c>
      <c r="I1215" s="31">
        <v>0</v>
      </c>
      <c r="J1215" s="12">
        <v>240</v>
      </c>
      <c r="K1215" s="11" t="s">
        <v>14</v>
      </c>
      <c r="L1215" s="11" t="s">
        <v>17</v>
      </c>
      <c r="M1215" s="12">
        <v>43.199999999999996</v>
      </c>
      <c r="N1215" s="13">
        <v>196.8</v>
      </c>
    </row>
    <row r="1216" spans="1:14" x14ac:dyDescent="0.3">
      <c r="A1216" s="7" t="s">
        <v>2160</v>
      </c>
      <c r="B1216" s="11" t="s">
        <v>2161</v>
      </c>
      <c r="C1216" s="12">
        <v>1</v>
      </c>
      <c r="D1216" s="12">
        <v>1</v>
      </c>
      <c r="E1216" s="15">
        <v>44075</v>
      </c>
      <c r="F1216" s="12">
        <v>327</v>
      </c>
      <c r="G1216" s="12">
        <v>0</v>
      </c>
      <c r="H1216" s="17">
        <v>0</v>
      </c>
      <c r="I1216" s="31">
        <v>0</v>
      </c>
      <c r="J1216" s="12">
        <v>327</v>
      </c>
      <c r="K1216" s="11" t="s">
        <v>20</v>
      </c>
      <c r="L1216" s="11" t="s">
        <v>100</v>
      </c>
      <c r="M1216" s="12">
        <v>94.83</v>
      </c>
      <c r="N1216" s="13">
        <v>232.17000000000002</v>
      </c>
    </row>
    <row r="1217" spans="1:14" x14ac:dyDescent="0.3">
      <c r="A1217" s="7" t="s">
        <v>2162</v>
      </c>
      <c r="B1217" s="11" t="s">
        <v>2163</v>
      </c>
      <c r="C1217" s="12">
        <v>1</v>
      </c>
      <c r="D1217" s="12">
        <v>1</v>
      </c>
      <c r="E1217" s="15">
        <v>44075</v>
      </c>
      <c r="F1217" s="12">
        <v>889</v>
      </c>
      <c r="G1217" s="12">
        <v>0</v>
      </c>
      <c r="H1217" s="17">
        <v>0</v>
      </c>
      <c r="I1217" s="31">
        <v>0</v>
      </c>
      <c r="J1217" s="12">
        <v>889</v>
      </c>
      <c r="K1217" s="11" t="s">
        <v>23</v>
      </c>
      <c r="L1217" s="11" t="s">
        <v>309</v>
      </c>
      <c r="M1217" s="12">
        <v>222.25</v>
      </c>
      <c r="N1217" s="13">
        <v>666.75</v>
      </c>
    </row>
    <row r="1218" spans="1:14" x14ac:dyDescent="0.3">
      <c r="A1218" s="7" t="s">
        <v>2164</v>
      </c>
      <c r="B1218" s="11" t="s">
        <v>2165</v>
      </c>
      <c r="C1218" s="12">
        <v>1</v>
      </c>
      <c r="D1218" s="12">
        <v>1</v>
      </c>
      <c r="E1218" s="15">
        <v>44075</v>
      </c>
      <c r="F1218" s="12">
        <v>992</v>
      </c>
      <c r="G1218" s="12">
        <v>0</v>
      </c>
      <c r="H1218" s="17">
        <v>0</v>
      </c>
      <c r="I1218" s="31">
        <v>0</v>
      </c>
      <c r="J1218" s="12">
        <v>992</v>
      </c>
      <c r="K1218" s="11" t="s">
        <v>23</v>
      </c>
      <c r="L1218" s="11" t="s">
        <v>215</v>
      </c>
      <c r="M1218" s="12">
        <v>307.52</v>
      </c>
      <c r="N1218" s="13">
        <v>684.48</v>
      </c>
    </row>
    <row r="1219" spans="1:14" x14ac:dyDescent="0.3">
      <c r="A1219" s="7" t="s">
        <v>2166</v>
      </c>
      <c r="B1219" s="11" t="s">
        <v>2167</v>
      </c>
      <c r="C1219" s="12">
        <v>1</v>
      </c>
      <c r="D1219" s="12">
        <v>1</v>
      </c>
      <c r="E1219" s="15">
        <v>44075</v>
      </c>
      <c r="F1219" s="12">
        <v>1491</v>
      </c>
      <c r="G1219" s="12">
        <v>0</v>
      </c>
      <c r="H1219" s="17">
        <v>0</v>
      </c>
      <c r="I1219" s="31">
        <v>0</v>
      </c>
      <c r="J1219" s="12">
        <v>1491</v>
      </c>
      <c r="K1219" s="11" t="s">
        <v>26</v>
      </c>
      <c r="L1219" s="11" t="s">
        <v>31</v>
      </c>
      <c r="M1219" s="12">
        <v>506.94000000000005</v>
      </c>
      <c r="N1219" s="13">
        <v>984.06</v>
      </c>
    </row>
    <row r="1220" spans="1:14" x14ac:dyDescent="0.3">
      <c r="A1220" s="7" t="s">
        <v>2168</v>
      </c>
      <c r="B1220" s="11" t="s">
        <v>2169</v>
      </c>
      <c r="C1220" s="12">
        <v>1</v>
      </c>
      <c r="D1220" s="12">
        <v>1</v>
      </c>
      <c r="E1220" s="15">
        <v>44075</v>
      </c>
      <c r="F1220" s="12">
        <v>1576</v>
      </c>
      <c r="G1220" s="12">
        <v>0</v>
      </c>
      <c r="H1220" s="17">
        <v>0</v>
      </c>
      <c r="I1220" s="31">
        <v>0</v>
      </c>
      <c r="J1220" s="12">
        <v>1576</v>
      </c>
      <c r="K1220" s="11" t="s">
        <v>26</v>
      </c>
      <c r="L1220" s="11" t="s">
        <v>407</v>
      </c>
      <c r="M1220" s="12">
        <v>520.08000000000004</v>
      </c>
      <c r="N1220" s="13">
        <v>1055.92</v>
      </c>
    </row>
    <row r="1221" spans="1:14" x14ac:dyDescent="0.3">
      <c r="A1221" s="7" t="s">
        <v>2170</v>
      </c>
      <c r="B1221" s="11" t="s">
        <v>2171</v>
      </c>
      <c r="C1221" s="12">
        <v>1</v>
      </c>
      <c r="D1221" s="12">
        <v>1</v>
      </c>
      <c r="E1221" s="15">
        <v>44075</v>
      </c>
      <c r="F1221" s="12">
        <v>1491</v>
      </c>
      <c r="G1221" s="12">
        <v>0</v>
      </c>
      <c r="H1221" s="17">
        <v>0</v>
      </c>
      <c r="I1221" s="31">
        <v>0</v>
      </c>
      <c r="J1221" s="12">
        <v>1491</v>
      </c>
      <c r="K1221" s="11" t="s">
        <v>26</v>
      </c>
      <c r="L1221" s="11" t="s">
        <v>31</v>
      </c>
      <c r="M1221" s="12">
        <v>506.94000000000005</v>
      </c>
      <c r="N1221" s="13">
        <v>984.06</v>
      </c>
    </row>
    <row r="1222" spans="1:14" x14ac:dyDescent="0.3">
      <c r="A1222" s="7" t="s">
        <v>2172</v>
      </c>
      <c r="B1222" s="11" t="s">
        <v>2173</v>
      </c>
      <c r="C1222" s="12">
        <v>1</v>
      </c>
      <c r="D1222" s="12">
        <v>1</v>
      </c>
      <c r="E1222" s="15">
        <v>44075</v>
      </c>
      <c r="F1222" s="12">
        <v>1491</v>
      </c>
      <c r="G1222" s="12">
        <v>0</v>
      </c>
      <c r="H1222" s="17">
        <v>0</v>
      </c>
      <c r="I1222" s="31">
        <v>0</v>
      </c>
      <c r="J1222" s="12">
        <v>1491</v>
      </c>
      <c r="K1222" s="11" t="s">
        <v>26</v>
      </c>
      <c r="L1222" s="11" t="s">
        <v>31</v>
      </c>
      <c r="M1222" s="12">
        <v>506.94000000000005</v>
      </c>
      <c r="N1222" s="13">
        <v>984.06</v>
      </c>
    </row>
    <row r="1223" spans="1:14" x14ac:dyDescent="0.3">
      <c r="A1223" s="7" t="s">
        <v>2174</v>
      </c>
      <c r="B1223" s="11" t="s">
        <v>2175</v>
      </c>
      <c r="C1223" s="12">
        <v>1</v>
      </c>
      <c r="D1223" s="12">
        <v>1</v>
      </c>
      <c r="E1223" s="15">
        <v>44075</v>
      </c>
      <c r="F1223" s="12">
        <v>579</v>
      </c>
      <c r="G1223" s="12">
        <v>0</v>
      </c>
      <c r="H1223" s="17">
        <v>0</v>
      </c>
      <c r="I1223" s="31">
        <v>0</v>
      </c>
      <c r="J1223" s="12">
        <v>579</v>
      </c>
      <c r="K1223" s="11" t="s">
        <v>41</v>
      </c>
      <c r="L1223" s="11" t="s">
        <v>197</v>
      </c>
      <c r="M1223" s="12">
        <v>167.91</v>
      </c>
      <c r="N1223" s="13">
        <v>411.09000000000003</v>
      </c>
    </row>
    <row r="1224" spans="1:14" x14ac:dyDescent="0.3">
      <c r="A1224" s="7" t="s">
        <v>2176</v>
      </c>
      <c r="B1224" s="11" t="s">
        <v>2177</v>
      </c>
      <c r="C1224" s="12">
        <v>1</v>
      </c>
      <c r="D1224" s="12">
        <v>1</v>
      </c>
      <c r="E1224" s="15">
        <v>44075</v>
      </c>
      <c r="F1224" s="12">
        <v>510</v>
      </c>
      <c r="G1224" s="12">
        <v>0</v>
      </c>
      <c r="H1224" s="17">
        <v>0</v>
      </c>
      <c r="I1224" s="31">
        <v>0</v>
      </c>
      <c r="J1224" s="12">
        <v>510</v>
      </c>
      <c r="K1224" s="11" t="s">
        <v>41</v>
      </c>
      <c r="L1224" s="11" t="s">
        <v>42</v>
      </c>
      <c r="M1224" s="12">
        <v>163.20000000000002</v>
      </c>
      <c r="N1224" s="13">
        <v>346.79999999999995</v>
      </c>
    </row>
    <row r="1225" spans="1:14" x14ac:dyDescent="0.3">
      <c r="A1225" s="7" t="s">
        <v>2178</v>
      </c>
      <c r="B1225" s="11" t="s">
        <v>2179</v>
      </c>
      <c r="C1225" s="12">
        <v>1</v>
      </c>
      <c r="D1225" s="12">
        <v>1</v>
      </c>
      <c r="E1225" s="15">
        <v>44075</v>
      </c>
      <c r="F1225" s="12">
        <v>539</v>
      </c>
      <c r="G1225" s="12">
        <v>0</v>
      </c>
      <c r="H1225" s="17">
        <v>0</v>
      </c>
      <c r="I1225" s="31">
        <v>0</v>
      </c>
      <c r="J1225" s="12">
        <v>539</v>
      </c>
      <c r="K1225" s="11" t="s">
        <v>44</v>
      </c>
      <c r="L1225" s="11" t="s">
        <v>1089</v>
      </c>
      <c r="M1225" s="12">
        <v>156.31</v>
      </c>
      <c r="N1225" s="13">
        <v>382.69</v>
      </c>
    </row>
    <row r="1226" spans="1:14" x14ac:dyDescent="0.3">
      <c r="A1226" s="7" t="s">
        <v>2180</v>
      </c>
      <c r="B1226" s="11" t="s">
        <v>2181</v>
      </c>
      <c r="C1226" s="12">
        <v>1</v>
      </c>
      <c r="D1226" s="12">
        <v>1</v>
      </c>
      <c r="E1226" s="15">
        <v>44075</v>
      </c>
      <c r="F1226" s="12">
        <v>367</v>
      </c>
      <c r="G1226" s="12">
        <v>0</v>
      </c>
      <c r="H1226" s="17">
        <v>0</v>
      </c>
      <c r="I1226" s="31">
        <v>0</v>
      </c>
      <c r="J1226" s="12">
        <v>367</v>
      </c>
      <c r="K1226" s="11" t="s">
        <v>60</v>
      </c>
      <c r="L1226" s="11" t="s">
        <v>538</v>
      </c>
      <c r="M1226" s="12">
        <v>110.1</v>
      </c>
      <c r="N1226" s="13">
        <v>256.89999999999998</v>
      </c>
    </row>
    <row r="1227" spans="1:14" x14ac:dyDescent="0.3">
      <c r="A1227" s="7" t="s">
        <v>2182</v>
      </c>
      <c r="B1227" s="11" t="s">
        <v>2183</v>
      </c>
      <c r="C1227" s="12">
        <v>1</v>
      </c>
      <c r="D1227" s="12">
        <v>1</v>
      </c>
      <c r="E1227" s="15">
        <v>44075</v>
      </c>
      <c r="F1227" s="12">
        <v>284</v>
      </c>
      <c r="G1227" s="12">
        <v>0</v>
      </c>
      <c r="H1227" s="17">
        <v>0</v>
      </c>
      <c r="I1227" s="31">
        <v>0</v>
      </c>
      <c r="J1227" s="12">
        <v>284</v>
      </c>
      <c r="K1227" s="11" t="s">
        <v>60</v>
      </c>
      <c r="L1227" s="11" t="s">
        <v>109</v>
      </c>
      <c r="M1227" s="12">
        <v>76.680000000000007</v>
      </c>
      <c r="N1227" s="13">
        <v>207.32</v>
      </c>
    </row>
    <row r="1228" spans="1:14" x14ac:dyDescent="0.3">
      <c r="A1228" s="7" t="s">
        <v>2184</v>
      </c>
      <c r="B1228" s="11" t="s">
        <v>2185</v>
      </c>
      <c r="C1228" s="12">
        <v>1</v>
      </c>
      <c r="D1228" s="12">
        <v>1</v>
      </c>
      <c r="E1228" s="15">
        <v>44075</v>
      </c>
      <c r="F1228" s="12">
        <v>383</v>
      </c>
      <c r="G1228" s="12">
        <v>0</v>
      </c>
      <c r="H1228" s="17">
        <v>0</v>
      </c>
      <c r="I1228" s="31">
        <v>0</v>
      </c>
      <c r="J1228" s="12">
        <v>383</v>
      </c>
      <c r="K1228" s="11" t="s">
        <v>63</v>
      </c>
      <c r="L1228" s="11" t="s">
        <v>66</v>
      </c>
      <c r="M1228" s="12">
        <v>122.56</v>
      </c>
      <c r="N1228" s="13">
        <v>260.44</v>
      </c>
    </row>
    <row r="1229" spans="1:14" x14ac:dyDescent="0.3">
      <c r="A1229" s="7" t="s">
        <v>2186</v>
      </c>
      <c r="B1229" s="11" t="s">
        <v>2187</v>
      </c>
      <c r="C1229" s="12">
        <v>1</v>
      </c>
      <c r="D1229" s="12">
        <v>1</v>
      </c>
      <c r="E1229" s="15">
        <v>44075</v>
      </c>
      <c r="F1229" s="12">
        <v>383</v>
      </c>
      <c r="G1229" s="12">
        <v>0</v>
      </c>
      <c r="H1229" s="17">
        <v>0</v>
      </c>
      <c r="I1229" s="31">
        <v>0</v>
      </c>
      <c r="J1229" s="12">
        <v>383</v>
      </c>
      <c r="K1229" s="11" t="s">
        <v>63</v>
      </c>
      <c r="L1229" s="11" t="s">
        <v>66</v>
      </c>
      <c r="M1229" s="12">
        <v>122.56</v>
      </c>
      <c r="N1229" s="13">
        <v>260.44</v>
      </c>
    </row>
    <row r="1230" spans="1:14" x14ac:dyDescent="0.3">
      <c r="A1230" s="7" t="s">
        <v>2188</v>
      </c>
      <c r="B1230" s="11" t="s">
        <v>2189</v>
      </c>
      <c r="C1230" s="12">
        <v>1</v>
      </c>
      <c r="D1230" s="12">
        <v>1</v>
      </c>
      <c r="E1230" s="15">
        <v>44075</v>
      </c>
      <c r="F1230" s="12">
        <v>447</v>
      </c>
      <c r="G1230" s="12">
        <v>0</v>
      </c>
      <c r="H1230" s="17">
        <v>0</v>
      </c>
      <c r="I1230" s="31">
        <v>0</v>
      </c>
      <c r="J1230" s="12">
        <v>447</v>
      </c>
      <c r="K1230" s="11" t="s">
        <v>63</v>
      </c>
      <c r="L1230" s="11" t="s">
        <v>64</v>
      </c>
      <c r="M1230" s="12">
        <v>156.44999999999999</v>
      </c>
      <c r="N1230" s="13">
        <v>290.55</v>
      </c>
    </row>
    <row r="1231" spans="1:14" x14ac:dyDescent="0.3">
      <c r="A1231" s="7" t="s">
        <v>2190</v>
      </c>
      <c r="B1231" s="11" t="s">
        <v>2191</v>
      </c>
      <c r="C1231" s="12">
        <v>1</v>
      </c>
      <c r="D1231" s="12">
        <v>1</v>
      </c>
      <c r="E1231" s="15">
        <v>44075</v>
      </c>
      <c r="F1231" s="12">
        <v>383</v>
      </c>
      <c r="G1231" s="12">
        <v>0</v>
      </c>
      <c r="H1231" s="17">
        <v>0</v>
      </c>
      <c r="I1231" s="31">
        <v>0</v>
      </c>
      <c r="J1231" s="12">
        <v>383</v>
      </c>
      <c r="K1231" s="11" t="s">
        <v>63</v>
      </c>
      <c r="L1231" s="11" t="s">
        <v>66</v>
      </c>
      <c r="M1231" s="12">
        <v>122.56</v>
      </c>
      <c r="N1231" s="13">
        <v>260.44</v>
      </c>
    </row>
    <row r="1232" spans="1:14" x14ac:dyDescent="0.3">
      <c r="A1232" s="7" t="s">
        <v>2192</v>
      </c>
      <c r="B1232" s="11" t="s">
        <v>2193</v>
      </c>
      <c r="C1232" s="12">
        <v>1</v>
      </c>
      <c r="D1232" s="12">
        <v>1</v>
      </c>
      <c r="E1232" s="15">
        <v>44075</v>
      </c>
      <c r="F1232" s="12">
        <v>168</v>
      </c>
      <c r="G1232" s="12">
        <v>0</v>
      </c>
      <c r="H1232" s="17">
        <v>0</v>
      </c>
      <c r="I1232" s="31">
        <v>0</v>
      </c>
      <c r="J1232" s="12">
        <v>168</v>
      </c>
      <c r="K1232" s="11" t="s">
        <v>11</v>
      </c>
      <c r="L1232" s="11" t="s">
        <v>12</v>
      </c>
      <c r="M1232" s="12">
        <v>25.2</v>
      </c>
      <c r="N1232" s="13">
        <v>142.80000000000001</v>
      </c>
    </row>
    <row r="1233" spans="1:14" x14ac:dyDescent="0.3">
      <c r="A1233" s="7" t="s">
        <v>2194</v>
      </c>
      <c r="B1233" s="11" t="s">
        <v>2195</v>
      </c>
      <c r="C1233" s="12">
        <v>1</v>
      </c>
      <c r="D1233" s="12">
        <v>1</v>
      </c>
      <c r="E1233" s="15">
        <v>44075</v>
      </c>
      <c r="F1233" s="12">
        <v>144</v>
      </c>
      <c r="G1233" s="12">
        <v>0</v>
      </c>
      <c r="H1233" s="17">
        <v>0</v>
      </c>
      <c r="I1233" s="31">
        <v>0</v>
      </c>
      <c r="J1233" s="12">
        <v>144</v>
      </c>
      <c r="K1233" s="11" t="s">
        <v>11</v>
      </c>
      <c r="L1233" s="11" t="s">
        <v>119</v>
      </c>
      <c r="M1233" s="12">
        <v>66.240000000000009</v>
      </c>
      <c r="N1233" s="13">
        <v>77.759999999999991</v>
      </c>
    </row>
    <row r="1234" spans="1:14" x14ac:dyDescent="0.3">
      <c r="A1234" s="7" t="s">
        <v>2196</v>
      </c>
      <c r="B1234" s="11" t="s">
        <v>2197</v>
      </c>
      <c r="C1234" s="12">
        <v>1</v>
      </c>
      <c r="D1234" s="12">
        <v>1</v>
      </c>
      <c r="E1234" s="15">
        <v>44075</v>
      </c>
      <c r="F1234" s="12">
        <v>240</v>
      </c>
      <c r="G1234" s="12">
        <v>0</v>
      </c>
      <c r="H1234" s="17">
        <v>0</v>
      </c>
      <c r="I1234" s="31">
        <v>0</v>
      </c>
      <c r="J1234" s="12">
        <v>240</v>
      </c>
      <c r="K1234" s="11" t="s">
        <v>14</v>
      </c>
      <c r="L1234" s="11" t="s">
        <v>17</v>
      </c>
      <c r="M1234" s="12">
        <v>43.199999999999996</v>
      </c>
      <c r="N1234" s="13">
        <v>196.8</v>
      </c>
    </row>
    <row r="1235" spans="1:14" x14ac:dyDescent="0.3">
      <c r="A1235" s="7" t="s">
        <v>2198</v>
      </c>
      <c r="B1235" s="11" t="s">
        <v>2199</v>
      </c>
      <c r="C1235" s="12">
        <v>1</v>
      </c>
      <c r="D1235" s="12">
        <v>1</v>
      </c>
      <c r="E1235" s="15">
        <v>44075</v>
      </c>
      <c r="F1235" s="12">
        <v>210</v>
      </c>
      <c r="G1235" s="12">
        <v>0</v>
      </c>
      <c r="H1235" s="17">
        <v>0</v>
      </c>
      <c r="I1235" s="31">
        <v>0</v>
      </c>
      <c r="J1235" s="12">
        <v>210</v>
      </c>
      <c r="K1235" s="11" t="s">
        <v>14</v>
      </c>
      <c r="L1235" s="11" t="s">
        <v>75</v>
      </c>
      <c r="M1235" s="12">
        <v>37.799999999999997</v>
      </c>
      <c r="N1235" s="13">
        <v>172.2</v>
      </c>
    </row>
    <row r="1236" spans="1:14" x14ac:dyDescent="0.3">
      <c r="A1236" s="7" t="s">
        <v>2200</v>
      </c>
      <c r="B1236" s="11" t="s">
        <v>2201</v>
      </c>
      <c r="C1236" s="12">
        <v>1</v>
      </c>
      <c r="D1236" s="12">
        <v>1</v>
      </c>
      <c r="E1236" s="15">
        <v>44075</v>
      </c>
      <c r="F1236" s="12">
        <v>205</v>
      </c>
      <c r="G1236" s="12">
        <v>0</v>
      </c>
      <c r="H1236" s="17">
        <v>0</v>
      </c>
      <c r="I1236" s="31">
        <v>0</v>
      </c>
      <c r="J1236" s="12">
        <v>205</v>
      </c>
      <c r="K1236" s="11" t="s">
        <v>14</v>
      </c>
      <c r="L1236" s="11" t="s">
        <v>87</v>
      </c>
      <c r="M1236" s="12">
        <v>36.9</v>
      </c>
      <c r="N1236" s="13">
        <v>168.1</v>
      </c>
    </row>
    <row r="1237" spans="1:14" x14ac:dyDescent="0.3">
      <c r="A1237" s="7" t="s">
        <v>2202</v>
      </c>
      <c r="B1237" s="11" t="s">
        <v>2203</v>
      </c>
      <c r="C1237" s="12">
        <v>1</v>
      </c>
      <c r="D1237" s="12">
        <v>1</v>
      </c>
      <c r="E1237" s="15">
        <v>44075</v>
      </c>
      <c r="F1237" s="12">
        <v>327</v>
      </c>
      <c r="G1237" s="12">
        <v>0</v>
      </c>
      <c r="H1237" s="17">
        <v>0</v>
      </c>
      <c r="I1237" s="31">
        <v>0</v>
      </c>
      <c r="J1237" s="12">
        <v>327</v>
      </c>
      <c r="K1237" s="11" t="s">
        <v>20</v>
      </c>
      <c r="L1237" s="11" t="s">
        <v>100</v>
      </c>
      <c r="M1237" s="12">
        <v>94.83</v>
      </c>
      <c r="N1237" s="13">
        <v>232.17000000000002</v>
      </c>
    </row>
    <row r="1238" spans="1:14" x14ac:dyDescent="0.3">
      <c r="A1238" s="7" t="s">
        <v>2204</v>
      </c>
      <c r="B1238" s="11" t="s">
        <v>2205</v>
      </c>
      <c r="C1238" s="12">
        <v>1</v>
      </c>
      <c r="D1238" s="12">
        <v>1</v>
      </c>
      <c r="E1238" s="15">
        <v>44075</v>
      </c>
      <c r="F1238" s="12">
        <v>313</v>
      </c>
      <c r="G1238" s="12">
        <v>0</v>
      </c>
      <c r="H1238" s="17">
        <v>0</v>
      </c>
      <c r="I1238" s="31">
        <v>0</v>
      </c>
      <c r="J1238" s="12">
        <v>313</v>
      </c>
      <c r="K1238" s="11" t="s">
        <v>20</v>
      </c>
      <c r="L1238" s="11" t="s">
        <v>21</v>
      </c>
      <c r="M1238" s="12">
        <v>93.899999999999991</v>
      </c>
      <c r="N1238" s="13">
        <v>219.10000000000002</v>
      </c>
    </row>
    <row r="1239" spans="1:14" x14ac:dyDescent="0.3">
      <c r="A1239" s="7" t="s">
        <v>2206</v>
      </c>
      <c r="B1239" s="11" t="s">
        <v>2207</v>
      </c>
      <c r="C1239" s="12">
        <v>1</v>
      </c>
      <c r="D1239" s="12">
        <v>1</v>
      </c>
      <c r="E1239" s="15">
        <v>44075</v>
      </c>
      <c r="F1239" s="12">
        <v>168</v>
      </c>
      <c r="G1239" s="12">
        <v>0</v>
      </c>
      <c r="H1239" s="17">
        <v>0</v>
      </c>
      <c r="I1239" s="31">
        <v>0</v>
      </c>
      <c r="J1239" s="12">
        <v>168</v>
      </c>
      <c r="K1239" s="11" t="s">
        <v>60</v>
      </c>
      <c r="L1239" s="11" t="s">
        <v>535</v>
      </c>
      <c r="M1239" s="12">
        <v>60.48</v>
      </c>
      <c r="N1239" s="13">
        <v>107.52000000000001</v>
      </c>
    </row>
    <row r="1240" spans="1:14" x14ac:dyDescent="0.3">
      <c r="A1240" s="7" t="s">
        <v>2208</v>
      </c>
      <c r="B1240" s="11" t="s">
        <v>2209</v>
      </c>
      <c r="C1240" s="12">
        <v>1</v>
      </c>
      <c r="D1240" s="12">
        <v>1</v>
      </c>
      <c r="E1240" s="15">
        <v>44075</v>
      </c>
      <c r="F1240" s="12">
        <v>345</v>
      </c>
      <c r="G1240" s="12">
        <v>0</v>
      </c>
      <c r="H1240" s="17">
        <v>0</v>
      </c>
      <c r="I1240" s="31">
        <v>0</v>
      </c>
      <c r="J1240" s="12">
        <v>345</v>
      </c>
      <c r="K1240" s="11" t="s">
        <v>63</v>
      </c>
      <c r="L1240" s="11" t="s">
        <v>116</v>
      </c>
      <c r="M1240" s="12">
        <v>106.95</v>
      </c>
      <c r="N1240" s="13">
        <v>238.05</v>
      </c>
    </row>
    <row r="1241" spans="1:14" x14ac:dyDescent="0.3">
      <c r="A1241" s="7" t="s">
        <v>2210</v>
      </c>
      <c r="B1241" s="11" t="s">
        <v>2211</v>
      </c>
      <c r="C1241" s="12">
        <v>1</v>
      </c>
      <c r="D1241" s="12">
        <v>1</v>
      </c>
      <c r="E1241" s="15">
        <v>44075</v>
      </c>
      <c r="F1241" s="12">
        <v>168</v>
      </c>
      <c r="G1241" s="12">
        <v>0</v>
      </c>
      <c r="H1241" s="17">
        <v>0</v>
      </c>
      <c r="I1241" s="31">
        <v>0</v>
      </c>
      <c r="J1241" s="12">
        <v>168</v>
      </c>
      <c r="K1241" s="11" t="s">
        <v>11</v>
      </c>
      <c r="L1241" s="11" t="s">
        <v>12</v>
      </c>
      <c r="M1241" s="12">
        <v>25.2</v>
      </c>
      <c r="N1241" s="13">
        <v>142.80000000000001</v>
      </c>
    </row>
    <row r="1242" spans="1:14" x14ac:dyDescent="0.3">
      <c r="A1242" s="7" t="s">
        <v>2212</v>
      </c>
      <c r="B1242" s="11" t="s">
        <v>2213</v>
      </c>
      <c r="C1242" s="12">
        <v>1</v>
      </c>
      <c r="D1242" s="12">
        <v>1</v>
      </c>
      <c r="E1242" s="15">
        <v>44075</v>
      </c>
      <c r="F1242" s="12">
        <v>168</v>
      </c>
      <c r="G1242" s="12">
        <v>0</v>
      </c>
      <c r="H1242" s="17">
        <v>0</v>
      </c>
      <c r="I1242" s="31">
        <v>0</v>
      </c>
      <c r="J1242" s="12">
        <v>168</v>
      </c>
      <c r="K1242" s="11" t="s">
        <v>11</v>
      </c>
      <c r="L1242" s="11" t="s">
        <v>12</v>
      </c>
      <c r="M1242" s="12">
        <v>25.2</v>
      </c>
      <c r="N1242" s="13">
        <v>142.80000000000001</v>
      </c>
    </row>
    <row r="1243" spans="1:14" x14ac:dyDescent="0.3">
      <c r="A1243" s="7" t="s">
        <v>2214</v>
      </c>
      <c r="B1243" s="11" t="s">
        <v>2215</v>
      </c>
      <c r="C1243" s="12">
        <v>1</v>
      </c>
      <c r="D1243" s="12">
        <v>1</v>
      </c>
      <c r="E1243" s="15">
        <v>44075</v>
      </c>
      <c r="F1243" s="12">
        <v>220</v>
      </c>
      <c r="G1243" s="12">
        <v>0</v>
      </c>
      <c r="H1243" s="17">
        <v>0</v>
      </c>
      <c r="I1243" s="31">
        <v>0</v>
      </c>
      <c r="J1243" s="12">
        <v>220</v>
      </c>
      <c r="K1243" s="11" t="s">
        <v>14</v>
      </c>
      <c r="L1243" s="11" t="s">
        <v>15</v>
      </c>
      <c r="M1243" s="12">
        <v>39.6</v>
      </c>
      <c r="N1243" s="13">
        <v>180.4</v>
      </c>
    </row>
    <row r="1244" spans="1:14" x14ac:dyDescent="0.3">
      <c r="A1244" s="7" t="s">
        <v>2216</v>
      </c>
      <c r="B1244" s="11" t="s">
        <v>2217</v>
      </c>
      <c r="C1244" s="12">
        <v>1</v>
      </c>
      <c r="D1244" s="12">
        <v>1</v>
      </c>
      <c r="E1244" s="15">
        <v>44075</v>
      </c>
      <c r="F1244" s="12">
        <v>192</v>
      </c>
      <c r="G1244" s="12">
        <v>0</v>
      </c>
      <c r="H1244" s="17">
        <v>0</v>
      </c>
      <c r="I1244" s="31">
        <v>0</v>
      </c>
      <c r="J1244" s="12">
        <v>192</v>
      </c>
      <c r="K1244" s="11" t="s">
        <v>14</v>
      </c>
      <c r="L1244" s="11" t="s">
        <v>78</v>
      </c>
      <c r="M1244" s="12">
        <v>34.56</v>
      </c>
      <c r="N1244" s="13">
        <v>157.44</v>
      </c>
    </row>
    <row r="1245" spans="1:14" x14ac:dyDescent="0.3">
      <c r="A1245" s="7" t="s">
        <v>2218</v>
      </c>
      <c r="B1245" s="11" t="s">
        <v>2219</v>
      </c>
      <c r="C1245" s="12">
        <v>1</v>
      </c>
      <c r="D1245" s="12">
        <v>1</v>
      </c>
      <c r="E1245" s="15">
        <v>44075</v>
      </c>
      <c r="F1245" s="12">
        <v>192</v>
      </c>
      <c r="G1245" s="12">
        <v>0</v>
      </c>
      <c r="H1245" s="17">
        <v>0</v>
      </c>
      <c r="I1245" s="31">
        <v>0</v>
      </c>
      <c r="J1245" s="12">
        <v>192</v>
      </c>
      <c r="K1245" s="11" t="s">
        <v>14</v>
      </c>
      <c r="L1245" s="11" t="s">
        <v>78</v>
      </c>
      <c r="M1245" s="12">
        <v>34.56</v>
      </c>
      <c r="N1245" s="13">
        <v>157.44</v>
      </c>
    </row>
    <row r="1246" spans="1:14" x14ac:dyDescent="0.3">
      <c r="A1246" s="7" t="s">
        <v>2220</v>
      </c>
      <c r="B1246" s="11" t="s">
        <v>2221</v>
      </c>
      <c r="C1246" s="12">
        <v>1</v>
      </c>
      <c r="D1246" s="12">
        <v>1</v>
      </c>
      <c r="E1246" s="15">
        <v>44075</v>
      </c>
      <c r="F1246" s="12">
        <v>255</v>
      </c>
      <c r="G1246" s="12">
        <v>0</v>
      </c>
      <c r="H1246" s="17">
        <v>0</v>
      </c>
      <c r="I1246" s="31">
        <v>0</v>
      </c>
      <c r="J1246" s="12">
        <v>255</v>
      </c>
      <c r="K1246" s="11" t="s">
        <v>20</v>
      </c>
      <c r="L1246" s="11" t="s">
        <v>102</v>
      </c>
      <c r="M1246" s="12">
        <v>66.3</v>
      </c>
      <c r="N1246" s="13">
        <v>188.7</v>
      </c>
    </row>
    <row r="1247" spans="1:14" x14ac:dyDescent="0.3">
      <c r="A1247" s="7" t="s">
        <v>2222</v>
      </c>
      <c r="B1247" s="11" t="s">
        <v>2223</v>
      </c>
      <c r="C1247" s="12">
        <v>1</v>
      </c>
      <c r="D1247" s="12">
        <v>1</v>
      </c>
      <c r="E1247" s="15">
        <v>44075</v>
      </c>
      <c r="F1247" s="12">
        <v>313</v>
      </c>
      <c r="G1247" s="12">
        <v>0</v>
      </c>
      <c r="H1247" s="17">
        <v>0</v>
      </c>
      <c r="I1247" s="31">
        <v>0</v>
      </c>
      <c r="J1247" s="12">
        <v>313</v>
      </c>
      <c r="K1247" s="11" t="s">
        <v>20</v>
      </c>
      <c r="L1247" s="11" t="s">
        <v>21</v>
      </c>
      <c r="M1247" s="12">
        <v>93.899999999999991</v>
      </c>
      <c r="N1247" s="13">
        <v>219.10000000000002</v>
      </c>
    </row>
    <row r="1248" spans="1:14" x14ac:dyDescent="0.3">
      <c r="A1248" s="7" t="s">
        <v>2224</v>
      </c>
      <c r="B1248" s="11" t="s">
        <v>2225</v>
      </c>
      <c r="C1248" s="12">
        <v>1</v>
      </c>
      <c r="D1248" s="12">
        <v>1</v>
      </c>
      <c r="E1248" s="15">
        <v>44075</v>
      </c>
      <c r="F1248" s="12">
        <v>255</v>
      </c>
      <c r="G1248" s="12">
        <v>0</v>
      </c>
      <c r="H1248" s="17">
        <v>0</v>
      </c>
      <c r="I1248" s="31">
        <v>0</v>
      </c>
      <c r="J1248" s="12">
        <v>255</v>
      </c>
      <c r="K1248" s="11" t="s">
        <v>20</v>
      </c>
      <c r="L1248" s="11" t="s">
        <v>102</v>
      </c>
      <c r="M1248" s="12">
        <v>66.3</v>
      </c>
      <c r="N1248" s="13">
        <v>188.7</v>
      </c>
    </row>
    <row r="1249" spans="1:14" x14ac:dyDescent="0.3">
      <c r="A1249" s="7" t="s">
        <v>2226</v>
      </c>
      <c r="B1249" s="11" t="s">
        <v>2227</v>
      </c>
      <c r="C1249" s="12">
        <v>1</v>
      </c>
      <c r="D1249" s="12">
        <v>1</v>
      </c>
      <c r="E1249" s="15">
        <v>44075</v>
      </c>
      <c r="F1249" s="12">
        <v>278</v>
      </c>
      <c r="G1249" s="12">
        <v>0</v>
      </c>
      <c r="H1249" s="17">
        <v>0</v>
      </c>
      <c r="I1249" s="31">
        <v>0</v>
      </c>
      <c r="J1249" s="12">
        <v>278</v>
      </c>
      <c r="K1249" s="11" t="s">
        <v>60</v>
      </c>
      <c r="L1249" s="11" t="s">
        <v>518</v>
      </c>
      <c r="M1249" s="12">
        <v>88.960000000000008</v>
      </c>
      <c r="N1249" s="13">
        <v>189.04</v>
      </c>
    </row>
    <row r="1250" spans="1:14" x14ac:dyDescent="0.3">
      <c r="A1250" s="7" t="s">
        <v>2228</v>
      </c>
      <c r="B1250" s="11" t="s">
        <v>2229</v>
      </c>
      <c r="C1250" s="12">
        <v>1</v>
      </c>
      <c r="D1250" s="12">
        <v>1</v>
      </c>
      <c r="E1250" s="15">
        <v>44075</v>
      </c>
      <c r="F1250" s="12">
        <v>345</v>
      </c>
      <c r="G1250" s="12">
        <v>0</v>
      </c>
      <c r="H1250" s="17">
        <v>0</v>
      </c>
      <c r="I1250" s="31">
        <v>0</v>
      </c>
      <c r="J1250" s="12">
        <v>345</v>
      </c>
      <c r="K1250" s="11" t="s">
        <v>63</v>
      </c>
      <c r="L1250" s="11" t="s">
        <v>116</v>
      </c>
      <c r="M1250" s="12">
        <v>106.95</v>
      </c>
      <c r="N1250" s="13">
        <v>238.05</v>
      </c>
    </row>
    <row r="1251" spans="1:14" x14ac:dyDescent="0.3">
      <c r="A1251" s="7" t="s">
        <v>2230</v>
      </c>
      <c r="B1251" s="11" t="s">
        <v>2231</v>
      </c>
      <c r="C1251" s="12">
        <v>1</v>
      </c>
      <c r="D1251" s="12">
        <v>1</v>
      </c>
      <c r="E1251" s="15">
        <v>44075</v>
      </c>
      <c r="F1251" s="12">
        <v>168</v>
      </c>
      <c r="G1251" s="12">
        <v>0</v>
      </c>
      <c r="H1251" s="17">
        <v>0</v>
      </c>
      <c r="I1251" s="31">
        <v>0</v>
      </c>
      <c r="J1251" s="12">
        <v>168</v>
      </c>
      <c r="K1251" s="11" t="s">
        <v>11</v>
      </c>
      <c r="L1251" s="11" t="s">
        <v>12</v>
      </c>
      <c r="M1251" s="12">
        <v>25.2</v>
      </c>
      <c r="N1251" s="13">
        <v>142.80000000000001</v>
      </c>
    </row>
    <row r="1252" spans="1:14" x14ac:dyDescent="0.3">
      <c r="A1252" s="7" t="s">
        <v>2232</v>
      </c>
      <c r="B1252" s="11" t="s">
        <v>2233</v>
      </c>
      <c r="C1252" s="12">
        <v>1</v>
      </c>
      <c r="D1252" s="12">
        <v>1</v>
      </c>
      <c r="E1252" s="15">
        <v>44075</v>
      </c>
      <c r="F1252" s="12">
        <v>240</v>
      </c>
      <c r="G1252" s="12">
        <v>0</v>
      </c>
      <c r="H1252" s="17">
        <v>0</v>
      </c>
      <c r="I1252" s="31">
        <v>0</v>
      </c>
      <c r="J1252" s="12">
        <v>240</v>
      </c>
      <c r="K1252" s="11" t="s">
        <v>14</v>
      </c>
      <c r="L1252" s="11" t="s">
        <v>17</v>
      </c>
      <c r="M1252" s="12">
        <v>43.199999999999996</v>
      </c>
      <c r="N1252" s="13">
        <v>196.8</v>
      </c>
    </row>
    <row r="1253" spans="1:14" x14ac:dyDescent="0.3">
      <c r="A1253" s="7" t="s">
        <v>2234</v>
      </c>
      <c r="B1253" s="11" t="s">
        <v>2235</v>
      </c>
      <c r="C1253" s="12">
        <v>1</v>
      </c>
      <c r="D1253" s="12">
        <v>1</v>
      </c>
      <c r="E1253" s="15">
        <v>44075</v>
      </c>
      <c r="F1253" s="12">
        <v>210</v>
      </c>
      <c r="G1253" s="12">
        <v>0</v>
      </c>
      <c r="H1253" s="17">
        <v>0</v>
      </c>
      <c r="I1253" s="31">
        <v>0</v>
      </c>
      <c r="J1253" s="12">
        <v>210</v>
      </c>
      <c r="K1253" s="11" t="s">
        <v>14</v>
      </c>
      <c r="L1253" s="11" t="s">
        <v>75</v>
      </c>
      <c r="M1253" s="12">
        <v>37.799999999999997</v>
      </c>
      <c r="N1253" s="13">
        <v>172.2</v>
      </c>
    </row>
    <row r="1254" spans="1:14" x14ac:dyDescent="0.3">
      <c r="A1254" s="7" t="s">
        <v>2236</v>
      </c>
      <c r="B1254" s="11" t="s">
        <v>2237</v>
      </c>
      <c r="C1254" s="12">
        <v>1</v>
      </c>
      <c r="D1254" s="12">
        <v>1</v>
      </c>
      <c r="E1254" s="15">
        <v>44075</v>
      </c>
      <c r="F1254" s="12">
        <v>240</v>
      </c>
      <c r="G1254" s="12">
        <v>0</v>
      </c>
      <c r="H1254" s="17">
        <v>0</v>
      </c>
      <c r="I1254" s="31">
        <v>0</v>
      </c>
      <c r="J1254" s="12">
        <v>240</v>
      </c>
      <c r="K1254" s="11" t="s">
        <v>14</v>
      </c>
      <c r="L1254" s="11" t="s">
        <v>17</v>
      </c>
      <c r="M1254" s="12">
        <v>43.199999999999996</v>
      </c>
      <c r="N1254" s="13">
        <v>196.8</v>
      </c>
    </row>
    <row r="1255" spans="1:14" x14ac:dyDescent="0.3">
      <c r="A1255" s="7" t="s">
        <v>2238</v>
      </c>
      <c r="B1255" s="11" t="s">
        <v>2239</v>
      </c>
      <c r="C1255" s="12">
        <v>1</v>
      </c>
      <c r="D1255" s="12">
        <v>1</v>
      </c>
      <c r="E1255" s="15">
        <v>44075</v>
      </c>
      <c r="F1255" s="12">
        <v>205</v>
      </c>
      <c r="G1255" s="12">
        <v>0</v>
      </c>
      <c r="H1255" s="17">
        <v>0</v>
      </c>
      <c r="I1255" s="31">
        <v>0</v>
      </c>
      <c r="J1255" s="12">
        <v>205</v>
      </c>
      <c r="K1255" s="11" t="s">
        <v>14</v>
      </c>
      <c r="L1255" s="11" t="s">
        <v>87</v>
      </c>
      <c r="M1255" s="12">
        <v>36.9</v>
      </c>
      <c r="N1255" s="13">
        <v>168.1</v>
      </c>
    </row>
    <row r="1256" spans="1:14" x14ac:dyDescent="0.3">
      <c r="A1256" s="7" t="s">
        <v>2240</v>
      </c>
      <c r="B1256" s="11" t="s">
        <v>2241</v>
      </c>
      <c r="C1256" s="12">
        <v>1</v>
      </c>
      <c r="D1256" s="12">
        <v>1</v>
      </c>
      <c r="E1256" s="15">
        <v>44075</v>
      </c>
      <c r="F1256" s="12">
        <v>255</v>
      </c>
      <c r="G1256" s="12">
        <v>0</v>
      </c>
      <c r="H1256" s="17">
        <v>0</v>
      </c>
      <c r="I1256" s="31">
        <v>0</v>
      </c>
      <c r="J1256" s="12">
        <v>255</v>
      </c>
      <c r="K1256" s="11" t="s">
        <v>20</v>
      </c>
      <c r="L1256" s="11" t="s">
        <v>102</v>
      </c>
      <c r="M1256" s="12">
        <v>66.3</v>
      </c>
      <c r="N1256" s="13">
        <v>188.7</v>
      </c>
    </row>
    <row r="1257" spans="1:14" x14ac:dyDescent="0.3">
      <c r="A1257" s="7" t="s">
        <v>2242</v>
      </c>
      <c r="B1257" s="11" t="s">
        <v>2243</v>
      </c>
      <c r="C1257" s="12">
        <v>1</v>
      </c>
      <c r="D1257" s="12">
        <v>1</v>
      </c>
      <c r="E1257" s="15">
        <v>44075</v>
      </c>
      <c r="F1257" s="12">
        <v>228</v>
      </c>
      <c r="G1257" s="12">
        <v>0</v>
      </c>
      <c r="H1257" s="17">
        <v>0</v>
      </c>
      <c r="I1257" s="31">
        <v>0</v>
      </c>
      <c r="J1257" s="12">
        <v>228</v>
      </c>
      <c r="K1257" s="11" t="s">
        <v>60</v>
      </c>
      <c r="L1257" s="11" t="s">
        <v>557</v>
      </c>
      <c r="M1257" s="12">
        <v>79.8</v>
      </c>
      <c r="N1257" s="13">
        <v>148.19999999999999</v>
      </c>
    </row>
    <row r="1258" spans="1:14" x14ac:dyDescent="0.3">
      <c r="A1258" s="7" t="s">
        <v>2244</v>
      </c>
      <c r="B1258" s="11" t="s">
        <v>2245</v>
      </c>
      <c r="C1258" s="12">
        <v>1</v>
      </c>
      <c r="D1258" s="12">
        <v>1</v>
      </c>
      <c r="E1258" s="15">
        <v>44075</v>
      </c>
      <c r="F1258" s="12">
        <v>345</v>
      </c>
      <c r="G1258" s="12">
        <v>0</v>
      </c>
      <c r="H1258" s="17">
        <v>0</v>
      </c>
      <c r="I1258" s="31">
        <v>0</v>
      </c>
      <c r="J1258" s="12">
        <v>345</v>
      </c>
      <c r="K1258" s="11" t="s">
        <v>63</v>
      </c>
      <c r="L1258" s="11" t="s">
        <v>116</v>
      </c>
      <c r="M1258" s="12">
        <v>106.95</v>
      </c>
      <c r="N1258" s="13">
        <v>238.05</v>
      </c>
    </row>
    <row r="1259" spans="1:14" x14ac:dyDescent="0.3">
      <c r="A1259" s="7" t="s">
        <v>2246</v>
      </c>
      <c r="B1259" s="11" t="s">
        <v>2247</v>
      </c>
      <c r="C1259" s="12">
        <v>1</v>
      </c>
      <c r="D1259" s="12">
        <v>1</v>
      </c>
      <c r="E1259" s="15">
        <v>44075</v>
      </c>
      <c r="F1259" s="12">
        <v>172</v>
      </c>
      <c r="G1259" s="12">
        <v>0</v>
      </c>
      <c r="H1259" s="17">
        <v>0</v>
      </c>
      <c r="I1259" s="31">
        <v>0</v>
      </c>
      <c r="J1259" s="12">
        <v>172</v>
      </c>
      <c r="K1259" s="11" t="s">
        <v>11</v>
      </c>
      <c r="L1259" s="11" t="s">
        <v>71</v>
      </c>
      <c r="M1259" s="12">
        <v>65.36</v>
      </c>
      <c r="N1259" s="13">
        <v>106.64</v>
      </c>
    </row>
    <row r="1260" spans="1:14" x14ac:dyDescent="0.3">
      <c r="A1260" s="7" t="s">
        <v>2248</v>
      </c>
      <c r="B1260" s="11" t="s">
        <v>2249</v>
      </c>
      <c r="C1260" s="12">
        <v>1</v>
      </c>
      <c r="D1260" s="12">
        <v>1</v>
      </c>
      <c r="E1260" s="15">
        <v>44075</v>
      </c>
      <c r="F1260" s="12">
        <v>168</v>
      </c>
      <c r="G1260" s="12">
        <v>0</v>
      </c>
      <c r="H1260" s="17">
        <v>0</v>
      </c>
      <c r="I1260" s="31">
        <v>0</v>
      </c>
      <c r="J1260" s="12">
        <v>168</v>
      </c>
      <c r="K1260" s="11" t="s">
        <v>11</v>
      </c>
      <c r="L1260" s="11" t="s">
        <v>12</v>
      </c>
      <c r="M1260" s="12">
        <v>25.2</v>
      </c>
      <c r="N1260" s="13">
        <v>142.80000000000001</v>
      </c>
    </row>
    <row r="1261" spans="1:14" x14ac:dyDescent="0.3">
      <c r="A1261" s="7" t="s">
        <v>2250</v>
      </c>
      <c r="B1261" s="11" t="s">
        <v>2251</v>
      </c>
      <c r="C1261" s="12">
        <v>1</v>
      </c>
      <c r="D1261" s="12">
        <v>1</v>
      </c>
      <c r="E1261" s="15">
        <v>44075</v>
      </c>
      <c r="F1261" s="12">
        <v>205</v>
      </c>
      <c r="G1261" s="12">
        <v>0</v>
      </c>
      <c r="H1261" s="17">
        <v>0</v>
      </c>
      <c r="I1261" s="31">
        <v>0</v>
      </c>
      <c r="J1261" s="12">
        <v>205</v>
      </c>
      <c r="K1261" s="11" t="s">
        <v>14</v>
      </c>
      <c r="L1261" s="11" t="s">
        <v>87</v>
      </c>
      <c r="M1261" s="12">
        <v>36.9</v>
      </c>
      <c r="N1261" s="13">
        <v>168.1</v>
      </c>
    </row>
    <row r="1262" spans="1:14" x14ac:dyDescent="0.3">
      <c r="A1262" s="7" t="s">
        <v>2252</v>
      </c>
      <c r="B1262" s="11" t="s">
        <v>2253</v>
      </c>
      <c r="C1262" s="12">
        <v>1</v>
      </c>
      <c r="D1262" s="12">
        <v>1</v>
      </c>
      <c r="E1262" s="15">
        <v>44075</v>
      </c>
      <c r="F1262" s="12">
        <v>192</v>
      </c>
      <c r="G1262" s="12">
        <v>0</v>
      </c>
      <c r="H1262" s="17">
        <v>0</v>
      </c>
      <c r="I1262" s="31">
        <v>0</v>
      </c>
      <c r="J1262" s="12">
        <v>192</v>
      </c>
      <c r="K1262" s="11" t="s">
        <v>14</v>
      </c>
      <c r="L1262" s="11" t="s">
        <v>78</v>
      </c>
      <c r="M1262" s="12">
        <v>34.56</v>
      </c>
      <c r="N1262" s="13">
        <v>157.44</v>
      </c>
    </row>
    <row r="1263" spans="1:14" x14ac:dyDescent="0.3">
      <c r="A1263" s="7" t="s">
        <v>2254</v>
      </c>
      <c r="B1263" s="11" t="s">
        <v>2255</v>
      </c>
      <c r="C1263" s="12">
        <v>1</v>
      </c>
      <c r="D1263" s="12">
        <v>1</v>
      </c>
      <c r="E1263" s="15">
        <v>44075</v>
      </c>
      <c r="F1263" s="12">
        <v>220</v>
      </c>
      <c r="G1263" s="12">
        <v>0</v>
      </c>
      <c r="H1263" s="17">
        <v>0</v>
      </c>
      <c r="I1263" s="31">
        <v>0</v>
      </c>
      <c r="J1263" s="12">
        <v>220</v>
      </c>
      <c r="K1263" s="11" t="s">
        <v>14</v>
      </c>
      <c r="L1263" s="11" t="s">
        <v>15</v>
      </c>
      <c r="M1263" s="12">
        <v>39.6</v>
      </c>
      <c r="N1263" s="13">
        <v>180.4</v>
      </c>
    </row>
    <row r="1264" spans="1:14" x14ac:dyDescent="0.3">
      <c r="A1264" s="7" t="s">
        <v>2256</v>
      </c>
      <c r="B1264" s="11" t="s">
        <v>2257</v>
      </c>
      <c r="C1264" s="12">
        <v>1</v>
      </c>
      <c r="D1264" s="12">
        <v>1</v>
      </c>
      <c r="E1264" s="15">
        <v>44075</v>
      </c>
      <c r="F1264" s="12">
        <v>205</v>
      </c>
      <c r="G1264" s="12">
        <v>0</v>
      </c>
      <c r="H1264" s="17">
        <v>0</v>
      </c>
      <c r="I1264" s="31">
        <v>0</v>
      </c>
      <c r="J1264" s="12">
        <v>205</v>
      </c>
      <c r="K1264" s="11" t="s">
        <v>14</v>
      </c>
      <c r="L1264" s="11" t="s">
        <v>87</v>
      </c>
      <c r="M1264" s="12">
        <v>36.9</v>
      </c>
      <c r="N1264" s="13">
        <v>168.1</v>
      </c>
    </row>
    <row r="1265" spans="1:14" x14ac:dyDescent="0.3">
      <c r="A1265" s="7" t="s">
        <v>2258</v>
      </c>
      <c r="B1265" s="11" t="s">
        <v>2259</v>
      </c>
      <c r="C1265" s="12">
        <v>1</v>
      </c>
      <c r="D1265" s="12">
        <v>1</v>
      </c>
      <c r="E1265" s="15">
        <v>44075</v>
      </c>
      <c r="F1265" s="12">
        <v>205</v>
      </c>
      <c r="G1265" s="12">
        <v>0</v>
      </c>
      <c r="H1265" s="17">
        <v>0</v>
      </c>
      <c r="I1265" s="31">
        <v>0</v>
      </c>
      <c r="J1265" s="12">
        <v>205</v>
      </c>
      <c r="K1265" s="11" t="s">
        <v>14</v>
      </c>
      <c r="L1265" s="11" t="s">
        <v>87</v>
      </c>
      <c r="M1265" s="12">
        <v>36.9</v>
      </c>
      <c r="N1265" s="13">
        <v>168.1</v>
      </c>
    </row>
    <row r="1266" spans="1:14" x14ac:dyDescent="0.3">
      <c r="A1266" s="7" t="s">
        <v>2260</v>
      </c>
      <c r="B1266" s="11" t="s">
        <v>2261</v>
      </c>
      <c r="C1266" s="12">
        <v>1</v>
      </c>
      <c r="D1266" s="12">
        <v>1</v>
      </c>
      <c r="E1266" s="15">
        <v>44075</v>
      </c>
      <c r="F1266" s="12">
        <v>345</v>
      </c>
      <c r="G1266" s="12">
        <v>0</v>
      </c>
      <c r="H1266" s="17">
        <v>0</v>
      </c>
      <c r="I1266" s="31">
        <v>0</v>
      </c>
      <c r="J1266" s="12">
        <v>345</v>
      </c>
      <c r="K1266" s="11" t="s">
        <v>63</v>
      </c>
      <c r="L1266" s="11" t="s">
        <v>116</v>
      </c>
      <c r="M1266" s="12">
        <v>106.95</v>
      </c>
      <c r="N1266" s="13">
        <v>238.05</v>
      </c>
    </row>
    <row r="1267" spans="1:14" x14ac:dyDescent="0.3">
      <c r="A1267" s="7" t="s">
        <v>2262</v>
      </c>
      <c r="B1267" s="11" t="s">
        <v>2263</v>
      </c>
      <c r="C1267" s="12">
        <v>1</v>
      </c>
      <c r="D1267" s="12">
        <v>1</v>
      </c>
      <c r="E1267" s="15">
        <v>44075</v>
      </c>
      <c r="F1267" s="12">
        <v>172</v>
      </c>
      <c r="G1267" s="12">
        <v>0</v>
      </c>
      <c r="H1267" s="17">
        <v>0</v>
      </c>
      <c r="I1267" s="31">
        <v>0</v>
      </c>
      <c r="J1267" s="12">
        <v>172</v>
      </c>
      <c r="K1267" s="11" t="s">
        <v>11</v>
      </c>
      <c r="L1267" s="11" t="s">
        <v>71</v>
      </c>
      <c r="M1267" s="12">
        <v>65.36</v>
      </c>
      <c r="N1267" s="13">
        <v>106.64</v>
      </c>
    </row>
    <row r="1268" spans="1:14" x14ac:dyDescent="0.3">
      <c r="A1268" s="7" t="s">
        <v>2264</v>
      </c>
      <c r="B1268" s="11" t="s">
        <v>2265</v>
      </c>
      <c r="C1268" s="12">
        <v>1</v>
      </c>
      <c r="D1268" s="12">
        <v>1</v>
      </c>
      <c r="E1268" s="15">
        <v>44075</v>
      </c>
      <c r="F1268" s="12">
        <v>192</v>
      </c>
      <c r="G1268" s="12">
        <v>0</v>
      </c>
      <c r="H1268" s="17">
        <v>0</v>
      </c>
      <c r="I1268" s="31">
        <v>0</v>
      </c>
      <c r="J1268" s="12">
        <v>192</v>
      </c>
      <c r="K1268" s="11" t="s">
        <v>14</v>
      </c>
      <c r="L1268" s="11" t="s">
        <v>78</v>
      </c>
      <c r="M1268" s="12">
        <v>34.56</v>
      </c>
      <c r="N1268" s="13">
        <v>157.44</v>
      </c>
    </row>
    <row r="1269" spans="1:14" x14ac:dyDescent="0.3">
      <c r="A1269" s="7" t="s">
        <v>2266</v>
      </c>
      <c r="B1269" s="11" t="s">
        <v>2267</v>
      </c>
      <c r="C1269" s="12">
        <v>1</v>
      </c>
      <c r="D1269" s="12">
        <v>1</v>
      </c>
      <c r="E1269" s="15">
        <v>44075</v>
      </c>
      <c r="F1269" s="12">
        <v>220</v>
      </c>
      <c r="G1269" s="12">
        <v>0</v>
      </c>
      <c r="H1269" s="17">
        <v>0</v>
      </c>
      <c r="I1269" s="31">
        <v>0</v>
      </c>
      <c r="J1269" s="12">
        <v>220</v>
      </c>
      <c r="K1269" s="11" t="s">
        <v>14</v>
      </c>
      <c r="L1269" s="11" t="s">
        <v>15</v>
      </c>
      <c r="M1269" s="12">
        <v>39.6</v>
      </c>
      <c r="N1269" s="13">
        <v>180.4</v>
      </c>
    </row>
    <row r="1270" spans="1:14" x14ac:dyDescent="0.3">
      <c r="A1270" s="7" t="s">
        <v>2268</v>
      </c>
      <c r="B1270" s="11" t="s">
        <v>2269</v>
      </c>
      <c r="C1270" s="12">
        <v>1</v>
      </c>
      <c r="D1270" s="12">
        <v>1</v>
      </c>
      <c r="E1270" s="15">
        <v>44075</v>
      </c>
      <c r="F1270" s="12">
        <v>255</v>
      </c>
      <c r="G1270" s="12">
        <v>0</v>
      </c>
      <c r="H1270" s="17">
        <v>0</v>
      </c>
      <c r="I1270" s="31">
        <v>0</v>
      </c>
      <c r="J1270" s="12">
        <v>255</v>
      </c>
      <c r="K1270" s="11" t="s">
        <v>20</v>
      </c>
      <c r="L1270" s="11" t="s">
        <v>102</v>
      </c>
      <c r="M1270" s="12">
        <v>66.3</v>
      </c>
      <c r="N1270" s="13">
        <v>188.7</v>
      </c>
    </row>
    <row r="1271" spans="1:14" x14ac:dyDescent="0.3">
      <c r="A1271" s="7" t="s">
        <v>2270</v>
      </c>
      <c r="B1271" s="11" t="s">
        <v>2271</v>
      </c>
      <c r="C1271" s="12">
        <v>1</v>
      </c>
      <c r="D1271" s="12">
        <v>1</v>
      </c>
      <c r="E1271" s="15">
        <v>44075</v>
      </c>
      <c r="F1271" s="12">
        <v>255</v>
      </c>
      <c r="G1271" s="12">
        <v>0</v>
      </c>
      <c r="H1271" s="17">
        <v>0</v>
      </c>
      <c r="I1271" s="31">
        <v>0</v>
      </c>
      <c r="J1271" s="12">
        <v>255</v>
      </c>
      <c r="K1271" s="11" t="s">
        <v>20</v>
      </c>
      <c r="L1271" s="11" t="s">
        <v>102</v>
      </c>
      <c r="M1271" s="12">
        <v>66.3</v>
      </c>
      <c r="N1271" s="13">
        <v>188.7</v>
      </c>
    </row>
    <row r="1272" spans="1:14" x14ac:dyDescent="0.3">
      <c r="A1272" s="7" t="s">
        <v>2272</v>
      </c>
      <c r="B1272" s="11" t="s">
        <v>2273</v>
      </c>
      <c r="C1272" s="12">
        <v>1</v>
      </c>
      <c r="D1272" s="12">
        <v>1</v>
      </c>
      <c r="E1272" s="15">
        <v>44075</v>
      </c>
      <c r="F1272" s="12">
        <v>327</v>
      </c>
      <c r="G1272" s="12">
        <v>0</v>
      </c>
      <c r="H1272" s="17">
        <v>0</v>
      </c>
      <c r="I1272" s="31">
        <v>0</v>
      </c>
      <c r="J1272" s="12">
        <v>327</v>
      </c>
      <c r="K1272" s="11" t="s">
        <v>20</v>
      </c>
      <c r="L1272" s="11" t="s">
        <v>100</v>
      </c>
      <c r="M1272" s="12">
        <v>94.83</v>
      </c>
      <c r="N1272" s="13">
        <v>232.17000000000002</v>
      </c>
    </row>
    <row r="1273" spans="1:14" x14ac:dyDescent="0.3">
      <c r="A1273" s="7" t="s">
        <v>2274</v>
      </c>
      <c r="B1273" s="11" t="s">
        <v>2275</v>
      </c>
      <c r="C1273" s="12">
        <v>1</v>
      </c>
      <c r="D1273" s="12">
        <v>1</v>
      </c>
      <c r="E1273" s="15">
        <v>44075</v>
      </c>
      <c r="F1273" s="12">
        <v>1086</v>
      </c>
      <c r="G1273" s="12">
        <v>0</v>
      </c>
      <c r="H1273" s="17">
        <v>0</v>
      </c>
      <c r="I1273" s="31">
        <v>0</v>
      </c>
      <c r="J1273" s="12">
        <v>1086</v>
      </c>
      <c r="K1273" s="11" t="s">
        <v>23</v>
      </c>
      <c r="L1273" s="11" t="s">
        <v>467</v>
      </c>
      <c r="M1273" s="12">
        <v>293.22000000000003</v>
      </c>
      <c r="N1273" s="13">
        <v>792.78</v>
      </c>
    </row>
    <row r="1274" spans="1:14" x14ac:dyDescent="0.3">
      <c r="A1274" s="7" t="s">
        <v>2276</v>
      </c>
      <c r="B1274" s="11" t="s">
        <v>2277</v>
      </c>
      <c r="C1274" s="12">
        <v>1</v>
      </c>
      <c r="D1274" s="12">
        <v>1</v>
      </c>
      <c r="E1274" s="15">
        <v>44075</v>
      </c>
      <c r="F1274" s="12">
        <v>990</v>
      </c>
      <c r="G1274" s="12">
        <v>0</v>
      </c>
      <c r="H1274" s="17">
        <v>0</v>
      </c>
      <c r="I1274" s="31">
        <v>0</v>
      </c>
      <c r="J1274" s="12">
        <v>990</v>
      </c>
      <c r="K1274" s="11" t="s">
        <v>23</v>
      </c>
      <c r="L1274" s="11" t="s">
        <v>212</v>
      </c>
      <c r="M1274" s="12">
        <v>316.8</v>
      </c>
      <c r="N1274" s="13">
        <v>673.2</v>
      </c>
    </row>
    <row r="1275" spans="1:14" x14ac:dyDescent="0.3">
      <c r="A1275" s="7" t="s">
        <v>2278</v>
      </c>
      <c r="B1275" s="11" t="s">
        <v>2279</v>
      </c>
      <c r="C1275" s="12">
        <v>1</v>
      </c>
      <c r="D1275" s="12">
        <v>1</v>
      </c>
      <c r="E1275" s="15">
        <v>44075</v>
      </c>
      <c r="F1275" s="12">
        <v>383</v>
      </c>
      <c r="G1275" s="12">
        <v>0</v>
      </c>
      <c r="H1275" s="17">
        <v>0</v>
      </c>
      <c r="I1275" s="31">
        <v>0</v>
      </c>
      <c r="J1275" s="12">
        <v>383</v>
      </c>
      <c r="K1275" s="11" t="s">
        <v>63</v>
      </c>
      <c r="L1275" s="11" t="s">
        <v>66</v>
      </c>
      <c r="M1275" s="12">
        <v>122.56</v>
      </c>
      <c r="N1275" s="13">
        <v>260.44</v>
      </c>
    </row>
    <row r="1276" spans="1:14" x14ac:dyDescent="0.3">
      <c r="A1276" s="7" t="s">
        <v>2280</v>
      </c>
      <c r="B1276" s="11" t="s">
        <v>2281</v>
      </c>
      <c r="C1276" s="12">
        <v>1</v>
      </c>
      <c r="D1276" s="12">
        <v>1</v>
      </c>
      <c r="E1276" s="15">
        <v>44075</v>
      </c>
      <c r="F1276" s="12">
        <v>168</v>
      </c>
      <c r="G1276" s="12">
        <v>0</v>
      </c>
      <c r="H1276" s="17">
        <v>0</v>
      </c>
      <c r="I1276" s="31">
        <v>0</v>
      </c>
      <c r="J1276" s="12">
        <v>168</v>
      </c>
      <c r="K1276" s="11" t="s">
        <v>11</v>
      </c>
      <c r="L1276" s="11" t="s">
        <v>12</v>
      </c>
      <c r="M1276" s="12">
        <v>25.2</v>
      </c>
      <c r="N1276" s="13">
        <v>142.80000000000001</v>
      </c>
    </row>
    <row r="1277" spans="1:14" x14ac:dyDescent="0.3">
      <c r="A1277" s="7" t="s">
        <v>2282</v>
      </c>
      <c r="B1277" s="11" t="s">
        <v>2283</v>
      </c>
      <c r="C1277" s="12">
        <v>1</v>
      </c>
      <c r="D1277" s="12">
        <v>1</v>
      </c>
      <c r="E1277" s="15">
        <v>44075</v>
      </c>
      <c r="F1277" s="12">
        <v>220</v>
      </c>
      <c r="G1277" s="12">
        <v>0</v>
      </c>
      <c r="H1277" s="17">
        <v>0</v>
      </c>
      <c r="I1277" s="31">
        <v>0</v>
      </c>
      <c r="J1277" s="12">
        <v>220</v>
      </c>
      <c r="K1277" s="11" t="s">
        <v>14</v>
      </c>
      <c r="L1277" s="11" t="s">
        <v>15</v>
      </c>
      <c r="M1277" s="12">
        <v>39.6</v>
      </c>
      <c r="N1277" s="13">
        <v>180.4</v>
      </c>
    </row>
    <row r="1278" spans="1:14" x14ac:dyDescent="0.3">
      <c r="A1278" s="7" t="s">
        <v>2284</v>
      </c>
      <c r="B1278" s="11" t="s">
        <v>2285</v>
      </c>
      <c r="C1278" s="12">
        <v>1</v>
      </c>
      <c r="D1278" s="12">
        <v>1</v>
      </c>
      <c r="E1278" s="15">
        <v>44075</v>
      </c>
      <c r="F1278" s="12">
        <v>192</v>
      </c>
      <c r="G1278" s="12">
        <v>0</v>
      </c>
      <c r="H1278" s="17">
        <v>0</v>
      </c>
      <c r="I1278" s="31">
        <v>0</v>
      </c>
      <c r="J1278" s="12">
        <v>192</v>
      </c>
      <c r="K1278" s="11" t="s">
        <v>14</v>
      </c>
      <c r="L1278" s="11" t="s">
        <v>78</v>
      </c>
      <c r="M1278" s="12">
        <v>34.56</v>
      </c>
      <c r="N1278" s="13">
        <v>157.44</v>
      </c>
    </row>
    <row r="1279" spans="1:14" x14ac:dyDescent="0.3">
      <c r="A1279" s="7" t="s">
        <v>2286</v>
      </c>
      <c r="B1279" s="11" t="s">
        <v>2287</v>
      </c>
      <c r="C1279" s="12">
        <v>1</v>
      </c>
      <c r="D1279" s="12">
        <v>1</v>
      </c>
      <c r="E1279" s="15">
        <v>44075</v>
      </c>
      <c r="F1279" s="12">
        <v>255</v>
      </c>
      <c r="G1279" s="12">
        <v>0</v>
      </c>
      <c r="H1279" s="17">
        <v>0</v>
      </c>
      <c r="I1279" s="31">
        <v>0</v>
      </c>
      <c r="J1279" s="12">
        <v>255</v>
      </c>
      <c r="K1279" s="11" t="s">
        <v>20</v>
      </c>
      <c r="L1279" s="11" t="s">
        <v>102</v>
      </c>
      <c r="M1279" s="12">
        <v>66.3</v>
      </c>
      <c r="N1279" s="13">
        <v>188.7</v>
      </c>
    </row>
    <row r="1280" spans="1:14" x14ac:dyDescent="0.3">
      <c r="A1280" s="7" t="s">
        <v>2288</v>
      </c>
      <c r="B1280" s="11" t="s">
        <v>2289</v>
      </c>
      <c r="C1280" s="12">
        <v>1</v>
      </c>
      <c r="D1280" s="12">
        <v>1</v>
      </c>
      <c r="E1280" s="15">
        <v>44075</v>
      </c>
      <c r="F1280" s="12">
        <v>327</v>
      </c>
      <c r="G1280" s="12">
        <v>0</v>
      </c>
      <c r="H1280" s="17">
        <v>0</v>
      </c>
      <c r="I1280" s="31">
        <v>0</v>
      </c>
      <c r="J1280" s="12">
        <v>327</v>
      </c>
      <c r="K1280" s="11" t="s">
        <v>20</v>
      </c>
      <c r="L1280" s="11" t="s">
        <v>100</v>
      </c>
      <c r="M1280" s="12">
        <v>94.83</v>
      </c>
      <c r="N1280" s="13">
        <v>232.17000000000002</v>
      </c>
    </row>
    <row r="1281" spans="1:14" x14ac:dyDescent="0.3">
      <c r="A1281" s="7" t="s">
        <v>2290</v>
      </c>
      <c r="B1281" s="11" t="s">
        <v>2291</v>
      </c>
      <c r="C1281" s="12">
        <v>1</v>
      </c>
      <c r="D1281" s="12">
        <v>1</v>
      </c>
      <c r="E1281" s="15">
        <v>44075</v>
      </c>
      <c r="F1281" s="12">
        <v>805</v>
      </c>
      <c r="G1281" s="12">
        <v>0</v>
      </c>
      <c r="H1281" s="17">
        <v>0</v>
      </c>
      <c r="I1281" s="31">
        <v>0</v>
      </c>
      <c r="J1281" s="12">
        <v>805</v>
      </c>
      <c r="K1281" s="11" t="s">
        <v>23</v>
      </c>
      <c r="L1281" s="11" t="s">
        <v>180</v>
      </c>
      <c r="M1281" s="12">
        <v>249.55</v>
      </c>
      <c r="N1281" s="13">
        <v>555.45000000000005</v>
      </c>
    </row>
    <row r="1282" spans="1:14" x14ac:dyDescent="0.3">
      <c r="A1282" s="7" t="s">
        <v>2292</v>
      </c>
      <c r="B1282" s="11" t="s">
        <v>2293</v>
      </c>
      <c r="C1282" s="12">
        <v>1</v>
      </c>
      <c r="D1282" s="12">
        <v>1</v>
      </c>
      <c r="E1282" s="15">
        <v>44075</v>
      </c>
      <c r="F1282" s="12">
        <v>992</v>
      </c>
      <c r="G1282" s="12">
        <v>0</v>
      </c>
      <c r="H1282" s="17">
        <v>0</v>
      </c>
      <c r="I1282" s="31">
        <v>0</v>
      </c>
      <c r="J1282" s="12">
        <v>992</v>
      </c>
      <c r="K1282" s="11" t="s">
        <v>23</v>
      </c>
      <c r="L1282" s="11" t="s">
        <v>405</v>
      </c>
      <c r="M1282" s="12">
        <v>277.76000000000005</v>
      </c>
      <c r="N1282" s="13">
        <v>714.24</v>
      </c>
    </row>
    <row r="1283" spans="1:14" x14ac:dyDescent="0.3">
      <c r="A1283" s="7" t="s">
        <v>2294</v>
      </c>
      <c r="B1283" s="11" t="s">
        <v>2295</v>
      </c>
      <c r="C1283" s="12">
        <v>1</v>
      </c>
      <c r="D1283" s="12">
        <v>1</v>
      </c>
      <c r="E1283" s="15">
        <v>44075</v>
      </c>
      <c r="F1283" s="12">
        <v>383</v>
      </c>
      <c r="G1283" s="12">
        <v>0</v>
      </c>
      <c r="H1283" s="17">
        <v>0</v>
      </c>
      <c r="I1283" s="31">
        <v>0</v>
      </c>
      <c r="J1283" s="12">
        <v>383</v>
      </c>
      <c r="K1283" s="11" t="s">
        <v>63</v>
      </c>
      <c r="L1283" s="11" t="s">
        <v>66</v>
      </c>
      <c r="M1283" s="12">
        <v>122.56</v>
      </c>
      <c r="N1283" s="13">
        <v>260.44</v>
      </c>
    </row>
    <row r="1284" spans="1:14" x14ac:dyDescent="0.3">
      <c r="A1284" s="7" t="s">
        <v>2296</v>
      </c>
      <c r="B1284" s="11" t="s">
        <v>2297</v>
      </c>
      <c r="C1284" s="12">
        <v>1</v>
      </c>
      <c r="D1284" s="12">
        <v>1</v>
      </c>
      <c r="E1284" s="15">
        <v>44075</v>
      </c>
      <c r="F1284" s="12">
        <v>144</v>
      </c>
      <c r="G1284" s="12">
        <v>0</v>
      </c>
      <c r="H1284" s="17">
        <v>0</v>
      </c>
      <c r="I1284" s="31">
        <v>0</v>
      </c>
      <c r="J1284" s="12">
        <v>144</v>
      </c>
      <c r="K1284" s="11" t="s">
        <v>11</v>
      </c>
      <c r="L1284" s="11" t="s">
        <v>119</v>
      </c>
      <c r="M1284" s="12">
        <v>66.240000000000009</v>
      </c>
      <c r="N1284" s="13">
        <v>77.759999999999991</v>
      </c>
    </row>
    <row r="1285" spans="1:14" x14ac:dyDescent="0.3">
      <c r="A1285" s="7" t="s">
        <v>2298</v>
      </c>
      <c r="B1285" s="11" t="s">
        <v>2299</v>
      </c>
      <c r="C1285" s="12">
        <v>1</v>
      </c>
      <c r="D1285" s="12">
        <v>1</v>
      </c>
      <c r="E1285" s="15">
        <v>44075</v>
      </c>
      <c r="F1285" s="12">
        <v>240</v>
      </c>
      <c r="G1285" s="12">
        <v>0</v>
      </c>
      <c r="H1285" s="17">
        <v>0</v>
      </c>
      <c r="I1285" s="31">
        <v>0</v>
      </c>
      <c r="J1285" s="12">
        <v>240</v>
      </c>
      <c r="K1285" s="11" t="s">
        <v>14</v>
      </c>
      <c r="L1285" s="11" t="s">
        <v>17</v>
      </c>
      <c r="M1285" s="12">
        <v>43.199999999999996</v>
      </c>
      <c r="N1285" s="13">
        <v>196.8</v>
      </c>
    </row>
    <row r="1286" spans="1:14" x14ac:dyDescent="0.3">
      <c r="A1286" s="7" t="s">
        <v>2300</v>
      </c>
      <c r="B1286" s="11" t="s">
        <v>2301</v>
      </c>
      <c r="C1286" s="12">
        <v>1</v>
      </c>
      <c r="D1286" s="12">
        <v>1</v>
      </c>
      <c r="E1286" s="15">
        <v>44075</v>
      </c>
      <c r="F1286" s="12">
        <v>313</v>
      </c>
      <c r="G1286" s="12">
        <v>0</v>
      </c>
      <c r="H1286" s="17">
        <v>0</v>
      </c>
      <c r="I1286" s="31">
        <v>0</v>
      </c>
      <c r="J1286" s="12">
        <v>313</v>
      </c>
      <c r="K1286" s="11" t="s">
        <v>20</v>
      </c>
      <c r="L1286" s="11" t="s">
        <v>21</v>
      </c>
      <c r="M1286" s="12">
        <v>93.899999999999991</v>
      </c>
      <c r="N1286" s="13">
        <v>219.10000000000002</v>
      </c>
    </row>
    <row r="1287" spans="1:14" x14ac:dyDescent="0.3">
      <c r="A1287" s="7" t="s">
        <v>2302</v>
      </c>
      <c r="B1287" s="11" t="s">
        <v>2303</v>
      </c>
      <c r="C1287" s="12">
        <v>1</v>
      </c>
      <c r="D1287" s="12">
        <v>1</v>
      </c>
      <c r="E1287" s="15">
        <v>44075</v>
      </c>
      <c r="F1287" s="12">
        <v>258</v>
      </c>
      <c r="G1287" s="12">
        <v>0</v>
      </c>
      <c r="H1287" s="17">
        <v>0</v>
      </c>
      <c r="I1287" s="31">
        <v>0</v>
      </c>
      <c r="J1287" s="12">
        <v>258</v>
      </c>
      <c r="K1287" s="11" t="s">
        <v>20</v>
      </c>
      <c r="L1287" s="11" t="s">
        <v>105</v>
      </c>
      <c r="M1287" s="12">
        <v>72.240000000000009</v>
      </c>
      <c r="N1287" s="13">
        <v>185.76</v>
      </c>
    </row>
    <row r="1288" spans="1:14" x14ac:dyDescent="0.3">
      <c r="A1288" s="7" t="s">
        <v>2304</v>
      </c>
      <c r="B1288" s="11" t="s">
        <v>2305</v>
      </c>
      <c r="C1288" s="12">
        <v>1</v>
      </c>
      <c r="D1288" s="12">
        <v>1</v>
      </c>
      <c r="E1288" s="15">
        <v>44075</v>
      </c>
      <c r="F1288" s="12">
        <v>1086</v>
      </c>
      <c r="G1288" s="12">
        <v>0</v>
      </c>
      <c r="H1288" s="17">
        <v>0</v>
      </c>
      <c r="I1288" s="31">
        <v>0</v>
      </c>
      <c r="J1288" s="12">
        <v>1086</v>
      </c>
      <c r="K1288" s="11" t="s">
        <v>23</v>
      </c>
      <c r="L1288" s="11" t="s">
        <v>467</v>
      </c>
      <c r="M1288" s="12">
        <v>293.22000000000003</v>
      </c>
      <c r="N1288" s="13">
        <v>792.78</v>
      </c>
    </row>
    <row r="1289" spans="1:14" x14ac:dyDescent="0.3">
      <c r="A1289" s="7" t="s">
        <v>2306</v>
      </c>
      <c r="B1289" s="11" t="s">
        <v>2307</v>
      </c>
      <c r="C1289" s="12">
        <v>1</v>
      </c>
      <c r="D1289" s="12">
        <v>1</v>
      </c>
      <c r="E1289" s="15">
        <v>44075</v>
      </c>
      <c r="F1289" s="12">
        <v>526</v>
      </c>
      <c r="G1289" s="12">
        <v>0</v>
      </c>
      <c r="H1289" s="17">
        <v>0</v>
      </c>
      <c r="I1289" s="31">
        <v>0</v>
      </c>
      <c r="J1289" s="12">
        <v>526</v>
      </c>
      <c r="K1289" s="11" t="s">
        <v>23</v>
      </c>
      <c r="L1289" s="11" t="s">
        <v>183</v>
      </c>
      <c r="M1289" s="12">
        <v>210.4</v>
      </c>
      <c r="N1289" s="13">
        <v>315.60000000000002</v>
      </c>
    </row>
    <row r="1290" spans="1:14" x14ac:dyDescent="0.3">
      <c r="A1290" s="7" t="s">
        <v>2308</v>
      </c>
      <c r="B1290" s="11" t="s">
        <v>2309</v>
      </c>
      <c r="C1290" s="12">
        <v>1</v>
      </c>
      <c r="D1290" s="12">
        <v>1</v>
      </c>
      <c r="E1290" s="15">
        <v>44075</v>
      </c>
      <c r="F1290" s="12">
        <v>1491</v>
      </c>
      <c r="G1290" s="12">
        <v>0</v>
      </c>
      <c r="H1290" s="17">
        <v>0</v>
      </c>
      <c r="I1290" s="31">
        <v>0</v>
      </c>
      <c r="J1290" s="12">
        <v>1491</v>
      </c>
      <c r="K1290" s="11" t="s">
        <v>26</v>
      </c>
      <c r="L1290" s="11" t="s">
        <v>31</v>
      </c>
      <c r="M1290" s="12">
        <v>506.94000000000005</v>
      </c>
      <c r="N1290" s="13">
        <v>984.06</v>
      </c>
    </row>
    <row r="1291" spans="1:14" x14ac:dyDescent="0.3">
      <c r="A1291" s="7" t="s">
        <v>2310</v>
      </c>
      <c r="B1291" s="11" t="s">
        <v>2311</v>
      </c>
      <c r="C1291" s="12">
        <v>1</v>
      </c>
      <c r="D1291" s="12">
        <v>1</v>
      </c>
      <c r="E1291" s="15">
        <v>44075</v>
      </c>
      <c r="F1291" s="12">
        <v>144</v>
      </c>
      <c r="G1291" s="12">
        <v>0</v>
      </c>
      <c r="H1291" s="17">
        <v>0</v>
      </c>
      <c r="I1291" s="31">
        <v>0</v>
      </c>
      <c r="J1291" s="12">
        <v>144</v>
      </c>
      <c r="K1291" s="11" t="s">
        <v>11</v>
      </c>
      <c r="L1291" s="11" t="s">
        <v>119</v>
      </c>
      <c r="M1291" s="12">
        <v>66.240000000000009</v>
      </c>
      <c r="N1291" s="13">
        <v>77.759999999999991</v>
      </c>
    </row>
    <row r="1292" spans="1:14" x14ac:dyDescent="0.3">
      <c r="A1292" s="7" t="s">
        <v>2312</v>
      </c>
      <c r="B1292" s="11" t="s">
        <v>2313</v>
      </c>
      <c r="C1292" s="12">
        <v>1</v>
      </c>
      <c r="D1292" s="12">
        <v>1</v>
      </c>
      <c r="E1292" s="15">
        <v>44075</v>
      </c>
      <c r="F1292" s="12">
        <v>210</v>
      </c>
      <c r="G1292" s="12">
        <v>0</v>
      </c>
      <c r="H1292" s="17">
        <v>0</v>
      </c>
      <c r="I1292" s="31">
        <v>0</v>
      </c>
      <c r="J1292" s="12">
        <v>210</v>
      </c>
      <c r="K1292" s="11" t="s">
        <v>14</v>
      </c>
      <c r="L1292" s="11" t="s">
        <v>75</v>
      </c>
      <c r="M1292" s="12">
        <v>37.799999999999997</v>
      </c>
      <c r="N1292" s="13">
        <v>172.2</v>
      </c>
    </row>
    <row r="1293" spans="1:14" x14ac:dyDescent="0.3">
      <c r="A1293" s="7" t="s">
        <v>2314</v>
      </c>
      <c r="B1293" s="11" t="s">
        <v>2315</v>
      </c>
      <c r="C1293" s="12">
        <v>1</v>
      </c>
      <c r="D1293" s="12">
        <v>1</v>
      </c>
      <c r="E1293" s="15">
        <v>44075</v>
      </c>
      <c r="F1293" s="12">
        <v>313</v>
      </c>
      <c r="G1293" s="12">
        <v>0</v>
      </c>
      <c r="H1293" s="17">
        <v>0</v>
      </c>
      <c r="I1293" s="31">
        <v>0</v>
      </c>
      <c r="J1293" s="12">
        <v>313</v>
      </c>
      <c r="K1293" s="11" t="s">
        <v>20</v>
      </c>
      <c r="L1293" s="11" t="s">
        <v>21</v>
      </c>
      <c r="M1293" s="12">
        <v>93.899999999999991</v>
      </c>
      <c r="N1293" s="13">
        <v>219.10000000000002</v>
      </c>
    </row>
    <row r="1294" spans="1:14" x14ac:dyDescent="0.3">
      <c r="A1294" s="7" t="s">
        <v>2316</v>
      </c>
      <c r="B1294" s="11" t="s">
        <v>2317</v>
      </c>
      <c r="C1294" s="12">
        <v>1</v>
      </c>
      <c r="D1294" s="12">
        <v>1</v>
      </c>
      <c r="E1294" s="15">
        <v>44075</v>
      </c>
      <c r="F1294" s="12">
        <v>255</v>
      </c>
      <c r="G1294" s="12">
        <v>0</v>
      </c>
      <c r="H1294" s="17">
        <v>0</v>
      </c>
      <c r="I1294" s="31">
        <v>0</v>
      </c>
      <c r="J1294" s="12">
        <v>255</v>
      </c>
      <c r="K1294" s="11" t="s">
        <v>20</v>
      </c>
      <c r="L1294" s="11" t="s">
        <v>102</v>
      </c>
      <c r="M1294" s="12">
        <v>66.3</v>
      </c>
      <c r="N1294" s="13">
        <v>188.7</v>
      </c>
    </row>
    <row r="1295" spans="1:14" x14ac:dyDescent="0.3">
      <c r="A1295" s="7" t="s">
        <v>2318</v>
      </c>
      <c r="B1295" s="11" t="s">
        <v>2319</v>
      </c>
      <c r="C1295" s="12">
        <v>1</v>
      </c>
      <c r="D1295" s="12">
        <v>1</v>
      </c>
      <c r="E1295" s="15">
        <v>44075</v>
      </c>
      <c r="F1295" s="12">
        <v>992</v>
      </c>
      <c r="G1295" s="12">
        <v>0</v>
      </c>
      <c r="H1295" s="17">
        <v>0</v>
      </c>
      <c r="I1295" s="31">
        <v>0</v>
      </c>
      <c r="J1295" s="12">
        <v>992</v>
      </c>
      <c r="K1295" s="11" t="s">
        <v>23</v>
      </c>
      <c r="L1295" s="11" t="s">
        <v>405</v>
      </c>
      <c r="M1295" s="12">
        <v>277.76000000000005</v>
      </c>
      <c r="N1295" s="13">
        <v>714.24</v>
      </c>
    </row>
    <row r="1296" spans="1:14" x14ac:dyDescent="0.3">
      <c r="A1296" s="7" t="s">
        <v>2320</v>
      </c>
      <c r="B1296" s="11" t="s">
        <v>2321</v>
      </c>
      <c r="C1296" s="12">
        <v>1</v>
      </c>
      <c r="D1296" s="12">
        <v>1</v>
      </c>
      <c r="E1296" s="15">
        <v>44075</v>
      </c>
      <c r="F1296" s="12">
        <v>172</v>
      </c>
      <c r="G1296" s="12">
        <v>0</v>
      </c>
      <c r="H1296" s="17">
        <v>0</v>
      </c>
      <c r="I1296" s="31">
        <v>0</v>
      </c>
      <c r="J1296" s="12">
        <v>172</v>
      </c>
      <c r="K1296" s="11" t="s">
        <v>11</v>
      </c>
      <c r="L1296" s="11" t="s">
        <v>71</v>
      </c>
      <c r="M1296" s="12">
        <v>65.36</v>
      </c>
      <c r="N1296" s="13">
        <v>106.64</v>
      </c>
    </row>
    <row r="1297" spans="1:14" x14ac:dyDescent="0.3">
      <c r="A1297" s="7" t="s">
        <v>2322</v>
      </c>
      <c r="B1297" s="11" t="s">
        <v>2323</v>
      </c>
      <c r="C1297" s="12">
        <v>1</v>
      </c>
      <c r="D1297" s="12">
        <v>1</v>
      </c>
      <c r="E1297" s="15">
        <v>44075</v>
      </c>
      <c r="F1297" s="12">
        <v>192</v>
      </c>
      <c r="G1297" s="12">
        <v>0</v>
      </c>
      <c r="H1297" s="17">
        <v>0</v>
      </c>
      <c r="I1297" s="31">
        <v>0</v>
      </c>
      <c r="J1297" s="12">
        <v>192</v>
      </c>
      <c r="K1297" s="11" t="s">
        <v>14</v>
      </c>
      <c r="L1297" s="11" t="s">
        <v>78</v>
      </c>
      <c r="M1297" s="12">
        <v>34.56</v>
      </c>
      <c r="N1297" s="13">
        <v>157.44</v>
      </c>
    </row>
    <row r="1298" spans="1:14" x14ac:dyDescent="0.3">
      <c r="A1298" s="7" t="s">
        <v>2324</v>
      </c>
      <c r="B1298" s="11" t="s">
        <v>2325</v>
      </c>
      <c r="C1298" s="12">
        <v>1</v>
      </c>
      <c r="D1298" s="12">
        <v>1</v>
      </c>
      <c r="E1298" s="15">
        <v>44075</v>
      </c>
      <c r="F1298" s="12">
        <v>258</v>
      </c>
      <c r="G1298" s="12">
        <v>0</v>
      </c>
      <c r="H1298" s="17">
        <v>0</v>
      </c>
      <c r="I1298" s="31">
        <v>0</v>
      </c>
      <c r="J1298" s="12">
        <v>258</v>
      </c>
      <c r="K1298" s="11" t="s">
        <v>20</v>
      </c>
      <c r="L1298" s="11" t="s">
        <v>105</v>
      </c>
      <c r="M1298" s="12">
        <v>72.240000000000009</v>
      </c>
      <c r="N1298" s="13">
        <v>185.76</v>
      </c>
    </row>
    <row r="1299" spans="1:14" x14ac:dyDescent="0.3">
      <c r="A1299" s="7" t="s">
        <v>2326</v>
      </c>
      <c r="B1299" s="11" t="s">
        <v>2327</v>
      </c>
      <c r="C1299" s="12">
        <v>1</v>
      </c>
      <c r="D1299" s="12">
        <v>1</v>
      </c>
      <c r="E1299" s="15">
        <v>44075</v>
      </c>
      <c r="F1299" s="12">
        <v>327</v>
      </c>
      <c r="G1299" s="12">
        <v>0</v>
      </c>
      <c r="H1299" s="17">
        <v>0</v>
      </c>
      <c r="I1299" s="31">
        <v>0</v>
      </c>
      <c r="J1299" s="12">
        <v>327</v>
      </c>
      <c r="K1299" s="11" t="s">
        <v>20</v>
      </c>
      <c r="L1299" s="11" t="s">
        <v>100</v>
      </c>
      <c r="M1299" s="12">
        <v>94.83</v>
      </c>
      <c r="N1299" s="13">
        <v>232.17000000000002</v>
      </c>
    </row>
    <row r="1300" spans="1:14" x14ac:dyDescent="0.3">
      <c r="A1300" s="7" t="s">
        <v>2328</v>
      </c>
      <c r="B1300" s="11" t="s">
        <v>2329</v>
      </c>
      <c r="C1300" s="12">
        <v>1</v>
      </c>
      <c r="D1300" s="12">
        <v>1</v>
      </c>
      <c r="E1300" s="15">
        <v>44075</v>
      </c>
      <c r="F1300" s="12">
        <v>327</v>
      </c>
      <c r="G1300" s="12">
        <v>0</v>
      </c>
      <c r="H1300" s="17">
        <v>0</v>
      </c>
      <c r="I1300" s="31">
        <v>0</v>
      </c>
      <c r="J1300" s="12">
        <v>327</v>
      </c>
      <c r="K1300" s="11" t="s">
        <v>20</v>
      </c>
      <c r="L1300" s="11" t="s">
        <v>100</v>
      </c>
      <c r="M1300" s="12">
        <v>94.83</v>
      </c>
      <c r="N1300" s="13">
        <v>232.17000000000002</v>
      </c>
    </row>
    <row r="1301" spans="1:14" x14ac:dyDescent="0.3">
      <c r="A1301" s="7" t="s">
        <v>2330</v>
      </c>
      <c r="B1301" s="11" t="s">
        <v>2331</v>
      </c>
      <c r="C1301" s="12">
        <v>1</v>
      </c>
      <c r="D1301" s="12">
        <v>1</v>
      </c>
      <c r="E1301" s="15">
        <v>44075</v>
      </c>
      <c r="F1301" s="12">
        <v>992</v>
      </c>
      <c r="G1301" s="12">
        <v>0</v>
      </c>
      <c r="H1301" s="17">
        <v>0</v>
      </c>
      <c r="I1301" s="31">
        <v>0</v>
      </c>
      <c r="J1301" s="12">
        <v>992</v>
      </c>
      <c r="K1301" s="11" t="s">
        <v>23</v>
      </c>
      <c r="L1301" s="11" t="s">
        <v>405</v>
      </c>
      <c r="M1301" s="12">
        <v>277.76000000000005</v>
      </c>
      <c r="N1301" s="13">
        <v>714.24</v>
      </c>
    </row>
    <row r="1302" spans="1:14" x14ac:dyDescent="0.3">
      <c r="A1302" s="7" t="s">
        <v>2332</v>
      </c>
      <c r="B1302" s="11" t="s">
        <v>2333</v>
      </c>
      <c r="C1302" s="12">
        <v>1</v>
      </c>
      <c r="D1302" s="12">
        <v>1</v>
      </c>
      <c r="E1302" s="15">
        <v>44075</v>
      </c>
      <c r="F1302" s="12">
        <v>951</v>
      </c>
      <c r="G1302" s="12">
        <v>0</v>
      </c>
      <c r="H1302" s="17">
        <v>0</v>
      </c>
      <c r="I1302" s="31">
        <v>0</v>
      </c>
      <c r="J1302" s="12">
        <v>951</v>
      </c>
      <c r="K1302" s="11" t="s">
        <v>23</v>
      </c>
      <c r="L1302" s="11" t="s">
        <v>24</v>
      </c>
      <c r="M1302" s="12">
        <v>247.26000000000002</v>
      </c>
      <c r="N1302" s="13">
        <v>703.74</v>
      </c>
    </row>
    <row r="1303" spans="1:14" x14ac:dyDescent="0.3">
      <c r="A1303" s="7" t="s">
        <v>2334</v>
      </c>
      <c r="B1303" s="11" t="s">
        <v>2335</v>
      </c>
      <c r="C1303" s="12">
        <v>1</v>
      </c>
      <c r="D1303" s="12">
        <v>1</v>
      </c>
      <c r="E1303" s="15">
        <v>44075</v>
      </c>
      <c r="F1303" s="12">
        <v>948</v>
      </c>
      <c r="G1303" s="12">
        <v>0</v>
      </c>
      <c r="H1303" s="17">
        <v>0</v>
      </c>
      <c r="I1303" s="31">
        <v>0</v>
      </c>
      <c r="J1303" s="12">
        <v>948</v>
      </c>
      <c r="K1303" s="11" t="s">
        <v>26</v>
      </c>
      <c r="L1303" s="11" t="s">
        <v>27</v>
      </c>
      <c r="M1303" s="12">
        <v>303.36</v>
      </c>
      <c r="N1303" s="13">
        <v>644.64</v>
      </c>
    </row>
    <row r="1304" spans="1:14" x14ac:dyDescent="0.3">
      <c r="A1304" s="7" t="s">
        <v>2336</v>
      </c>
      <c r="B1304" s="11" t="s">
        <v>2337</v>
      </c>
      <c r="C1304" s="12">
        <v>1</v>
      </c>
      <c r="D1304" s="12">
        <v>1</v>
      </c>
      <c r="E1304" s="15">
        <v>44075</v>
      </c>
      <c r="F1304" s="12">
        <v>144</v>
      </c>
      <c r="G1304" s="12">
        <v>0</v>
      </c>
      <c r="H1304" s="17">
        <v>0</v>
      </c>
      <c r="I1304" s="31">
        <v>0</v>
      </c>
      <c r="J1304" s="12">
        <v>144</v>
      </c>
      <c r="K1304" s="11" t="s">
        <v>11</v>
      </c>
      <c r="L1304" s="11" t="s">
        <v>119</v>
      </c>
      <c r="M1304" s="12">
        <v>66.240000000000009</v>
      </c>
      <c r="N1304" s="13">
        <v>77.759999999999991</v>
      </c>
    </row>
    <row r="1305" spans="1:14" x14ac:dyDescent="0.3">
      <c r="A1305" s="7" t="s">
        <v>2338</v>
      </c>
      <c r="B1305" s="11" t="s">
        <v>2339</v>
      </c>
      <c r="C1305" s="12">
        <v>1</v>
      </c>
      <c r="D1305" s="12">
        <v>1</v>
      </c>
      <c r="E1305" s="15">
        <v>44075</v>
      </c>
      <c r="F1305" s="12">
        <v>205</v>
      </c>
      <c r="G1305" s="12">
        <v>0</v>
      </c>
      <c r="H1305" s="17">
        <v>0</v>
      </c>
      <c r="I1305" s="31">
        <v>0</v>
      </c>
      <c r="J1305" s="12">
        <v>205</v>
      </c>
      <c r="K1305" s="11" t="s">
        <v>14</v>
      </c>
      <c r="L1305" s="11" t="s">
        <v>87</v>
      </c>
      <c r="M1305" s="12">
        <v>36.9</v>
      </c>
      <c r="N1305" s="13">
        <v>168.1</v>
      </c>
    </row>
    <row r="1306" spans="1:14" x14ac:dyDescent="0.3">
      <c r="A1306" s="7" t="s">
        <v>2340</v>
      </c>
      <c r="B1306" s="11" t="s">
        <v>2341</v>
      </c>
      <c r="C1306" s="12">
        <v>1</v>
      </c>
      <c r="D1306" s="12">
        <v>1</v>
      </c>
      <c r="E1306" s="15">
        <v>44075</v>
      </c>
      <c r="F1306" s="12">
        <v>258</v>
      </c>
      <c r="G1306" s="12">
        <v>0</v>
      </c>
      <c r="H1306" s="17">
        <v>0</v>
      </c>
      <c r="I1306" s="31">
        <v>0</v>
      </c>
      <c r="J1306" s="12">
        <v>258</v>
      </c>
      <c r="K1306" s="11" t="s">
        <v>20</v>
      </c>
      <c r="L1306" s="11" t="s">
        <v>105</v>
      </c>
      <c r="M1306" s="12">
        <v>72.240000000000009</v>
      </c>
      <c r="N1306" s="13">
        <v>185.76</v>
      </c>
    </row>
    <row r="1307" spans="1:14" x14ac:dyDescent="0.3">
      <c r="A1307" s="7" t="s">
        <v>2342</v>
      </c>
      <c r="B1307" s="11" t="s">
        <v>2343</v>
      </c>
      <c r="C1307" s="12">
        <v>1</v>
      </c>
      <c r="D1307" s="12">
        <v>1</v>
      </c>
      <c r="E1307" s="15">
        <v>44075</v>
      </c>
      <c r="F1307" s="12">
        <v>345</v>
      </c>
      <c r="G1307" s="12">
        <v>0</v>
      </c>
      <c r="H1307" s="17">
        <v>0</v>
      </c>
      <c r="I1307" s="31">
        <v>0</v>
      </c>
      <c r="J1307" s="12">
        <v>345</v>
      </c>
      <c r="K1307" s="11" t="s">
        <v>63</v>
      </c>
      <c r="L1307" s="11" t="s">
        <v>116</v>
      </c>
      <c r="M1307" s="12">
        <v>106.95</v>
      </c>
      <c r="N1307" s="13">
        <v>238.05</v>
      </c>
    </row>
    <row r="1308" spans="1:14" x14ac:dyDescent="0.3">
      <c r="A1308" s="7" t="s">
        <v>2344</v>
      </c>
      <c r="B1308" s="11" t="s">
        <v>2345</v>
      </c>
      <c r="C1308" s="12">
        <v>1</v>
      </c>
      <c r="D1308" s="12">
        <v>1</v>
      </c>
      <c r="E1308" s="15">
        <v>44075</v>
      </c>
      <c r="F1308" s="12">
        <v>168</v>
      </c>
      <c r="G1308" s="12">
        <v>0</v>
      </c>
      <c r="H1308" s="17">
        <v>0</v>
      </c>
      <c r="I1308" s="31">
        <v>0</v>
      </c>
      <c r="J1308" s="12">
        <v>168</v>
      </c>
      <c r="K1308" s="11" t="s">
        <v>11</v>
      </c>
      <c r="L1308" s="11" t="s">
        <v>121</v>
      </c>
      <c r="M1308" s="12">
        <v>75.600000000000009</v>
      </c>
      <c r="N1308" s="13">
        <v>92.399999999999991</v>
      </c>
    </row>
    <row r="1309" spans="1:14" x14ac:dyDescent="0.3">
      <c r="A1309" s="7" t="s">
        <v>2346</v>
      </c>
      <c r="B1309" s="11" t="s">
        <v>2347</v>
      </c>
      <c r="C1309" s="12">
        <v>1</v>
      </c>
      <c r="D1309" s="12">
        <v>1</v>
      </c>
      <c r="E1309" s="15">
        <v>44075</v>
      </c>
      <c r="F1309" s="12">
        <v>192</v>
      </c>
      <c r="G1309" s="12">
        <v>0</v>
      </c>
      <c r="H1309" s="17">
        <v>0</v>
      </c>
      <c r="I1309" s="31">
        <v>0</v>
      </c>
      <c r="J1309" s="12">
        <v>192</v>
      </c>
      <c r="K1309" s="11" t="s">
        <v>14</v>
      </c>
      <c r="L1309" s="11" t="s">
        <v>78</v>
      </c>
      <c r="M1309" s="12">
        <v>34.56</v>
      </c>
      <c r="N1309" s="13">
        <v>157.44</v>
      </c>
    </row>
    <row r="1310" spans="1:14" x14ac:dyDescent="0.3">
      <c r="A1310" s="7" t="s">
        <v>2348</v>
      </c>
      <c r="B1310" s="11" t="s">
        <v>2349</v>
      </c>
      <c r="C1310" s="12">
        <v>1</v>
      </c>
      <c r="D1310" s="12">
        <v>1</v>
      </c>
      <c r="E1310" s="15">
        <v>44075</v>
      </c>
      <c r="F1310" s="12">
        <v>220</v>
      </c>
      <c r="G1310" s="12">
        <v>0</v>
      </c>
      <c r="H1310" s="17">
        <v>0</v>
      </c>
      <c r="I1310" s="31">
        <v>0</v>
      </c>
      <c r="J1310" s="12">
        <v>220</v>
      </c>
      <c r="K1310" s="11" t="s">
        <v>14</v>
      </c>
      <c r="L1310" s="11" t="s">
        <v>15</v>
      </c>
      <c r="M1310" s="12">
        <v>39.6</v>
      </c>
      <c r="N1310" s="13">
        <v>180.4</v>
      </c>
    </row>
    <row r="1311" spans="1:14" x14ac:dyDescent="0.3">
      <c r="A1311" s="7" t="s">
        <v>2350</v>
      </c>
      <c r="B1311" s="11" t="s">
        <v>2351</v>
      </c>
      <c r="C1311" s="12">
        <v>1</v>
      </c>
      <c r="D1311" s="12">
        <v>1</v>
      </c>
      <c r="E1311" s="15">
        <v>44075</v>
      </c>
      <c r="F1311" s="12">
        <v>313</v>
      </c>
      <c r="G1311" s="12">
        <v>0</v>
      </c>
      <c r="H1311" s="17">
        <v>0</v>
      </c>
      <c r="I1311" s="31">
        <v>0</v>
      </c>
      <c r="J1311" s="12">
        <v>313</v>
      </c>
      <c r="K1311" s="11" t="s">
        <v>20</v>
      </c>
      <c r="L1311" s="11" t="s">
        <v>21</v>
      </c>
      <c r="M1311" s="12">
        <v>93.899999999999991</v>
      </c>
      <c r="N1311" s="13">
        <v>219.10000000000002</v>
      </c>
    </row>
    <row r="1312" spans="1:14" x14ac:dyDescent="0.3">
      <c r="A1312" s="7" t="s">
        <v>2352</v>
      </c>
      <c r="B1312" s="11" t="s">
        <v>2353</v>
      </c>
      <c r="C1312" s="12">
        <v>1</v>
      </c>
      <c r="D1312" s="12">
        <v>1</v>
      </c>
      <c r="E1312" s="15">
        <v>44075</v>
      </c>
      <c r="F1312" s="12">
        <v>327</v>
      </c>
      <c r="G1312" s="12">
        <v>0</v>
      </c>
      <c r="H1312" s="17">
        <v>0</v>
      </c>
      <c r="I1312" s="31">
        <v>0</v>
      </c>
      <c r="J1312" s="12">
        <v>327</v>
      </c>
      <c r="K1312" s="11" t="s">
        <v>20</v>
      </c>
      <c r="L1312" s="11" t="s">
        <v>100</v>
      </c>
      <c r="M1312" s="12">
        <v>94.83</v>
      </c>
      <c r="N1312" s="13">
        <v>232.17000000000002</v>
      </c>
    </row>
    <row r="1313" spans="1:14" x14ac:dyDescent="0.3">
      <c r="A1313" s="7" t="s">
        <v>2354</v>
      </c>
      <c r="B1313" s="11" t="s">
        <v>2355</v>
      </c>
      <c r="C1313" s="12">
        <v>1</v>
      </c>
      <c r="D1313" s="12">
        <v>1</v>
      </c>
      <c r="E1313" s="15">
        <v>44075</v>
      </c>
      <c r="F1313" s="12">
        <v>255</v>
      </c>
      <c r="G1313" s="12">
        <v>0</v>
      </c>
      <c r="H1313" s="17">
        <v>0</v>
      </c>
      <c r="I1313" s="31">
        <v>0</v>
      </c>
      <c r="J1313" s="12">
        <v>255</v>
      </c>
      <c r="K1313" s="11" t="s">
        <v>20</v>
      </c>
      <c r="L1313" s="11" t="s">
        <v>102</v>
      </c>
      <c r="M1313" s="12">
        <v>66.3</v>
      </c>
      <c r="N1313" s="13">
        <v>188.7</v>
      </c>
    </row>
    <row r="1314" spans="1:14" x14ac:dyDescent="0.3">
      <c r="A1314" s="7" t="s">
        <v>2356</v>
      </c>
      <c r="B1314" s="11" t="s">
        <v>2357</v>
      </c>
      <c r="C1314" s="12">
        <v>1</v>
      </c>
      <c r="D1314" s="12">
        <v>1</v>
      </c>
      <c r="E1314" s="15">
        <v>44075</v>
      </c>
      <c r="F1314" s="12">
        <v>990</v>
      </c>
      <c r="G1314" s="12">
        <v>0</v>
      </c>
      <c r="H1314" s="17">
        <v>0</v>
      </c>
      <c r="I1314" s="31">
        <v>0</v>
      </c>
      <c r="J1314" s="12">
        <v>990</v>
      </c>
      <c r="K1314" s="11" t="s">
        <v>23</v>
      </c>
      <c r="L1314" s="11" t="s">
        <v>212</v>
      </c>
      <c r="M1314" s="12">
        <v>316.8</v>
      </c>
      <c r="N1314" s="13">
        <v>673.2</v>
      </c>
    </row>
    <row r="1315" spans="1:14" x14ac:dyDescent="0.3">
      <c r="A1315" s="7" t="s">
        <v>2358</v>
      </c>
      <c r="B1315" s="11" t="s">
        <v>2359</v>
      </c>
      <c r="C1315" s="12">
        <v>1</v>
      </c>
      <c r="D1315" s="12">
        <v>1</v>
      </c>
      <c r="E1315" s="15">
        <v>44075</v>
      </c>
      <c r="F1315" s="12">
        <v>951</v>
      </c>
      <c r="G1315" s="12">
        <v>0</v>
      </c>
      <c r="H1315" s="17">
        <v>0</v>
      </c>
      <c r="I1315" s="31">
        <v>0</v>
      </c>
      <c r="J1315" s="12">
        <v>951</v>
      </c>
      <c r="K1315" s="11" t="s">
        <v>23</v>
      </c>
      <c r="L1315" s="11" t="s">
        <v>24</v>
      </c>
      <c r="M1315" s="12">
        <v>247.26000000000002</v>
      </c>
      <c r="N1315" s="13">
        <v>703.74</v>
      </c>
    </row>
    <row r="1316" spans="1:14" x14ac:dyDescent="0.3">
      <c r="A1316" s="7" t="s">
        <v>2360</v>
      </c>
      <c r="B1316" s="11" t="s">
        <v>2361</v>
      </c>
      <c r="C1316" s="12">
        <v>1</v>
      </c>
      <c r="D1316" s="12">
        <v>1</v>
      </c>
      <c r="E1316" s="15">
        <v>44075</v>
      </c>
      <c r="F1316" s="12">
        <v>383</v>
      </c>
      <c r="G1316" s="12">
        <v>0</v>
      </c>
      <c r="H1316" s="17">
        <v>0</v>
      </c>
      <c r="I1316" s="31">
        <v>0</v>
      </c>
      <c r="J1316" s="12">
        <v>383</v>
      </c>
      <c r="K1316" s="11" t="s">
        <v>63</v>
      </c>
      <c r="L1316" s="11" t="s">
        <v>66</v>
      </c>
      <c r="M1316" s="12">
        <v>122.56</v>
      </c>
      <c r="N1316" s="13">
        <v>260.44</v>
      </c>
    </row>
    <row r="1317" spans="1:14" x14ac:dyDescent="0.3">
      <c r="A1317" s="7" t="s">
        <v>2362</v>
      </c>
      <c r="B1317" s="11" t="s">
        <v>2363</v>
      </c>
      <c r="C1317" s="12">
        <v>1</v>
      </c>
      <c r="D1317" s="12">
        <v>1</v>
      </c>
      <c r="E1317" s="15">
        <v>44075</v>
      </c>
      <c r="F1317" s="12">
        <v>168</v>
      </c>
      <c r="G1317" s="12">
        <v>0</v>
      </c>
      <c r="H1317" s="17">
        <v>0</v>
      </c>
      <c r="I1317" s="31">
        <v>0</v>
      </c>
      <c r="J1317" s="12">
        <v>168</v>
      </c>
      <c r="K1317" s="11" t="s">
        <v>11</v>
      </c>
      <c r="L1317" s="11" t="s">
        <v>12</v>
      </c>
      <c r="M1317" s="12">
        <v>25.2</v>
      </c>
      <c r="N1317" s="13">
        <v>142.80000000000001</v>
      </c>
    </row>
    <row r="1318" spans="1:14" x14ac:dyDescent="0.3">
      <c r="A1318" s="7" t="s">
        <v>2364</v>
      </c>
      <c r="B1318" s="11" t="s">
        <v>2365</v>
      </c>
      <c r="C1318" s="12">
        <v>1</v>
      </c>
      <c r="D1318" s="12">
        <v>1</v>
      </c>
      <c r="E1318" s="15">
        <v>44075</v>
      </c>
      <c r="F1318" s="12">
        <v>220</v>
      </c>
      <c r="G1318" s="12">
        <v>0</v>
      </c>
      <c r="H1318" s="17">
        <v>0</v>
      </c>
      <c r="I1318" s="31">
        <v>0</v>
      </c>
      <c r="J1318" s="12">
        <v>220</v>
      </c>
      <c r="K1318" s="11" t="s">
        <v>14</v>
      </c>
      <c r="L1318" s="11" t="s">
        <v>15</v>
      </c>
      <c r="M1318" s="12">
        <v>39.6</v>
      </c>
      <c r="N1318" s="13">
        <v>180.4</v>
      </c>
    </row>
    <row r="1319" spans="1:14" x14ac:dyDescent="0.3">
      <c r="A1319" s="7" t="s">
        <v>2366</v>
      </c>
      <c r="B1319" s="11" t="s">
        <v>2367</v>
      </c>
      <c r="C1319" s="12">
        <v>1</v>
      </c>
      <c r="D1319" s="12">
        <v>1</v>
      </c>
      <c r="E1319" s="15">
        <v>44075</v>
      </c>
      <c r="F1319" s="12">
        <v>538</v>
      </c>
      <c r="G1319" s="12">
        <v>0</v>
      </c>
      <c r="H1319" s="17">
        <v>0</v>
      </c>
      <c r="I1319" s="31">
        <v>0</v>
      </c>
      <c r="J1319" s="12">
        <v>538</v>
      </c>
      <c r="K1319" s="11" t="s">
        <v>44</v>
      </c>
      <c r="L1319" s="11" t="s">
        <v>597</v>
      </c>
      <c r="M1319" s="12">
        <v>129.12</v>
      </c>
      <c r="N1319" s="13">
        <v>408.88</v>
      </c>
    </row>
    <row r="1320" spans="1:14" x14ac:dyDescent="0.3">
      <c r="A1320" s="7" t="s">
        <v>2368</v>
      </c>
      <c r="B1320" s="11" t="s">
        <v>2369</v>
      </c>
      <c r="C1320" s="12">
        <v>1</v>
      </c>
      <c r="D1320" s="12">
        <v>1</v>
      </c>
      <c r="E1320" s="15">
        <v>44075</v>
      </c>
      <c r="F1320" s="12">
        <v>367</v>
      </c>
      <c r="G1320" s="12">
        <v>0</v>
      </c>
      <c r="H1320" s="17">
        <v>0</v>
      </c>
      <c r="I1320" s="31">
        <v>0</v>
      </c>
      <c r="J1320" s="12">
        <v>367</v>
      </c>
      <c r="K1320" s="11" t="s">
        <v>60</v>
      </c>
      <c r="L1320" s="11" t="s">
        <v>538</v>
      </c>
      <c r="M1320" s="12">
        <v>110.1</v>
      </c>
      <c r="N1320" s="13">
        <v>256.89999999999998</v>
      </c>
    </row>
    <row r="1321" spans="1:14" x14ac:dyDescent="0.3">
      <c r="A1321" s="7" t="s">
        <v>2370</v>
      </c>
      <c r="B1321" s="11" t="s">
        <v>2371</v>
      </c>
      <c r="C1321" s="12">
        <v>1</v>
      </c>
      <c r="D1321" s="12">
        <v>1</v>
      </c>
      <c r="E1321" s="15">
        <v>44075</v>
      </c>
      <c r="F1321" s="12">
        <v>345</v>
      </c>
      <c r="G1321" s="12">
        <v>0</v>
      </c>
      <c r="H1321" s="17">
        <v>0</v>
      </c>
      <c r="I1321" s="31">
        <v>0</v>
      </c>
      <c r="J1321" s="12">
        <v>345</v>
      </c>
      <c r="K1321" s="11" t="s">
        <v>63</v>
      </c>
      <c r="L1321" s="11" t="s">
        <v>116</v>
      </c>
      <c r="M1321" s="12">
        <v>106.95</v>
      </c>
      <c r="N1321" s="13">
        <v>238.05</v>
      </c>
    </row>
    <row r="1322" spans="1:14" x14ac:dyDescent="0.3">
      <c r="A1322" s="7" t="s">
        <v>2372</v>
      </c>
      <c r="B1322" s="11" t="s">
        <v>2373</v>
      </c>
      <c r="C1322" s="12">
        <v>1</v>
      </c>
      <c r="D1322" s="12">
        <v>1</v>
      </c>
      <c r="E1322" s="15">
        <v>44075</v>
      </c>
      <c r="F1322" s="12">
        <v>144</v>
      </c>
      <c r="G1322" s="12">
        <v>0</v>
      </c>
      <c r="H1322" s="17">
        <v>0</v>
      </c>
      <c r="I1322" s="31">
        <v>0</v>
      </c>
      <c r="J1322" s="12">
        <v>144</v>
      </c>
      <c r="K1322" s="11" t="s">
        <v>11</v>
      </c>
      <c r="L1322" s="11" t="s">
        <v>119</v>
      </c>
      <c r="M1322" s="12">
        <v>66.240000000000009</v>
      </c>
      <c r="N1322" s="13">
        <v>77.759999999999991</v>
      </c>
    </row>
    <row r="1323" spans="1:14" x14ac:dyDescent="0.3">
      <c r="A1323" s="7" t="s">
        <v>2374</v>
      </c>
      <c r="B1323" s="11" t="s">
        <v>2375</v>
      </c>
      <c r="C1323" s="12">
        <v>1</v>
      </c>
      <c r="D1323" s="12">
        <v>1</v>
      </c>
      <c r="E1323" s="15">
        <v>44075</v>
      </c>
      <c r="F1323" s="12">
        <v>144</v>
      </c>
      <c r="G1323" s="12">
        <v>0</v>
      </c>
      <c r="H1323" s="17">
        <v>0</v>
      </c>
      <c r="I1323" s="31">
        <v>0</v>
      </c>
      <c r="J1323" s="12">
        <v>144</v>
      </c>
      <c r="K1323" s="11" t="s">
        <v>11</v>
      </c>
      <c r="L1323" s="11" t="s">
        <v>119</v>
      </c>
      <c r="M1323" s="12">
        <v>66.240000000000009</v>
      </c>
      <c r="N1323" s="13">
        <v>77.759999999999991</v>
      </c>
    </row>
    <row r="1324" spans="1:14" x14ac:dyDescent="0.3">
      <c r="A1324" s="7" t="s">
        <v>2376</v>
      </c>
      <c r="B1324" s="11" t="s">
        <v>2377</v>
      </c>
      <c r="C1324" s="12">
        <v>1</v>
      </c>
      <c r="D1324" s="12">
        <v>1</v>
      </c>
      <c r="E1324" s="15">
        <v>44075</v>
      </c>
      <c r="F1324" s="12">
        <v>192</v>
      </c>
      <c r="G1324" s="12">
        <v>0</v>
      </c>
      <c r="H1324" s="17">
        <v>0</v>
      </c>
      <c r="I1324" s="31">
        <v>0</v>
      </c>
      <c r="J1324" s="12">
        <v>192</v>
      </c>
      <c r="K1324" s="11" t="s">
        <v>14</v>
      </c>
      <c r="L1324" s="11" t="s">
        <v>78</v>
      </c>
      <c r="M1324" s="12">
        <v>34.56</v>
      </c>
      <c r="N1324" s="13">
        <v>157.44</v>
      </c>
    </row>
    <row r="1325" spans="1:14" x14ac:dyDescent="0.3">
      <c r="A1325" s="7" t="s">
        <v>2378</v>
      </c>
      <c r="B1325" s="11" t="s">
        <v>2379</v>
      </c>
      <c r="C1325" s="12">
        <v>1</v>
      </c>
      <c r="D1325" s="12">
        <v>1</v>
      </c>
      <c r="E1325" s="15">
        <v>44075</v>
      </c>
      <c r="F1325" s="12">
        <v>220</v>
      </c>
      <c r="G1325" s="12">
        <v>0</v>
      </c>
      <c r="H1325" s="17">
        <v>0</v>
      </c>
      <c r="I1325" s="31">
        <v>0</v>
      </c>
      <c r="J1325" s="12">
        <v>220</v>
      </c>
      <c r="K1325" s="11" t="s">
        <v>14</v>
      </c>
      <c r="L1325" s="11" t="s">
        <v>15</v>
      </c>
      <c r="M1325" s="12">
        <v>39.6</v>
      </c>
      <c r="N1325" s="13">
        <v>180.4</v>
      </c>
    </row>
    <row r="1326" spans="1:14" x14ac:dyDescent="0.3">
      <c r="A1326" s="7" t="s">
        <v>2380</v>
      </c>
      <c r="B1326" s="11" t="s">
        <v>2381</v>
      </c>
      <c r="C1326" s="12">
        <v>1</v>
      </c>
      <c r="D1326" s="12">
        <v>1</v>
      </c>
      <c r="E1326" s="15">
        <v>44075</v>
      </c>
      <c r="F1326" s="12">
        <v>210</v>
      </c>
      <c r="G1326" s="12">
        <v>0</v>
      </c>
      <c r="H1326" s="17">
        <v>0</v>
      </c>
      <c r="I1326" s="31">
        <v>0</v>
      </c>
      <c r="J1326" s="12">
        <v>210</v>
      </c>
      <c r="K1326" s="11" t="s">
        <v>14</v>
      </c>
      <c r="L1326" s="11" t="s">
        <v>75</v>
      </c>
      <c r="M1326" s="12">
        <v>37.799999999999997</v>
      </c>
      <c r="N1326" s="13">
        <v>172.2</v>
      </c>
    </row>
    <row r="1327" spans="1:14" x14ac:dyDescent="0.3">
      <c r="A1327" s="7" t="s">
        <v>2382</v>
      </c>
      <c r="B1327" s="11" t="s">
        <v>2383</v>
      </c>
      <c r="C1327" s="12">
        <v>1</v>
      </c>
      <c r="D1327" s="12">
        <v>1</v>
      </c>
      <c r="E1327" s="15">
        <v>44075</v>
      </c>
      <c r="F1327" s="12">
        <v>313</v>
      </c>
      <c r="G1327" s="12">
        <v>0</v>
      </c>
      <c r="H1327" s="17">
        <v>0</v>
      </c>
      <c r="I1327" s="31">
        <v>0</v>
      </c>
      <c r="J1327" s="12">
        <v>313</v>
      </c>
      <c r="K1327" s="11" t="s">
        <v>20</v>
      </c>
      <c r="L1327" s="11" t="s">
        <v>21</v>
      </c>
      <c r="M1327" s="12">
        <v>93.899999999999991</v>
      </c>
      <c r="N1327" s="13">
        <v>219.10000000000002</v>
      </c>
    </row>
    <row r="1328" spans="1:14" x14ac:dyDescent="0.3">
      <c r="A1328" s="7" t="s">
        <v>2384</v>
      </c>
      <c r="B1328" s="11" t="s">
        <v>2385</v>
      </c>
      <c r="C1328" s="12">
        <v>1</v>
      </c>
      <c r="D1328" s="12">
        <v>1</v>
      </c>
      <c r="E1328" s="15">
        <v>44075</v>
      </c>
      <c r="F1328" s="12">
        <v>478</v>
      </c>
      <c r="G1328" s="12">
        <v>0</v>
      </c>
      <c r="H1328" s="17">
        <v>0</v>
      </c>
      <c r="I1328" s="31">
        <v>0</v>
      </c>
      <c r="J1328" s="12">
        <v>478</v>
      </c>
      <c r="K1328" s="11" t="s">
        <v>44</v>
      </c>
      <c r="L1328" s="11" t="s">
        <v>162</v>
      </c>
      <c r="M1328" s="12">
        <v>119.5</v>
      </c>
      <c r="N1328" s="13">
        <v>358.5</v>
      </c>
    </row>
    <row r="1329" spans="1:14" x14ac:dyDescent="0.3">
      <c r="A1329" s="7" t="s">
        <v>2386</v>
      </c>
      <c r="B1329" s="11" t="s">
        <v>2387</v>
      </c>
      <c r="C1329" s="12">
        <v>1</v>
      </c>
      <c r="D1329" s="12">
        <v>1</v>
      </c>
      <c r="E1329" s="15">
        <v>44075</v>
      </c>
      <c r="F1329" s="12">
        <v>284</v>
      </c>
      <c r="G1329" s="12">
        <v>0</v>
      </c>
      <c r="H1329" s="17">
        <v>0</v>
      </c>
      <c r="I1329" s="31">
        <v>0</v>
      </c>
      <c r="J1329" s="12">
        <v>284</v>
      </c>
      <c r="K1329" s="11" t="s">
        <v>60</v>
      </c>
      <c r="L1329" s="11" t="s">
        <v>109</v>
      </c>
      <c r="M1329" s="12">
        <v>76.680000000000007</v>
      </c>
      <c r="N1329" s="13">
        <v>207.32</v>
      </c>
    </row>
    <row r="1330" spans="1:14" x14ac:dyDescent="0.3">
      <c r="A1330" s="7" t="s">
        <v>2388</v>
      </c>
      <c r="B1330" s="11" t="s">
        <v>2389</v>
      </c>
      <c r="C1330" s="12">
        <v>1</v>
      </c>
      <c r="D1330" s="12">
        <v>1</v>
      </c>
      <c r="E1330" s="15">
        <v>44075</v>
      </c>
      <c r="F1330" s="12">
        <v>383</v>
      </c>
      <c r="G1330" s="12">
        <v>0</v>
      </c>
      <c r="H1330" s="17">
        <v>0</v>
      </c>
      <c r="I1330" s="31">
        <v>0</v>
      </c>
      <c r="J1330" s="12">
        <v>383</v>
      </c>
      <c r="K1330" s="11" t="s">
        <v>63</v>
      </c>
      <c r="L1330" s="11" t="s">
        <v>66</v>
      </c>
      <c r="M1330" s="12">
        <v>122.56</v>
      </c>
      <c r="N1330" s="13">
        <v>260.44</v>
      </c>
    </row>
    <row r="1331" spans="1:14" x14ac:dyDescent="0.3">
      <c r="A1331" s="7" t="s">
        <v>2390</v>
      </c>
      <c r="B1331" s="11" t="s">
        <v>2391</v>
      </c>
      <c r="C1331" s="12">
        <v>1</v>
      </c>
      <c r="D1331" s="12">
        <v>1</v>
      </c>
      <c r="E1331" s="15">
        <v>44075</v>
      </c>
      <c r="F1331" s="12">
        <v>144</v>
      </c>
      <c r="G1331" s="12">
        <v>0</v>
      </c>
      <c r="H1331" s="17">
        <v>0</v>
      </c>
      <c r="I1331" s="31">
        <v>0</v>
      </c>
      <c r="J1331" s="12">
        <v>144</v>
      </c>
      <c r="K1331" s="11" t="s">
        <v>11</v>
      </c>
      <c r="L1331" s="11" t="s">
        <v>119</v>
      </c>
      <c r="M1331" s="12">
        <v>66.240000000000009</v>
      </c>
      <c r="N1331" s="13">
        <v>77.759999999999991</v>
      </c>
    </row>
    <row r="1332" spans="1:14" x14ac:dyDescent="0.3">
      <c r="A1332" s="7" t="s">
        <v>2392</v>
      </c>
      <c r="B1332" s="11" t="s">
        <v>2393</v>
      </c>
      <c r="C1332" s="12">
        <v>1</v>
      </c>
      <c r="D1332" s="12">
        <v>1</v>
      </c>
      <c r="E1332" s="15">
        <v>44075</v>
      </c>
      <c r="F1332" s="12">
        <v>168</v>
      </c>
      <c r="G1332" s="12">
        <v>0</v>
      </c>
      <c r="H1332" s="17">
        <v>0</v>
      </c>
      <c r="I1332" s="31">
        <v>0</v>
      </c>
      <c r="J1332" s="12">
        <v>168</v>
      </c>
      <c r="K1332" s="11" t="s">
        <v>11</v>
      </c>
      <c r="L1332" s="11" t="s">
        <v>12</v>
      </c>
      <c r="M1332" s="12">
        <v>25.2</v>
      </c>
      <c r="N1332" s="13">
        <v>142.80000000000001</v>
      </c>
    </row>
    <row r="1333" spans="1:14" x14ac:dyDescent="0.3">
      <c r="A1333" s="7" t="s">
        <v>2394</v>
      </c>
      <c r="B1333" s="11" t="s">
        <v>2395</v>
      </c>
      <c r="C1333" s="12">
        <v>1</v>
      </c>
      <c r="D1333" s="12">
        <v>1</v>
      </c>
      <c r="E1333" s="15">
        <v>44075</v>
      </c>
      <c r="F1333" s="12">
        <v>192</v>
      </c>
      <c r="G1333" s="12">
        <v>0</v>
      </c>
      <c r="H1333" s="17">
        <v>0</v>
      </c>
      <c r="I1333" s="31">
        <v>0</v>
      </c>
      <c r="J1333" s="12">
        <v>192</v>
      </c>
      <c r="K1333" s="11" t="s">
        <v>14</v>
      </c>
      <c r="L1333" s="11" t="s">
        <v>78</v>
      </c>
      <c r="M1333" s="12">
        <v>34.56</v>
      </c>
      <c r="N1333" s="13">
        <v>157.44</v>
      </c>
    </row>
    <row r="1334" spans="1:14" x14ac:dyDescent="0.3">
      <c r="A1334" s="7" t="s">
        <v>2396</v>
      </c>
      <c r="B1334" s="11" t="s">
        <v>2397</v>
      </c>
      <c r="C1334" s="12">
        <v>1</v>
      </c>
      <c r="D1334" s="12">
        <v>1</v>
      </c>
      <c r="E1334" s="15">
        <v>44075</v>
      </c>
      <c r="F1334" s="12">
        <v>192</v>
      </c>
      <c r="G1334" s="12">
        <v>0</v>
      </c>
      <c r="H1334" s="17">
        <v>0</v>
      </c>
      <c r="I1334" s="31">
        <v>0</v>
      </c>
      <c r="J1334" s="12">
        <v>192</v>
      </c>
      <c r="K1334" s="11" t="s">
        <v>14</v>
      </c>
      <c r="L1334" s="11" t="s">
        <v>78</v>
      </c>
      <c r="M1334" s="12">
        <v>34.56</v>
      </c>
      <c r="N1334" s="13">
        <v>157.44</v>
      </c>
    </row>
    <row r="1335" spans="1:14" x14ac:dyDescent="0.3">
      <c r="A1335" s="7" t="s">
        <v>2398</v>
      </c>
      <c r="B1335" s="11" t="s">
        <v>2399</v>
      </c>
      <c r="C1335" s="12">
        <v>1</v>
      </c>
      <c r="D1335" s="12">
        <v>1</v>
      </c>
      <c r="E1335" s="15">
        <v>44075</v>
      </c>
      <c r="F1335" s="12">
        <v>210</v>
      </c>
      <c r="G1335" s="12">
        <v>0</v>
      </c>
      <c r="H1335" s="17">
        <v>0</v>
      </c>
      <c r="I1335" s="31">
        <v>0</v>
      </c>
      <c r="J1335" s="12">
        <v>210</v>
      </c>
      <c r="K1335" s="11" t="s">
        <v>14</v>
      </c>
      <c r="L1335" s="11" t="s">
        <v>75</v>
      </c>
      <c r="M1335" s="12">
        <v>37.799999999999997</v>
      </c>
      <c r="N1335" s="13">
        <v>172.2</v>
      </c>
    </row>
    <row r="1336" spans="1:14" x14ac:dyDescent="0.3">
      <c r="A1336" s="7" t="s">
        <v>2400</v>
      </c>
      <c r="B1336" s="11" t="s">
        <v>2401</v>
      </c>
      <c r="C1336" s="12">
        <v>1</v>
      </c>
      <c r="D1336" s="12">
        <v>1</v>
      </c>
      <c r="E1336" s="15">
        <v>44075</v>
      </c>
      <c r="F1336" s="12">
        <v>313</v>
      </c>
      <c r="G1336" s="12">
        <v>0</v>
      </c>
      <c r="H1336" s="17">
        <v>0</v>
      </c>
      <c r="I1336" s="31">
        <v>0</v>
      </c>
      <c r="J1336" s="12">
        <v>313</v>
      </c>
      <c r="K1336" s="11" t="s">
        <v>20</v>
      </c>
      <c r="L1336" s="11" t="s">
        <v>21</v>
      </c>
      <c r="M1336" s="12">
        <v>93.899999999999991</v>
      </c>
      <c r="N1336" s="13">
        <v>219.10000000000002</v>
      </c>
    </row>
    <row r="1337" spans="1:14" x14ac:dyDescent="0.3">
      <c r="A1337" s="7" t="s">
        <v>2402</v>
      </c>
      <c r="B1337" s="11" t="s">
        <v>2403</v>
      </c>
      <c r="C1337" s="12">
        <v>1</v>
      </c>
      <c r="D1337" s="12">
        <v>1</v>
      </c>
      <c r="E1337" s="15">
        <v>44075</v>
      </c>
      <c r="F1337" s="12">
        <v>327</v>
      </c>
      <c r="G1337" s="12">
        <v>0</v>
      </c>
      <c r="H1337" s="17">
        <v>0</v>
      </c>
      <c r="I1337" s="31">
        <v>0</v>
      </c>
      <c r="J1337" s="12">
        <v>327</v>
      </c>
      <c r="K1337" s="11" t="s">
        <v>20</v>
      </c>
      <c r="L1337" s="11" t="s">
        <v>100</v>
      </c>
      <c r="M1337" s="12">
        <v>94.83</v>
      </c>
      <c r="N1337" s="13">
        <v>232.17000000000002</v>
      </c>
    </row>
    <row r="1338" spans="1:14" x14ac:dyDescent="0.3">
      <c r="A1338" s="7" t="s">
        <v>2404</v>
      </c>
      <c r="B1338" s="11" t="s">
        <v>2405</v>
      </c>
      <c r="C1338" s="12">
        <v>1</v>
      </c>
      <c r="D1338" s="12">
        <v>1</v>
      </c>
      <c r="E1338" s="15">
        <v>44075</v>
      </c>
      <c r="F1338" s="12">
        <v>295</v>
      </c>
      <c r="G1338" s="12">
        <v>0</v>
      </c>
      <c r="H1338" s="17">
        <v>0</v>
      </c>
      <c r="I1338" s="31">
        <v>0</v>
      </c>
      <c r="J1338" s="12">
        <v>295</v>
      </c>
      <c r="K1338" s="11" t="s">
        <v>60</v>
      </c>
      <c r="L1338" s="11" t="s">
        <v>729</v>
      </c>
      <c r="M1338" s="12">
        <v>97.350000000000009</v>
      </c>
      <c r="N1338" s="13">
        <v>197.64999999999998</v>
      </c>
    </row>
    <row r="1339" spans="1:14" x14ac:dyDescent="0.3">
      <c r="A1339" s="7" t="s">
        <v>2406</v>
      </c>
      <c r="B1339" s="11" t="s">
        <v>2407</v>
      </c>
      <c r="C1339" s="12">
        <v>1</v>
      </c>
      <c r="D1339" s="12">
        <v>1</v>
      </c>
      <c r="E1339" s="15">
        <v>44075</v>
      </c>
      <c r="F1339" s="12">
        <v>383</v>
      </c>
      <c r="G1339" s="12">
        <v>0</v>
      </c>
      <c r="H1339" s="17">
        <v>0</v>
      </c>
      <c r="I1339" s="31">
        <v>0</v>
      </c>
      <c r="J1339" s="12">
        <v>383</v>
      </c>
      <c r="K1339" s="11" t="s">
        <v>63</v>
      </c>
      <c r="L1339" s="11" t="s">
        <v>66</v>
      </c>
      <c r="M1339" s="12">
        <v>122.56</v>
      </c>
      <c r="N1339" s="13">
        <v>260.44</v>
      </c>
    </row>
    <row r="1340" spans="1:14" x14ac:dyDescent="0.3">
      <c r="A1340" s="7" t="s">
        <v>2408</v>
      </c>
      <c r="B1340" s="11" t="s">
        <v>2409</v>
      </c>
      <c r="C1340" s="12">
        <v>1</v>
      </c>
      <c r="D1340" s="12">
        <v>1</v>
      </c>
      <c r="E1340" s="15">
        <v>44075</v>
      </c>
      <c r="F1340" s="12">
        <v>172</v>
      </c>
      <c r="G1340" s="12">
        <v>0</v>
      </c>
      <c r="H1340" s="17">
        <v>0</v>
      </c>
      <c r="I1340" s="31">
        <v>0</v>
      </c>
      <c r="J1340" s="12">
        <v>172</v>
      </c>
      <c r="K1340" s="11" t="s">
        <v>11</v>
      </c>
      <c r="L1340" s="11" t="s">
        <v>71</v>
      </c>
      <c r="M1340" s="12">
        <v>65.36</v>
      </c>
      <c r="N1340" s="13">
        <v>106.64</v>
      </c>
    </row>
    <row r="1341" spans="1:14" x14ac:dyDescent="0.3">
      <c r="A1341" s="7" t="s">
        <v>2410</v>
      </c>
      <c r="B1341" s="11" t="s">
        <v>2411</v>
      </c>
      <c r="C1341" s="12">
        <v>1</v>
      </c>
      <c r="D1341" s="12">
        <v>1</v>
      </c>
      <c r="E1341" s="15">
        <v>44075</v>
      </c>
      <c r="F1341" s="12">
        <v>172</v>
      </c>
      <c r="G1341" s="12">
        <v>0</v>
      </c>
      <c r="H1341" s="17">
        <v>0</v>
      </c>
      <c r="I1341" s="31">
        <v>0</v>
      </c>
      <c r="J1341" s="12">
        <v>172</v>
      </c>
      <c r="K1341" s="11" t="s">
        <v>11</v>
      </c>
      <c r="L1341" s="11" t="s">
        <v>71</v>
      </c>
      <c r="M1341" s="12">
        <v>65.36</v>
      </c>
      <c r="N1341" s="13">
        <v>106.64</v>
      </c>
    </row>
    <row r="1342" spans="1:14" x14ac:dyDescent="0.3">
      <c r="A1342" s="7" t="s">
        <v>2412</v>
      </c>
      <c r="B1342" s="11" t="s">
        <v>2413</v>
      </c>
      <c r="C1342" s="12">
        <v>1</v>
      </c>
      <c r="D1342" s="12">
        <v>1</v>
      </c>
      <c r="E1342" s="15">
        <v>44075</v>
      </c>
      <c r="F1342" s="12">
        <v>192</v>
      </c>
      <c r="G1342" s="12">
        <v>0</v>
      </c>
      <c r="H1342" s="17">
        <v>0</v>
      </c>
      <c r="I1342" s="31">
        <v>0</v>
      </c>
      <c r="J1342" s="12">
        <v>192</v>
      </c>
      <c r="K1342" s="11" t="s">
        <v>14</v>
      </c>
      <c r="L1342" s="11" t="s">
        <v>78</v>
      </c>
      <c r="M1342" s="12">
        <v>34.56</v>
      </c>
      <c r="N1342" s="13">
        <v>157.44</v>
      </c>
    </row>
    <row r="1343" spans="1:14" x14ac:dyDescent="0.3">
      <c r="A1343" s="7" t="s">
        <v>2414</v>
      </c>
      <c r="B1343" s="11" t="s">
        <v>2415</v>
      </c>
      <c r="C1343" s="12">
        <v>1</v>
      </c>
      <c r="D1343" s="12">
        <v>1</v>
      </c>
      <c r="E1343" s="15">
        <v>44075</v>
      </c>
      <c r="F1343" s="12">
        <v>220</v>
      </c>
      <c r="G1343" s="12">
        <v>0</v>
      </c>
      <c r="H1343" s="17">
        <v>0</v>
      </c>
      <c r="I1343" s="31">
        <v>0</v>
      </c>
      <c r="J1343" s="12">
        <v>220</v>
      </c>
      <c r="K1343" s="11" t="s">
        <v>14</v>
      </c>
      <c r="L1343" s="11" t="s">
        <v>15</v>
      </c>
      <c r="M1343" s="12">
        <v>39.6</v>
      </c>
      <c r="N1343" s="13">
        <v>180.4</v>
      </c>
    </row>
    <row r="1344" spans="1:14" x14ac:dyDescent="0.3">
      <c r="A1344" s="7" t="s">
        <v>2416</v>
      </c>
      <c r="B1344" s="11" t="s">
        <v>2417</v>
      </c>
      <c r="C1344" s="12">
        <v>1</v>
      </c>
      <c r="D1344" s="12">
        <v>1</v>
      </c>
      <c r="E1344" s="15">
        <v>44075</v>
      </c>
      <c r="F1344" s="12">
        <v>220</v>
      </c>
      <c r="G1344" s="12">
        <v>0</v>
      </c>
      <c r="H1344" s="17">
        <v>0</v>
      </c>
      <c r="I1344" s="31">
        <v>0</v>
      </c>
      <c r="J1344" s="12">
        <v>220</v>
      </c>
      <c r="K1344" s="11" t="s">
        <v>14</v>
      </c>
      <c r="L1344" s="11" t="s">
        <v>15</v>
      </c>
      <c r="M1344" s="12">
        <v>39.6</v>
      </c>
      <c r="N1344" s="13">
        <v>180.4</v>
      </c>
    </row>
    <row r="1345" spans="1:14" x14ac:dyDescent="0.3">
      <c r="A1345" s="7" t="s">
        <v>2418</v>
      </c>
      <c r="B1345" s="11" t="s">
        <v>2419</v>
      </c>
      <c r="C1345" s="12">
        <v>1</v>
      </c>
      <c r="D1345" s="12">
        <v>1</v>
      </c>
      <c r="E1345" s="15">
        <v>44075</v>
      </c>
      <c r="F1345" s="12">
        <v>313</v>
      </c>
      <c r="G1345" s="12">
        <v>0</v>
      </c>
      <c r="H1345" s="17">
        <v>0</v>
      </c>
      <c r="I1345" s="31">
        <v>0</v>
      </c>
      <c r="J1345" s="12">
        <v>313</v>
      </c>
      <c r="K1345" s="11" t="s">
        <v>20</v>
      </c>
      <c r="L1345" s="11" t="s">
        <v>21</v>
      </c>
      <c r="M1345" s="12">
        <v>93.899999999999991</v>
      </c>
      <c r="N1345" s="13">
        <v>219.10000000000002</v>
      </c>
    </row>
    <row r="1346" spans="1:14" x14ac:dyDescent="0.3">
      <c r="A1346" s="7" t="s">
        <v>2420</v>
      </c>
      <c r="B1346" s="11" t="s">
        <v>2421</v>
      </c>
      <c r="C1346" s="12">
        <v>1</v>
      </c>
      <c r="D1346" s="12">
        <v>1</v>
      </c>
      <c r="E1346" s="15">
        <v>44075</v>
      </c>
      <c r="F1346" s="12">
        <v>327</v>
      </c>
      <c r="G1346" s="12">
        <v>0</v>
      </c>
      <c r="H1346" s="17">
        <v>0</v>
      </c>
      <c r="I1346" s="31">
        <v>0</v>
      </c>
      <c r="J1346" s="12">
        <v>327</v>
      </c>
      <c r="K1346" s="11" t="s">
        <v>20</v>
      </c>
      <c r="L1346" s="11" t="s">
        <v>100</v>
      </c>
      <c r="M1346" s="12">
        <v>94.83</v>
      </c>
      <c r="N1346" s="13">
        <v>232.17000000000002</v>
      </c>
    </row>
    <row r="1347" spans="1:14" x14ac:dyDescent="0.3">
      <c r="A1347" s="7" t="s">
        <v>2422</v>
      </c>
      <c r="B1347" s="11" t="s">
        <v>2423</v>
      </c>
      <c r="C1347" s="12">
        <v>1</v>
      </c>
      <c r="D1347" s="12">
        <v>1</v>
      </c>
      <c r="E1347" s="15">
        <v>44075</v>
      </c>
      <c r="F1347" s="12">
        <v>327</v>
      </c>
      <c r="G1347" s="12">
        <v>0</v>
      </c>
      <c r="H1347" s="17">
        <v>0</v>
      </c>
      <c r="I1347" s="31">
        <v>0</v>
      </c>
      <c r="J1347" s="12">
        <v>327</v>
      </c>
      <c r="K1347" s="11" t="s">
        <v>20</v>
      </c>
      <c r="L1347" s="11" t="s">
        <v>100</v>
      </c>
      <c r="M1347" s="12">
        <v>94.83</v>
      </c>
      <c r="N1347" s="13">
        <v>232.17000000000002</v>
      </c>
    </row>
    <row r="1348" spans="1:14" x14ac:dyDescent="0.3">
      <c r="A1348" s="7" t="s">
        <v>2424</v>
      </c>
      <c r="B1348" s="11" t="s">
        <v>2425</v>
      </c>
      <c r="C1348" s="12">
        <v>1</v>
      </c>
      <c r="D1348" s="12">
        <v>1</v>
      </c>
      <c r="E1348" s="15">
        <v>44075</v>
      </c>
      <c r="F1348" s="12">
        <v>283</v>
      </c>
      <c r="G1348" s="12">
        <v>0</v>
      </c>
      <c r="H1348" s="17">
        <v>0</v>
      </c>
      <c r="I1348" s="31">
        <v>0</v>
      </c>
      <c r="J1348" s="12">
        <v>283</v>
      </c>
      <c r="K1348" s="11" t="s">
        <v>60</v>
      </c>
      <c r="L1348" s="11" t="s">
        <v>745</v>
      </c>
      <c r="M1348" s="12">
        <v>82.07</v>
      </c>
      <c r="N1348" s="13">
        <v>200.93</v>
      </c>
    </row>
    <row r="1349" spans="1:14" x14ac:dyDescent="0.3">
      <c r="A1349" s="7" t="s">
        <v>2426</v>
      </c>
      <c r="B1349" s="11" t="s">
        <v>2427</v>
      </c>
      <c r="C1349" s="12">
        <v>1</v>
      </c>
      <c r="D1349" s="12">
        <v>1</v>
      </c>
      <c r="E1349" s="15">
        <v>44075</v>
      </c>
      <c r="F1349" s="12">
        <v>383</v>
      </c>
      <c r="G1349" s="12">
        <v>0</v>
      </c>
      <c r="H1349" s="17">
        <v>0</v>
      </c>
      <c r="I1349" s="31">
        <v>0</v>
      </c>
      <c r="J1349" s="12">
        <v>383</v>
      </c>
      <c r="K1349" s="11" t="s">
        <v>63</v>
      </c>
      <c r="L1349" s="11" t="s">
        <v>66</v>
      </c>
      <c r="M1349" s="12">
        <v>122.56</v>
      </c>
      <c r="N1349" s="13">
        <v>260.44</v>
      </c>
    </row>
    <row r="1350" spans="1:14" x14ac:dyDescent="0.3">
      <c r="A1350" s="7" t="s">
        <v>2428</v>
      </c>
      <c r="B1350" s="11" t="s">
        <v>2429</v>
      </c>
      <c r="C1350" s="12">
        <v>1</v>
      </c>
      <c r="D1350" s="12">
        <v>1</v>
      </c>
      <c r="E1350" s="15">
        <v>44075</v>
      </c>
      <c r="F1350" s="12">
        <v>144</v>
      </c>
      <c r="G1350" s="12">
        <v>0</v>
      </c>
      <c r="H1350" s="17">
        <v>0</v>
      </c>
      <c r="I1350" s="31">
        <v>0</v>
      </c>
      <c r="J1350" s="12">
        <v>144</v>
      </c>
      <c r="K1350" s="11" t="s">
        <v>11</v>
      </c>
      <c r="L1350" s="11" t="s">
        <v>119</v>
      </c>
      <c r="M1350" s="12">
        <v>66.240000000000009</v>
      </c>
      <c r="N1350" s="13">
        <v>77.759999999999991</v>
      </c>
    </row>
    <row r="1351" spans="1:14" x14ac:dyDescent="0.3">
      <c r="A1351" s="7" t="s">
        <v>2430</v>
      </c>
      <c r="B1351" s="11" t="s">
        <v>2431</v>
      </c>
      <c r="C1351" s="12">
        <v>1</v>
      </c>
      <c r="D1351" s="12">
        <v>1</v>
      </c>
      <c r="E1351" s="15">
        <v>44075</v>
      </c>
      <c r="F1351" s="12">
        <v>240</v>
      </c>
      <c r="G1351" s="12">
        <v>0</v>
      </c>
      <c r="H1351" s="17">
        <v>0</v>
      </c>
      <c r="I1351" s="31">
        <v>0</v>
      </c>
      <c r="J1351" s="12">
        <v>240</v>
      </c>
      <c r="K1351" s="11" t="s">
        <v>14</v>
      </c>
      <c r="L1351" s="11" t="s">
        <v>17</v>
      </c>
      <c r="M1351" s="12">
        <v>43.199999999999996</v>
      </c>
      <c r="N1351" s="13">
        <v>196.8</v>
      </c>
    </row>
    <row r="1352" spans="1:14" x14ac:dyDescent="0.3">
      <c r="A1352" s="7" t="s">
        <v>2432</v>
      </c>
      <c r="B1352" s="11" t="s">
        <v>2433</v>
      </c>
      <c r="C1352" s="12">
        <v>1</v>
      </c>
      <c r="D1352" s="12">
        <v>1</v>
      </c>
      <c r="E1352" s="15">
        <v>44075</v>
      </c>
      <c r="F1352" s="12">
        <v>205</v>
      </c>
      <c r="G1352" s="12">
        <v>0</v>
      </c>
      <c r="H1352" s="17">
        <v>0</v>
      </c>
      <c r="I1352" s="31">
        <v>0</v>
      </c>
      <c r="J1352" s="12">
        <v>205</v>
      </c>
      <c r="K1352" s="11" t="s">
        <v>14</v>
      </c>
      <c r="L1352" s="11" t="s">
        <v>87</v>
      </c>
      <c r="M1352" s="12">
        <v>36.9</v>
      </c>
      <c r="N1352" s="13">
        <v>168.1</v>
      </c>
    </row>
    <row r="1353" spans="1:14" x14ac:dyDescent="0.3">
      <c r="A1353" s="7" t="s">
        <v>2434</v>
      </c>
      <c r="B1353" s="11" t="s">
        <v>2435</v>
      </c>
      <c r="C1353" s="12">
        <v>1</v>
      </c>
      <c r="D1353" s="12">
        <v>1</v>
      </c>
      <c r="E1353" s="15">
        <v>44075</v>
      </c>
      <c r="F1353" s="12">
        <v>210</v>
      </c>
      <c r="G1353" s="12">
        <v>0</v>
      </c>
      <c r="H1353" s="17">
        <v>0</v>
      </c>
      <c r="I1353" s="31">
        <v>0</v>
      </c>
      <c r="J1353" s="12">
        <v>210</v>
      </c>
      <c r="K1353" s="11" t="s">
        <v>14</v>
      </c>
      <c r="L1353" s="11" t="s">
        <v>75</v>
      </c>
      <c r="M1353" s="12">
        <v>37.799999999999997</v>
      </c>
      <c r="N1353" s="13">
        <v>172.2</v>
      </c>
    </row>
    <row r="1354" spans="1:14" x14ac:dyDescent="0.3">
      <c r="A1354" s="7" t="s">
        <v>2436</v>
      </c>
      <c r="B1354" s="11" t="s">
        <v>2437</v>
      </c>
      <c r="C1354" s="12">
        <v>1</v>
      </c>
      <c r="D1354" s="12">
        <v>1</v>
      </c>
      <c r="E1354" s="15">
        <v>44075</v>
      </c>
      <c r="F1354" s="12">
        <v>240</v>
      </c>
      <c r="G1354" s="12">
        <v>0</v>
      </c>
      <c r="H1354" s="17">
        <v>0</v>
      </c>
      <c r="I1354" s="31">
        <v>0</v>
      </c>
      <c r="J1354" s="12">
        <v>240</v>
      </c>
      <c r="K1354" s="11" t="s">
        <v>14</v>
      </c>
      <c r="L1354" s="11" t="s">
        <v>17</v>
      </c>
      <c r="M1354" s="12">
        <v>43.199999999999996</v>
      </c>
      <c r="N1354" s="13">
        <v>196.8</v>
      </c>
    </row>
    <row r="1355" spans="1:14" x14ac:dyDescent="0.3">
      <c r="A1355" s="7" t="s">
        <v>2438</v>
      </c>
      <c r="B1355" s="11" t="s">
        <v>2439</v>
      </c>
      <c r="C1355" s="12">
        <v>1</v>
      </c>
      <c r="D1355" s="12">
        <v>1</v>
      </c>
      <c r="E1355" s="15">
        <v>44075</v>
      </c>
      <c r="F1355" s="12">
        <v>205</v>
      </c>
      <c r="G1355" s="12">
        <v>0</v>
      </c>
      <c r="H1355" s="17">
        <v>0</v>
      </c>
      <c r="I1355" s="31">
        <v>0</v>
      </c>
      <c r="J1355" s="12">
        <v>205</v>
      </c>
      <c r="K1355" s="11" t="s">
        <v>14</v>
      </c>
      <c r="L1355" s="11" t="s">
        <v>87</v>
      </c>
      <c r="M1355" s="12">
        <v>36.9</v>
      </c>
      <c r="N1355" s="13">
        <v>168.1</v>
      </c>
    </row>
    <row r="1356" spans="1:14" x14ac:dyDescent="0.3">
      <c r="A1356" s="7" t="s">
        <v>2440</v>
      </c>
      <c r="B1356" s="11" t="s">
        <v>2441</v>
      </c>
      <c r="C1356" s="12">
        <v>1</v>
      </c>
      <c r="D1356" s="12">
        <v>1</v>
      </c>
      <c r="E1356" s="15">
        <v>44075</v>
      </c>
      <c r="F1356" s="12">
        <v>255</v>
      </c>
      <c r="G1356" s="12">
        <v>0</v>
      </c>
      <c r="H1356" s="17">
        <v>0</v>
      </c>
      <c r="I1356" s="31">
        <v>0</v>
      </c>
      <c r="J1356" s="12">
        <v>255</v>
      </c>
      <c r="K1356" s="11" t="s">
        <v>20</v>
      </c>
      <c r="L1356" s="11" t="s">
        <v>102</v>
      </c>
      <c r="M1356" s="12">
        <v>66.3</v>
      </c>
      <c r="N1356" s="13">
        <v>188.7</v>
      </c>
    </row>
    <row r="1357" spans="1:14" x14ac:dyDescent="0.3">
      <c r="A1357" s="7" t="s">
        <v>2442</v>
      </c>
      <c r="B1357" s="11" t="s">
        <v>2443</v>
      </c>
      <c r="C1357" s="12">
        <v>1</v>
      </c>
      <c r="D1357" s="12">
        <v>1</v>
      </c>
      <c r="E1357" s="15">
        <v>44075</v>
      </c>
      <c r="F1357" s="12">
        <v>327</v>
      </c>
      <c r="G1357" s="12">
        <v>0</v>
      </c>
      <c r="H1357" s="17">
        <v>0</v>
      </c>
      <c r="I1357" s="31">
        <v>0</v>
      </c>
      <c r="J1357" s="12">
        <v>327</v>
      </c>
      <c r="K1357" s="11" t="s">
        <v>20</v>
      </c>
      <c r="L1357" s="11" t="s">
        <v>100</v>
      </c>
      <c r="M1357" s="12">
        <v>94.83</v>
      </c>
      <c r="N1357" s="13">
        <v>232.17000000000002</v>
      </c>
    </row>
    <row r="1358" spans="1:14" x14ac:dyDescent="0.3">
      <c r="A1358" s="7" t="s">
        <v>2444</v>
      </c>
      <c r="B1358" s="11" t="s">
        <v>2445</v>
      </c>
      <c r="C1358" s="12">
        <v>1</v>
      </c>
      <c r="D1358" s="12">
        <v>1</v>
      </c>
      <c r="E1358" s="15">
        <v>44075</v>
      </c>
      <c r="F1358" s="12">
        <v>313</v>
      </c>
      <c r="G1358" s="12">
        <v>0</v>
      </c>
      <c r="H1358" s="17">
        <v>0</v>
      </c>
      <c r="I1358" s="31">
        <v>0</v>
      </c>
      <c r="J1358" s="12">
        <v>313</v>
      </c>
      <c r="K1358" s="11" t="s">
        <v>20</v>
      </c>
      <c r="L1358" s="11" t="s">
        <v>21</v>
      </c>
      <c r="M1358" s="12">
        <v>93.899999999999991</v>
      </c>
      <c r="N1358" s="13">
        <v>219.10000000000002</v>
      </c>
    </row>
    <row r="1359" spans="1:14" x14ac:dyDescent="0.3">
      <c r="A1359" s="7" t="s">
        <v>2446</v>
      </c>
      <c r="B1359" s="11" t="s">
        <v>2447</v>
      </c>
      <c r="C1359" s="12">
        <v>1</v>
      </c>
      <c r="D1359" s="12">
        <v>1</v>
      </c>
      <c r="E1359" s="15">
        <v>44075</v>
      </c>
      <c r="F1359" s="12">
        <v>992</v>
      </c>
      <c r="G1359" s="12">
        <v>0</v>
      </c>
      <c r="H1359" s="17">
        <v>0</v>
      </c>
      <c r="I1359" s="31">
        <v>0</v>
      </c>
      <c r="J1359" s="12">
        <v>992</v>
      </c>
      <c r="K1359" s="11" t="s">
        <v>23</v>
      </c>
      <c r="L1359" s="11" t="s">
        <v>215</v>
      </c>
      <c r="M1359" s="12">
        <v>307.52</v>
      </c>
      <c r="N1359" s="13">
        <v>684.48</v>
      </c>
    </row>
    <row r="1360" spans="1:14" x14ac:dyDescent="0.3">
      <c r="A1360" s="7" t="s">
        <v>2448</v>
      </c>
      <c r="B1360" s="11" t="s">
        <v>2449</v>
      </c>
      <c r="C1360" s="12">
        <v>1</v>
      </c>
      <c r="D1360" s="12">
        <v>1</v>
      </c>
      <c r="E1360" s="15">
        <v>44075</v>
      </c>
      <c r="F1360" s="12">
        <v>951</v>
      </c>
      <c r="G1360" s="12">
        <v>0</v>
      </c>
      <c r="H1360" s="17">
        <v>0</v>
      </c>
      <c r="I1360" s="31">
        <v>0</v>
      </c>
      <c r="J1360" s="12">
        <v>951</v>
      </c>
      <c r="K1360" s="11" t="s">
        <v>23</v>
      </c>
      <c r="L1360" s="11" t="s">
        <v>24</v>
      </c>
      <c r="M1360" s="12">
        <v>247.26000000000002</v>
      </c>
      <c r="N1360" s="13">
        <v>703.74</v>
      </c>
    </row>
    <row r="1361" spans="1:14" x14ac:dyDescent="0.3">
      <c r="A1361" s="7" t="s">
        <v>2450</v>
      </c>
      <c r="B1361" s="11" t="s">
        <v>2451</v>
      </c>
      <c r="C1361" s="12">
        <v>1</v>
      </c>
      <c r="D1361" s="12">
        <v>1</v>
      </c>
      <c r="E1361" s="15">
        <v>44075</v>
      </c>
      <c r="F1361" s="12">
        <v>345</v>
      </c>
      <c r="G1361" s="12">
        <v>0</v>
      </c>
      <c r="H1361" s="17">
        <v>0</v>
      </c>
      <c r="I1361" s="31">
        <v>0</v>
      </c>
      <c r="J1361" s="12">
        <v>345</v>
      </c>
      <c r="K1361" s="11" t="s">
        <v>63</v>
      </c>
      <c r="L1361" s="11" t="s">
        <v>116</v>
      </c>
      <c r="M1361" s="12">
        <v>106.95</v>
      </c>
      <c r="N1361" s="13">
        <v>238.05</v>
      </c>
    </row>
    <row r="1362" spans="1:14" x14ac:dyDescent="0.3">
      <c r="A1362" s="7" t="s">
        <v>2452</v>
      </c>
      <c r="B1362" s="11" t="s">
        <v>2453</v>
      </c>
      <c r="C1362" s="12">
        <v>1</v>
      </c>
      <c r="D1362" s="12">
        <v>1</v>
      </c>
      <c r="E1362" s="15">
        <v>44075</v>
      </c>
      <c r="F1362" s="12">
        <v>168</v>
      </c>
      <c r="G1362" s="12">
        <v>0</v>
      </c>
      <c r="H1362" s="17">
        <v>0</v>
      </c>
      <c r="I1362" s="31">
        <v>0</v>
      </c>
      <c r="J1362" s="12">
        <v>168</v>
      </c>
      <c r="K1362" s="11" t="s">
        <v>11</v>
      </c>
      <c r="L1362" s="11" t="s">
        <v>121</v>
      </c>
      <c r="M1362" s="12">
        <v>75.600000000000009</v>
      </c>
      <c r="N1362" s="13">
        <v>92.399999999999991</v>
      </c>
    </row>
    <row r="1363" spans="1:14" x14ac:dyDescent="0.3">
      <c r="A1363" s="7" t="s">
        <v>2454</v>
      </c>
      <c r="B1363" s="11" t="s">
        <v>2455</v>
      </c>
      <c r="C1363" s="12">
        <v>1</v>
      </c>
      <c r="D1363" s="12">
        <v>1</v>
      </c>
      <c r="E1363" s="15">
        <v>44075</v>
      </c>
      <c r="F1363" s="12">
        <v>210</v>
      </c>
      <c r="G1363" s="12">
        <v>0</v>
      </c>
      <c r="H1363" s="17">
        <v>0</v>
      </c>
      <c r="I1363" s="31">
        <v>0</v>
      </c>
      <c r="J1363" s="12">
        <v>210</v>
      </c>
      <c r="K1363" s="11" t="s">
        <v>14</v>
      </c>
      <c r="L1363" s="11" t="s">
        <v>75</v>
      </c>
      <c r="M1363" s="12">
        <v>37.799999999999997</v>
      </c>
      <c r="N1363" s="13">
        <v>172.2</v>
      </c>
    </row>
    <row r="1364" spans="1:14" x14ac:dyDescent="0.3">
      <c r="A1364" s="7" t="s">
        <v>2456</v>
      </c>
      <c r="B1364" s="11" t="s">
        <v>2457</v>
      </c>
      <c r="C1364" s="12">
        <v>1</v>
      </c>
      <c r="D1364" s="12">
        <v>1</v>
      </c>
      <c r="E1364" s="15">
        <v>44075</v>
      </c>
      <c r="F1364" s="12">
        <v>258</v>
      </c>
      <c r="G1364" s="12">
        <v>0</v>
      </c>
      <c r="H1364" s="17">
        <v>0</v>
      </c>
      <c r="I1364" s="31">
        <v>0</v>
      </c>
      <c r="J1364" s="12">
        <v>258</v>
      </c>
      <c r="K1364" s="11" t="s">
        <v>20</v>
      </c>
      <c r="L1364" s="11" t="s">
        <v>105</v>
      </c>
      <c r="M1364" s="12">
        <v>72.240000000000009</v>
      </c>
      <c r="N1364" s="13">
        <v>185.76</v>
      </c>
    </row>
    <row r="1365" spans="1:14" x14ac:dyDescent="0.3">
      <c r="A1365" s="7" t="s">
        <v>2458</v>
      </c>
      <c r="B1365" s="11" t="s">
        <v>2459</v>
      </c>
      <c r="C1365" s="12">
        <v>1</v>
      </c>
      <c r="D1365" s="12">
        <v>1</v>
      </c>
      <c r="E1365" s="15">
        <v>44075</v>
      </c>
      <c r="F1365" s="12">
        <v>313</v>
      </c>
      <c r="G1365" s="12">
        <v>0</v>
      </c>
      <c r="H1365" s="17">
        <v>0</v>
      </c>
      <c r="I1365" s="31">
        <v>0</v>
      </c>
      <c r="J1365" s="12">
        <v>313</v>
      </c>
      <c r="K1365" s="11" t="s">
        <v>20</v>
      </c>
      <c r="L1365" s="11" t="s">
        <v>21</v>
      </c>
      <c r="M1365" s="12">
        <v>93.899999999999991</v>
      </c>
      <c r="N1365" s="13">
        <v>219.10000000000002</v>
      </c>
    </row>
    <row r="1366" spans="1:14" x14ac:dyDescent="0.3">
      <c r="A1366" s="7" t="s">
        <v>2460</v>
      </c>
      <c r="B1366" s="11" t="s">
        <v>2461</v>
      </c>
      <c r="C1366" s="12">
        <v>1</v>
      </c>
      <c r="D1366" s="12">
        <v>1</v>
      </c>
      <c r="E1366" s="15">
        <v>44075</v>
      </c>
      <c r="F1366" s="12">
        <v>313</v>
      </c>
      <c r="G1366" s="12">
        <v>0</v>
      </c>
      <c r="H1366" s="17">
        <v>0</v>
      </c>
      <c r="I1366" s="31">
        <v>0</v>
      </c>
      <c r="J1366" s="12">
        <v>313</v>
      </c>
      <c r="K1366" s="11" t="s">
        <v>20</v>
      </c>
      <c r="L1366" s="11" t="s">
        <v>21</v>
      </c>
      <c r="M1366" s="12">
        <v>93.899999999999991</v>
      </c>
      <c r="N1366" s="13">
        <v>219.10000000000002</v>
      </c>
    </row>
    <row r="1367" spans="1:14" x14ac:dyDescent="0.3">
      <c r="A1367" s="7" t="s">
        <v>2462</v>
      </c>
      <c r="B1367" s="11" t="s">
        <v>2463</v>
      </c>
      <c r="C1367" s="12">
        <v>1</v>
      </c>
      <c r="D1367" s="12">
        <v>1</v>
      </c>
      <c r="E1367" s="15">
        <v>44075</v>
      </c>
      <c r="F1367" s="12">
        <v>992</v>
      </c>
      <c r="G1367" s="12">
        <v>0</v>
      </c>
      <c r="H1367" s="17">
        <v>0</v>
      </c>
      <c r="I1367" s="31">
        <v>0</v>
      </c>
      <c r="J1367" s="12">
        <v>992</v>
      </c>
      <c r="K1367" s="11" t="s">
        <v>23</v>
      </c>
      <c r="L1367" s="11" t="s">
        <v>405</v>
      </c>
      <c r="M1367" s="12">
        <v>277.76000000000005</v>
      </c>
      <c r="N1367" s="13">
        <v>714.24</v>
      </c>
    </row>
    <row r="1368" spans="1:14" x14ac:dyDescent="0.3">
      <c r="A1368" s="7" t="s">
        <v>2464</v>
      </c>
      <c r="B1368" s="11" t="s">
        <v>2465</v>
      </c>
      <c r="C1368" s="12">
        <v>1</v>
      </c>
      <c r="D1368" s="12">
        <v>1</v>
      </c>
      <c r="E1368" s="15">
        <v>44075</v>
      </c>
      <c r="F1368" s="12">
        <v>992</v>
      </c>
      <c r="G1368" s="12">
        <v>0</v>
      </c>
      <c r="H1368" s="17">
        <v>0</v>
      </c>
      <c r="I1368" s="31">
        <v>0</v>
      </c>
      <c r="J1368" s="12">
        <v>992</v>
      </c>
      <c r="K1368" s="11" t="s">
        <v>23</v>
      </c>
      <c r="L1368" s="11" t="s">
        <v>405</v>
      </c>
      <c r="M1368" s="12">
        <v>277.76000000000005</v>
      </c>
      <c r="N1368" s="13">
        <v>714.24</v>
      </c>
    </row>
    <row r="1369" spans="1:14" x14ac:dyDescent="0.3">
      <c r="A1369" s="7" t="s">
        <v>2466</v>
      </c>
      <c r="B1369" s="11" t="s">
        <v>2467</v>
      </c>
      <c r="C1369" s="12">
        <v>1</v>
      </c>
      <c r="D1369" s="12">
        <v>1</v>
      </c>
      <c r="E1369" s="15">
        <v>44075</v>
      </c>
      <c r="F1369" s="12">
        <v>948</v>
      </c>
      <c r="G1369" s="12">
        <v>0</v>
      </c>
      <c r="H1369" s="17">
        <v>0</v>
      </c>
      <c r="I1369" s="31">
        <v>0</v>
      </c>
      <c r="J1369" s="12">
        <v>948</v>
      </c>
      <c r="K1369" s="11" t="s">
        <v>26</v>
      </c>
      <c r="L1369" s="11" t="s">
        <v>27</v>
      </c>
      <c r="M1369" s="12">
        <v>303.36</v>
      </c>
      <c r="N1369" s="13">
        <v>644.64</v>
      </c>
    </row>
    <row r="1370" spans="1:14" x14ac:dyDescent="0.3">
      <c r="A1370" s="7" t="s">
        <v>2468</v>
      </c>
      <c r="B1370" s="11" t="s">
        <v>2469</v>
      </c>
      <c r="C1370" s="12">
        <v>1</v>
      </c>
      <c r="D1370" s="12">
        <v>1</v>
      </c>
      <c r="E1370" s="15">
        <v>44075</v>
      </c>
      <c r="F1370" s="12">
        <v>293</v>
      </c>
      <c r="G1370" s="12">
        <v>0</v>
      </c>
      <c r="H1370" s="17">
        <v>0</v>
      </c>
      <c r="I1370" s="31">
        <v>0</v>
      </c>
      <c r="J1370" s="12">
        <v>293</v>
      </c>
      <c r="K1370" s="11" t="s">
        <v>60</v>
      </c>
      <c r="L1370" s="11" t="s">
        <v>250</v>
      </c>
      <c r="M1370" s="12">
        <v>90.83</v>
      </c>
      <c r="N1370" s="13">
        <v>202.17000000000002</v>
      </c>
    </row>
    <row r="1371" spans="1:14" x14ac:dyDescent="0.3">
      <c r="A1371" s="7" t="s">
        <v>2470</v>
      </c>
      <c r="B1371" s="11" t="s">
        <v>2471</v>
      </c>
      <c r="C1371" s="12">
        <v>1</v>
      </c>
      <c r="D1371" s="12">
        <v>1</v>
      </c>
      <c r="E1371" s="15">
        <v>44075</v>
      </c>
      <c r="F1371" s="12">
        <v>345</v>
      </c>
      <c r="G1371" s="12">
        <v>0</v>
      </c>
      <c r="H1371" s="17">
        <v>0</v>
      </c>
      <c r="I1371" s="31">
        <v>0</v>
      </c>
      <c r="J1371" s="12">
        <v>345</v>
      </c>
      <c r="K1371" s="11" t="s">
        <v>63</v>
      </c>
      <c r="L1371" s="11" t="s">
        <v>116</v>
      </c>
      <c r="M1371" s="12">
        <v>106.95</v>
      </c>
      <c r="N1371" s="13">
        <v>238.05</v>
      </c>
    </row>
    <row r="1372" spans="1:14" x14ac:dyDescent="0.3">
      <c r="A1372" s="7" t="s">
        <v>2472</v>
      </c>
      <c r="B1372" s="11" t="s">
        <v>2473</v>
      </c>
      <c r="C1372" s="12">
        <v>1</v>
      </c>
      <c r="D1372" s="12">
        <v>1</v>
      </c>
      <c r="E1372" s="15">
        <v>44075</v>
      </c>
      <c r="F1372" s="12">
        <v>168</v>
      </c>
      <c r="G1372" s="12">
        <v>0</v>
      </c>
      <c r="H1372" s="17">
        <v>0</v>
      </c>
      <c r="I1372" s="31">
        <v>0</v>
      </c>
      <c r="J1372" s="12">
        <v>168</v>
      </c>
      <c r="K1372" s="11" t="s">
        <v>11</v>
      </c>
      <c r="L1372" s="11" t="s">
        <v>121</v>
      </c>
      <c r="M1372" s="12">
        <v>75.600000000000009</v>
      </c>
      <c r="N1372" s="13">
        <v>92.399999999999991</v>
      </c>
    </row>
    <row r="1373" spans="1:14" x14ac:dyDescent="0.3">
      <c r="A1373" s="7" t="s">
        <v>2474</v>
      </c>
      <c r="B1373" s="11" t="s">
        <v>2475</v>
      </c>
      <c r="C1373" s="12">
        <v>1</v>
      </c>
      <c r="D1373" s="12">
        <v>1</v>
      </c>
      <c r="E1373" s="15">
        <v>44075</v>
      </c>
      <c r="F1373" s="12">
        <v>172</v>
      </c>
      <c r="G1373" s="12">
        <v>0</v>
      </c>
      <c r="H1373" s="17">
        <v>0</v>
      </c>
      <c r="I1373" s="31">
        <v>0</v>
      </c>
      <c r="J1373" s="12">
        <v>172</v>
      </c>
      <c r="K1373" s="11" t="s">
        <v>11</v>
      </c>
      <c r="L1373" s="11" t="s">
        <v>71</v>
      </c>
      <c r="M1373" s="12">
        <v>65.36</v>
      </c>
      <c r="N1373" s="13">
        <v>106.64</v>
      </c>
    </row>
    <row r="1374" spans="1:14" x14ac:dyDescent="0.3">
      <c r="A1374" s="7" t="s">
        <v>2476</v>
      </c>
      <c r="B1374" s="11" t="s">
        <v>2477</v>
      </c>
      <c r="C1374" s="12">
        <v>1</v>
      </c>
      <c r="D1374" s="12">
        <v>1</v>
      </c>
      <c r="E1374" s="15">
        <v>44075</v>
      </c>
      <c r="F1374" s="12">
        <v>240</v>
      </c>
      <c r="G1374" s="12">
        <v>0</v>
      </c>
      <c r="H1374" s="17">
        <v>0</v>
      </c>
      <c r="I1374" s="31">
        <v>0</v>
      </c>
      <c r="J1374" s="12">
        <v>240</v>
      </c>
      <c r="K1374" s="11" t="s">
        <v>14</v>
      </c>
      <c r="L1374" s="11" t="s">
        <v>17</v>
      </c>
      <c r="M1374" s="12">
        <v>43.199999999999996</v>
      </c>
      <c r="N1374" s="13">
        <v>196.8</v>
      </c>
    </row>
    <row r="1375" spans="1:14" x14ac:dyDescent="0.3">
      <c r="A1375" s="7" t="s">
        <v>2478</v>
      </c>
      <c r="B1375" s="11" t="s">
        <v>2479</v>
      </c>
      <c r="C1375" s="12">
        <v>1</v>
      </c>
      <c r="D1375" s="12">
        <v>1</v>
      </c>
      <c r="E1375" s="15">
        <v>44075</v>
      </c>
      <c r="F1375" s="12">
        <v>240</v>
      </c>
      <c r="G1375" s="12">
        <v>0</v>
      </c>
      <c r="H1375" s="17">
        <v>0</v>
      </c>
      <c r="I1375" s="31">
        <v>0</v>
      </c>
      <c r="J1375" s="12">
        <v>240</v>
      </c>
      <c r="K1375" s="11" t="s">
        <v>14</v>
      </c>
      <c r="L1375" s="11" t="s">
        <v>17</v>
      </c>
      <c r="M1375" s="12">
        <v>43.199999999999996</v>
      </c>
      <c r="N1375" s="13">
        <v>196.8</v>
      </c>
    </row>
    <row r="1376" spans="1:14" x14ac:dyDescent="0.3">
      <c r="A1376" s="7" t="s">
        <v>2480</v>
      </c>
      <c r="B1376" s="11" t="s">
        <v>2481</v>
      </c>
      <c r="C1376" s="12">
        <v>1</v>
      </c>
      <c r="D1376" s="12">
        <v>1</v>
      </c>
      <c r="E1376" s="15">
        <v>44075</v>
      </c>
      <c r="F1376" s="12">
        <v>220</v>
      </c>
      <c r="G1376" s="12">
        <v>0</v>
      </c>
      <c r="H1376" s="17">
        <v>0</v>
      </c>
      <c r="I1376" s="31">
        <v>0</v>
      </c>
      <c r="J1376" s="12">
        <v>220</v>
      </c>
      <c r="K1376" s="11" t="s">
        <v>14</v>
      </c>
      <c r="L1376" s="11" t="s">
        <v>15</v>
      </c>
      <c r="M1376" s="12">
        <v>39.6</v>
      </c>
      <c r="N1376" s="13">
        <v>180.4</v>
      </c>
    </row>
    <row r="1377" spans="1:14" x14ac:dyDescent="0.3">
      <c r="A1377" s="7" t="s">
        <v>2482</v>
      </c>
      <c r="B1377" s="11" t="s">
        <v>2483</v>
      </c>
      <c r="C1377" s="12">
        <v>1</v>
      </c>
      <c r="D1377" s="12">
        <v>1</v>
      </c>
      <c r="E1377" s="15">
        <v>44075</v>
      </c>
      <c r="F1377" s="12">
        <v>327</v>
      </c>
      <c r="G1377" s="12">
        <v>0</v>
      </c>
      <c r="H1377" s="17">
        <v>0</v>
      </c>
      <c r="I1377" s="31">
        <v>0</v>
      </c>
      <c r="J1377" s="12">
        <v>327</v>
      </c>
      <c r="K1377" s="11" t="s">
        <v>20</v>
      </c>
      <c r="L1377" s="11" t="s">
        <v>100</v>
      </c>
      <c r="M1377" s="12">
        <v>94.83</v>
      </c>
      <c r="N1377" s="13">
        <v>232.17000000000002</v>
      </c>
    </row>
    <row r="1378" spans="1:14" x14ac:dyDescent="0.3">
      <c r="A1378" s="7" t="s">
        <v>2484</v>
      </c>
      <c r="B1378" s="11" t="s">
        <v>2485</v>
      </c>
      <c r="C1378" s="12">
        <v>1</v>
      </c>
      <c r="D1378" s="12">
        <v>1</v>
      </c>
      <c r="E1378" s="15">
        <v>44075</v>
      </c>
      <c r="F1378" s="12">
        <v>327</v>
      </c>
      <c r="G1378" s="12">
        <v>0</v>
      </c>
      <c r="H1378" s="17">
        <v>0</v>
      </c>
      <c r="I1378" s="31">
        <v>0</v>
      </c>
      <c r="J1378" s="12">
        <v>327</v>
      </c>
      <c r="K1378" s="11" t="s">
        <v>20</v>
      </c>
      <c r="L1378" s="11" t="s">
        <v>100</v>
      </c>
      <c r="M1378" s="12">
        <v>94.83</v>
      </c>
      <c r="N1378" s="13">
        <v>232.17000000000002</v>
      </c>
    </row>
    <row r="1379" spans="1:14" x14ac:dyDescent="0.3">
      <c r="A1379" s="7" t="s">
        <v>2486</v>
      </c>
      <c r="B1379" s="11" t="s">
        <v>2487</v>
      </c>
      <c r="C1379" s="12">
        <v>1</v>
      </c>
      <c r="D1379" s="12">
        <v>1</v>
      </c>
      <c r="E1379" s="15">
        <v>44075</v>
      </c>
      <c r="F1379" s="12">
        <v>317</v>
      </c>
      <c r="G1379" s="12">
        <v>0</v>
      </c>
      <c r="H1379" s="17">
        <v>0</v>
      </c>
      <c r="I1379" s="31">
        <v>0</v>
      </c>
      <c r="J1379" s="12">
        <v>317</v>
      </c>
      <c r="K1379" s="11" t="s">
        <v>60</v>
      </c>
      <c r="L1379" s="11" t="s">
        <v>245</v>
      </c>
      <c r="M1379" s="12">
        <v>98.27</v>
      </c>
      <c r="N1379" s="13">
        <v>218.73000000000002</v>
      </c>
    </row>
    <row r="1380" spans="1:14" x14ac:dyDescent="0.3">
      <c r="A1380" s="7" t="s">
        <v>2488</v>
      </c>
      <c r="B1380" s="11" t="s">
        <v>2489</v>
      </c>
      <c r="C1380" s="12">
        <v>1</v>
      </c>
      <c r="D1380" s="12">
        <v>1</v>
      </c>
      <c r="E1380" s="15">
        <v>44075</v>
      </c>
      <c r="F1380" s="12">
        <v>383</v>
      </c>
      <c r="G1380" s="12">
        <v>0</v>
      </c>
      <c r="H1380" s="17">
        <v>0</v>
      </c>
      <c r="I1380" s="31">
        <v>0</v>
      </c>
      <c r="J1380" s="12">
        <v>383</v>
      </c>
      <c r="K1380" s="11" t="s">
        <v>63</v>
      </c>
      <c r="L1380" s="11" t="s">
        <v>66</v>
      </c>
      <c r="M1380" s="12">
        <v>122.56</v>
      </c>
      <c r="N1380" s="13">
        <v>260.44</v>
      </c>
    </row>
    <row r="1381" spans="1:14" x14ac:dyDescent="0.3">
      <c r="A1381" s="7" t="s">
        <v>2490</v>
      </c>
      <c r="B1381" s="11" t="s">
        <v>2491</v>
      </c>
      <c r="C1381" s="12">
        <v>1</v>
      </c>
      <c r="D1381" s="12">
        <v>1</v>
      </c>
      <c r="E1381" s="15">
        <v>44075</v>
      </c>
      <c r="F1381" s="12">
        <v>636</v>
      </c>
      <c r="G1381" s="12">
        <v>0</v>
      </c>
      <c r="H1381" s="17">
        <v>0</v>
      </c>
      <c r="I1381" s="31">
        <v>0</v>
      </c>
      <c r="J1381" s="12">
        <v>636</v>
      </c>
      <c r="K1381" s="11" t="s">
        <v>41</v>
      </c>
      <c r="L1381" s="11" t="s">
        <v>194</v>
      </c>
      <c r="M1381" s="12">
        <v>216.24</v>
      </c>
      <c r="N1381" s="13">
        <v>419.76</v>
      </c>
    </row>
    <row r="1382" spans="1:14" x14ac:dyDescent="0.3">
      <c r="A1382" s="7" t="s">
        <v>2492</v>
      </c>
      <c r="B1382" s="11" t="s">
        <v>2493</v>
      </c>
      <c r="C1382" s="12">
        <v>1</v>
      </c>
      <c r="D1382" s="12">
        <v>1</v>
      </c>
      <c r="E1382" s="15">
        <v>44075</v>
      </c>
      <c r="F1382" s="12">
        <v>440</v>
      </c>
      <c r="G1382" s="12">
        <v>0</v>
      </c>
      <c r="H1382" s="17">
        <v>0</v>
      </c>
      <c r="I1382" s="31">
        <v>0</v>
      </c>
      <c r="J1382" s="12">
        <v>440</v>
      </c>
      <c r="K1382" s="11" t="s">
        <v>44</v>
      </c>
      <c r="L1382" s="11" t="s">
        <v>52</v>
      </c>
      <c r="M1382" s="12">
        <v>136.4</v>
      </c>
      <c r="N1382" s="13">
        <v>303.60000000000002</v>
      </c>
    </row>
    <row r="1383" spans="1:14" x14ac:dyDescent="0.3">
      <c r="A1383" s="7" t="s">
        <v>2494</v>
      </c>
      <c r="B1383" s="11" t="s">
        <v>2495</v>
      </c>
      <c r="C1383" s="12">
        <v>1</v>
      </c>
      <c r="D1383" s="12">
        <v>1</v>
      </c>
      <c r="E1383" s="15">
        <v>44075</v>
      </c>
      <c r="F1383" s="12">
        <v>367</v>
      </c>
      <c r="G1383" s="12">
        <v>0</v>
      </c>
      <c r="H1383" s="17">
        <v>0</v>
      </c>
      <c r="I1383" s="31">
        <v>0</v>
      </c>
      <c r="J1383" s="12">
        <v>367</v>
      </c>
      <c r="K1383" s="11" t="s">
        <v>60</v>
      </c>
      <c r="L1383" s="11" t="s">
        <v>538</v>
      </c>
      <c r="M1383" s="12">
        <v>110.1</v>
      </c>
      <c r="N1383" s="13">
        <v>256.89999999999998</v>
      </c>
    </row>
    <row r="1384" spans="1:14" x14ac:dyDescent="0.3">
      <c r="A1384" s="7" t="s">
        <v>2496</v>
      </c>
      <c r="B1384" s="11" t="s">
        <v>2497</v>
      </c>
      <c r="C1384" s="12">
        <v>1</v>
      </c>
      <c r="D1384" s="12">
        <v>1</v>
      </c>
      <c r="E1384" s="15">
        <v>44075</v>
      </c>
      <c r="F1384" s="12">
        <v>383</v>
      </c>
      <c r="G1384" s="12">
        <v>0</v>
      </c>
      <c r="H1384" s="17">
        <v>0</v>
      </c>
      <c r="I1384" s="31">
        <v>0</v>
      </c>
      <c r="J1384" s="12">
        <v>383</v>
      </c>
      <c r="K1384" s="11" t="s">
        <v>63</v>
      </c>
      <c r="L1384" s="11" t="s">
        <v>66</v>
      </c>
      <c r="M1384" s="12">
        <v>122.56</v>
      </c>
      <c r="N1384" s="13">
        <v>260.44</v>
      </c>
    </row>
    <row r="1385" spans="1:14" x14ac:dyDescent="0.3">
      <c r="A1385" s="7" t="s">
        <v>2498</v>
      </c>
      <c r="B1385" s="11" t="s">
        <v>2499</v>
      </c>
      <c r="C1385" s="12">
        <v>1</v>
      </c>
      <c r="D1385" s="12">
        <v>1</v>
      </c>
      <c r="E1385" s="15">
        <v>44075</v>
      </c>
      <c r="F1385" s="12">
        <v>345</v>
      </c>
      <c r="G1385" s="12">
        <v>0</v>
      </c>
      <c r="H1385" s="17">
        <v>0</v>
      </c>
      <c r="I1385" s="31">
        <v>0</v>
      </c>
      <c r="J1385" s="12">
        <v>345</v>
      </c>
      <c r="K1385" s="11" t="s">
        <v>63</v>
      </c>
      <c r="L1385" s="11" t="s">
        <v>116</v>
      </c>
      <c r="M1385" s="12">
        <v>106.95</v>
      </c>
      <c r="N1385" s="13">
        <v>238.05</v>
      </c>
    </row>
    <row r="1386" spans="1:14" x14ac:dyDescent="0.3">
      <c r="A1386" s="7" t="s">
        <v>2500</v>
      </c>
      <c r="B1386" s="11" t="s">
        <v>2501</v>
      </c>
      <c r="C1386" s="12">
        <v>1</v>
      </c>
      <c r="D1386" s="12">
        <v>1</v>
      </c>
      <c r="E1386" s="15">
        <v>44075</v>
      </c>
      <c r="F1386" s="12">
        <v>383</v>
      </c>
      <c r="G1386" s="12">
        <v>0</v>
      </c>
      <c r="H1386" s="17">
        <v>0</v>
      </c>
      <c r="I1386" s="31">
        <v>0</v>
      </c>
      <c r="J1386" s="12">
        <v>383</v>
      </c>
      <c r="K1386" s="11" t="s">
        <v>63</v>
      </c>
      <c r="L1386" s="11" t="s">
        <v>66</v>
      </c>
      <c r="M1386" s="12">
        <v>122.56</v>
      </c>
      <c r="N1386" s="13">
        <v>260.44</v>
      </c>
    </row>
    <row r="1387" spans="1:14" x14ac:dyDescent="0.3">
      <c r="A1387" s="7" t="s">
        <v>2502</v>
      </c>
      <c r="B1387" s="11" t="s">
        <v>2503</v>
      </c>
      <c r="C1387" s="12">
        <v>1</v>
      </c>
      <c r="D1387" s="12">
        <v>1</v>
      </c>
      <c r="E1387" s="15">
        <v>44075</v>
      </c>
      <c r="F1387" s="12">
        <v>447</v>
      </c>
      <c r="G1387" s="12">
        <v>0</v>
      </c>
      <c r="H1387" s="17">
        <v>0</v>
      </c>
      <c r="I1387" s="31">
        <v>0</v>
      </c>
      <c r="J1387" s="12">
        <v>447</v>
      </c>
      <c r="K1387" s="11" t="s">
        <v>63</v>
      </c>
      <c r="L1387" s="11" t="s">
        <v>64</v>
      </c>
      <c r="M1387" s="12">
        <v>156.44999999999999</v>
      </c>
      <c r="N1387" s="13">
        <v>290.55</v>
      </c>
    </row>
    <row r="1388" spans="1:14" x14ac:dyDescent="0.3">
      <c r="A1388" s="7" t="s">
        <v>2504</v>
      </c>
      <c r="B1388" s="11" t="s">
        <v>2505</v>
      </c>
      <c r="C1388" s="12">
        <v>1</v>
      </c>
      <c r="D1388" s="12">
        <v>1</v>
      </c>
      <c r="E1388" s="15">
        <v>44075</v>
      </c>
      <c r="F1388" s="12">
        <v>144</v>
      </c>
      <c r="G1388" s="12">
        <v>0</v>
      </c>
      <c r="H1388" s="17">
        <v>0</v>
      </c>
      <c r="I1388" s="31">
        <v>0</v>
      </c>
      <c r="J1388" s="12">
        <v>144</v>
      </c>
      <c r="K1388" s="11" t="s">
        <v>11</v>
      </c>
      <c r="L1388" s="11" t="s">
        <v>119</v>
      </c>
      <c r="M1388" s="12">
        <v>66.240000000000009</v>
      </c>
      <c r="N1388" s="13">
        <v>77.759999999999991</v>
      </c>
    </row>
    <row r="1389" spans="1:14" x14ac:dyDescent="0.3">
      <c r="A1389" s="7" t="s">
        <v>2506</v>
      </c>
      <c r="B1389" s="11" t="s">
        <v>2507</v>
      </c>
      <c r="C1389" s="12">
        <v>1</v>
      </c>
      <c r="D1389" s="12">
        <v>1</v>
      </c>
      <c r="E1389" s="15">
        <v>44075</v>
      </c>
      <c r="F1389" s="12">
        <v>168</v>
      </c>
      <c r="G1389" s="12">
        <v>0</v>
      </c>
      <c r="H1389" s="17">
        <v>0</v>
      </c>
      <c r="I1389" s="31">
        <v>0</v>
      </c>
      <c r="J1389" s="12">
        <v>168</v>
      </c>
      <c r="K1389" s="11" t="s">
        <v>11</v>
      </c>
      <c r="L1389" s="11" t="s">
        <v>12</v>
      </c>
      <c r="M1389" s="12">
        <v>25.2</v>
      </c>
      <c r="N1389" s="13">
        <v>142.80000000000001</v>
      </c>
    </row>
    <row r="1390" spans="1:14" x14ac:dyDescent="0.3">
      <c r="A1390" s="7" t="s">
        <v>2508</v>
      </c>
      <c r="B1390" s="11" t="s">
        <v>2509</v>
      </c>
      <c r="C1390" s="12">
        <v>1</v>
      </c>
      <c r="D1390" s="12">
        <v>1</v>
      </c>
      <c r="E1390" s="15">
        <v>44075</v>
      </c>
      <c r="F1390" s="12">
        <v>636</v>
      </c>
      <c r="G1390" s="12">
        <v>0</v>
      </c>
      <c r="H1390" s="17">
        <v>0</v>
      </c>
      <c r="I1390" s="31">
        <v>0</v>
      </c>
      <c r="J1390" s="12">
        <v>636</v>
      </c>
      <c r="K1390" s="11" t="s">
        <v>41</v>
      </c>
      <c r="L1390" s="11" t="s">
        <v>194</v>
      </c>
      <c r="M1390" s="12">
        <v>216.24</v>
      </c>
      <c r="N1390" s="13">
        <v>419.76</v>
      </c>
    </row>
    <row r="1391" spans="1:14" x14ac:dyDescent="0.3">
      <c r="A1391" s="7" t="s">
        <v>2510</v>
      </c>
      <c r="B1391" s="11" t="s">
        <v>2511</v>
      </c>
      <c r="C1391" s="12">
        <v>1</v>
      </c>
      <c r="D1391" s="12">
        <v>1</v>
      </c>
      <c r="E1391" s="15">
        <v>44075</v>
      </c>
      <c r="F1391" s="12">
        <v>540</v>
      </c>
      <c r="G1391" s="12">
        <v>0</v>
      </c>
      <c r="H1391" s="17">
        <v>0</v>
      </c>
      <c r="I1391" s="31">
        <v>0</v>
      </c>
      <c r="J1391" s="12">
        <v>540</v>
      </c>
      <c r="K1391" s="11" t="s">
        <v>44</v>
      </c>
      <c r="L1391" s="11" t="s">
        <v>568</v>
      </c>
      <c r="M1391" s="12">
        <v>167.4</v>
      </c>
      <c r="N1391" s="13">
        <v>372.6</v>
      </c>
    </row>
    <row r="1392" spans="1:14" x14ac:dyDescent="0.3">
      <c r="A1392" s="7" t="s">
        <v>2512</v>
      </c>
      <c r="B1392" s="11" t="s">
        <v>2513</v>
      </c>
      <c r="C1392" s="12">
        <v>1</v>
      </c>
      <c r="D1392" s="12">
        <v>1</v>
      </c>
      <c r="E1392" s="15">
        <v>44075</v>
      </c>
      <c r="F1392" s="12">
        <v>267</v>
      </c>
      <c r="G1392" s="12">
        <v>0</v>
      </c>
      <c r="H1392" s="17">
        <v>0</v>
      </c>
      <c r="I1392" s="31">
        <v>0</v>
      </c>
      <c r="J1392" s="12">
        <v>267</v>
      </c>
      <c r="K1392" s="11" t="s">
        <v>60</v>
      </c>
      <c r="L1392" s="11" t="s">
        <v>164</v>
      </c>
      <c r="M1392" s="12">
        <v>90.78</v>
      </c>
      <c r="N1392" s="13">
        <v>176.22</v>
      </c>
    </row>
    <row r="1393" spans="1:14" x14ac:dyDescent="0.3">
      <c r="A1393" s="7" t="s">
        <v>2514</v>
      </c>
      <c r="B1393" s="11" t="s">
        <v>2515</v>
      </c>
      <c r="C1393" s="12">
        <v>1</v>
      </c>
      <c r="D1393" s="12">
        <v>1</v>
      </c>
      <c r="E1393" s="15">
        <v>44075</v>
      </c>
      <c r="F1393" s="12">
        <v>345</v>
      </c>
      <c r="G1393" s="12">
        <v>0</v>
      </c>
      <c r="H1393" s="17">
        <v>0</v>
      </c>
      <c r="I1393" s="31">
        <v>0</v>
      </c>
      <c r="J1393" s="12">
        <v>345</v>
      </c>
      <c r="K1393" s="11" t="s">
        <v>63</v>
      </c>
      <c r="L1393" s="11" t="s">
        <v>116</v>
      </c>
      <c r="M1393" s="12">
        <v>106.95</v>
      </c>
      <c r="N1393" s="13">
        <v>238.05</v>
      </c>
    </row>
    <row r="1394" spans="1:14" x14ac:dyDescent="0.3">
      <c r="A1394" s="7" t="s">
        <v>2516</v>
      </c>
      <c r="B1394" s="11" t="s">
        <v>2517</v>
      </c>
      <c r="C1394" s="12">
        <v>1</v>
      </c>
      <c r="D1394" s="12">
        <v>1</v>
      </c>
      <c r="E1394" s="15">
        <v>44075</v>
      </c>
      <c r="F1394" s="12">
        <v>345</v>
      </c>
      <c r="G1394" s="12">
        <v>0</v>
      </c>
      <c r="H1394" s="17">
        <v>0</v>
      </c>
      <c r="I1394" s="31">
        <v>0</v>
      </c>
      <c r="J1394" s="12">
        <v>345</v>
      </c>
      <c r="K1394" s="11" t="s">
        <v>63</v>
      </c>
      <c r="L1394" s="11" t="s">
        <v>116</v>
      </c>
      <c r="M1394" s="12">
        <v>106.95</v>
      </c>
      <c r="N1394" s="13">
        <v>238.05</v>
      </c>
    </row>
    <row r="1395" spans="1:14" x14ac:dyDescent="0.3">
      <c r="A1395" s="7" t="s">
        <v>2518</v>
      </c>
      <c r="B1395" s="11" t="s">
        <v>2519</v>
      </c>
      <c r="C1395" s="12">
        <v>1</v>
      </c>
      <c r="D1395" s="12">
        <v>1</v>
      </c>
      <c r="E1395" s="15">
        <v>44075</v>
      </c>
      <c r="F1395" s="12">
        <v>447</v>
      </c>
      <c r="G1395" s="12">
        <v>0</v>
      </c>
      <c r="H1395" s="17">
        <v>0</v>
      </c>
      <c r="I1395" s="31">
        <v>0</v>
      </c>
      <c r="J1395" s="12">
        <v>447</v>
      </c>
      <c r="K1395" s="11" t="s">
        <v>63</v>
      </c>
      <c r="L1395" s="11" t="s">
        <v>64</v>
      </c>
      <c r="M1395" s="12">
        <v>156.44999999999999</v>
      </c>
      <c r="N1395" s="13">
        <v>290.55</v>
      </c>
    </row>
    <row r="1396" spans="1:14" x14ac:dyDescent="0.3">
      <c r="A1396" s="7" t="s">
        <v>2520</v>
      </c>
      <c r="B1396" s="11" t="s">
        <v>2521</v>
      </c>
      <c r="C1396" s="12">
        <v>1</v>
      </c>
      <c r="D1396" s="12">
        <v>1</v>
      </c>
      <c r="E1396" s="15">
        <v>44075</v>
      </c>
      <c r="F1396" s="12">
        <v>345</v>
      </c>
      <c r="G1396" s="12">
        <v>0</v>
      </c>
      <c r="H1396" s="17">
        <v>0</v>
      </c>
      <c r="I1396" s="31">
        <v>0</v>
      </c>
      <c r="J1396" s="12">
        <v>345</v>
      </c>
      <c r="K1396" s="11" t="s">
        <v>63</v>
      </c>
      <c r="L1396" s="11" t="s">
        <v>116</v>
      </c>
      <c r="M1396" s="12">
        <v>106.95</v>
      </c>
      <c r="N1396" s="13">
        <v>238.05</v>
      </c>
    </row>
    <row r="1397" spans="1:14" x14ac:dyDescent="0.3">
      <c r="A1397" s="7" t="s">
        <v>2522</v>
      </c>
      <c r="B1397" s="11" t="s">
        <v>2523</v>
      </c>
      <c r="C1397" s="12">
        <v>1</v>
      </c>
      <c r="D1397" s="12">
        <v>1</v>
      </c>
      <c r="E1397" s="15">
        <v>44075</v>
      </c>
      <c r="F1397" s="12">
        <v>168</v>
      </c>
      <c r="G1397" s="12">
        <v>0</v>
      </c>
      <c r="H1397" s="17">
        <v>0</v>
      </c>
      <c r="I1397" s="31">
        <v>0</v>
      </c>
      <c r="J1397" s="12">
        <v>168</v>
      </c>
      <c r="K1397" s="11" t="s">
        <v>11</v>
      </c>
      <c r="L1397" s="11" t="s">
        <v>12</v>
      </c>
      <c r="M1397" s="12">
        <v>25.2</v>
      </c>
      <c r="N1397" s="13">
        <v>142.80000000000001</v>
      </c>
    </row>
    <row r="1398" spans="1:14" x14ac:dyDescent="0.3">
      <c r="A1398" s="7" t="s">
        <v>2524</v>
      </c>
      <c r="B1398" s="11" t="s">
        <v>2525</v>
      </c>
      <c r="C1398" s="12">
        <v>1</v>
      </c>
      <c r="D1398" s="12">
        <v>1</v>
      </c>
      <c r="E1398" s="15">
        <v>44075</v>
      </c>
      <c r="F1398" s="12">
        <v>144</v>
      </c>
      <c r="G1398" s="12">
        <v>0</v>
      </c>
      <c r="H1398" s="17">
        <v>0</v>
      </c>
      <c r="I1398" s="31">
        <v>0</v>
      </c>
      <c r="J1398" s="12">
        <v>144</v>
      </c>
      <c r="K1398" s="11" t="s">
        <v>11</v>
      </c>
      <c r="L1398" s="11" t="s">
        <v>119</v>
      </c>
      <c r="M1398" s="12">
        <v>66.240000000000009</v>
      </c>
      <c r="N1398" s="13">
        <v>77.759999999999991</v>
      </c>
    </row>
    <row r="1399" spans="1:14" x14ac:dyDescent="0.3">
      <c r="A1399" s="7" t="s">
        <v>2526</v>
      </c>
      <c r="B1399" s="11" t="s">
        <v>2527</v>
      </c>
      <c r="C1399" s="12">
        <v>1</v>
      </c>
      <c r="D1399" s="12">
        <v>1</v>
      </c>
      <c r="E1399" s="15">
        <v>44075</v>
      </c>
      <c r="F1399" s="12">
        <v>192</v>
      </c>
      <c r="G1399" s="12">
        <v>0</v>
      </c>
      <c r="H1399" s="17">
        <v>0</v>
      </c>
      <c r="I1399" s="31">
        <v>0</v>
      </c>
      <c r="J1399" s="12">
        <v>192</v>
      </c>
      <c r="K1399" s="11" t="s">
        <v>14</v>
      </c>
      <c r="L1399" s="11" t="s">
        <v>78</v>
      </c>
      <c r="M1399" s="12">
        <v>34.56</v>
      </c>
      <c r="N1399" s="13">
        <v>157.44</v>
      </c>
    </row>
    <row r="1400" spans="1:14" x14ac:dyDescent="0.3">
      <c r="A1400" s="7" t="s">
        <v>2528</v>
      </c>
      <c r="B1400" s="11" t="s">
        <v>2529</v>
      </c>
      <c r="C1400" s="12">
        <v>1</v>
      </c>
      <c r="D1400" s="12">
        <v>1</v>
      </c>
      <c r="E1400" s="15">
        <v>44075</v>
      </c>
      <c r="F1400" s="12">
        <v>539</v>
      </c>
      <c r="G1400" s="12">
        <v>0</v>
      </c>
      <c r="H1400" s="17">
        <v>0</v>
      </c>
      <c r="I1400" s="31">
        <v>0</v>
      </c>
      <c r="J1400" s="12">
        <v>539</v>
      </c>
      <c r="K1400" s="11" t="s">
        <v>44</v>
      </c>
      <c r="L1400" s="11" t="s">
        <v>1089</v>
      </c>
      <c r="M1400" s="12">
        <v>156.31</v>
      </c>
      <c r="N1400" s="13">
        <v>382.69</v>
      </c>
    </row>
    <row r="1401" spans="1:14" x14ac:dyDescent="0.3">
      <c r="A1401" s="7" t="s">
        <v>2530</v>
      </c>
      <c r="B1401" s="11" t="s">
        <v>2531</v>
      </c>
      <c r="C1401" s="12">
        <v>1</v>
      </c>
      <c r="D1401" s="12">
        <v>1</v>
      </c>
      <c r="E1401" s="15">
        <v>44075</v>
      </c>
      <c r="F1401" s="12">
        <v>332</v>
      </c>
      <c r="G1401" s="12">
        <v>0</v>
      </c>
      <c r="H1401" s="17">
        <v>0</v>
      </c>
      <c r="I1401" s="31">
        <v>0</v>
      </c>
      <c r="J1401" s="12">
        <v>332</v>
      </c>
      <c r="K1401" s="11" t="s">
        <v>60</v>
      </c>
      <c r="L1401" s="11" t="s">
        <v>296</v>
      </c>
      <c r="M1401" s="12">
        <v>99.6</v>
      </c>
      <c r="N1401" s="13">
        <v>232.4</v>
      </c>
    </row>
    <row r="1402" spans="1:14" x14ac:dyDescent="0.3">
      <c r="A1402" s="7" t="s">
        <v>2532</v>
      </c>
      <c r="B1402" s="11" t="s">
        <v>2533</v>
      </c>
      <c r="C1402" s="12">
        <v>1</v>
      </c>
      <c r="D1402" s="12">
        <v>1</v>
      </c>
      <c r="E1402" s="15">
        <v>44075</v>
      </c>
      <c r="F1402" s="12">
        <v>345</v>
      </c>
      <c r="G1402" s="12">
        <v>0</v>
      </c>
      <c r="H1402" s="17">
        <v>0</v>
      </c>
      <c r="I1402" s="31">
        <v>0</v>
      </c>
      <c r="J1402" s="12">
        <v>345</v>
      </c>
      <c r="K1402" s="11" t="s">
        <v>63</v>
      </c>
      <c r="L1402" s="11" t="s">
        <v>116</v>
      </c>
      <c r="M1402" s="12">
        <v>106.95</v>
      </c>
      <c r="N1402" s="13">
        <v>238.05</v>
      </c>
    </row>
    <row r="1403" spans="1:14" x14ac:dyDescent="0.3">
      <c r="A1403" s="7" t="s">
        <v>2534</v>
      </c>
      <c r="B1403" s="11" t="s">
        <v>2535</v>
      </c>
      <c r="C1403" s="12">
        <v>1</v>
      </c>
      <c r="D1403" s="12">
        <v>1</v>
      </c>
      <c r="E1403" s="15">
        <v>44075</v>
      </c>
      <c r="F1403" s="12">
        <v>447</v>
      </c>
      <c r="G1403" s="12">
        <v>0</v>
      </c>
      <c r="H1403" s="17">
        <v>0</v>
      </c>
      <c r="I1403" s="31">
        <v>0</v>
      </c>
      <c r="J1403" s="12">
        <v>447</v>
      </c>
      <c r="K1403" s="11" t="s">
        <v>63</v>
      </c>
      <c r="L1403" s="11" t="s">
        <v>64</v>
      </c>
      <c r="M1403" s="12">
        <v>156.44999999999999</v>
      </c>
      <c r="N1403" s="13">
        <v>290.55</v>
      </c>
    </row>
    <row r="1404" spans="1:14" x14ac:dyDescent="0.3">
      <c r="A1404" s="7" t="s">
        <v>2536</v>
      </c>
      <c r="B1404" s="11" t="s">
        <v>2537</v>
      </c>
      <c r="C1404" s="12">
        <v>1</v>
      </c>
      <c r="D1404" s="12">
        <v>1</v>
      </c>
      <c r="E1404" s="15">
        <v>44075</v>
      </c>
      <c r="F1404" s="12">
        <v>383</v>
      </c>
      <c r="G1404" s="12">
        <v>0</v>
      </c>
      <c r="H1404" s="17">
        <v>0</v>
      </c>
      <c r="I1404" s="31">
        <v>0</v>
      </c>
      <c r="J1404" s="12">
        <v>383</v>
      </c>
      <c r="K1404" s="11" t="s">
        <v>63</v>
      </c>
      <c r="L1404" s="11" t="s">
        <v>66</v>
      </c>
      <c r="M1404" s="12">
        <v>122.56</v>
      </c>
      <c r="N1404" s="13">
        <v>260.44</v>
      </c>
    </row>
    <row r="1405" spans="1:14" x14ac:dyDescent="0.3">
      <c r="A1405" s="7" t="s">
        <v>2538</v>
      </c>
      <c r="B1405" s="11" t="s">
        <v>2539</v>
      </c>
      <c r="C1405" s="12">
        <v>1</v>
      </c>
      <c r="D1405" s="12">
        <v>1</v>
      </c>
      <c r="E1405" s="15">
        <v>44075</v>
      </c>
      <c r="F1405" s="12">
        <v>345</v>
      </c>
      <c r="G1405" s="12">
        <v>0</v>
      </c>
      <c r="H1405" s="17">
        <v>0</v>
      </c>
      <c r="I1405" s="31">
        <v>0</v>
      </c>
      <c r="J1405" s="12">
        <v>345</v>
      </c>
      <c r="K1405" s="11" t="s">
        <v>63</v>
      </c>
      <c r="L1405" s="11" t="s">
        <v>116</v>
      </c>
      <c r="M1405" s="12">
        <v>106.95</v>
      </c>
      <c r="N1405" s="13">
        <v>238.05</v>
      </c>
    </row>
    <row r="1406" spans="1:14" x14ac:dyDescent="0.3">
      <c r="A1406" s="7" t="s">
        <v>2540</v>
      </c>
      <c r="B1406" s="11" t="s">
        <v>2541</v>
      </c>
      <c r="C1406" s="12">
        <v>1</v>
      </c>
      <c r="D1406" s="12">
        <v>1</v>
      </c>
      <c r="E1406" s="15">
        <v>44075</v>
      </c>
      <c r="F1406" s="12">
        <v>168</v>
      </c>
      <c r="G1406" s="12">
        <v>0</v>
      </c>
      <c r="H1406" s="17">
        <v>0</v>
      </c>
      <c r="I1406" s="31">
        <v>0</v>
      </c>
      <c r="J1406" s="12">
        <v>168</v>
      </c>
      <c r="K1406" s="11" t="s">
        <v>11</v>
      </c>
      <c r="L1406" s="11" t="s">
        <v>12</v>
      </c>
      <c r="M1406" s="12">
        <v>25.2</v>
      </c>
      <c r="N1406" s="13">
        <v>142.80000000000001</v>
      </c>
    </row>
    <row r="1407" spans="1:14" x14ac:dyDescent="0.3">
      <c r="A1407" s="7" t="s">
        <v>2542</v>
      </c>
      <c r="B1407" s="11" t="s">
        <v>2543</v>
      </c>
      <c r="C1407" s="12">
        <v>1</v>
      </c>
      <c r="D1407" s="12">
        <v>1</v>
      </c>
      <c r="E1407" s="15">
        <v>44075</v>
      </c>
      <c r="F1407" s="12">
        <v>168</v>
      </c>
      <c r="G1407" s="12">
        <v>0</v>
      </c>
      <c r="H1407" s="17">
        <v>0</v>
      </c>
      <c r="I1407" s="31">
        <v>0</v>
      </c>
      <c r="J1407" s="12">
        <v>168</v>
      </c>
      <c r="K1407" s="11" t="s">
        <v>11</v>
      </c>
      <c r="L1407" s="11" t="s">
        <v>121</v>
      </c>
      <c r="M1407" s="12">
        <v>75.600000000000009</v>
      </c>
      <c r="N1407" s="13">
        <v>92.399999999999991</v>
      </c>
    </row>
    <row r="1408" spans="1:14" x14ac:dyDescent="0.3">
      <c r="A1408" s="7" t="s">
        <v>2544</v>
      </c>
      <c r="B1408" s="11" t="s">
        <v>2545</v>
      </c>
      <c r="C1408" s="12">
        <v>1</v>
      </c>
      <c r="D1408" s="12">
        <v>1</v>
      </c>
      <c r="E1408" s="15">
        <v>44075</v>
      </c>
      <c r="F1408" s="12">
        <v>205</v>
      </c>
      <c r="G1408" s="12">
        <v>0</v>
      </c>
      <c r="H1408" s="17">
        <v>0</v>
      </c>
      <c r="I1408" s="31">
        <v>0</v>
      </c>
      <c r="J1408" s="12">
        <v>205</v>
      </c>
      <c r="K1408" s="11" t="s">
        <v>14</v>
      </c>
      <c r="L1408" s="11" t="s">
        <v>87</v>
      </c>
      <c r="M1408" s="12">
        <v>36.9</v>
      </c>
      <c r="N1408" s="13">
        <v>168.1</v>
      </c>
    </row>
    <row r="1409" spans="1:14" x14ac:dyDescent="0.3">
      <c r="A1409" s="7" t="s">
        <v>2546</v>
      </c>
      <c r="B1409" s="11" t="s">
        <v>2547</v>
      </c>
      <c r="C1409" s="12">
        <v>1</v>
      </c>
      <c r="D1409" s="12">
        <v>1</v>
      </c>
      <c r="E1409" s="15">
        <v>44075</v>
      </c>
      <c r="F1409" s="12">
        <v>192</v>
      </c>
      <c r="G1409" s="12">
        <v>0</v>
      </c>
      <c r="H1409" s="17">
        <v>0</v>
      </c>
      <c r="I1409" s="31">
        <v>0</v>
      </c>
      <c r="J1409" s="12">
        <v>192</v>
      </c>
      <c r="K1409" s="11" t="s">
        <v>14</v>
      </c>
      <c r="L1409" s="11" t="s">
        <v>78</v>
      </c>
      <c r="M1409" s="12">
        <v>34.56</v>
      </c>
      <c r="N1409" s="13">
        <v>157.44</v>
      </c>
    </row>
    <row r="1410" spans="1:14" x14ac:dyDescent="0.3">
      <c r="A1410" s="7" t="s">
        <v>2548</v>
      </c>
      <c r="B1410" s="11" t="s">
        <v>2549</v>
      </c>
      <c r="C1410" s="12">
        <v>1</v>
      </c>
      <c r="D1410" s="12">
        <v>1</v>
      </c>
      <c r="E1410" s="15">
        <v>44075</v>
      </c>
      <c r="F1410" s="12">
        <v>539</v>
      </c>
      <c r="G1410" s="12">
        <v>0</v>
      </c>
      <c r="H1410" s="17">
        <v>0</v>
      </c>
      <c r="I1410" s="31">
        <v>0</v>
      </c>
      <c r="J1410" s="12">
        <v>539</v>
      </c>
      <c r="K1410" s="11" t="s">
        <v>44</v>
      </c>
      <c r="L1410" s="11" t="s">
        <v>1089</v>
      </c>
      <c r="M1410" s="12">
        <v>156.31</v>
      </c>
      <c r="N1410" s="13">
        <v>382.69</v>
      </c>
    </row>
    <row r="1411" spans="1:14" x14ac:dyDescent="0.3">
      <c r="A1411" s="7" t="s">
        <v>2550</v>
      </c>
      <c r="B1411" s="11" t="s">
        <v>2551</v>
      </c>
      <c r="C1411" s="12">
        <v>1</v>
      </c>
      <c r="D1411" s="12">
        <v>1</v>
      </c>
      <c r="E1411" s="15">
        <v>44075</v>
      </c>
      <c r="F1411" s="12">
        <v>283</v>
      </c>
      <c r="G1411" s="12">
        <v>0</v>
      </c>
      <c r="H1411" s="17">
        <v>0</v>
      </c>
      <c r="I1411" s="31">
        <v>0</v>
      </c>
      <c r="J1411" s="12">
        <v>283</v>
      </c>
      <c r="K1411" s="11" t="s">
        <v>60</v>
      </c>
      <c r="L1411" s="11" t="s">
        <v>745</v>
      </c>
      <c r="M1411" s="12">
        <v>82.07</v>
      </c>
      <c r="N1411" s="13">
        <v>200.93</v>
      </c>
    </row>
    <row r="1412" spans="1:14" x14ac:dyDescent="0.3">
      <c r="A1412" s="7" t="s">
        <v>2552</v>
      </c>
      <c r="B1412" s="11" t="s">
        <v>2553</v>
      </c>
      <c r="C1412" s="12">
        <v>1</v>
      </c>
      <c r="D1412" s="12">
        <v>1</v>
      </c>
      <c r="E1412" s="15">
        <v>44075</v>
      </c>
      <c r="F1412" s="12">
        <v>345</v>
      </c>
      <c r="G1412" s="12">
        <v>0</v>
      </c>
      <c r="H1412" s="17">
        <v>0</v>
      </c>
      <c r="I1412" s="31">
        <v>0</v>
      </c>
      <c r="J1412" s="12">
        <v>345</v>
      </c>
      <c r="K1412" s="11" t="s">
        <v>63</v>
      </c>
      <c r="L1412" s="11" t="s">
        <v>116</v>
      </c>
      <c r="M1412" s="12">
        <v>106.95</v>
      </c>
      <c r="N1412" s="13">
        <v>238.05</v>
      </c>
    </row>
    <row r="1413" spans="1:14" x14ac:dyDescent="0.3">
      <c r="A1413" s="7" t="s">
        <v>2554</v>
      </c>
      <c r="B1413" s="11" t="s">
        <v>2555</v>
      </c>
      <c r="C1413" s="12">
        <v>1</v>
      </c>
      <c r="D1413" s="12">
        <v>1</v>
      </c>
      <c r="E1413" s="15">
        <v>44075</v>
      </c>
      <c r="F1413" s="12">
        <v>447</v>
      </c>
      <c r="G1413" s="12">
        <v>0</v>
      </c>
      <c r="H1413" s="17">
        <v>0</v>
      </c>
      <c r="I1413" s="31">
        <v>0</v>
      </c>
      <c r="J1413" s="12">
        <v>447</v>
      </c>
      <c r="K1413" s="11" t="s">
        <v>63</v>
      </c>
      <c r="L1413" s="11" t="s">
        <v>64</v>
      </c>
      <c r="M1413" s="12">
        <v>156.44999999999999</v>
      </c>
      <c r="N1413" s="13">
        <v>290.55</v>
      </c>
    </row>
    <row r="1414" spans="1:14" x14ac:dyDescent="0.3">
      <c r="A1414" s="7" t="s">
        <v>2556</v>
      </c>
      <c r="B1414" s="11" t="s">
        <v>2557</v>
      </c>
      <c r="C1414" s="12">
        <v>1</v>
      </c>
      <c r="D1414" s="12">
        <v>1</v>
      </c>
      <c r="E1414" s="15">
        <v>44075</v>
      </c>
      <c r="F1414" s="12">
        <v>345</v>
      </c>
      <c r="G1414" s="12">
        <v>0</v>
      </c>
      <c r="H1414" s="17">
        <v>0</v>
      </c>
      <c r="I1414" s="31">
        <v>0</v>
      </c>
      <c r="J1414" s="12">
        <v>345</v>
      </c>
      <c r="K1414" s="11" t="s">
        <v>63</v>
      </c>
      <c r="L1414" s="11" t="s">
        <v>116</v>
      </c>
      <c r="M1414" s="12">
        <v>106.95</v>
      </c>
      <c r="N1414" s="13">
        <v>238.05</v>
      </c>
    </row>
    <row r="1415" spans="1:14" x14ac:dyDescent="0.3">
      <c r="A1415" s="7" t="s">
        <v>2558</v>
      </c>
      <c r="B1415" s="11" t="s">
        <v>2559</v>
      </c>
      <c r="C1415" s="12">
        <v>1</v>
      </c>
      <c r="D1415" s="12">
        <v>1</v>
      </c>
      <c r="E1415" s="15">
        <v>44075</v>
      </c>
      <c r="F1415" s="12">
        <v>172</v>
      </c>
      <c r="G1415" s="12">
        <v>0</v>
      </c>
      <c r="H1415" s="17">
        <v>0</v>
      </c>
      <c r="I1415" s="31">
        <v>0</v>
      </c>
      <c r="J1415" s="12">
        <v>172</v>
      </c>
      <c r="K1415" s="11" t="s">
        <v>11</v>
      </c>
      <c r="L1415" s="11" t="s">
        <v>71</v>
      </c>
      <c r="M1415" s="12">
        <v>65.36</v>
      </c>
      <c r="N1415" s="13">
        <v>106.64</v>
      </c>
    </row>
    <row r="1416" spans="1:14" x14ac:dyDescent="0.3">
      <c r="A1416" s="7" t="s">
        <v>2560</v>
      </c>
      <c r="B1416" s="11" t="s">
        <v>2561</v>
      </c>
      <c r="C1416" s="12">
        <v>1</v>
      </c>
      <c r="D1416" s="12">
        <v>1</v>
      </c>
      <c r="E1416" s="15">
        <v>44075</v>
      </c>
      <c r="F1416" s="12">
        <v>172</v>
      </c>
      <c r="G1416" s="12">
        <v>0</v>
      </c>
      <c r="H1416" s="17">
        <v>0</v>
      </c>
      <c r="I1416" s="31">
        <v>0</v>
      </c>
      <c r="J1416" s="12">
        <v>172</v>
      </c>
      <c r="K1416" s="11" t="s">
        <v>11</v>
      </c>
      <c r="L1416" s="11" t="s">
        <v>71</v>
      </c>
      <c r="M1416" s="12">
        <v>65.36</v>
      </c>
      <c r="N1416" s="13">
        <v>106.64</v>
      </c>
    </row>
    <row r="1417" spans="1:14" x14ac:dyDescent="0.3">
      <c r="A1417" s="7" t="s">
        <v>2562</v>
      </c>
      <c r="B1417" s="11" t="s">
        <v>2563</v>
      </c>
      <c r="C1417" s="12">
        <v>1</v>
      </c>
      <c r="D1417" s="12">
        <v>1</v>
      </c>
      <c r="E1417" s="15">
        <v>44075</v>
      </c>
      <c r="F1417" s="12">
        <v>240</v>
      </c>
      <c r="G1417" s="12">
        <v>0</v>
      </c>
      <c r="H1417" s="17">
        <v>0</v>
      </c>
      <c r="I1417" s="31">
        <v>0</v>
      </c>
      <c r="J1417" s="12">
        <v>240</v>
      </c>
      <c r="K1417" s="11" t="s">
        <v>14</v>
      </c>
      <c r="L1417" s="11" t="s">
        <v>17</v>
      </c>
      <c r="M1417" s="12">
        <v>43.199999999999996</v>
      </c>
      <c r="N1417" s="13">
        <v>196.8</v>
      </c>
    </row>
    <row r="1418" spans="1:14" x14ac:dyDescent="0.3">
      <c r="A1418" s="7" t="s">
        <v>2564</v>
      </c>
      <c r="B1418" s="11" t="s">
        <v>2565</v>
      </c>
      <c r="C1418" s="12">
        <v>1</v>
      </c>
      <c r="D1418" s="12">
        <v>1</v>
      </c>
      <c r="E1418" s="15">
        <v>44075</v>
      </c>
      <c r="F1418" s="12">
        <v>192</v>
      </c>
      <c r="G1418" s="12">
        <v>0</v>
      </c>
      <c r="H1418" s="17">
        <v>0</v>
      </c>
      <c r="I1418" s="31">
        <v>0</v>
      </c>
      <c r="J1418" s="12">
        <v>192</v>
      </c>
      <c r="K1418" s="11" t="s">
        <v>14</v>
      </c>
      <c r="L1418" s="11" t="s">
        <v>78</v>
      </c>
      <c r="M1418" s="12">
        <v>34.56</v>
      </c>
      <c r="N1418" s="13">
        <v>157.44</v>
      </c>
    </row>
    <row r="1419" spans="1:14" x14ac:dyDescent="0.3">
      <c r="A1419" s="7" t="s">
        <v>2566</v>
      </c>
      <c r="B1419" s="11" t="s">
        <v>2567</v>
      </c>
      <c r="C1419" s="12">
        <v>1</v>
      </c>
      <c r="D1419" s="12">
        <v>1</v>
      </c>
      <c r="E1419" s="15">
        <v>44075</v>
      </c>
      <c r="F1419" s="12">
        <v>192</v>
      </c>
      <c r="G1419" s="12">
        <v>0</v>
      </c>
      <c r="H1419" s="17">
        <v>0</v>
      </c>
      <c r="I1419" s="31">
        <v>0</v>
      </c>
      <c r="J1419" s="12">
        <v>192</v>
      </c>
      <c r="K1419" s="11" t="s">
        <v>14</v>
      </c>
      <c r="L1419" s="11" t="s">
        <v>78</v>
      </c>
      <c r="M1419" s="12">
        <v>34.56</v>
      </c>
      <c r="N1419" s="13">
        <v>157.44</v>
      </c>
    </row>
    <row r="1420" spans="1:14" x14ac:dyDescent="0.3">
      <c r="A1420" s="7" t="s">
        <v>2568</v>
      </c>
      <c r="B1420" s="11" t="s">
        <v>2569</v>
      </c>
      <c r="C1420" s="12">
        <v>1</v>
      </c>
      <c r="D1420" s="12">
        <v>1</v>
      </c>
      <c r="E1420" s="15">
        <v>44075</v>
      </c>
      <c r="F1420" s="12">
        <v>538</v>
      </c>
      <c r="G1420" s="12">
        <v>0</v>
      </c>
      <c r="H1420" s="17">
        <v>0</v>
      </c>
      <c r="I1420" s="31">
        <v>0</v>
      </c>
      <c r="J1420" s="12">
        <v>538</v>
      </c>
      <c r="K1420" s="11" t="s">
        <v>44</v>
      </c>
      <c r="L1420" s="11" t="s">
        <v>597</v>
      </c>
      <c r="M1420" s="12">
        <v>129.12</v>
      </c>
      <c r="N1420" s="13">
        <v>408.88</v>
      </c>
    </row>
    <row r="1421" spans="1:14" x14ac:dyDescent="0.3">
      <c r="A1421" s="7" t="s">
        <v>2570</v>
      </c>
      <c r="B1421" s="11" t="s">
        <v>2571</v>
      </c>
      <c r="C1421" s="12">
        <v>1</v>
      </c>
      <c r="D1421" s="12">
        <v>1</v>
      </c>
      <c r="E1421" s="15">
        <v>44075</v>
      </c>
      <c r="F1421" s="12">
        <v>267</v>
      </c>
      <c r="G1421" s="12">
        <v>0</v>
      </c>
      <c r="H1421" s="17">
        <v>0</v>
      </c>
      <c r="I1421" s="31">
        <v>0</v>
      </c>
      <c r="J1421" s="12">
        <v>267</v>
      </c>
      <c r="K1421" s="11" t="s">
        <v>60</v>
      </c>
      <c r="L1421" s="11" t="s">
        <v>164</v>
      </c>
      <c r="M1421" s="12">
        <v>90.78</v>
      </c>
      <c r="N1421" s="13">
        <v>176.22</v>
      </c>
    </row>
    <row r="1422" spans="1:14" x14ac:dyDescent="0.3">
      <c r="A1422" s="7" t="s">
        <v>2572</v>
      </c>
      <c r="B1422" s="11" t="s">
        <v>2573</v>
      </c>
      <c r="C1422" s="12">
        <v>1</v>
      </c>
      <c r="D1422" s="12">
        <v>1</v>
      </c>
      <c r="E1422" s="15">
        <v>44075</v>
      </c>
      <c r="F1422" s="12">
        <v>383</v>
      </c>
      <c r="G1422" s="12">
        <v>0</v>
      </c>
      <c r="H1422" s="17">
        <v>0</v>
      </c>
      <c r="I1422" s="31">
        <v>0</v>
      </c>
      <c r="J1422" s="12">
        <v>383</v>
      </c>
      <c r="K1422" s="11" t="s">
        <v>63</v>
      </c>
      <c r="L1422" s="11" t="s">
        <v>66</v>
      </c>
      <c r="M1422" s="12">
        <v>122.56</v>
      </c>
      <c r="N1422" s="13">
        <v>260.44</v>
      </c>
    </row>
    <row r="1423" spans="1:14" x14ac:dyDescent="0.3">
      <c r="A1423" s="7" t="s">
        <v>2574</v>
      </c>
      <c r="B1423" s="11" t="s">
        <v>2575</v>
      </c>
      <c r="C1423" s="12">
        <v>1</v>
      </c>
      <c r="D1423" s="12">
        <v>1</v>
      </c>
      <c r="E1423" s="15">
        <v>44075</v>
      </c>
      <c r="F1423" s="12">
        <v>447</v>
      </c>
      <c r="G1423" s="12">
        <v>0</v>
      </c>
      <c r="H1423" s="17">
        <v>0</v>
      </c>
      <c r="I1423" s="31">
        <v>0</v>
      </c>
      <c r="J1423" s="12">
        <v>447</v>
      </c>
      <c r="K1423" s="11" t="s">
        <v>63</v>
      </c>
      <c r="L1423" s="11" t="s">
        <v>64</v>
      </c>
      <c r="M1423" s="12">
        <v>156.44999999999999</v>
      </c>
      <c r="N1423" s="13">
        <v>290.55</v>
      </c>
    </row>
    <row r="1424" spans="1:14" x14ac:dyDescent="0.3">
      <c r="A1424" s="7" t="s">
        <v>2576</v>
      </c>
      <c r="B1424" s="11" t="s">
        <v>2577</v>
      </c>
      <c r="C1424" s="12">
        <v>1</v>
      </c>
      <c r="D1424" s="12">
        <v>1</v>
      </c>
      <c r="E1424" s="15">
        <v>44075</v>
      </c>
      <c r="F1424" s="12">
        <v>168</v>
      </c>
      <c r="G1424" s="12">
        <v>0</v>
      </c>
      <c r="H1424" s="17">
        <v>0</v>
      </c>
      <c r="I1424" s="31">
        <v>0</v>
      </c>
      <c r="J1424" s="12">
        <v>168</v>
      </c>
      <c r="K1424" s="11" t="s">
        <v>11</v>
      </c>
      <c r="L1424" s="11" t="s">
        <v>121</v>
      </c>
      <c r="M1424" s="12">
        <v>75.600000000000009</v>
      </c>
      <c r="N1424" s="13">
        <v>92.399999999999991</v>
      </c>
    </row>
    <row r="1425" spans="1:14" x14ac:dyDescent="0.3">
      <c r="A1425" s="7" t="s">
        <v>2578</v>
      </c>
      <c r="B1425" s="11" t="s">
        <v>2579</v>
      </c>
      <c r="C1425" s="12">
        <v>1</v>
      </c>
      <c r="D1425" s="12">
        <v>1</v>
      </c>
      <c r="E1425" s="15">
        <v>44075</v>
      </c>
      <c r="F1425" s="12">
        <v>168</v>
      </c>
      <c r="G1425" s="12">
        <v>0</v>
      </c>
      <c r="H1425" s="17">
        <v>0</v>
      </c>
      <c r="I1425" s="31">
        <v>0</v>
      </c>
      <c r="J1425" s="12">
        <v>168</v>
      </c>
      <c r="K1425" s="11" t="s">
        <v>11</v>
      </c>
      <c r="L1425" s="11" t="s">
        <v>12</v>
      </c>
      <c r="M1425" s="12">
        <v>25.2</v>
      </c>
      <c r="N1425" s="13">
        <v>142.80000000000001</v>
      </c>
    </row>
    <row r="1426" spans="1:14" x14ac:dyDescent="0.3">
      <c r="A1426" s="7" t="s">
        <v>2580</v>
      </c>
      <c r="B1426" s="11" t="s">
        <v>2581</v>
      </c>
      <c r="C1426" s="12">
        <v>1</v>
      </c>
      <c r="D1426" s="12">
        <v>1</v>
      </c>
      <c r="E1426" s="15">
        <v>44075</v>
      </c>
      <c r="F1426" s="12">
        <v>210</v>
      </c>
      <c r="G1426" s="12">
        <v>0</v>
      </c>
      <c r="H1426" s="17">
        <v>0</v>
      </c>
      <c r="I1426" s="31">
        <v>0</v>
      </c>
      <c r="J1426" s="12">
        <v>210</v>
      </c>
      <c r="K1426" s="11" t="s">
        <v>14</v>
      </c>
      <c r="L1426" s="11" t="s">
        <v>75</v>
      </c>
      <c r="M1426" s="12">
        <v>37.799999999999997</v>
      </c>
      <c r="N1426" s="13">
        <v>172.2</v>
      </c>
    </row>
    <row r="1427" spans="1:14" x14ac:dyDescent="0.3">
      <c r="A1427" s="7" t="s">
        <v>2582</v>
      </c>
      <c r="B1427" s="11" t="s">
        <v>2583</v>
      </c>
      <c r="C1427" s="12">
        <v>1</v>
      </c>
      <c r="D1427" s="12">
        <v>1</v>
      </c>
      <c r="E1427" s="15">
        <v>44075</v>
      </c>
      <c r="F1427" s="12">
        <v>210</v>
      </c>
      <c r="G1427" s="12">
        <v>0</v>
      </c>
      <c r="H1427" s="17">
        <v>0</v>
      </c>
      <c r="I1427" s="31">
        <v>0</v>
      </c>
      <c r="J1427" s="12">
        <v>210</v>
      </c>
      <c r="K1427" s="11" t="s">
        <v>14</v>
      </c>
      <c r="L1427" s="11" t="s">
        <v>75</v>
      </c>
      <c r="M1427" s="12">
        <v>37.799999999999997</v>
      </c>
      <c r="N1427" s="13">
        <v>172.2</v>
      </c>
    </row>
    <row r="1428" spans="1:14" x14ac:dyDescent="0.3">
      <c r="A1428" s="7" t="s">
        <v>2584</v>
      </c>
      <c r="B1428" s="11" t="s">
        <v>2585</v>
      </c>
      <c r="C1428" s="12">
        <v>1</v>
      </c>
      <c r="D1428" s="12">
        <v>1</v>
      </c>
      <c r="E1428" s="15">
        <v>44075</v>
      </c>
      <c r="F1428" s="12">
        <v>220</v>
      </c>
      <c r="G1428" s="12">
        <v>0</v>
      </c>
      <c r="H1428" s="17">
        <v>0</v>
      </c>
      <c r="I1428" s="31">
        <v>0</v>
      </c>
      <c r="J1428" s="12">
        <v>220</v>
      </c>
      <c r="K1428" s="11" t="s">
        <v>14</v>
      </c>
      <c r="L1428" s="11" t="s">
        <v>15</v>
      </c>
      <c r="M1428" s="12">
        <v>39.6</v>
      </c>
      <c r="N1428" s="13">
        <v>180.4</v>
      </c>
    </row>
    <row r="1429" spans="1:14" x14ac:dyDescent="0.3">
      <c r="A1429" s="7" t="s">
        <v>2586</v>
      </c>
      <c r="B1429" s="11" t="s">
        <v>2587</v>
      </c>
      <c r="C1429" s="12">
        <v>1</v>
      </c>
      <c r="D1429" s="12">
        <v>1</v>
      </c>
      <c r="E1429" s="15">
        <v>44075</v>
      </c>
      <c r="F1429" s="12">
        <v>255</v>
      </c>
      <c r="G1429" s="12">
        <v>0</v>
      </c>
      <c r="H1429" s="17">
        <v>0</v>
      </c>
      <c r="I1429" s="31">
        <v>0</v>
      </c>
      <c r="J1429" s="12">
        <v>255</v>
      </c>
      <c r="K1429" s="11" t="s">
        <v>20</v>
      </c>
      <c r="L1429" s="11" t="s">
        <v>102</v>
      </c>
      <c r="M1429" s="12">
        <v>66.3</v>
      </c>
      <c r="N1429" s="13">
        <v>188.7</v>
      </c>
    </row>
    <row r="1430" spans="1:14" x14ac:dyDescent="0.3">
      <c r="A1430" s="7" t="s">
        <v>2588</v>
      </c>
      <c r="B1430" s="11" t="s">
        <v>2589</v>
      </c>
      <c r="C1430" s="12">
        <v>1</v>
      </c>
      <c r="D1430" s="12">
        <v>1</v>
      </c>
      <c r="E1430" s="15">
        <v>44075</v>
      </c>
      <c r="F1430" s="12">
        <v>478</v>
      </c>
      <c r="G1430" s="12">
        <v>0</v>
      </c>
      <c r="H1430" s="17">
        <v>0</v>
      </c>
      <c r="I1430" s="31">
        <v>0</v>
      </c>
      <c r="J1430" s="12">
        <v>478</v>
      </c>
      <c r="K1430" s="11" t="s">
        <v>44</v>
      </c>
      <c r="L1430" s="11" t="s">
        <v>162</v>
      </c>
      <c r="M1430" s="12">
        <v>119.5</v>
      </c>
      <c r="N1430" s="13">
        <v>358.5</v>
      </c>
    </row>
    <row r="1431" spans="1:14" x14ac:dyDescent="0.3">
      <c r="A1431" s="7" t="s">
        <v>2590</v>
      </c>
      <c r="B1431" s="11" t="s">
        <v>2591</v>
      </c>
      <c r="C1431" s="12">
        <v>1</v>
      </c>
      <c r="D1431" s="12">
        <v>1</v>
      </c>
      <c r="E1431" s="15">
        <v>44075</v>
      </c>
      <c r="F1431" s="12">
        <v>317</v>
      </c>
      <c r="G1431" s="12">
        <v>0</v>
      </c>
      <c r="H1431" s="17">
        <v>0</v>
      </c>
      <c r="I1431" s="31">
        <v>0</v>
      </c>
      <c r="J1431" s="12">
        <v>317</v>
      </c>
      <c r="K1431" s="11" t="s">
        <v>60</v>
      </c>
      <c r="L1431" s="11" t="s">
        <v>245</v>
      </c>
      <c r="M1431" s="12">
        <v>98.27</v>
      </c>
      <c r="N1431" s="13">
        <v>218.73000000000002</v>
      </c>
    </row>
    <row r="1432" spans="1:14" x14ac:dyDescent="0.3">
      <c r="A1432" s="7" t="s">
        <v>2592</v>
      </c>
      <c r="B1432" s="11" t="s">
        <v>2593</v>
      </c>
      <c r="C1432" s="12">
        <v>1</v>
      </c>
      <c r="D1432" s="12">
        <v>1</v>
      </c>
      <c r="E1432" s="15">
        <v>44075</v>
      </c>
      <c r="F1432" s="12">
        <v>383</v>
      </c>
      <c r="G1432" s="12">
        <v>0</v>
      </c>
      <c r="H1432" s="17">
        <v>0</v>
      </c>
      <c r="I1432" s="31">
        <v>0</v>
      </c>
      <c r="J1432" s="12">
        <v>383</v>
      </c>
      <c r="K1432" s="11" t="s">
        <v>63</v>
      </c>
      <c r="L1432" s="11" t="s">
        <v>66</v>
      </c>
      <c r="M1432" s="12">
        <v>122.56</v>
      </c>
      <c r="N1432" s="13">
        <v>260.44</v>
      </c>
    </row>
    <row r="1433" spans="1:14" x14ac:dyDescent="0.3">
      <c r="A1433" s="7" t="s">
        <v>2594</v>
      </c>
      <c r="B1433" s="11" t="s">
        <v>2595</v>
      </c>
      <c r="C1433" s="12">
        <v>1</v>
      </c>
      <c r="D1433" s="12">
        <v>1</v>
      </c>
      <c r="E1433" s="15">
        <v>44075</v>
      </c>
      <c r="F1433" s="12">
        <v>168</v>
      </c>
      <c r="G1433" s="12">
        <v>0</v>
      </c>
      <c r="H1433" s="17">
        <v>0</v>
      </c>
      <c r="I1433" s="31">
        <v>0</v>
      </c>
      <c r="J1433" s="12">
        <v>168</v>
      </c>
      <c r="K1433" s="11" t="s">
        <v>11</v>
      </c>
      <c r="L1433" s="11" t="s">
        <v>12</v>
      </c>
      <c r="M1433" s="12">
        <v>25.2</v>
      </c>
      <c r="N1433" s="13">
        <v>142.80000000000001</v>
      </c>
    </row>
    <row r="1434" spans="1:14" x14ac:dyDescent="0.3">
      <c r="A1434" s="7" t="s">
        <v>2596</v>
      </c>
      <c r="B1434" s="11" t="s">
        <v>2597</v>
      </c>
      <c r="C1434" s="12">
        <v>1</v>
      </c>
      <c r="D1434" s="12">
        <v>1</v>
      </c>
      <c r="E1434" s="15">
        <v>44075</v>
      </c>
      <c r="F1434" s="12">
        <v>168</v>
      </c>
      <c r="G1434" s="12">
        <v>0</v>
      </c>
      <c r="H1434" s="17">
        <v>0</v>
      </c>
      <c r="I1434" s="31">
        <v>0</v>
      </c>
      <c r="J1434" s="12">
        <v>168</v>
      </c>
      <c r="K1434" s="11" t="s">
        <v>11</v>
      </c>
      <c r="L1434" s="11" t="s">
        <v>12</v>
      </c>
      <c r="M1434" s="12">
        <v>25.2</v>
      </c>
      <c r="N1434" s="13">
        <v>142.80000000000001</v>
      </c>
    </row>
    <row r="1435" spans="1:14" x14ac:dyDescent="0.3">
      <c r="A1435" s="7" t="s">
        <v>2598</v>
      </c>
      <c r="B1435" s="11" t="s">
        <v>2599</v>
      </c>
      <c r="C1435" s="12">
        <v>1</v>
      </c>
      <c r="D1435" s="12">
        <v>1</v>
      </c>
      <c r="E1435" s="15">
        <v>44075</v>
      </c>
      <c r="F1435" s="12">
        <v>205</v>
      </c>
      <c r="G1435" s="12">
        <v>0</v>
      </c>
      <c r="H1435" s="17">
        <v>0</v>
      </c>
      <c r="I1435" s="31">
        <v>0</v>
      </c>
      <c r="J1435" s="12">
        <v>205</v>
      </c>
      <c r="K1435" s="11" t="s">
        <v>14</v>
      </c>
      <c r="L1435" s="11" t="s">
        <v>87</v>
      </c>
      <c r="M1435" s="12">
        <v>36.9</v>
      </c>
      <c r="N1435" s="13">
        <v>168.1</v>
      </c>
    </row>
    <row r="1436" spans="1:14" x14ac:dyDescent="0.3">
      <c r="A1436" s="7" t="s">
        <v>2600</v>
      </c>
      <c r="B1436" s="11" t="s">
        <v>2601</v>
      </c>
      <c r="C1436" s="12">
        <v>1</v>
      </c>
      <c r="D1436" s="12">
        <v>1</v>
      </c>
      <c r="E1436" s="15">
        <v>44075</v>
      </c>
      <c r="F1436" s="12">
        <v>220</v>
      </c>
      <c r="G1436" s="12">
        <v>0</v>
      </c>
      <c r="H1436" s="17">
        <v>0</v>
      </c>
      <c r="I1436" s="31">
        <v>0</v>
      </c>
      <c r="J1436" s="12">
        <v>220</v>
      </c>
      <c r="K1436" s="11" t="s">
        <v>14</v>
      </c>
      <c r="L1436" s="11" t="s">
        <v>15</v>
      </c>
      <c r="M1436" s="12">
        <v>39.6</v>
      </c>
      <c r="N1436" s="13">
        <v>180.4</v>
      </c>
    </row>
    <row r="1437" spans="1:14" x14ac:dyDescent="0.3">
      <c r="A1437" s="7" t="s">
        <v>2602</v>
      </c>
      <c r="B1437" s="11" t="s">
        <v>2603</v>
      </c>
      <c r="C1437" s="12">
        <v>1</v>
      </c>
      <c r="D1437" s="12">
        <v>1</v>
      </c>
      <c r="E1437" s="15">
        <v>44075</v>
      </c>
      <c r="F1437" s="12">
        <v>210</v>
      </c>
      <c r="G1437" s="12">
        <v>0</v>
      </c>
      <c r="H1437" s="17">
        <v>0</v>
      </c>
      <c r="I1437" s="31">
        <v>0</v>
      </c>
      <c r="J1437" s="12">
        <v>210</v>
      </c>
      <c r="K1437" s="11" t="s">
        <v>14</v>
      </c>
      <c r="L1437" s="11" t="s">
        <v>75</v>
      </c>
      <c r="M1437" s="12">
        <v>37.799999999999997</v>
      </c>
      <c r="N1437" s="13">
        <v>172.2</v>
      </c>
    </row>
    <row r="1438" spans="1:14" x14ac:dyDescent="0.3">
      <c r="A1438" s="7" t="s">
        <v>2604</v>
      </c>
      <c r="B1438" s="11" t="s">
        <v>2605</v>
      </c>
      <c r="C1438" s="12">
        <v>1</v>
      </c>
      <c r="D1438" s="12">
        <v>1</v>
      </c>
      <c r="E1438" s="15">
        <v>44075</v>
      </c>
      <c r="F1438" s="12">
        <v>258</v>
      </c>
      <c r="G1438" s="12">
        <v>0</v>
      </c>
      <c r="H1438" s="17">
        <v>0</v>
      </c>
      <c r="I1438" s="31">
        <v>0</v>
      </c>
      <c r="J1438" s="12">
        <v>258</v>
      </c>
      <c r="K1438" s="11" t="s">
        <v>20</v>
      </c>
      <c r="L1438" s="11" t="s">
        <v>105</v>
      </c>
      <c r="M1438" s="12">
        <v>72.240000000000009</v>
      </c>
      <c r="N1438" s="13">
        <v>185.76</v>
      </c>
    </row>
    <row r="1439" spans="1:14" x14ac:dyDescent="0.3">
      <c r="A1439" s="7" t="s">
        <v>2606</v>
      </c>
      <c r="B1439" s="11" t="s">
        <v>2607</v>
      </c>
      <c r="C1439" s="12">
        <v>1</v>
      </c>
      <c r="D1439" s="12">
        <v>1</v>
      </c>
      <c r="E1439" s="15">
        <v>44075</v>
      </c>
      <c r="F1439" s="12">
        <v>313</v>
      </c>
      <c r="G1439" s="12">
        <v>0</v>
      </c>
      <c r="H1439" s="17">
        <v>0</v>
      </c>
      <c r="I1439" s="31">
        <v>0</v>
      </c>
      <c r="J1439" s="12">
        <v>313</v>
      </c>
      <c r="K1439" s="11" t="s">
        <v>20</v>
      </c>
      <c r="L1439" s="11" t="s">
        <v>21</v>
      </c>
      <c r="M1439" s="12">
        <v>93.899999999999991</v>
      </c>
      <c r="N1439" s="13">
        <v>219.10000000000002</v>
      </c>
    </row>
    <row r="1440" spans="1:14" x14ac:dyDescent="0.3">
      <c r="A1440" s="7" t="s">
        <v>2608</v>
      </c>
      <c r="B1440" s="11" t="s">
        <v>2609</v>
      </c>
      <c r="C1440" s="12">
        <v>1</v>
      </c>
      <c r="D1440" s="12">
        <v>1</v>
      </c>
      <c r="E1440" s="15">
        <v>44075</v>
      </c>
      <c r="F1440" s="12">
        <v>295</v>
      </c>
      <c r="G1440" s="12">
        <v>0</v>
      </c>
      <c r="H1440" s="17">
        <v>0</v>
      </c>
      <c r="I1440" s="31">
        <v>0</v>
      </c>
      <c r="J1440" s="12">
        <v>295</v>
      </c>
      <c r="K1440" s="11" t="s">
        <v>60</v>
      </c>
      <c r="L1440" s="11" t="s">
        <v>729</v>
      </c>
      <c r="M1440" s="12">
        <v>97.350000000000009</v>
      </c>
      <c r="N1440" s="13">
        <v>197.64999999999998</v>
      </c>
    </row>
    <row r="1441" spans="1:14" x14ac:dyDescent="0.3">
      <c r="A1441" s="7" t="s">
        <v>2610</v>
      </c>
      <c r="B1441" s="11" t="s">
        <v>2611</v>
      </c>
      <c r="C1441" s="12">
        <v>1</v>
      </c>
      <c r="D1441" s="12">
        <v>1</v>
      </c>
      <c r="E1441" s="15">
        <v>44075</v>
      </c>
      <c r="F1441" s="12">
        <v>345</v>
      </c>
      <c r="G1441" s="12">
        <v>0</v>
      </c>
      <c r="H1441" s="17">
        <v>0</v>
      </c>
      <c r="I1441" s="31">
        <v>0</v>
      </c>
      <c r="J1441" s="12">
        <v>345</v>
      </c>
      <c r="K1441" s="11" t="s">
        <v>63</v>
      </c>
      <c r="L1441" s="11" t="s">
        <v>116</v>
      </c>
      <c r="M1441" s="12">
        <v>106.95</v>
      </c>
      <c r="N1441" s="13">
        <v>238.05</v>
      </c>
    </row>
    <row r="1442" spans="1:14" x14ac:dyDescent="0.3">
      <c r="A1442" s="7" t="s">
        <v>2612</v>
      </c>
      <c r="B1442" s="11" t="s">
        <v>2613</v>
      </c>
      <c r="C1442" s="12">
        <v>1</v>
      </c>
      <c r="D1442" s="12">
        <v>1</v>
      </c>
      <c r="E1442" s="15">
        <v>44075</v>
      </c>
      <c r="F1442" s="12">
        <v>172</v>
      </c>
      <c r="G1442" s="12">
        <v>0</v>
      </c>
      <c r="H1442" s="17">
        <v>0</v>
      </c>
      <c r="I1442" s="31">
        <v>0</v>
      </c>
      <c r="J1442" s="12">
        <v>172</v>
      </c>
      <c r="K1442" s="11" t="s">
        <v>11</v>
      </c>
      <c r="L1442" s="11" t="s">
        <v>71</v>
      </c>
      <c r="M1442" s="12">
        <v>65.36</v>
      </c>
      <c r="N1442" s="13">
        <v>106.64</v>
      </c>
    </row>
    <row r="1443" spans="1:14" x14ac:dyDescent="0.3">
      <c r="A1443" s="7" t="s">
        <v>2614</v>
      </c>
      <c r="B1443" s="11" t="s">
        <v>2615</v>
      </c>
      <c r="C1443" s="12">
        <v>1</v>
      </c>
      <c r="D1443" s="12">
        <v>1</v>
      </c>
      <c r="E1443" s="15">
        <v>44075</v>
      </c>
      <c r="F1443" s="12">
        <v>168</v>
      </c>
      <c r="G1443" s="12">
        <v>0</v>
      </c>
      <c r="H1443" s="17">
        <v>0</v>
      </c>
      <c r="I1443" s="31">
        <v>0</v>
      </c>
      <c r="J1443" s="12">
        <v>168</v>
      </c>
      <c r="K1443" s="11" t="s">
        <v>11</v>
      </c>
      <c r="L1443" s="11" t="s">
        <v>121</v>
      </c>
      <c r="M1443" s="12">
        <v>75.600000000000009</v>
      </c>
      <c r="N1443" s="13">
        <v>92.399999999999991</v>
      </c>
    </row>
    <row r="1444" spans="1:14" x14ac:dyDescent="0.3">
      <c r="A1444" s="7" t="s">
        <v>2616</v>
      </c>
      <c r="B1444" s="11" t="s">
        <v>2617</v>
      </c>
      <c r="C1444" s="12">
        <v>1</v>
      </c>
      <c r="D1444" s="12">
        <v>1</v>
      </c>
      <c r="E1444" s="15">
        <v>44075</v>
      </c>
      <c r="F1444" s="12">
        <v>205</v>
      </c>
      <c r="G1444" s="12">
        <v>0</v>
      </c>
      <c r="H1444" s="17">
        <v>0</v>
      </c>
      <c r="I1444" s="31">
        <v>0</v>
      </c>
      <c r="J1444" s="12">
        <v>205</v>
      </c>
      <c r="K1444" s="11" t="s">
        <v>14</v>
      </c>
      <c r="L1444" s="11" t="s">
        <v>87</v>
      </c>
      <c r="M1444" s="12">
        <v>36.9</v>
      </c>
      <c r="N1444" s="13">
        <v>168.1</v>
      </c>
    </row>
    <row r="1445" spans="1:14" x14ac:dyDescent="0.3">
      <c r="A1445" s="7" t="s">
        <v>2618</v>
      </c>
      <c r="B1445" s="11" t="s">
        <v>2619</v>
      </c>
      <c r="C1445" s="12">
        <v>1</v>
      </c>
      <c r="D1445" s="12">
        <v>1</v>
      </c>
      <c r="E1445" s="15">
        <v>44075</v>
      </c>
      <c r="F1445" s="12">
        <v>210</v>
      </c>
      <c r="G1445" s="12">
        <v>0</v>
      </c>
      <c r="H1445" s="17">
        <v>0</v>
      </c>
      <c r="I1445" s="31">
        <v>0</v>
      </c>
      <c r="J1445" s="12">
        <v>210</v>
      </c>
      <c r="K1445" s="11" t="s">
        <v>14</v>
      </c>
      <c r="L1445" s="11" t="s">
        <v>75</v>
      </c>
      <c r="M1445" s="12">
        <v>37.799999999999997</v>
      </c>
      <c r="N1445" s="13">
        <v>172.2</v>
      </c>
    </row>
    <row r="1446" spans="1:14" x14ac:dyDescent="0.3">
      <c r="A1446" s="7" t="s">
        <v>2620</v>
      </c>
      <c r="B1446" s="11" t="s">
        <v>2621</v>
      </c>
      <c r="C1446" s="12">
        <v>1</v>
      </c>
      <c r="D1446" s="12">
        <v>1</v>
      </c>
      <c r="E1446" s="15">
        <v>44075</v>
      </c>
      <c r="F1446" s="12">
        <v>205</v>
      </c>
      <c r="G1446" s="12">
        <v>0</v>
      </c>
      <c r="H1446" s="17">
        <v>0</v>
      </c>
      <c r="I1446" s="31">
        <v>0</v>
      </c>
      <c r="J1446" s="12">
        <v>205</v>
      </c>
      <c r="K1446" s="11" t="s">
        <v>14</v>
      </c>
      <c r="L1446" s="11" t="s">
        <v>87</v>
      </c>
      <c r="M1446" s="12">
        <v>36.9</v>
      </c>
      <c r="N1446" s="13">
        <v>168.1</v>
      </c>
    </row>
    <row r="1447" spans="1:14" x14ac:dyDescent="0.3">
      <c r="A1447" s="7" t="s">
        <v>2622</v>
      </c>
      <c r="B1447" s="11" t="s">
        <v>2623</v>
      </c>
      <c r="C1447" s="12">
        <v>1</v>
      </c>
      <c r="D1447" s="12">
        <v>1</v>
      </c>
      <c r="E1447" s="15">
        <v>44075</v>
      </c>
      <c r="F1447" s="12">
        <v>258</v>
      </c>
      <c r="G1447" s="12">
        <v>0</v>
      </c>
      <c r="H1447" s="17">
        <v>0</v>
      </c>
      <c r="I1447" s="31">
        <v>0</v>
      </c>
      <c r="J1447" s="12">
        <v>258</v>
      </c>
      <c r="K1447" s="11" t="s">
        <v>20</v>
      </c>
      <c r="L1447" s="11" t="s">
        <v>105</v>
      </c>
      <c r="M1447" s="12">
        <v>72.240000000000009</v>
      </c>
      <c r="N1447" s="13">
        <v>185.76</v>
      </c>
    </row>
    <row r="1448" spans="1:14" x14ac:dyDescent="0.3">
      <c r="A1448" s="7" t="s">
        <v>2624</v>
      </c>
      <c r="B1448" s="11" t="s">
        <v>2625</v>
      </c>
      <c r="C1448" s="12">
        <v>1</v>
      </c>
      <c r="D1448" s="12">
        <v>1</v>
      </c>
      <c r="E1448" s="15">
        <v>44075</v>
      </c>
      <c r="F1448" s="12">
        <v>327</v>
      </c>
      <c r="G1448" s="12">
        <v>0</v>
      </c>
      <c r="H1448" s="17">
        <v>0</v>
      </c>
      <c r="I1448" s="31">
        <v>0</v>
      </c>
      <c r="J1448" s="12">
        <v>327</v>
      </c>
      <c r="K1448" s="11" t="s">
        <v>20</v>
      </c>
      <c r="L1448" s="11" t="s">
        <v>100</v>
      </c>
      <c r="M1448" s="12">
        <v>94.83</v>
      </c>
      <c r="N1448" s="13">
        <v>232.17000000000002</v>
      </c>
    </row>
    <row r="1449" spans="1:14" x14ac:dyDescent="0.3">
      <c r="A1449" s="7" t="s">
        <v>2626</v>
      </c>
      <c r="B1449" s="11" t="s">
        <v>2627</v>
      </c>
      <c r="C1449" s="12">
        <v>1</v>
      </c>
      <c r="D1449" s="12">
        <v>1</v>
      </c>
      <c r="E1449" s="15">
        <v>44075</v>
      </c>
      <c r="F1449" s="12">
        <v>258</v>
      </c>
      <c r="G1449" s="12">
        <v>0</v>
      </c>
      <c r="H1449" s="17">
        <v>0</v>
      </c>
      <c r="I1449" s="31">
        <v>0</v>
      </c>
      <c r="J1449" s="12">
        <v>258</v>
      </c>
      <c r="K1449" s="11" t="s">
        <v>20</v>
      </c>
      <c r="L1449" s="11" t="s">
        <v>105</v>
      </c>
      <c r="M1449" s="12">
        <v>72.240000000000009</v>
      </c>
      <c r="N1449" s="13">
        <v>185.76</v>
      </c>
    </row>
    <row r="1450" spans="1:14" x14ac:dyDescent="0.3">
      <c r="A1450" s="7" t="s">
        <v>2628</v>
      </c>
      <c r="B1450" s="11" t="s">
        <v>2629</v>
      </c>
      <c r="C1450" s="12">
        <v>1</v>
      </c>
      <c r="D1450" s="12">
        <v>1</v>
      </c>
      <c r="E1450" s="15">
        <v>44075</v>
      </c>
      <c r="F1450" s="12">
        <v>168</v>
      </c>
      <c r="G1450" s="12">
        <v>0</v>
      </c>
      <c r="H1450" s="17">
        <v>0</v>
      </c>
      <c r="I1450" s="31">
        <v>0</v>
      </c>
      <c r="J1450" s="12">
        <v>168</v>
      </c>
      <c r="K1450" s="11" t="s">
        <v>60</v>
      </c>
      <c r="L1450" s="11" t="s">
        <v>535</v>
      </c>
      <c r="M1450" s="12">
        <v>60.48</v>
      </c>
      <c r="N1450" s="13">
        <v>107.52000000000001</v>
      </c>
    </row>
    <row r="1451" spans="1:14" x14ac:dyDescent="0.3">
      <c r="A1451" s="7" t="s">
        <v>2630</v>
      </c>
      <c r="B1451" s="11" t="s">
        <v>2631</v>
      </c>
      <c r="C1451" s="12">
        <v>1</v>
      </c>
      <c r="D1451" s="12">
        <v>1</v>
      </c>
      <c r="E1451" s="15">
        <v>44075</v>
      </c>
      <c r="F1451" s="12">
        <v>383</v>
      </c>
      <c r="G1451" s="12">
        <v>0</v>
      </c>
      <c r="H1451" s="17">
        <v>0</v>
      </c>
      <c r="I1451" s="31">
        <v>0</v>
      </c>
      <c r="J1451" s="12">
        <v>383</v>
      </c>
      <c r="K1451" s="11" t="s">
        <v>63</v>
      </c>
      <c r="L1451" s="11" t="s">
        <v>66</v>
      </c>
      <c r="M1451" s="12">
        <v>122.56</v>
      </c>
      <c r="N1451" s="13">
        <v>260.44</v>
      </c>
    </row>
    <row r="1452" spans="1:14" x14ac:dyDescent="0.3">
      <c r="A1452" s="7" t="s">
        <v>2632</v>
      </c>
      <c r="B1452" s="11" t="s">
        <v>2633</v>
      </c>
      <c r="C1452" s="12">
        <v>1</v>
      </c>
      <c r="D1452" s="12">
        <v>1</v>
      </c>
      <c r="E1452" s="15">
        <v>44075</v>
      </c>
      <c r="F1452" s="12">
        <v>172</v>
      </c>
      <c r="G1452" s="12">
        <v>0</v>
      </c>
      <c r="H1452" s="17">
        <v>0</v>
      </c>
      <c r="I1452" s="31">
        <v>0</v>
      </c>
      <c r="J1452" s="12">
        <v>172</v>
      </c>
      <c r="K1452" s="11" t="s">
        <v>11</v>
      </c>
      <c r="L1452" s="11" t="s">
        <v>71</v>
      </c>
      <c r="M1452" s="12">
        <v>65.36</v>
      </c>
      <c r="N1452" s="13">
        <v>106.64</v>
      </c>
    </row>
    <row r="1453" spans="1:14" x14ac:dyDescent="0.3">
      <c r="A1453" s="7" t="s">
        <v>2634</v>
      </c>
      <c r="B1453" s="11" t="s">
        <v>2635</v>
      </c>
      <c r="C1453" s="12">
        <v>1</v>
      </c>
      <c r="D1453" s="12">
        <v>1</v>
      </c>
      <c r="E1453" s="15">
        <v>44075</v>
      </c>
      <c r="F1453" s="12">
        <v>220</v>
      </c>
      <c r="G1453" s="12">
        <v>0</v>
      </c>
      <c r="H1453" s="17">
        <v>0</v>
      </c>
      <c r="I1453" s="31">
        <v>0</v>
      </c>
      <c r="J1453" s="12">
        <v>220</v>
      </c>
      <c r="K1453" s="11" t="s">
        <v>14</v>
      </c>
      <c r="L1453" s="11" t="s">
        <v>15</v>
      </c>
      <c r="M1453" s="12">
        <v>39.6</v>
      </c>
      <c r="N1453" s="13">
        <v>180.4</v>
      </c>
    </row>
    <row r="1454" spans="1:14" x14ac:dyDescent="0.3">
      <c r="A1454" s="7" t="s">
        <v>2636</v>
      </c>
      <c r="B1454" s="11" t="s">
        <v>2637</v>
      </c>
      <c r="C1454" s="12">
        <v>1</v>
      </c>
      <c r="D1454" s="12">
        <v>1</v>
      </c>
      <c r="E1454" s="15">
        <v>44075</v>
      </c>
      <c r="F1454" s="12">
        <v>255</v>
      </c>
      <c r="G1454" s="12">
        <v>0</v>
      </c>
      <c r="H1454" s="17">
        <v>0</v>
      </c>
      <c r="I1454" s="31">
        <v>0</v>
      </c>
      <c r="J1454" s="12">
        <v>255</v>
      </c>
      <c r="K1454" s="11" t="s">
        <v>20</v>
      </c>
      <c r="L1454" s="11" t="s">
        <v>102</v>
      </c>
      <c r="M1454" s="12">
        <v>66.3</v>
      </c>
      <c r="N1454" s="13">
        <v>188.7</v>
      </c>
    </row>
    <row r="1455" spans="1:14" x14ac:dyDescent="0.3">
      <c r="A1455" s="7" t="s">
        <v>2638</v>
      </c>
      <c r="B1455" s="11" t="s">
        <v>2639</v>
      </c>
      <c r="C1455" s="12">
        <v>1</v>
      </c>
      <c r="D1455" s="12">
        <v>1</v>
      </c>
      <c r="E1455" s="15">
        <v>44075</v>
      </c>
      <c r="F1455" s="12">
        <v>948</v>
      </c>
      <c r="G1455" s="12">
        <v>0</v>
      </c>
      <c r="H1455" s="17">
        <v>0</v>
      </c>
      <c r="I1455" s="31">
        <v>0</v>
      </c>
      <c r="J1455" s="12">
        <v>948</v>
      </c>
      <c r="K1455" s="11" t="s">
        <v>26</v>
      </c>
      <c r="L1455" s="11" t="s">
        <v>27</v>
      </c>
      <c r="M1455" s="12">
        <v>303.36</v>
      </c>
      <c r="N1455" s="13">
        <v>644.64</v>
      </c>
    </row>
    <row r="1456" spans="1:14" x14ac:dyDescent="0.3">
      <c r="A1456" s="7" t="s">
        <v>2640</v>
      </c>
      <c r="B1456" s="11" t="s">
        <v>2641</v>
      </c>
      <c r="C1456" s="12">
        <v>1</v>
      </c>
      <c r="D1456" s="12">
        <v>1</v>
      </c>
      <c r="E1456" s="15">
        <v>44075</v>
      </c>
      <c r="F1456" s="12">
        <v>510</v>
      </c>
      <c r="G1456" s="12">
        <v>0</v>
      </c>
      <c r="H1456" s="17">
        <v>0</v>
      </c>
      <c r="I1456" s="31">
        <v>0</v>
      </c>
      <c r="J1456" s="12">
        <v>510</v>
      </c>
      <c r="K1456" s="11" t="s">
        <v>41</v>
      </c>
      <c r="L1456" s="11" t="s">
        <v>42</v>
      </c>
      <c r="M1456" s="12">
        <v>163.20000000000002</v>
      </c>
      <c r="N1456" s="13">
        <v>346.79999999999995</v>
      </c>
    </row>
    <row r="1457" spans="1:14" x14ac:dyDescent="0.3">
      <c r="A1457" s="7" t="s">
        <v>2642</v>
      </c>
      <c r="B1457" s="11" t="s">
        <v>2643</v>
      </c>
      <c r="C1457" s="12">
        <v>1</v>
      </c>
      <c r="D1457" s="12">
        <v>1</v>
      </c>
      <c r="E1457" s="15">
        <v>44075</v>
      </c>
      <c r="F1457" s="12">
        <v>486</v>
      </c>
      <c r="G1457" s="12">
        <v>0</v>
      </c>
      <c r="H1457" s="17">
        <v>0</v>
      </c>
      <c r="I1457" s="31">
        <v>0</v>
      </c>
      <c r="J1457" s="12">
        <v>486</v>
      </c>
      <c r="K1457" s="11" t="s">
        <v>41</v>
      </c>
      <c r="L1457" s="11" t="s">
        <v>2029</v>
      </c>
      <c r="M1457" s="12">
        <v>281.88</v>
      </c>
      <c r="N1457" s="13">
        <v>204.12</v>
      </c>
    </row>
    <row r="1458" spans="1:14" x14ac:dyDescent="0.3">
      <c r="A1458" s="7" t="s">
        <v>2644</v>
      </c>
      <c r="B1458" s="11" t="s">
        <v>2645</v>
      </c>
      <c r="C1458" s="12">
        <v>1</v>
      </c>
      <c r="D1458" s="12">
        <v>1</v>
      </c>
      <c r="E1458" s="15">
        <v>44075</v>
      </c>
      <c r="F1458" s="12">
        <v>502</v>
      </c>
      <c r="G1458" s="12">
        <v>0</v>
      </c>
      <c r="H1458" s="17">
        <v>0</v>
      </c>
      <c r="I1458" s="31">
        <v>0</v>
      </c>
      <c r="J1458" s="12">
        <v>502</v>
      </c>
      <c r="K1458" s="11" t="s">
        <v>41</v>
      </c>
      <c r="L1458" s="11" t="s">
        <v>207</v>
      </c>
      <c r="M1458" s="12">
        <v>291.15999999999997</v>
      </c>
      <c r="N1458" s="13">
        <v>210.84000000000003</v>
      </c>
    </row>
    <row r="1459" spans="1:14" x14ac:dyDescent="0.3">
      <c r="A1459" s="7" t="s">
        <v>2646</v>
      </c>
      <c r="B1459" s="11" t="s">
        <v>2647</v>
      </c>
      <c r="C1459" s="12">
        <v>1</v>
      </c>
      <c r="D1459" s="12">
        <v>1</v>
      </c>
      <c r="E1459" s="15">
        <v>44075</v>
      </c>
      <c r="F1459" s="12">
        <v>596</v>
      </c>
      <c r="G1459" s="12">
        <v>0</v>
      </c>
      <c r="H1459" s="17">
        <v>0</v>
      </c>
      <c r="I1459" s="31">
        <v>0</v>
      </c>
      <c r="J1459" s="12">
        <v>596</v>
      </c>
      <c r="K1459" s="11" t="s">
        <v>41</v>
      </c>
      <c r="L1459" s="11" t="s">
        <v>2648</v>
      </c>
      <c r="M1459" s="12">
        <v>250.32</v>
      </c>
      <c r="N1459" s="13">
        <v>345.68</v>
      </c>
    </row>
    <row r="1460" spans="1:14" x14ac:dyDescent="0.3">
      <c r="A1460" s="7" t="s">
        <v>2649</v>
      </c>
      <c r="B1460" s="11" t="s">
        <v>2650</v>
      </c>
      <c r="C1460" s="12">
        <v>1</v>
      </c>
      <c r="D1460" s="12">
        <v>1</v>
      </c>
      <c r="E1460" s="15">
        <v>44075</v>
      </c>
      <c r="F1460" s="12">
        <v>559</v>
      </c>
      <c r="G1460" s="12">
        <v>0</v>
      </c>
      <c r="H1460" s="17">
        <v>0</v>
      </c>
      <c r="I1460" s="31">
        <v>0</v>
      </c>
      <c r="J1460" s="12">
        <v>559</v>
      </c>
      <c r="K1460" s="11" t="s">
        <v>41</v>
      </c>
      <c r="L1460" s="11" t="s">
        <v>2053</v>
      </c>
      <c r="M1460" s="12">
        <v>223.60000000000002</v>
      </c>
      <c r="N1460" s="13">
        <v>335.4</v>
      </c>
    </row>
    <row r="1461" spans="1:14" x14ac:dyDescent="0.3">
      <c r="A1461" s="7" t="s">
        <v>2651</v>
      </c>
      <c r="B1461" s="11" t="s">
        <v>2652</v>
      </c>
      <c r="C1461" s="12">
        <v>1</v>
      </c>
      <c r="D1461" s="12">
        <v>1</v>
      </c>
      <c r="E1461" s="15">
        <v>44075</v>
      </c>
      <c r="F1461" s="12">
        <v>636</v>
      </c>
      <c r="G1461" s="12">
        <v>0</v>
      </c>
      <c r="H1461" s="17">
        <v>0</v>
      </c>
      <c r="I1461" s="31">
        <v>0</v>
      </c>
      <c r="J1461" s="12">
        <v>636</v>
      </c>
      <c r="K1461" s="11" t="s">
        <v>41</v>
      </c>
      <c r="L1461" s="11" t="s">
        <v>194</v>
      </c>
      <c r="M1461" s="12">
        <v>216.24</v>
      </c>
      <c r="N1461" s="13">
        <v>419.76</v>
      </c>
    </row>
    <row r="1462" spans="1:14" x14ac:dyDescent="0.3">
      <c r="A1462" s="7" t="s">
        <v>2653</v>
      </c>
      <c r="B1462" s="11" t="s">
        <v>2654</v>
      </c>
      <c r="C1462" s="12">
        <v>1</v>
      </c>
      <c r="D1462" s="12">
        <v>1</v>
      </c>
      <c r="E1462" s="15">
        <v>44075</v>
      </c>
      <c r="F1462" s="12">
        <v>538</v>
      </c>
      <c r="G1462" s="12">
        <v>0</v>
      </c>
      <c r="H1462" s="17">
        <v>0</v>
      </c>
      <c r="I1462" s="31">
        <v>0</v>
      </c>
      <c r="J1462" s="12">
        <v>538</v>
      </c>
      <c r="K1462" s="11" t="s">
        <v>44</v>
      </c>
      <c r="L1462" s="11" t="s">
        <v>47</v>
      </c>
      <c r="M1462" s="12">
        <v>145.26000000000002</v>
      </c>
      <c r="N1462" s="13">
        <v>392.74</v>
      </c>
    </row>
    <row r="1463" spans="1:14" x14ac:dyDescent="0.3">
      <c r="A1463" s="7" t="s">
        <v>2655</v>
      </c>
      <c r="B1463" s="11" t="s">
        <v>2656</v>
      </c>
      <c r="C1463" s="12">
        <v>1</v>
      </c>
      <c r="D1463" s="12">
        <v>1</v>
      </c>
      <c r="E1463" s="15">
        <v>44075</v>
      </c>
      <c r="F1463" s="12">
        <v>261</v>
      </c>
      <c r="G1463" s="12">
        <v>0</v>
      </c>
      <c r="H1463" s="17">
        <v>0</v>
      </c>
      <c r="I1463" s="31">
        <v>0</v>
      </c>
      <c r="J1463" s="12">
        <v>261</v>
      </c>
      <c r="K1463" s="11" t="s">
        <v>60</v>
      </c>
      <c r="L1463" s="11" t="s">
        <v>515</v>
      </c>
      <c r="M1463" s="12">
        <v>78.3</v>
      </c>
      <c r="N1463" s="13">
        <v>182.7</v>
      </c>
    </row>
    <row r="1464" spans="1:14" x14ac:dyDescent="0.3">
      <c r="A1464" s="7" t="s">
        <v>2657</v>
      </c>
      <c r="B1464" s="11" t="s">
        <v>2658</v>
      </c>
      <c r="C1464" s="12">
        <v>1</v>
      </c>
      <c r="D1464" s="12">
        <v>1</v>
      </c>
      <c r="E1464" s="15">
        <v>44075</v>
      </c>
      <c r="F1464" s="12">
        <v>345</v>
      </c>
      <c r="G1464" s="12">
        <v>0</v>
      </c>
      <c r="H1464" s="17">
        <v>0</v>
      </c>
      <c r="I1464" s="31">
        <v>0</v>
      </c>
      <c r="J1464" s="12">
        <v>345</v>
      </c>
      <c r="K1464" s="11" t="s">
        <v>63</v>
      </c>
      <c r="L1464" s="11" t="s">
        <v>116</v>
      </c>
      <c r="M1464" s="12">
        <v>106.95</v>
      </c>
      <c r="N1464" s="13">
        <v>238.05</v>
      </c>
    </row>
    <row r="1465" spans="1:14" x14ac:dyDescent="0.3">
      <c r="A1465" s="7" t="s">
        <v>2659</v>
      </c>
      <c r="B1465" s="11" t="s">
        <v>2660</v>
      </c>
      <c r="C1465" s="12">
        <v>1</v>
      </c>
      <c r="D1465" s="12">
        <v>1</v>
      </c>
      <c r="E1465" s="15">
        <v>44075</v>
      </c>
      <c r="F1465" s="12">
        <v>172</v>
      </c>
      <c r="G1465" s="12">
        <v>0</v>
      </c>
      <c r="H1465" s="17">
        <v>0</v>
      </c>
      <c r="I1465" s="31">
        <v>0</v>
      </c>
      <c r="J1465" s="12">
        <v>172</v>
      </c>
      <c r="K1465" s="11" t="s">
        <v>11</v>
      </c>
      <c r="L1465" s="11" t="s">
        <v>71</v>
      </c>
      <c r="M1465" s="12">
        <v>65.36</v>
      </c>
      <c r="N1465" s="13">
        <v>106.64</v>
      </c>
    </row>
    <row r="1466" spans="1:14" x14ac:dyDescent="0.3">
      <c r="A1466" s="7" t="s">
        <v>2661</v>
      </c>
      <c r="B1466" s="11" t="s">
        <v>2662</v>
      </c>
      <c r="C1466" s="12">
        <v>1</v>
      </c>
      <c r="D1466" s="12">
        <v>1</v>
      </c>
      <c r="E1466" s="15">
        <v>44075</v>
      </c>
      <c r="F1466" s="12">
        <v>210</v>
      </c>
      <c r="G1466" s="12">
        <v>0</v>
      </c>
      <c r="H1466" s="17">
        <v>0</v>
      </c>
      <c r="I1466" s="31">
        <v>0</v>
      </c>
      <c r="J1466" s="12">
        <v>210</v>
      </c>
      <c r="K1466" s="11" t="s">
        <v>14</v>
      </c>
      <c r="L1466" s="11" t="s">
        <v>75</v>
      </c>
      <c r="M1466" s="12">
        <v>37.799999999999997</v>
      </c>
      <c r="N1466" s="13">
        <v>172.2</v>
      </c>
    </row>
    <row r="1467" spans="1:14" x14ac:dyDescent="0.3">
      <c r="A1467" s="7" t="s">
        <v>2663</v>
      </c>
      <c r="B1467" s="11" t="s">
        <v>2664</v>
      </c>
      <c r="C1467" s="12">
        <v>1</v>
      </c>
      <c r="D1467" s="12">
        <v>1</v>
      </c>
      <c r="E1467" s="15">
        <v>44075</v>
      </c>
      <c r="F1467" s="12">
        <v>220</v>
      </c>
      <c r="G1467" s="12">
        <v>0</v>
      </c>
      <c r="H1467" s="17">
        <v>0</v>
      </c>
      <c r="I1467" s="31">
        <v>0</v>
      </c>
      <c r="J1467" s="12">
        <v>220</v>
      </c>
      <c r="K1467" s="11" t="s">
        <v>14</v>
      </c>
      <c r="L1467" s="11" t="s">
        <v>15</v>
      </c>
      <c r="M1467" s="12">
        <v>39.6</v>
      </c>
      <c r="N1467" s="13">
        <v>180.4</v>
      </c>
    </row>
    <row r="1468" spans="1:14" x14ac:dyDescent="0.3">
      <c r="A1468" s="7" t="s">
        <v>2665</v>
      </c>
      <c r="B1468" s="11" t="s">
        <v>2666</v>
      </c>
      <c r="C1468" s="12">
        <v>1</v>
      </c>
      <c r="D1468" s="12">
        <v>1</v>
      </c>
      <c r="E1468" s="15">
        <v>44075</v>
      </c>
      <c r="F1468" s="12">
        <v>192</v>
      </c>
      <c r="G1468" s="12">
        <v>0</v>
      </c>
      <c r="H1468" s="17">
        <v>0</v>
      </c>
      <c r="I1468" s="31">
        <v>0</v>
      </c>
      <c r="J1468" s="12">
        <v>192</v>
      </c>
      <c r="K1468" s="11" t="s">
        <v>14</v>
      </c>
      <c r="L1468" s="11" t="s">
        <v>78</v>
      </c>
      <c r="M1468" s="12">
        <v>34.56</v>
      </c>
      <c r="N1468" s="13">
        <v>157.44</v>
      </c>
    </row>
    <row r="1469" spans="1:14" x14ac:dyDescent="0.3">
      <c r="A1469" s="7" t="s">
        <v>2667</v>
      </c>
      <c r="B1469" s="11" t="s">
        <v>2668</v>
      </c>
      <c r="C1469" s="12">
        <v>1</v>
      </c>
      <c r="D1469" s="12">
        <v>1</v>
      </c>
      <c r="E1469" s="15">
        <v>44075</v>
      </c>
      <c r="F1469" s="12">
        <v>258</v>
      </c>
      <c r="G1469" s="12">
        <v>0</v>
      </c>
      <c r="H1469" s="17">
        <v>0</v>
      </c>
      <c r="I1469" s="31">
        <v>0</v>
      </c>
      <c r="J1469" s="12">
        <v>258</v>
      </c>
      <c r="K1469" s="11" t="s">
        <v>20</v>
      </c>
      <c r="L1469" s="11" t="s">
        <v>105</v>
      </c>
      <c r="M1469" s="12">
        <v>72.240000000000009</v>
      </c>
      <c r="N1469" s="13">
        <v>185.76</v>
      </c>
    </row>
    <row r="1470" spans="1:14" x14ac:dyDescent="0.3">
      <c r="A1470" s="7" t="s">
        <v>2669</v>
      </c>
      <c r="B1470" s="11" t="s">
        <v>2670</v>
      </c>
      <c r="C1470" s="12">
        <v>1</v>
      </c>
      <c r="D1470" s="12">
        <v>1</v>
      </c>
      <c r="E1470" s="15">
        <v>44075</v>
      </c>
      <c r="F1470" s="12">
        <v>255</v>
      </c>
      <c r="G1470" s="12">
        <v>0</v>
      </c>
      <c r="H1470" s="17">
        <v>0</v>
      </c>
      <c r="I1470" s="31">
        <v>0</v>
      </c>
      <c r="J1470" s="12">
        <v>255</v>
      </c>
      <c r="K1470" s="11" t="s">
        <v>20</v>
      </c>
      <c r="L1470" s="11" t="s">
        <v>102</v>
      </c>
      <c r="M1470" s="12">
        <v>66.3</v>
      </c>
      <c r="N1470" s="13">
        <v>188.7</v>
      </c>
    </row>
    <row r="1471" spans="1:14" x14ac:dyDescent="0.3">
      <c r="A1471" s="7" t="s">
        <v>2671</v>
      </c>
      <c r="B1471" s="11" t="s">
        <v>2672</v>
      </c>
      <c r="C1471" s="12">
        <v>1</v>
      </c>
      <c r="D1471" s="12">
        <v>1</v>
      </c>
      <c r="E1471" s="15">
        <v>44075</v>
      </c>
      <c r="F1471" s="12">
        <v>258</v>
      </c>
      <c r="G1471" s="12">
        <v>0</v>
      </c>
      <c r="H1471" s="17">
        <v>0</v>
      </c>
      <c r="I1471" s="31">
        <v>0</v>
      </c>
      <c r="J1471" s="12">
        <v>258</v>
      </c>
      <c r="K1471" s="11" t="s">
        <v>20</v>
      </c>
      <c r="L1471" s="11" t="s">
        <v>105</v>
      </c>
      <c r="M1471" s="12">
        <v>72.240000000000009</v>
      </c>
      <c r="N1471" s="13">
        <v>185.76</v>
      </c>
    </row>
    <row r="1472" spans="1:14" x14ac:dyDescent="0.3">
      <c r="A1472" s="7" t="s">
        <v>2673</v>
      </c>
      <c r="B1472" s="11" t="s">
        <v>2674</v>
      </c>
      <c r="C1472" s="12">
        <v>1</v>
      </c>
      <c r="D1472" s="12">
        <v>1</v>
      </c>
      <c r="E1472" s="15">
        <v>44075</v>
      </c>
      <c r="F1472" s="12">
        <v>172</v>
      </c>
      <c r="G1472" s="12">
        <v>0</v>
      </c>
      <c r="H1472" s="17">
        <v>0</v>
      </c>
      <c r="I1472" s="31">
        <v>0</v>
      </c>
      <c r="J1472" s="12">
        <v>172</v>
      </c>
      <c r="K1472" s="11" t="s">
        <v>11</v>
      </c>
      <c r="L1472" s="11" t="s">
        <v>71</v>
      </c>
      <c r="M1472" s="12">
        <v>65.36</v>
      </c>
      <c r="N1472" s="13">
        <v>106.64</v>
      </c>
    </row>
    <row r="1473" spans="1:14" x14ac:dyDescent="0.3">
      <c r="A1473" s="7" t="s">
        <v>2675</v>
      </c>
      <c r="B1473" s="11" t="s">
        <v>2676</v>
      </c>
      <c r="C1473" s="12">
        <v>1</v>
      </c>
      <c r="D1473" s="12">
        <v>1</v>
      </c>
      <c r="E1473" s="15">
        <v>44075</v>
      </c>
      <c r="F1473" s="12">
        <v>220</v>
      </c>
      <c r="G1473" s="12">
        <v>0</v>
      </c>
      <c r="H1473" s="17">
        <v>0</v>
      </c>
      <c r="I1473" s="31">
        <v>0</v>
      </c>
      <c r="J1473" s="12">
        <v>220</v>
      </c>
      <c r="K1473" s="11" t="s">
        <v>14</v>
      </c>
      <c r="L1473" s="11" t="s">
        <v>15</v>
      </c>
      <c r="M1473" s="12">
        <v>39.6</v>
      </c>
      <c r="N1473" s="13">
        <v>180.4</v>
      </c>
    </row>
    <row r="1474" spans="1:14" x14ac:dyDescent="0.3">
      <c r="A1474" s="7" t="s">
        <v>2677</v>
      </c>
      <c r="B1474" s="11" t="s">
        <v>2678</v>
      </c>
      <c r="C1474" s="12">
        <v>1</v>
      </c>
      <c r="D1474" s="12">
        <v>1</v>
      </c>
      <c r="E1474" s="15">
        <v>44075</v>
      </c>
      <c r="F1474" s="12">
        <v>313</v>
      </c>
      <c r="G1474" s="12">
        <v>0</v>
      </c>
      <c r="H1474" s="17">
        <v>0</v>
      </c>
      <c r="I1474" s="31">
        <v>0</v>
      </c>
      <c r="J1474" s="12">
        <v>313</v>
      </c>
      <c r="K1474" s="11" t="s">
        <v>20</v>
      </c>
      <c r="L1474" s="11" t="s">
        <v>21</v>
      </c>
      <c r="M1474" s="12">
        <v>93.899999999999991</v>
      </c>
      <c r="N1474" s="13">
        <v>219.10000000000002</v>
      </c>
    </row>
    <row r="1475" spans="1:14" x14ac:dyDescent="0.3">
      <c r="A1475" s="7" t="s">
        <v>2679</v>
      </c>
      <c r="B1475" s="11" t="s">
        <v>2680</v>
      </c>
      <c r="C1475" s="12">
        <v>1</v>
      </c>
      <c r="D1475" s="12">
        <v>1</v>
      </c>
      <c r="E1475" s="15">
        <v>44075</v>
      </c>
      <c r="F1475" s="12">
        <v>990</v>
      </c>
      <c r="G1475" s="12">
        <v>0</v>
      </c>
      <c r="H1475" s="17">
        <v>0</v>
      </c>
      <c r="I1475" s="31">
        <v>0</v>
      </c>
      <c r="J1475" s="12">
        <v>990</v>
      </c>
      <c r="K1475" s="11" t="s">
        <v>23</v>
      </c>
      <c r="L1475" s="11" t="s">
        <v>212</v>
      </c>
      <c r="M1475" s="12">
        <v>316.8</v>
      </c>
      <c r="N1475" s="13">
        <v>673.2</v>
      </c>
    </row>
    <row r="1476" spans="1:14" x14ac:dyDescent="0.3">
      <c r="A1476" s="7" t="s">
        <v>2681</v>
      </c>
      <c r="B1476" s="11" t="s">
        <v>2682</v>
      </c>
      <c r="C1476" s="12">
        <v>1</v>
      </c>
      <c r="D1476" s="12">
        <v>1</v>
      </c>
      <c r="E1476" s="15">
        <v>44075</v>
      </c>
      <c r="F1476" s="12">
        <v>889</v>
      </c>
      <c r="G1476" s="12">
        <v>0</v>
      </c>
      <c r="H1476" s="17">
        <v>0</v>
      </c>
      <c r="I1476" s="31">
        <v>0</v>
      </c>
      <c r="J1476" s="12">
        <v>889</v>
      </c>
      <c r="K1476" s="11" t="s">
        <v>23</v>
      </c>
      <c r="L1476" s="11" t="s">
        <v>309</v>
      </c>
      <c r="M1476" s="12">
        <v>222.25</v>
      </c>
      <c r="N1476" s="13">
        <v>666.75</v>
      </c>
    </row>
    <row r="1477" spans="1:14" x14ac:dyDescent="0.3">
      <c r="A1477" s="7" t="s">
        <v>2683</v>
      </c>
      <c r="B1477" s="11" t="s">
        <v>2684</v>
      </c>
      <c r="C1477" s="12">
        <v>1</v>
      </c>
      <c r="D1477" s="12">
        <v>1</v>
      </c>
      <c r="E1477" s="15">
        <v>44075</v>
      </c>
      <c r="F1477" s="12">
        <v>447</v>
      </c>
      <c r="G1477" s="12">
        <v>0</v>
      </c>
      <c r="H1477" s="17">
        <v>0</v>
      </c>
      <c r="I1477" s="31">
        <v>0</v>
      </c>
      <c r="J1477" s="12">
        <v>447</v>
      </c>
      <c r="K1477" s="11" t="s">
        <v>63</v>
      </c>
      <c r="L1477" s="11" t="s">
        <v>64</v>
      </c>
      <c r="M1477" s="12">
        <v>156.44999999999999</v>
      </c>
      <c r="N1477" s="13">
        <v>290.55</v>
      </c>
    </row>
    <row r="1478" spans="1:14" x14ac:dyDescent="0.3">
      <c r="A1478" s="7" t="s">
        <v>2685</v>
      </c>
      <c r="B1478" s="11" t="s">
        <v>2686</v>
      </c>
      <c r="C1478" s="12">
        <v>1</v>
      </c>
      <c r="D1478" s="12">
        <v>1</v>
      </c>
      <c r="E1478" s="15">
        <v>44075</v>
      </c>
      <c r="F1478" s="12">
        <v>168</v>
      </c>
      <c r="G1478" s="12">
        <v>0</v>
      </c>
      <c r="H1478" s="17">
        <v>0</v>
      </c>
      <c r="I1478" s="31">
        <v>0</v>
      </c>
      <c r="J1478" s="12">
        <v>168</v>
      </c>
      <c r="K1478" s="11" t="s">
        <v>11</v>
      </c>
      <c r="L1478" s="11" t="s">
        <v>12</v>
      </c>
      <c r="M1478" s="12">
        <v>25.2</v>
      </c>
      <c r="N1478" s="13">
        <v>142.80000000000001</v>
      </c>
    </row>
    <row r="1479" spans="1:14" x14ac:dyDescent="0.3">
      <c r="A1479" s="7" t="s">
        <v>2687</v>
      </c>
      <c r="B1479" s="11" t="s">
        <v>2688</v>
      </c>
      <c r="C1479" s="12">
        <v>1</v>
      </c>
      <c r="D1479" s="12">
        <v>1</v>
      </c>
      <c r="E1479" s="15">
        <v>44075</v>
      </c>
      <c r="F1479" s="12">
        <v>210</v>
      </c>
      <c r="G1479" s="12">
        <v>0</v>
      </c>
      <c r="H1479" s="17">
        <v>0</v>
      </c>
      <c r="I1479" s="31">
        <v>0</v>
      </c>
      <c r="J1479" s="12">
        <v>210</v>
      </c>
      <c r="K1479" s="11" t="s">
        <v>14</v>
      </c>
      <c r="L1479" s="11" t="s">
        <v>75</v>
      </c>
      <c r="M1479" s="12">
        <v>37.799999999999997</v>
      </c>
      <c r="N1479" s="13">
        <v>172.2</v>
      </c>
    </row>
    <row r="1480" spans="1:14" x14ac:dyDescent="0.3">
      <c r="A1480" s="7" t="s">
        <v>2689</v>
      </c>
      <c r="B1480" s="11" t="s">
        <v>2690</v>
      </c>
      <c r="C1480" s="12">
        <v>1</v>
      </c>
      <c r="D1480" s="12">
        <v>1</v>
      </c>
      <c r="E1480" s="15">
        <v>44075</v>
      </c>
      <c r="F1480" s="12">
        <v>240</v>
      </c>
      <c r="G1480" s="12">
        <v>0</v>
      </c>
      <c r="H1480" s="17">
        <v>0</v>
      </c>
      <c r="I1480" s="31">
        <v>0</v>
      </c>
      <c r="J1480" s="12">
        <v>240</v>
      </c>
      <c r="K1480" s="11" t="s">
        <v>14</v>
      </c>
      <c r="L1480" s="11" t="s">
        <v>17</v>
      </c>
      <c r="M1480" s="12">
        <v>43.199999999999996</v>
      </c>
      <c r="N1480" s="13">
        <v>196.8</v>
      </c>
    </row>
    <row r="1481" spans="1:14" x14ac:dyDescent="0.3">
      <c r="A1481" s="7" t="s">
        <v>2691</v>
      </c>
      <c r="B1481" s="11" t="s">
        <v>2692</v>
      </c>
      <c r="C1481" s="12">
        <v>1</v>
      </c>
      <c r="D1481" s="12">
        <v>1</v>
      </c>
      <c r="E1481" s="15">
        <v>44075</v>
      </c>
      <c r="F1481" s="12">
        <v>313</v>
      </c>
      <c r="G1481" s="12">
        <v>0</v>
      </c>
      <c r="H1481" s="17">
        <v>0</v>
      </c>
      <c r="I1481" s="31">
        <v>0</v>
      </c>
      <c r="J1481" s="12">
        <v>313</v>
      </c>
      <c r="K1481" s="11" t="s">
        <v>20</v>
      </c>
      <c r="L1481" s="11" t="s">
        <v>21</v>
      </c>
      <c r="M1481" s="12">
        <v>93.899999999999991</v>
      </c>
      <c r="N1481" s="13">
        <v>219.10000000000002</v>
      </c>
    </row>
    <row r="1482" spans="1:14" x14ac:dyDescent="0.3">
      <c r="A1482" s="7" t="s">
        <v>2693</v>
      </c>
      <c r="B1482" s="11" t="s">
        <v>2694</v>
      </c>
      <c r="C1482" s="12">
        <v>1</v>
      </c>
      <c r="D1482" s="12">
        <v>1</v>
      </c>
      <c r="E1482" s="15">
        <v>44075</v>
      </c>
      <c r="F1482" s="12">
        <v>258</v>
      </c>
      <c r="G1482" s="12">
        <v>0</v>
      </c>
      <c r="H1482" s="17">
        <v>0</v>
      </c>
      <c r="I1482" s="31">
        <v>0</v>
      </c>
      <c r="J1482" s="12">
        <v>258</v>
      </c>
      <c r="K1482" s="11" t="s">
        <v>20</v>
      </c>
      <c r="L1482" s="11" t="s">
        <v>105</v>
      </c>
      <c r="M1482" s="12">
        <v>72.240000000000009</v>
      </c>
      <c r="N1482" s="13">
        <v>185.76</v>
      </c>
    </row>
    <row r="1483" spans="1:14" x14ac:dyDescent="0.3">
      <c r="A1483" s="7" t="s">
        <v>2695</v>
      </c>
      <c r="B1483" s="11" t="s">
        <v>2696</v>
      </c>
      <c r="C1483" s="12">
        <v>1</v>
      </c>
      <c r="D1483" s="12">
        <v>1</v>
      </c>
      <c r="E1483" s="15">
        <v>44075</v>
      </c>
      <c r="F1483" s="12">
        <v>327</v>
      </c>
      <c r="G1483" s="12">
        <v>0</v>
      </c>
      <c r="H1483" s="17">
        <v>0</v>
      </c>
      <c r="I1483" s="31">
        <v>0</v>
      </c>
      <c r="J1483" s="12">
        <v>327</v>
      </c>
      <c r="K1483" s="11" t="s">
        <v>20</v>
      </c>
      <c r="L1483" s="11" t="s">
        <v>100</v>
      </c>
      <c r="M1483" s="12">
        <v>94.83</v>
      </c>
      <c r="N1483" s="13">
        <v>232.17000000000002</v>
      </c>
    </row>
    <row r="1484" spans="1:14" x14ac:dyDescent="0.3">
      <c r="A1484" s="7" t="s">
        <v>2697</v>
      </c>
      <c r="B1484" s="11" t="s">
        <v>2698</v>
      </c>
      <c r="C1484" s="12">
        <v>1</v>
      </c>
      <c r="D1484" s="12">
        <v>1</v>
      </c>
      <c r="E1484" s="15">
        <v>44075</v>
      </c>
      <c r="F1484" s="12">
        <v>492</v>
      </c>
      <c r="G1484" s="12">
        <v>0</v>
      </c>
      <c r="H1484" s="17">
        <v>0</v>
      </c>
      <c r="I1484" s="31">
        <v>0</v>
      </c>
      <c r="J1484" s="12">
        <v>492</v>
      </c>
      <c r="K1484" s="11" t="s">
        <v>44</v>
      </c>
      <c r="L1484" s="11" t="s">
        <v>512</v>
      </c>
      <c r="M1484" s="12">
        <v>137.76000000000002</v>
      </c>
      <c r="N1484" s="13">
        <v>354.24</v>
      </c>
    </row>
    <row r="1485" spans="1:14" x14ac:dyDescent="0.3">
      <c r="A1485" s="7" t="s">
        <v>2699</v>
      </c>
      <c r="B1485" s="11" t="s">
        <v>2700</v>
      </c>
      <c r="C1485" s="12">
        <v>1</v>
      </c>
      <c r="D1485" s="12">
        <v>1</v>
      </c>
      <c r="E1485" s="15">
        <v>44075</v>
      </c>
      <c r="F1485" s="12">
        <v>283</v>
      </c>
      <c r="G1485" s="12">
        <v>0</v>
      </c>
      <c r="H1485" s="17">
        <v>0</v>
      </c>
      <c r="I1485" s="31">
        <v>0</v>
      </c>
      <c r="J1485" s="12">
        <v>283</v>
      </c>
      <c r="K1485" s="11" t="s">
        <v>60</v>
      </c>
      <c r="L1485" s="11" t="s">
        <v>745</v>
      </c>
      <c r="M1485" s="12">
        <v>82.07</v>
      </c>
      <c r="N1485" s="13">
        <v>200.93</v>
      </c>
    </row>
    <row r="1486" spans="1:14" x14ac:dyDescent="0.3">
      <c r="A1486" s="7" t="s">
        <v>2701</v>
      </c>
      <c r="B1486" s="11" t="s">
        <v>2702</v>
      </c>
      <c r="C1486" s="12">
        <v>1</v>
      </c>
      <c r="D1486" s="12">
        <v>1</v>
      </c>
      <c r="E1486" s="15">
        <v>44075</v>
      </c>
      <c r="F1486" s="12">
        <v>345</v>
      </c>
      <c r="G1486" s="12">
        <v>0</v>
      </c>
      <c r="H1486" s="17">
        <v>0</v>
      </c>
      <c r="I1486" s="31">
        <v>0</v>
      </c>
      <c r="J1486" s="12">
        <v>345</v>
      </c>
      <c r="K1486" s="11" t="s">
        <v>63</v>
      </c>
      <c r="L1486" s="11" t="s">
        <v>116</v>
      </c>
      <c r="M1486" s="12">
        <v>106.95</v>
      </c>
      <c r="N1486" s="13">
        <v>238.05</v>
      </c>
    </row>
    <row r="1487" spans="1:14" x14ac:dyDescent="0.3">
      <c r="A1487" s="7" t="s">
        <v>2703</v>
      </c>
      <c r="B1487" s="11" t="s">
        <v>2704</v>
      </c>
      <c r="C1487" s="12">
        <v>1</v>
      </c>
      <c r="D1487" s="12">
        <v>1</v>
      </c>
      <c r="E1487" s="15">
        <v>44075</v>
      </c>
      <c r="F1487" s="12">
        <v>168</v>
      </c>
      <c r="G1487" s="12">
        <v>0</v>
      </c>
      <c r="H1487" s="17">
        <v>0</v>
      </c>
      <c r="I1487" s="31">
        <v>0</v>
      </c>
      <c r="J1487" s="12">
        <v>168</v>
      </c>
      <c r="K1487" s="11" t="s">
        <v>11</v>
      </c>
      <c r="L1487" s="11" t="s">
        <v>121</v>
      </c>
      <c r="M1487" s="12">
        <v>75.600000000000009</v>
      </c>
      <c r="N1487" s="13">
        <v>92.399999999999991</v>
      </c>
    </row>
    <row r="1488" spans="1:14" x14ac:dyDescent="0.3">
      <c r="A1488" s="7" t="s">
        <v>2705</v>
      </c>
      <c r="B1488" s="11" t="s">
        <v>2706</v>
      </c>
      <c r="C1488" s="12">
        <v>1</v>
      </c>
      <c r="D1488" s="12">
        <v>1</v>
      </c>
      <c r="E1488" s="15">
        <v>44075</v>
      </c>
      <c r="F1488" s="12">
        <v>172</v>
      </c>
      <c r="G1488" s="12">
        <v>0</v>
      </c>
      <c r="H1488" s="17">
        <v>0</v>
      </c>
      <c r="I1488" s="31">
        <v>0</v>
      </c>
      <c r="J1488" s="12">
        <v>172</v>
      </c>
      <c r="K1488" s="11" t="s">
        <v>11</v>
      </c>
      <c r="L1488" s="11" t="s">
        <v>71</v>
      </c>
      <c r="M1488" s="12">
        <v>65.36</v>
      </c>
      <c r="N1488" s="13">
        <v>106.64</v>
      </c>
    </row>
    <row r="1489" spans="1:14" x14ac:dyDescent="0.3">
      <c r="A1489" s="7" t="s">
        <v>2707</v>
      </c>
      <c r="B1489" s="11" t="s">
        <v>2708</v>
      </c>
      <c r="C1489" s="12">
        <v>1</v>
      </c>
      <c r="D1489" s="12">
        <v>1</v>
      </c>
      <c r="E1489" s="15">
        <v>44075</v>
      </c>
      <c r="F1489" s="12">
        <v>205</v>
      </c>
      <c r="G1489" s="12">
        <v>0</v>
      </c>
      <c r="H1489" s="17">
        <v>0</v>
      </c>
      <c r="I1489" s="31">
        <v>0</v>
      </c>
      <c r="J1489" s="12">
        <v>205</v>
      </c>
      <c r="K1489" s="11" t="s">
        <v>14</v>
      </c>
      <c r="L1489" s="11" t="s">
        <v>87</v>
      </c>
      <c r="M1489" s="12">
        <v>36.9</v>
      </c>
      <c r="N1489" s="13">
        <v>168.1</v>
      </c>
    </row>
    <row r="1490" spans="1:14" x14ac:dyDescent="0.3">
      <c r="A1490" s="7" t="s">
        <v>2709</v>
      </c>
      <c r="B1490" s="11" t="s">
        <v>2710</v>
      </c>
      <c r="C1490" s="12">
        <v>1</v>
      </c>
      <c r="D1490" s="12">
        <v>1</v>
      </c>
      <c r="E1490" s="15">
        <v>44075</v>
      </c>
      <c r="F1490" s="12">
        <v>210</v>
      </c>
      <c r="G1490" s="12">
        <v>0</v>
      </c>
      <c r="H1490" s="17">
        <v>0</v>
      </c>
      <c r="I1490" s="31">
        <v>0</v>
      </c>
      <c r="J1490" s="12">
        <v>210</v>
      </c>
      <c r="K1490" s="11" t="s">
        <v>14</v>
      </c>
      <c r="L1490" s="11" t="s">
        <v>75</v>
      </c>
      <c r="M1490" s="12">
        <v>37.799999999999997</v>
      </c>
      <c r="N1490" s="13">
        <v>172.2</v>
      </c>
    </row>
    <row r="1491" spans="1:14" x14ac:dyDescent="0.3">
      <c r="A1491" s="7" t="s">
        <v>2711</v>
      </c>
      <c r="B1491" s="11" t="s">
        <v>2712</v>
      </c>
      <c r="C1491" s="12">
        <v>1</v>
      </c>
      <c r="D1491" s="12">
        <v>1</v>
      </c>
      <c r="E1491" s="15">
        <v>44075</v>
      </c>
      <c r="F1491" s="12">
        <v>240</v>
      </c>
      <c r="G1491" s="12">
        <v>0</v>
      </c>
      <c r="H1491" s="17">
        <v>0</v>
      </c>
      <c r="I1491" s="31">
        <v>0</v>
      </c>
      <c r="J1491" s="12">
        <v>240</v>
      </c>
      <c r="K1491" s="11" t="s">
        <v>14</v>
      </c>
      <c r="L1491" s="11" t="s">
        <v>17</v>
      </c>
      <c r="M1491" s="12">
        <v>43.199999999999996</v>
      </c>
      <c r="N1491" s="13">
        <v>196.8</v>
      </c>
    </row>
    <row r="1492" spans="1:14" x14ac:dyDescent="0.3">
      <c r="A1492" s="7" t="s">
        <v>2713</v>
      </c>
      <c r="B1492" s="11" t="s">
        <v>2714</v>
      </c>
      <c r="C1492" s="12">
        <v>1</v>
      </c>
      <c r="D1492" s="12">
        <v>1</v>
      </c>
      <c r="E1492" s="15">
        <v>44075</v>
      </c>
      <c r="F1492" s="12">
        <v>255</v>
      </c>
      <c r="G1492" s="12">
        <v>0</v>
      </c>
      <c r="H1492" s="17">
        <v>0</v>
      </c>
      <c r="I1492" s="31">
        <v>0</v>
      </c>
      <c r="J1492" s="12">
        <v>255</v>
      </c>
      <c r="K1492" s="11" t="s">
        <v>20</v>
      </c>
      <c r="L1492" s="11" t="s">
        <v>102</v>
      </c>
      <c r="M1492" s="12">
        <v>66.3</v>
      </c>
      <c r="N1492" s="13">
        <v>188.7</v>
      </c>
    </row>
    <row r="1493" spans="1:14" x14ac:dyDescent="0.3">
      <c r="A1493" s="7" t="s">
        <v>2715</v>
      </c>
      <c r="B1493" s="11" t="s">
        <v>2716</v>
      </c>
      <c r="C1493" s="12">
        <v>1</v>
      </c>
      <c r="D1493" s="12">
        <v>1</v>
      </c>
      <c r="E1493" s="15">
        <v>44075</v>
      </c>
      <c r="F1493" s="12">
        <v>592</v>
      </c>
      <c r="G1493" s="12">
        <v>0</v>
      </c>
      <c r="H1493" s="17">
        <v>0</v>
      </c>
      <c r="I1493" s="31">
        <v>0</v>
      </c>
      <c r="J1493" s="12">
        <v>592</v>
      </c>
      <c r="K1493" s="11" t="s">
        <v>44</v>
      </c>
      <c r="L1493" s="11" t="s">
        <v>55</v>
      </c>
      <c r="M1493" s="12">
        <v>165.76000000000002</v>
      </c>
      <c r="N1493" s="13">
        <v>426.24</v>
      </c>
    </row>
    <row r="1494" spans="1:14" x14ac:dyDescent="0.3">
      <c r="A1494" s="7" t="s">
        <v>2717</v>
      </c>
      <c r="B1494" s="11" t="s">
        <v>2718</v>
      </c>
      <c r="C1494" s="12">
        <v>1</v>
      </c>
      <c r="D1494" s="12">
        <v>1</v>
      </c>
      <c r="E1494" s="15">
        <v>44075</v>
      </c>
      <c r="F1494" s="12">
        <v>367</v>
      </c>
      <c r="G1494" s="12">
        <v>0</v>
      </c>
      <c r="H1494" s="17">
        <v>0</v>
      </c>
      <c r="I1494" s="31">
        <v>0</v>
      </c>
      <c r="J1494" s="12">
        <v>367</v>
      </c>
      <c r="K1494" s="11" t="s">
        <v>60</v>
      </c>
      <c r="L1494" s="11" t="s">
        <v>538</v>
      </c>
      <c r="M1494" s="12">
        <v>110.1</v>
      </c>
      <c r="N1494" s="13">
        <v>256.89999999999998</v>
      </c>
    </row>
    <row r="1495" spans="1:14" x14ac:dyDescent="0.3">
      <c r="A1495" s="7" t="s">
        <v>2719</v>
      </c>
      <c r="B1495" s="11" t="s">
        <v>2720</v>
      </c>
      <c r="C1495" s="12">
        <v>1</v>
      </c>
      <c r="D1495" s="12">
        <v>1</v>
      </c>
      <c r="E1495" s="15">
        <v>44075</v>
      </c>
      <c r="F1495" s="12">
        <v>447</v>
      </c>
      <c r="G1495" s="12">
        <v>0</v>
      </c>
      <c r="H1495" s="17">
        <v>0</v>
      </c>
      <c r="I1495" s="31">
        <v>0</v>
      </c>
      <c r="J1495" s="12">
        <v>447</v>
      </c>
      <c r="K1495" s="11" t="s">
        <v>63</v>
      </c>
      <c r="L1495" s="11" t="s">
        <v>64</v>
      </c>
      <c r="M1495" s="12">
        <v>156.44999999999999</v>
      </c>
      <c r="N1495" s="13">
        <v>290.55</v>
      </c>
    </row>
    <row r="1496" spans="1:14" x14ac:dyDescent="0.3">
      <c r="A1496" s="7" t="s">
        <v>2721</v>
      </c>
      <c r="B1496" s="11" t="s">
        <v>2722</v>
      </c>
      <c r="C1496" s="12">
        <v>1</v>
      </c>
      <c r="D1496" s="12">
        <v>1</v>
      </c>
      <c r="E1496" s="15">
        <v>44075</v>
      </c>
      <c r="F1496" s="12">
        <v>168</v>
      </c>
      <c r="G1496" s="12">
        <v>0</v>
      </c>
      <c r="H1496" s="17">
        <v>0</v>
      </c>
      <c r="I1496" s="31">
        <v>0</v>
      </c>
      <c r="J1496" s="12">
        <v>168</v>
      </c>
      <c r="K1496" s="11" t="s">
        <v>11</v>
      </c>
      <c r="L1496" s="11" t="s">
        <v>12</v>
      </c>
      <c r="M1496" s="12">
        <v>25.2</v>
      </c>
      <c r="N1496" s="13">
        <v>142.80000000000001</v>
      </c>
    </row>
    <row r="1497" spans="1:14" x14ac:dyDescent="0.3">
      <c r="A1497" s="7" t="s">
        <v>2723</v>
      </c>
      <c r="B1497" s="11" t="s">
        <v>2724</v>
      </c>
      <c r="C1497" s="12">
        <v>1</v>
      </c>
      <c r="D1497" s="12">
        <v>1</v>
      </c>
      <c r="E1497" s="15">
        <v>44075</v>
      </c>
      <c r="F1497" s="12">
        <v>168</v>
      </c>
      <c r="G1497" s="12">
        <v>0</v>
      </c>
      <c r="H1497" s="17">
        <v>0</v>
      </c>
      <c r="I1497" s="31">
        <v>0</v>
      </c>
      <c r="J1497" s="12">
        <v>168</v>
      </c>
      <c r="K1497" s="11" t="s">
        <v>11</v>
      </c>
      <c r="L1497" s="11" t="s">
        <v>12</v>
      </c>
      <c r="M1497" s="12">
        <v>25.2</v>
      </c>
      <c r="N1497" s="13">
        <v>142.80000000000001</v>
      </c>
    </row>
    <row r="1498" spans="1:14" x14ac:dyDescent="0.3">
      <c r="A1498" s="7" t="s">
        <v>2725</v>
      </c>
      <c r="B1498" s="11" t="s">
        <v>2726</v>
      </c>
      <c r="C1498" s="12">
        <v>1</v>
      </c>
      <c r="D1498" s="12">
        <v>1</v>
      </c>
      <c r="E1498" s="15">
        <v>44075</v>
      </c>
      <c r="F1498" s="12">
        <v>210</v>
      </c>
      <c r="G1498" s="12">
        <v>0</v>
      </c>
      <c r="H1498" s="17">
        <v>0</v>
      </c>
      <c r="I1498" s="31">
        <v>0</v>
      </c>
      <c r="J1498" s="12">
        <v>210</v>
      </c>
      <c r="K1498" s="11" t="s">
        <v>14</v>
      </c>
      <c r="L1498" s="11" t="s">
        <v>75</v>
      </c>
      <c r="M1498" s="12">
        <v>37.799999999999997</v>
      </c>
      <c r="N1498" s="13">
        <v>172.2</v>
      </c>
    </row>
    <row r="1499" spans="1:14" x14ac:dyDescent="0.3">
      <c r="A1499" s="7" t="s">
        <v>2727</v>
      </c>
      <c r="B1499" s="11" t="s">
        <v>2728</v>
      </c>
      <c r="C1499" s="12">
        <v>1</v>
      </c>
      <c r="D1499" s="12">
        <v>1</v>
      </c>
      <c r="E1499" s="15">
        <v>44075</v>
      </c>
      <c r="F1499" s="12">
        <v>220</v>
      </c>
      <c r="G1499" s="12">
        <v>0</v>
      </c>
      <c r="H1499" s="17">
        <v>0</v>
      </c>
      <c r="I1499" s="31">
        <v>0</v>
      </c>
      <c r="J1499" s="12">
        <v>220</v>
      </c>
      <c r="K1499" s="11" t="s">
        <v>14</v>
      </c>
      <c r="L1499" s="11" t="s">
        <v>15</v>
      </c>
      <c r="M1499" s="12">
        <v>39.6</v>
      </c>
      <c r="N1499" s="13">
        <v>180.4</v>
      </c>
    </row>
    <row r="1500" spans="1:14" x14ac:dyDescent="0.3">
      <c r="A1500" s="7" t="s">
        <v>2729</v>
      </c>
      <c r="B1500" s="11" t="s">
        <v>2730</v>
      </c>
      <c r="C1500" s="12">
        <v>1</v>
      </c>
      <c r="D1500" s="12">
        <v>1</v>
      </c>
      <c r="E1500" s="15">
        <v>44075</v>
      </c>
      <c r="F1500" s="12">
        <v>240</v>
      </c>
      <c r="G1500" s="12">
        <v>0</v>
      </c>
      <c r="H1500" s="17">
        <v>0</v>
      </c>
      <c r="I1500" s="31">
        <v>0</v>
      </c>
      <c r="J1500" s="12">
        <v>240</v>
      </c>
      <c r="K1500" s="11" t="s">
        <v>14</v>
      </c>
      <c r="L1500" s="11" t="s">
        <v>17</v>
      </c>
      <c r="M1500" s="12">
        <v>43.199999999999996</v>
      </c>
      <c r="N1500" s="13">
        <v>196.8</v>
      </c>
    </row>
    <row r="1501" spans="1:14" x14ac:dyDescent="0.3">
      <c r="A1501" s="7" t="s">
        <v>2731</v>
      </c>
      <c r="B1501" s="11" t="s">
        <v>2732</v>
      </c>
      <c r="C1501" s="12">
        <v>1</v>
      </c>
      <c r="D1501" s="12">
        <v>1</v>
      </c>
      <c r="E1501" s="15">
        <v>44075</v>
      </c>
      <c r="F1501" s="12">
        <v>255</v>
      </c>
      <c r="G1501" s="12">
        <v>0</v>
      </c>
      <c r="H1501" s="17">
        <v>0</v>
      </c>
      <c r="I1501" s="31">
        <v>0</v>
      </c>
      <c r="J1501" s="12">
        <v>255</v>
      </c>
      <c r="K1501" s="11" t="s">
        <v>20</v>
      </c>
      <c r="L1501" s="11" t="s">
        <v>102</v>
      </c>
      <c r="M1501" s="12">
        <v>66.3</v>
      </c>
      <c r="N1501" s="13">
        <v>188.7</v>
      </c>
    </row>
    <row r="1502" spans="1:14" x14ac:dyDescent="0.3">
      <c r="A1502" s="7" t="s">
        <v>2733</v>
      </c>
      <c r="B1502" s="11" t="s">
        <v>2734</v>
      </c>
      <c r="C1502" s="12">
        <v>1</v>
      </c>
      <c r="D1502" s="12">
        <v>1</v>
      </c>
      <c r="E1502" s="15">
        <v>44075</v>
      </c>
      <c r="F1502" s="12">
        <v>258</v>
      </c>
      <c r="G1502" s="12">
        <v>0</v>
      </c>
      <c r="H1502" s="17">
        <v>0</v>
      </c>
      <c r="I1502" s="31">
        <v>0</v>
      </c>
      <c r="J1502" s="12">
        <v>258</v>
      </c>
      <c r="K1502" s="11" t="s">
        <v>20</v>
      </c>
      <c r="L1502" s="11" t="s">
        <v>105</v>
      </c>
      <c r="M1502" s="12">
        <v>72.240000000000009</v>
      </c>
      <c r="N1502" s="13">
        <v>185.76</v>
      </c>
    </row>
    <row r="1503" spans="1:14" x14ac:dyDescent="0.3">
      <c r="A1503" s="7" t="s">
        <v>2735</v>
      </c>
      <c r="B1503" s="11" t="s">
        <v>2736</v>
      </c>
      <c r="C1503" s="12">
        <v>1</v>
      </c>
      <c r="D1503" s="12">
        <v>1</v>
      </c>
      <c r="E1503" s="15">
        <v>44075</v>
      </c>
      <c r="F1503" s="12">
        <v>345</v>
      </c>
      <c r="G1503" s="12">
        <v>0</v>
      </c>
      <c r="H1503" s="17">
        <v>0</v>
      </c>
      <c r="I1503" s="31">
        <v>0</v>
      </c>
      <c r="J1503" s="12">
        <v>345</v>
      </c>
      <c r="K1503" s="11" t="s">
        <v>63</v>
      </c>
      <c r="L1503" s="11" t="s">
        <v>116</v>
      </c>
      <c r="M1503" s="12">
        <v>106.95</v>
      </c>
      <c r="N1503" s="13">
        <v>238.05</v>
      </c>
    </row>
    <row r="1504" spans="1:14" x14ac:dyDescent="0.3">
      <c r="A1504" s="7" t="s">
        <v>2737</v>
      </c>
      <c r="B1504" s="11" t="s">
        <v>2738</v>
      </c>
      <c r="C1504" s="12">
        <v>1</v>
      </c>
      <c r="D1504" s="12">
        <v>1</v>
      </c>
      <c r="E1504" s="15">
        <v>44075</v>
      </c>
      <c r="F1504" s="12">
        <v>168</v>
      </c>
      <c r="G1504" s="12">
        <v>0</v>
      </c>
      <c r="H1504" s="17">
        <v>0</v>
      </c>
      <c r="I1504" s="31">
        <v>0</v>
      </c>
      <c r="J1504" s="12">
        <v>168</v>
      </c>
      <c r="K1504" s="11" t="s">
        <v>11</v>
      </c>
      <c r="L1504" s="11" t="s">
        <v>12</v>
      </c>
      <c r="M1504" s="12">
        <v>25.2</v>
      </c>
      <c r="N1504" s="13">
        <v>142.80000000000001</v>
      </c>
    </row>
    <row r="1505" spans="1:14" x14ac:dyDescent="0.3">
      <c r="A1505" s="7" t="s">
        <v>2739</v>
      </c>
      <c r="B1505" s="11" t="s">
        <v>2740</v>
      </c>
      <c r="C1505" s="12">
        <v>1</v>
      </c>
      <c r="D1505" s="12">
        <v>1</v>
      </c>
      <c r="E1505" s="15">
        <v>44075</v>
      </c>
      <c r="F1505" s="12">
        <v>240</v>
      </c>
      <c r="G1505" s="12">
        <v>0</v>
      </c>
      <c r="H1505" s="17">
        <v>0</v>
      </c>
      <c r="I1505" s="31">
        <v>0</v>
      </c>
      <c r="J1505" s="12">
        <v>240</v>
      </c>
      <c r="K1505" s="11" t="s">
        <v>14</v>
      </c>
      <c r="L1505" s="11" t="s">
        <v>17</v>
      </c>
      <c r="M1505" s="12">
        <v>43.199999999999996</v>
      </c>
      <c r="N1505" s="13">
        <v>196.8</v>
      </c>
    </row>
    <row r="1506" spans="1:14" x14ac:dyDescent="0.3">
      <c r="A1506" s="7" t="s">
        <v>2741</v>
      </c>
      <c r="B1506" s="11" t="s">
        <v>2742</v>
      </c>
      <c r="C1506" s="12">
        <v>1</v>
      </c>
      <c r="D1506" s="12">
        <v>1</v>
      </c>
      <c r="E1506" s="15">
        <v>44075</v>
      </c>
      <c r="F1506" s="12">
        <v>240</v>
      </c>
      <c r="G1506" s="12">
        <v>0</v>
      </c>
      <c r="H1506" s="17">
        <v>0</v>
      </c>
      <c r="I1506" s="31">
        <v>0</v>
      </c>
      <c r="J1506" s="12">
        <v>240</v>
      </c>
      <c r="K1506" s="11" t="s">
        <v>14</v>
      </c>
      <c r="L1506" s="11" t="s">
        <v>17</v>
      </c>
      <c r="M1506" s="12">
        <v>43.199999999999996</v>
      </c>
      <c r="N1506" s="13">
        <v>196.8</v>
      </c>
    </row>
    <row r="1507" spans="1:14" x14ac:dyDescent="0.3">
      <c r="A1507" s="7" t="s">
        <v>2743</v>
      </c>
      <c r="B1507" s="11" t="s">
        <v>2744</v>
      </c>
      <c r="C1507" s="12">
        <v>1</v>
      </c>
      <c r="D1507" s="12">
        <v>1</v>
      </c>
      <c r="E1507" s="15">
        <v>44075</v>
      </c>
      <c r="F1507" s="12">
        <v>240</v>
      </c>
      <c r="G1507" s="12">
        <v>0</v>
      </c>
      <c r="H1507" s="17">
        <v>0</v>
      </c>
      <c r="I1507" s="31">
        <v>0</v>
      </c>
      <c r="J1507" s="12">
        <v>240</v>
      </c>
      <c r="K1507" s="11" t="s">
        <v>14</v>
      </c>
      <c r="L1507" s="11" t="s">
        <v>17</v>
      </c>
      <c r="M1507" s="12">
        <v>43.199999999999996</v>
      </c>
      <c r="N1507" s="13">
        <v>196.8</v>
      </c>
    </row>
    <row r="1508" spans="1:14" x14ac:dyDescent="0.3">
      <c r="A1508" s="7" t="s">
        <v>2745</v>
      </c>
      <c r="B1508" s="11" t="s">
        <v>2746</v>
      </c>
      <c r="C1508" s="12">
        <v>1</v>
      </c>
      <c r="D1508" s="12">
        <v>1</v>
      </c>
      <c r="E1508" s="15">
        <v>44075</v>
      </c>
      <c r="F1508" s="12">
        <v>313</v>
      </c>
      <c r="G1508" s="12">
        <v>0</v>
      </c>
      <c r="H1508" s="17">
        <v>0</v>
      </c>
      <c r="I1508" s="31">
        <v>0</v>
      </c>
      <c r="J1508" s="12">
        <v>313</v>
      </c>
      <c r="K1508" s="11" t="s">
        <v>20</v>
      </c>
      <c r="L1508" s="11" t="s">
        <v>21</v>
      </c>
      <c r="M1508" s="12">
        <v>93.899999999999991</v>
      </c>
      <c r="N1508" s="13">
        <v>219.10000000000002</v>
      </c>
    </row>
    <row r="1509" spans="1:14" x14ac:dyDescent="0.3">
      <c r="A1509" s="7" t="s">
        <v>2747</v>
      </c>
      <c r="B1509" s="11" t="s">
        <v>2748</v>
      </c>
      <c r="C1509" s="12">
        <v>1</v>
      </c>
      <c r="D1509" s="12">
        <v>1</v>
      </c>
      <c r="E1509" s="15">
        <v>44075</v>
      </c>
      <c r="F1509" s="12">
        <v>313</v>
      </c>
      <c r="G1509" s="12">
        <v>0</v>
      </c>
      <c r="H1509" s="17">
        <v>0</v>
      </c>
      <c r="I1509" s="31">
        <v>0</v>
      </c>
      <c r="J1509" s="12">
        <v>313</v>
      </c>
      <c r="K1509" s="11" t="s">
        <v>20</v>
      </c>
      <c r="L1509" s="11" t="s">
        <v>21</v>
      </c>
      <c r="M1509" s="12">
        <v>93.899999999999991</v>
      </c>
      <c r="N1509" s="13">
        <v>219.10000000000002</v>
      </c>
    </row>
    <row r="1510" spans="1:14" x14ac:dyDescent="0.3">
      <c r="A1510" s="7" t="s">
        <v>2749</v>
      </c>
      <c r="B1510" s="11" t="s">
        <v>2750</v>
      </c>
      <c r="C1510" s="12">
        <v>1</v>
      </c>
      <c r="D1510" s="12">
        <v>1</v>
      </c>
      <c r="E1510" s="15">
        <v>44075</v>
      </c>
      <c r="F1510" s="12">
        <v>258</v>
      </c>
      <c r="G1510" s="12">
        <v>0</v>
      </c>
      <c r="H1510" s="17">
        <v>0</v>
      </c>
      <c r="I1510" s="31">
        <v>0</v>
      </c>
      <c r="J1510" s="12">
        <v>258</v>
      </c>
      <c r="K1510" s="11" t="s">
        <v>20</v>
      </c>
      <c r="L1510" s="11" t="s">
        <v>105</v>
      </c>
      <c r="M1510" s="12">
        <v>72.240000000000009</v>
      </c>
      <c r="N1510" s="13">
        <v>185.76</v>
      </c>
    </row>
    <row r="1511" spans="1:14" x14ac:dyDescent="0.3">
      <c r="A1511" s="7" t="s">
        <v>2751</v>
      </c>
      <c r="B1511" s="11" t="s">
        <v>2752</v>
      </c>
      <c r="C1511" s="12">
        <v>1</v>
      </c>
      <c r="D1511" s="12">
        <v>1</v>
      </c>
      <c r="E1511" s="15">
        <v>44075</v>
      </c>
      <c r="F1511" s="12">
        <v>1086</v>
      </c>
      <c r="G1511" s="12">
        <v>0</v>
      </c>
      <c r="H1511" s="17">
        <v>0</v>
      </c>
      <c r="I1511" s="31">
        <v>0</v>
      </c>
      <c r="J1511" s="12">
        <v>1086</v>
      </c>
      <c r="K1511" s="11" t="s">
        <v>23</v>
      </c>
      <c r="L1511" s="11" t="s">
        <v>467</v>
      </c>
      <c r="M1511" s="12">
        <v>293.22000000000003</v>
      </c>
      <c r="N1511" s="13">
        <v>792.78</v>
      </c>
    </row>
    <row r="1512" spans="1:14" x14ac:dyDescent="0.3">
      <c r="A1512" s="7" t="s">
        <v>2753</v>
      </c>
      <c r="B1512" s="11" t="s">
        <v>2754</v>
      </c>
      <c r="C1512" s="12">
        <v>1</v>
      </c>
      <c r="D1512" s="12">
        <v>1</v>
      </c>
      <c r="E1512" s="15">
        <v>44075</v>
      </c>
      <c r="F1512" s="12">
        <v>345</v>
      </c>
      <c r="G1512" s="12">
        <v>0</v>
      </c>
      <c r="H1512" s="17">
        <v>0</v>
      </c>
      <c r="I1512" s="31">
        <v>0</v>
      </c>
      <c r="J1512" s="12">
        <v>345</v>
      </c>
      <c r="K1512" s="11" t="s">
        <v>63</v>
      </c>
      <c r="L1512" s="11" t="s">
        <v>116</v>
      </c>
      <c r="M1512" s="12">
        <v>106.95</v>
      </c>
      <c r="N1512" s="13">
        <v>238.05</v>
      </c>
    </row>
    <row r="1513" spans="1:14" x14ac:dyDescent="0.3">
      <c r="A1513" s="7" t="s">
        <v>2755</v>
      </c>
      <c r="B1513" s="11" t="s">
        <v>2756</v>
      </c>
      <c r="C1513" s="12">
        <v>1</v>
      </c>
      <c r="D1513" s="12">
        <v>1</v>
      </c>
      <c r="E1513" s="15">
        <v>44075</v>
      </c>
      <c r="F1513" s="12">
        <v>168</v>
      </c>
      <c r="G1513" s="12">
        <v>0</v>
      </c>
      <c r="H1513" s="17">
        <v>0</v>
      </c>
      <c r="I1513" s="31">
        <v>0</v>
      </c>
      <c r="J1513" s="12">
        <v>168</v>
      </c>
      <c r="K1513" s="11" t="s">
        <v>11</v>
      </c>
      <c r="L1513" s="11" t="s">
        <v>12</v>
      </c>
      <c r="M1513" s="12">
        <v>25.2</v>
      </c>
      <c r="N1513" s="13">
        <v>142.80000000000001</v>
      </c>
    </row>
    <row r="1514" spans="1:14" x14ac:dyDescent="0.3">
      <c r="A1514" s="7" t="s">
        <v>2757</v>
      </c>
      <c r="B1514" s="11" t="s">
        <v>2758</v>
      </c>
      <c r="C1514" s="12">
        <v>1</v>
      </c>
      <c r="D1514" s="12">
        <v>1</v>
      </c>
      <c r="E1514" s="15">
        <v>44075</v>
      </c>
      <c r="F1514" s="12">
        <v>240</v>
      </c>
      <c r="G1514" s="12">
        <v>0</v>
      </c>
      <c r="H1514" s="17">
        <v>0</v>
      </c>
      <c r="I1514" s="31">
        <v>0</v>
      </c>
      <c r="J1514" s="12">
        <v>240</v>
      </c>
      <c r="K1514" s="11" t="s">
        <v>14</v>
      </c>
      <c r="L1514" s="11" t="s">
        <v>17</v>
      </c>
      <c r="M1514" s="12">
        <v>43.199999999999996</v>
      </c>
      <c r="N1514" s="13">
        <v>196.8</v>
      </c>
    </row>
    <row r="1515" spans="1:14" x14ac:dyDescent="0.3">
      <c r="A1515" s="7" t="s">
        <v>2759</v>
      </c>
      <c r="B1515" s="11" t="s">
        <v>2760</v>
      </c>
      <c r="C1515" s="12">
        <v>1</v>
      </c>
      <c r="D1515" s="12">
        <v>1</v>
      </c>
      <c r="E1515" s="15">
        <v>44075</v>
      </c>
      <c r="F1515" s="12">
        <v>205</v>
      </c>
      <c r="G1515" s="12">
        <v>0</v>
      </c>
      <c r="H1515" s="17">
        <v>0</v>
      </c>
      <c r="I1515" s="31">
        <v>0</v>
      </c>
      <c r="J1515" s="12">
        <v>205</v>
      </c>
      <c r="K1515" s="11" t="s">
        <v>14</v>
      </c>
      <c r="L1515" s="11" t="s">
        <v>87</v>
      </c>
      <c r="M1515" s="12">
        <v>36.9</v>
      </c>
      <c r="N1515" s="13">
        <v>168.1</v>
      </c>
    </row>
    <row r="1516" spans="1:14" x14ac:dyDescent="0.3">
      <c r="A1516" s="7" t="s">
        <v>2761</v>
      </c>
      <c r="B1516" s="11" t="s">
        <v>2762</v>
      </c>
      <c r="C1516" s="12">
        <v>1</v>
      </c>
      <c r="D1516" s="12">
        <v>1</v>
      </c>
      <c r="E1516" s="15">
        <v>44075</v>
      </c>
      <c r="F1516" s="12">
        <v>192</v>
      </c>
      <c r="G1516" s="12">
        <v>0</v>
      </c>
      <c r="H1516" s="17">
        <v>0</v>
      </c>
      <c r="I1516" s="31">
        <v>0</v>
      </c>
      <c r="J1516" s="12">
        <v>192</v>
      </c>
      <c r="K1516" s="11" t="s">
        <v>14</v>
      </c>
      <c r="L1516" s="11" t="s">
        <v>78</v>
      </c>
      <c r="M1516" s="12">
        <v>34.56</v>
      </c>
      <c r="N1516" s="13">
        <v>157.44</v>
      </c>
    </row>
    <row r="1517" spans="1:14" x14ac:dyDescent="0.3">
      <c r="A1517" s="7" t="s">
        <v>2763</v>
      </c>
      <c r="B1517" s="11" t="s">
        <v>2764</v>
      </c>
      <c r="C1517" s="12">
        <v>1</v>
      </c>
      <c r="D1517" s="12">
        <v>1</v>
      </c>
      <c r="E1517" s="15">
        <v>44075</v>
      </c>
      <c r="F1517" s="12">
        <v>327</v>
      </c>
      <c r="G1517" s="12">
        <v>0</v>
      </c>
      <c r="H1517" s="17">
        <v>0</v>
      </c>
      <c r="I1517" s="31">
        <v>0</v>
      </c>
      <c r="J1517" s="12">
        <v>327</v>
      </c>
      <c r="K1517" s="11" t="s">
        <v>20</v>
      </c>
      <c r="L1517" s="11" t="s">
        <v>100</v>
      </c>
      <c r="M1517" s="12">
        <v>94.83</v>
      </c>
      <c r="N1517" s="13">
        <v>232.17000000000002</v>
      </c>
    </row>
    <row r="1518" spans="1:14" x14ac:dyDescent="0.3">
      <c r="A1518" s="7" t="s">
        <v>2765</v>
      </c>
      <c r="B1518" s="11" t="s">
        <v>2766</v>
      </c>
      <c r="C1518" s="12">
        <v>1</v>
      </c>
      <c r="D1518" s="12">
        <v>1</v>
      </c>
      <c r="E1518" s="15">
        <v>44075</v>
      </c>
      <c r="F1518" s="12">
        <v>447</v>
      </c>
      <c r="G1518" s="12">
        <v>0</v>
      </c>
      <c r="H1518" s="17">
        <v>0</v>
      </c>
      <c r="I1518" s="31">
        <v>0</v>
      </c>
      <c r="J1518" s="12">
        <v>447</v>
      </c>
      <c r="K1518" s="11" t="s">
        <v>63</v>
      </c>
      <c r="L1518" s="11" t="s">
        <v>64</v>
      </c>
      <c r="M1518" s="12">
        <v>156.44999999999999</v>
      </c>
      <c r="N1518" s="13">
        <v>290.55</v>
      </c>
    </row>
    <row r="1519" spans="1:14" x14ac:dyDescent="0.3">
      <c r="A1519" s="7" t="s">
        <v>2767</v>
      </c>
      <c r="B1519" s="11" t="s">
        <v>2768</v>
      </c>
      <c r="C1519" s="12">
        <v>1</v>
      </c>
      <c r="D1519" s="12">
        <v>1</v>
      </c>
      <c r="E1519" s="15">
        <v>44075</v>
      </c>
      <c r="F1519" s="12">
        <v>180</v>
      </c>
      <c r="G1519" s="12">
        <v>0</v>
      </c>
      <c r="H1519" s="17">
        <v>0</v>
      </c>
      <c r="I1519" s="31">
        <v>0</v>
      </c>
      <c r="J1519" s="12">
        <v>180</v>
      </c>
      <c r="K1519" s="11" t="s">
        <v>60</v>
      </c>
      <c r="L1519" s="11" t="s">
        <v>1434</v>
      </c>
      <c r="M1519" s="12">
        <v>61.2</v>
      </c>
      <c r="N1519" s="13">
        <v>118.8</v>
      </c>
    </row>
    <row r="1520" spans="1:14" x14ac:dyDescent="0.3">
      <c r="A1520" s="7" t="s">
        <v>2769</v>
      </c>
      <c r="B1520" s="11" t="s">
        <v>2770</v>
      </c>
      <c r="C1520" s="12">
        <v>1</v>
      </c>
      <c r="D1520" s="12">
        <v>1</v>
      </c>
      <c r="E1520" s="15">
        <v>44075</v>
      </c>
      <c r="F1520" s="12">
        <v>345</v>
      </c>
      <c r="G1520" s="12">
        <v>0</v>
      </c>
      <c r="H1520" s="17">
        <v>0</v>
      </c>
      <c r="I1520" s="31">
        <v>0</v>
      </c>
      <c r="J1520" s="12">
        <v>345</v>
      </c>
      <c r="K1520" s="11" t="s">
        <v>63</v>
      </c>
      <c r="L1520" s="11" t="s">
        <v>116</v>
      </c>
      <c r="M1520" s="12">
        <v>106.95</v>
      </c>
      <c r="N1520" s="13">
        <v>238.05</v>
      </c>
    </row>
    <row r="1521" spans="1:14" x14ac:dyDescent="0.3">
      <c r="A1521" s="7" t="s">
        <v>2771</v>
      </c>
      <c r="B1521" s="11" t="s">
        <v>2772</v>
      </c>
      <c r="C1521" s="12">
        <v>1</v>
      </c>
      <c r="D1521" s="12">
        <v>1</v>
      </c>
      <c r="E1521" s="15">
        <v>44075</v>
      </c>
      <c r="F1521" s="12">
        <v>168</v>
      </c>
      <c r="G1521" s="12">
        <v>0</v>
      </c>
      <c r="H1521" s="17">
        <v>0</v>
      </c>
      <c r="I1521" s="31">
        <v>0</v>
      </c>
      <c r="J1521" s="12">
        <v>168</v>
      </c>
      <c r="K1521" s="11" t="s">
        <v>11</v>
      </c>
      <c r="L1521" s="11" t="s">
        <v>121</v>
      </c>
      <c r="M1521" s="12">
        <v>75.600000000000009</v>
      </c>
      <c r="N1521" s="13">
        <v>92.399999999999991</v>
      </c>
    </row>
    <row r="1522" spans="1:14" x14ac:dyDescent="0.3">
      <c r="A1522" s="7" t="s">
        <v>2773</v>
      </c>
      <c r="B1522" s="11" t="s">
        <v>2774</v>
      </c>
      <c r="C1522" s="12">
        <v>1</v>
      </c>
      <c r="D1522" s="12">
        <v>1</v>
      </c>
      <c r="E1522" s="15">
        <v>44075</v>
      </c>
      <c r="F1522" s="12">
        <v>144</v>
      </c>
      <c r="G1522" s="12">
        <v>0</v>
      </c>
      <c r="H1522" s="17">
        <v>0</v>
      </c>
      <c r="I1522" s="31">
        <v>0</v>
      </c>
      <c r="J1522" s="12">
        <v>144</v>
      </c>
      <c r="K1522" s="11" t="s">
        <v>11</v>
      </c>
      <c r="L1522" s="11" t="s">
        <v>119</v>
      </c>
      <c r="M1522" s="12">
        <v>66.240000000000009</v>
      </c>
      <c r="N1522" s="13">
        <v>77.759999999999991</v>
      </c>
    </row>
    <row r="1523" spans="1:14" x14ac:dyDescent="0.3">
      <c r="A1523" s="7" t="s">
        <v>2775</v>
      </c>
      <c r="B1523" s="11" t="s">
        <v>2776</v>
      </c>
      <c r="C1523" s="12">
        <v>1</v>
      </c>
      <c r="D1523" s="12">
        <v>1</v>
      </c>
      <c r="E1523" s="15">
        <v>44075</v>
      </c>
      <c r="F1523" s="12">
        <v>144</v>
      </c>
      <c r="G1523" s="12">
        <v>0</v>
      </c>
      <c r="H1523" s="17">
        <v>0</v>
      </c>
      <c r="I1523" s="31">
        <v>0</v>
      </c>
      <c r="J1523" s="12">
        <v>144</v>
      </c>
      <c r="K1523" s="11" t="s">
        <v>11</v>
      </c>
      <c r="L1523" s="11" t="s">
        <v>119</v>
      </c>
      <c r="M1523" s="12">
        <v>66.240000000000009</v>
      </c>
      <c r="N1523" s="13">
        <v>77.759999999999991</v>
      </c>
    </row>
    <row r="1524" spans="1:14" x14ac:dyDescent="0.3">
      <c r="A1524" s="7" t="s">
        <v>2777</v>
      </c>
      <c r="B1524" s="11" t="s">
        <v>2778</v>
      </c>
      <c r="C1524" s="12">
        <v>1</v>
      </c>
      <c r="D1524" s="12">
        <v>1</v>
      </c>
      <c r="E1524" s="15">
        <v>44075</v>
      </c>
      <c r="F1524" s="12">
        <v>205</v>
      </c>
      <c r="G1524" s="12">
        <v>0</v>
      </c>
      <c r="H1524" s="17">
        <v>0</v>
      </c>
      <c r="I1524" s="31">
        <v>0</v>
      </c>
      <c r="J1524" s="12">
        <v>205</v>
      </c>
      <c r="K1524" s="11" t="s">
        <v>14</v>
      </c>
      <c r="L1524" s="11" t="s">
        <v>87</v>
      </c>
      <c r="M1524" s="12">
        <v>36.9</v>
      </c>
      <c r="N1524" s="13">
        <v>168.1</v>
      </c>
    </row>
    <row r="1525" spans="1:14" x14ac:dyDescent="0.3">
      <c r="A1525" s="7" t="s">
        <v>2779</v>
      </c>
      <c r="B1525" s="11" t="s">
        <v>2780</v>
      </c>
      <c r="C1525" s="12">
        <v>1</v>
      </c>
      <c r="D1525" s="12">
        <v>1</v>
      </c>
      <c r="E1525" s="15">
        <v>44075</v>
      </c>
      <c r="F1525" s="12">
        <v>192</v>
      </c>
      <c r="G1525" s="12">
        <v>0</v>
      </c>
      <c r="H1525" s="17">
        <v>0</v>
      </c>
      <c r="I1525" s="31">
        <v>0</v>
      </c>
      <c r="J1525" s="12">
        <v>192</v>
      </c>
      <c r="K1525" s="11" t="s">
        <v>14</v>
      </c>
      <c r="L1525" s="11" t="s">
        <v>78</v>
      </c>
      <c r="M1525" s="12">
        <v>34.56</v>
      </c>
      <c r="N1525" s="13">
        <v>157.44</v>
      </c>
    </row>
    <row r="1526" spans="1:14" x14ac:dyDescent="0.3">
      <c r="A1526" s="7" t="s">
        <v>4857</v>
      </c>
      <c r="B1526" s="11" t="s">
        <v>4862</v>
      </c>
      <c r="C1526" s="12">
        <v>0</v>
      </c>
      <c r="D1526" s="12">
        <v>0</v>
      </c>
      <c r="E1526" s="15">
        <v>44075</v>
      </c>
      <c r="F1526" s="12">
        <v>327</v>
      </c>
      <c r="G1526" s="12">
        <v>0</v>
      </c>
      <c r="H1526" s="17">
        <v>0</v>
      </c>
      <c r="I1526" s="31">
        <v>0</v>
      </c>
      <c r="J1526" s="12">
        <v>327</v>
      </c>
      <c r="K1526" s="11" t="s">
        <v>20</v>
      </c>
      <c r="L1526" s="11" t="s">
        <v>100</v>
      </c>
      <c r="M1526" s="12">
        <v>94.83</v>
      </c>
      <c r="N1526" s="13">
        <v>232.17000000000002</v>
      </c>
    </row>
    <row r="1527" spans="1:14" x14ac:dyDescent="0.3">
      <c r="A1527" s="7" t="s">
        <v>5065</v>
      </c>
      <c r="B1527" s="11" t="s">
        <v>5067</v>
      </c>
      <c r="C1527" s="12">
        <v>0</v>
      </c>
      <c r="D1527" s="12">
        <v>1</v>
      </c>
      <c r="E1527" s="15">
        <v>44075</v>
      </c>
      <c r="F1527" s="12">
        <v>172</v>
      </c>
      <c r="G1527" s="12">
        <v>0</v>
      </c>
      <c r="H1527" s="17">
        <v>0</v>
      </c>
      <c r="I1527" s="31">
        <v>0</v>
      </c>
      <c r="J1527" s="12">
        <v>172</v>
      </c>
      <c r="K1527" s="11" t="s">
        <v>11</v>
      </c>
      <c r="L1527" s="11" t="s">
        <v>71</v>
      </c>
      <c r="M1527" s="12">
        <v>65.36</v>
      </c>
      <c r="N1527" s="13">
        <v>106.64</v>
      </c>
    </row>
    <row r="1528" spans="1:14" x14ac:dyDescent="0.3">
      <c r="A1528" s="7" t="s">
        <v>5088</v>
      </c>
      <c r="B1528" s="11" t="s">
        <v>5090</v>
      </c>
      <c r="C1528" s="12">
        <v>0</v>
      </c>
      <c r="D1528" s="12">
        <v>1</v>
      </c>
      <c r="E1528" s="15">
        <v>44075</v>
      </c>
      <c r="F1528" s="12">
        <v>168</v>
      </c>
      <c r="G1528" s="12">
        <v>0</v>
      </c>
      <c r="H1528" s="17">
        <v>0</v>
      </c>
      <c r="I1528" s="31">
        <v>0</v>
      </c>
      <c r="J1528" s="12">
        <v>168</v>
      </c>
      <c r="K1528" s="11" t="s">
        <v>11</v>
      </c>
      <c r="L1528" s="11" t="s">
        <v>121</v>
      </c>
      <c r="M1528" s="12">
        <v>75.600000000000009</v>
      </c>
      <c r="N1528" s="13">
        <v>92.399999999999991</v>
      </c>
    </row>
    <row r="1529" spans="1:14" x14ac:dyDescent="0.3">
      <c r="A1529" s="7" t="s">
        <v>5093</v>
      </c>
      <c r="B1529" s="11" t="s">
        <v>5096</v>
      </c>
      <c r="C1529" s="12">
        <v>0</v>
      </c>
      <c r="D1529" s="12">
        <v>0</v>
      </c>
      <c r="E1529" s="15">
        <v>44075</v>
      </c>
      <c r="F1529" s="12">
        <v>210</v>
      </c>
      <c r="G1529" s="12">
        <v>0</v>
      </c>
      <c r="H1529" s="17">
        <v>0</v>
      </c>
      <c r="I1529" s="31">
        <v>0</v>
      </c>
      <c r="J1529" s="12">
        <v>210</v>
      </c>
      <c r="K1529" s="11" t="s">
        <v>14</v>
      </c>
      <c r="L1529" s="11" t="s">
        <v>75</v>
      </c>
      <c r="M1529" s="12">
        <v>37.799999999999997</v>
      </c>
      <c r="N1529" s="13">
        <v>172.2</v>
      </c>
    </row>
    <row r="1530" spans="1:14" x14ac:dyDescent="0.3">
      <c r="A1530" s="7" t="s">
        <v>5101</v>
      </c>
      <c r="B1530" s="11" t="s">
        <v>5104</v>
      </c>
      <c r="C1530" s="12">
        <v>0</v>
      </c>
      <c r="D1530" s="12">
        <v>0</v>
      </c>
      <c r="E1530" s="15">
        <v>44075</v>
      </c>
      <c r="F1530" s="12">
        <v>258</v>
      </c>
      <c r="G1530" s="12">
        <v>0</v>
      </c>
      <c r="H1530" s="17">
        <v>0</v>
      </c>
      <c r="I1530" s="31">
        <v>0</v>
      </c>
      <c r="J1530" s="12">
        <v>258</v>
      </c>
      <c r="K1530" s="11" t="s">
        <v>20</v>
      </c>
      <c r="L1530" s="11" t="s">
        <v>105</v>
      </c>
      <c r="M1530" s="12">
        <v>72.240000000000009</v>
      </c>
      <c r="N1530" s="13">
        <v>185.76</v>
      </c>
    </row>
    <row r="1531" spans="1:14" x14ac:dyDescent="0.3">
      <c r="A1531" s="7" t="s">
        <v>5168</v>
      </c>
      <c r="B1531" s="11" t="s">
        <v>5172</v>
      </c>
      <c r="C1531" s="12">
        <v>0</v>
      </c>
      <c r="D1531" s="12">
        <v>0</v>
      </c>
      <c r="E1531" s="15">
        <v>44075</v>
      </c>
      <c r="F1531" s="12">
        <v>447</v>
      </c>
      <c r="G1531" s="12">
        <v>0</v>
      </c>
      <c r="H1531" s="17">
        <v>0</v>
      </c>
      <c r="I1531" s="31">
        <v>0</v>
      </c>
      <c r="J1531" s="12">
        <v>447</v>
      </c>
      <c r="K1531" s="11" t="s">
        <v>63</v>
      </c>
      <c r="L1531" s="11" t="s">
        <v>64</v>
      </c>
      <c r="M1531" s="12">
        <v>156.44999999999999</v>
      </c>
      <c r="N1531" s="13">
        <v>290.55</v>
      </c>
    </row>
    <row r="1532" spans="1:14" x14ac:dyDescent="0.3">
      <c r="A1532" s="7" t="s">
        <v>5168</v>
      </c>
      <c r="B1532" s="11" t="s">
        <v>5174</v>
      </c>
      <c r="C1532" s="12">
        <v>0</v>
      </c>
      <c r="D1532" s="12">
        <v>0</v>
      </c>
      <c r="E1532" s="15">
        <v>44075</v>
      </c>
      <c r="F1532" s="12">
        <v>447</v>
      </c>
      <c r="G1532" s="12">
        <v>0</v>
      </c>
      <c r="H1532" s="17">
        <v>0</v>
      </c>
      <c r="I1532" s="31">
        <v>0</v>
      </c>
      <c r="J1532" s="12">
        <v>447</v>
      </c>
      <c r="K1532" s="11" t="s">
        <v>63</v>
      </c>
      <c r="L1532" s="11" t="s">
        <v>64</v>
      </c>
      <c r="M1532" s="12">
        <v>156.44999999999999</v>
      </c>
      <c r="N1532" s="13">
        <v>290.55</v>
      </c>
    </row>
    <row r="1533" spans="1:14" x14ac:dyDescent="0.3">
      <c r="A1533" s="7" t="s">
        <v>5168</v>
      </c>
      <c r="B1533" s="11" t="s">
        <v>5175</v>
      </c>
      <c r="C1533" s="12">
        <v>0</v>
      </c>
      <c r="D1533" s="12">
        <v>1</v>
      </c>
      <c r="E1533" s="15">
        <v>44075</v>
      </c>
      <c r="F1533" s="12">
        <v>345</v>
      </c>
      <c r="G1533" s="12">
        <v>0</v>
      </c>
      <c r="H1533" s="17">
        <v>0</v>
      </c>
      <c r="I1533" s="31">
        <v>0</v>
      </c>
      <c r="J1533" s="12">
        <v>345</v>
      </c>
      <c r="K1533" s="11" t="s">
        <v>63</v>
      </c>
      <c r="L1533" s="11" t="s">
        <v>116</v>
      </c>
      <c r="M1533" s="12">
        <v>106.95</v>
      </c>
      <c r="N1533" s="13">
        <v>238.05</v>
      </c>
    </row>
    <row r="1534" spans="1:14" x14ac:dyDescent="0.3">
      <c r="A1534" s="7" t="s">
        <v>5219</v>
      </c>
      <c r="B1534" s="11" t="s">
        <v>5222</v>
      </c>
      <c r="C1534" s="12">
        <v>0</v>
      </c>
      <c r="D1534" s="12">
        <v>1</v>
      </c>
      <c r="E1534" s="15">
        <v>44075</v>
      </c>
      <c r="F1534" s="12">
        <v>345</v>
      </c>
      <c r="G1534" s="12">
        <v>0</v>
      </c>
      <c r="H1534" s="17">
        <v>0</v>
      </c>
      <c r="I1534" s="31">
        <v>0</v>
      </c>
      <c r="J1534" s="12">
        <v>345</v>
      </c>
      <c r="K1534" s="11" t="s">
        <v>63</v>
      </c>
      <c r="L1534" s="11" t="s">
        <v>116</v>
      </c>
      <c r="M1534" s="12">
        <v>106.95</v>
      </c>
      <c r="N1534" s="13">
        <v>238.05</v>
      </c>
    </row>
    <row r="1535" spans="1:14" x14ac:dyDescent="0.3">
      <c r="A1535" s="7" t="s">
        <v>5339</v>
      </c>
      <c r="B1535" s="11" t="s">
        <v>5341</v>
      </c>
      <c r="C1535" s="12">
        <v>0</v>
      </c>
      <c r="D1535" s="12">
        <v>1</v>
      </c>
      <c r="E1535" s="15">
        <v>44075</v>
      </c>
      <c r="F1535" s="12">
        <v>295</v>
      </c>
      <c r="G1535" s="12">
        <v>0</v>
      </c>
      <c r="H1535" s="17">
        <v>0</v>
      </c>
      <c r="I1535" s="31">
        <v>0</v>
      </c>
      <c r="J1535" s="12">
        <v>295</v>
      </c>
      <c r="K1535" s="11" t="s">
        <v>60</v>
      </c>
      <c r="L1535" s="11" t="s">
        <v>729</v>
      </c>
      <c r="M1535" s="12">
        <v>97.350000000000009</v>
      </c>
      <c r="N1535" s="13">
        <v>197.64999999999998</v>
      </c>
    </row>
    <row r="1536" spans="1:14" x14ac:dyDescent="0.3">
      <c r="A1536" s="7" t="s">
        <v>5342</v>
      </c>
      <c r="B1536" s="11" t="s">
        <v>5344</v>
      </c>
      <c r="C1536" s="12">
        <v>0</v>
      </c>
      <c r="D1536" s="12">
        <v>1</v>
      </c>
      <c r="E1536" s="15">
        <v>44075</v>
      </c>
      <c r="F1536" s="12">
        <v>336</v>
      </c>
      <c r="G1536" s="12">
        <v>0</v>
      </c>
      <c r="H1536" s="17">
        <v>0</v>
      </c>
      <c r="I1536" s="31">
        <v>0</v>
      </c>
      <c r="J1536" s="12">
        <v>336</v>
      </c>
      <c r="K1536" s="11" t="s">
        <v>60</v>
      </c>
      <c r="L1536" s="11" t="s">
        <v>247</v>
      </c>
      <c r="M1536" s="12">
        <v>120.96</v>
      </c>
      <c r="N1536" s="13">
        <v>215.04000000000002</v>
      </c>
    </row>
    <row r="1537" spans="1:14" x14ac:dyDescent="0.3">
      <c r="A1537" s="7" t="s">
        <v>5350</v>
      </c>
      <c r="B1537" s="11" t="s">
        <v>5352</v>
      </c>
      <c r="C1537" s="12">
        <v>0</v>
      </c>
      <c r="D1537" s="12">
        <v>1</v>
      </c>
      <c r="E1537" s="15">
        <v>44075</v>
      </c>
      <c r="F1537" s="12">
        <v>345</v>
      </c>
      <c r="G1537" s="12">
        <v>0</v>
      </c>
      <c r="H1537" s="17">
        <v>0</v>
      </c>
      <c r="I1537" s="31">
        <v>0</v>
      </c>
      <c r="J1537" s="12">
        <v>345</v>
      </c>
      <c r="K1537" s="11" t="s">
        <v>63</v>
      </c>
      <c r="L1537" s="11" t="s">
        <v>116</v>
      </c>
      <c r="M1537" s="12">
        <v>106.95</v>
      </c>
      <c r="N1537" s="13">
        <v>238.05</v>
      </c>
    </row>
    <row r="1538" spans="1:14" x14ac:dyDescent="0.3">
      <c r="A1538" s="7" t="s">
        <v>5375</v>
      </c>
      <c r="B1538" s="11" t="s">
        <v>5378</v>
      </c>
      <c r="C1538" s="12">
        <v>0</v>
      </c>
      <c r="D1538" s="12">
        <v>0</v>
      </c>
      <c r="E1538" s="15">
        <v>44075</v>
      </c>
      <c r="F1538" s="12">
        <v>255</v>
      </c>
      <c r="G1538" s="12">
        <v>0</v>
      </c>
      <c r="H1538" s="17">
        <v>0</v>
      </c>
      <c r="I1538" s="31">
        <v>0</v>
      </c>
      <c r="J1538" s="12">
        <v>255</v>
      </c>
      <c r="K1538" s="11" t="s">
        <v>20</v>
      </c>
      <c r="L1538" s="11" t="s">
        <v>102</v>
      </c>
      <c r="M1538" s="12">
        <v>66.3</v>
      </c>
      <c r="N1538" s="13">
        <v>188.7</v>
      </c>
    </row>
    <row r="1539" spans="1:14" x14ac:dyDescent="0.3">
      <c r="A1539" s="7" t="s">
        <v>5389</v>
      </c>
      <c r="B1539" s="11" t="s">
        <v>5391</v>
      </c>
      <c r="C1539" s="12">
        <v>0</v>
      </c>
      <c r="D1539" s="12">
        <v>0</v>
      </c>
      <c r="E1539" s="15">
        <v>44075</v>
      </c>
      <c r="F1539" s="12">
        <v>1576</v>
      </c>
      <c r="G1539" s="12">
        <v>0</v>
      </c>
      <c r="H1539" s="17">
        <v>0</v>
      </c>
      <c r="I1539" s="31">
        <v>0</v>
      </c>
      <c r="J1539" s="12">
        <v>1576</v>
      </c>
      <c r="K1539" s="11" t="s">
        <v>26</v>
      </c>
      <c r="L1539" s="11" t="s">
        <v>407</v>
      </c>
      <c r="M1539" s="12">
        <v>520.08000000000004</v>
      </c>
      <c r="N1539" s="13">
        <v>1055.92</v>
      </c>
    </row>
    <row r="1540" spans="1:14" x14ac:dyDescent="0.3">
      <c r="A1540" s="7" t="s">
        <v>5389</v>
      </c>
      <c r="B1540" s="11" t="s">
        <v>5392</v>
      </c>
      <c r="C1540" s="12">
        <v>0</v>
      </c>
      <c r="D1540" s="12">
        <v>0</v>
      </c>
      <c r="E1540" s="15">
        <v>44075</v>
      </c>
      <c r="F1540" s="12">
        <v>1491</v>
      </c>
      <c r="G1540" s="12">
        <v>0</v>
      </c>
      <c r="H1540" s="17">
        <v>0</v>
      </c>
      <c r="I1540" s="31">
        <v>0</v>
      </c>
      <c r="J1540" s="12">
        <v>1491</v>
      </c>
      <c r="K1540" s="11" t="s">
        <v>26</v>
      </c>
      <c r="L1540" s="11" t="s">
        <v>31</v>
      </c>
      <c r="M1540" s="12">
        <v>506.94000000000005</v>
      </c>
      <c r="N1540" s="13">
        <v>984.06</v>
      </c>
    </row>
    <row r="1541" spans="1:14" x14ac:dyDescent="0.3">
      <c r="A1541" s="7" t="s">
        <v>5389</v>
      </c>
      <c r="B1541" s="11" t="s">
        <v>5393</v>
      </c>
      <c r="C1541" s="12">
        <v>0</v>
      </c>
      <c r="D1541" s="12">
        <v>0</v>
      </c>
      <c r="E1541" s="15">
        <v>44075</v>
      </c>
      <c r="F1541" s="12">
        <v>948</v>
      </c>
      <c r="G1541" s="12">
        <v>0</v>
      </c>
      <c r="H1541" s="17">
        <v>0</v>
      </c>
      <c r="I1541" s="31">
        <v>0</v>
      </c>
      <c r="J1541" s="12">
        <v>948</v>
      </c>
      <c r="K1541" s="11" t="s">
        <v>26</v>
      </c>
      <c r="L1541" s="11" t="s">
        <v>27</v>
      </c>
      <c r="M1541" s="12">
        <v>303.36</v>
      </c>
      <c r="N1541" s="13">
        <v>644.64</v>
      </c>
    </row>
    <row r="1542" spans="1:14" x14ac:dyDescent="0.3">
      <c r="A1542" s="7" t="s">
        <v>5469</v>
      </c>
      <c r="B1542" s="11" t="s">
        <v>5471</v>
      </c>
      <c r="C1542" s="12">
        <v>0</v>
      </c>
      <c r="D1542" s="12">
        <v>1</v>
      </c>
      <c r="E1542" s="15">
        <v>44075</v>
      </c>
      <c r="F1542" s="12">
        <v>258</v>
      </c>
      <c r="G1542" s="12">
        <v>0</v>
      </c>
      <c r="H1542" s="17">
        <v>0</v>
      </c>
      <c r="I1542" s="31">
        <v>0</v>
      </c>
      <c r="J1542" s="12">
        <v>258</v>
      </c>
      <c r="K1542" s="11" t="s">
        <v>20</v>
      </c>
      <c r="L1542" s="11" t="s">
        <v>105</v>
      </c>
      <c r="M1542" s="12">
        <v>72.240000000000009</v>
      </c>
      <c r="N1542" s="13">
        <v>185.76</v>
      </c>
    </row>
    <row r="1543" spans="1:14" x14ac:dyDescent="0.3">
      <c r="A1543" s="7" t="s">
        <v>5573</v>
      </c>
      <c r="B1543" s="11" t="s">
        <v>5575</v>
      </c>
      <c r="C1543" s="12">
        <v>0</v>
      </c>
      <c r="D1543" s="12">
        <v>1</v>
      </c>
      <c r="E1543" s="15">
        <v>44075</v>
      </c>
      <c r="F1543" s="12">
        <v>295</v>
      </c>
      <c r="G1543" s="12">
        <v>0</v>
      </c>
      <c r="H1543" s="17">
        <v>0</v>
      </c>
      <c r="I1543" s="31">
        <v>0</v>
      </c>
      <c r="J1543" s="12">
        <v>295</v>
      </c>
      <c r="K1543" s="11" t="s">
        <v>60</v>
      </c>
      <c r="L1543" s="11" t="s">
        <v>729</v>
      </c>
      <c r="M1543" s="12">
        <v>97.350000000000009</v>
      </c>
      <c r="N1543" s="13">
        <v>197.64999999999998</v>
      </c>
    </row>
    <row r="1544" spans="1:14" x14ac:dyDescent="0.3">
      <c r="A1544" s="7" t="s">
        <v>5679</v>
      </c>
      <c r="B1544" s="11" t="s">
        <v>5681</v>
      </c>
      <c r="C1544" s="12">
        <v>0</v>
      </c>
      <c r="D1544" s="12">
        <v>1</v>
      </c>
      <c r="E1544" s="15">
        <v>44075</v>
      </c>
      <c r="F1544" s="12">
        <v>210</v>
      </c>
      <c r="G1544" s="12">
        <v>0</v>
      </c>
      <c r="H1544" s="17">
        <v>0</v>
      </c>
      <c r="I1544" s="31">
        <v>0</v>
      </c>
      <c r="J1544" s="12">
        <v>210</v>
      </c>
      <c r="K1544" s="11" t="s">
        <v>14</v>
      </c>
      <c r="L1544" s="11" t="s">
        <v>75</v>
      </c>
      <c r="M1544" s="12">
        <v>37.799999999999997</v>
      </c>
      <c r="N1544" s="13">
        <v>172.2</v>
      </c>
    </row>
    <row r="1545" spans="1:14" x14ac:dyDescent="0.3">
      <c r="A1545" s="7" t="s">
        <v>5912</v>
      </c>
      <c r="B1545" s="11" t="s">
        <v>5914</v>
      </c>
      <c r="C1545" s="12">
        <v>0</v>
      </c>
      <c r="D1545" s="12">
        <v>0</v>
      </c>
      <c r="E1545" s="15">
        <v>44075</v>
      </c>
      <c r="F1545" s="12">
        <v>538</v>
      </c>
      <c r="G1545" s="12">
        <v>0</v>
      </c>
      <c r="H1545" s="17">
        <v>0</v>
      </c>
      <c r="I1545" s="31">
        <v>0</v>
      </c>
      <c r="J1545" s="12">
        <v>538</v>
      </c>
      <c r="K1545" s="11" t="s">
        <v>44</v>
      </c>
      <c r="L1545" s="11" t="s">
        <v>597</v>
      </c>
      <c r="M1545" s="12">
        <v>129.12</v>
      </c>
      <c r="N1545" s="13">
        <v>408.88</v>
      </c>
    </row>
    <row r="1546" spans="1:14" x14ac:dyDescent="0.3">
      <c r="A1546" s="7" t="s">
        <v>5918</v>
      </c>
      <c r="B1546" s="11" t="s">
        <v>5920</v>
      </c>
      <c r="C1546" s="12">
        <v>0</v>
      </c>
      <c r="D1546" s="12">
        <v>0</v>
      </c>
      <c r="E1546" s="15">
        <v>44075</v>
      </c>
      <c r="F1546" s="12">
        <v>492</v>
      </c>
      <c r="G1546" s="12">
        <v>0</v>
      </c>
      <c r="H1546" s="17">
        <v>0</v>
      </c>
      <c r="I1546" s="31">
        <v>0</v>
      </c>
      <c r="J1546" s="12">
        <v>492</v>
      </c>
      <c r="K1546" s="11" t="s">
        <v>44</v>
      </c>
      <c r="L1546" s="11" t="s">
        <v>512</v>
      </c>
      <c r="M1546" s="12">
        <v>137.76000000000002</v>
      </c>
      <c r="N1546" s="13">
        <v>354.24</v>
      </c>
    </row>
    <row r="1547" spans="1:14" x14ac:dyDescent="0.3">
      <c r="A1547" s="7" t="s">
        <v>6088</v>
      </c>
      <c r="B1547" s="11" t="s">
        <v>6090</v>
      </c>
      <c r="C1547" s="12">
        <v>0</v>
      </c>
      <c r="D1547" s="12">
        <v>1</v>
      </c>
      <c r="E1547" s="15">
        <v>44075</v>
      </c>
      <c r="F1547" s="12">
        <v>539</v>
      </c>
      <c r="G1547" s="12">
        <v>0</v>
      </c>
      <c r="H1547" s="17">
        <v>0</v>
      </c>
      <c r="I1547" s="31">
        <v>0</v>
      </c>
      <c r="J1547" s="12">
        <v>539</v>
      </c>
      <c r="K1547" s="11" t="s">
        <v>44</v>
      </c>
      <c r="L1547" s="11" t="s">
        <v>1089</v>
      </c>
      <c r="M1547" s="12">
        <v>156.31</v>
      </c>
      <c r="N1547" s="13">
        <v>382.69</v>
      </c>
    </row>
    <row r="1548" spans="1:14" x14ac:dyDescent="0.3">
      <c r="A1548" s="7" t="s">
        <v>6134</v>
      </c>
      <c r="B1548" s="11" t="s">
        <v>6136</v>
      </c>
      <c r="C1548" s="12">
        <v>0</v>
      </c>
      <c r="D1548" s="12">
        <v>1</v>
      </c>
      <c r="E1548" s="15">
        <v>44075</v>
      </c>
      <c r="F1548" s="12">
        <v>172</v>
      </c>
      <c r="G1548" s="12">
        <v>0</v>
      </c>
      <c r="H1548" s="17">
        <v>0</v>
      </c>
      <c r="I1548" s="31">
        <v>0</v>
      </c>
      <c r="J1548" s="12">
        <v>172</v>
      </c>
      <c r="K1548" s="11" t="s">
        <v>11</v>
      </c>
      <c r="L1548" s="11" t="s">
        <v>71</v>
      </c>
      <c r="M1548" s="12">
        <v>65.36</v>
      </c>
      <c r="N1548" s="13">
        <v>106.64</v>
      </c>
    </row>
    <row r="1549" spans="1:14" x14ac:dyDescent="0.3">
      <c r="A1549" s="7" t="s">
        <v>6164</v>
      </c>
      <c r="B1549" s="11" t="s">
        <v>6166</v>
      </c>
      <c r="C1549" s="12">
        <v>0</v>
      </c>
      <c r="D1549" s="12">
        <v>0</v>
      </c>
      <c r="E1549" s="15">
        <v>44075</v>
      </c>
      <c r="F1549" s="12">
        <v>951</v>
      </c>
      <c r="G1549" s="12">
        <v>0</v>
      </c>
      <c r="H1549" s="17">
        <v>0</v>
      </c>
      <c r="I1549" s="31">
        <v>0</v>
      </c>
      <c r="J1549" s="12">
        <v>951</v>
      </c>
      <c r="K1549" s="11" t="s">
        <v>23</v>
      </c>
      <c r="L1549" s="11" t="s">
        <v>24</v>
      </c>
      <c r="M1549" s="12">
        <v>247.26000000000002</v>
      </c>
      <c r="N1549" s="13">
        <v>703.74</v>
      </c>
    </row>
    <row r="1550" spans="1:14" x14ac:dyDescent="0.3">
      <c r="A1550" s="7" t="s">
        <v>6164</v>
      </c>
      <c r="B1550" s="11" t="s">
        <v>6167</v>
      </c>
      <c r="C1550" s="12">
        <v>0</v>
      </c>
      <c r="D1550" s="12">
        <v>0</v>
      </c>
      <c r="E1550" s="15">
        <v>44075</v>
      </c>
      <c r="F1550" s="12">
        <v>1101</v>
      </c>
      <c r="G1550" s="12">
        <v>0</v>
      </c>
      <c r="H1550" s="17">
        <v>0</v>
      </c>
      <c r="I1550" s="31">
        <v>0</v>
      </c>
      <c r="J1550" s="12">
        <v>1101</v>
      </c>
      <c r="K1550" s="11" t="s">
        <v>26</v>
      </c>
      <c r="L1550" s="11" t="s">
        <v>33</v>
      </c>
      <c r="M1550" s="12">
        <v>396.36</v>
      </c>
      <c r="N1550" s="13">
        <v>704.64</v>
      </c>
    </row>
    <row r="1551" spans="1:14" x14ac:dyDescent="0.3">
      <c r="A1551" s="7" t="s">
        <v>6406</v>
      </c>
      <c r="B1551" s="11" t="s">
        <v>6408</v>
      </c>
      <c r="C1551" s="12">
        <v>0</v>
      </c>
      <c r="D1551" s="12">
        <v>1</v>
      </c>
      <c r="E1551" s="15">
        <v>44075</v>
      </c>
      <c r="F1551" s="12">
        <v>579</v>
      </c>
      <c r="G1551" s="12">
        <v>0</v>
      </c>
      <c r="H1551" s="17">
        <v>0</v>
      </c>
      <c r="I1551" s="31">
        <v>0</v>
      </c>
      <c r="J1551" s="12">
        <v>579</v>
      </c>
      <c r="K1551" s="11" t="s">
        <v>41</v>
      </c>
      <c r="L1551" s="11" t="s">
        <v>197</v>
      </c>
      <c r="M1551" s="12">
        <v>167.91</v>
      </c>
      <c r="N1551" s="13">
        <v>411.09000000000003</v>
      </c>
    </row>
    <row r="1552" spans="1:14" x14ac:dyDescent="0.3">
      <c r="A1552" s="7" t="s">
        <v>6415</v>
      </c>
      <c r="B1552" s="11" t="s">
        <v>6417</v>
      </c>
      <c r="C1552" s="12">
        <v>0</v>
      </c>
      <c r="D1552" s="12">
        <v>1</v>
      </c>
      <c r="E1552" s="15">
        <v>44075</v>
      </c>
      <c r="F1552" s="12">
        <v>258</v>
      </c>
      <c r="G1552" s="12">
        <v>0</v>
      </c>
      <c r="H1552" s="17">
        <v>0</v>
      </c>
      <c r="I1552" s="31">
        <v>0</v>
      </c>
      <c r="J1552" s="12">
        <v>258</v>
      </c>
      <c r="K1552" s="11" t="s">
        <v>20</v>
      </c>
      <c r="L1552" s="11" t="s">
        <v>105</v>
      </c>
      <c r="M1552" s="12">
        <v>72.240000000000009</v>
      </c>
      <c r="N1552" s="13">
        <v>185.76</v>
      </c>
    </row>
    <row r="1553" spans="1:14" x14ac:dyDescent="0.3">
      <c r="A1553" s="7" t="s">
        <v>6432</v>
      </c>
      <c r="B1553" s="11" t="s">
        <v>6434</v>
      </c>
      <c r="C1553" s="12">
        <v>0</v>
      </c>
      <c r="D1553" s="12">
        <v>1</v>
      </c>
      <c r="E1553" s="15">
        <v>44075</v>
      </c>
      <c r="F1553" s="12">
        <v>345</v>
      </c>
      <c r="G1553" s="12">
        <v>0</v>
      </c>
      <c r="H1553" s="17">
        <v>0</v>
      </c>
      <c r="I1553" s="31">
        <v>0</v>
      </c>
      <c r="J1553" s="12">
        <v>345</v>
      </c>
      <c r="K1553" s="11" t="s">
        <v>63</v>
      </c>
      <c r="L1553" s="11" t="s">
        <v>116</v>
      </c>
      <c r="M1553" s="12">
        <v>106.95</v>
      </c>
      <c r="N1553" s="13">
        <v>238.05</v>
      </c>
    </row>
    <row r="1554" spans="1:14" x14ac:dyDescent="0.3">
      <c r="A1554" s="7" t="s">
        <v>6450</v>
      </c>
      <c r="B1554" s="11" t="s">
        <v>6453</v>
      </c>
      <c r="C1554" s="12">
        <v>0</v>
      </c>
      <c r="D1554" s="12">
        <v>1</v>
      </c>
      <c r="E1554" s="15">
        <v>44075</v>
      </c>
      <c r="F1554" s="12">
        <v>240</v>
      </c>
      <c r="G1554" s="12">
        <v>0</v>
      </c>
      <c r="H1554" s="17">
        <v>0</v>
      </c>
      <c r="I1554" s="31">
        <v>0</v>
      </c>
      <c r="J1554" s="12">
        <v>240</v>
      </c>
      <c r="K1554" s="11" t="s">
        <v>14</v>
      </c>
      <c r="L1554" s="11" t="s">
        <v>17</v>
      </c>
      <c r="M1554" s="12">
        <v>43.199999999999996</v>
      </c>
      <c r="N1554" s="13">
        <v>196.8</v>
      </c>
    </row>
    <row r="1555" spans="1:14" x14ac:dyDescent="0.3">
      <c r="A1555" s="7" t="s">
        <v>6456</v>
      </c>
      <c r="B1555" s="11" t="s">
        <v>6462</v>
      </c>
      <c r="C1555" s="12">
        <v>0</v>
      </c>
      <c r="D1555" s="12">
        <v>1</v>
      </c>
      <c r="E1555" s="15">
        <v>44075</v>
      </c>
      <c r="F1555" s="12">
        <v>228</v>
      </c>
      <c r="G1555" s="12">
        <v>0</v>
      </c>
      <c r="H1555" s="17">
        <v>0</v>
      </c>
      <c r="I1555" s="31">
        <v>0</v>
      </c>
      <c r="J1555" s="12">
        <v>228</v>
      </c>
      <c r="K1555" s="11" t="s">
        <v>60</v>
      </c>
      <c r="L1555" s="11" t="s">
        <v>557</v>
      </c>
      <c r="M1555" s="12">
        <v>79.8</v>
      </c>
      <c r="N1555" s="13">
        <v>148.19999999999999</v>
      </c>
    </row>
    <row r="1556" spans="1:14" x14ac:dyDescent="0.3">
      <c r="A1556" s="7" t="s">
        <v>6709</v>
      </c>
      <c r="B1556" s="11" t="s">
        <v>6711</v>
      </c>
      <c r="C1556" s="12">
        <v>0</v>
      </c>
      <c r="D1556" s="12">
        <v>1</v>
      </c>
      <c r="E1556" s="15">
        <v>44075</v>
      </c>
      <c r="F1556" s="12">
        <v>255</v>
      </c>
      <c r="G1556" s="12">
        <v>0</v>
      </c>
      <c r="H1556" s="17">
        <v>0</v>
      </c>
      <c r="I1556" s="31">
        <v>0</v>
      </c>
      <c r="J1556" s="12">
        <v>255</v>
      </c>
      <c r="K1556" s="11" t="s">
        <v>20</v>
      </c>
      <c r="L1556" s="11" t="s">
        <v>102</v>
      </c>
      <c r="M1556" s="12">
        <v>66.3</v>
      </c>
      <c r="N1556" s="13">
        <v>188.7</v>
      </c>
    </row>
    <row r="1557" spans="1:14" x14ac:dyDescent="0.3">
      <c r="A1557" s="7" t="s">
        <v>6717</v>
      </c>
      <c r="B1557" s="11" t="s">
        <v>6721</v>
      </c>
      <c r="C1557" s="12">
        <v>0</v>
      </c>
      <c r="D1557" s="12">
        <v>0</v>
      </c>
      <c r="E1557" s="15">
        <v>44075</v>
      </c>
      <c r="F1557" s="12">
        <v>172</v>
      </c>
      <c r="G1557" s="12">
        <v>0</v>
      </c>
      <c r="H1557" s="17">
        <v>0</v>
      </c>
      <c r="I1557" s="31">
        <v>0</v>
      </c>
      <c r="J1557" s="12">
        <v>172</v>
      </c>
      <c r="K1557" s="11" t="s">
        <v>11</v>
      </c>
      <c r="L1557" s="11" t="s">
        <v>71</v>
      </c>
      <c r="M1557" s="12">
        <v>65.36</v>
      </c>
      <c r="N1557" s="13">
        <v>106.64</v>
      </c>
    </row>
    <row r="1558" spans="1:14" x14ac:dyDescent="0.3">
      <c r="A1558" s="7" t="s">
        <v>6764</v>
      </c>
      <c r="B1558" s="11" t="s">
        <v>6766</v>
      </c>
      <c r="C1558" s="12">
        <v>0</v>
      </c>
      <c r="D1558" s="12">
        <v>1</v>
      </c>
      <c r="E1558" s="15">
        <v>44075</v>
      </c>
      <c r="F1558" s="12">
        <v>220</v>
      </c>
      <c r="G1558" s="12">
        <v>0</v>
      </c>
      <c r="H1558" s="17">
        <v>0</v>
      </c>
      <c r="I1558" s="31">
        <v>0</v>
      </c>
      <c r="J1558" s="12">
        <v>220</v>
      </c>
      <c r="K1558" s="11" t="s">
        <v>14</v>
      </c>
      <c r="L1558" s="11" t="s">
        <v>15</v>
      </c>
      <c r="M1558" s="12">
        <v>39.6</v>
      </c>
      <c r="N1558" s="13">
        <v>180.4</v>
      </c>
    </row>
    <row r="1559" spans="1:14" x14ac:dyDescent="0.3">
      <c r="A1559" s="7" t="s">
        <v>6798</v>
      </c>
      <c r="B1559" s="11" t="s">
        <v>6800</v>
      </c>
      <c r="C1559" s="12">
        <v>0</v>
      </c>
      <c r="D1559" s="12">
        <v>0</v>
      </c>
      <c r="E1559" s="15">
        <v>44075</v>
      </c>
      <c r="F1559" s="12">
        <v>951</v>
      </c>
      <c r="G1559" s="12">
        <v>0</v>
      </c>
      <c r="H1559" s="17">
        <v>0</v>
      </c>
      <c r="I1559" s="31">
        <v>0</v>
      </c>
      <c r="J1559" s="12">
        <v>951</v>
      </c>
      <c r="K1559" s="11" t="s">
        <v>23</v>
      </c>
      <c r="L1559" s="11" t="s">
        <v>24</v>
      </c>
      <c r="M1559" s="12">
        <v>247.26</v>
      </c>
      <c r="N1559" s="13">
        <v>703.74</v>
      </c>
    </row>
    <row r="1560" spans="1:14" x14ac:dyDescent="0.3">
      <c r="A1560" s="7" t="s">
        <v>6808</v>
      </c>
      <c r="B1560" s="11" t="s">
        <v>6810</v>
      </c>
      <c r="C1560" s="12">
        <v>0</v>
      </c>
      <c r="D1560" s="12">
        <v>0</v>
      </c>
      <c r="E1560" s="15">
        <v>44075</v>
      </c>
      <c r="F1560" s="12">
        <v>240</v>
      </c>
      <c r="G1560" s="12">
        <v>0</v>
      </c>
      <c r="H1560" s="17">
        <v>0</v>
      </c>
      <c r="I1560" s="31">
        <v>0</v>
      </c>
      <c r="J1560" s="12">
        <v>240</v>
      </c>
      <c r="K1560" s="11" t="s">
        <v>14</v>
      </c>
      <c r="L1560" s="11" t="s">
        <v>17</v>
      </c>
      <c r="M1560" s="12">
        <v>43.199999999999996</v>
      </c>
      <c r="N1560" s="13">
        <v>196.8</v>
      </c>
    </row>
    <row r="1561" spans="1:14" x14ac:dyDescent="0.3">
      <c r="A1561" s="7" t="s">
        <v>6808</v>
      </c>
      <c r="B1561" s="11" t="s">
        <v>6811</v>
      </c>
      <c r="C1561" s="12">
        <v>0</v>
      </c>
      <c r="D1561" s="12">
        <v>0</v>
      </c>
      <c r="E1561" s="15">
        <v>44075</v>
      </c>
      <c r="F1561" s="12">
        <v>192</v>
      </c>
      <c r="G1561" s="12">
        <v>0</v>
      </c>
      <c r="H1561" s="17">
        <v>0</v>
      </c>
      <c r="I1561" s="31">
        <v>0</v>
      </c>
      <c r="J1561" s="12">
        <v>192</v>
      </c>
      <c r="K1561" s="11" t="s">
        <v>14</v>
      </c>
      <c r="L1561" s="11" t="s">
        <v>78</v>
      </c>
      <c r="M1561" s="12">
        <v>34.56</v>
      </c>
      <c r="N1561" s="13">
        <v>157.44</v>
      </c>
    </row>
    <row r="1562" spans="1:14" x14ac:dyDescent="0.3">
      <c r="A1562" s="7" t="s">
        <v>6808</v>
      </c>
      <c r="B1562" s="11" t="s">
        <v>6812</v>
      </c>
      <c r="C1562" s="12">
        <v>0</v>
      </c>
      <c r="D1562" s="12">
        <v>1</v>
      </c>
      <c r="E1562" s="15">
        <v>44075</v>
      </c>
      <c r="F1562" s="12">
        <v>205</v>
      </c>
      <c r="G1562" s="12">
        <v>0</v>
      </c>
      <c r="H1562" s="17">
        <v>0</v>
      </c>
      <c r="I1562" s="31">
        <v>0</v>
      </c>
      <c r="J1562" s="12">
        <v>205</v>
      </c>
      <c r="K1562" s="11" t="s">
        <v>14</v>
      </c>
      <c r="L1562" s="11" t="s">
        <v>87</v>
      </c>
      <c r="M1562" s="12">
        <v>36.9</v>
      </c>
      <c r="N1562" s="13">
        <v>168.1</v>
      </c>
    </row>
    <row r="1563" spans="1:14" x14ac:dyDescent="0.3">
      <c r="A1563" s="9" t="s">
        <v>6965</v>
      </c>
      <c r="B1563" s="11" t="s">
        <v>5894</v>
      </c>
      <c r="C1563" s="12">
        <v>0</v>
      </c>
      <c r="D1563" s="12">
        <v>1</v>
      </c>
      <c r="E1563" s="15">
        <v>44044</v>
      </c>
      <c r="F1563" s="12">
        <v>258</v>
      </c>
      <c r="G1563" s="12">
        <v>0</v>
      </c>
      <c r="H1563" s="17">
        <v>0</v>
      </c>
      <c r="I1563" s="31">
        <v>0</v>
      </c>
      <c r="J1563" s="12">
        <v>258</v>
      </c>
      <c r="K1563" s="11" t="s">
        <v>20</v>
      </c>
      <c r="L1563" s="11" t="s">
        <v>105</v>
      </c>
      <c r="M1563" s="12">
        <v>72.240000000000009</v>
      </c>
      <c r="N1563" s="13">
        <v>185.76</v>
      </c>
    </row>
    <row r="1564" spans="1:14" x14ac:dyDescent="0.3">
      <c r="A1564" s="7" t="s">
        <v>18</v>
      </c>
      <c r="B1564" s="11" t="s">
        <v>28</v>
      </c>
      <c r="C1564" s="12">
        <v>0</v>
      </c>
      <c r="D1564" s="12">
        <v>0</v>
      </c>
      <c r="E1564" s="15">
        <v>44044</v>
      </c>
      <c r="F1564" s="12">
        <v>948</v>
      </c>
      <c r="G1564" s="12">
        <v>0</v>
      </c>
      <c r="H1564" s="17">
        <v>0</v>
      </c>
      <c r="I1564" s="31">
        <v>0</v>
      </c>
      <c r="J1564" s="12">
        <v>948</v>
      </c>
      <c r="K1564" s="11" t="s">
        <v>26</v>
      </c>
      <c r="L1564" s="11" t="s">
        <v>27</v>
      </c>
      <c r="M1564" s="12">
        <v>303.36</v>
      </c>
      <c r="N1564" s="13">
        <v>644.64</v>
      </c>
    </row>
    <row r="1565" spans="1:14" x14ac:dyDescent="0.3">
      <c r="A1565" s="7" t="s">
        <v>29</v>
      </c>
      <c r="B1565" s="11" t="s">
        <v>35</v>
      </c>
      <c r="C1565" s="12">
        <v>0</v>
      </c>
      <c r="D1565" s="12">
        <v>0</v>
      </c>
      <c r="E1565" s="15">
        <v>44044</v>
      </c>
      <c r="F1565" s="12">
        <v>1101</v>
      </c>
      <c r="G1565" s="12">
        <v>0</v>
      </c>
      <c r="H1565" s="17">
        <v>0</v>
      </c>
      <c r="I1565" s="31">
        <v>0</v>
      </c>
      <c r="J1565" s="12">
        <v>1101</v>
      </c>
      <c r="K1565" s="11" t="s">
        <v>26</v>
      </c>
      <c r="L1565" s="11" t="s">
        <v>33</v>
      </c>
      <c r="M1565" s="12">
        <v>396.36</v>
      </c>
      <c r="N1565" s="13">
        <v>704.64</v>
      </c>
    </row>
    <row r="1566" spans="1:14" x14ac:dyDescent="0.3">
      <c r="A1566" s="7" t="s">
        <v>88</v>
      </c>
      <c r="B1566" s="11" t="s">
        <v>90</v>
      </c>
      <c r="C1566" s="12">
        <v>0</v>
      </c>
      <c r="D1566" s="12">
        <v>0</v>
      </c>
      <c r="E1566" s="15">
        <v>44044</v>
      </c>
      <c r="F1566" s="12">
        <v>210</v>
      </c>
      <c r="G1566" s="12">
        <v>0</v>
      </c>
      <c r="H1566" s="17">
        <v>0</v>
      </c>
      <c r="I1566" s="31">
        <v>0</v>
      </c>
      <c r="J1566" s="12">
        <v>210</v>
      </c>
      <c r="K1566" s="11" t="s">
        <v>14</v>
      </c>
      <c r="L1566" s="11" t="s">
        <v>75</v>
      </c>
      <c r="M1566" s="12">
        <v>37.799999999999997</v>
      </c>
      <c r="N1566" s="13">
        <v>172.2</v>
      </c>
    </row>
    <row r="1567" spans="1:14" x14ac:dyDescent="0.3">
      <c r="A1567" s="7" t="s">
        <v>88</v>
      </c>
      <c r="B1567" s="11" t="s">
        <v>92</v>
      </c>
      <c r="C1567" s="12">
        <v>0</v>
      </c>
      <c r="D1567" s="12">
        <v>0</v>
      </c>
      <c r="E1567" s="15">
        <v>44044</v>
      </c>
      <c r="F1567" s="12">
        <v>220</v>
      </c>
      <c r="G1567" s="12">
        <v>0</v>
      </c>
      <c r="H1567" s="17">
        <v>0</v>
      </c>
      <c r="I1567" s="31">
        <v>0</v>
      </c>
      <c r="J1567" s="12">
        <v>220</v>
      </c>
      <c r="K1567" s="11" t="s">
        <v>14</v>
      </c>
      <c r="L1567" s="11" t="s">
        <v>15</v>
      </c>
      <c r="M1567" s="12">
        <v>39.6</v>
      </c>
      <c r="N1567" s="13">
        <v>180.4</v>
      </c>
    </row>
    <row r="1568" spans="1:14" x14ac:dyDescent="0.3">
      <c r="A1568" s="7" t="s">
        <v>132</v>
      </c>
      <c r="B1568" s="11" t="s">
        <v>140</v>
      </c>
      <c r="C1568" s="12">
        <v>0</v>
      </c>
      <c r="D1568" s="12">
        <v>0</v>
      </c>
      <c r="E1568" s="15">
        <v>44044</v>
      </c>
      <c r="F1568" s="12">
        <v>210</v>
      </c>
      <c r="G1568" s="12">
        <v>0</v>
      </c>
      <c r="H1568" s="17">
        <v>0</v>
      </c>
      <c r="I1568" s="31">
        <v>0</v>
      </c>
      <c r="J1568" s="12">
        <v>210</v>
      </c>
      <c r="K1568" s="11" t="s">
        <v>14</v>
      </c>
      <c r="L1568" s="11" t="s">
        <v>75</v>
      </c>
      <c r="M1568" s="12">
        <v>37.799999999999997</v>
      </c>
      <c r="N1568" s="13">
        <v>172.2</v>
      </c>
    </row>
    <row r="1569" spans="1:14" x14ac:dyDescent="0.3">
      <c r="A1569" s="7" t="s">
        <v>192</v>
      </c>
      <c r="B1569" s="11" t="s">
        <v>195</v>
      </c>
      <c r="C1569" s="12">
        <v>0</v>
      </c>
      <c r="D1569" s="12">
        <v>0</v>
      </c>
      <c r="E1569" s="15">
        <v>44044</v>
      </c>
      <c r="F1569" s="12">
        <v>636</v>
      </c>
      <c r="G1569" s="12">
        <v>0</v>
      </c>
      <c r="H1569" s="17">
        <v>0</v>
      </c>
      <c r="I1569" s="31">
        <v>0</v>
      </c>
      <c r="J1569" s="12">
        <v>636</v>
      </c>
      <c r="K1569" s="11" t="s">
        <v>41</v>
      </c>
      <c r="L1569" s="11" t="s">
        <v>194</v>
      </c>
      <c r="M1569" s="12">
        <v>216.24</v>
      </c>
      <c r="N1569" s="13">
        <v>419.76</v>
      </c>
    </row>
    <row r="1570" spans="1:14" x14ac:dyDescent="0.3">
      <c r="A1570" s="7" t="s">
        <v>367</v>
      </c>
      <c r="B1570" s="11" t="s">
        <v>371</v>
      </c>
      <c r="C1570" s="12">
        <v>0</v>
      </c>
      <c r="D1570" s="12">
        <v>0</v>
      </c>
      <c r="E1570" s="15">
        <v>44044</v>
      </c>
      <c r="F1570" s="12">
        <v>313</v>
      </c>
      <c r="G1570" s="12">
        <v>0</v>
      </c>
      <c r="H1570" s="17">
        <v>0</v>
      </c>
      <c r="I1570" s="31">
        <v>0</v>
      </c>
      <c r="J1570" s="12">
        <v>313</v>
      </c>
      <c r="K1570" s="11" t="s">
        <v>20</v>
      </c>
      <c r="L1570" s="11" t="s">
        <v>21</v>
      </c>
      <c r="M1570" s="12">
        <v>93.899999999999991</v>
      </c>
      <c r="N1570" s="13">
        <v>219.10000000000002</v>
      </c>
    </row>
    <row r="1571" spans="1:14" x14ac:dyDescent="0.3">
      <c r="A1571" s="7" t="s">
        <v>367</v>
      </c>
      <c r="B1571" s="11" t="s">
        <v>372</v>
      </c>
      <c r="C1571" s="12">
        <v>0</v>
      </c>
      <c r="D1571" s="12">
        <v>0</v>
      </c>
      <c r="E1571" s="15">
        <v>44044</v>
      </c>
      <c r="F1571" s="12">
        <v>255</v>
      </c>
      <c r="G1571" s="12">
        <v>0</v>
      </c>
      <c r="H1571" s="17">
        <v>0</v>
      </c>
      <c r="I1571" s="31">
        <v>0</v>
      </c>
      <c r="J1571" s="12">
        <v>255</v>
      </c>
      <c r="K1571" s="11" t="s">
        <v>20</v>
      </c>
      <c r="L1571" s="11" t="s">
        <v>102</v>
      </c>
      <c r="M1571" s="12">
        <v>66.3</v>
      </c>
      <c r="N1571" s="13">
        <v>188.7</v>
      </c>
    </row>
    <row r="1572" spans="1:14" x14ac:dyDescent="0.3">
      <c r="A1572" s="7" t="s">
        <v>657</v>
      </c>
      <c r="B1572" s="11" t="s">
        <v>660</v>
      </c>
      <c r="C1572" s="12">
        <v>0</v>
      </c>
      <c r="D1572" s="12">
        <v>0</v>
      </c>
      <c r="E1572" s="15">
        <v>44044</v>
      </c>
      <c r="F1572" s="12">
        <v>240</v>
      </c>
      <c r="G1572" s="12">
        <v>0</v>
      </c>
      <c r="H1572" s="17">
        <v>0</v>
      </c>
      <c r="I1572" s="31">
        <v>0</v>
      </c>
      <c r="J1572" s="12">
        <v>240</v>
      </c>
      <c r="K1572" s="11" t="s">
        <v>14</v>
      </c>
      <c r="L1572" s="11" t="s">
        <v>17</v>
      </c>
      <c r="M1572" s="12">
        <v>43.199999999999996</v>
      </c>
      <c r="N1572" s="13">
        <v>196.8</v>
      </c>
    </row>
    <row r="1573" spans="1:14" x14ac:dyDescent="0.3">
      <c r="A1573" s="7" t="s">
        <v>657</v>
      </c>
      <c r="B1573" s="11" t="s">
        <v>662</v>
      </c>
      <c r="C1573" s="12">
        <v>0</v>
      </c>
      <c r="D1573" s="12">
        <v>0</v>
      </c>
      <c r="E1573" s="15">
        <v>44044</v>
      </c>
      <c r="F1573" s="12">
        <v>220</v>
      </c>
      <c r="G1573" s="12">
        <v>0</v>
      </c>
      <c r="H1573" s="17">
        <v>0</v>
      </c>
      <c r="I1573" s="31">
        <v>0</v>
      </c>
      <c r="J1573" s="12">
        <v>220</v>
      </c>
      <c r="K1573" s="11" t="s">
        <v>14</v>
      </c>
      <c r="L1573" s="11" t="s">
        <v>15</v>
      </c>
      <c r="M1573" s="12">
        <v>39.6</v>
      </c>
      <c r="N1573" s="13">
        <v>180.4</v>
      </c>
    </row>
    <row r="1574" spans="1:14" x14ac:dyDescent="0.3">
      <c r="A1574" s="7" t="s">
        <v>726</v>
      </c>
      <c r="B1574" s="11" t="s">
        <v>730</v>
      </c>
      <c r="C1574" s="12">
        <v>0</v>
      </c>
      <c r="D1574" s="12">
        <v>0</v>
      </c>
      <c r="E1574" s="15">
        <v>44044</v>
      </c>
      <c r="F1574" s="12">
        <v>447</v>
      </c>
      <c r="G1574" s="12">
        <v>0</v>
      </c>
      <c r="H1574" s="17">
        <v>0</v>
      </c>
      <c r="I1574" s="31">
        <v>0</v>
      </c>
      <c r="J1574" s="12">
        <v>447</v>
      </c>
      <c r="K1574" s="11" t="s">
        <v>63</v>
      </c>
      <c r="L1574" s="11" t="s">
        <v>64</v>
      </c>
      <c r="M1574" s="12">
        <v>156.44999999999999</v>
      </c>
      <c r="N1574" s="13">
        <v>290.55</v>
      </c>
    </row>
    <row r="1575" spans="1:14" x14ac:dyDescent="0.3">
      <c r="A1575" s="7" t="s">
        <v>733</v>
      </c>
      <c r="B1575" s="11" t="s">
        <v>736</v>
      </c>
      <c r="C1575" s="12">
        <v>0</v>
      </c>
      <c r="D1575" s="12">
        <v>1</v>
      </c>
      <c r="E1575" s="15">
        <v>44044</v>
      </c>
      <c r="F1575" s="12">
        <v>205</v>
      </c>
      <c r="G1575" s="12">
        <v>0</v>
      </c>
      <c r="H1575" s="17">
        <v>0</v>
      </c>
      <c r="I1575" s="31">
        <v>0</v>
      </c>
      <c r="J1575" s="12">
        <v>205</v>
      </c>
      <c r="K1575" s="11" t="s">
        <v>14</v>
      </c>
      <c r="L1575" s="11" t="s">
        <v>87</v>
      </c>
      <c r="M1575" s="12">
        <v>36.9</v>
      </c>
      <c r="N1575" s="13">
        <v>168.1</v>
      </c>
    </row>
    <row r="1576" spans="1:14" x14ac:dyDescent="0.3">
      <c r="A1576" s="7" t="s">
        <v>2781</v>
      </c>
      <c r="B1576" s="11" t="s">
        <v>2782</v>
      </c>
      <c r="C1576" s="12">
        <v>1</v>
      </c>
      <c r="D1576" s="12">
        <v>1</v>
      </c>
      <c r="E1576" s="15">
        <v>44044</v>
      </c>
      <c r="F1576" s="12">
        <v>205</v>
      </c>
      <c r="G1576" s="12">
        <v>0</v>
      </c>
      <c r="H1576" s="17">
        <v>0</v>
      </c>
      <c r="I1576" s="31">
        <v>0</v>
      </c>
      <c r="J1576" s="12">
        <v>205</v>
      </c>
      <c r="K1576" s="11" t="s">
        <v>14</v>
      </c>
      <c r="L1576" s="11" t="s">
        <v>87</v>
      </c>
      <c r="M1576" s="12">
        <v>36.9</v>
      </c>
      <c r="N1576" s="13">
        <v>168.1</v>
      </c>
    </row>
    <row r="1577" spans="1:14" x14ac:dyDescent="0.3">
      <c r="A1577" s="7" t="s">
        <v>2783</v>
      </c>
      <c r="B1577" s="11" t="s">
        <v>2784</v>
      </c>
      <c r="C1577" s="12">
        <v>1</v>
      </c>
      <c r="D1577" s="12">
        <v>1</v>
      </c>
      <c r="E1577" s="15">
        <v>44044</v>
      </c>
      <c r="F1577" s="12">
        <v>205</v>
      </c>
      <c r="G1577" s="12">
        <v>0</v>
      </c>
      <c r="H1577" s="17">
        <v>0</v>
      </c>
      <c r="I1577" s="31">
        <v>0</v>
      </c>
      <c r="J1577" s="12">
        <v>205</v>
      </c>
      <c r="K1577" s="11" t="s">
        <v>14</v>
      </c>
      <c r="L1577" s="11" t="s">
        <v>87</v>
      </c>
      <c r="M1577" s="12">
        <v>36.9</v>
      </c>
      <c r="N1577" s="13">
        <v>168.1</v>
      </c>
    </row>
    <row r="1578" spans="1:14" x14ac:dyDescent="0.3">
      <c r="A1578" s="7" t="s">
        <v>2785</v>
      </c>
      <c r="B1578" s="11" t="s">
        <v>2786</v>
      </c>
      <c r="C1578" s="12">
        <v>1</v>
      </c>
      <c r="D1578" s="12">
        <v>1</v>
      </c>
      <c r="E1578" s="15">
        <v>44044</v>
      </c>
      <c r="F1578" s="12">
        <v>478</v>
      </c>
      <c r="G1578" s="12">
        <v>0</v>
      </c>
      <c r="H1578" s="17">
        <v>0</v>
      </c>
      <c r="I1578" s="31">
        <v>0</v>
      </c>
      <c r="J1578" s="12">
        <v>478</v>
      </c>
      <c r="K1578" s="11" t="s">
        <v>44</v>
      </c>
      <c r="L1578" s="11" t="s">
        <v>162</v>
      </c>
      <c r="M1578" s="12">
        <v>119.5</v>
      </c>
      <c r="N1578" s="13">
        <v>358.5</v>
      </c>
    </row>
    <row r="1579" spans="1:14" x14ac:dyDescent="0.3">
      <c r="A1579" s="7" t="s">
        <v>2787</v>
      </c>
      <c r="B1579" s="11" t="s">
        <v>2788</v>
      </c>
      <c r="C1579" s="12">
        <v>1</v>
      </c>
      <c r="D1579" s="12">
        <v>1</v>
      </c>
      <c r="E1579" s="15">
        <v>44044</v>
      </c>
      <c r="F1579" s="12">
        <v>228</v>
      </c>
      <c r="G1579" s="12">
        <v>0</v>
      </c>
      <c r="H1579" s="17">
        <v>0</v>
      </c>
      <c r="I1579" s="31">
        <v>0</v>
      </c>
      <c r="J1579" s="12">
        <v>228</v>
      </c>
      <c r="K1579" s="11" t="s">
        <v>60</v>
      </c>
      <c r="L1579" s="11" t="s">
        <v>557</v>
      </c>
      <c r="M1579" s="12">
        <v>79.8</v>
      </c>
      <c r="N1579" s="13">
        <v>148.19999999999999</v>
      </c>
    </row>
    <row r="1580" spans="1:14" x14ac:dyDescent="0.3">
      <c r="A1580" s="7" t="s">
        <v>2789</v>
      </c>
      <c r="B1580" s="11" t="s">
        <v>2790</v>
      </c>
      <c r="C1580" s="12">
        <v>1</v>
      </c>
      <c r="D1580" s="12">
        <v>1</v>
      </c>
      <c r="E1580" s="15">
        <v>44044</v>
      </c>
      <c r="F1580" s="12">
        <v>447</v>
      </c>
      <c r="G1580" s="12">
        <v>0</v>
      </c>
      <c r="H1580" s="17">
        <v>0</v>
      </c>
      <c r="I1580" s="31">
        <v>0</v>
      </c>
      <c r="J1580" s="12">
        <v>447</v>
      </c>
      <c r="K1580" s="11" t="s">
        <v>63</v>
      </c>
      <c r="L1580" s="11" t="s">
        <v>64</v>
      </c>
      <c r="M1580" s="12">
        <v>156.44999999999999</v>
      </c>
      <c r="N1580" s="13">
        <v>290.55</v>
      </c>
    </row>
    <row r="1581" spans="1:14" x14ac:dyDescent="0.3">
      <c r="A1581" s="7" t="s">
        <v>2791</v>
      </c>
      <c r="B1581" s="11" t="s">
        <v>2792</v>
      </c>
      <c r="C1581" s="12">
        <v>1</v>
      </c>
      <c r="D1581" s="12">
        <v>1</v>
      </c>
      <c r="E1581" s="15">
        <v>44044</v>
      </c>
      <c r="F1581" s="12">
        <v>172</v>
      </c>
      <c r="G1581" s="12">
        <v>0</v>
      </c>
      <c r="H1581" s="17">
        <v>0</v>
      </c>
      <c r="I1581" s="31">
        <v>0</v>
      </c>
      <c r="J1581" s="12">
        <v>172</v>
      </c>
      <c r="K1581" s="11" t="s">
        <v>11</v>
      </c>
      <c r="L1581" s="11" t="s">
        <v>71</v>
      </c>
      <c r="M1581" s="12">
        <v>65.36</v>
      </c>
      <c r="N1581" s="13">
        <v>106.64</v>
      </c>
    </row>
    <row r="1582" spans="1:14" x14ac:dyDescent="0.3">
      <c r="A1582" s="7" t="s">
        <v>2793</v>
      </c>
      <c r="B1582" s="11" t="s">
        <v>2794</v>
      </c>
      <c r="C1582" s="12">
        <v>1</v>
      </c>
      <c r="D1582" s="12">
        <v>1</v>
      </c>
      <c r="E1582" s="15">
        <v>44044</v>
      </c>
      <c r="F1582" s="12">
        <v>168</v>
      </c>
      <c r="G1582" s="12">
        <v>0</v>
      </c>
      <c r="H1582" s="17">
        <v>0</v>
      </c>
      <c r="I1582" s="31">
        <v>0</v>
      </c>
      <c r="J1582" s="12">
        <v>168</v>
      </c>
      <c r="K1582" s="11" t="s">
        <v>11</v>
      </c>
      <c r="L1582" s="11" t="s">
        <v>12</v>
      </c>
      <c r="M1582" s="12">
        <v>25.2</v>
      </c>
      <c r="N1582" s="13">
        <v>142.80000000000001</v>
      </c>
    </row>
    <row r="1583" spans="1:14" x14ac:dyDescent="0.3">
      <c r="A1583" s="7" t="s">
        <v>2795</v>
      </c>
      <c r="B1583" s="11" t="s">
        <v>2796</v>
      </c>
      <c r="C1583" s="12">
        <v>1</v>
      </c>
      <c r="D1583" s="12">
        <v>1</v>
      </c>
      <c r="E1583" s="15">
        <v>44044</v>
      </c>
      <c r="F1583" s="12">
        <v>210</v>
      </c>
      <c r="G1583" s="12">
        <v>0</v>
      </c>
      <c r="H1583" s="17">
        <v>0</v>
      </c>
      <c r="I1583" s="31">
        <v>0</v>
      </c>
      <c r="J1583" s="12">
        <v>210</v>
      </c>
      <c r="K1583" s="11" t="s">
        <v>14</v>
      </c>
      <c r="L1583" s="11" t="s">
        <v>75</v>
      </c>
      <c r="M1583" s="12">
        <v>37.799999999999997</v>
      </c>
      <c r="N1583" s="13">
        <v>172.2</v>
      </c>
    </row>
    <row r="1584" spans="1:14" x14ac:dyDescent="0.3">
      <c r="A1584" s="7" t="s">
        <v>2797</v>
      </c>
      <c r="B1584" s="11" t="s">
        <v>2798</v>
      </c>
      <c r="C1584" s="12">
        <v>1</v>
      </c>
      <c r="D1584" s="12">
        <v>1</v>
      </c>
      <c r="E1584" s="15">
        <v>44044</v>
      </c>
      <c r="F1584" s="12">
        <v>205</v>
      </c>
      <c r="G1584" s="12">
        <v>0</v>
      </c>
      <c r="H1584" s="17">
        <v>0</v>
      </c>
      <c r="I1584" s="31">
        <v>0</v>
      </c>
      <c r="J1584" s="12">
        <v>205</v>
      </c>
      <c r="K1584" s="11" t="s">
        <v>14</v>
      </c>
      <c r="L1584" s="11" t="s">
        <v>87</v>
      </c>
      <c r="M1584" s="12">
        <v>36.9</v>
      </c>
      <c r="N1584" s="13">
        <v>168.1</v>
      </c>
    </row>
    <row r="1585" spans="1:14" x14ac:dyDescent="0.3">
      <c r="A1585" s="7" t="s">
        <v>2799</v>
      </c>
      <c r="B1585" s="11" t="s">
        <v>2800</v>
      </c>
      <c r="C1585" s="12">
        <v>1</v>
      </c>
      <c r="D1585" s="12">
        <v>1</v>
      </c>
      <c r="E1585" s="15">
        <v>44044</v>
      </c>
      <c r="F1585" s="12">
        <v>192</v>
      </c>
      <c r="G1585" s="12">
        <v>0</v>
      </c>
      <c r="H1585" s="17">
        <v>0</v>
      </c>
      <c r="I1585" s="31">
        <v>0</v>
      </c>
      <c r="J1585" s="12">
        <v>192</v>
      </c>
      <c r="K1585" s="11" t="s">
        <v>14</v>
      </c>
      <c r="L1585" s="11" t="s">
        <v>78</v>
      </c>
      <c r="M1585" s="12">
        <v>34.56</v>
      </c>
      <c r="N1585" s="13">
        <v>157.44</v>
      </c>
    </row>
    <row r="1586" spans="1:14" x14ac:dyDescent="0.3">
      <c r="A1586" s="7" t="s">
        <v>2801</v>
      </c>
      <c r="B1586" s="11" t="s">
        <v>2802</v>
      </c>
      <c r="C1586" s="12">
        <v>1</v>
      </c>
      <c r="D1586" s="12">
        <v>1</v>
      </c>
      <c r="E1586" s="15">
        <v>44044</v>
      </c>
      <c r="F1586" s="12">
        <v>313</v>
      </c>
      <c r="G1586" s="12">
        <v>0</v>
      </c>
      <c r="H1586" s="17">
        <v>0</v>
      </c>
      <c r="I1586" s="31">
        <v>0</v>
      </c>
      <c r="J1586" s="12">
        <v>313</v>
      </c>
      <c r="K1586" s="11" t="s">
        <v>20</v>
      </c>
      <c r="L1586" s="11" t="s">
        <v>21</v>
      </c>
      <c r="M1586" s="12">
        <v>93.899999999999991</v>
      </c>
      <c r="N1586" s="13">
        <v>219.10000000000002</v>
      </c>
    </row>
    <row r="1587" spans="1:14" x14ac:dyDescent="0.3">
      <c r="A1587" s="7" t="s">
        <v>2803</v>
      </c>
      <c r="B1587" s="11" t="s">
        <v>2804</v>
      </c>
      <c r="C1587" s="12">
        <v>1</v>
      </c>
      <c r="D1587" s="12">
        <v>1</v>
      </c>
      <c r="E1587" s="15">
        <v>44044</v>
      </c>
      <c r="F1587" s="12">
        <v>538</v>
      </c>
      <c r="G1587" s="12">
        <v>0</v>
      </c>
      <c r="H1587" s="17">
        <v>0</v>
      </c>
      <c r="I1587" s="31">
        <v>0</v>
      </c>
      <c r="J1587" s="12">
        <v>538</v>
      </c>
      <c r="K1587" s="11" t="s">
        <v>44</v>
      </c>
      <c r="L1587" s="11" t="s">
        <v>47</v>
      </c>
      <c r="M1587" s="12">
        <v>145.26000000000002</v>
      </c>
      <c r="N1587" s="13">
        <v>392.74</v>
      </c>
    </row>
    <row r="1588" spans="1:14" x14ac:dyDescent="0.3">
      <c r="A1588" s="7" t="s">
        <v>2805</v>
      </c>
      <c r="B1588" s="11" t="s">
        <v>2806</v>
      </c>
      <c r="C1588" s="12">
        <v>1</v>
      </c>
      <c r="D1588" s="12">
        <v>1</v>
      </c>
      <c r="E1588" s="15">
        <v>44044</v>
      </c>
      <c r="F1588" s="12">
        <v>367</v>
      </c>
      <c r="G1588" s="12">
        <v>0</v>
      </c>
      <c r="H1588" s="17">
        <v>0</v>
      </c>
      <c r="I1588" s="31">
        <v>0</v>
      </c>
      <c r="J1588" s="12">
        <v>367</v>
      </c>
      <c r="K1588" s="11" t="s">
        <v>60</v>
      </c>
      <c r="L1588" s="11" t="s">
        <v>538</v>
      </c>
      <c r="M1588" s="12">
        <v>110.1</v>
      </c>
      <c r="N1588" s="13">
        <v>256.89999999999998</v>
      </c>
    </row>
    <row r="1589" spans="1:14" x14ac:dyDescent="0.3">
      <c r="A1589" s="7" t="s">
        <v>2807</v>
      </c>
      <c r="B1589" s="11" t="s">
        <v>2808</v>
      </c>
      <c r="C1589" s="12">
        <v>1</v>
      </c>
      <c r="D1589" s="12">
        <v>1</v>
      </c>
      <c r="E1589" s="15">
        <v>44044</v>
      </c>
      <c r="F1589" s="12">
        <v>383</v>
      </c>
      <c r="G1589" s="12">
        <v>0</v>
      </c>
      <c r="H1589" s="17">
        <v>0</v>
      </c>
      <c r="I1589" s="31">
        <v>0</v>
      </c>
      <c r="J1589" s="12">
        <v>383</v>
      </c>
      <c r="K1589" s="11" t="s">
        <v>63</v>
      </c>
      <c r="L1589" s="11" t="s">
        <v>66</v>
      </c>
      <c r="M1589" s="12">
        <v>122.56</v>
      </c>
      <c r="N1589" s="13">
        <v>260.44</v>
      </c>
    </row>
    <row r="1590" spans="1:14" x14ac:dyDescent="0.3">
      <c r="A1590" s="7" t="s">
        <v>2809</v>
      </c>
      <c r="B1590" s="11" t="s">
        <v>2810</v>
      </c>
      <c r="C1590" s="12">
        <v>1</v>
      </c>
      <c r="D1590" s="12">
        <v>1</v>
      </c>
      <c r="E1590" s="15">
        <v>44044</v>
      </c>
      <c r="F1590" s="12">
        <v>594</v>
      </c>
      <c r="G1590" s="12">
        <v>0</v>
      </c>
      <c r="H1590" s="17">
        <v>0</v>
      </c>
      <c r="I1590" s="31">
        <v>0</v>
      </c>
      <c r="J1590" s="12">
        <v>594</v>
      </c>
      <c r="K1590" s="11" t="s">
        <v>38</v>
      </c>
      <c r="L1590" s="11" t="s">
        <v>1530</v>
      </c>
      <c r="M1590" s="12">
        <v>148.5</v>
      </c>
      <c r="N1590" s="13">
        <v>445.5</v>
      </c>
    </row>
    <row r="1591" spans="1:14" x14ac:dyDescent="0.3">
      <c r="A1591" s="7" t="s">
        <v>2811</v>
      </c>
      <c r="B1591" s="11" t="s">
        <v>2812</v>
      </c>
      <c r="C1591" s="12">
        <v>1</v>
      </c>
      <c r="D1591" s="12">
        <v>1</v>
      </c>
      <c r="E1591" s="15">
        <v>44044</v>
      </c>
      <c r="F1591" s="12">
        <v>510</v>
      </c>
      <c r="G1591" s="12">
        <v>0</v>
      </c>
      <c r="H1591" s="17">
        <v>0</v>
      </c>
      <c r="I1591" s="31">
        <v>0</v>
      </c>
      <c r="J1591" s="12">
        <v>510</v>
      </c>
      <c r="K1591" s="11" t="s">
        <v>41</v>
      </c>
      <c r="L1591" s="11" t="s">
        <v>42</v>
      </c>
      <c r="M1591" s="12">
        <v>163.20000000000002</v>
      </c>
      <c r="N1591" s="13">
        <v>346.79999999999995</v>
      </c>
    </row>
    <row r="1592" spans="1:14" x14ac:dyDescent="0.3">
      <c r="A1592" s="7" t="s">
        <v>2813</v>
      </c>
      <c r="B1592" s="11" t="s">
        <v>2814</v>
      </c>
      <c r="C1592" s="12">
        <v>1</v>
      </c>
      <c r="D1592" s="12">
        <v>1</v>
      </c>
      <c r="E1592" s="15">
        <v>44044</v>
      </c>
      <c r="F1592" s="12">
        <v>538</v>
      </c>
      <c r="G1592" s="12">
        <v>0</v>
      </c>
      <c r="H1592" s="17">
        <v>0</v>
      </c>
      <c r="I1592" s="31">
        <v>0</v>
      </c>
      <c r="J1592" s="12">
        <v>538</v>
      </c>
      <c r="K1592" s="11" t="s">
        <v>44</v>
      </c>
      <c r="L1592" s="11" t="s">
        <v>597</v>
      </c>
      <c r="M1592" s="12">
        <v>129.12</v>
      </c>
      <c r="N1592" s="13">
        <v>408.88</v>
      </c>
    </row>
    <row r="1593" spans="1:14" x14ac:dyDescent="0.3">
      <c r="A1593" s="7" t="s">
        <v>2815</v>
      </c>
      <c r="B1593" s="11" t="s">
        <v>2816</v>
      </c>
      <c r="C1593" s="12">
        <v>1</v>
      </c>
      <c r="D1593" s="12">
        <v>1</v>
      </c>
      <c r="E1593" s="15">
        <v>44044</v>
      </c>
      <c r="F1593" s="12">
        <v>367</v>
      </c>
      <c r="G1593" s="12">
        <v>0</v>
      </c>
      <c r="H1593" s="17">
        <v>0</v>
      </c>
      <c r="I1593" s="31">
        <v>0</v>
      </c>
      <c r="J1593" s="12">
        <v>367</v>
      </c>
      <c r="K1593" s="11" t="s">
        <v>60</v>
      </c>
      <c r="L1593" s="11" t="s">
        <v>538</v>
      </c>
      <c r="M1593" s="12">
        <v>110.1</v>
      </c>
      <c r="N1593" s="13">
        <v>256.89999999999998</v>
      </c>
    </row>
    <row r="1594" spans="1:14" x14ac:dyDescent="0.3">
      <c r="A1594" s="7" t="s">
        <v>2817</v>
      </c>
      <c r="B1594" s="11" t="s">
        <v>2818</v>
      </c>
      <c r="C1594" s="12">
        <v>1</v>
      </c>
      <c r="D1594" s="12">
        <v>1</v>
      </c>
      <c r="E1594" s="15">
        <v>44044</v>
      </c>
      <c r="F1594" s="12">
        <v>383</v>
      </c>
      <c r="G1594" s="12">
        <v>0</v>
      </c>
      <c r="H1594" s="17">
        <v>0</v>
      </c>
      <c r="I1594" s="31">
        <v>0</v>
      </c>
      <c r="J1594" s="12">
        <v>383</v>
      </c>
      <c r="K1594" s="11" t="s">
        <v>63</v>
      </c>
      <c r="L1594" s="11" t="s">
        <v>66</v>
      </c>
      <c r="M1594" s="12">
        <v>122.56</v>
      </c>
      <c r="N1594" s="13">
        <v>260.44</v>
      </c>
    </row>
    <row r="1595" spans="1:14" x14ac:dyDescent="0.3">
      <c r="A1595" s="7" t="s">
        <v>2819</v>
      </c>
      <c r="B1595" s="11" t="s">
        <v>2820</v>
      </c>
      <c r="C1595" s="12">
        <v>1</v>
      </c>
      <c r="D1595" s="12">
        <v>1</v>
      </c>
      <c r="E1595" s="15">
        <v>44044</v>
      </c>
      <c r="F1595" s="12">
        <v>383</v>
      </c>
      <c r="G1595" s="12">
        <v>0</v>
      </c>
      <c r="H1595" s="17">
        <v>0</v>
      </c>
      <c r="I1595" s="31">
        <v>0</v>
      </c>
      <c r="J1595" s="12">
        <v>383</v>
      </c>
      <c r="K1595" s="11" t="s">
        <v>63</v>
      </c>
      <c r="L1595" s="11" t="s">
        <v>66</v>
      </c>
      <c r="M1595" s="12">
        <v>122.56</v>
      </c>
      <c r="N1595" s="13">
        <v>260.44</v>
      </c>
    </row>
    <row r="1596" spans="1:14" x14ac:dyDescent="0.3">
      <c r="A1596" s="7" t="s">
        <v>2821</v>
      </c>
      <c r="B1596" s="11" t="s">
        <v>2822</v>
      </c>
      <c r="C1596" s="12">
        <v>1</v>
      </c>
      <c r="D1596" s="12">
        <v>1</v>
      </c>
      <c r="E1596" s="15">
        <v>44044</v>
      </c>
      <c r="F1596" s="12">
        <v>447</v>
      </c>
      <c r="G1596" s="12">
        <v>0</v>
      </c>
      <c r="H1596" s="17">
        <v>0</v>
      </c>
      <c r="I1596" s="31">
        <v>0</v>
      </c>
      <c r="J1596" s="12">
        <v>447</v>
      </c>
      <c r="K1596" s="11" t="s">
        <v>63</v>
      </c>
      <c r="L1596" s="11" t="s">
        <v>64</v>
      </c>
      <c r="M1596" s="12">
        <v>156.44999999999999</v>
      </c>
      <c r="N1596" s="13">
        <v>290.55</v>
      </c>
    </row>
    <row r="1597" spans="1:14" x14ac:dyDescent="0.3">
      <c r="A1597" s="7" t="s">
        <v>2823</v>
      </c>
      <c r="B1597" s="11" t="s">
        <v>2824</v>
      </c>
      <c r="C1597" s="12">
        <v>1</v>
      </c>
      <c r="D1597" s="12">
        <v>1</v>
      </c>
      <c r="E1597" s="15">
        <v>44044</v>
      </c>
      <c r="F1597" s="12">
        <v>447</v>
      </c>
      <c r="G1597" s="12">
        <v>0</v>
      </c>
      <c r="H1597" s="17">
        <v>0</v>
      </c>
      <c r="I1597" s="31">
        <v>0</v>
      </c>
      <c r="J1597" s="12">
        <v>447</v>
      </c>
      <c r="K1597" s="11" t="s">
        <v>63</v>
      </c>
      <c r="L1597" s="11" t="s">
        <v>64</v>
      </c>
      <c r="M1597" s="12">
        <v>156.44999999999999</v>
      </c>
      <c r="N1597" s="13">
        <v>290.55</v>
      </c>
    </row>
    <row r="1598" spans="1:14" x14ac:dyDescent="0.3">
      <c r="A1598" s="7" t="s">
        <v>2825</v>
      </c>
      <c r="B1598" s="11" t="s">
        <v>2826</v>
      </c>
      <c r="C1598" s="12">
        <v>1</v>
      </c>
      <c r="D1598" s="12">
        <v>1</v>
      </c>
      <c r="E1598" s="15">
        <v>44044</v>
      </c>
      <c r="F1598" s="12">
        <v>172</v>
      </c>
      <c r="G1598" s="12">
        <v>0</v>
      </c>
      <c r="H1598" s="17">
        <v>0</v>
      </c>
      <c r="I1598" s="31">
        <v>0</v>
      </c>
      <c r="J1598" s="12">
        <v>172</v>
      </c>
      <c r="K1598" s="11" t="s">
        <v>11</v>
      </c>
      <c r="L1598" s="11" t="s">
        <v>71</v>
      </c>
      <c r="M1598" s="12">
        <v>65.36</v>
      </c>
      <c r="N1598" s="13">
        <v>106.64</v>
      </c>
    </row>
    <row r="1599" spans="1:14" x14ac:dyDescent="0.3">
      <c r="A1599" s="7" t="s">
        <v>2827</v>
      </c>
      <c r="B1599" s="11" t="s">
        <v>2828</v>
      </c>
      <c r="C1599" s="12">
        <v>1</v>
      </c>
      <c r="D1599" s="12">
        <v>1</v>
      </c>
      <c r="E1599" s="15">
        <v>44044</v>
      </c>
      <c r="F1599" s="12">
        <v>168</v>
      </c>
      <c r="G1599" s="12">
        <v>0</v>
      </c>
      <c r="H1599" s="17">
        <v>0</v>
      </c>
      <c r="I1599" s="31">
        <v>0</v>
      </c>
      <c r="J1599" s="12">
        <v>168</v>
      </c>
      <c r="K1599" s="11" t="s">
        <v>11</v>
      </c>
      <c r="L1599" s="11" t="s">
        <v>121</v>
      </c>
      <c r="M1599" s="12">
        <v>75.600000000000009</v>
      </c>
      <c r="N1599" s="13">
        <v>92.399999999999991</v>
      </c>
    </row>
    <row r="1600" spans="1:14" x14ac:dyDescent="0.3">
      <c r="A1600" s="7" t="s">
        <v>2829</v>
      </c>
      <c r="B1600" s="11" t="s">
        <v>2830</v>
      </c>
      <c r="C1600" s="12">
        <v>1</v>
      </c>
      <c r="D1600" s="12">
        <v>1</v>
      </c>
      <c r="E1600" s="15">
        <v>44044</v>
      </c>
      <c r="F1600" s="12">
        <v>210</v>
      </c>
      <c r="G1600" s="12">
        <v>0</v>
      </c>
      <c r="H1600" s="17">
        <v>0</v>
      </c>
      <c r="I1600" s="31">
        <v>0</v>
      </c>
      <c r="J1600" s="12">
        <v>210</v>
      </c>
      <c r="K1600" s="11" t="s">
        <v>14</v>
      </c>
      <c r="L1600" s="11" t="s">
        <v>75</v>
      </c>
      <c r="M1600" s="12">
        <v>37.799999999999997</v>
      </c>
      <c r="N1600" s="13">
        <v>172.2</v>
      </c>
    </row>
    <row r="1601" spans="1:14" x14ac:dyDescent="0.3">
      <c r="A1601" s="7" t="s">
        <v>2831</v>
      </c>
      <c r="B1601" s="11" t="s">
        <v>2832</v>
      </c>
      <c r="C1601" s="12">
        <v>1</v>
      </c>
      <c r="D1601" s="12">
        <v>1</v>
      </c>
      <c r="E1601" s="15">
        <v>44044</v>
      </c>
      <c r="F1601" s="12">
        <v>592</v>
      </c>
      <c r="G1601" s="12">
        <v>0</v>
      </c>
      <c r="H1601" s="17">
        <v>0</v>
      </c>
      <c r="I1601" s="31">
        <v>0</v>
      </c>
      <c r="J1601" s="12">
        <v>592</v>
      </c>
      <c r="K1601" s="11" t="s">
        <v>44</v>
      </c>
      <c r="L1601" s="11" t="s">
        <v>55</v>
      </c>
      <c r="M1601" s="12">
        <v>165.76000000000002</v>
      </c>
      <c r="N1601" s="13">
        <v>426.24</v>
      </c>
    </row>
    <row r="1602" spans="1:14" x14ac:dyDescent="0.3">
      <c r="A1602" s="7" t="s">
        <v>2833</v>
      </c>
      <c r="B1602" s="11" t="s">
        <v>2834</v>
      </c>
      <c r="C1602" s="12">
        <v>1</v>
      </c>
      <c r="D1602" s="12">
        <v>1</v>
      </c>
      <c r="E1602" s="15">
        <v>44044</v>
      </c>
      <c r="F1602" s="12">
        <v>293</v>
      </c>
      <c r="G1602" s="12">
        <v>0</v>
      </c>
      <c r="H1602" s="17">
        <v>0</v>
      </c>
      <c r="I1602" s="31">
        <v>0</v>
      </c>
      <c r="J1602" s="12">
        <v>293</v>
      </c>
      <c r="K1602" s="11" t="s">
        <v>60</v>
      </c>
      <c r="L1602" s="11" t="s">
        <v>250</v>
      </c>
      <c r="M1602" s="12">
        <v>90.83</v>
      </c>
      <c r="N1602" s="13">
        <v>202.17000000000002</v>
      </c>
    </row>
    <row r="1603" spans="1:14" x14ac:dyDescent="0.3">
      <c r="A1603" s="7" t="s">
        <v>2835</v>
      </c>
      <c r="B1603" s="11" t="s">
        <v>2836</v>
      </c>
      <c r="C1603" s="12">
        <v>1</v>
      </c>
      <c r="D1603" s="12">
        <v>1</v>
      </c>
      <c r="E1603" s="15">
        <v>44044</v>
      </c>
      <c r="F1603" s="12">
        <v>447</v>
      </c>
      <c r="G1603" s="12">
        <v>0</v>
      </c>
      <c r="H1603" s="17">
        <v>0</v>
      </c>
      <c r="I1603" s="31">
        <v>0</v>
      </c>
      <c r="J1603" s="12">
        <v>447</v>
      </c>
      <c r="K1603" s="11" t="s">
        <v>63</v>
      </c>
      <c r="L1603" s="11" t="s">
        <v>64</v>
      </c>
      <c r="M1603" s="12">
        <v>156.44999999999999</v>
      </c>
      <c r="N1603" s="13">
        <v>290.55</v>
      </c>
    </row>
    <row r="1604" spans="1:14" x14ac:dyDescent="0.3">
      <c r="A1604" s="7" t="s">
        <v>2837</v>
      </c>
      <c r="B1604" s="11" t="s">
        <v>2838</v>
      </c>
      <c r="C1604" s="12">
        <v>1</v>
      </c>
      <c r="D1604" s="12">
        <v>1</v>
      </c>
      <c r="E1604" s="15">
        <v>44044</v>
      </c>
      <c r="F1604" s="12">
        <v>345</v>
      </c>
      <c r="G1604" s="12">
        <v>0</v>
      </c>
      <c r="H1604" s="17">
        <v>0</v>
      </c>
      <c r="I1604" s="31">
        <v>0</v>
      </c>
      <c r="J1604" s="12">
        <v>345</v>
      </c>
      <c r="K1604" s="11" t="s">
        <v>63</v>
      </c>
      <c r="L1604" s="11" t="s">
        <v>116</v>
      </c>
      <c r="M1604" s="12">
        <v>106.95</v>
      </c>
      <c r="N1604" s="13">
        <v>238.05</v>
      </c>
    </row>
    <row r="1605" spans="1:14" x14ac:dyDescent="0.3">
      <c r="A1605" s="7" t="s">
        <v>2839</v>
      </c>
      <c r="B1605" s="11" t="s">
        <v>2840</v>
      </c>
      <c r="C1605" s="12">
        <v>1</v>
      </c>
      <c r="D1605" s="12">
        <v>1</v>
      </c>
      <c r="E1605" s="15">
        <v>44044</v>
      </c>
      <c r="F1605" s="12">
        <v>345</v>
      </c>
      <c r="G1605" s="12">
        <v>0</v>
      </c>
      <c r="H1605" s="17">
        <v>0</v>
      </c>
      <c r="I1605" s="31">
        <v>0</v>
      </c>
      <c r="J1605" s="12">
        <v>345</v>
      </c>
      <c r="K1605" s="11" t="s">
        <v>63</v>
      </c>
      <c r="L1605" s="11" t="s">
        <v>116</v>
      </c>
      <c r="M1605" s="12">
        <v>106.95</v>
      </c>
      <c r="N1605" s="13">
        <v>238.05</v>
      </c>
    </row>
    <row r="1606" spans="1:14" x14ac:dyDescent="0.3">
      <c r="A1606" s="7" t="s">
        <v>2841</v>
      </c>
      <c r="B1606" s="11" t="s">
        <v>2842</v>
      </c>
      <c r="C1606" s="12">
        <v>1</v>
      </c>
      <c r="D1606" s="12">
        <v>1</v>
      </c>
      <c r="E1606" s="15">
        <v>44044</v>
      </c>
      <c r="F1606" s="12">
        <v>447</v>
      </c>
      <c r="G1606" s="12">
        <v>0</v>
      </c>
      <c r="H1606" s="17">
        <v>0</v>
      </c>
      <c r="I1606" s="31">
        <v>0</v>
      </c>
      <c r="J1606" s="12">
        <v>447</v>
      </c>
      <c r="K1606" s="11" t="s">
        <v>63</v>
      </c>
      <c r="L1606" s="11" t="s">
        <v>64</v>
      </c>
      <c r="M1606" s="12">
        <v>156.44999999999999</v>
      </c>
      <c r="N1606" s="13">
        <v>290.55</v>
      </c>
    </row>
    <row r="1607" spans="1:14" x14ac:dyDescent="0.3">
      <c r="A1607" s="7" t="s">
        <v>2843</v>
      </c>
      <c r="B1607" s="11" t="s">
        <v>2844</v>
      </c>
      <c r="C1607" s="12">
        <v>1</v>
      </c>
      <c r="D1607" s="12">
        <v>1</v>
      </c>
      <c r="E1607" s="15">
        <v>44044</v>
      </c>
      <c r="F1607" s="12">
        <v>144</v>
      </c>
      <c r="G1607" s="12">
        <v>0</v>
      </c>
      <c r="H1607" s="17">
        <v>0</v>
      </c>
      <c r="I1607" s="31">
        <v>0</v>
      </c>
      <c r="J1607" s="12">
        <v>144</v>
      </c>
      <c r="K1607" s="11" t="s">
        <v>11</v>
      </c>
      <c r="L1607" s="11" t="s">
        <v>119</v>
      </c>
      <c r="M1607" s="12">
        <v>66.240000000000009</v>
      </c>
      <c r="N1607" s="13">
        <v>77.759999999999991</v>
      </c>
    </row>
    <row r="1608" spans="1:14" x14ac:dyDescent="0.3">
      <c r="A1608" s="7" t="s">
        <v>2845</v>
      </c>
      <c r="B1608" s="11" t="s">
        <v>2846</v>
      </c>
      <c r="C1608" s="12">
        <v>1</v>
      </c>
      <c r="D1608" s="12">
        <v>1</v>
      </c>
      <c r="E1608" s="15">
        <v>44044</v>
      </c>
      <c r="F1608" s="12">
        <v>168</v>
      </c>
      <c r="G1608" s="12">
        <v>0</v>
      </c>
      <c r="H1608" s="17">
        <v>0</v>
      </c>
      <c r="I1608" s="31">
        <v>0</v>
      </c>
      <c r="J1608" s="12">
        <v>168</v>
      </c>
      <c r="K1608" s="11" t="s">
        <v>11</v>
      </c>
      <c r="L1608" s="11" t="s">
        <v>121</v>
      </c>
      <c r="M1608" s="12">
        <v>75.600000000000009</v>
      </c>
      <c r="N1608" s="13">
        <v>92.399999999999991</v>
      </c>
    </row>
    <row r="1609" spans="1:14" x14ac:dyDescent="0.3">
      <c r="A1609" s="7" t="s">
        <v>2847</v>
      </c>
      <c r="B1609" s="11" t="s">
        <v>2848</v>
      </c>
      <c r="C1609" s="12">
        <v>1</v>
      </c>
      <c r="D1609" s="12">
        <v>1</v>
      </c>
      <c r="E1609" s="15">
        <v>44044</v>
      </c>
      <c r="F1609" s="12">
        <v>240</v>
      </c>
      <c r="G1609" s="12">
        <v>0</v>
      </c>
      <c r="H1609" s="17">
        <v>0</v>
      </c>
      <c r="I1609" s="31">
        <v>0</v>
      </c>
      <c r="J1609" s="12">
        <v>240</v>
      </c>
      <c r="K1609" s="11" t="s">
        <v>14</v>
      </c>
      <c r="L1609" s="11" t="s">
        <v>17</v>
      </c>
      <c r="M1609" s="12">
        <v>43.199999999999996</v>
      </c>
      <c r="N1609" s="13">
        <v>196.8</v>
      </c>
    </row>
    <row r="1610" spans="1:14" x14ac:dyDescent="0.3">
      <c r="A1610" s="7" t="s">
        <v>2849</v>
      </c>
      <c r="B1610" s="11" t="s">
        <v>2850</v>
      </c>
      <c r="C1610" s="12">
        <v>1</v>
      </c>
      <c r="D1610" s="12">
        <v>1</v>
      </c>
      <c r="E1610" s="15">
        <v>44044</v>
      </c>
      <c r="F1610" s="12">
        <v>210</v>
      </c>
      <c r="G1610" s="12">
        <v>0</v>
      </c>
      <c r="H1610" s="17">
        <v>0</v>
      </c>
      <c r="I1610" s="31">
        <v>0</v>
      </c>
      <c r="J1610" s="12">
        <v>210</v>
      </c>
      <c r="K1610" s="11" t="s">
        <v>14</v>
      </c>
      <c r="L1610" s="11" t="s">
        <v>75</v>
      </c>
      <c r="M1610" s="12">
        <v>37.799999999999997</v>
      </c>
      <c r="N1610" s="13">
        <v>172.2</v>
      </c>
    </row>
    <row r="1611" spans="1:14" x14ac:dyDescent="0.3">
      <c r="A1611" s="7" t="s">
        <v>2851</v>
      </c>
      <c r="B1611" s="11" t="s">
        <v>2852</v>
      </c>
      <c r="C1611" s="12">
        <v>1</v>
      </c>
      <c r="D1611" s="12">
        <v>1</v>
      </c>
      <c r="E1611" s="15">
        <v>44044</v>
      </c>
      <c r="F1611" s="12">
        <v>478</v>
      </c>
      <c r="G1611" s="12">
        <v>0</v>
      </c>
      <c r="H1611" s="17">
        <v>0</v>
      </c>
      <c r="I1611" s="31">
        <v>0</v>
      </c>
      <c r="J1611" s="12">
        <v>478</v>
      </c>
      <c r="K1611" s="11" t="s">
        <v>44</v>
      </c>
      <c r="L1611" s="11" t="s">
        <v>162</v>
      </c>
      <c r="M1611" s="12">
        <v>119.5</v>
      </c>
      <c r="N1611" s="13">
        <v>358.5</v>
      </c>
    </row>
    <row r="1612" spans="1:14" x14ac:dyDescent="0.3">
      <c r="A1612" s="7" t="s">
        <v>2853</v>
      </c>
      <c r="B1612" s="11" t="s">
        <v>2854</v>
      </c>
      <c r="C1612" s="12">
        <v>1</v>
      </c>
      <c r="D1612" s="12">
        <v>1</v>
      </c>
      <c r="E1612" s="15">
        <v>44044</v>
      </c>
      <c r="F1612" s="12">
        <v>332</v>
      </c>
      <c r="G1612" s="12">
        <v>0</v>
      </c>
      <c r="H1612" s="17">
        <v>0</v>
      </c>
      <c r="I1612" s="31">
        <v>0</v>
      </c>
      <c r="J1612" s="12">
        <v>332</v>
      </c>
      <c r="K1612" s="11" t="s">
        <v>60</v>
      </c>
      <c r="L1612" s="11" t="s">
        <v>296</v>
      </c>
      <c r="M1612" s="12">
        <v>99.6</v>
      </c>
      <c r="N1612" s="13">
        <v>232.4</v>
      </c>
    </row>
    <row r="1613" spans="1:14" x14ac:dyDescent="0.3">
      <c r="A1613" s="7" t="s">
        <v>2855</v>
      </c>
      <c r="B1613" s="11" t="s">
        <v>2856</v>
      </c>
      <c r="C1613" s="12">
        <v>1</v>
      </c>
      <c r="D1613" s="12">
        <v>1</v>
      </c>
      <c r="E1613" s="15">
        <v>44044</v>
      </c>
      <c r="F1613" s="12">
        <v>383</v>
      </c>
      <c r="G1613" s="12">
        <v>0</v>
      </c>
      <c r="H1613" s="17">
        <v>0</v>
      </c>
      <c r="I1613" s="31">
        <v>0</v>
      </c>
      <c r="J1613" s="12">
        <v>383</v>
      </c>
      <c r="K1613" s="11" t="s">
        <v>63</v>
      </c>
      <c r="L1613" s="11" t="s">
        <v>66</v>
      </c>
      <c r="M1613" s="12">
        <v>122.56</v>
      </c>
      <c r="N1613" s="13">
        <v>260.44</v>
      </c>
    </row>
    <row r="1614" spans="1:14" x14ac:dyDescent="0.3">
      <c r="A1614" s="7" t="s">
        <v>2857</v>
      </c>
      <c r="B1614" s="11" t="s">
        <v>2858</v>
      </c>
      <c r="C1614" s="12">
        <v>1</v>
      </c>
      <c r="D1614" s="12">
        <v>1</v>
      </c>
      <c r="E1614" s="15">
        <v>44044</v>
      </c>
      <c r="F1614" s="12">
        <v>345</v>
      </c>
      <c r="G1614" s="12">
        <v>0</v>
      </c>
      <c r="H1614" s="17">
        <v>0</v>
      </c>
      <c r="I1614" s="31">
        <v>0</v>
      </c>
      <c r="J1614" s="12">
        <v>345</v>
      </c>
      <c r="K1614" s="11" t="s">
        <v>63</v>
      </c>
      <c r="L1614" s="11" t="s">
        <v>116</v>
      </c>
      <c r="M1614" s="12">
        <v>106.95</v>
      </c>
      <c r="N1614" s="13">
        <v>238.05</v>
      </c>
    </row>
    <row r="1615" spans="1:14" x14ac:dyDescent="0.3">
      <c r="A1615" s="7" t="s">
        <v>2859</v>
      </c>
      <c r="B1615" s="11" t="s">
        <v>2860</v>
      </c>
      <c r="C1615" s="12">
        <v>1</v>
      </c>
      <c r="D1615" s="12">
        <v>1</v>
      </c>
      <c r="E1615" s="15">
        <v>44044</v>
      </c>
      <c r="F1615" s="12">
        <v>447</v>
      </c>
      <c r="G1615" s="12">
        <v>0</v>
      </c>
      <c r="H1615" s="17">
        <v>0</v>
      </c>
      <c r="I1615" s="31">
        <v>0</v>
      </c>
      <c r="J1615" s="12">
        <v>447</v>
      </c>
      <c r="K1615" s="11" t="s">
        <v>63</v>
      </c>
      <c r="L1615" s="11" t="s">
        <v>64</v>
      </c>
      <c r="M1615" s="12">
        <v>156.44999999999999</v>
      </c>
      <c r="N1615" s="13">
        <v>290.55</v>
      </c>
    </row>
    <row r="1616" spans="1:14" x14ac:dyDescent="0.3">
      <c r="A1616" s="7" t="s">
        <v>2861</v>
      </c>
      <c r="B1616" s="11" t="s">
        <v>2862</v>
      </c>
      <c r="C1616" s="12">
        <v>1</v>
      </c>
      <c r="D1616" s="12">
        <v>1</v>
      </c>
      <c r="E1616" s="15">
        <v>44044</v>
      </c>
      <c r="F1616" s="12">
        <v>168</v>
      </c>
      <c r="G1616" s="12">
        <v>0</v>
      </c>
      <c r="H1616" s="17">
        <v>0</v>
      </c>
      <c r="I1616" s="31">
        <v>0</v>
      </c>
      <c r="J1616" s="12">
        <v>168</v>
      </c>
      <c r="K1616" s="11" t="s">
        <v>11</v>
      </c>
      <c r="L1616" s="11" t="s">
        <v>12</v>
      </c>
      <c r="M1616" s="12">
        <v>25.2</v>
      </c>
      <c r="N1616" s="13">
        <v>142.80000000000001</v>
      </c>
    </row>
    <row r="1617" spans="1:14" x14ac:dyDescent="0.3">
      <c r="A1617" s="7" t="s">
        <v>2863</v>
      </c>
      <c r="B1617" s="11" t="s">
        <v>2864</v>
      </c>
      <c r="C1617" s="12">
        <v>1</v>
      </c>
      <c r="D1617" s="12">
        <v>1</v>
      </c>
      <c r="E1617" s="15">
        <v>44044</v>
      </c>
      <c r="F1617" s="12">
        <v>168</v>
      </c>
      <c r="G1617" s="12">
        <v>0</v>
      </c>
      <c r="H1617" s="17">
        <v>0</v>
      </c>
      <c r="I1617" s="31">
        <v>0</v>
      </c>
      <c r="J1617" s="12">
        <v>168</v>
      </c>
      <c r="K1617" s="11" t="s">
        <v>11</v>
      </c>
      <c r="L1617" s="11" t="s">
        <v>121</v>
      </c>
      <c r="M1617" s="12">
        <v>75.600000000000009</v>
      </c>
      <c r="N1617" s="13">
        <v>92.399999999999991</v>
      </c>
    </row>
    <row r="1618" spans="1:14" x14ac:dyDescent="0.3">
      <c r="A1618" s="7" t="s">
        <v>2865</v>
      </c>
      <c r="B1618" s="11" t="s">
        <v>2866</v>
      </c>
      <c r="C1618" s="12">
        <v>1</v>
      </c>
      <c r="D1618" s="12">
        <v>1</v>
      </c>
      <c r="E1618" s="15">
        <v>44044</v>
      </c>
      <c r="F1618" s="12">
        <v>205</v>
      </c>
      <c r="G1618" s="12">
        <v>0</v>
      </c>
      <c r="H1618" s="17">
        <v>0</v>
      </c>
      <c r="I1618" s="31">
        <v>0</v>
      </c>
      <c r="J1618" s="12">
        <v>205</v>
      </c>
      <c r="K1618" s="11" t="s">
        <v>14</v>
      </c>
      <c r="L1618" s="11" t="s">
        <v>87</v>
      </c>
      <c r="M1618" s="12">
        <v>36.9</v>
      </c>
      <c r="N1618" s="13">
        <v>168.1</v>
      </c>
    </row>
    <row r="1619" spans="1:14" x14ac:dyDescent="0.3">
      <c r="A1619" s="7" t="s">
        <v>2867</v>
      </c>
      <c r="B1619" s="11" t="s">
        <v>2868</v>
      </c>
      <c r="C1619" s="12">
        <v>1</v>
      </c>
      <c r="D1619" s="12">
        <v>1</v>
      </c>
      <c r="E1619" s="15">
        <v>44044</v>
      </c>
      <c r="F1619" s="12">
        <v>210</v>
      </c>
      <c r="G1619" s="12">
        <v>0</v>
      </c>
      <c r="H1619" s="17">
        <v>0</v>
      </c>
      <c r="I1619" s="31">
        <v>0</v>
      </c>
      <c r="J1619" s="12">
        <v>210</v>
      </c>
      <c r="K1619" s="11" t="s">
        <v>14</v>
      </c>
      <c r="L1619" s="11" t="s">
        <v>75</v>
      </c>
      <c r="M1619" s="12">
        <v>37.799999999999997</v>
      </c>
      <c r="N1619" s="13">
        <v>172.2</v>
      </c>
    </row>
    <row r="1620" spans="1:14" x14ac:dyDescent="0.3">
      <c r="A1620" s="7" t="s">
        <v>2869</v>
      </c>
      <c r="B1620" s="11" t="s">
        <v>2870</v>
      </c>
      <c r="C1620" s="12">
        <v>1</v>
      </c>
      <c r="D1620" s="12">
        <v>1</v>
      </c>
      <c r="E1620" s="15">
        <v>44044</v>
      </c>
      <c r="F1620" s="12">
        <v>205</v>
      </c>
      <c r="G1620" s="12">
        <v>0</v>
      </c>
      <c r="H1620" s="17">
        <v>0</v>
      </c>
      <c r="I1620" s="31">
        <v>0</v>
      </c>
      <c r="J1620" s="12">
        <v>205</v>
      </c>
      <c r="K1620" s="11" t="s">
        <v>14</v>
      </c>
      <c r="L1620" s="11" t="s">
        <v>87</v>
      </c>
      <c r="M1620" s="12">
        <v>36.9</v>
      </c>
      <c r="N1620" s="13">
        <v>168.1</v>
      </c>
    </row>
    <row r="1621" spans="1:14" x14ac:dyDescent="0.3">
      <c r="A1621" s="7" t="s">
        <v>2871</v>
      </c>
      <c r="B1621" s="11" t="s">
        <v>2872</v>
      </c>
      <c r="C1621" s="12">
        <v>1</v>
      </c>
      <c r="D1621" s="12">
        <v>1</v>
      </c>
      <c r="E1621" s="15">
        <v>44044</v>
      </c>
      <c r="F1621" s="12">
        <v>592</v>
      </c>
      <c r="G1621" s="12">
        <v>0</v>
      </c>
      <c r="H1621" s="17">
        <v>0</v>
      </c>
      <c r="I1621" s="31">
        <v>0</v>
      </c>
      <c r="J1621" s="12">
        <v>592</v>
      </c>
      <c r="K1621" s="11" t="s">
        <v>44</v>
      </c>
      <c r="L1621" s="11" t="s">
        <v>55</v>
      </c>
      <c r="M1621" s="12">
        <v>165.76000000000002</v>
      </c>
      <c r="N1621" s="13">
        <v>426.24</v>
      </c>
    </row>
    <row r="1622" spans="1:14" x14ac:dyDescent="0.3">
      <c r="A1622" s="7" t="s">
        <v>2873</v>
      </c>
      <c r="B1622" s="11" t="s">
        <v>2874</v>
      </c>
      <c r="C1622" s="12">
        <v>1</v>
      </c>
      <c r="D1622" s="12">
        <v>1</v>
      </c>
      <c r="E1622" s="15">
        <v>44044</v>
      </c>
      <c r="F1622" s="12">
        <v>336</v>
      </c>
      <c r="G1622" s="12">
        <v>0</v>
      </c>
      <c r="H1622" s="17">
        <v>0</v>
      </c>
      <c r="I1622" s="31">
        <v>0</v>
      </c>
      <c r="J1622" s="12">
        <v>336</v>
      </c>
      <c r="K1622" s="11" t="s">
        <v>60</v>
      </c>
      <c r="L1622" s="11" t="s">
        <v>247</v>
      </c>
      <c r="M1622" s="12">
        <v>120.96</v>
      </c>
      <c r="N1622" s="13">
        <v>215.04000000000002</v>
      </c>
    </row>
    <row r="1623" spans="1:14" x14ac:dyDescent="0.3">
      <c r="A1623" s="7" t="s">
        <v>2875</v>
      </c>
      <c r="B1623" s="11" t="s">
        <v>2876</v>
      </c>
      <c r="C1623" s="12">
        <v>1</v>
      </c>
      <c r="D1623" s="12">
        <v>1</v>
      </c>
      <c r="E1623" s="15">
        <v>44044</v>
      </c>
      <c r="F1623" s="12">
        <v>383</v>
      </c>
      <c r="G1623" s="12">
        <v>0</v>
      </c>
      <c r="H1623" s="17">
        <v>0</v>
      </c>
      <c r="I1623" s="31">
        <v>0</v>
      </c>
      <c r="J1623" s="12">
        <v>383</v>
      </c>
      <c r="K1623" s="11" t="s">
        <v>63</v>
      </c>
      <c r="L1623" s="11" t="s">
        <v>66</v>
      </c>
      <c r="M1623" s="12">
        <v>122.56</v>
      </c>
      <c r="N1623" s="13">
        <v>260.44</v>
      </c>
    </row>
    <row r="1624" spans="1:14" x14ac:dyDescent="0.3">
      <c r="A1624" s="7" t="s">
        <v>2877</v>
      </c>
      <c r="B1624" s="11" t="s">
        <v>2878</v>
      </c>
      <c r="C1624" s="12">
        <v>1</v>
      </c>
      <c r="D1624" s="12">
        <v>1</v>
      </c>
      <c r="E1624" s="15">
        <v>44044</v>
      </c>
      <c r="F1624" s="12">
        <v>383</v>
      </c>
      <c r="G1624" s="12">
        <v>0</v>
      </c>
      <c r="H1624" s="17">
        <v>0</v>
      </c>
      <c r="I1624" s="31">
        <v>0</v>
      </c>
      <c r="J1624" s="12">
        <v>383</v>
      </c>
      <c r="K1624" s="11" t="s">
        <v>63</v>
      </c>
      <c r="L1624" s="11" t="s">
        <v>66</v>
      </c>
      <c r="M1624" s="12">
        <v>122.56</v>
      </c>
      <c r="N1624" s="13">
        <v>260.44</v>
      </c>
    </row>
    <row r="1625" spans="1:14" x14ac:dyDescent="0.3">
      <c r="A1625" s="7" t="s">
        <v>2879</v>
      </c>
      <c r="B1625" s="11" t="s">
        <v>2880</v>
      </c>
      <c r="C1625" s="12">
        <v>1</v>
      </c>
      <c r="D1625" s="12">
        <v>1</v>
      </c>
      <c r="E1625" s="15">
        <v>44044</v>
      </c>
      <c r="F1625" s="12">
        <v>172</v>
      </c>
      <c r="G1625" s="12">
        <v>0</v>
      </c>
      <c r="H1625" s="17">
        <v>0</v>
      </c>
      <c r="I1625" s="31">
        <v>0</v>
      </c>
      <c r="J1625" s="12">
        <v>172</v>
      </c>
      <c r="K1625" s="11" t="s">
        <v>11</v>
      </c>
      <c r="L1625" s="11" t="s">
        <v>71</v>
      </c>
      <c r="M1625" s="12">
        <v>65.36</v>
      </c>
      <c r="N1625" s="13">
        <v>106.64</v>
      </c>
    </row>
    <row r="1626" spans="1:14" x14ac:dyDescent="0.3">
      <c r="A1626" s="7" t="s">
        <v>2881</v>
      </c>
      <c r="B1626" s="11" t="s">
        <v>2882</v>
      </c>
      <c r="C1626" s="12">
        <v>1</v>
      </c>
      <c r="D1626" s="12">
        <v>1</v>
      </c>
      <c r="E1626" s="15">
        <v>44044</v>
      </c>
      <c r="F1626" s="12">
        <v>168</v>
      </c>
      <c r="G1626" s="12">
        <v>0</v>
      </c>
      <c r="H1626" s="17">
        <v>0</v>
      </c>
      <c r="I1626" s="31">
        <v>0</v>
      </c>
      <c r="J1626" s="12">
        <v>168</v>
      </c>
      <c r="K1626" s="11" t="s">
        <v>11</v>
      </c>
      <c r="L1626" s="11" t="s">
        <v>121</v>
      </c>
      <c r="M1626" s="12">
        <v>75.600000000000009</v>
      </c>
      <c r="N1626" s="13">
        <v>92.399999999999991</v>
      </c>
    </row>
    <row r="1627" spans="1:14" x14ac:dyDescent="0.3">
      <c r="A1627" s="7" t="s">
        <v>2883</v>
      </c>
      <c r="B1627" s="11" t="s">
        <v>2884</v>
      </c>
      <c r="C1627" s="12">
        <v>1</v>
      </c>
      <c r="D1627" s="12">
        <v>1</v>
      </c>
      <c r="E1627" s="15">
        <v>44044</v>
      </c>
      <c r="F1627" s="12">
        <v>210</v>
      </c>
      <c r="G1627" s="12">
        <v>0</v>
      </c>
      <c r="H1627" s="17">
        <v>0</v>
      </c>
      <c r="I1627" s="31">
        <v>0</v>
      </c>
      <c r="J1627" s="12">
        <v>210</v>
      </c>
      <c r="K1627" s="11" t="s">
        <v>14</v>
      </c>
      <c r="L1627" s="11" t="s">
        <v>75</v>
      </c>
      <c r="M1627" s="12">
        <v>37.799999999999997</v>
      </c>
      <c r="N1627" s="13">
        <v>172.2</v>
      </c>
    </row>
    <row r="1628" spans="1:14" x14ac:dyDescent="0.3">
      <c r="A1628" s="7" t="s">
        <v>2885</v>
      </c>
      <c r="B1628" s="11" t="s">
        <v>2886</v>
      </c>
      <c r="C1628" s="12">
        <v>1</v>
      </c>
      <c r="D1628" s="12">
        <v>1</v>
      </c>
      <c r="E1628" s="15">
        <v>44044</v>
      </c>
      <c r="F1628" s="12">
        <v>220</v>
      </c>
      <c r="G1628" s="12">
        <v>0</v>
      </c>
      <c r="H1628" s="17">
        <v>0</v>
      </c>
      <c r="I1628" s="31">
        <v>0</v>
      </c>
      <c r="J1628" s="12">
        <v>220</v>
      </c>
      <c r="K1628" s="11" t="s">
        <v>14</v>
      </c>
      <c r="L1628" s="11" t="s">
        <v>15</v>
      </c>
      <c r="M1628" s="12">
        <v>39.6</v>
      </c>
      <c r="N1628" s="13">
        <v>180.4</v>
      </c>
    </row>
    <row r="1629" spans="1:14" x14ac:dyDescent="0.3">
      <c r="A1629" s="7" t="s">
        <v>2887</v>
      </c>
      <c r="B1629" s="11" t="s">
        <v>2888</v>
      </c>
      <c r="C1629" s="12">
        <v>1</v>
      </c>
      <c r="D1629" s="12">
        <v>1</v>
      </c>
      <c r="E1629" s="15">
        <v>44044</v>
      </c>
      <c r="F1629" s="12">
        <v>192</v>
      </c>
      <c r="G1629" s="12">
        <v>0</v>
      </c>
      <c r="H1629" s="17">
        <v>0</v>
      </c>
      <c r="I1629" s="31">
        <v>0</v>
      </c>
      <c r="J1629" s="12">
        <v>192</v>
      </c>
      <c r="K1629" s="11" t="s">
        <v>14</v>
      </c>
      <c r="L1629" s="11" t="s">
        <v>78</v>
      </c>
      <c r="M1629" s="12">
        <v>34.56</v>
      </c>
      <c r="N1629" s="13">
        <v>157.44</v>
      </c>
    </row>
    <row r="1630" spans="1:14" x14ac:dyDescent="0.3">
      <c r="A1630" s="7" t="s">
        <v>2889</v>
      </c>
      <c r="B1630" s="11" t="s">
        <v>2890</v>
      </c>
      <c r="C1630" s="12">
        <v>1</v>
      </c>
      <c r="D1630" s="12">
        <v>1</v>
      </c>
      <c r="E1630" s="15">
        <v>44044</v>
      </c>
      <c r="F1630" s="12">
        <v>506</v>
      </c>
      <c r="G1630" s="12">
        <v>0</v>
      </c>
      <c r="H1630" s="17">
        <v>0</v>
      </c>
      <c r="I1630" s="31">
        <v>0</v>
      </c>
      <c r="J1630" s="12">
        <v>506</v>
      </c>
      <c r="K1630" s="11" t="s">
        <v>44</v>
      </c>
      <c r="L1630" s="11" t="s">
        <v>58</v>
      </c>
      <c r="M1630" s="12">
        <v>146.73999999999998</v>
      </c>
      <c r="N1630" s="13">
        <v>359.26</v>
      </c>
    </row>
    <row r="1631" spans="1:14" x14ac:dyDescent="0.3">
      <c r="A1631" s="7" t="s">
        <v>2891</v>
      </c>
      <c r="B1631" s="11" t="s">
        <v>2892</v>
      </c>
      <c r="C1631" s="12">
        <v>1</v>
      </c>
      <c r="D1631" s="12">
        <v>1</v>
      </c>
      <c r="E1631" s="15">
        <v>44044</v>
      </c>
      <c r="F1631" s="12">
        <v>180</v>
      </c>
      <c r="G1631" s="12">
        <v>0</v>
      </c>
      <c r="H1631" s="17">
        <v>0</v>
      </c>
      <c r="I1631" s="31">
        <v>0</v>
      </c>
      <c r="J1631" s="12">
        <v>180</v>
      </c>
      <c r="K1631" s="11" t="s">
        <v>60</v>
      </c>
      <c r="L1631" s="11" t="s">
        <v>1434</v>
      </c>
      <c r="M1631" s="12">
        <v>61.2</v>
      </c>
      <c r="N1631" s="13">
        <v>118.8</v>
      </c>
    </row>
    <row r="1632" spans="1:14" x14ac:dyDescent="0.3">
      <c r="A1632" s="7" t="s">
        <v>2893</v>
      </c>
      <c r="B1632" s="11" t="s">
        <v>2894</v>
      </c>
      <c r="C1632" s="12">
        <v>1</v>
      </c>
      <c r="D1632" s="12">
        <v>1</v>
      </c>
      <c r="E1632" s="15">
        <v>44044</v>
      </c>
      <c r="F1632" s="12">
        <v>345</v>
      </c>
      <c r="G1632" s="12">
        <v>0</v>
      </c>
      <c r="H1632" s="17">
        <v>0</v>
      </c>
      <c r="I1632" s="31">
        <v>0</v>
      </c>
      <c r="J1632" s="12">
        <v>345</v>
      </c>
      <c r="K1632" s="11" t="s">
        <v>63</v>
      </c>
      <c r="L1632" s="11" t="s">
        <v>116</v>
      </c>
      <c r="M1632" s="12">
        <v>106.95</v>
      </c>
      <c r="N1632" s="13">
        <v>238.05</v>
      </c>
    </row>
    <row r="1633" spans="1:14" x14ac:dyDescent="0.3">
      <c r="A1633" s="7" t="s">
        <v>2895</v>
      </c>
      <c r="B1633" s="11" t="s">
        <v>2896</v>
      </c>
      <c r="C1633" s="12">
        <v>1</v>
      </c>
      <c r="D1633" s="12">
        <v>1</v>
      </c>
      <c r="E1633" s="15">
        <v>44044</v>
      </c>
      <c r="F1633" s="12">
        <v>447</v>
      </c>
      <c r="G1633" s="12">
        <v>0</v>
      </c>
      <c r="H1633" s="17">
        <v>0</v>
      </c>
      <c r="I1633" s="31">
        <v>0</v>
      </c>
      <c r="J1633" s="12">
        <v>447</v>
      </c>
      <c r="K1633" s="11" t="s">
        <v>63</v>
      </c>
      <c r="L1633" s="11" t="s">
        <v>64</v>
      </c>
      <c r="M1633" s="12">
        <v>156.44999999999999</v>
      </c>
      <c r="N1633" s="13">
        <v>290.55</v>
      </c>
    </row>
    <row r="1634" spans="1:14" x14ac:dyDescent="0.3">
      <c r="A1634" s="7" t="s">
        <v>2897</v>
      </c>
      <c r="B1634" s="11" t="s">
        <v>2898</v>
      </c>
      <c r="C1634" s="12">
        <v>1</v>
      </c>
      <c r="D1634" s="12">
        <v>1</v>
      </c>
      <c r="E1634" s="15">
        <v>44044</v>
      </c>
      <c r="F1634" s="12">
        <v>345</v>
      </c>
      <c r="G1634" s="12">
        <v>0</v>
      </c>
      <c r="H1634" s="17">
        <v>0</v>
      </c>
      <c r="I1634" s="31">
        <v>0</v>
      </c>
      <c r="J1634" s="12">
        <v>345</v>
      </c>
      <c r="K1634" s="11" t="s">
        <v>63</v>
      </c>
      <c r="L1634" s="11" t="s">
        <v>116</v>
      </c>
      <c r="M1634" s="12">
        <v>106.95</v>
      </c>
      <c r="N1634" s="13">
        <v>238.05</v>
      </c>
    </row>
    <row r="1635" spans="1:14" x14ac:dyDescent="0.3">
      <c r="A1635" s="7" t="s">
        <v>2899</v>
      </c>
      <c r="B1635" s="11" t="s">
        <v>2900</v>
      </c>
      <c r="C1635" s="12">
        <v>1</v>
      </c>
      <c r="D1635" s="12">
        <v>1</v>
      </c>
      <c r="E1635" s="15">
        <v>44044</v>
      </c>
      <c r="F1635" s="12">
        <v>172</v>
      </c>
      <c r="G1635" s="12">
        <v>0</v>
      </c>
      <c r="H1635" s="17">
        <v>0</v>
      </c>
      <c r="I1635" s="31">
        <v>0</v>
      </c>
      <c r="J1635" s="12">
        <v>172</v>
      </c>
      <c r="K1635" s="11" t="s">
        <v>11</v>
      </c>
      <c r="L1635" s="11" t="s">
        <v>71</v>
      </c>
      <c r="M1635" s="12">
        <v>65.36</v>
      </c>
      <c r="N1635" s="13">
        <v>106.64</v>
      </c>
    </row>
    <row r="1636" spans="1:14" x14ac:dyDescent="0.3">
      <c r="A1636" s="7" t="s">
        <v>2901</v>
      </c>
      <c r="B1636" s="11" t="s">
        <v>2902</v>
      </c>
      <c r="C1636" s="12">
        <v>1</v>
      </c>
      <c r="D1636" s="12">
        <v>1</v>
      </c>
      <c r="E1636" s="15">
        <v>44044</v>
      </c>
      <c r="F1636" s="12">
        <v>172</v>
      </c>
      <c r="G1636" s="12">
        <v>0</v>
      </c>
      <c r="H1636" s="17">
        <v>0</v>
      </c>
      <c r="I1636" s="31">
        <v>0</v>
      </c>
      <c r="J1636" s="12">
        <v>172</v>
      </c>
      <c r="K1636" s="11" t="s">
        <v>11</v>
      </c>
      <c r="L1636" s="11" t="s">
        <v>71</v>
      </c>
      <c r="M1636" s="12">
        <v>65.36</v>
      </c>
      <c r="N1636" s="13">
        <v>106.64</v>
      </c>
    </row>
    <row r="1637" spans="1:14" x14ac:dyDescent="0.3">
      <c r="A1637" s="7" t="s">
        <v>2903</v>
      </c>
      <c r="B1637" s="11" t="s">
        <v>2904</v>
      </c>
      <c r="C1637" s="12">
        <v>1</v>
      </c>
      <c r="D1637" s="12">
        <v>1</v>
      </c>
      <c r="E1637" s="15">
        <v>44044</v>
      </c>
      <c r="F1637" s="12">
        <v>210</v>
      </c>
      <c r="G1637" s="12">
        <v>0</v>
      </c>
      <c r="H1637" s="17">
        <v>0</v>
      </c>
      <c r="I1637" s="31">
        <v>0</v>
      </c>
      <c r="J1637" s="12">
        <v>210</v>
      </c>
      <c r="K1637" s="11" t="s">
        <v>14</v>
      </c>
      <c r="L1637" s="11" t="s">
        <v>75</v>
      </c>
      <c r="M1637" s="12">
        <v>37.799999999999997</v>
      </c>
      <c r="N1637" s="13">
        <v>172.2</v>
      </c>
    </row>
    <row r="1638" spans="1:14" x14ac:dyDescent="0.3">
      <c r="A1638" s="7" t="s">
        <v>2905</v>
      </c>
      <c r="B1638" s="11" t="s">
        <v>2906</v>
      </c>
      <c r="C1638" s="12">
        <v>1</v>
      </c>
      <c r="D1638" s="12">
        <v>1</v>
      </c>
      <c r="E1638" s="15">
        <v>44044</v>
      </c>
      <c r="F1638" s="12">
        <v>205</v>
      </c>
      <c r="G1638" s="12">
        <v>0</v>
      </c>
      <c r="H1638" s="17">
        <v>0</v>
      </c>
      <c r="I1638" s="31">
        <v>0</v>
      </c>
      <c r="J1638" s="12">
        <v>205</v>
      </c>
      <c r="K1638" s="11" t="s">
        <v>14</v>
      </c>
      <c r="L1638" s="11" t="s">
        <v>87</v>
      </c>
      <c r="M1638" s="12">
        <v>36.9</v>
      </c>
      <c r="N1638" s="13">
        <v>168.1</v>
      </c>
    </row>
    <row r="1639" spans="1:14" x14ac:dyDescent="0.3">
      <c r="A1639" s="7" t="s">
        <v>2907</v>
      </c>
      <c r="B1639" s="11" t="s">
        <v>2908</v>
      </c>
      <c r="C1639" s="12">
        <v>1</v>
      </c>
      <c r="D1639" s="12">
        <v>1</v>
      </c>
      <c r="E1639" s="15">
        <v>44044</v>
      </c>
      <c r="F1639" s="12">
        <v>506</v>
      </c>
      <c r="G1639" s="12">
        <v>0</v>
      </c>
      <c r="H1639" s="17">
        <v>0</v>
      </c>
      <c r="I1639" s="31">
        <v>0</v>
      </c>
      <c r="J1639" s="12">
        <v>506</v>
      </c>
      <c r="K1639" s="11" t="s">
        <v>44</v>
      </c>
      <c r="L1639" s="11" t="s">
        <v>58</v>
      </c>
      <c r="M1639" s="12">
        <v>146.73999999999998</v>
      </c>
      <c r="N1639" s="13">
        <v>359.26</v>
      </c>
    </row>
    <row r="1640" spans="1:14" x14ac:dyDescent="0.3">
      <c r="A1640" s="7" t="s">
        <v>2909</v>
      </c>
      <c r="B1640" s="11" t="s">
        <v>2910</v>
      </c>
      <c r="C1640" s="12">
        <v>1</v>
      </c>
      <c r="D1640" s="12">
        <v>1</v>
      </c>
      <c r="E1640" s="15">
        <v>44044</v>
      </c>
      <c r="F1640" s="12">
        <v>367</v>
      </c>
      <c r="G1640" s="12">
        <v>0</v>
      </c>
      <c r="H1640" s="17">
        <v>0</v>
      </c>
      <c r="I1640" s="31">
        <v>0</v>
      </c>
      <c r="J1640" s="12">
        <v>367</v>
      </c>
      <c r="K1640" s="11" t="s">
        <v>60</v>
      </c>
      <c r="L1640" s="11" t="s">
        <v>538</v>
      </c>
      <c r="M1640" s="12">
        <v>110.1</v>
      </c>
      <c r="N1640" s="13">
        <v>256.89999999999998</v>
      </c>
    </row>
    <row r="1641" spans="1:14" x14ac:dyDescent="0.3">
      <c r="A1641" s="7" t="s">
        <v>2911</v>
      </c>
      <c r="B1641" s="11" t="s">
        <v>2912</v>
      </c>
      <c r="C1641" s="12">
        <v>1</v>
      </c>
      <c r="D1641" s="12">
        <v>1</v>
      </c>
      <c r="E1641" s="15">
        <v>44044</v>
      </c>
      <c r="F1641" s="12">
        <v>345</v>
      </c>
      <c r="G1641" s="12">
        <v>0</v>
      </c>
      <c r="H1641" s="17">
        <v>0</v>
      </c>
      <c r="I1641" s="31">
        <v>0</v>
      </c>
      <c r="J1641" s="12">
        <v>345</v>
      </c>
      <c r="K1641" s="11" t="s">
        <v>63</v>
      </c>
      <c r="L1641" s="11" t="s">
        <v>116</v>
      </c>
      <c r="M1641" s="12">
        <v>106.95</v>
      </c>
      <c r="N1641" s="13">
        <v>238.05</v>
      </c>
    </row>
    <row r="1642" spans="1:14" x14ac:dyDescent="0.3">
      <c r="A1642" s="7" t="s">
        <v>2913</v>
      </c>
      <c r="B1642" s="11" t="s">
        <v>2914</v>
      </c>
      <c r="C1642" s="12">
        <v>1</v>
      </c>
      <c r="D1642" s="12">
        <v>1</v>
      </c>
      <c r="E1642" s="15">
        <v>44044</v>
      </c>
      <c r="F1642" s="12">
        <v>383</v>
      </c>
      <c r="G1642" s="12">
        <v>0</v>
      </c>
      <c r="H1642" s="17">
        <v>0</v>
      </c>
      <c r="I1642" s="31">
        <v>0</v>
      </c>
      <c r="J1642" s="12">
        <v>383</v>
      </c>
      <c r="K1642" s="11" t="s">
        <v>63</v>
      </c>
      <c r="L1642" s="11" t="s">
        <v>66</v>
      </c>
      <c r="M1642" s="12">
        <v>122.56</v>
      </c>
      <c r="N1642" s="13">
        <v>260.44</v>
      </c>
    </row>
    <row r="1643" spans="1:14" x14ac:dyDescent="0.3">
      <c r="A1643" s="7" t="s">
        <v>2915</v>
      </c>
      <c r="B1643" s="11" t="s">
        <v>2916</v>
      </c>
      <c r="C1643" s="12">
        <v>1</v>
      </c>
      <c r="D1643" s="12">
        <v>1</v>
      </c>
      <c r="E1643" s="15">
        <v>44044</v>
      </c>
      <c r="F1643" s="12">
        <v>383</v>
      </c>
      <c r="G1643" s="12">
        <v>0</v>
      </c>
      <c r="H1643" s="17">
        <v>0</v>
      </c>
      <c r="I1643" s="31">
        <v>0</v>
      </c>
      <c r="J1643" s="12">
        <v>383</v>
      </c>
      <c r="K1643" s="11" t="s">
        <v>63</v>
      </c>
      <c r="L1643" s="11" t="s">
        <v>66</v>
      </c>
      <c r="M1643" s="12">
        <v>122.56</v>
      </c>
      <c r="N1643" s="13">
        <v>260.44</v>
      </c>
    </row>
    <row r="1644" spans="1:14" x14ac:dyDescent="0.3">
      <c r="A1644" s="7" t="s">
        <v>2917</v>
      </c>
      <c r="B1644" s="11" t="s">
        <v>2918</v>
      </c>
      <c r="C1644" s="12">
        <v>1</v>
      </c>
      <c r="D1644" s="12">
        <v>1</v>
      </c>
      <c r="E1644" s="15">
        <v>44044</v>
      </c>
      <c r="F1644" s="12">
        <v>144</v>
      </c>
      <c r="G1644" s="12">
        <v>0</v>
      </c>
      <c r="H1644" s="17">
        <v>0</v>
      </c>
      <c r="I1644" s="31">
        <v>0</v>
      </c>
      <c r="J1644" s="12">
        <v>144</v>
      </c>
      <c r="K1644" s="11" t="s">
        <v>11</v>
      </c>
      <c r="L1644" s="11" t="s">
        <v>119</v>
      </c>
      <c r="M1644" s="12">
        <v>66.240000000000009</v>
      </c>
      <c r="N1644" s="13">
        <v>77.759999999999991</v>
      </c>
    </row>
    <row r="1645" spans="1:14" x14ac:dyDescent="0.3">
      <c r="A1645" s="7" t="s">
        <v>2919</v>
      </c>
      <c r="B1645" s="11" t="s">
        <v>2920</v>
      </c>
      <c r="C1645" s="12">
        <v>1</v>
      </c>
      <c r="D1645" s="12">
        <v>1</v>
      </c>
      <c r="E1645" s="15">
        <v>44044</v>
      </c>
      <c r="F1645" s="12">
        <v>144</v>
      </c>
      <c r="G1645" s="12">
        <v>0</v>
      </c>
      <c r="H1645" s="17">
        <v>0</v>
      </c>
      <c r="I1645" s="31">
        <v>0</v>
      </c>
      <c r="J1645" s="12">
        <v>144</v>
      </c>
      <c r="K1645" s="11" t="s">
        <v>11</v>
      </c>
      <c r="L1645" s="11" t="s">
        <v>119</v>
      </c>
      <c r="M1645" s="12">
        <v>66.240000000000009</v>
      </c>
      <c r="N1645" s="13">
        <v>77.759999999999991</v>
      </c>
    </row>
    <row r="1646" spans="1:14" x14ac:dyDescent="0.3">
      <c r="A1646" s="7" t="s">
        <v>2921</v>
      </c>
      <c r="B1646" s="11" t="s">
        <v>2922</v>
      </c>
      <c r="C1646" s="12">
        <v>1</v>
      </c>
      <c r="D1646" s="12">
        <v>1</v>
      </c>
      <c r="E1646" s="15">
        <v>44044</v>
      </c>
      <c r="F1646" s="12">
        <v>240</v>
      </c>
      <c r="G1646" s="12">
        <v>0</v>
      </c>
      <c r="H1646" s="17">
        <v>0</v>
      </c>
      <c r="I1646" s="31">
        <v>0</v>
      </c>
      <c r="J1646" s="12">
        <v>240</v>
      </c>
      <c r="K1646" s="11" t="s">
        <v>14</v>
      </c>
      <c r="L1646" s="11" t="s">
        <v>17</v>
      </c>
      <c r="M1646" s="12">
        <v>43.199999999999996</v>
      </c>
      <c r="N1646" s="13">
        <v>196.8</v>
      </c>
    </row>
    <row r="1647" spans="1:14" x14ac:dyDescent="0.3">
      <c r="A1647" s="7" t="s">
        <v>2923</v>
      </c>
      <c r="B1647" s="11" t="s">
        <v>2924</v>
      </c>
      <c r="C1647" s="12">
        <v>1</v>
      </c>
      <c r="D1647" s="12">
        <v>1</v>
      </c>
      <c r="E1647" s="15">
        <v>44044</v>
      </c>
      <c r="F1647" s="12">
        <v>240</v>
      </c>
      <c r="G1647" s="12">
        <v>0</v>
      </c>
      <c r="H1647" s="17">
        <v>0</v>
      </c>
      <c r="I1647" s="31">
        <v>0</v>
      </c>
      <c r="J1647" s="12">
        <v>240</v>
      </c>
      <c r="K1647" s="11" t="s">
        <v>14</v>
      </c>
      <c r="L1647" s="11" t="s">
        <v>17</v>
      </c>
      <c r="M1647" s="12">
        <v>43.199999999999996</v>
      </c>
      <c r="N1647" s="13">
        <v>196.8</v>
      </c>
    </row>
    <row r="1648" spans="1:14" x14ac:dyDescent="0.3">
      <c r="A1648" s="7" t="s">
        <v>2925</v>
      </c>
      <c r="B1648" s="11" t="s">
        <v>2926</v>
      </c>
      <c r="C1648" s="12">
        <v>1</v>
      </c>
      <c r="D1648" s="12">
        <v>1</v>
      </c>
      <c r="E1648" s="15">
        <v>44044</v>
      </c>
      <c r="F1648" s="12">
        <v>538</v>
      </c>
      <c r="G1648" s="12">
        <v>0</v>
      </c>
      <c r="H1648" s="17">
        <v>0</v>
      </c>
      <c r="I1648" s="31">
        <v>0</v>
      </c>
      <c r="J1648" s="12">
        <v>538</v>
      </c>
      <c r="K1648" s="11" t="s">
        <v>44</v>
      </c>
      <c r="L1648" s="11" t="s">
        <v>597</v>
      </c>
      <c r="M1648" s="12">
        <v>129.12</v>
      </c>
      <c r="N1648" s="13">
        <v>408.88</v>
      </c>
    </row>
    <row r="1649" spans="1:14" x14ac:dyDescent="0.3">
      <c r="A1649" s="7" t="s">
        <v>2927</v>
      </c>
      <c r="B1649" s="11" t="s">
        <v>2928</v>
      </c>
      <c r="C1649" s="12">
        <v>1</v>
      </c>
      <c r="D1649" s="12">
        <v>1</v>
      </c>
      <c r="E1649" s="15">
        <v>44044</v>
      </c>
      <c r="F1649" s="12">
        <v>332</v>
      </c>
      <c r="G1649" s="12">
        <v>0</v>
      </c>
      <c r="H1649" s="17">
        <v>0</v>
      </c>
      <c r="I1649" s="31">
        <v>0</v>
      </c>
      <c r="J1649" s="12">
        <v>332</v>
      </c>
      <c r="K1649" s="11" t="s">
        <v>60</v>
      </c>
      <c r="L1649" s="11" t="s">
        <v>296</v>
      </c>
      <c r="M1649" s="12">
        <v>99.6</v>
      </c>
      <c r="N1649" s="13">
        <v>232.4</v>
      </c>
    </row>
    <row r="1650" spans="1:14" x14ac:dyDescent="0.3">
      <c r="A1650" s="7" t="s">
        <v>2929</v>
      </c>
      <c r="B1650" s="11" t="s">
        <v>2930</v>
      </c>
      <c r="C1650" s="12">
        <v>1</v>
      </c>
      <c r="D1650" s="12">
        <v>1</v>
      </c>
      <c r="E1650" s="15">
        <v>44044</v>
      </c>
      <c r="F1650" s="12">
        <v>383</v>
      </c>
      <c r="G1650" s="12">
        <v>0</v>
      </c>
      <c r="H1650" s="17">
        <v>0</v>
      </c>
      <c r="I1650" s="31">
        <v>0</v>
      </c>
      <c r="J1650" s="12">
        <v>383</v>
      </c>
      <c r="K1650" s="11" t="s">
        <v>63</v>
      </c>
      <c r="L1650" s="11" t="s">
        <v>66</v>
      </c>
      <c r="M1650" s="12">
        <v>122.56</v>
      </c>
      <c r="N1650" s="13">
        <v>260.44</v>
      </c>
    </row>
    <row r="1651" spans="1:14" x14ac:dyDescent="0.3">
      <c r="A1651" s="7" t="s">
        <v>2931</v>
      </c>
      <c r="B1651" s="11" t="s">
        <v>2932</v>
      </c>
      <c r="C1651" s="12">
        <v>1</v>
      </c>
      <c r="D1651" s="12">
        <v>1</v>
      </c>
      <c r="E1651" s="15">
        <v>44044</v>
      </c>
      <c r="F1651" s="12">
        <v>488</v>
      </c>
      <c r="G1651" s="12">
        <v>0</v>
      </c>
      <c r="H1651" s="17">
        <v>0</v>
      </c>
      <c r="I1651" s="31">
        <v>0</v>
      </c>
      <c r="J1651" s="12">
        <v>488</v>
      </c>
      <c r="K1651" s="11" t="s">
        <v>44</v>
      </c>
      <c r="L1651" s="11" t="s">
        <v>50</v>
      </c>
      <c r="M1651" s="12">
        <v>156.16</v>
      </c>
      <c r="N1651" s="13">
        <v>331.84000000000003</v>
      </c>
    </row>
    <row r="1652" spans="1:14" x14ac:dyDescent="0.3">
      <c r="A1652" s="7" t="s">
        <v>2933</v>
      </c>
      <c r="B1652" s="11" t="s">
        <v>2934</v>
      </c>
      <c r="C1652" s="12">
        <v>1</v>
      </c>
      <c r="D1652" s="12">
        <v>1</v>
      </c>
      <c r="E1652" s="15">
        <v>44044</v>
      </c>
      <c r="F1652" s="12">
        <v>261</v>
      </c>
      <c r="G1652" s="12">
        <v>0</v>
      </c>
      <c r="H1652" s="17">
        <v>0</v>
      </c>
      <c r="I1652" s="31">
        <v>0</v>
      </c>
      <c r="J1652" s="12">
        <v>261</v>
      </c>
      <c r="K1652" s="11" t="s">
        <v>60</v>
      </c>
      <c r="L1652" s="11" t="s">
        <v>515</v>
      </c>
      <c r="M1652" s="12">
        <v>78.3</v>
      </c>
      <c r="N1652" s="13">
        <v>182.7</v>
      </c>
    </row>
    <row r="1653" spans="1:14" x14ac:dyDescent="0.3">
      <c r="A1653" s="7" t="s">
        <v>2935</v>
      </c>
      <c r="B1653" s="11" t="s">
        <v>2936</v>
      </c>
      <c r="C1653" s="12">
        <v>1</v>
      </c>
      <c r="D1653" s="12">
        <v>1</v>
      </c>
      <c r="E1653" s="15">
        <v>44044</v>
      </c>
      <c r="F1653" s="12">
        <v>447</v>
      </c>
      <c r="G1653" s="12">
        <v>0</v>
      </c>
      <c r="H1653" s="17">
        <v>0</v>
      </c>
      <c r="I1653" s="31">
        <v>0</v>
      </c>
      <c r="J1653" s="12">
        <v>447</v>
      </c>
      <c r="K1653" s="11" t="s">
        <v>63</v>
      </c>
      <c r="L1653" s="11" t="s">
        <v>64</v>
      </c>
      <c r="M1653" s="12">
        <v>156.44999999999999</v>
      </c>
      <c r="N1653" s="13">
        <v>290.55</v>
      </c>
    </row>
    <row r="1654" spans="1:14" x14ac:dyDescent="0.3">
      <c r="A1654" s="7" t="s">
        <v>2937</v>
      </c>
      <c r="B1654" s="11" t="s">
        <v>2938</v>
      </c>
      <c r="C1654" s="12">
        <v>1</v>
      </c>
      <c r="D1654" s="12">
        <v>1</v>
      </c>
      <c r="E1654" s="15">
        <v>44044</v>
      </c>
      <c r="F1654" s="12">
        <v>168</v>
      </c>
      <c r="G1654" s="12">
        <v>0</v>
      </c>
      <c r="H1654" s="17">
        <v>0</v>
      </c>
      <c r="I1654" s="31">
        <v>0</v>
      </c>
      <c r="J1654" s="12">
        <v>168</v>
      </c>
      <c r="K1654" s="11" t="s">
        <v>11</v>
      </c>
      <c r="L1654" s="11" t="s">
        <v>12</v>
      </c>
      <c r="M1654" s="12">
        <v>25.2</v>
      </c>
      <c r="N1654" s="13">
        <v>142.80000000000001</v>
      </c>
    </row>
    <row r="1655" spans="1:14" x14ac:dyDescent="0.3">
      <c r="A1655" s="7" t="s">
        <v>2939</v>
      </c>
      <c r="B1655" s="11" t="s">
        <v>2940</v>
      </c>
      <c r="C1655" s="12">
        <v>1</v>
      </c>
      <c r="D1655" s="12">
        <v>1</v>
      </c>
      <c r="E1655" s="15">
        <v>44044</v>
      </c>
      <c r="F1655" s="12">
        <v>168</v>
      </c>
      <c r="G1655" s="12">
        <v>0</v>
      </c>
      <c r="H1655" s="17">
        <v>0</v>
      </c>
      <c r="I1655" s="31">
        <v>0</v>
      </c>
      <c r="J1655" s="12">
        <v>168</v>
      </c>
      <c r="K1655" s="11" t="s">
        <v>11</v>
      </c>
      <c r="L1655" s="11" t="s">
        <v>121</v>
      </c>
      <c r="M1655" s="12">
        <v>75.600000000000009</v>
      </c>
      <c r="N1655" s="13">
        <v>92.399999999999991</v>
      </c>
    </row>
    <row r="1656" spans="1:14" x14ac:dyDescent="0.3">
      <c r="A1656" s="7" t="s">
        <v>2941</v>
      </c>
      <c r="B1656" s="11" t="s">
        <v>2942</v>
      </c>
      <c r="C1656" s="12">
        <v>1</v>
      </c>
      <c r="D1656" s="12">
        <v>1</v>
      </c>
      <c r="E1656" s="15">
        <v>44044</v>
      </c>
      <c r="F1656" s="12">
        <v>210</v>
      </c>
      <c r="G1656" s="12">
        <v>0</v>
      </c>
      <c r="H1656" s="17">
        <v>0</v>
      </c>
      <c r="I1656" s="31">
        <v>0</v>
      </c>
      <c r="J1656" s="12">
        <v>210</v>
      </c>
      <c r="K1656" s="11" t="s">
        <v>14</v>
      </c>
      <c r="L1656" s="11" t="s">
        <v>75</v>
      </c>
      <c r="M1656" s="12">
        <v>37.799999999999997</v>
      </c>
      <c r="N1656" s="13">
        <v>172.2</v>
      </c>
    </row>
    <row r="1657" spans="1:14" x14ac:dyDescent="0.3">
      <c r="A1657" s="7" t="s">
        <v>2943</v>
      </c>
      <c r="B1657" s="11" t="s">
        <v>2944</v>
      </c>
      <c r="C1657" s="12">
        <v>1</v>
      </c>
      <c r="D1657" s="12">
        <v>1</v>
      </c>
      <c r="E1657" s="15">
        <v>44044</v>
      </c>
      <c r="F1657" s="12">
        <v>240</v>
      </c>
      <c r="G1657" s="12">
        <v>0</v>
      </c>
      <c r="H1657" s="17">
        <v>0</v>
      </c>
      <c r="I1657" s="31">
        <v>0</v>
      </c>
      <c r="J1657" s="12">
        <v>240</v>
      </c>
      <c r="K1657" s="11" t="s">
        <v>14</v>
      </c>
      <c r="L1657" s="11" t="s">
        <v>17</v>
      </c>
      <c r="M1657" s="12">
        <v>43.199999999999996</v>
      </c>
      <c r="N1657" s="13">
        <v>196.8</v>
      </c>
    </row>
    <row r="1658" spans="1:14" x14ac:dyDescent="0.3">
      <c r="A1658" s="7" t="s">
        <v>2945</v>
      </c>
      <c r="B1658" s="11" t="s">
        <v>2946</v>
      </c>
      <c r="C1658" s="12">
        <v>1</v>
      </c>
      <c r="D1658" s="12">
        <v>1</v>
      </c>
      <c r="E1658" s="15">
        <v>44044</v>
      </c>
      <c r="F1658" s="12">
        <v>220</v>
      </c>
      <c r="G1658" s="12">
        <v>0</v>
      </c>
      <c r="H1658" s="17">
        <v>0</v>
      </c>
      <c r="I1658" s="31">
        <v>0</v>
      </c>
      <c r="J1658" s="12">
        <v>220</v>
      </c>
      <c r="K1658" s="11" t="s">
        <v>14</v>
      </c>
      <c r="L1658" s="11" t="s">
        <v>15</v>
      </c>
      <c r="M1658" s="12">
        <v>39.6</v>
      </c>
      <c r="N1658" s="13">
        <v>180.4</v>
      </c>
    </row>
    <row r="1659" spans="1:14" x14ac:dyDescent="0.3">
      <c r="A1659" s="7" t="s">
        <v>2947</v>
      </c>
      <c r="B1659" s="11" t="s">
        <v>2948</v>
      </c>
      <c r="C1659" s="12">
        <v>1</v>
      </c>
      <c r="D1659" s="12">
        <v>1</v>
      </c>
      <c r="E1659" s="15">
        <v>44044</v>
      </c>
      <c r="F1659" s="12">
        <v>327</v>
      </c>
      <c r="G1659" s="12">
        <v>0</v>
      </c>
      <c r="H1659" s="17">
        <v>0</v>
      </c>
      <c r="I1659" s="31">
        <v>0</v>
      </c>
      <c r="J1659" s="12">
        <v>327</v>
      </c>
      <c r="K1659" s="11" t="s">
        <v>20</v>
      </c>
      <c r="L1659" s="11" t="s">
        <v>100</v>
      </c>
      <c r="M1659" s="12">
        <v>94.83</v>
      </c>
      <c r="N1659" s="13">
        <v>232.17000000000002</v>
      </c>
    </row>
    <row r="1660" spans="1:14" x14ac:dyDescent="0.3">
      <c r="A1660" s="7" t="s">
        <v>2949</v>
      </c>
      <c r="B1660" s="11" t="s">
        <v>2950</v>
      </c>
      <c r="C1660" s="12">
        <v>1</v>
      </c>
      <c r="D1660" s="12">
        <v>1</v>
      </c>
      <c r="E1660" s="15">
        <v>44044</v>
      </c>
      <c r="F1660" s="12">
        <v>592</v>
      </c>
      <c r="G1660" s="12">
        <v>0</v>
      </c>
      <c r="H1660" s="17">
        <v>0</v>
      </c>
      <c r="I1660" s="31">
        <v>0</v>
      </c>
      <c r="J1660" s="12">
        <v>592</v>
      </c>
      <c r="K1660" s="11" t="s">
        <v>44</v>
      </c>
      <c r="L1660" s="11" t="s">
        <v>55</v>
      </c>
      <c r="M1660" s="12">
        <v>165.76000000000002</v>
      </c>
      <c r="N1660" s="13">
        <v>426.24</v>
      </c>
    </row>
    <row r="1661" spans="1:14" x14ac:dyDescent="0.3">
      <c r="A1661" s="7" t="s">
        <v>2951</v>
      </c>
      <c r="B1661" s="11" t="s">
        <v>2952</v>
      </c>
      <c r="C1661" s="12">
        <v>1</v>
      </c>
      <c r="D1661" s="12">
        <v>1</v>
      </c>
      <c r="E1661" s="15">
        <v>44044</v>
      </c>
      <c r="F1661" s="12">
        <v>295</v>
      </c>
      <c r="G1661" s="12">
        <v>0</v>
      </c>
      <c r="H1661" s="17">
        <v>0</v>
      </c>
      <c r="I1661" s="31">
        <v>0</v>
      </c>
      <c r="J1661" s="12">
        <v>295</v>
      </c>
      <c r="K1661" s="11" t="s">
        <v>60</v>
      </c>
      <c r="L1661" s="11" t="s">
        <v>729</v>
      </c>
      <c r="M1661" s="12">
        <v>97.350000000000009</v>
      </c>
      <c r="N1661" s="13">
        <v>197.64999999999998</v>
      </c>
    </row>
    <row r="1662" spans="1:14" x14ac:dyDescent="0.3">
      <c r="A1662" s="7" t="s">
        <v>2953</v>
      </c>
      <c r="B1662" s="11" t="s">
        <v>2954</v>
      </c>
      <c r="C1662" s="12">
        <v>1</v>
      </c>
      <c r="D1662" s="12">
        <v>1</v>
      </c>
      <c r="E1662" s="15">
        <v>44044</v>
      </c>
      <c r="F1662" s="12">
        <v>447</v>
      </c>
      <c r="G1662" s="12">
        <v>0</v>
      </c>
      <c r="H1662" s="17">
        <v>0</v>
      </c>
      <c r="I1662" s="31">
        <v>0</v>
      </c>
      <c r="J1662" s="12">
        <v>447</v>
      </c>
      <c r="K1662" s="11" t="s">
        <v>63</v>
      </c>
      <c r="L1662" s="11" t="s">
        <v>64</v>
      </c>
      <c r="M1662" s="12">
        <v>156.44999999999999</v>
      </c>
      <c r="N1662" s="13">
        <v>290.55</v>
      </c>
    </row>
    <row r="1663" spans="1:14" x14ac:dyDescent="0.3">
      <c r="A1663" s="7" t="s">
        <v>2955</v>
      </c>
      <c r="B1663" s="11" t="s">
        <v>2956</v>
      </c>
      <c r="C1663" s="12">
        <v>1</v>
      </c>
      <c r="D1663" s="12">
        <v>1</v>
      </c>
      <c r="E1663" s="15">
        <v>44044</v>
      </c>
      <c r="F1663" s="12">
        <v>144</v>
      </c>
      <c r="G1663" s="12">
        <v>0</v>
      </c>
      <c r="H1663" s="17">
        <v>0</v>
      </c>
      <c r="I1663" s="31">
        <v>0</v>
      </c>
      <c r="J1663" s="12">
        <v>144</v>
      </c>
      <c r="K1663" s="11" t="s">
        <v>11</v>
      </c>
      <c r="L1663" s="11" t="s">
        <v>119</v>
      </c>
      <c r="M1663" s="12">
        <v>66.240000000000009</v>
      </c>
      <c r="N1663" s="13">
        <v>77.759999999999991</v>
      </c>
    </row>
    <row r="1664" spans="1:14" x14ac:dyDescent="0.3">
      <c r="A1664" s="7" t="s">
        <v>2957</v>
      </c>
      <c r="B1664" s="11" t="s">
        <v>2958</v>
      </c>
      <c r="C1664" s="12">
        <v>1</v>
      </c>
      <c r="D1664" s="12">
        <v>1</v>
      </c>
      <c r="E1664" s="15">
        <v>44044</v>
      </c>
      <c r="F1664" s="12">
        <v>172</v>
      </c>
      <c r="G1664" s="12">
        <v>0</v>
      </c>
      <c r="H1664" s="17">
        <v>0</v>
      </c>
      <c r="I1664" s="31">
        <v>0</v>
      </c>
      <c r="J1664" s="12">
        <v>172</v>
      </c>
      <c r="K1664" s="11" t="s">
        <v>11</v>
      </c>
      <c r="L1664" s="11" t="s">
        <v>71</v>
      </c>
      <c r="M1664" s="12">
        <v>65.36</v>
      </c>
      <c r="N1664" s="13">
        <v>106.64</v>
      </c>
    </row>
    <row r="1665" spans="1:14" x14ac:dyDescent="0.3">
      <c r="A1665" s="7" t="s">
        <v>2959</v>
      </c>
      <c r="B1665" s="11" t="s">
        <v>2960</v>
      </c>
      <c r="C1665" s="12">
        <v>1</v>
      </c>
      <c r="D1665" s="12">
        <v>1</v>
      </c>
      <c r="E1665" s="15">
        <v>44044</v>
      </c>
      <c r="F1665" s="12">
        <v>240</v>
      </c>
      <c r="G1665" s="12">
        <v>0</v>
      </c>
      <c r="H1665" s="17">
        <v>0</v>
      </c>
      <c r="I1665" s="31">
        <v>0</v>
      </c>
      <c r="J1665" s="12">
        <v>240</v>
      </c>
      <c r="K1665" s="11" t="s">
        <v>14</v>
      </c>
      <c r="L1665" s="11" t="s">
        <v>17</v>
      </c>
      <c r="M1665" s="12">
        <v>43.199999999999996</v>
      </c>
      <c r="N1665" s="13">
        <v>196.8</v>
      </c>
    </row>
    <row r="1666" spans="1:14" x14ac:dyDescent="0.3">
      <c r="A1666" s="7" t="s">
        <v>2961</v>
      </c>
      <c r="B1666" s="11" t="s">
        <v>2962</v>
      </c>
      <c r="C1666" s="12">
        <v>1</v>
      </c>
      <c r="D1666" s="12">
        <v>1</v>
      </c>
      <c r="E1666" s="15">
        <v>44044</v>
      </c>
      <c r="F1666" s="12">
        <v>205</v>
      </c>
      <c r="G1666" s="12">
        <v>0</v>
      </c>
      <c r="H1666" s="17">
        <v>0</v>
      </c>
      <c r="I1666" s="31">
        <v>0</v>
      </c>
      <c r="J1666" s="12">
        <v>205</v>
      </c>
      <c r="K1666" s="11" t="s">
        <v>14</v>
      </c>
      <c r="L1666" s="11" t="s">
        <v>87</v>
      </c>
      <c r="M1666" s="12">
        <v>36.9</v>
      </c>
      <c r="N1666" s="13">
        <v>168.1</v>
      </c>
    </row>
    <row r="1667" spans="1:14" x14ac:dyDescent="0.3">
      <c r="A1667" s="7" t="s">
        <v>2963</v>
      </c>
      <c r="B1667" s="11" t="s">
        <v>2964</v>
      </c>
      <c r="C1667" s="12">
        <v>1</v>
      </c>
      <c r="D1667" s="12">
        <v>1</v>
      </c>
      <c r="E1667" s="15">
        <v>44044</v>
      </c>
      <c r="F1667" s="12">
        <v>220</v>
      </c>
      <c r="G1667" s="12">
        <v>0</v>
      </c>
      <c r="H1667" s="17">
        <v>0</v>
      </c>
      <c r="I1667" s="31">
        <v>0</v>
      </c>
      <c r="J1667" s="12">
        <v>220</v>
      </c>
      <c r="K1667" s="11" t="s">
        <v>14</v>
      </c>
      <c r="L1667" s="11" t="s">
        <v>15</v>
      </c>
      <c r="M1667" s="12">
        <v>39.6</v>
      </c>
      <c r="N1667" s="13">
        <v>180.4</v>
      </c>
    </row>
    <row r="1668" spans="1:14" x14ac:dyDescent="0.3">
      <c r="A1668" s="7" t="s">
        <v>2965</v>
      </c>
      <c r="B1668" s="11" t="s">
        <v>2966</v>
      </c>
      <c r="C1668" s="12">
        <v>1</v>
      </c>
      <c r="D1668" s="12">
        <v>1</v>
      </c>
      <c r="E1668" s="15">
        <v>44044</v>
      </c>
      <c r="F1668" s="12">
        <v>258</v>
      </c>
      <c r="G1668" s="12">
        <v>0</v>
      </c>
      <c r="H1668" s="17">
        <v>0</v>
      </c>
      <c r="I1668" s="31">
        <v>0</v>
      </c>
      <c r="J1668" s="12">
        <v>258</v>
      </c>
      <c r="K1668" s="11" t="s">
        <v>20</v>
      </c>
      <c r="L1668" s="11" t="s">
        <v>105</v>
      </c>
      <c r="M1668" s="12">
        <v>72.240000000000009</v>
      </c>
      <c r="N1668" s="13">
        <v>185.76</v>
      </c>
    </row>
    <row r="1669" spans="1:14" x14ac:dyDescent="0.3">
      <c r="A1669" s="7" t="s">
        <v>2967</v>
      </c>
      <c r="B1669" s="11" t="s">
        <v>2968</v>
      </c>
      <c r="C1669" s="12">
        <v>1</v>
      </c>
      <c r="D1669" s="12">
        <v>1</v>
      </c>
      <c r="E1669" s="15">
        <v>44044</v>
      </c>
      <c r="F1669" s="12">
        <v>255</v>
      </c>
      <c r="G1669" s="12">
        <v>0</v>
      </c>
      <c r="H1669" s="17">
        <v>0</v>
      </c>
      <c r="I1669" s="31">
        <v>0</v>
      </c>
      <c r="J1669" s="12">
        <v>255</v>
      </c>
      <c r="K1669" s="11" t="s">
        <v>20</v>
      </c>
      <c r="L1669" s="11" t="s">
        <v>102</v>
      </c>
      <c r="M1669" s="12">
        <v>66.3</v>
      </c>
      <c r="N1669" s="13">
        <v>188.7</v>
      </c>
    </row>
    <row r="1670" spans="1:14" x14ac:dyDescent="0.3">
      <c r="A1670" s="7" t="s">
        <v>2969</v>
      </c>
      <c r="B1670" s="11" t="s">
        <v>2970</v>
      </c>
      <c r="C1670" s="12">
        <v>1</v>
      </c>
      <c r="D1670" s="12">
        <v>1</v>
      </c>
      <c r="E1670" s="15">
        <v>44044</v>
      </c>
      <c r="F1670" s="12">
        <v>284</v>
      </c>
      <c r="G1670" s="12">
        <v>0</v>
      </c>
      <c r="H1670" s="17">
        <v>0</v>
      </c>
      <c r="I1670" s="31">
        <v>0</v>
      </c>
      <c r="J1670" s="12">
        <v>284</v>
      </c>
      <c r="K1670" s="11" t="s">
        <v>60</v>
      </c>
      <c r="L1670" s="11" t="s">
        <v>109</v>
      </c>
      <c r="M1670" s="12">
        <v>76.680000000000007</v>
      </c>
      <c r="N1670" s="13">
        <v>207.32</v>
      </c>
    </row>
    <row r="1671" spans="1:14" x14ac:dyDescent="0.3">
      <c r="A1671" s="7" t="s">
        <v>2971</v>
      </c>
      <c r="B1671" s="11" t="s">
        <v>2972</v>
      </c>
      <c r="C1671" s="12">
        <v>1</v>
      </c>
      <c r="D1671" s="12">
        <v>1</v>
      </c>
      <c r="E1671" s="15">
        <v>44044</v>
      </c>
      <c r="F1671" s="12">
        <v>447</v>
      </c>
      <c r="G1671" s="12">
        <v>0</v>
      </c>
      <c r="H1671" s="17">
        <v>0</v>
      </c>
      <c r="I1671" s="31">
        <v>0</v>
      </c>
      <c r="J1671" s="12">
        <v>447</v>
      </c>
      <c r="K1671" s="11" t="s">
        <v>63</v>
      </c>
      <c r="L1671" s="11" t="s">
        <v>64</v>
      </c>
      <c r="M1671" s="12">
        <v>156.44999999999999</v>
      </c>
      <c r="N1671" s="13">
        <v>290.55</v>
      </c>
    </row>
    <row r="1672" spans="1:14" x14ac:dyDescent="0.3">
      <c r="A1672" s="7" t="s">
        <v>2973</v>
      </c>
      <c r="B1672" s="11" t="s">
        <v>2974</v>
      </c>
      <c r="C1672" s="12">
        <v>1</v>
      </c>
      <c r="D1672" s="12">
        <v>1</v>
      </c>
      <c r="E1672" s="15">
        <v>44044</v>
      </c>
      <c r="F1672" s="12">
        <v>168</v>
      </c>
      <c r="G1672" s="12">
        <v>0</v>
      </c>
      <c r="H1672" s="17">
        <v>0</v>
      </c>
      <c r="I1672" s="31">
        <v>0</v>
      </c>
      <c r="J1672" s="12">
        <v>168</v>
      </c>
      <c r="K1672" s="11" t="s">
        <v>11</v>
      </c>
      <c r="L1672" s="11" t="s">
        <v>121</v>
      </c>
      <c r="M1672" s="12">
        <v>75.600000000000009</v>
      </c>
      <c r="N1672" s="13">
        <v>92.399999999999991</v>
      </c>
    </row>
    <row r="1673" spans="1:14" x14ac:dyDescent="0.3">
      <c r="A1673" s="7" t="s">
        <v>2975</v>
      </c>
      <c r="B1673" s="11" t="s">
        <v>2976</v>
      </c>
      <c r="C1673" s="12">
        <v>1</v>
      </c>
      <c r="D1673" s="12">
        <v>1</v>
      </c>
      <c r="E1673" s="15">
        <v>44044</v>
      </c>
      <c r="F1673" s="12">
        <v>168</v>
      </c>
      <c r="G1673" s="12">
        <v>0</v>
      </c>
      <c r="H1673" s="17">
        <v>0</v>
      </c>
      <c r="I1673" s="31">
        <v>0</v>
      </c>
      <c r="J1673" s="12">
        <v>168</v>
      </c>
      <c r="K1673" s="11" t="s">
        <v>11</v>
      </c>
      <c r="L1673" s="11" t="s">
        <v>121</v>
      </c>
      <c r="M1673" s="12">
        <v>75.600000000000009</v>
      </c>
      <c r="N1673" s="13">
        <v>92.399999999999991</v>
      </c>
    </row>
    <row r="1674" spans="1:14" x14ac:dyDescent="0.3">
      <c r="A1674" s="7" t="s">
        <v>2977</v>
      </c>
      <c r="B1674" s="11" t="s">
        <v>2978</v>
      </c>
      <c r="C1674" s="12">
        <v>1</v>
      </c>
      <c r="D1674" s="12">
        <v>1</v>
      </c>
      <c r="E1674" s="15">
        <v>44044</v>
      </c>
      <c r="F1674" s="12">
        <v>192</v>
      </c>
      <c r="G1674" s="12">
        <v>0</v>
      </c>
      <c r="H1674" s="17">
        <v>0</v>
      </c>
      <c r="I1674" s="31">
        <v>0</v>
      </c>
      <c r="J1674" s="12">
        <v>192</v>
      </c>
      <c r="K1674" s="11" t="s">
        <v>14</v>
      </c>
      <c r="L1674" s="11" t="s">
        <v>78</v>
      </c>
      <c r="M1674" s="12">
        <v>34.56</v>
      </c>
      <c r="N1674" s="13">
        <v>157.44</v>
      </c>
    </row>
    <row r="1675" spans="1:14" x14ac:dyDescent="0.3">
      <c r="A1675" s="7" t="s">
        <v>2979</v>
      </c>
      <c r="B1675" s="11" t="s">
        <v>2980</v>
      </c>
      <c r="C1675" s="12">
        <v>1</v>
      </c>
      <c r="D1675" s="12">
        <v>1</v>
      </c>
      <c r="E1675" s="15">
        <v>44044</v>
      </c>
      <c r="F1675" s="12">
        <v>210</v>
      </c>
      <c r="G1675" s="12">
        <v>0</v>
      </c>
      <c r="H1675" s="17">
        <v>0</v>
      </c>
      <c r="I1675" s="31">
        <v>0</v>
      </c>
      <c r="J1675" s="12">
        <v>210</v>
      </c>
      <c r="K1675" s="11" t="s">
        <v>14</v>
      </c>
      <c r="L1675" s="11" t="s">
        <v>75</v>
      </c>
      <c r="M1675" s="12">
        <v>37.799999999999997</v>
      </c>
      <c r="N1675" s="13">
        <v>172.2</v>
      </c>
    </row>
    <row r="1676" spans="1:14" x14ac:dyDescent="0.3">
      <c r="A1676" s="7" t="s">
        <v>2981</v>
      </c>
      <c r="B1676" s="11" t="s">
        <v>2982</v>
      </c>
      <c r="C1676" s="12">
        <v>1</v>
      </c>
      <c r="D1676" s="12">
        <v>1</v>
      </c>
      <c r="E1676" s="15">
        <v>44044</v>
      </c>
      <c r="F1676" s="12">
        <v>240</v>
      </c>
      <c r="G1676" s="12">
        <v>0</v>
      </c>
      <c r="H1676" s="17">
        <v>0</v>
      </c>
      <c r="I1676" s="31">
        <v>0</v>
      </c>
      <c r="J1676" s="12">
        <v>240</v>
      </c>
      <c r="K1676" s="11" t="s">
        <v>14</v>
      </c>
      <c r="L1676" s="11" t="s">
        <v>17</v>
      </c>
      <c r="M1676" s="12">
        <v>43.199999999999996</v>
      </c>
      <c r="N1676" s="13">
        <v>196.8</v>
      </c>
    </row>
    <row r="1677" spans="1:14" x14ac:dyDescent="0.3">
      <c r="A1677" s="7" t="s">
        <v>2983</v>
      </c>
      <c r="B1677" s="11" t="s">
        <v>2984</v>
      </c>
      <c r="C1677" s="12">
        <v>1</v>
      </c>
      <c r="D1677" s="12">
        <v>1</v>
      </c>
      <c r="E1677" s="15">
        <v>44044</v>
      </c>
      <c r="F1677" s="12">
        <v>327</v>
      </c>
      <c r="G1677" s="12">
        <v>0</v>
      </c>
      <c r="H1677" s="17">
        <v>0</v>
      </c>
      <c r="I1677" s="31">
        <v>0</v>
      </c>
      <c r="J1677" s="12">
        <v>327</v>
      </c>
      <c r="K1677" s="11" t="s">
        <v>20</v>
      </c>
      <c r="L1677" s="11" t="s">
        <v>100</v>
      </c>
      <c r="M1677" s="12">
        <v>94.83</v>
      </c>
      <c r="N1677" s="13">
        <v>232.17000000000002</v>
      </c>
    </row>
    <row r="1678" spans="1:14" x14ac:dyDescent="0.3">
      <c r="A1678" s="7" t="s">
        <v>2985</v>
      </c>
      <c r="B1678" s="11" t="s">
        <v>2986</v>
      </c>
      <c r="C1678" s="12">
        <v>1</v>
      </c>
      <c r="D1678" s="12">
        <v>1</v>
      </c>
      <c r="E1678" s="15">
        <v>44044</v>
      </c>
      <c r="F1678" s="12">
        <v>313</v>
      </c>
      <c r="G1678" s="12">
        <v>0</v>
      </c>
      <c r="H1678" s="17">
        <v>0</v>
      </c>
      <c r="I1678" s="31">
        <v>0</v>
      </c>
      <c r="J1678" s="12">
        <v>313</v>
      </c>
      <c r="K1678" s="11" t="s">
        <v>20</v>
      </c>
      <c r="L1678" s="11" t="s">
        <v>21</v>
      </c>
      <c r="M1678" s="12">
        <v>93.899999999999991</v>
      </c>
      <c r="N1678" s="13">
        <v>219.10000000000002</v>
      </c>
    </row>
    <row r="1679" spans="1:14" x14ac:dyDescent="0.3">
      <c r="A1679" s="7" t="s">
        <v>2987</v>
      </c>
      <c r="B1679" s="11" t="s">
        <v>2988</v>
      </c>
      <c r="C1679" s="12">
        <v>1</v>
      </c>
      <c r="D1679" s="12">
        <v>1</v>
      </c>
      <c r="E1679" s="15">
        <v>44044</v>
      </c>
      <c r="F1679" s="12">
        <v>313</v>
      </c>
      <c r="G1679" s="12">
        <v>0</v>
      </c>
      <c r="H1679" s="17">
        <v>0</v>
      </c>
      <c r="I1679" s="31">
        <v>0</v>
      </c>
      <c r="J1679" s="12">
        <v>313</v>
      </c>
      <c r="K1679" s="11" t="s">
        <v>20</v>
      </c>
      <c r="L1679" s="11" t="s">
        <v>21</v>
      </c>
      <c r="M1679" s="12">
        <v>93.899999999999991</v>
      </c>
      <c r="N1679" s="13">
        <v>219.10000000000002</v>
      </c>
    </row>
    <row r="1680" spans="1:14" x14ac:dyDescent="0.3">
      <c r="A1680" s="7" t="s">
        <v>2989</v>
      </c>
      <c r="B1680" s="11" t="s">
        <v>2990</v>
      </c>
      <c r="C1680" s="12">
        <v>1</v>
      </c>
      <c r="D1680" s="12">
        <v>1</v>
      </c>
      <c r="E1680" s="15">
        <v>44044</v>
      </c>
      <c r="F1680" s="12">
        <v>278</v>
      </c>
      <c r="G1680" s="12">
        <v>0</v>
      </c>
      <c r="H1680" s="17">
        <v>0</v>
      </c>
      <c r="I1680" s="31">
        <v>0</v>
      </c>
      <c r="J1680" s="12">
        <v>278</v>
      </c>
      <c r="K1680" s="11" t="s">
        <v>60</v>
      </c>
      <c r="L1680" s="11" t="s">
        <v>518</v>
      </c>
      <c r="M1680" s="12">
        <v>88.960000000000008</v>
      </c>
      <c r="N1680" s="13">
        <v>189.04</v>
      </c>
    </row>
    <row r="1681" spans="1:14" x14ac:dyDescent="0.3">
      <c r="A1681" s="7" t="s">
        <v>2991</v>
      </c>
      <c r="B1681" s="11" t="s">
        <v>2992</v>
      </c>
      <c r="C1681" s="12">
        <v>1</v>
      </c>
      <c r="D1681" s="12">
        <v>1</v>
      </c>
      <c r="E1681" s="15">
        <v>44044</v>
      </c>
      <c r="F1681" s="12">
        <v>383</v>
      </c>
      <c r="G1681" s="12">
        <v>0</v>
      </c>
      <c r="H1681" s="17">
        <v>0</v>
      </c>
      <c r="I1681" s="31">
        <v>0</v>
      </c>
      <c r="J1681" s="12">
        <v>383</v>
      </c>
      <c r="K1681" s="11" t="s">
        <v>63</v>
      </c>
      <c r="L1681" s="11" t="s">
        <v>66</v>
      </c>
      <c r="M1681" s="12">
        <v>122.56</v>
      </c>
      <c r="N1681" s="13">
        <v>260.44</v>
      </c>
    </row>
    <row r="1682" spans="1:14" x14ac:dyDescent="0.3">
      <c r="A1682" s="7" t="s">
        <v>2993</v>
      </c>
      <c r="B1682" s="11" t="s">
        <v>2994</v>
      </c>
      <c r="C1682" s="12">
        <v>1</v>
      </c>
      <c r="D1682" s="12">
        <v>1</v>
      </c>
      <c r="E1682" s="15">
        <v>44044</v>
      </c>
      <c r="F1682" s="12">
        <v>168</v>
      </c>
      <c r="G1682" s="12">
        <v>0</v>
      </c>
      <c r="H1682" s="17">
        <v>0</v>
      </c>
      <c r="I1682" s="31">
        <v>0</v>
      </c>
      <c r="J1682" s="12">
        <v>168</v>
      </c>
      <c r="K1682" s="11" t="s">
        <v>11</v>
      </c>
      <c r="L1682" s="11" t="s">
        <v>12</v>
      </c>
      <c r="M1682" s="12">
        <v>25.2</v>
      </c>
      <c r="N1682" s="13">
        <v>142.80000000000001</v>
      </c>
    </row>
    <row r="1683" spans="1:14" x14ac:dyDescent="0.3">
      <c r="A1683" s="7" t="s">
        <v>2995</v>
      </c>
      <c r="B1683" s="11" t="s">
        <v>2996</v>
      </c>
      <c r="C1683" s="12">
        <v>1</v>
      </c>
      <c r="D1683" s="12">
        <v>1</v>
      </c>
      <c r="E1683" s="15">
        <v>44044</v>
      </c>
      <c r="F1683" s="12">
        <v>192</v>
      </c>
      <c r="G1683" s="12">
        <v>0</v>
      </c>
      <c r="H1683" s="17">
        <v>0</v>
      </c>
      <c r="I1683" s="31">
        <v>0</v>
      </c>
      <c r="J1683" s="12">
        <v>192</v>
      </c>
      <c r="K1683" s="11" t="s">
        <v>14</v>
      </c>
      <c r="L1683" s="11" t="s">
        <v>78</v>
      </c>
      <c r="M1683" s="12">
        <v>34.56</v>
      </c>
      <c r="N1683" s="13">
        <v>157.44</v>
      </c>
    </row>
    <row r="1684" spans="1:14" x14ac:dyDescent="0.3">
      <c r="A1684" s="7" t="s">
        <v>2997</v>
      </c>
      <c r="B1684" s="11" t="s">
        <v>2998</v>
      </c>
      <c r="C1684" s="12">
        <v>1</v>
      </c>
      <c r="D1684" s="12">
        <v>1</v>
      </c>
      <c r="E1684" s="15">
        <v>44044</v>
      </c>
      <c r="F1684" s="12">
        <v>240</v>
      </c>
      <c r="G1684" s="12">
        <v>0</v>
      </c>
      <c r="H1684" s="17">
        <v>0</v>
      </c>
      <c r="I1684" s="31">
        <v>0</v>
      </c>
      <c r="J1684" s="12">
        <v>240</v>
      </c>
      <c r="K1684" s="11" t="s">
        <v>14</v>
      </c>
      <c r="L1684" s="11" t="s">
        <v>17</v>
      </c>
      <c r="M1684" s="12">
        <v>43.199999999999996</v>
      </c>
      <c r="N1684" s="13">
        <v>196.8</v>
      </c>
    </row>
    <row r="1685" spans="1:14" x14ac:dyDescent="0.3">
      <c r="A1685" s="7" t="s">
        <v>2999</v>
      </c>
      <c r="B1685" s="11" t="s">
        <v>3000</v>
      </c>
      <c r="C1685" s="12">
        <v>1</v>
      </c>
      <c r="D1685" s="12">
        <v>1</v>
      </c>
      <c r="E1685" s="15">
        <v>44044</v>
      </c>
      <c r="F1685" s="12">
        <v>220</v>
      </c>
      <c r="G1685" s="12">
        <v>0</v>
      </c>
      <c r="H1685" s="17">
        <v>0</v>
      </c>
      <c r="I1685" s="31">
        <v>0</v>
      </c>
      <c r="J1685" s="12">
        <v>220</v>
      </c>
      <c r="K1685" s="11" t="s">
        <v>14</v>
      </c>
      <c r="L1685" s="11" t="s">
        <v>15</v>
      </c>
      <c r="M1685" s="12">
        <v>39.6</v>
      </c>
      <c r="N1685" s="13">
        <v>180.4</v>
      </c>
    </row>
    <row r="1686" spans="1:14" x14ac:dyDescent="0.3">
      <c r="A1686" s="7" t="s">
        <v>3001</v>
      </c>
      <c r="B1686" s="11" t="s">
        <v>3002</v>
      </c>
      <c r="C1686" s="12">
        <v>1</v>
      </c>
      <c r="D1686" s="12">
        <v>1</v>
      </c>
      <c r="E1686" s="15">
        <v>44044</v>
      </c>
      <c r="F1686" s="12">
        <v>255</v>
      </c>
      <c r="G1686" s="12">
        <v>0</v>
      </c>
      <c r="H1686" s="17">
        <v>0</v>
      </c>
      <c r="I1686" s="31">
        <v>0</v>
      </c>
      <c r="J1686" s="12">
        <v>255</v>
      </c>
      <c r="K1686" s="11" t="s">
        <v>20</v>
      </c>
      <c r="L1686" s="11" t="s">
        <v>102</v>
      </c>
      <c r="M1686" s="12">
        <v>66.3</v>
      </c>
      <c r="N1686" s="13">
        <v>188.7</v>
      </c>
    </row>
    <row r="1687" spans="1:14" x14ac:dyDescent="0.3">
      <c r="A1687" s="7" t="s">
        <v>3003</v>
      </c>
      <c r="B1687" s="11" t="s">
        <v>3004</v>
      </c>
      <c r="C1687" s="12">
        <v>1</v>
      </c>
      <c r="D1687" s="12">
        <v>1</v>
      </c>
      <c r="E1687" s="15">
        <v>44044</v>
      </c>
      <c r="F1687" s="12">
        <v>327</v>
      </c>
      <c r="G1687" s="12">
        <v>0</v>
      </c>
      <c r="H1687" s="17">
        <v>0</v>
      </c>
      <c r="I1687" s="31">
        <v>0</v>
      </c>
      <c r="J1687" s="12">
        <v>327</v>
      </c>
      <c r="K1687" s="11" t="s">
        <v>20</v>
      </c>
      <c r="L1687" s="11" t="s">
        <v>100</v>
      </c>
      <c r="M1687" s="12">
        <v>94.83</v>
      </c>
      <c r="N1687" s="13">
        <v>232.17000000000002</v>
      </c>
    </row>
    <row r="1688" spans="1:14" x14ac:dyDescent="0.3">
      <c r="A1688" s="7" t="s">
        <v>3005</v>
      </c>
      <c r="B1688" s="11" t="s">
        <v>3006</v>
      </c>
      <c r="C1688" s="12">
        <v>1</v>
      </c>
      <c r="D1688" s="12">
        <v>1</v>
      </c>
      <c r="E1688" s="15">
        <v>44044</v>
      </c>
      <c r="F1688" s="12">
        <v>258</v>
      </c>
      <c r="G1688" s="12">
        <v>0</v>
      </c>
      <c r="H1688" s="17">
        <v>0</v>
      </c>
      <c r="I1688" s="31">
        <v>0</v>
      </c>
      <c r="J1688" s="12">
        <v>258</v>
      </c>
      <c r="K1688" s="11" t="s">
        <v>20</v>
      </c>
      <c r="L1688" s="11" t="s">
        <v>105</v>
      </c>
      <c r="M1688" s="12">
        <v>72.240000000000009</v>
      </c>
      <c r="N1688" s="13">
        <v>185.76</v>
      </c>
    </row>
    <row r="1689" spans="1:14" x14ac:dyDescent="0.3">
      <c r="A1689" s="7" t="s">
        <v>3007</v>
      </c>
      <c r="B1689" s="11" t="s">
        <v>3008</v>
      </c>
      <c r="C1689" s="12">
        <v>1</v>
      </c>
      <c r="D1689" s="12">
        <v>1</v>
      </c>
      <c r="E1689" s="15">
        <v>44044</v>
      </c>
      <c r="F1689" s="12">
        <v>474</v>
      </c>
      <c r="G1689" s="12">
        <v>0</v>
      </c>
      <c r="H1689" s="17">
        <v>0</v>
      </c>
      <c r="I1689" s="31">
        <v>0</v>
      </c>
      <c r="J1689" s="12">
        <v>474</v>
      </c>
      <c r="K1689" s="11" t="s">
        <v>23</v>
      </c>
      <c r="L1689" s="11" t="s">
        <v>499</v>
      </c>
      <c r="M1689" s="12">
        <v>175.38</v>
      </c>
      <c r="N1689" s="13">
        <v>298.62</v>
      </c>
    </row>
    <row r="1690" spans="1:14" x14ac:dyDescent="0.3">
      <c r="A1690" s="7" t="s">
        <v>3009</v>
      </c>
      <c r="B1690" s="11" t="s">
        <v>3010</v>
      </c>
      <c r="C1690" s="12">
        <v>1</v>
      </c>
      <c r="D1690" s="12">
        <v>1</v>
      </c>
      <c r="E1690" s="15">
        <v>44044</v>
      </c>
      <c r="F1690" s="12">
        <v>345</v>
      </c>
      <c r="G1690" s="12">
        <v>0</v>
      </c>
      <c r="H1690" s="17">
        <v>0</v>
      </c>
      <c r="I1690" s="31">
        <v>0</v>
      </c>
      <c r="J1690" s="12">
        <v>345</v>
      </c>
      <c r="K1690" s="11" t="s">
        <v>63</v>
      </c>
      <c r="L1690" s="11" t="s">
        <v>116</v>
      </c>
      <c r="M1690" s="12">
        <v>106.95</v>
      </c>
      <c r="N1690" s="13">
        <v>238.05</v>
      </c>
    </row>
    <row r="1691" spans="1:14" x14ac:dyDescent="0.3">
      <c r="A1691" s="7" t="s">
        <v>3011</v>
      </c>
      <c r="B1691" s="11" t="s">
        <v>3012</v>
      </c>
      <c r="C1691" s="12">
        <v>1</v>
      </c>
      <c r="D1691" s="12">
        <v>1</v>
      </c>
      <c r="E1691" s="15">
        <v>44044</v>
      </c>
      <c r="F1691" s="12">
        <v>168</v>
      </c>
      <c r="G1691" s="12">
        <v>0</v>
      </c>
      <c r="H1691" s="17">
        <v>0</v>
      </c>
      <c r="I1691" s="31">
        <v>0</v>
      </c>
      <c r="J1691" s="12">
        <v>168</v>
      </c>
      <c r="K1691" s="11" t="s">
        <v>11</v>
      </c>
      <c r="L1691" s="11" t="s">
        <v>12</v>
      </c>
      <c r="M1691" s="12">
        <v>25.2</v>
      </c>
      <c r="N1691" s="13">
        <v>142.80000000000001</v>
      </c>
    </row>
    <row r="1692" spans="1:14" x14ac:dyDescent="0.3">
      <c r="A1692" s="7" t="s">
        <v>3013</v>
      </c>
      <c r="B1692" s="11" t="s">
        <v>3014</v>
      </c>
      <c r="C1692" s="12">
        <v>1</v>
      </c>
      <c r="D1692" s="12">
        <v>1</v>
      </c>
      <c r="E1692" s="15">
        <v>44044</v>
      </c>
      <c r="F1692" s="12">
        <v>220</v>
      </c>
      <c r="G1692" s="12">
        <v>0</v>
      </c>
      <c r="H1692" s="17">
        <v>0</v>
      </c>
      <c r="I1692" s="31">
        <v>0</v>
      </c>
      <c r="J1692" s="12">
        <v>220</v>
      </c>
      <c r="K1692" s="11" t="s">
        <v>14</v>
      </c>
      <c r="L1692" s="11" t="s">
        <v>15</v>
      </c>
      <c r="M1692" s="12">
        <v>39.6</v>
      </c>
      <c r="N1692" s="13">
        <v>180.4</v>
      </c>
    </row>
    <row r="1693" spans="1:14" x14ac:dyDescent="0.3">
      <c r="A1693" s="7" t="s">
        <v>3015</v>
      </c>
      <c r="B1693" s="11" t="s">
        <v>3016</v>
      </c>
      <c r="C1693" s="12">
        <v>1</v>
      </c>
      <c r="D1693" s="12">
        <v>1</v>
      </c>
      <c r="E1693" s="15">
        <v>44044</v>
      </c>
      <c r="F1693" s="12">
        <v>210</v>
      </c>
      <c r="G1693" s="12">
        <v>0</v>
      </c>
      <c r="H1693" s="17">
        <v>0</v>
      </c>
      <c r="I1693" s="31">
        <v>0</v>
      </c>
      <c r="J1693" s="12">
        <v>210</v>
      </c>
      <c r="K1693" s="11" t="s">
        <v>14</v>
      </c>
      <c r="L1693" s="11" t="s">
        <v>75</v>
      </c>
      <c r="M1693" s="12">
        <v>37.799999999999997</v>
      </c>
      <c r="N1693" s="13">
        <v>172.2</v>
      </c>
    </row>
    <row r="1694" spans="1:14" x14ac:dyDescent="0.3">
      <c r="A1694" s="7" t="s">
        <v>3017</v>
      </c>
      <c r="B1694" s="11" t="s">
        <v>3018</v>
      </c>
      <c r="C1694" s="12">
        <v>1</v>
      </c>
      <c r="D1694" s="12">
        <v>1</v>
      </c>
      <c r="E1694" s="15">
        <v>44044</v>
      </c>
      <c r="F1694" s="12">
        <v>192</v>
      </c>
      <c r="G1694" s="12">
        <v>0</v>
      </c>
      <c r="H1694" s="17">
        <v>0</v>
      </c>
      <c r="I1694" s="31">
        <v>0</v>
      </c>
      <c r="J1694" s="12">
        <v>192</v>
      </c>
      <c r="K1694" s="11" t="s">
        <v>14</v>
      </c>
      <c r="L1694" s="11" t="s">
        <v>78</v>
      </c>
      <c r="M1694" s="12">
        <v>34.56</v>
      </c>
      <c r="N1694" s="13">
        <v>157.44</v>
      </c>
    </row>
    <row r="1695" spans="1:14" x14ac:dyDescent="0.3">
      <c r="A1695" s="7" t="s">
        <v>3019</v>
      </c>
      <c r="B1695" s="11" t="s">
        <v>3020</v>
      </c>
      <c r="C1695" s="12">
        <v>1</v>
      </c>
      <c r="D1695" s="12">
        <v>1</v>
      </c>
      <c r="E1695" s="15">
        <v>44044</v>
      </c>
      <c r="F1695" s="12">
        <v>313</v>
      </c>
      <c r="G1695" s="12">
        <v>0</v>
      </c>
      <c r="H1695" s="17">
        <v>0</v>
      </c>
      <c r="I1695" s="31">
        <v>0</v>
      </c>
      <c r="J1695" s="12">
        <v>313</v>
      </c>
      <c r="K1695" s="11" t="s">
        <v>20</v>
      </c>
      <c r="L1695" s="11" t="s">
        <v>21</v>
      </c>
      <c r="M1695" s="12">
        <v>93.899999999999991</v>
      </c>
      <c r="N1695" s="13">
        <v>219.10000000000002</v>
      </c>
    </row>
    <row r="1696" spans="1:14" x14ac:dyDescent="0.3">
      <c r="A1696" s="7" t="s">
        <v>3021</v>
      </c>
      <c r="B1696" s="11" t="s">
        <v>3022</v>
      </c>
      <c r="C1696" s="12">
        <v>1</v>
      </c>
      <c r="D1696" s="12">
        <v>1</v>
      </c>
      <c r="E1696" s="15">
        <v>44044</v>
      </c>
      <c r="F1696" s="12">
        <v>327</v>
      </c>
      <c r="G1696" s="12">
        <v>0</v>
      </c>
      <c r="H1696" s="17">
        <v>0</v>
      </c>
      <c r="I1696" s="31">
        <v>0</v>
      </c>
      <c r="J1696" s="12">
        <v>327</v>
      </c>
      <c r="K1696" s="11" t="s">
        <v>20</v>
      </c>
      <c r="L1696" s="11" t="s">
        <v>100</v>
      </c>
      <c r="M1696" s="12">
        <v>94.83</v>
      </c>
      <c r="N1696" s="13">
        <v>232.17000000000002</v>
      </c>
    </row>
    <row r="1697" spans="1:14" x14ac:dyDescent="0.3">
      <c r="A1697" s="7" t="s">
        <v>3023</v>
      </c>
      <c r="B1697" s="11" t="s">
        <v>3024</v>
      </c>
      <c r="C1697" s="12">
        <v>1</v>
      </c>
      <c r="D1697" s="12">
        <v>1</v>
      </c>
      <c r="E1697" s="15">
        <v>44044</v>
      </c>
      <c r="F1697" s="12">
        <v>313</v>
      </c>
      <c r="G1697" s="12">
        <v>0</v>
      </c>
      <c r="H1697" s="17">
        <v>0</v>
      </c>
      <c r="I1697" s="31">
        <v>0</v>
      </c>
      <c r="J1697" s="12">
        <v>313</v>
      </c>
      <c r="K1697" s="11" t="s">
        <v>20</v>
      </c>
      <c r="L1697" s="11" t="s">
        <v>21</v>
      </c>
      <c r="M1697" s="12">
        <v>93.899999999999991</v>
      </c>
      <c r="N1697" s="13">
        <v>219.10000000000002</v>
      </c>
    </row>
    <row r="1698" spans="1:14" x14ac:dyDescent="0.3">
      <c r="A1698" s="7" t="s">
        <v>3025</v>
      </c>
      <c r="B1698" s="11" t="s">
        <v>3026</v>
      </c>
      <c r="C1698" s="12">
        <v>1</v>
      </c>
      <c r="D1698" s="12">
        <v>1</v>
      </c>
      <c r="E1698" s="15">
        <v>44044</v>
      </c>
      <c r="F1698" s="12">
        <v>1086</v>
      </c>
      <c r="G1698" s="12">
        <v>0</v>
      </c>
      <c r="H1698" s="17">
        <v>0</v>
      </c>
      <c r="I1698" s="31">
        <v>0</v>
      </c>
      <c r="J1698" s="12">
        <v>1086</v>
      </c>
      <c r="K1698" s="11" t="s">
        <v>23</v>
      </c>
      <c r="L1698" s="11" t="s">
        <v>467</v>
      </c>
      <c r="M1698" s="12">
        <v>293.22000000000003</v>
      </c>
      <c r="N1698" s="13">
        <v>792.78</v>
      </c>
    </row>
    <row r="1699" spans="1:14" x14ac:dyDescent="0.3">
      <c r="A1699" s="7" t="s">
        <v>3027</v>
      </c>
      <c r="B1699" s="11" t="s">
        <v>3028</v>
      </c>
      <c r="C1699" s="12">
        <v>1</v>
      </c>
      <c r="D1699" s="12">
        <v>1</v>
      </c>
      <c r="E1699" s="15">
        <v>44044</v>
      </c>
      <c r="F1699" s="12">
        <v>992</v>
      </c>
      <c r="G1699" s="12">
        <v>0</v>
      </c>
      <c r="H1699" s="17">
        <v>0</v>
      </c>
      <c r="I1699" s="31">
        <v>0</v>
      </c>
      <c r="J1699" s="12">
        <v>992</v>
      </c>
      <c r="K1699" s="11" t="s">
        <v>23</v>
      </c>
      <c r="L1699" s="11" t="s">
        <v>215</v>
      </c>
      <c r="M1699" s="12">
        <v>307.52</v>
      </c>
      <c r="N1699" s="13">
        <v>684.48</v>
      </c>
    </row>
    <row r="1700" spans="1:14" x14ac:dyDescent="0.3">
      <c r="A1700" s="7" t="s">
        <v>3029</v>
      </c>
      <c r="B1700" s="11" t="s">
        <v>3030</v>
      </c>
      <c r="C1700" s="12">
        <v>1</v>
      </c>
      <c r="D1700" s="12">
        <v>1</v>
      </c>
      <c r="E1700" s="15">
        <v>44044</v>
      </c>
      <c r="F1700" s="12">
        <v>447</v>
      </c>
      <c r="G1700" s="12">
        <v>0</v>
      </c>
      <c r="H1700" s="17">
        <v>0</v>
      </c>
      <c r="I1700" s="31">
        <v>0</v>
      </c>
      <c r="J1700" s="12">
        <v>447</v>
      </c>
      <c r="K1700" s="11" t="s">
        <v>63</v>
      </c>
      <c r="L1700" s="11" t="s">
        <v>64</v>
      </c>
      <c r="M1700" s="12">
        <v>156.44999999999999</v>
      </c>
      <c r="N1700" s="13">
        <v>290.55</v>
      </c>
    </row>
    <row r="1701" spans="1:14" x14ac:dyDescent="0.3">
      <c r="A1701" s="7" t="s">
        <v>3031</v>
      </c>
      <c r="B1701" s="11" t="s">
        <v>3032</v>
      </c>
      <c r="C1701" s="12">
        <v>1</v>
      </c>
      <c r="D1701" s="12">
        <v>1</v>
      </c>
      <c r="E1701" s="15">
        <v>44044</v>
      </c>
      <c r="F1701" s="12">
        <v>144</v>
      </c>
      <c r="G1701" s="12">
        <v>0</v>
      </c>
      <c r="H1701" s="17">
        <v>0</v>
      </c>
      <c r="I1701" s="31">
        <v>0</v>
      </c>
      <c r="J1701" s="12">
        <v>144</v>
      </c>
      <c r="K1701" s="11" t="s">
        <v>11</v>
      </c>
      <c r="L1701" s="11" t="s">
        <v>119</v>
      </c>
      <c r="M1701" s="12">
        <v>66.240000000000009</v>
      </c>
      <c r="N1701" s="13">
        <v>77.759999999999991</v>
      </c>
    </row>
    <row r="1702" spans="1:14" x14ac:dyDescent="0.3">
      <c r="A1702" s="7" t="s">
        <v>3033</v>
      </c>
      <c r="B1702" s="11" t="s">
        <v>3034</v>
      </c>
      <c r="C1702" s="12">
        <v>1</v>
      </c>
      <c r="D1702" s="12">
        <v>1</v>
      </c>
      <c r="E1702" s="15">
        <v>44044</v>
      </c>
      <c r="F1702" s="12">
        <v>240</v>
      </c>
      <c r="G1702" s="12">
        <v>0</v>
      </c>
      <c r="H1702" s="17">
        <v>0</v>
      </c>
      <c r="I1702" s="31">
        <v>0</v>
      </c>
      <c r="J1702" s="12">
        <v>240</v>
      </c>
      <c r="K1702" s="11" t="s">
        <v>14</v>
      </c>
      <c r="L1702" s="11" t="s">
        <v>17</v>
      </c>
      <c r="M1702" s="12">
        <v>43.199999999999996</v>
      </c>
      <c r="N1702" s="13">
        <v>196.8</v>
      </c>
    </row>
    <row r="1703" spans="1:14" x14ac:dyDescent="0.3">
      <c r="A1703" s="7" t="s">
        <v>3035</v>
      </c>
      <c r="B1703" s="11" t="s">
        <v>3036</v>
      </c>
      <c r="C1703" s="12">
        <v>1</v>
      </c>
      <c r="D1703" s="12">
        <v>1</v>
      </c>
      <c r="E1703" s="15">
        <v>44044</v>
      </c>
      <c r="F1703" s="12">
        <v>192</v>
      </c>
      <c r="G1703" s="12">
        <v>0</v>
      </c>
      <c r="H1703" s="17">
        <v>0</v>
      </c>
      <c r="I1703" s="31">
        <v>0</v>
      </c>
      <c r="J1703" s="12">
        <v>192</v>
      </c>
      <c r="K1703" s="11" t="s">
        <v>14</v>
      </c>
      <c r="L1703" s="11" t="s">
        <v>78</v>
      </c>
      <c r="M1703" s="12">
        <v>34.56</v>
      </c>
      <c r="N1703" s="13">
        <v>157.44</v>
      </c>
    </row>
    <row r="1704" spans="1:14" x14ac:dyDescent="0.3">
      <c r="A1704" s="7" t="s">
        <v>3037</v>
      </c>
      <c r="B1704" s="11" t="s">
        <v>3038</v>
      </c>
      <c r="C1704" s="12">
        <v>1</v>
      </c>
      <c r="D1704" s="12">
        <v>1</v>
      </c>
      <c r="E1704" s="15">
        <v>44044</v>
      </c>
      <c r="F1704" s="12">
        <v>258</v>
      </c>
      <c r="G1704" s="12">
        <v>0</v>
      </c>
      <c r="H1704" s="17">
        <v>0</v>
      </c>
      <c r="I1704" s="31">
        <v>0</v>
      </c>
      <c r="J1704" s="12">
        <v>258</v>
      </c>
      <c r="K1704" s="11" t="s">
        <v>20</v>
      </c>
      <c r="L1704" s="11" t="s">
        <v>105</v>
      </c>
      <c r="M1704" s="12">
        <v>72.240000000000009</v>
      </c>
      <c r="N1704" s="13">
        <v>185.76</v>
      </c>
    </row>
    <row r="1705" spans="1:14" x14ac:dyDescent="0.3">
      <c r="A1705" s="7" t="s">
        <v>3039</v>
      </c>
      <c r="B1705" s="11" t="s">
        <v>3040</v>
      </c>
      <c r="C1705" s="12">
        <v>1</v>
      </c>
      <c r="D1705" s="12">
        <v>1</v>
      </c>
      <c r="E1705" s="15">
        <v>44044</v>
      </c>
      <c r="F1705" s="12">
        <v>327</v>
      </c>
      <c r="G1705" s="12">
        <v>0</v>
      </c>
      <c r="H1705" s="17">
        <v>0</v>
      </c>
      <c r="I1705" s="31">
        <v>0</v>
      </c>
      <c r="J1705" s="12">
        <v>327</v>
      </c>
      <c r="K1705" s="11" t="s">
        <v>20</v>
      </c>
      <c r="L1705" s="11" t="s">
        <v>100</v>
      </c>
      <c r="M1705" s="12">
        <v>94.83</v>
      </c>
      <c r="N1705" s="13">
        <v>232.17000000000002</v>
      </c>
    </row>
    <row r="1706" spans="1:14" x14ac:dyDescent="0.3">
      <c r="A1706" s="7" t="s">
        <v>3041</v>
      </c>
      <c r="B1706" s="11" t="s">
        <v>3042</v>
      </c>
      <c r="C1706" s="12">
        <v>1</v>
      </c>
      <c r="D1706" s="12">
        <v>1</v>
      </c>
      <c r="E1706" s="15">
        <v>44044</v>
      </c>
      <c r="F1706" s="12">
        <v>313</v>
      </c>
      <c r="G1706" s="12">
        <v>0</v>
      </c>
      <c r="H1706" s="17">
        <v>0</v>
      </c>
      <c r="I1706" s="31">
        <v>0</v>
      </c>
      <c r="J1706" s="12">
        <v>313</v>
      </c>
      <c r="K1706" s="11" t="s">
        <v>20</v>
      </c>
      <c r="L1706" s="11" t="s">
        <v>21</v>
      </c>
      <c r="M1706" s="12">
        <v>93.899999999999991</v>
      </c>
      <c r="N1706" s="13">
        <v>219.10000000000002</v>
      </c>
    </row>
    <row r="1707" spans="1:14" x14ac:dyDescent="0.3">
      <c r="A1707" s="7" t="s">
        <v>3043</v>
      </c>
      <c r="B1707" s="11" t="s">
        <v>3044</v>
      </c>
      <c r="C1707" s="12">
        <v>1</v>
      </c>
      <c r="D1707" s="12">
        <v>1</v>
      </c>
      <c r="E1707" s="15">
        <v>44044</v>
      </c>
      <c r="F1707" s="12">
        <v>889</v>
      </c>
      <c r="G1707" s="12">
        <v>0</v>
      </c>
      <c r="H1707" s="17">
        <v>0</v>
      </c>
      <c r="I1707" s="31">
        <v>0</v>
      </c>
      <c r="J1707" s="12">
        <v>889</v>
      </c>
      <c r="K1707" s="11" t="s">
        <v>23</v>
      </c>
      <c r="L1707" s="11" t="s">
        <v>309</v>
      </c>
      <c r="M1707" s="12">
        <v>222.25</v>
      </c>
      <c r="N1707" s="13">
        <v>666.75</v>
      </c>
    </row>
    <row r="1708" spans="1:14" x14ac:dyDescent="0.3">
      <c r="A1708" s="7" t="s">
        <v>3045</v>
      </c>
      <c r="B1708" s="11" t="s">
        <v>3046</v>
      </c>
      <c r="C1708" s="12">
        <v>1</v>
      </c>
      <c r="D1708" s="12">
        <v>1</v>
      </c>
      <c r="E1708" s="15">
        <v>44044</v>
      </c>
      <c r="F1708" s="12">
        <v>383</v>
      </c>
      <c r="G1708" s="12">
        <v>0</v>
      </c>
      <c r="H1708" s="17">
        <v>0</v>
      </c>
      <c r="I1708" s="31">
        <v>0</v>
      </c>
      <c r="J1708" s="12">
        <v>383</v>
      </c>
      <c r="K1708" s="11" t="s">
        <v>63</v>
      </c>
      <c r="L1708" s="11" t="s">
        <v>66</v>
      </c>
      <c r="M1708" s="12">
        <v>122.56</v>
      </c>
      <c r="N1708" s="13">
        <v>260.44</v>
      </c>
    </row>
    <row r="1709" spans="1:14" x14ac:dyDescent="0.3">
      <c r="A1709" s="7" t="s">
        <v>3047</v>
      </c>
      <c r="B1709" s="11" t="s">
        <v>3048</v>
      </c>
      <c r="C1709" s="12">
        <v>1</v>
      </c>
      <c r="D1709" s="12">
        <v>1</v>
      </c>
      <c r="E1709" s="15">
        <v>44044</v>
      </c>
      <c r="F1709" s="12">
        <v>168</v>
      </c>
      <c r="G1709" s="12">
        <v>0</v>
      </c>
      <c r="H1709" s="17">
        <v>0</v>
      </c>
      <c r="I1709" s="31">
        <v>0</v>
      </c>
      <c r="J1709" s="12">
        <v>168</v>
      </c>
      <c r="K1709" s="11" t="s">
        <v>11</v>
      </c>
      <c r="L1709" s="11" t="s">
        <v>12</v>
      </c>
      <c r="M1709" s="12">
        <v>25.2</v>
      </c>
      <c r="N1709" s="13">
        <v>142.80000000000001</v>
      </c>
    </row>
    <row r="1710" spans="1:14" x14ac:dyDescent="0.3">
      <c r="A1710" s="7" t="s">
        <v>3049</v>
      </c>
      <c r="B1710" s="11" t="s">
        <v>3050</v>
      </c>
      <c r="C1710" s="12">
        <v>1</v>
      </c>
      <c r="D1710" s="12">
        <v>1</v>
      </c>
      <c r="E1710" s="15">
        <v>44044</v>
      </c>
      <c r="F1710" s="12">
        <v>240</v>
      </c>
      <c r="G1710" s="12">
        <v>0</v>
      </c>
      <c r="H1710" s="17">
        <v>0</v>
      </c>
      <c r="I1710" s="31">
        <v>0</v>
      </c>
      <c r="J1710" s="12">
        <v>240</v>
      </c>
      <c r="K1710" s="11" t="s">
        <v>14</v>
      </c>
      <c r="L1710" s="11" t="s">
        <v>17</v>
      </c>
      <c r="M1710" s="12">
        <v>43.199999999999996</v>
      </c>
      <c r="N1710" s="13">
        <v>196.8</v>
      </c>
    </row>
    <row r="1711" spans="1:14" x14ac:dyDescent="0.3">
      <c r="A1711" s="7" t="s">
        <v>3051</v>
      </c>
      <c r="B1711" s="11" t="s">
        <v>3052</v>
      </c>
      <c r="C1711" s="12">
        <v>1</v>
      </c>
      <c r="D1711" s="12">
        <v>1</v>
      </c>
      <c r="E1711" s="15">
        <v>44044</v>
      </c>
      <c r="F1711" s="12">
        <v>220</v>
      </c>
      <c r="G1711" s="12">
        <v>0</v>
      </c>
      <c r="H1711" s="17">
        <v>0</v>
      </c>
      <c r="I1711" s="31">
        <v>0</v>
      </c>
      <c r="J1711" s="12">
        <v>220</v>
      </c>
      <c r="K1711" s="11" t="s">
        <v>14</v>
      </c>
      <c r="L1711" s="11" t="s">
        <v>15</v>
      </c>
      <c r="M1711" s="12">
        <v>39.6</v>
      </c>
      <c r="N1711" s="13">
        <v>180.4</v>
      </c>
    </row>
    <row r="1712" spans="1:14" x14ac:dyDescent="0.3">
      <c r="A1712" s="7" t="s">
        <v>3053</v>
      </c>
      <c r="B1712" s="11" t="s">
        <v>3054</v>
      </c>
      <c r="C1712" s="12">
        <v>1</v>
      </c>
      <c r="D1712" s="12">
        <v>1</v>
      </c>
      <c r="E1712" s="15">
        <v>44044</v>
      </c>
      <c r="F1712" s="12">
        <v>220</v>
      </c>
      <c r="G1712" s="12">
        <v>0</v>
      </c>
      <c r="H1712" s="17">
        <v>0</v>
      </c>
      <c r="I1712" s="31">
        <v>0</v>
      </c>
      <c r="J1712" s="12">
        <v>220</v>
      </c>
      <c r="K1712" s="11" t="s">
        <v>14</v>
      </c>
      <c r="L1712" s="11" t="s">
        <v>15</v>
      </c>
      <c r="M1712" s="12">
        <v>39.6</v>
      </c>
      <c r="N1712" s="13">
        <v>180.4</v>
      </c>
    </row>
    <row r="1713" spans="1:14" x14ac:dyDescent="0.3">
      <c r="A1713" s="7" t="s">
        <v>3055</v>
      </c>
      <c r="B1713" s="11" t="s">
        <v>3056</v>
      </c>
      <c r="C1713" s="12">
        <v>1</v>
      </c>
      <c r="D1713" s="12">
        <v>1</v>
      </c>
      <c r="E1713" s="15">
        <v>44044</v>
      </c>
      <c r="F1713" s="12">
        <v>258</v>
      </c>
      <c r="G1713" s="12">
        <v>0</v>
      </c>
      <c r="H1713" s="17">
        <v>0</v>
      </c>
      <c r="I1713" s="31">
        <v>0</v>
      </c>
      <c r="J1713" s="12">
        <v>258</v>
      </c>
      <c r="K1713" s="11" t="s">
        <v>20</v>
      </c>
      <c r="L1713" s="11" t="s">
        <v>105</v>
      </c>
      <c r="M1713" s="12">
        <v>72.240000000000009</v>
      </c>
      <c r="N1713" s="13">
        <v>185.76</v>
      </c>
    </row>
    <row r="1714" spans="1:14" x14ac:dyDescent="0.3">
      <c r="A1714" s="7" t="s">
        <v>3057</v>
      </c>
      <c r="B1714" s="11" t="s">
        <v>3058</v>
      </c>
      <c r="C1714" s="12">
        <v>1</v>
      </c>
      <c r="D1714" s="12">
        <v>1</v>
      </c>
      <c r="E1714" s="15">
        <v>44044</v>
      </c>
      <c r="F1714" s="12">
        <v>255</v>
      </c>
      <c r="G1714" s="12">
        <v>0</v>
      </c>
      <c r="H1714" s="17">
        <v>0</v>
      </c>
      <c r="I1714" s="31">
        <v>0</v>
      </c>
      <c r="J1714" s="12">
        <v>255</v>
      </c>
      <c r="K1714" s="11" t="s">
        <v>20</v>
      </c>
      <c r="L1714" s="11" t="s">
        <v>102</v>
      </c>
      <c r="M1714" s="12">
        <v>66.3</v>
      </c>
      <c r="N1714" s="13">
        <v>188.7</v>
      </c>
    </row>
    <row r="1715" spans="1:14" x14ac:dyDescent="0.3">
      <c r="A1715" s="7" t="s">
        <v>3059</v>
      </c>
      <c r="B1715" s="11" t="s">
        <v>3060</v>
      </c>
      <c r="C1715" s="12">
        <v>1</v>
      </c>
      <c r="D1715" s="12">
        <v>1</v>
      </c>
      <c r="E1715" s="15">
        <v>44044</v>
      </c>
      <c r="F1715" s="12">
        <v>313</v>
      </c>
      <c r="G1715" s="12">
        <v>0</v>
      </c>
      <c r="H1715" s="17">
        <v>0</v>
      </c>
      <c r="I1715" s="31">
        <v>0</v>
      </c>
      <c r="J1715" s="12">
        <v>313</v>
      </c>
      <c r="K1715" s="11" t="s">
        <v>20</v>
      </c>
      <c r="L1715" s="11" t="s">
        <v>21</v>
      </c>
      <c r="M1715" s="12">
        <v>93.899999999999991</v>
      </c>
      <c r="N1715" s="13">
        <v>219.10000000000002</v>
      </c>
    </row>
    <row r="1716" spans="1:14" x14ac:dyDescent="0.3">
      <c r="A1716" s="7" t="s">
        <v>3061</v>
      </c>
      <c r="B1716" s="11" t="s">
        <v>3062</v>
      </c>
      <c r="C1716" s="12">
        <v>1</v>
      </c>
      <c r="D1716" s="12">
        <v>1</v>
      </c>
      <c r="E1716" s="15">
        <v>44044</v>
      </c>
      <c r="F1716" s="12">
        <v>889</v>
      </c>
      <c r="G1716" s="12">
        <v>0</v>
      </c>
      <c r="H1716" s="17">
        <v>0</v>
      </c>
      <c r="I1716" s="31">
        <v>0</v>
      </c>
      <c r="J1716" s="12">
        <v>889</v>
      </c>
      <c r="K1716" s="11" t="s">
        <v>23</v>
      </c>
      <c r="L1716" s="11" t="s">
        <v>309</v>
      </c>
      <c r="M1716" s="12">
        <v>222.25</v>
      </c>
      <c r="N1716" s="13">
        <v>666.75</v>
      </c>
    </row>
    <row r="1717" spans="1:14" x14ac:dyDescent="0.3">
      <c r="A1717" s="7" t="s">
        <v>3063</v>
      </c>
      <c r="B1717" s="11" t="s">
        <v>3064</v>
      </c>
      <c r="C1717" s="12">
        <v>1</v>
      </c>
      <c r="D1717" s="12">
        <v>1</v>
      </c>
      <c r="E1717" s="15">
        <v>44044</v>
      </c>
      <c r="F1717" s="12">
        <v>383</v>
      </c>
      <c r="G1717" s="12">
        <v>0</v>
      </c>
      <c r="H1717" s="17">
        <v>0</v>
      </c>
      <c r="I1717" s="31">
        <v>0</v>
      </c>
      <c r="J1717" s="12">
        <v>383</v>
      </c>
      <c r="K1717" s="11" t="s">
        <v>63</v>
      </c>
      <c r="L1717" s="11" t="s">
        <v>66</v>
      </c>
      <c r="M1717" s="12">
        <v>122.56</v>
      </c>
      <c r="N1717" s="13">
        <v>260.44</v>
      </c>
    </row>
    <row r="1718" spans="1:14" x14ac:dyDescent="0.3">
      <c r="A1718" s="7" t="s">
        <v>3065</v>
      </c>
      <c r="B1718" s="11" t="s">
        <v>3066</v>
      </c>
      <c r="C1718" s="12">
        <v>1</v>
      </c>
      <c r="D1718" s="12">
        <v>1</v>
      </c>
      <c r="E1718" s="15">
        <v>44044</v>
      </c>
      <c r="F1718" s="12">
        <v>168</v>
      </c>
      <c r="G1718" s="12">
        <v>0</v>
      </c>
      <c r="H1718" s="17">
        <v>0</v>
      </c>
      <c r="I1718" s="31">
        <v>0</v>
      </c>
      <c r="J1718" s="12">
        <v>168</v>
      </c>
      <c r="K1718" s="11" t="s">
        <v>11</v>
      </c>
      <c r="L1718" s="11" t="s">
        <v>12</v>
      </c>
      <c r="M1718" s="12">
        <v>25.2</v>
      </c>
      <c r="N1718" s="13">
        <v>142.80000000000001</v>
      </c>
    </row>
    <row r="1719" spans="1:14" x14ac:dyDescent="0.3">
      <c r="A1719" s="7" t="s">
        <v>3067</v>
      </c>
      <c r="B1719" s="11" t="s">
        <v>3068</v>
      </c>
      <c r="C1719" s="12">
        <v>1</v>
      </c>
      <c r="D1719" s="12">
        <v>1</v>
      </c>
      <c r="E1719" s="15">
        <v>44044</v>
      </c>
      <c r="F1719" s="12">
        <v>210</v>
      </c>
      <c r="G1719" s="12">
        <v>0</v>
      </c>
      <c r="H1719" s="17">
        <v>0</v>
      </c>
      <c r="I1719" s="31">
        <v>0</v>
      </c>
      <c r="J1719" s="12">
        <v>210</v>
      </c>
      <c r="K1719" s="11" t="s">
        <v>14</v>
      </c>
      <c r="L1719" s="11" t="s">
        <v>75</v>
      </c>
      <c r="M1719" s="12">
        <v>37.799999999999997</v>
      </c>
      <c r="N1719" s="13">
        <v>172.2</v>
      </c>
    </row>
    <row r="1720" spans="1:14" x14ac:dyDescent="0.3">
      <c r="A1720" s="7" t="s">
        <v>3069</v>
      </c>
      <c r="B1720" s="11" t="s">
        <v>3070</v>
      </c>
      <c r="C1720" s="12">
        <v>1</v>
      </c>
      <c r="D1720" s="12">
        <v>1</v>
      </c>
      <c r="E1720" s="15">
        <v>44044</v>
      </c>
      <c r="F1720" s="12">
        <v>220</v>
      </c>
      <c r="G1720" s="12">
        <v>0</v>
      </c>
      <c r="H1720" s="17">
        <v>0</v>
      </c>
      <c r="I1720" s="31">
        <v>0</v>
      </c>
      <c r="J1720" s="12">
        <v>220</v>
      </c>
      <c r="K1720" s="11" t="s">
        <v>14</v>
      </c>
      <c r="L1720" s="11" t="s">
        <v>15</v>
      </c>
      <c r="M1720" s="12">
        <v>39.6</v>
      </c>
      <c r="N1720" s="13">
        <v>180.4</v>
      </c>
    </row>
    <row r="1721" spans="1:14" x14ac:dyDescent="0.3">
      <c r="A1721" s="7" t="s">
        <v>3071</v>
      </c>
      <c r="B1721" s="11" t="s">
        <v>3072</v>
      </c>
      <c r="C1721" s="12">
        <v>1</v>
      </c>
      <c r="D1721" s="12">
        <v>1</v>
      </c>
      <c r="E1721" s="15">
        <v>44044</v>
      </c>
      <c r="F1721" s="12">
        <v>220</v>
      </c>
      <c r="G1721" s="12">
        <v>0</v>
      </c>
      <c r="H1721" s="17">
        <v>0</v>
      </c>
      <c r="I1721" s="31">
        <v>0</v>
      </c>
      <c r="J1721" s="12">
        <v>220</v>
      </c>
      <c r="K1721" s="11" t="s">
        <v>14</v>
      </c>
      <c r="L1721" s="11" t="s">
        <v>15</v>
      </c>
      <c r="M1721" s="12">
        <v>39.6</v>
      </c>
      <c r="N1721" s="13">
        <v>180.4</v>
      </c>
    </row>
    <row r="1722" spans="1:14" x14ac:dyDescent="0.3">
      <c r="A1722" s="7" t="s">
        <v>3073</v>
      </c>
      <c r="B1722" s="11" t="s">
        <v>3074</v>
      </c>
      <c r="C1722" s="12">
        <v>1</v>
      </c>
      <c r="D1722" s="12">
        <v>1</v>
      </c>
      <c r="E1722" s="15">
        <v>44044</v>
      </c>
      <c r="F1722" s="12">
        <v>255</v>
      </c>
      <c r="G1722" s="12">
        <v>0</v>
      </c>
      <c r="H1722" s="17">
        <v>0</v>
      </c>
      <c r="I1722" s="31">
        <v>0</v>
      </c>
      <c r="J1722" s="12">
        <v>255</v>
      </c>
      <c r="K1722" s="11" t="s">
        <v>20</v>
      </c>
      <c r="L1722" s="11" t="s">
        <v>102</v>
      </c>
      <c r="M1722" s="12">
        <v>66.3</v>
      </c>
      <c r="N1722" s="13">
        <v>188.7</v>
      </c>
    </row>
    <row r="1723" spans="1:14" x14ac:dyDescent="0.3">
      <c r="A1723" s="7" t="s">
        <v>3075</v>
      </c>
      <c r="B1723" s="11" t="s">
        <v>3076</v>
      </c>
      <c r="C1723" s="12">
        <v>1</v>
      </c>
      <c r="D1723" s="12">
        <v>1</v>
      </c>
      <c r="E1723" s="15">
        <v>44044</v>
      </c>
      <c r="F1723" s="12">
        <v>327</v>
      </c>
      <c r="G1723" s="12">
        <v>0</v>
      </c>
      <c r="H1723" s="17">
        <v>0</v>
      </c>
      <c r="I1723" s="31">
        <v>0</v>
      </c>
      <c r="J1723" s="12">
        <v>327</v>
      </c>
      <c r="K1723" s="11" t="s">
        <v>20</v>
      </c>
      <c r="L1723" s="11" t="s">
        <v>100</v>
      </c>
      <c r="M1723" s="12">
        <v>94.83</v>
      </c>
      <c r="N1723" s="13">
        <v>232.17000000000002</v>
      </c>
    </row>
    <row r="1724" spans="1:14" x14ac:dyDescent="0.3">
      <c r="A1724" s="7" t="s">
        <v>3077</v>
      </c>
      <c r="B1724" s="11" t="s">
        <v>3078</v>
      </c>
      <c r="C1724" s="12">
        <v>1</v>
      </c>
      <c r="D1724" s="12">
        <v>1</v>
      </c>
      <c r="E1724" s="15">
        <v>44044</v>
      </c>
      <c r="F1724" s="12">
        <v>327</v>
      </c>
      <c r="G1724" s="12">
        <v>0</v>
      </c>
      <c r="H1724" s="17">
        <v>0</v>
      </c>
      <c r="I1724" s="31">
        <v>0</v>
      </c>
      <c r="J1724" s="12">
        <v>327</v>
      </c>
      <c r="K1724" s="11" t="s">
        <v>20</v>
      </c>
      <c r="L1724" s="11" t="s">
        <v>100</v>
      </c>
      <c r="M1724" s="12">
        <v>94.83</v>
      </c>
      <c r="N1724" s="13">
        <v>232.17000000000002</v>
      </c>
    </row>
    <row r="1725" spans="1:14" x14ac:dyDescent="0.3">
      <c r="A1725" s="7" t="s">
        <v>3079</v>
      </c>
      <c r="B1725" s="11" t="s">
        <v>3080</v>
      </c>
      <c r="C1725" s="12">
        <v>1</v>
      </c>
      <c r="D1725" s="12">
        <v>1</v>
      </c>
      <c r="E1725" s="15">
        <v>44044</v>
      </c>
      <c r="F1725" s="12">
        <v>506</v>
      </c>
      <c r="G1725" s="12">
        <v>0</v>
      </c>
      <c r="H1725" s="17">
        <v>0</v>
      </c>
      <c r="I1725" s="31">
        <v>0</v>
      </c>
      <c r="J1725" s="12">
        <v>506</v>
      </c>
      <c r="K1725" s="11" t="s">
        <v>44</v>
      </c>
      <c r="L1725" s="11" t="s">
        <v>58</v>
      </c>
      <c r="M1725" s="12">
        <v>146.73999999999998</v>
      </c>
      <c r="N1725" s="13">
        <v>359.26</v>
      </c>
    </row>
    <row r="1726" spans="1:14" x14ac:dyDescent="0.3">
      <c r="A1726" s="7" t="s">
        <v>3081</v>
      </c>
      <c r="B1726" s="11" t="s">
        <v>3082</v>
      </c>
      <c r="C1726" s="12">
        <v>1</v>
      </c>
      <c r="D1726" s="12">
        <v>1</v>
      </c>
      <c r="E1726" s="15">
        <v>44044</v>
      </c>
      <c r="F1726" s="12">
        <v>180</v>
      </c>
      <c r="G1726" s="12">
        <v>0</v>
      </c>
      <c r="H1726" s="17">
        <v>0</v>
      </c>
      <c r="I1726" s="31">
        <v>0</v>
      </c>
      <c r="J1726" s="12">
        <v>180</v>
      </c>
      <c r="K1726" s="11" t="s">
        <v>60</v>
      </c>
      <c r="L1726" s="11" t="s">
        <v>1434</v>
      </c>
      <c r="M1726" s="12">
        <v>61.2</v>
      </c>
      <c r="N1726" s="13">
        <v>118.8</v>
      </c>
    </row>
    <row r="1727" spans="1:14" x14ac:dyDescent="0.3">
      <c r="A1727" s="7" t="s">
        <v>3083</v>
      </c>
      <c r="B1727" s="11" t="s">
        <v>3084</v>
      </c>
      <c r="C1727" s="12">
        <v>1</v>
      </c>
      <c r="D1727" s="12">
        <v>1</v>
      </c>
      <c r="E1727" s="15">
        <v>44044</v>
      </c>
      <c r="F1727" s="12">
        <v>345</v>
      </c>
      <c r="G1727" s="12">
        <v>0</v>
      </c>
      <c r="H1727" s="17">
        <v>0</v>
      </c>
      <c r="I1727" s="31">
        <v>0</v>
      </c>
      <c r="J1727" s="12">
        <v>345</v>
      </c>
      <c r="K1727" s="11" t="s">
        <v>63</v>
      </c>
      <c r="L1727" s="11" t="s">
        <v>116</v>
      </c>
      <c r="M1727" s="12">
        <v>106.95</v>
      </c>
      <c r="N1727" s="13">
        <v>238.05</v>
      </c>
    </row>
    <row r="1728" spans="1:14" x14ac:dyDescent="0.3">
      <c r="A1728" s="7" t="s">
        <v>3085</v>
      </c>
      <c r="B1728" s="11" t="s">
        <v>3086</v>
      </c>
      <c r="C1728" s="12">
        <v>1</v>
      </c>
      <c r="D1728" s="12">
        <v>1</v>
      </c>
      <c r="E1728" s="15">
        <v>44044</v>
      </c>
      <c r="F1728" s="12">
        <v>345</v>
      </c>
      <c r="G1728" s="12">
        <v>0</v>
      </c>
      <c r="H1728" s="17">
        <v>0</v>
      </c>
      <c r="I1728" s="31">
        <v>0</v>
      </c>
      <c r="J1728" s="12">
        <v>345</v>
      </c>
      <c r="K1728" s="11" t="s">
        <v>63</v>
      </c>
      <c r="L1728" s="11" t="s">
        <v>116</v>
      </c>
      <c r="M1728" s="12">
        <v>106.95</v>
      </c>
      <c r="N1728" s="13">
        <v>238.05</v>
      </c>
    </row>
    <row r="1729" spans="1:14" x14ac:dyDescent="0.3">
      <c r="A1729" s="7" t="s">
        <v>3087</v>
      </c>
      <c r="B1729" s="11" t="s">
        <v>3088</v>
      </c>
      <c r="C1729" s="12">
        <v>1</v>
      </c>
      <c r="D1729" s="12">
        <v>1</v>
      </c>
      <c r="E1729" s="15">
        <v>44044</v>
      </c>
      <c r="F1729" s="12">
        <v>383</v>
      </c>
      <c r="G1729" s="12">
        <v>0</v>
      </c>
      <c r="H1729" s="17">
        <v>0</v>
      </c>
      <c r="I1729" s="31">
        <v>0</v>
      </c>
      <c r="J1729" s="12">
        <v>383</v>
      </c>
      <c r="K1729" s="11" t="s">
        <v>63</v>
      </c>
      <c r="L1729" s="11" t="s">
        <v>66</v>
      </c>
      <c r="M1729" s="12">
        <v>122.56</v>
      </c>
      <c r="N1729" s="13">
        <v>260.44</v>
      </c>
    </row>
    <row r="1730" spans="1:14" x14ac:dyDescent="0.3">
      <c r="A1730" s="7" t="s">
        <v>3089</v>
      </c>
      <c r="B1730" s="11" t="s">
        <v>3090</v>
      </c>
      <c r="C1730" s="12">
        <v>1</v>
      </c>
      <c r="D1730" s="12">
        <v>1</v>
      </c>
      <c r="E1730" s="15">
        <v>44044</v>
      </c>
      <c r="F1730" s="12">
        <v>383</v>
      </c>
      <c r="G1730" s="12">
        <v>0</v>
      </c>
      <c r="H1730" s="17">
        <v>0</v>
      </c>
      <c r="I1730" s="31">
        <v>0</v>
      </c>
      <c r="J1730" s="12">
        <v>383</v>
      </c>
      <c r="K1730" s="11" t="s">
        <v>63</v>
      </c>
      <c r="L1730" s="11" t="s">
        <v>66</v>
      </c>
      <c r="M1730" s="12">
        <v>122.56</v>
      </c>
      <c r="N1730" s="13">
        <v>260.44</v>
      </c>
    </row>
    <row r="1731" spans="1:14" x14ac:dyDescent="0.3">
      <c r="A1731" s="7" t="s">
        <v>3091</v>
      </c>
      <c r="B1731" s="11" t="s">
        <v>3092</v>
      </c>
      <c r="C1731" s="12">
        <v>1</v>
      </c>
      <c r="D1731" s="12">
        <v>1</v>
      </c>
      <c r="E1731" s="15">
        <v>44044</v>
      </c>
      <c r="F1731" s="12">
        <v>172</v>
      </c>
      <c r="G1731" s="12">
        <v>0</v>
      </c>
      <c r="H1731" s="17">
        <v>0</v>
      </c>
      <c r="I1731" s="31">
        <v>0</v>
      </c>
      <c r="J1731" s="12">
        <v>172</v>
      </c>
      <c r="K1731" s="11" t="s">
        <v>11</v>
      </c>
      <c r="L1731" s="11" t="s">
        <v>71</v>
      </c>
      <c r="M1731" s="12">
        <v>65.36</v>
      </c>
      <c r="N1731" s="13">
        <v>106.64</v>
      </c>
    </row>
    <row r="1732" spans="1:14" x14ac:dyDescent="0.3">
      <c r="A1732" s="7" t="s">
        <v>3093</v>
      </c>
      <c r="B1732" s="11" t="s">
        <v>3094</v>
      </c>
      <c r="C1732" s="12">
        <v>1</v>
      </c>
      <c r="D1732" s="12">
        <v>1</v>
      </c>
      <c r="E1732" s="15">
        <v>44044</v>
      </c>
      <c r="F1732" s="12">
        <v>172</v>
      </c>
      <c r="G1732" s="12">
        <v>0</v>
      </c>
      <c r="H1732" s="17">
        <v>0</v>
      </c>
      <c r="I1732" s="31">
        <v>0</v>
      </c>
      <c r="J1732" s="12">
        <v>172</v>
      </c>
      <c r="K1732" s="11" t="s">
        <v>11</v>
      </c>
      <c r="L1732" s="11" t="s">
        <v>71</v>
      </c>
      <c r="M1732" s="12">
        <v>65.36</v>
      </c>
      <c r="N1732" s="13">
        <v>106.64</v>
      </c>
    </row>
    <row r="1733" spans="1:14" x14ac:dyDescent="0.3">
      <c r="A1733" s="7" t="s">
        <v>3095</v>
      </c>
      <c r="B1733" s="11" t="s">
        <v>3096</v>
      </c>
      <c r="C1733" s="12">
        <v>1</v>
      </c>
      <c r="D1733" s="12">
        <v>1</v>
      </c>
      <c r="E1733" s="15">
        <v>44044</v>
      </c>
      <c r="F1733" s="12">
        <v>240</v>
      </c>
      <c r="G1733" s="12">
        <v>0</v>
      </c>
      <c r="H1733" s="17">
        <v>0</v>
      </c>
      <c r="I1733" s="31">
        <v>0</v>
      </c>
      <c r="J1733" s="12">
        <v>240</v>
      </c>
      <c r="K1733" s="11" t="s">
        <v>14</v>
      </c>
      <c r="L1733" s="11" t="s">
        <v>17</v>
      </c>
      <c r="M1733" s="12">
        <v>43.199999999999996</v>
      </c>
      <c r="N1733" s="13">
        <v>196.8</v>
      </c>
    </row>
    <row r="1734" spans="1:14" x14ac:dyDescent="0.3">
      <c r="A1734" s="7" t="s">
        <v>3097</v>
      </c>
      <c r="B1734" s="11" t="s">
        <v>3098</v>
      </c>
      <c r="C1734" s="12">
        <v>1</v>
      </c>
      <c r="D1734" s="12">
        <v>1</v>
      </c>
      <c r="E1734" s="15">
        <v>44044</v>
      </c>
      <c r="F1734" s="12">
        <v>440</v>
      </c>
      <c r="G1734" s="12">
        <v>0</v>
      </c>
      <c r="H1734" s="17">
        <v>0</v>
      </c>
      <c r="I1734" s="31">
        <v>0</v>
      </c>
      <c r="J1734" s="12">
        <v>440</v>
      </c>
      <c r="K1734" s="11" t="s">
        <v>44</v>
      </c>
      <c r="L1734" s="11" t="s">
        <v>52</v>
      </c>
      <c r="M1734" s="12">
        <v>136.4</v>
      </c>
      <c r="N1734" s="13">
        <v>303.60000000000002</v>
      </c>
    </row>
    <row r="1735" spans="1:14" x14ac:dyDescent="0.3">
      <c r="A1735" s="7" t="s">
        <v>3099</v>
      </c>
      <c r="B1735" s="11" t="s">
        <v>3100</v>
      </c>
      <c r="C1735" s="12">
        <v>1</v>
      </c>
      <c r="D1735" s="12">
        <v>1</v>
      </c>
      <c r="E1735" s="15">
        <v>44044</v>
      </c>
      <c r="F1735" s="12">
        <v>336</v>
      </c>
      <c r="G1735" s="12">
        <v>0</v>
      </c>
      <c r="H1735" s="17">
        <v>0</v>
      </c>
      <c r="I1735" s="31">
        <v>0</v>
      </c>
      <c r="J1735" s="12">
        <v>336</v>
      </c>
      <c r="K1735" s="11" t="s">
        <v>60</v>
      </c>
      <c r="L1735" s="11" t="s">
        <v>247</v>
      </c>
      <c r="M1735" s="12">
        <v>120.96</v>
      </c>
      <c r="N1735" s="13">
        <v>215.04000000000002</v>
      </c>
    </row>
    <row r="1736" spans="1:14" x14ac:dyDescent="0.3">
      <c r="A1736" s="7" t="s">
        <v>3101</v>
      </c>
      <c r="B1736" s="11" t="s">
        <v>3102</v>
      </c>
      <c r="C1736" s="12">
        <v>1</v>
      </c>
      <c r="D1736" s="12">
        <v>1</v>
      </c>
      <c r="E1736" s="15">
        <v>44044</v>
      </c>
      <c r="F1736" s="12">
        <v>345</v>
      </c>
      <c r="G1736" s="12">
        <v>0</v>
      </c>
      <c r="H1736" s="17">
        <v>0</v>
      </c>
      <c r="I1736" s="31">
        <v>0</v>
      </c>
      <c r="J1736" s="12">
        <v>345</v>
      </c>
      <c r="K1736" s="11" t="s">
        <v>63</v>
      </c>
      <c r="L1736" s="11" t="s">
        <v>116</v>
      </c>
      <c r="M1736" s="12">
        <v>106.95</v>
      </c>
      <c r="N1736" s="13">
        <v>238.05</v>
      </c>
    </row>
    <row r="1737" spans="1:14" x14ac:dyDescent="0.3">
      <c r="A1737" s="7" t="s">
        <v>3103</v>
      </c>
      <c r="B1737" s="11" t="s">
        <v>3104</v>
      </c>
      <c r="C1737" s="12">
        <v>1</v>
      </c>
      <c r="D1737" s="12">
        <v>1</v>
      </c>
      <c r="E1737" s="15">
        <v>44044</v>
      </c>
      <c r="F1737" s="12">
        <v>539</v>
      </c>
      <c r="G1737" s="12">
        <v>0</v>
      </c>
      <c r="H1737" s="17">
        <v>0</v>
      </c>
      <c r="I1737" s="31">
        <v>0</v>
      </c>
      <c r="J1737" s="12">
        <v>539</v>
      </c>
      <c r="K1737" s="11" t="s">
        <v>44</v>
      </c>
      <c r="L1737" s="11" t="s">
        <v>1089</v>
      </c>
      <c r="M1737" s="12">
        <v>156.31</v>
      </c>
      <c r="N1737" s="13">
        <v>382.69</v>
      </c>
    </row>
    <row r="1738" spans="1:14" x14ac:dyDescent="0.3">
      <c r="A1738" s="7" t="s">
        <v>3105</v>
      </c>
      <c r="B1738" s="11" t="s">
        <v>3106</v>
      </c>
      <c r="C1738" s="12">
        <v>1</v>
      </c>
      <c r="D1738" s="12">
        <v>1</v>
      </c>
      <c r="E1738" s="15">
        <v>44044</v>
      </c>
      <c r="F1738" s="12">
        <v>180</v>
      </c>
      <c r="G1738" s="12">
        <v>0</v>
      </c>
      <c r="H1738" s="17">
        <v>0</v>
      </c>
      <c r="I1738" s="31">
        <v>0</v>
      </c>
      <c r="J1738" s="12">
        <v>180</v>
      </c>
      <c r="K1738" s="11" t="s">
        <v>60</v>
      </c>
      <c r="L1738" s="11" t="s">
        <v>1434</v>
      </c>
      <c r="M1738" s="12">
        <v>61.2</v>
      </c>
      <c r="N1738" s="13">
        <v>118.8</v>
      </c>
    </row>
    <row r="1739" spans="1:14" x14ac:dyDescent="0.3">
      <c r="A1739" s="7" t="s">
        <v>3107</v>
      </c>
      <c r="B1739" s="11" t="s">
        <v>3108</v>
      </c>
      <c r="C1739" s="12">
        <v>1</v>
      </c>
      <c r="D1739" s="12">
        <v>1</v>
      </c>
      <c r="E1739" s="15">
        <v>44044</v>
      </c>
      <c r="F1739" s="12">
        <v>447</v>
      </c>
      <c r="G1739" s="12">
        <v>0</v>
      </c>
      <c r="H1739" s="17">
        <v>0</v>
      </c>
      <c r="I1739" s="31">
        <v>0</v>
      </c>
      <c r="J1739" s="12">
        <v>447</v>
      </c>
      <c r="K1739" s="11" t="s">
        <v>63</v>
      </c>
      <c r="L1739" s="11" t="s">
        <v>64</v>
      </c>
      <c r="M1739" s="12">
        <v>156.44999999999999</v>
      </c>
      <c r="N1739" s="13">
        <v>290.55</v>
      </c>
    </row>
    <row r="1740" spans="1:14" x14ac:dyDescent="0.3">
      <c r="A1740" s="7" t="s">
        <v>3109</v>
      </c>
      <c r="B1740" s="11" t="s">
        <v>3110</v>
      </c>
      <c r="C1740" s="12">
        <v>1</v>
      </c>
      <c r="D1740" s="12">
        <v>1</v>
      </c>
      <c r="E1740" s="15">
        <v>44044</v>
      </c>
      <c r="F1740" s="12">
        <v>345</v>
      </c>
      <c r="G1740" s="12">
        <v>0</v>
      </c>
      <c r="H1740" s="17">
        <v>0</v>
      </c>
      <c r="I1740" s="31">
        <v>0</v>
      </c>
      <c r="J1740" s="12">
        <v>345</v>
      </c>
      <c r="K1740" s="11" t="s">
        <v>63</v>
      </c>
      <c r="L1740" s="11" t="s">
        <v>116</v>
      </c>
      <c r="M1740" s="12">
        <v>106.95</v>
      </c>
      <c r="N1740" s="13">
        <v>238.05</v>
      </c>
    </row>
    <row r="1741" spans="1:14" x14ac:dyDescent="0.3">
      <c r="A1741" s="7" t="s">
        <v>3111</v>
      </c>
      <c r="B1741" s="11" t="s">
        <v>3112</v>
      </c>
      <c r="C1741" s="12">
        <v>1</v>
      </c>
      <c r="D1741" s="12">
        <v>1</v>
      </c>
      <c r="E1741" s="15">
        <v>44044</v>
      </c>
      <c r="F1741" s="12">
        <v>383</v>
      </c>
      <c r="G1741" s="12">
        <v>0</v>
      </c>
      <c r="H1741" s="17">
        <v>0</v>
      </c>
      <c r="I1741" s="31">
        <v>0</v>
      </c>
      <c r="J1741" s="12">
        <v>383</v>
      </c>
      <c r="K1741" s="11" t="s">
        <v>63</v>
      </c>
      <c r="L1741" s="11" t="s">
        <v>66</v>
      </c>
      <c r="M1741" s="12">
        <v>122.56</v>
      </c>
      <c r="N1741" s="13">
        <v>260.44</v>
      </c>
    </row>
    <row r="1742" spans="1:14" x14ac:dyDescent="0.3">
      <c r="A1742" s="7" t="s">
        <v>3113</v>
      </c>
      <c r="B1742" s="11" t="s">
        <v>3114</v>
      </c>
      <c r="C1742" s="12">
        <v>1</v>
      </c>
      <c r="D1742" s="12">
        <v>1</v>
      </c>
      <c r="E1742" s="15">
        <v>44044</v>
      </c>
      <c r="F1742" s="12">
        <v>168</v>
      </c>
      <c r="G1742" s="12">
        <v>0</v>
      </c>
      <c r="H1742" s="17">
        <v>0</v>
      </c>
      <c r="I1742" s="31">
        <v>0</v>
      </c>
      <c r="J1742" s="12">
        <v>168</v>
      </c>
      <c r="K1742" s="11" t="s">
        <v>11</v>
      </c>
      <c r="L1742" s="11" t="s">
        <v>12</v>
      </c>
      <c r="M1742" s="12">
        <v>25.2</v>
      </c>
      <c r="N1742" s="13">
        <v>142.80000000000001</v>
      </c>
    </row>
    <row r="1743" spans="1:14" x14ac:dyDescent="0.3">
      <c r="A1743" s="7" t="s">
        <v>3115</v>
      </c>
      <c r="B1743" s="11" t="s">
        <v>3116</v>
      </c>
      <c r="C1743" s="12">
        <v>1</v>
      </c>
      <c r="D1743" s="12">
        <v>1</v>
      </c>
      <c r="E1743" s="15">
        <v>44044</v>
      </c>
      <c r="F1743" s="12">
        <v>205</v>
      </c>
      <c r="G1743" s="12">
        <v>0</v>
      </c>
      <c r="H1743" s="17">
        <v>0</v>
      </c>
      <c r="I1743" s="31">
        <v>0</v>
      </c>
      <c r="J1743" s="12">
        <v>205</v>
      </c>
      <c r="K1743" s="11" t="s">
        <v>14</v>
      </c>
      <c r="L1743" s="11" t="s">
        <v>87</v>
      </c>
      <c r="M1743" s="12">
        <v>36.9</v>
      </c>
      <c r="N1743" s="13">
        <v>168.1</v>
      </c>
    </row>
    <row r="1744" spans="1:14" x14ac:dyDescent="0.3">
      <c r="A1744" s="7" t="s">
        <v>3117</v>
      </c>
      <c r="B1744" s="11" t="s">
        <v>3118</v>
      </c>
      <c r="C1744" s="12">
        <v>1</v>
      </c>
      <c r="D1744" s="12">
        <v>1</v>
      </c>
      <c r="E1744" s="15">
        <v>44044</v>
      </c>
      <c r="F1744" s="12">
        <v>192</v>
      </c>
      <c r="G1744" s="12">
        <v>0</v>
      </c>
      <c r="H1744" s="17">
        <v>0</v>
      </c>
      <c r="I1744" s="31">
        <v>0</v>
      </c>
      <c r="J1744" s="12">
        <v>192</v>
      </c>
      <c r="K1744" s="11" t="s">
        <v>14</v>
      </c>
      <c r="L1744" s="11" t="s">
        <v>78</v>
      </c>
      <c r="M1744" s="12">
        <v>34.56</v>
      </c>
      <c r="N1744" s="13">
        <v>157.44</v>
      </c>
    </row>
    <row r="1745" spans="1:14" x14ac:dyDescent="0.3">
      <c r="A1745" s="7" t="s">
        <v>3119</v>
      </c>
      <c r="B1745" s="11" t="s">
        <v>3120</v>
      </c>
      <c r="C1745" s="12">
        <v>1</v>
      </c>
      <c r="D1745" s="12">
        <v>1</v>
      </c>
      <c r="E1745" s="15">
        <v>44044</v>
      </c>
      <c r="F1745" s="12">
        <v>240</v>
      </c>
      <c r="G1745" s="12">
        <v>0</v>
      </c>
      <c r="H1745" s="17">
        <v>0</v>
      </c>
      <c r="I1745" s="31">
        <v>0</v>
      </c>
      <c r="J1745" s="12">
        <v>240</v>
      </c>
      <c r="K1745" s="11" t="s">
        <v>14</v>
      </c>
      <c r="L1745" s="11" t="s">
        <v>17</v>
      </c>
      <c r="M1745" s="12">
        <v>43.199999999999996</v>
      </c>
      <c r="N1745" s="13">
        <v>196.8</v>
      </c>
    </row>
    <row r="1746" spans="1:14" x14ac:dyDescent="0.3">
      <c r="A1746" s="7" t="s">
        <v>3121</v>
      </c>
      <c r="B1746" s="11" t="s">
        <v>3122</v>
      </c>
      <c r="C1746" s="12">
        <v>1</v>
      </c>
      <c r="D1746" s="12">
        <v>1</v>
      </c>
      <c r="E1746" s="15">
        <v>44044</v>
      </c>
      <c r="F1746" s="12">
        <v>313</v>
      </c>
      <c r="G1746" s="12">
        <v>0</v>
      </c>
      <c r="H1746" s="17">
        <v>0</v>
      </c>
      <c r="I1746" s="31">
        <v>0</v>
      </c>
      <c r="J1746" s="12">
        <v>313</v>
      </c>
      <c r="K1746" s="11" t="s">
        <v>20</v>
      </c>
      <c r="L1746" s="11" t="s">
        <v>21</v>
      </c>
      <c r="M1746" s="12">
        <v>93.899999999999991</v>
      </c>
      <c r="N1746" s="13">
        <v>219.10000000000002</v>
      </c>
    </row>
    <row r="1747" spans="1:14" x14ac:dyDescent="0.3">
      <c r="A1747" s="7" t="s">
        <v>3123</v>
      </c>
      <c r="B1747" s="11" t="s">
        <v>3124</v>
      </c>
      <c r="C1747" s="12">
        <v>1</v>
      </c>
      <c r="D1747" s="12">
        <v>1</v>
      </c>
      <c r="E1747" s="15">
        <v>44044</v>
      </c>
      <c r="F1747" s="12">
        <v>327</v>
      </c>
      <c r="G1747" s="12">
        <v>0</v>
      </c>
      <c r="H1747" s="17">
        <v>0</v>
      </c>
      <c r="I1747" s="31">
        <v>0</v>
      </c>
      <c r="J1747" s="12">
        <v>327</v>
      </c>
      <c r="K1747" s="11" t="s">
        <v>20</v>
      </c>
      <c r="L1747" s="11" t="s">
        <v>100</v>
      </c>
      <c r="M1747" s="12">
        <v>94.83</v>
      </c>
      <c r="N1747" s="13">
        <v>232.17000000000002</v>
      </c>
    </row>
    <row r="1748" spans="1:14" x14ac:dyDescent="0.3">
      <c r="A1748" s="7" t="s">
        <v>3125</v>
      </c>
      <c r="B1748" s="11" t="s">
        <v>3126</v>
      </c>
      <c r="C1748" s="12">
        <v>1</v>
      </c>
      <c r="D1748" s="12">
        <v>1</v>
      </c>
      <c r="E1748" s="15">
        <v>44044</v>
      </c>
      <c r="F1748" s="12">
        <v>313</v>
      </c>
      <c r="G1748" s="12">
        <v>0</v>
      </c>
      <c r="H1748" s="17">
        <v>0</v>
      </c>
      <c r="I1748" s="31">
        <v>0</v>
      </c>
      <c r="J1748" s="12">
        <v>313</v>
      </c>
      <c r="K1748" s="11" t="s">
        <v>20</v>
      </c>
      <c r="L1748" s="11" t="s">
        <v>21</v>
      </c>
      <c r="M1748" s="12">
        <v>93.899999999999991</v>
      </c>
      <c r="N1748" s="13">
        <v>219.10000000000002</v>
      </c>
    </row>
    <row r="1749" spans="1:14" x14ac:dyDescent="0.3">
      <c r="A1749" s="7" t="s">
        <v>3127</v>
      </c>
      <c r="B1749" s="11" t="s">
        <v>3128</v>
      </c>
      <c r="C1749" s="12">
        <v>1</v>
      </c>
      <c r="D1749" s="12">
        <v>1</v>
      </c>
      <c r="E1749" s="15">
        <v>44044</v>
      </c>
      <c r="F1749" s="12">
        <v>1086</v>
      </c>
      <c r="G1749" s="12">
        <v>0</v>
      </c>
      <c r="H1749" s="17">
        <v>0</v>
      </c>
      <c r="I1749" s="31">
        <v>0</v>
      </c>
      <c r="J1749" s="12">
        <v>1086</v>
      </c>
      <c r="K1749" s="11" t="s">
        <v>23</v>
      </c>
      <c r="L1749" s="11" t="s">
        <v>467</v>
      </c>
      <c r="M1749" s="12">
        <v>293.22000000000003</v>
      </c>
      <c r="N1749" s="13">
        <v>792.78</v>
      </c>
    </row>
    <row r="1750" spans="1:14" x14ac:dyDescent="0.3">
      <c r="A1750" s="7" t="s">
        <v>3129</v>
      </c>
      <c r="B1750" s="11" t="s">
        <v>3130</v>
      </c>
      <c r="C1750" s="12">
        <v>1</v>
      </c>
      <c r="D1750" s="12">
        <v>1</v>
      </c>
      <c r="E1750" s="15">
        <v>44044</v>
      </c>
      <c r="F1750" s="12">
        <v>1086</v>
      </c>
      <c r="G1750" s="12">
        <v>0</v>
      </c>
      <c r="H1750" s="17">
        <v>0</v>
      </c>
      <c r="I1750" s="31">
        <v>0</v>
      </c>
      <c r="J1750" s="12">
        <v>1086</v>
      </c>
      <c r="K1750" s="11" t="s">
        <v>23</v>
      </c>
      <c r="L1750" s="11" t="s">
        <v>467</v>
      </c>
      <c r="M1750" s="12">
        <v>293.22000000000003</v>
      </c>
      <c r="N1750" s="13">
        <v>792.78</v>
      </c>
    </row>
    <row r="1751" spans="1:14" x14ac:dyDescent="0.3">
      <c r="A1751" s="7" t="s">
        <v>3131</v>
      </c>
      <c r="B1751" s="11" t="s">
        <v>3132</v>
      </c>
      <c r="C1751" s="12">
        <v>1</v>
      </c>
      <c r="D1751" s="12">
        <v>1</v>
      </c>
      <c r="E1751" s="15">
        <v>44044</v>
      </c>
      <c r="F1751" s="12">
        <v>383</v>
      </c>
      <c r="G1751" s="12">
        <v>0</v>
      </c>
      <c r="H1751" s="17">
        <v>0</v>
      </c>
      <c r="I1751" s="31">
        <v>0</v>
      </c>
      <c r="J1751" s="12">
        <v>383</v>
      </c>
      <c r="K1751" s="11" t="s">
        <v>63</v>
      </c>
      <c r="L1751" s="11" t="s">
        <v>66</v>
      </c>
      <c r="M1751" s="12">
        <v>122.56</v>
      </c>
      <c r="N1751" s="13">
        <v>260.44</v>
      </c>
    </row>
    <row r="1752" spans="1:14" x14ac:dyDescent="0.3">
      <c r="A1752" s="7" t="s">
        <v>3133</v>
      </c>
      <c r="B1752" s="11" t="s">
        <v>3134</v>
      </c>
      <c r="C1752" s="12">
        <v>1</v>
      </c>
      <c r="D1752" s="12">
        <v>1</v>
      </c>
      <c r="E1752" s="15">
        <v>44044</v>
      </c>
      <c r="F1752" s="12">
        <v>168</v>
      </c>
      <c r="G1752" s="12">
        <v>0</v>
      </c>
      <c r="H1752" s="17">
        <v>0</v>
      </c>
      <c r="I1752" s="31">
        <v>0</v>
      </c>
      <c r="J1752" s="12">
        <v>168</v>
      </c>
      <c r="K1752" s="11" t="s">
        <v>11</v>
      </c>
      <c r="L1752" s="11" t="s">
        <v>12</v>
      </c>
      <c r="M1752" s="12">
        <v>25.2</v>
      </c>
      <c r="N1752" s="13">
        <v>142.80000000000001</v>
      </c>
    </row>
    <row r="1753" spans="1:14" x14ac:dyDescent="0.3">
      <c r="A1753" s="7" t="s">
        <v>3135</v>
      </c>
      <c r="B1753" s="11" t="s">
        <v>3136</v>
      </c>
      <c r="C1753" s="12">
        <v>1</v>
      </c>
      <c r="D1753" s="12">
        <v>1</v>
      </c>
      <c r="E1753" s="15">
        <v>44044</v>
      </c>
      <c r="F1753" s="12">
        <v>240</v>
      </c>
      <c r="G1753" s="12">
        <v>0</v>
      </c>
      <c r="H1753" s="17">
        <v>0</v>
      </c>
      <c r="I1753" s="31">
        <v>0</v>
      </c>
      <c r="J1753" s="12">
        <v>240</v>
      </c>
      <c r="K1753" s="11" t="s">
        <v>14</v>
      </c>
      <c r="L1753" s="11" t="s">
        <v>17</v>
      </c>
      <c r="M1753" s="12">
        <v>43.199999999999996</v>
      </c>
      <c r="N1753" s="13">
        <v>196.8</v>
      </c>
    </row>
    <row r="1754" spans="1:14" x14ac:dyDescent="0.3">
      <c r="A1754" s="7" t="s">
        <v>3137</v>
      </c>
      <c r="B1754" s="11" t="s">
        <v>3138</v>
      </c>
      <c r="C1754" s="12">
        <v>1</v>
      </c>
      <c r="D1754" s="12">
        <v>1</v>
      </c>
      <c r="E1754" s="15">
        <v>44044</v>
      </c>
      <c r="F1754" s="12">
        <v>205</v>
      </c>
      <c r="G1754" s="12">
        <v>0</v>
      </c>
      <c r="H1754" s="17">
        <v>0</v>
      </c>
      <c r="I1754" s="31">
        <v>0</v>
      </c>
      <c r="J1754" s="12">
        <v>205</v>
      </c>
      <c r="K1754" s="11" t="s">
        <v>14</v>
      </c>
      <c r="L1754" s="11" t="s">
        <v>87</v>
      </c>
      <c r="M1754" s="12">
        <v>36.9</v>
      </c>
      <c r="N1754" s="13">
        <v>168.1</v>
      </c>
    </row>
    <row r="1755" spans="1:14" x14ac:dyDescent="0.3">
      <c r="A1755" s="7" t="s">
        <v>3139</v>
      </c>
      <c r="B1755" s="11" t="s">
        <v>3140</v>
      </c>
      <c r="C1755" s="12">
        <v>1</v>
      </c>
      <c r="D1755" s="12">
        <v>1</v>
      </c>
      <c r="E1755" s="15">
        <v>44044</v>
      </c>
      <c r="F1755" s="12">
        <v>327</v>
      </c>
      <c r="G1755" s="12">
        <v>0</v>
      </c>
      <c r="H1755" s="17">
        <v>0</v>
      </c>
      <c r="I1755" s="31">
        <v>0</v>
      </c>
      <c r="J1755" s="12">
        <v>327</v>
      </c>
      <c r="K1755" s="11" t="s">
        <v>20</v>
      </c>
      <c r="L1755" s="11" t="s">
        <v>100</v>
      </c>
      <c r="M1755" s="12">
        <v>94.83</v>
      </c>
      <c r="N1755" s="13">
        <v>232.17000000000002</v>
      </c>
    </row>
    <row r="1756" spans="1:14" x14ac:dyDescent="0.3">
      <c r="A1756" s="7" t="s">
        <v>3141</v>
      </c>
      <c r="B1756" s="11" t="s">
        <v>3142</v>
      </c>
      <c r="C1756" s="12">
        <v>1</v>
      </c>
      <c r="D1756" s="12">
        <v>1</v>
      </c>
      <c r="E1756" s="15">
        <v>44044</v>
      </c>
      <c r="F1756" s="12">
        <v>313</v>
      </c>
      <c r="G1756" s="12">
        <v>0</v>
      </c>
      <c r="H1756" s="17">
        <v>0</v>
      </c>
      <c r="I1756" s="31">
        <v>0</v>
      </c>
      <c r="J1756" s="12">
        <v>313</v>
      </c>
      <c r="K1756" s="11" t="s">
        <v>20</v>
      </c>
      <c r="L1756" s="11" t="s">
        <v>21</v>
      </c>
      <c r="M1756" s="12">
        <v>93.899999999999991</v>
      </c>
      <c r="N1756" s="13">
        <v>219.10000000000002</v>
      </c>
    </row>
    <row r="1757" spans="1:14" x14ac:dyDescent="0.3">
      <c r="A1757" s="7" t="s">
        <v>3143</v>
      </c>
      <c r="B1757" s="11" t="s">
        <v>3144</v>
      </c>
      <c r="C1757" s="12">
        <v>1</v>
      </c>
      <c r="D1757" s="12">
        <v>1</v>
      </c>
      <c r="E1757" s="15">
        <v>44044</v>
      </c>
      <c r="F1757" s="12">
        <v>313</v>
      </c>
      <c r="G1757" s="12">
        <v>0</v>
      </c>
      <c r="H1757" s="17">
        <v>0</v>
      </c>
      <c r="I1757" s="31">
        <v>0</v>
      </c>
      <c r="J1757" s="12">
        <v>313</v>
      </c>
      <c r="K1757" s="11" t="s">
        <v>20</v>
      </c>
      <c r="L1757" s="11" t="s">
        <v>21</v>
      </c>
      <c r="M1757" s="12">
        <v>93.899999999999991</v>
      </c>
      <c r="N1757" s="13">
        <v>219.10000000000002</v>
      </c>
    </row>
    <row r="1758" spans="1:14" x14ac:dyDescent="0.3">
      <c r="A1758" s="7" t="s">
        <v>3145</v>
      </c>
      <c r="B1758" s="11" t="s">
        <v>3146</v>
      </c>
      <c r="C1758" s="12">
        <v>1</v>
      </c>
      <c r="D1758" s="12">
        <v>1</v>
      </c>
      <c r="E1758" s="15">
        <v>44044</v>
      </c>
      <c r="F1758" s="12">
        <v>889</v>
      </c>
      <c r="G1758" s="12">
        <v>0</v>
      </c>
      <c r="H1758" s="17">
        <v>0</v>
      </c>
      <c r="I1758" s="31">
        <v>0</v>
      </c>
      <c r="J1758" s="12">
        <v>889</v>
      </c>
      <c r="K1758" s="11" t="s">
        <v>23</v>
      </c>
      <c r="L1758" s="11" t="s">
        <v>309</v>
      </c>
      <c r="M1758" s="12">
        <v>222.25</v>
      </c>
      <c r="N1758" s="13">
        <v>666.75</v>
      </c>
    </row>
    <row r="1759" spans="1:14" x14ac:dyDescent="0.3">
      <c r="A1759" s="7" t="s">
        <v>3147</v>
      </c>
      <c r="B1759" s="11" t="s">
        <v>3148</v>
      </c>
      <c r="C1759" s="12">
        <v>1</v>
      </c>
      <c r="D1759" s="12">
        <v>1</v>
      </c>
      <c r="E1759" s="15">
        <v>44044</v>
      </c>
      <c r="F1759" s="12">
        <v>992</v>
      </c>
      <c r="G1759" s="12">
        <v>0</v>
      </c>
      <c r="H1759" s="17">
        <v>0</v>
      </c>
      <c r="I1759" s="31">
        <v>0</v>
      </c>
      <c r="J1759" s="12">
        <v>992</v>
      </c>
      <c r="K1759" s="11" t="s">
        <v>23</v>
      </c>
      <c r="L1759" s="11" t="s">
        <v>405</v>
      </c>
      <c r="M1759" s="12">
        <v>277.76000000000005</v>
      </c>
      <c r="N1759" s="13">
        <v>714.24</v>
      </c>
    </row>
    <row r="1760" spans="1:14" x14ac:dyDescent="0.3">
      <c r="A1760" s="7" t="s">
        <v>3149</v>
      </c>
      <c r="B1760" s="11" t="s">
        <v>3150</v>
      </c>
      <c r="C1760" s="12">
        <v>1</v>
      </c>
      <c r="D1760" s="12">
        <v>1</v>
      </c>
      <c r="E1760" s="15">
        <v>44044</v>
      </c>
      <c r="F1760" s="12">
        <v>1101</v>
      </c>
      <c r="G1760" s="12">
        <v>0</v>
      </c>
      <c r="H1760" s="17">
        <v>0</v>
      </c>
      <c r="I1760" s="31">
        <v>0</v>
      </c>
      <c r="J1760" s="12">
        <v>1101</v>
      </c>
      <c r="K1760" s="11" t="s">
        <v>26</v>
      </c>
      <c r="L1760" s="11" t="s">
        <v>33</v>
      </c>
      <c r="M1760" s="12">
        <v>396.36</v>
      </c>
      <c r="N1760" s="13">
        <v>704.64</v>
      </c>
    </row>
    <row r="1761" spans="1:14" x14ac:dyDescent="0.3">
      <c r="A1761" s="7" t="s">
        <v>3151</v>
      </c>
      <c r="B1761" s="11" t="s">
        <v>3152</v>
      </c>
      <c r="C1761" s="12">
        <v>1</v>
      </c>
      <c r="D1761" s="12">
        <v>1</v>
      </c>
      <c r="E1761" s="15">
        <v>44044</v>
      </c>
      <c r="F1761" s="12">
        <v>383</v>
      </c>
      <c r="G1761" s="12">
        <v>0</v>
      </c>
      <c r="H1761" s="17">
        <v>0</v>
      </c>
      <c r="I1761" s="31">
        <v>0</v>
      </c>
      <c r="J1761" s="12">
        <v>383</v>
      </c>
      <c r="K1761" s="11" t="s">
        <v>63</v>
      </c>
      <c r="L1761" s="11" t="s">
        <v>66</v>
      </c>
      <c r="M1761" s="12">
        <v>122.56</v>
      </c>
      <c r="N1761" s="13">
        <v>260.44</v>
      </c>
    </row>
    <row r="1762" spans="1:14" x14ac:dyDescent="0.3">
      <c r="A1762" s="7" t="s">
        <v>3153</v>
      </c>
      <c r="B1762" s="11" t="s">
        <v>3154</v>
      </c>
      <c r="C1762" s="12">
        <v>1</v>
      </c>
      <c r="D1762" s="12">
        <v>1</v>
      </c>
      <c r="E1762" s="15">
        <v>44044</v>
      </c>
      <c r="F1762" s="12">
        <v>144</v>
      </c>
      <c r="G1762" s="12">
        <v>0</v>
      </c>
      <c r="H1762" s="17">
        <v>0</v>
      </c>
      <c r="I1762" s="31">
        <v>0</v>
      </c>
      <c r="J1762" s="12">
        <v>144</v>
      </c>
      <c r="K1762" s="11" t="s">
        <v>11</v>
      </c>
      <c r="L1762" s="11" t="s">
        <v>119</v>
      </c>
      <c r="M1762" s="12">
        <v>66.240000000000009</v>
      </c>
      <c r="N1762" s="13">
        <v>77.759999999999991</v>
      </c>
    </row>
    <row r="1763" spans="1:14" x14ac:dyDescent="0.3">
      <c r="A1763" s="7" t="s">
        <v>3155</v>
      </c>
      <c r="B1763" s="11" t="s">
        <v>3156</v>
      </c>
      <c r="C1763" s="12">
        <v>1</v>
      </c>
      <c r="D1763" s="12">
        <v>1</v>
      </c>
      <c r="E1763" s="15">
        <v>44044</v>
      </c>
      <c r="F1763" s="12">
        <v>192</v>
      </c>
      <c r="G1763" s="12">
        <v>0</v>
      </c>
      <c r="H1763" s="17">
        <v>0</v>
      </c>
      <c r="I1763" s="31">
        <v>0</v>
      </c>
      <c r="J1763" s="12">
        <v>192</v>
      </c>
      <c r="K1763" s="11" t="s">
        <v>14</v>
      </c>
      <c r="L1763" s="11" t="s">
        <v>78</v>
      </c>
      <c r="M1763" s="12">
        <v>34.56</v>
      </c>
      <c r="N1763" s="13">
        <v>157.44</v>
      </c>
    </row>
    <row r="1764" spans="1:14" x14ac:dyDescent="0.3">
      <c r="A1764" s="7" t="s">
        <v>3157</v>
      </c>
      <c r="B1764" s="11" t="s">
        <v>3158</v>
      </c>
      <c r="C1764" s="12">
        <v>1</v>
      </c>
      <c r="D1764" s="12">
        <v>1</v>
      </c>
      <c r="E1764" s="15">
        <v>44044</v>
      </c>
      <c r="F1764" s="12">
        <v>313</v>
      </c>
      <c r="G1764" s="12">
        <v>0</v>
      </c>
      <c r="H1764" s="17">
        <v>0</v>
      </c>
      <c r="I1764" s="31">
        <v>0</v>
      </c>
      <c r="J1764" s="12">
        <v>313</v>
      </c>
      <c r="K1764" s="11" t="s">
        <v>20</v>
      </c>
      <c r="L1764" s="11" t="s">
        <v>21</v>
      </c>
      <c r="M1764" s="12">
        <v>93.899999999999991</v>
      </c>
      <c r="N1764" s="13">
        <v>219.10000000000002</v>
      </c>
    </row>
    <row r="1765" spans="1:14" x14ac:dyDescent="0.3">
      <c r="A1765" s="7" t="s">
        <v>3159</v>
      </c>
      <c r="B1765" s="11" t="s">
        <v>3160</v>
      </c>
      <c r="C1765" s="12">
        <v>1</v>
      </c>
      <c r="D1765" s="12">
        <v>1</v>
      </c>
      <c r="E1765" s="15">
        <v>44044</v>
      </c>
      <c r="F1765" s="12">
        <v>255</v>
      </c>
      <c r="G1765" s="12">
        <v>0</v>
      </c>
      <c r="H1765" s="17">
        <v>0</v>
      </c>
      <c r="I1765" s="31">
        <v>0</v>
      </c>
      <c r="J1765" s="12">
        <v>255</v>
      </c>
      <c r="K1765" s="11" t="s">
        <v>20</v>
      </c>
      <c r="L1765" s="11" t="s">
        <v>102</v>
      </c>
      <c r="M1765" s="12">
        <v>66.3</v>
      </c>
      <c r="N1765" s="13">
        <v>188.7</v>
      </c>
    </row>
    <row r="1766" spans="1:14" x14ac:dyDescent="0.3">
      <c r="A1766" s="7" t="s">
        <v>3161</v>
      </c>
      <c r="B1766" s="11" t="s">
        <v>3162</v>
      </c>
      <c r="C1766" s="12">
        <v>1</v>
      </c>
      <c r="D1766" s="12">
        <v>1</v>
      </c>
      <c r="E1766" s="15">
        <v>44044</v>
      </c>
      <c r="F1766" s="12">
        <v>327</v>
      </c>
      <c r="G1766" s="12">
        <v>0</v>
      </c>
      <c r="H1766" s="17">
        <v>0</v>
      </c>
      <c r="I1766" s="31">
        <v>0</v>
      </c>
      <c r="J1766" s="12">
        <v>327</v>
      </c>
      <c r="K1766" s="11" t="s">
        <v>20</v>
      </c>
      <c r="L1766" s="11" t="s">
        <v>100</v>
      </c>
      <c r="M1766" s="12">
        <v>94.83</v>
      </c>
      <c r="N1766" s="13">
        <v>232.17000000000002</v>
      </c>
    </row>
    <row r="1767" spans="1:14" x14ac:dyDescent="0.3">
      <c r="A1767" s="7" t="s">
        <v>3163</v>
      </c>
      <c r="B1767" s="11" t="s">
        <v>3164</v>
      </c>
      <c r="C1767" s="12">
        <v>1</v>
      </c>
      <c r="D1767" s="12">
        <v>1</v>
      </c>
      <c r="E1767" s="15">
        <v>44044</v>
      </c>
      <c r="F1767" s="12">
        <v>474</v>
      </c>
      <c r="G1767" s="12">
        <v>0</v>
      </c>
      <c r="H1767" s="17">
        <v>0</v>
      </c>
      <c r="I1767" s="31">
        <v>0</v>
      </c>
      <c r="J1767" s="12">
        <v>474</v>
      </c>
      <c r="K1767" s="11" t="s">
        <v>23</v>
      </c>
      <c r="L1767" s="11" t="s">
        <v>499</v>
      </c>
      <c r="M1767" s="12">
        <v>175.38</v>
      </c>
      <c r="N1767" s="13">
        <v>298.62</v>
      </c>
    </row>
    <row r="1768" spans="1:14" x14ac:dyDescent="0.3">
      <c r="A1768" s="7" t="s">
        <v>3165</v>
      </c>
      <c r="B1768" s="11" t="s">
        <v>3166</v>
      </c>
      <c r="C1768" s="12">
        <v>1</v>
      </c>
      <c r="D1768" s="12">
        <v>1</v>
      </c>
      <c r="E1768" s="15">
        <v>44044</v>
      </c>
      <c r="F1768" s="12">
        <v>889</v>
      </c>
      <c r="G1768" s="12">
        <v>0</v>
      </c>
      <c r="H1768" s="17">
        <v>0</v>
      </c>
      <c r="I1768" s="31">
        <v>0</v>
      </c>
      <c r="J1768" s="12">
        <v>889</v>
      </c>
      <c r="K1768" s="11" t="s">
        <v>23</v>
      </c>
      <c r="L1768" s="11" t="s">
        <v>309</v>
      </c>
      <c r="M1768" s="12">
        <v>222.25</v>
      </c>
      <c r="N1768" s="13">
        <v>666.75</v>
      </c>
    </row>
    <row r="1769" spans="1:14" x14ac:dyDescent="0.3">
      <c r="A1769" s="7" t="s">
        <v>3167</v>
      </c>
      <c r="B1769" s="11" t="s">
        <v>3168</v>
      </c>
      <c r="C1769" s="12">
        <v>1</v>
      </c>
      <c r="D1769" s="12">
        <v>1</v>
      </c>
      <c r="E1769" s="15">
        <v>44044</v>
      </c>
      <c r="F1769" s="12">
        <v>1101</v>
      </c>
      <c r="G1769" s="12">
        <v>0</v>
      </c>
      <c r="H1769" s="17">
        <v>0</v>
      </c>
      <c r="I1769" s="31">
        <v>0</v>
      </c>
      <c r="J1769" s="12">
        <v>1101</v>
      </c>
      <c r="K1769" s="11" t="s">
        <v>26</v>
      </c>
      <c r="L1769" s="11" t="s">
        <v>33</v>
      </c>
      <c r="M1769" s="12">
        <v>396.36</v>
      </c>
      <c r="N1769" s="13">
        <v>704.64</v>
      </c>
    </row>
    <row r="1770" spans="1:14" x14ac:dyDescent="0.3">
      <c r="A1770" s="7" t="s">
        <v>3169</v>
      </c>
      <c r="B1770" s="11" t="s">
        <v>3170</v>
      </c>
      <c r="C1770" s="12">
        <v>1</v>
      </c>
      <c r="D1770" s="12">
        <v>1</v>
      </c>
      <c r="E1770" s="15">
        <v>44044</v>
      </c>
      <c r="F1770" s="12">
        <v>1491</v>
      </c>
      <c r="G1770" s="12">
        <v>0</v>
      </c>
      <c r="H1770" s="17">
        <v>0</v>
      </c>
      <c r="I1770" s="31">
        <v>0</v>
      </c>
      <c r="J1770" s="12">
        <v>1491</v>
      </c>
      <c r="K1770" s="11" t="s">
        <v>26</v>
      </c>
      <c r="L1770" s="11" t="s">
        <v>31</v>
      </c>
      <c r="M1770" s="12">
        <v>506.94000000000005</v>
      </c>
      <c r="N1770" s="13">
        <v>984.06</v>
      </c>
    </row>
    <row r="1771" spans="1:14" x14ac:dyDescent="0.3">
      <c r="A1771" s="7" t="s">
        <v>3171</v>
      </c>
      <c r="B1771" s="11" t="s">
        <v>3172</v>
      </c>
      <c r="C1771" s="12">
        <v>1</v>
      </c>
      <c r="D1771" s="12">
        <v>1</v>
      </c>
      <c r="E1771" s="15">
        <v>44044</v>
      </c>
      <c r="F1771" s="12">
        <v>144</v>
      </c>
      <c r="G1771" s="12">
        <v>0</v>
      </c>
      <c r="H1771" s="17">
        <v>0</v>
      </c>
      <c r="I1771" s="31">
        <v>0</v>
      </c>
      <c r="J1771" s="12">
        <v>144</v>
      </c>
      <c r="K1771" s="11" t="s">
        <v>11</v>
      </c>
      <c r="L1771" s="11" t="s">
        <v>119</v>
      </c>
      <c r="M1771" s="12">
        <v>66.240000000000009</v>
      </c>
      <c r="N1771" s="13">
        <v>77.759999999999991</v>
      </c>
    </row>
    <row r="1772" spans="1:14" x14ac:dyDescent="0.3">
      <c r="A1772" s="7" t="s">
        <v>3173</v>
      </c>
      <c r="B1772" s="11" t="s">
        <v>3174</v>
      </c>
      <c r="C1772" s="12">
        <v>1</v>
      </c>
      <c r="D1772" s="12">
        <v>1</v>
      </c>
      <c r="E1772" s="15">
        <v>44044</v>
      </c>
      <c r="F1772" s="12">
        <v>240</v>
      </c>
      <c r="G1772" s="12">
        <v>0</v>
      </c>
      <c r="H1772" s="17">
        <v>0</v>
      </c>
      <c r="I1772" s="31">
        <v>0</v>
      </c>
      <c r="J1772" s="12">
        <v>240</v>
      </c>
      <c r="K1772" s="11" t="s">
        <v>14</v>
      </c>
      <c r="L1772" s="11" t="s">
        <v>17</v>
      </c>
      <c r="M1772" s="12">
        <v>43.199999999999996</v>
      </c>
      <c r="N1772" s="13">
        <v>196.8</v>
      </c>
    </row>
    <row r="1773" spans="1:14" x14ac:dyDescent="0.3">
      <c r="A1773" s="7" t="s">
        <v>3175</v>
      </c>
      <c r="B1773" s="11" t="s">
        <v>3176</v>
      </c>
      <c r="C1773" s="12">
        <v>1</v>
      </c>
      <c r="D1773" s="12">
        <v>1</v>
      </c>
      <c r="E1773" s="15">
        <v>44044</v>
      </c>
      <c r="F1773" s="12">
        <v>327</v>
      </c>
      <c r="G1773" s="12">
        <v>0</v>
      </c>
      <c r="H1773" s="17">
        <v>0</v>
      </c>
      <c r="I1773" s="31">
        <v>0</v>
      </c>
      <c r="J1773" s="12">
        <v>327</v>
      </c>
      <c r="K1773" s="11" t="s">
        <v>20</v>
      </c>
      <c r="L1773" s="11" t="s">
        <v>100</v>
      </c>
      <c r="M1773" s="12">
        <v>94.83</v>
      </c>
      <c r="N1773" s="13">
        <v>232.17000000000002</v>
      </c>
    </row>
    <row r="1774" spans="1:14" x14ac:dyDescent="0.3">
      <c r="A1774" s="7" t="s">
        <v>3177</v>
      </c>
      <c r="B1774" s="11" t="s">
        <v>3178</v>
      </c>
      <c r="C1774" s="12">
        <v>1</v>
      </c>
      <c r="D1774" s="12">
        <v>1</v>
      </c>
      <c r="E1774" s="15">
        <v>44044</v>
      </c>
      <c r="F1774" s="12">
        <v>255</v>
      </c>
      <c r="G1774" s="12">
        <v>0</v>
      </c>
      <c r="H1774" s="17">
        <v>0</v>
      </c>
      <c r="I1774" s="31">
        <v>0</v>
      </c>
      <c r="J1774" s="12">
        <v>255</v>
      </c>
      <c r="K1774" s="11" t="s">
        <v>20</v>
      </c>
      <c r="L1774" s="11" t="s">
        <v>102</v>
      </c>
      <c r="M1774" s="12">
        <v>66.3</v>
      </c>
      <c r="N1774" s="13">
        <v>188.7</v>
      </c>
    </row>
    <row r="1775" spans="1:14" x14ac:dyDescent="0.3">
      <c r="A1775" s="7" t="s">
        <v>3179</v>
      </c>
      <c r="B1775" s="11" t="s">
        <v>3180</v>
      </c>
      <c r="C1775" s="12">
        <v>1</v>
      </c>
      <c r="D1775" s="12">
        <v>1</v>
      </c>
      <c r="E1775" s="15">
        <v>44044</v>
      </c>
      <c r="F1775" s="12">
        <v>258</v>
      </c>
      <c r="G1775" s="12">
        <v>0</v>
      </c>
      <c r="H1775" s="17">
        <v>0</v>
      </c>
      <c r="I1775" s="31">
        <v>0</v>
      </c>
      <c r="J1775" s="12">
        <v>258</v>
      </c>
      <c r="K1775" s="11" t="s">
        <v>20</v>
      </c>
      <c r="L1775" s="11" t="s">
        <v>105</v>
      </c>
      <c r="M1775" s="12">
        <v>72.240000000000009</v>
      </c>
      <c r="N1775" s="13">
        <v>185.76</v>
      </c>
    </row>
    <row r="1776" spans="1:14" x14ac:dyDescent="0.3">
      <c r="A1776" s="7" t="s">
        <v>3181</v>
      </c>
      <c r="B1776" s="11" t="s">
        <v>3182</v>
      </c>
      <c r="C1776" s="12">
        <v>1</v>
      </c>
      <c r="D1776" s="12">
        <v>1</v>
      </c>
      <c r="E1776" s="15">
        <v>44044</v>
      </c>
      <c r="F1776" s="12">
        <v>992</v>
      </c>
      <c r="G1776" s="12">
        <v>0</v>
      </c>
      <c r="H1776" s="17">
        <v>0</v>
      </c>
      <c r="I1776" s="31">
        <v>0</v>
      </c>
      <c r="J1776" s="12">
        <v>992</v>
      </c>
      <c r="K1776" s="11" t="s">
        <v>23</v>
      </c>
      <c r="L1776" s="11" t="s">
        <v>405</v>
      </c>
      <c r="M1776" s="12">
        <v>277.76000000000005</v>
      </c>
      <c r="N1776" s="13">
        <v>714.24</v>
      </c>
    </row>
    <row r="1777" spans="1:14" x14ac:dyDescent="0.3">
      <c r="A1777" s="7" t="s">
        <v>3183</v>
      </c>
      <c r="B1777" s="11" t="s">
        <v>3184</v>
      </c>
      <c r="C1777" s="12">
        <v>1</v>
      </c>
      <c r="D1777" s="12">
        <v>1</v>
      </c>
      <c r="E1777" s="15">
        <v>44044</v>
      </c>
      <c r="F1777" s="12">
        <v>1086</v>
      </c>
      <c r="G1777" s="12">
        <v>0</v>
      </c>
      <c r="H1777" s="17">
        <v>0</v>
      </c>
      <c r="I1777" s="31">
        <v>0</v>
      </c>
      <c r="J1777" s="12">
        <v>1086</v>
      </c>
      <c r="K1777" s="11" t="s">
        <v>23</v>
      </c>
      <c r="L1777" s="11" t="s">
        <v>467</v>
      </c>
      <c r="M1777" s="12">
        <v>293.22000000000003</v>
      </c>
      <c r="N1777" s="13">
        <v>792.78</v>
      </c>
    </row>
    <row r="1778" spans="1:14" x14ac:dyDescent="0.3">
      <c r="A1778" s="7" t="s">
        <v>3185</v>
      </c>
      <c r="B1778" s="11" t="s">
        <v>3186</v>
      </c>
      <c r="C1778" s="12">
        <v>1</v>
      </c>
      <c r="D1778" s="12">
        <v>1</v>
      </c>
      <c r="E1778" s="15">
        <v>44044</v>
      </c>
      <c r="F1778" s="12">
        <v>1101</v>
      </c>
      <c r="G1778" s="12">
        <v>0</v>
      </c>
      <c r="H1778" s="17">
        <v>0</v>
      </c>
      <c r="I1778" s="31">
        <v>0</v>
      </c>
      <c r="J1778" s="12">
        <v>1101</v>
      </c>
      <c r="K1778" s="11" t="s">
        <v>26</v>
      </c>
      <c r="L1778" s="11" t="s">
        <v>33</v>
      </c>
      <c r="M1778" s="12">
        <v>396.36</v>
      </c>
      <c r="N1778" s="13">
        <v>704.64</v>
      </c>
    </row>
    <row r="1779" spans="1:14" x14ac:dyDescent="0.3">
      <c r="A1779" s="7" t="s">
        <v>3187</v>
      </c>
      <c r="B1779" s="11" t="s">
        <v>3188</v>
      </c>
      <c r="C1779" s="12">
        <v>1</v>
      </c>
      <c r="D1779" s="12">
        <v>1</v>
      </c>
      <c r="E1779" s="15">
        <v>44044</v>
      </c>
      <c r="F1779" s="12">
        <v>948</v>
      </c>
      <c r="G1779" s="12">
        <v>0</v>
      </c>
      <c r="H1779" s="17">
        <v>0</v>
      </c>
      <c r="I1779" s="31">
        <v>0</v>
      </c>
      <c r="J1779" s="12">
        <v>948</v>
      </c>
      <c r="K1779" s="11" t="s">
        <v>26</v>
      </c>
      <c r="L1779" s="11" t="s">
        <v>27</v>
      </c>
      <c r="M1779" s="12">
        <v>303.36</v>
      </c>
      <c r="N1779" s="13">
        <v>644.64</v>
      </c>
    </row>
    <row r="1780" spans="1:14" x14ac:dyDescent="0.3">
      <c r="A1780" s="7" t="s">
        <v>3189</v>
      </c>
      <c r="B1780" s="11" t="s">
        <v>3190</v>
      </c>
      <c r="C1780" s="12">
        <v>1</v>
      </c>
      <c r="D1780" s="12">
        <v>1</v>
      </c>
      <c r="E1780" s="15">
        <v>44044</v>
      </c>
      <c r="F1780" s="12">
        <v>1491</v>
      </c>
      <c r="G1780" s="12">
        <v>0</v>
      </c>
      <c r="H1780" s="17">
        <v>0</v>
      </c>
      <c r="I1780" s="31">
        <v>0</v>
      </c>
      <c r="J1780" s="12">
        <v>1491</v>
      </c>
      <c r="K1780" s="11" t="s">
        <v>26</v>
      </c>
      <c r="L1780" s="11" t="s">
        <v>31</v>
      </c>
      <c r="M1780" s="12">
        <v>506.94000000000005</v>
      </c>
      <c r="N1780" s="13">
        <v>984.06</v>
      </c>
    </row>
    <row r="1781" spans="1:14" x14ac:dyDescent="0.3">
      <c r="A1781" s="7" t="s">
        <v>3191</v>
      </c>
      <c r="B1781" s="11" t="s">
        <v>3192</v>
      </c>
      <c r="C1781" s="12">
        <v>1</v>
      </c>
      <c r="D1781" s="12">
        <v>1</v>
      </c>
      <c r="E1781" s="15">
        <v>44044</v>
      </c>
      <c r="F1781" s="12">
        <v>168</v>
      </c>
      <c r="G1781" s="12">
        <v>0</v>
      </c>
      <c r="H1781" s="17">
        <v>0</v>
      </c>
      <c r="I1781" s="31">
        <v>0</v>
      </c>
      <c r="J1781" s="12">
        <v>168</v>
      </c>
      <c r="K1781" s="11" t="s">
        <v>11</v>
      </c>
      <c r="L1781" s="11" t="s">
        <v>121</v>
      </c>
      <c r="M1781" s="12">
        <v>75.600000000000009</v>
      </c>
      <c r="N1781" s="13">
        <v>92.399999999999991</v>
      </c>
    </row>
    <row r="1782" spans="1:14" x14ac:dyDescent="0.3">
      <c r="A1782" s="7" t="s">
        <v>3193</v>
      </c>
      <c r="B1782" s="11" t="s">
        <v>3194</v>
      </c>
      <c r="C1782" s="12">
        <v>1</v>
      </c>
      <c r="D1782" s="12">
        <v>1</v>
      </c>
      <c r="E1782" s="15">
        <v>44044</v>
      </c>
      <c r="F1782" s="12">
        <v>210</v>
      </c>
      <c r="G1782" s="12">
        <v>0</v>
      </c>
      <c r="H1782" s="17">
        <v>0</v>
      </c>
      <c r="I1782" s="31">
        <v>0</v>
      </c>
      <c r="J1782" s="12">
        <v>210</v>
      </c>
      <c r="K1782" s="11" t="s">
        <v>14</v>
      </c>
      <c r="L1782" s="11" t="s">
        <v>75</v>
      </c>
      <c r="M1782" s="12">
        <v>37.799999999999997</v>
      </c>
      <c r="N1782" s="13">
        <v>172.2</v>
      </c>
    </row>
    <row r="1783" spans="1:14" x14ac:dyDescent="0.3">
      <c r="A1783" s="7" t="s">
        <v>3195</v>
      </c>
      <c r="B1783" s="11" t="s">
        <v>3196</v>
      </c>
      <c r="C1783" s="12">
        <v>1</v>
      </c>
      <c r="D1783" s="12">
        <v>1</v>
      </c>
      <c r="E1783" s="15">
        <v>44044</v>
      </c>
      <c r="F1783" s="12">
        <v>258</v>
      </c>
      <c r="G1783" s="12">
        <v>0</v>
      </c>
      <c r="H1783" s="17">
        <v>0</v>
      </c>
      <c r="I1783" s="31">
        <v>0</v>
      </c>
      <c r="J1783" s="12">
        <v>258</v>
      </c>
      <c r="K1783" s="11" t="s">
        <v>20</v>
      </c>
      <c r="L1783" s="11" t="s">
        <v>105</v>
      </c>
      <c r="M1783" s="12">
        <v>72.240000000000009</v>
      </c>
      <c r="N1783" s="13">
        <v>185.76</v>
      </c>
    </row>
    <row r="1784" spans="1:14" x14ac:dyDescent="0.3">
      <c r="A1784" s="7" t="s">
        <v>3197</v>
      </c>
      <c r="B1784" s="11" t="s">
        <v>3198</v>
      </c>
      <c r="C1784" s="12">
        <v>1</v>
      </c>
      <c r="D1784" s="12">
        <v>1</v>
      </c>
      <c r="E1784" s="15">
        <v>44044</v>
      </c>
      <c r="F1784" s="12">
        <v>313</v>
      </c>
      <c r="G1784" s="12">
        <v>0</v>
      </c>
      <c r="H1784" s="17">
        <v>0</v>
      </c>
      <c r="I1784" s="31">
        <v>0</v>
      </c>
      <c r="J1784" s="12">
        <v>313</v>
      </c>
      <c r="K1784" s="11" t="s">
        <v>20</v>
      </c>
      <c r="L1784" s="11" t="s">
        <v>21</v>
      </c>
      <c r="M1784" s="12">
        <v>93.899999999999991</v>
      </c>
      <c r="N1784" s="13">
        <v>219.10000000000002</v>
      </c>
    </row>
    <row r="1785" spans="1:14" x14ac:dyDescent="0.3">
      <c r="A1785" s="7" t="s">
        <v>3199</v>
      </c>
      <c r="B1785" s="11" t="s">
        <v>3200</v>
      </c>
      <c r="C1785" s="12">
        <v>1</v>
      </c>
      <c r="D1785" s="12">
        <v>1</v>
      </c>
      <c r="E1785" s="15">
        <v>44044</v>
      </c>
      <c r="F1785" s="12">
        <v>889</v>
      </c>
      <c r="G1785" s="12">
        <v>0</v>
      </c>
      <c r="H1785" s="17">
        <v>0</v>
      </c>
      <c r="I1785" s="31">
        <v>0</v>
      </c>
      <c r="J1785" s="12">
        <v>889</v>
      </c>
      <c r="K1785" s="11" t="s">
        <v>23</v>
      </c>
      <c r="L1785" s="11" t="s">
        <v>309</v>
      </c>
      <c r="M1785" s="12">
        <v>222.25</v>
      </c>
      <c r="N1785" s="13">
        <v>666.75</v>
      </c>
    </row>
    <row r="1786" spans="1:14" x14ac:dyDescent="0.3">
      <c r="A1786" s="7" t="s">
        <v>3201</v>
      </c>
      <c r="B1786" s="11" t="s">
        <v>3202</v>
      </c>
      <c r="C1786" s="12">
        <v>1</v>
      </c>
      <c r="D1786" s="12">
        <v>1</v>
      </c>
      <c r="E1786" s="15">
        <v>44044</v>
      </c>
      <c r="F1786" s="12">
        <v>889</v>
      </c>
      <c r="G1786" s="12">
        <v>0</v>
      </c>
      <c r="H1786" s="17">
        <v>0</v>
      </c>
      <c r="I1786" s="31">
        <v>0</v>
      </c>
      <c r="J1786" s="12">
        <v>889</v>
      </c>
      <c r="K1786" s="11" t="s">
        <v>23</v>
      </c>
      <c r="L1786" s="11" t="s">
        <v>309</v>
      </c>
      <c r="M1786" s="12">
        <v>222.25</v>
      </c>
      <c r="N1786" s="13">
        <v>666.75</v>
      </c>
    </row>
    <row r="1787" spans="1:14" x14ac:dyDescent="0.3">
      <c r="A1787" s="7" t="s">
        <v>3203</v>
      </c>
      <c r="B1787" s="11" t="s">
        <v>3204</v>
      </c>
      <c r="C1787" s="12">
        <v>1</v>
      </c>
      <c r="D1787" s="12">
        <v>1</v>
      </c>
      <c r="E1787" s="15">
        <v>44044</v>
      </c>
      <c r="F1787" s="12">
        <v>1101</v>
      </c>
      <c r="G1787" s="12">
        <v>0</v>
      </c>
      <c r="H1787" s="17">
        <v>0</v>
      </c>
      <c r="I1787" s="31">
        <v>0</v>
      </c>
      <c r="J1787" s="12">
        <v>1101</v>
      </c>
      <c r="K1787" s="11" t="s">
        <v>26</v>
      </c>
      <c r="L1787" s="11" t="s">
        <v>33</v>
      </c>
      <c r="M1787" s="12">
        <v>396.36</v>
      </c>
      <c r="N1787" s="13">
        <v>704.64</v>
      </c>
    </row>
    <row r="1788" spans="1:14" x14ac:dyDescent="0.3">
      <c r="A1788" s="7" t="s">
        <v>3205</v>
      </c>
      <c r="B1788" s="11" t="s">
        <v>3206</v>
      </c>
      <c r="C1788" s="12">
        <v>1</v>
      </c>
      <c r="D1788" s="12">
        <v>1</v>
      </c>
      <c r="E1788" s="15">
        <v>44044</v>
      </c>
      <c r="F1788" s="12">
        <v>1491</v>
      </c>
      <c r="G1788" s="12">
        <v>0</v>
      </c>
      <c r="H1788" s="17">
        <v>0</v>
      </c>
      <c r="I1788" s="31">
        <v>0</v>
      </c>
      <c r="J1788" s="12">
        <v>1491</v>
      </c>
      <c r="K1788" s="11" t="s">
        <v>26</v>
      </c>
      <c r="L1788" s="11" t="s">
        <v>31</v>
      </c>
      <c r="M1788" s="12">
        <v>506.94000000000005</v>
      </c>
      <c r="N1788" s="13">
        <v>984.06</v>
      </c>
    </row>
    <row r="1789" spans="1:14" x14ac:dyDescent="0.3">
      <c r="A1789" s="7" t="s">
        <v>3207</v>
      </c>
      <c r="B1789" s="11" t="s">
        <v>3208</v>
      </c>
      <c r="C1789" s="12">
        <v>1</v>
      </c>
      <c r="D1789" s="12">
        <v>1</v>
      </c>
      <c r="E1789" s="15">
        <v>44044</v>
      </c>
      <c r="F1789" s="12">
        <v>1101</v>
      </c>
      <c r="G1789" s="12">
        <v>0</v>
      </c>
      <c r="H1789" s="17">
        <v>0</v>
      </c>
      <c r="I1789" s="31">
        <v>0</v>
      </c>
      <c r="J1789" s="12">
        <v>1101</v>
      </c>
      <c r="K1789" s="11" t="s">
        <v>26</v>
      </c>
      <c r="L1789" s="11" t="s">
        <v>33</v>
      </c>
      <c r="M1789" s="12">
        <v>396.36</v>
      </c>
      <c r="N1789" s="13">
        <v>704.64</v>
      </c>
    </row>
    <row r="1790" spans="1:14" x14ac:dyDescent="0.3">
      <c r="A1790" s="7" t="s">
        <v>3209</v>
      </c>
      <c r="B1790" s="11" t="s">
        <v>3210</v>
      </c>
      <c r="C1790" s="12">
        <v>1</v>
      </c>
      <c r="D1790" s="12">
        <v>1</v>
      </c>
      <c r="E1790" s="15">
        <v>44044</v>
      </c>
      <c r="F1790" s="12">
        <v>172</v>
      </c>
      <c r="G1790" s="12">
        <v>0</v>
      </c>
      <c r="H1790" s="17">
        <v>0</v>
      </c>
      <c r="I1790" s="31">
        <v>0</v>
      </c>
      <c r="J1790" s="12">
        <v>172</v>
      </c>
      <c r="K1790" s="11" t="s">
        <v>11</v>
      </c>
      <c r="L1790" s="11" t="s">
        <v>71</v>
      </c>
      <c r="M1790" s="12">
        <v>65.36</v>
      </c>
      <c r="N1790" s="13">
        <v>106.64</v>
      </c>
    </row>
    <row r="1791" spans="1:14" x14ac:dyDescent="0.3">
      <c r="A1791" s="7" t="s">
        <v>3211</v>
      </c>
      <c r="B1791" s="11" t="s">
        <v>3212</v>
      </c>
      <c r="C1791" s="12">
        <v>1</v>
      </c>
      <c r="D1791" s="12">
        <v>1</v>
      </c>
      <c r="E1791" s="15">
        <v>44044</v>
      </c>
      <c r="F1791" s="12">
        <v>240</v>
      </c>
      <c r="G1791" s="12">
        <v>0</v>
      </c>
      <c r="H1791" s="17">
        <v>0</v>
      </c>
      <c r="I1791" s="31">
        <v>0</v>
      </c>
      <c r="J1791" s="12">
        <v>240</v>
      </c>
      <c r="K1791" s="11" t="s">
        <v>14</v>
      </c>
      <c r="L1791" s="11" t="s">
        <v>17</v>
      </c>
      <c r="M1791" s="12">
        <v>43.199999999999996</v>
      </c>
      <c r="N1791" s="13">
        <v>196.8</v>
      </c>
    </row>
    <row r="1792" spans="1:14" x14ac:dyDescent="0.3">
      <c r="A1792" s="7" t="s">
        <v>3213</v>
      </c>
      <c r="B1792" s="11" t="s">
        <v>3214</v>
      </c>
      <c r="C1792" s="12">
        <v>1</v>
      </c>
      <c r="D1792" s="12">
        <v>1</v>
      </c>
      <c r="E1792" s="15">
        <v>44044</v>
      </c>
      <c r="F1792" s="12">
        <v>255</v>
      </c>
      <c r="G1792" s="12">
        <v>0</v>
      </c>
      <c r="H1792" s="17">
        <v>0</v>
      </c>
      <c r="I1792" s="31">
        <v>0</v>
      </c>
      <c r="J1792" s="12">
        <v>255</v>
      </c>
      <c r="K1792" s="11" t="s">
        <v>20</v>
      </c>
      <c r="L1792" s="11" t="s">
        <v>102</v>
      </c>
      <c r="M1792" s="12">
        <v>66.3</v>
      </c>
      <c r="N1792" s="13">
        <v>188.7</v>
      </c>
    </row>
    <row r="1793" spans="1:14" x14ac:dyDescent="0.3">
      <c r="A1793" s="7" t="s">
        <v>3215</v>
      </c>
      <c r="B1793" s="11" t="s">
        <v>3216</v>
      </c>
      <c r="C1793" s="12">
        <v>1</v>
      </c>
      <c r="D1793" s="12">
        <v>1</v>
      </c>
      <c r="E1793" s="15">
        <v>44044</v>
      </c>
      <c r="F1793" s="12">
        <v>474</v>
      </c>
      <c r="G1793" s="12">
        <v>0</v>
      </c>
      <c r="H1793" s="17">
        <v>0</v>
      </c>
      <c r="I1793" s="31">
        <v>0</v>
      </c>
      <c r="J1793" s="12">
        <v>474</v>
      </c>
      <c r="K1793" s="11" t="s">
        <v>23</v>
      </c>
      <c r="L1793" s="11" t="s">
        <v>499</v>
      </c>
      <c r="M1793" s="12">
        <v>175.38</v>
      </c>
      <c r="N1793" s="13">
        <v>298.62</v>
      </c>
    </row>
    <row r="1794" spans="1:14" x14ac:dyDescent="0.3">
      <c r="A1794" s="7" t="s">
        <v>3217</v>
      </c>
      <c r="B1794" s="11" t="s">
        <v>3218</v>
      </c>
      <c r="C1794" s="12">
        <v>1</v>
      </c>
      <c r="D1794" s="12">
        <v>1</v>
      </c>
      <c r="E1794" s="15">
        <v>44044</v>
      </c>
      <c r="F1794" s="12">
        <v>1086</v>
      </c>
      <c r="G1794" s="12">
        <v>0</v>
      </c>
      <c r="H1794" s="17">
        <v>0</v>
      </c>
      <c r="I1794" s="31">
        <v>0</v>
      </c>
      <c r="J1794" s="12">
        <v>1086</v>
      </c>
      <c r="K1794" s="11" t="s">
        <v>23</v>
      </c>
      <c r="L1794" s="11" t="s">
        <v>467</v>
      </c>
      <c r="M1794" s="12">
        <v>293.22000000000003</v>
      </c>
      <c r="N1794" s="13">
        <v>792.78</v>
      </c>
    </row>
    <row r="1795" spans="1:14" x14ac:dyDescent="0.3">
      <c r="A1795" s="7" t="s">
        <v>3219</v>
      </c>
      <c r="B1795" s="11" t="s">
        <v>3220</v>
      </c>
      <c r="C1795" s="12">
        <v>1</v>
      </c>
      <c r="D1795" s="12">
        <v>1</v>
      </c>
      <c r="E1795" s="15">
        <v>44044</v>
      </c>
      <c r="F1795" s="12">
        <v>1576</v>
      </c>
      <c r="G1795" s="12">
        <v>0</v>
      </c>
      <c r="H1795" s="17">
        <v>0</v>
      </c>
      <c r="I1795" s="31">
        <v>0</v>
      </c>
      <c r="J1795" s="12">
        <v>1576</v>
      </c>
      <c r="K1795" s="11" t="s">
        <v>26</v>
      </c>
      <c r="L1795" s="11" t="s">
        <v>407</v>
      </c>
      <c r="M1795" s="12">
        <v>520.08000000000004</v>
      </c>
      <c r="N1795" s="13">
        <v>1055.92</v>
      </c>
    </row>
    <row r="1796" spans="1:14" x14ac:dyDescent="0.3">
      <c r="A1796" s="7" t="s">
        <v>3221</v>
      </c>
      <c r="B1796" s="11" t="s">
        <v>3222</v>
      </c>
      <c r="C1796" s="12">
        <v>1</v>
      </c>
      <c r="D1796" s="12">
        <v>1</v>
      </c>
      <c r="E1796" s="15">
        <v>44044</v>
      </c>
      <c r="F1796" s="12">
        <v>1576</v>
      </c>
      <c r="G1796" s="12">
        <v>0</v>
      </c>
      <c r="H1796" s="17">
        <v>0</v>
      </c>
      <c r="I1796" s="31">
        <v>0</v>
      </c>
      <c r="J1796" s="12">
        <v>1576</v>
      </c>
      <c r="K1796" s="11" t="s">
        <v>26</v>
      </c>
      <c r="L1796" s="11" t="s">
        <v>407</v>
      </c>
      <c r="M1796" s="12">
        <v>520.08000000000004</v>
      </c>
      <c r="N1796" s="13">
        <v>1055.92</v>
      </c>
    </row>
    <row r="1797" spans="1:14" x14ac:dyDescent="0.3">
      <c r="A1797" s="7" t="s">
        <v>3223</v>
      </c>
      <c r="B1797" s="11" t="s">
        <v>3224</v>
      </c>
      <c r="C1797" s="12">
        <v>1</v>
      </c>
      <c r="D1797" s="12">
        <v>1</v>
      </c>
      <c r="E1797" s="15">
        <v>44044</v>
      </c>
      <c r="F1797" s="12">
        <v>948</v>
      </c>
      <c r="G1797" s="12">
        <v>0</v>
      </c>
      <c r="H1797" s="17">
        <v>0</v>
      </c>
      <c r="I1797" s="31">
        <v>0</v>
      </c>
      <c r="J1797" s="12">
        <v>948</v>
      </c>
      <c r="K1797" s="11" t="s">
        <v>26</v>
      </c>
      <c r="L1797" s="11" t="s">
        <v>27</v>
      </c>
      <c r="M1797" s="12">
        <v>303.36</v>
      </c>
      <c r="N1797" s="13">
        <v>644.64</v>
      </c>
    </row>
    <row r="1798" spans="1:14" x14ac:dyDescent="0.3">
      <c r="A1798" s="7" t="s">
        <v>3225</v>
      </c>
      <c r="B1798" s="11" t="s">
        <v>3226</v>
      </c>
      <c r="C1798" s="12">
        <v>1</v>
      </c>
      <c r="D1798" s="12">
        <v>1</v>
      </c>
      <c r="E1798" s="15">
        <v>44044</v>
      </c>
      <c r="F1798" s="12">
        <v>1491</v>
      </c>
      <c r="G1798" s="12">
        <v>0</v>
      </c>
      <c r="H1798" s="17">
        <v>0</v>
      </c>
      <c r="I1798" s="31">
        <v>0</v>
      </c>
      <c r="J1798" s="12">
        <v>1491</v>
      </c>
      <c r="K1798" s="11" t="s">
        <v>26</v>
      </c>
      <c r="L1798" s="11" t="s">
        <v>31</v>
      </c>
      <c r="M1798" s="12">
        <v>506.94000000000005</v>
      </c>
      <c r="N1798" s="13">
        <v>984.06</v>
      </c>
    </row>
    <row r="1799" spans="1:14" x14ac:dyDescent="0.3">
      <c r="A1799" s="7" t="s">
        <v>3227</v>
      </c>
      <c r="B1799" s="11" t="s">
        <v>3228</v>
      </c>
      <c r="C1799" s="12">
        <v>1</v>
      </c>
      <c r="D1799" s="12">
        <v>1</v>
      </c>
      <c r="E1799" s="15">
        <v>44044</v>
      </c>
      <c r="F1799" s="12">
        <v>636</v>
      </c>
      <c r="G1799" s="12">
        <v>0</v>
      </c>
      <c r="H1799" s="17">
        <v>0</v>
      </c>
      <c r="I1799" s="31">
        <v>0</v>
      </c>
      <c r="J1799" s="12">
        <v>636</v>
      </c>
      <c r="K1799" s="11" t="s">
        <v>41</v>
      </c>
      <c r="L1799" s="11" t="s">
        <v>194</v>
      </c>
      <c r="M1799" s="12">
        <v>216.24</v>
      </c>
      <c r="N1799" s="13">
        <v>419.76</v>
      </c>
    </row>
    <row r="1800" spans="1:14" x14ac:dyDescent="0.3">
      <c r="A1800" s="7" t="s">
        <v>3229</v>
      </c>
      <c r="B1800" s="11" t="s">
        <v>3230</v>
      </c>
      <c r="C1800" s="12">
        <v>1</v>
      </c>
      <c r="D1800" s="12">
        <v>1</v>
      </c>
      <c r="E1800" s="15">
        <v>44044</v>
      </c>
      <c r="F1800" s="12">
        <v>210</v>
      </c>
      <c r="G1800" s="12">
        <v>0</v>
      </c>
      <c r="H1800" s="17">
        <v>0</v>
      </c>
      <c r="I1800" s="31">
        <v>0</v>
      </c>
      <c r="J1800" s="12">
        <v>210</v>
      </c>
      <c r="K1800" s="11" t="s">
        <v>14</v>
      </c>
      <c r="L1800" s="11" t="s">
        <v>75</v>
      </c>
      <c r="M1800" s="12">
        <v>37.799999999999997</v>
      </c>
      <c r="N1800" s="13">
        <v>172.2</v>
      </c>
    </row>
    <row r="1801" spans="1:14" x14ac:dyDescent="0.3">
      <c r="A1801" s="7" t="s">
        <v>3231</v>
      </c>
      <c r="B1801" s="11" t="s">
        <v>3232</v>
      </c>
      <c r="C1801" s="12">
        <v>1</v>
      </c>
      <c r="D1801" s="12">
        <v>1</v>
      </c>
      <c r="E1801" s="15">
        <v>44044</v>
      </c>
      <c r="F1801" s="12">
        <v>255</v>
      </c>
      <c r="G1801" s="12">
        <v>0</v>
      </c>
      <c r="H1801" s="17">
        <v>0</v>
      </c>
      <c r="I1801" s="31">
        <v>0</v>
      </c>
      <c r="J1801" s="12">
        <v>255</v>
      </c>
      <c r="K1801" s="11" t="s">
        <v>20</v>
      </c>
      <c r="L1801" s="11" t="s">
        <v>102</v>
      </c>
      <c r="M1801" s="12">
        <v>66.3</v>
      </c>
      <c r="N1801" s="13">
        <v>188.7</v>
      </c>
    </row>
    <row r="1802" spans="1:14" x14ac:dyDescent="0.3">
      <c r="A1802" s="7" t="s">
        <v>3233</v>
      </c>
      <c r="B1802" s="11" t="s">
        <v>3234</v>
      </c>
      <c r="C1802" s="12">
        <v>1</v>
      </c>
      <c r="D1802" s="12">
        <v>1</v>
      </c>
      <c r="E1802" s="15">
        <v>44044</v>
      </c>
      <c r="F1802" s="12">
        <v>992</v>
      </c>
      <c r="G1802" s="12">
        <v>0</v>
      </c>
      <c r="H1802" s="17">
        <v>0</v>
      </c>
      <c r="I1802" s="31">
        <v>0</v>
      </c>
      <c r="J1802" s="12">
        <v>992</v>
      </c>
      <c r="K1802" s="11" t="s">
        <v>23</v>
      </c>
      <c r="L1802" s="11" t="s">
        <v>405</v>
      </c>
      <c r="M1802" s="12">
        <v>277.76000000000005</v>
      </c>
      <c r="N1802" s="13">
        <v>714.24</v>
      </c>
    </row>
    <row r="1803" spans="1:14" x14ac:dyDescent="0.3">
      <c r="A1803" s="7" t="s">
        <v>3235</v>
      </c>
      <c r="B1803" s="11" t="s">
        <v>3236</v>
      </c>
      <c r="C1803" s="12">
        <v>1</v>
      </c>
      <c r="D1803" s="12">
        <v>1</v>
      </c>
      <c r="E1803" s="15">
        <v>44044</v>
      </c>
      <c r="F1803" s="12">
        <v>526</v>
      </c>
      <c r="G1803" s="12">
        <v>0</v>
      </c>
      <c r="H1803" s="17">
        <v>0</v>
      </c>
      <c r="I1803" s="31">
        <v>0</v>
      </c>
      <c r="J1803" s="12">
        <v>526</v>
      </c>
      <c r="K1803" s="11" t="s">
        <v>23</v>
      </c>
      <c r="L1803" s="11" t="s">
        <v>183</v>
      </c>
      <c r="M1803" s="12">
        <v>210.4</v>
      </c>
      <c r="N1803" s="13">
        <v>315.60000000000002</v>
      </c>
    </row>
    <row r="1804" spans="1:14" x14ac:dyDescent="0.3">
      <c r="A1804" s="7" t="s">
        <v>3237</v>
      </c>
      <c r="B1804" s="11" t="s">
        <v>3238</v>
      </c>
      <c r="C1804" s="12">
        <v>1</v>
      </c>
      <c r="D1804" s="12">
        <v>1</v>
      </c>
      <c r="E1804" s="15">
        <v>44044</v>
      </c>
      <c r="F1804" s="12">
        <v>1101</v>
      </c>
      <c r="G1804" s="12">
        <v>0</v>
      </c>
      <c r="H1804" s="17">
        <v>0</v>
      </c>
      <c r="I1804" s="31">
        <v>0</v>
      </c>
      <c r="J1804" s="12">
        <v>1101</v>
      </c>
      <c r="K1804" s="11" t="s">
        <v>26</v>
      </c>
      <c r="L1804" s="11" t="s">
        <v>33</v>
      </c>
      <c r="M1804" s="12">
        <v>396.36</v>
      </c>
      <c r="N1804" s="13">
        <v>704.64</v>
      </c>
    </row>
    <row r="1805" spans="1:14" x14ac:dyDescent="0.3">
      <c r="A1805" s="7" t="s">
        <v>3239</v>
      </c>
      <c r="B1805" s="11" t="s">
        <v>3240</v>
      </c>
      <c r="C1805" s="12">
        <v>1</v>
      </c>
      <c r="D1805" s="12">
        <v>1</v>
      </c>
      <c r="E1805" s="15">
        <v>44044</v>
      </c>
      <c r="F1805" s="12">
        <v>1491</v>
      </c>
      <c r="G1805" s="12">
        <v>0</v>
      </c>
      <c r="H1805" s="17">
        <v>0</v>
      </c>
      <c r="I1805" s="31">
        <v>0</v>
      </c>
      <c r="J1805" s="12">
        <v>1491</v>
      </c>
      <c r="K1805" s="11" t="s">
        <v>26</v>
      </c>
      <c r="L1805" s="11" t="s">
        <v>31</v>
      </c>
      <c r="M1805" s="12">
        <v>506.94000000000005</v>
      </c>
      <c r="N1805" s="13">
        <v>984.06</v>
      </c>
    </row>
    <row r="1806" spans="1:14" x14ac:dyDescent="0.3">
      <c r="A1806" s="7" t="s">
        <v>3241</v>
      </c>
      <c r="B1806" s="11" t="s">
        <v>3242</v>
      </c>
      <c r="C1806" s="12">
        <v>1</v>
      </c>
      <c r="D1806" s="12">
        <v>1</v>
      </c>
      <c r="E1806" s="15">
        <v>44044</v>
      </c>
      <c r="F1806" s="12">
        <v>1576</v>
      </c>
      <c r="G1806" s="12">
        <v>0</v>
      </c>
      <c r="H1806" s="17">
        <v>0</v>
      </c>
      <c r="I1806" s="31">
        <v>0</v>
      </c>
      <c r="J1806" s="12">
        <v>1576</v>
      </c>
      <c r="K1806" s="11" t="s">
        <v>26</v>
      </c>
      <c r="L1806" s="11" t="s">
        <v>407</v>
      </c>
      <c r="M1806" s="12">
        <v>520.08000000000004</v>
      </c>
      <c r="N1806" s="13">
        <v>1055.92</v>
      </c>
    </row>
    <row r="1807" spans="1:14" x14ac:dyDescent="0.3">
      <c r="A1807" s="7" t="s">
        <v>3243</v>
      </c>
      <c r="B1807" s="11" t="s">
        <v>3244</v>
      </c>
      <c r="C1807" s="12">
        <v>1</v>
      </c>
      <c r="D1807" s="12">
        <v>1</v>
      </c>
      <c r="E1807" s="15">
        <v>44044</v>
      </c>
      <c r="F1807" s="12">
        <v>510</v>
      </c>
      <c r="G1807" s="12">
        <v>0</v>
      </c>
      <c r="H1807" s="17">
        <v>0</v>
      </c>
      <c r="I1807" s="31">
        <v>0</v>
      </c>
      <c r="J1807" s="12">
        <v>510</v>
      </c>
      <c r="K1807" s="11" t="s">
        <v>41</v>
      </c>
      <c r="L1807" s="11" t="s">
        <v>42</v>
      </c>
      <c r="M1807" s="12">
        <v>163.20000000000002</v>
      </c>
      <c r="N1807" s="13">
        <v>346.79999999999995</v>
      </c>
    </row>
    <row r="1808" spans="1:14" x14ac:dyDescent="0.3">
      <c r="A1808" s="7" t="s">
        <v>3245</v>
      </c>
      <c r="B1808" s="11" t="s">
        <v>3246</v>
      </c>
      <c r="C1808" s="12">
        <v>1</v>
      </c>
      <c r="D1808" s="12">
        <v>1</v>
      </c>
      <c r="E1808" s="15">
        <v>44044</v>
      </c>
      <c r="F1808" s="12">
        <v>210</v>
      </c>
      <c r="G1808" s="12">
        <v>0</v>
      </c>
      <c r="H1808" s="17">
        <v>0</v>
      </c>
      <c r="I1808" s="31">
        <v>0</v>
      </c>
      <c r="J1808" s="12">
        <v>210</v>
      </c>
      <c r="K1808" s="11" t="s">
        <v>14</v>
      </c>
      <c r="L1808" s="11" t="s">
        <v>75</v>
      </c>
      <c r="M1808" s="12">
        <v>37.799999999999997</v>
      </c>
      <c r="N1808" s="13">
        <v>172.2</v>
      </c>
    </row>
    <row r="1809" spans="1:14" x14ac:dyDescent="0.3">
      <c r="A1809" s="7" t="s">
        <v>3247</v>
      </c>
      <c r="B1809" s="11" t="s">
        <v>3248</v>
      </c>
      <c r="C1809" s="12">
        <v>1</v>
      </c>
      <c r="D1809" s="12">
        <v>1</v>
      </c>
      <c r="E1809" s="15">
        <v>44044</v>
      </c>
      <c r="F1809" s="12">
        <v>255</v>
      </c>
      <c r="G1809" s="12">
        <v>0</v>
      </c>
      <c r="H1809" s="17">
        <v>0</v>
      </c>
      <c r="I1809" s="31">
        <v>0</v>
      </c>
      <c r="J1809" s="12">
        <v>255</v>
      </c>
      <c r="K1809" s="11" t="s">
        <v>20</v>
      </c>
      <c r="L1809" s="11" t="s">
        <v>102</v>
      </c>
      <c r="M1809" s="12">
        <v>66.3</v>
      </c>
      <c r="N1809" s="13">
        <v>188.7</v>
      </c>
    </row>
    <row r="1810" spans="1:14" x14ac:dyDescent="0.3">
      <c r="A1810" s="7" t="s">
        <v>3249</v>
      </c>
      <c r="B1810" s="11" t="s">
        <v>3250</v>
      </c>
      <c r="C1810" s="12">
        <v>1</v>
      </c>
      <c r="D1810" s="12">
        <v>1</v>
      </c>
      <c r="E1810" s="15">
        <v>44044</v>
      </c>
      <c r="F1810" s="12">
        <v>990</v>
      </c>
      <c r="G1810" s="12">
        <v>0</v>
      </c>
      <c r="H1810" s="17">
        <v>0</v>
      </c>
      <c r="I1810" s="31">
        <v>0</v>
      </c>
      <c r="J1810" s="12">
        <v>990</v>
      </c>
      <c r="K1810" s="11" t="s">
        <v>23</v>
      </c>
      <c r="L1810" s="11" t="s">
        <v>212</v>
      </c>
      <c r="M1810" s="12">
        <v>316.8</v>
      </c>
      <c r="N1810" s="13">
        <v>673.2</v>
      </c>
    </row>
    <row r="1811" spans="1:14" x14ac:dyDescent="0.3">
      <c r="A1811" s="7" t="s">
        <v>3251</v>
      </c>
      <c r="B1811" s="11" t="s">
        <v>3252</v>
      </c>
      <c r="C1811" s="12">
        <v>1</v>
      </c>
      <c r="D1811" s="12">
        <v>1</v>
      </c>
      <c r="E1811" s="15">
        <v>44044</v>
      </c>
      <c r="F1811" s="12">
        <v>1491</v>
      </c>
      <c r="G1811" s="12">
        <v>0</v>
      </c>
      <c r="H1811" s="17">
        <v>0</v>
      </c>
      <c r="I1811" s="31">
        <v>0</v>
      </c>
      <c r="J1811" s="12">
        <v>1491</v>
      </c>
      <c r="K1811" s="11" t="s">
        <v>26</v>
      </c>
      <c r="L1811" s="11" t="s">
        <v>31</v>
      </c>
      <c r="M1811" s="12">
        <v>506.94000000000005</v>
      </c>
      <c r="N1811" s="13">
        <v>984.06</v>
      </c>
    </row>
    <row r="1812" spans="1:14" x14ac:dyDescent="0.3">
      <c r="A1812" s="7" t="s">
        <v>3253</v>
      </c>
      <c r="B1812" s="11" t="s">
        <v>3254</v>
      </c>
      <c r="C1812" s="12">
        <v>1</v>
      </c>
      <c r="D1812" s="12">
        <v>1</v>
      </c>
      <c r="E1812" s="15">
        <v>44044</v>
      </c>
      <c r="F1812" s="12">
        <v>1101</v>
      </c>
      <c r="G1812" s="12">
        <v>0</v>
      </c>
      <c r="H1812" s="17">
        <v>0</v>
      </c>
      <c r="I1812" s="31">
        <v>0</v>
      </c>
      <c r="J1812" s="12">
        <v>1101</v>
      </c>
      <c r="K1812" s="11" t="s">
        <v>26</v>
      </c>
      <c r="L1812" s="11" t="s">
        <v>33</v>
      </c>
      <c r="M1812" s="12">
        <v>396.36</v>
      </c>
      <c r="N1812" s="13">
        <v>704.64</v>
      </c>
    </row>
    <row r="1813" spans="1:14" x14ac:dyDescent="0.3">
      <c r="A1813" s="7" t="s">
        <v>3255</v>
      </c>
      <c r="B1813" s="11" t="s">
        <v>3256</v>
      </c>
      <c r="C1813" s="12">
        <v>1</v>
      </c>
      <c r="D1813" s="12">
        <v>1</v>
      </c>
      <c r="E1813" s="15">
        <v>44044</v>
      </c>
      <c r="F1813" s="12">
        <v>1576</v>
      </c>
      <c r="G1813" s="12">
        <v>0</v>
      </c>
      <c r="H1813" s="17">
        <v>0</v>
      </c>
      <c r="I1813" s="31">
        <v>0</v>
      </c>
      <c r="J1813" s="12">
        <v>1576</v>
      </c>
      <c r="K1813" s="11" t="s">
        <v>26</v>
      </c>
      <c r="L1813" s="11" t="s">
        <v>407</v>
      </c>
      <c r="M1813" s="12">
        <v>520.08000000000004</v>
      </c>
      <c r="N1813" s="13">
        <v>1055.92</v>
      </c>
    </row>
    <row r="1814" spans="1:14" x14ac:dyDescent="0.3">
      <c r="A1814" s="7" t="s">
        <v>3257</v>
      </c>
      <c r="B1814" s="11" t="s">
        <v>3258</v>
      </c>
      <c r="C1814" s="12">
        <v>1</v>
      </c>
      <c r="D1814" s="12">
        <v>1</v>
      </c>
      <c r="E1814" s="15">
        <v>44044</v>
      </c>
      <c r="F1814" s="12">
        <v>1101</v>
      </c>
      <c r="G1814" s="12">
        <v>0</v>
      </c>
      <c r="H1814" s="17">
        <v>0</v>
      </c>
      <c r="I1814" s="31">
        <v>0</v>
      </c>
      <c r="J1814" s="12">
        <v>1101</v>
      </c>
      <c r="K1814" s="11" t="s">
        <v>26</v>
      </c>
      <c r="L1814" s="11" t="s">
        <v>33</v>
      </c>
      <c r="M1814" s="12">
        <v>396.36</v>
      </c>
      <c r="N1814" s="13">
        <v>704.64</v>
      </c>
    </row>
    <row r="1815" spans="1:14" x14ac:dyDescent="0.3">
      <c r="A1815" s="7" t="s">
        <v>3259</v>
      </c>
      <c r="B1815" s="11" t="s">
        <v>3260</v>
      </c>
      <c r="C1815" s="12">
        <v>1</v>
      </c>
      <c r="D1815" s="12">
        <v>1</v>
      </c>
      <c r="E1815" s="15">
        <v>44044</v>
      </c>
      <c r="F1815" s="12">
        <v>510</v>
      </c>
      <c r="G1815" s="12">
        <v>0</v>
      </c>
      <c r="H1815" s="17">
        <v>0</v>
      </c>
      <c r="I1815" s="31">
        <v>0</v>
      </c>
      <c r="J1815" s="12">
        <v>510</v>
      </c>
      <c r="K1815" s="11" t="s">
        <v>41</v>
      </c>
      <c r="L1815" s="11" t="s">
        <v>42</v>
      </c>
      <c r="M1815" s="12">
        <v>163.20000000000002</v>
      </c>
      <c r="N1815" s="13">
        <v>346.79999999999995</v>
      </c>
    </row>
    <row r="1816" spans="1:14" x14ac:dyDescent="0.3">
      <c r="A1816" s="7" t="s">
        <v>3261</v>
      </c>
      <c r="B1816" s="11" t="s">
        <v>3262</v>
      </c>
      <c r="C1816" s="12">
        <v>1</v>
      </c>
      <c r="D1816" s="12">
        <v>1</v>
      </c>
      <c r="E1816" s="15">
        <v>44044</v>
      </c>
      <c r="F1816" s="12">
        <v>579</v>
      </c>
      <c r="G1816" s="12">
        <v>0</v>
      </c>
      <c r="H1816" s="17">
        <v>0</v>
      </c>
      <c r="I1816" s="31">
        <v>0</v>
      </c>
      <c r="J1816" s="12">
        <v>579</v>
      </c>
      <c r="K1816" s="11" t="s">
        <v>41</v>
      </c>
      <c r="L1816" s="11" t="s">
        <v>197</v>
      </c>
      <c r="M1816" s="12">
        <v>167.91</v>
      </c>
      <c r="N1816" s="13">
        <v>411.09000000000003</v>
      </c>
    </row>
    <row r="1817" spans="1:14" x14ac:dyDescent="0.3">
      <c r="A1817" s="7" t="s">
        <v>3263</v>
      </c>
      <c r="B1817" s="11" t="s">
        <v>3264</v>
      </c>
      <c r="C1817" s="12">
        <v>1</v>
      </c>
      <c r="D1817" s="12">
        <v>1</v>
      </c>
      <c r="E1817" s="15">
        <v>44044</v>
      </c>
      <c r="F1817" s="12">
        <v>636</v>
      </c>
      <c r="G1817" s="12">
        <v>0</v>
      </c>
      <c r="H1817" s="17">
        <v>0</v>
      </c>
      <c r="I1817" s="31">
        <v>0</v>
      </c>
      <c r="J1817" s="12">
        <v>636</v>
      </c>
      <c r="K1817" s="11" t="s">
        <v>41</v>
      </c>
      <c r="L1817" s="11" t="s">
        <v>194</v>
      </c>
      <c r="M1817" s="12">
        <v>216.24</v>
      </c>
      <c r="N1817" s="13">
        <v>419.76</v>
      </c>
    </row>
    <row r="1818" spans="1:14" x14ac:dyDescent="0.3">
      <c r="A1818" s="7" t="s">
        <v>3265</v>
      </c>
      <c r="B1818" s="11" t="s">
        <v>3266</v>
      </c>
      <c r="C1818" s="12">
        <v>1</v>
      </c>
      <c r="D1818" s="12">
        <v>1</v>
      </c>
      <c r="E1818" s="15">
        <v>44044</v>
      </c>
      <c r="F1818" s="12">
        <v>228</v>
      </c>
      <c r="G1818" s="12">
        <v>0</v>
      </c>
      <c r="H1818" s="17">
        <v>0</v>
      </c>
      <c r="I1818" s="31">
        <v>0</v>
      </c>
      <c r="J1818" s="12">
        <v>228</v>
      </c>
      <c r="K1818" s="11" t="s">
        <v>60</v>
      </c>
      <c r="L1818" s="11" t="s">
        <v>557</v>
      </c>
      <c r="M1818" s="12">
        <v>79.8</v>
      </c>
      <c r="N1818" s="13">
        <v>148.19999999999999</v>
      </c>
    </row>
    <row r="1819" spans="1:14" x14ac:dyDescent="0.3">
      <c r="A1819" s="7" t="s">
        <v>3267</v>
      </c>
      <c r="B1819" s="11" t="s">
        <v>3268</v>
      </c>
      <c r="C1819" s="12">
        <v>1</v>
      </c>
      <c r="D1819" s="12">
        <v>1</v>
      </c>
      <c r="E1819" s="15">
        <v>44044</v>
      </c>
      <c r="F1819" s="12">
        <v>383</v>
      </c>
      <c r="G1819" s="12">
        <v>0</v>
      </c>
      <c r="H1819" s="17">
        <v>0</v>
      </c>
      <c r="I1819" s="31">
        <v>0</v>
      </c>
      <c r="J1819" s="12">
        <v>383</v>
      </c>
      <c r="K1819" s="11" t="s">
        <v>63</v>
      </c>
      <c r="L1819" s="11" t="s">
        <v>66</v>
      </c>
      <c r="M1819" s="12">
        <v>122.56</v>
      </c>
      <c r="N1819" s="13">
        <v>260.44</v>
      </c>
    </row>
    <row r="1820" spans="1:14" x14ac:dyDescent="0.3">
      <c r="A1820" s="7" t="s">
        <v>3269</v>
      </c>
      <c r="B1820" s="11" t="s">
        <v>3270</v>
      </c>
      <c r="C1820" s="12">
        <v>1</v>
      </c>
      <c r="D1820" s="12">
        <v>1</v>
      </c>
      <c r="E1820" s="15">
        <v>44044</v>
      </c>
      <c r="F1820" s="12">
        <v>168</v>
      </c>
      <c r="G1820" s="12">
        <v>0</v>
      </c>
      <c r="H1820" s="17">
        <v>0</v>
      </c>
      <c r="I1820" s="31">
        <v>0</v>
      </c>
      <c r="J1820" s="12">
        <v>168</v>
      </c>
      <c r="K1820" s="11" t="s">
        <v>11</v>
      </c>
      <c r="L1820" s="11" t="s">
        <v>121</v>
      </c>
      <c r="M1820" s="12">
        <v>75.600000000000009</v>
      </c>
      <c r="N1820" s="13">
        <v>92.399999999999991</v>
      </c>
    </row>
    <row r="1821" spans="1:14" x14ac:dyDescent="0.3">
      <c r="A1821" s="7" t="s">
        <v>3271</v>
      </c>
      <c r="B1821" s="11" t="s">
        <v>3272</v>
      </c>
      <c r="C1821" s="12">
        <v>1</v>
      </c>
      <c r="D1821" s="12">
        <v>1</v>
      </c>
      <c r="E1821" s="15">
        <v>44044</v>
      </c>
      <c r="F1821" s="12">
        <v>168</v>
      </c>
      <c r="G1821" s="12">
        <v>0</v>
      </c>
      <c r="H1821" s="17">
        <v>0</v>
      </c>
      <c r="I1821" s="31">
        <v>0</v>
      </c>
      <c r="J1821" s="12">
        <v>168</v>
      </c>
      <c r="K1821" s="11" t="s">
        <v>11</v>
      </c>
      <c r="L1821" s="11" t="s">
        <v>121</v>
      </c>
      <c r="M1821" s="12">
        <v>75.600000000000009</v>
      </c>
      <c r="N1821" s="13">
        <v>92.399999999999991</v>
      </c>
    </row>
    <row r="1822" spans="1:14" x14ac:dyDescent="0.3">
      <c r="A1822" s="7" t="s">
        <v>3273</v>
      </c>
      <c r="B1822" s="11" t="s">
        <v>3274</v>
      </c>
      <c r="C1822" s="12">
        <v>1</v>
      </c>
      <c r="D1822" s="12">
        <v>1</v>
      </c>
      <c r="E1822" s="15">
        <v>44044</v>
      </c>
      <c r="F1822" s="12">
        <v>192</v>
      </c>
      <c r="G1822" s="12">
        <v>0</v>
      </c>
      <c r="H1822" s="17">
        <v>0</v>
      </c>
      <c r="I1822" s="31">
        <v>0</v>
      </c>
      <c r="J1822" s="12">
        <v>192</v>
      </c>
      <c r="K1822" s="11" t="s">
        <v>14</v>
      </c>
      <c r="L1822" s="11" t="s">
        <v>78</v>
      </c>
      <c r="M1822" s="12">
        <v>34.56</v>
      </c>
      <c r="N1822" s="13">
        <v>157.44</v>
      </c>
    </row>
    <row r="1823" spans="1:14" x14ac:dyDescent="0.3">
      <c r="A1823" s="7" t="s">
        <v>3275</v>
      </c>
      <c r="B1823" s="11" t="s">
        <v>3276</v>
      </c>
      <c r="C1823" s="12">
        <v>1</v>
      </c>
      <c r="D1823" s="12">
        <v>1</v>
      </c>
      <c r="E1823" s="15">
        <v>44044</v>
      </c>
      <c r="F1823" s="12">
        <v>192</v>
      </c>
      <c r="G1823" s="12">
        <v>0</v>
      </c>
      <c r="H1823" s="17">
        <v>0</v>
      </c>
      <c r="I1823" s="31">
        <v>0</v>
      </c>
      <c r="J1823" s="12">
        <v>192</v>
      </c>
      <c r="K1823" s="11" t="s">
        <v>14</v>
      </c>
      <c r="L1823" s="11" t="s">
        <v>78</v>
      </c>
      <c r="M1823" s="12">
        <v>34.56</v>
      </c>
      <c r="N1823" s="13">
        <v>157.44</v>
      </c>
    </row>
    <row r="1824" spans="1:14" x14ac:dyDescent="0.3">
      <c r="A1824" s="7" t="s">
        <v>3277</v>
      </c>
      <c r="B1824" s="11" t="s">
        <v>3278</v>
      </c>
      <c r="C1824" s="12">
        <v>1</v>
      </c>
      <c r="D1824" s="12">
        <v>1</v>
      </c>
      <c r="E1824" s="15">
        <v>44044</v>
      </c>
      <c r="F1824" s="12">
        <v>258</v>
      </c>
      <c r="G1824" s="12">
        <v>0</v>
      </c>
      <c r="H1824" s="17">
        <v>0</v>
      </c>
      <c r="I1824" s="31">
        <v>0</v>
      </c>
      <c r="J1824" s="12">
        <v>258</v>
      </c>
      <c r="K1824" s="11" t="s">
        <v>20</v>
      </c>
      <c r="L1824" s="11" t="s">
        <v>105</v>
      </c>
      <c r="M1824" s="12">
        <v>72.240000000000009</v>
      </c>
      <c r="N1824" s="13">
        <v>185.76</v>
      </c>
    </row>
    <row r="1825" spans="1:14" x14ac:dyDescent="0.3">
      <c r="A1825" s="7" t="s">
        <v>3279</v>
      </c>
      <c r="B1825" s="11" t="s">
        <v>3280</v>
      </c>
      <c r="C1825" s="12">
        <v>1</v>
      </c>
      <c r="D1825" s="12">
        <v>1</v>
      </c>
      <c r="E1825" s="15">
        <v>44044</v>
      </c>
      <c r="F1825" s="12">
        <v>293</v>
      </c>
      <c r="G1825" s="12">
        <v>0</v>
      </c>
      <c r="H1825" s="17">
        <v>0</v>
      </c>
      <c r="I1825" s="31">
        <v>0</v>
      </c>
      <c r="J1825" s="12">
        <v>293</v>
      </c>
      <c r="K1825" s="11" t="s">
        <v>60</v>
      </c>
      <c r="L1825" s="11" t="s">
        <v>250</v>
      </c>
      <c r="M1825" s="12">
        <v>90.83</v>
      </c>
      <c r="N1825" s="13">
        <v>202.17000000000002</v>
      </c>
    </row>
    <row r="1826" spans="1:14" x14ac:dyDescent="0.3">
      <c r="A1826" s="7" t="s">
        <v>3281</v>
      </c>
      <c r="B1826" s="11" t="s">
        <v>3282</v>
      </c>
      <c r="C1826" s="12">
        <v>1</v>
      </c>
      <c r="D1826" s="12">
        <v>1</v>
      </c>
      <c r="E1826" s="15">
        <v>44044</v>
      </c>
      <c r="F1826" s="12">
        <v>383</v>
      </c>
      <c r="G1826" s="12">
        <v>0</v>
      </c>
      <c r="H1826" s="17">
        <v>0</v>
      </c>
      <c r="I1826" s="31">
        <v>0</v>
      </c>
      <c r="J1826" s="12">
        <v>383</v>
      </c>
      <c r="K1826" s="11" t="s">
        <v>63</v>
      </c>
      <c r="L1826" s="11" t="s">
        <v>66</v>
      </c>
      <c r="M1826" s="12">
        <v>122.56</v>
      </c>
      <c r="N1826" s="13">
        <v>260.44</v>
      </c>
    </row>
    <row r="1827" spans="1:14" x14ac:dyDescent="0.3">
      <c r="A1827" s="7" t="s">
        <v>3283</v>
      </c>
      <c r="B1827" s="11" t="s">
        <v>3284</v>
      </c>
      <c r="C1827" s="12">
        <v>1</v>
      </c>
      <c r="D1827" s="12">
        <v>1</v>
      </c>
      <c r="E1827" s="15">
        <v>44044</v>
      </c>
      <c r="F1827" s="12">
        <v>168</v>
      </c>
      <c r="G1827" s="12">
        <v>0</v>
      </c>
      <c r="H1827" s="17">
        <v>0</v>
      </c>
      <c r="I1827" s="31">
        <v>0</v>
      </c>
      <c r="J1827" s="12">
        <v>168</v>
      </c>
      <c r="K1827" s="11" t="s">
        <v>11</v>
      </c>
      <c r="L1827" s="11" t="s">
        <v>121</v>
      </c>
      <c r="M1827" s="12">
        <v>75.600000000000009</v>
      </c>
      <c r="N1827" s="13">
        <v>92.399999999999991</v>
      </c>
    </row>
    <row r="1828" spans="1:14" x14ac:dyDescent="0.3">
      <c r="A1828" s="7" t="s">
        <v>3285</v>
      </c>
      <c r="B1828" s="11" t="s">
        <v>3286</v>
      </c>
      <c r="C1828" s="12">
        <v>1</v>
      </c>
      <c r="D1828" s="12">
        <v>1</v>
      </c>
      <c r="E1828" s="15">
        <v>44044</v>
      </c>
      <c r="F1828" s="12">
        <v>168</v>
      </c>
      <c r="G1828" s="12">
        <v>0</v>
      </c>
      <c r="H1828" s="17">
        <v>0</v>
      </c>
      <c r="I1828" s="31">
        <v>0</v>
      </c>
      <c r="J1828" s="12">
        <v>168</v>
      </c>
      <c r="K1828" s="11" t="s">
        <v>11</v>
      </c>
      <c r="L1828" s="11" t="s">
        <v>121</v>
      </c>
      <c r="M1828" s="12">
        <v>75.600000000000009</v>
      </c>
      <c r="N1828" s="13">
        <v>92.399999999999991</v>
      </c>
    </row>
    <row r="1829" spans="1:14" x14ac:dyDescent="0.3">
      <c r="A1829" s="7" t="s">
        <v>3287</v>
      </c>
      <c r="B1829" s="11" t="s">
        <v>3288</v>
      </c>
      <c r="C1829" s="12">
        <v>1</v>
      </c>
      <c r="D1829" s="12">
        <v>1</v>
      </c>
      <c r="E1829" s="15">
        <v>44044</v>
      </c>
      <c r="F1829" s="12">
        <v>220</v>
      </c>
      <c r="G1829" s="12">
        <v>0</v>
      </c>
      <c r="H1829" s="17">
        <v>0</v>
      </c>
      <c r="I1829" s="31">
        <v>0</v>
      </c>
      <c r="J1829" s="12">
        <v>220</v>
      </c>
      <c r="K1829" s="11" t="s">
        <v>14</v>
      </c>
      <c r="L1829" s="11" t="s">
        <v>15</v>
      </c>
      <c r="M1829" s="12">
        <v>39.6</v>
      </c>
      <c r="N1829" s="13">
        <v>180.4</v>
      </c>
    </row>
    <row r="1830" spans="1:14" x14ac:dyDescent="0.3">
      <c r="A1830" s="7" t="s">
        <v>3289</v>
      </c>
      <c r="B1830" s="11" t="s">
        <v>3290</v>
      </c>
      <c r="C1830" s="12">
        <v>1</v>
      </c>
      <c r="D1830" s="12">
        <v>1</v>
      </c>
      <c r="E1830" s="15">
        <v>44044</v>
      </c>
      <c r="F1830" s="12">
        <v>220</v>
      </c>
      <c r="G1830" s="12">
        <v>0</v>
      </c>
      <c r="H1830" s="17">
        <v>0</v>
      </c>
      <c r="I1830" s="31">
        <v>0</v>
      </c>
      <c r="J1830" s="12">
        <v>220</v>
      </c>
      <c r="K1830" s="11" t="s">
        <v>14</v>
      </c>
      <c r="L1830" s="11" t="s">
        <v>15</v>
      </c>
      <c r="M1830" s="12">
        <v>39.6</v>
      </c>
      <c r="N1830" s="13">
        <v>180.4</v>
      </c>
    </row>
    <row r="1831" spans="1:14" x14ac:dyDescent="0.3">
      <c r="A1831" s="7" t="s">
        <v>3291</v>
      </c>
      <c r="B1831" s="11" t="s">
        <v>3292</v>
      </c>
      <c r="C1831" s="12">
        <v>1</v>
      </c>
      <c r="D1831" s="12">
        <v>1</v>
      </c>
      <c r="E1831" s="15">
        <v>44044</v>
      </c>
      <c r="F1831" s="12">
        <v>327</v>
      </c>
      <c r="G1831" s="12">
        <v>0</v>
      </c>
      <c r="H1831" s="17">
        <v>0</v>
      </c>
      <c r="I1831" s="31">
        <v>0</v>
      </c>
      <c r="J1831" s="12">
        <v>327</v>
      </c>
      <c r="K1831" s="11" t="s">
        <v>20</v>
      </c>
      <c r="L1831" s="11" t="s">
        <v>100</v>
      </c>
      <c r="M1831" s="12">
        <v>94.83</v>
      </c>
      <c r="N1831" s="13">
        <v>232.17000000000002</v>
      </c>
    </row>
    <row r="1832" spans="1:14" x14ac:dyDescent="0.3">
      <c r="A1832" s="7" t="s">
        <v>3293</v>
      </c>
      <c r="B1832" s="11" t="s">
        <v>3294</v>
      </c>
      <c r="C1832" s="12">
        <v>1</v>
      </c>
      <c r="D1832" s="12">
        <v>1</v>
      </c>
      <c r="E1832" s="15">
        <v>44044</v>
      </c>
      <c r="F1832" s="12">
        <v>258</v>
      </c>
      <c r="G1832" s="12">
        <v>0</v>
      </c>
      <c r="H1832" s="17">
        <v>0</v>
      </c>
      <c r="I1832" s="31">
        <v>0</v>
      </c>
      <c r="J1832" s="12">
        <v>258</v>
      </c>
      <c r="K1832" s="11" t="s">
        <v>20</v>
      </c>
      <c r="L1832" s="11" t="s">
        <v>105</v>
      </c>
      <c r="M1832" s="12">
        <v>72.240000000000009</v>
      </c>
      <c r="N1832" s="13">
        <v>185.76</v>
      </c>
    </row>
    <row r="1833" spans="1:14" x14ac:dyDescent="0.3">
      <c r="A1833" s="7" t="s">
        <v>3295</v>
      </c>
      <c r="B1833" s="11" t="s">
        <v>3296</v>
      </c>
      <c r="C1833" s="12">
        <v>1</v>
      </c>
      <c r="D1833" s="12">
        <v>1</v>
      </c>
      <c r="E1833" s="15">
        <v>44044</v>
      </c>
      <c r="F1833" s="12">
        <v>345</v>
      </c>
      <c r="G1833" s="12">
        <v>0</v>
      </c>
      <c r="H1833" s="17">
        <v>0</v>
      </c>
      <c r="I1833" s="31">
        <v>0</v>
      </c>
      <c r="J1833" s="12">
        <v>345</v>
      </c>
      <c r="K1833" s="11" t="s">
        <v>63</v>
      </c>
      <c r="L1833" s="11" t="s">
        <v>116</v>
      </c>
      <c r="M1833" s="12">
        <v>106.95</v>
      </c>
      <c r="N1833" s="13">
        <v>238.05</v>
      </c>
    </row>
    <row r="1834" spans="1:14" x14ac:dyDescent="0.3">
      <c r="A1834" s="7" t="s">
        <v>3297</v>
      </c>
      <c r="B1834" s="11" t="s">
        <v>3298</v>
      </c>
      <c r="C1834" s="12">
        <v>1</v>
      </c>
      <c r="D1834" s="12">
        <v>1</v>
      </c>
      <c r="E1834" s="15">
        <v>44044</v>
      </c>
      <c r="F1834" s="12">
        <v>172</v>
      </c>
      <c r="G1834" s="12">
        <v>0</v>
      </c>
      <c r="H1834" s="17">
        <v>0</v>
      </c>
      <c r="I1834" s="31">
        <v>0</v>
      </c>
      <c r="J1834" s="12">
        <v>172</v>
      </c>
      <c r="K1834" s="11" t="s">
        <v>11</v>
      </c>
      <c r="L1834" s="11" t="s">
        <v>71</v>
      </c>
      <c r="M1834" s="12">
        <v>65.36</v>
      </c>
      <c r="N1834" s="13">
        <v>106.64</v>
      </c>
    </row>
    <row r="1835" spans="1:14" x14ac:dyDescent="0.3">
      <c r="A1835" s="7" t="s">
        <v>3299</v>
      </c>
      <c r="B1835" s="11" t="s">
        <v>3300</v>
      </c>
      <c r="C1835" s="12">
        <v>1</v>
      </c>
      <c r="D1835" s="12">
        <v>1</v>
      </c>
      <c r="E1835" s="15">
        <v>44044</v>
      </c>
      <c r="F1835" s="12">
        <v>240</v>
      </c>
      <c r="G1835" s="12">
        <v>0</v>
      </c>
      <c r="H1835" s="17">
        <v>0</v>
      </c>
      <c r="I1835" s="31">
        <v>0</v>
      </c>
      <c r="J1835" s="12">
        <v>240</v>
      </c>
      <c r="K1835" s="11" t="s">
        <v>14</v>
      </c>
      <c r="L1835" s="11" t="s">
        <v>17</v>
      </c>
      <c r="M1835" s="12">
        <v>43.199999999999996</v>
      </c>
      <c r="N1835" s="13">
        <v>196.8</v>
      </c>
    </row>
    <row r="1836" spans="1:14" x14ac:dyDescent="0.3">
      <c r="A1836" s="7" t="s">
        <v>3301</v>
      </c>
      <c r="B1836" s="11" t="s">
        <v>3302</v>
      </c>
      <c r="C1836" s="12">
        <v>1</v>
      </c>
      <c r="D1836" s="12">
        <v>1</v>
      </c>
      <c r="E1836" s="15">
        <v>44044</v>
      </c>
      <c r="F1836" s="12">
        <v>205</v>
      </c>
      <c r="G1836" s="12">
        <v>0</v>
      </c>
      <c r="H1836" s="17">
        <v>0</v>
      </c>
      <c r="I1836" s="31">
        <v>0</v>
      </c>
      <c r="J1836" s="12">
        <v>205</v>
      </c>
      <c r="K1836" s="11" t="s">
        <v>14</v>
      </c>
      <c r="L1836" s="11" t="s">
        <v>87</v>
      </c>
      <c r="M1836" s="12">
        <v>36.9</v>
      </c>
      <c r="N1836" s="13">
        <v>168.1</v>
      </c>
    </row>
    <row r="1837" spans="1:14" x14ac:dyDescent="0.3">
      <c r="A1837" s="7" t="s">
        <v>3303</v>
      </c>
      <c r="B1837" s="11" t="s">
        <v>3304</v>
      </c>
      <c r="C1837" s="12">
        <v>1</v>
      </c>
      <c r="D1837" s="12">
        <v>1</v>
      </c>
      <c r="E1837" s="15">
        <v>44044</v>
      </c>
      <c r="F1837" s="12">
        <v>192</v>
      </c>
      <c r="G1837" s="12">
        <v>0</v>
      </c>
      <c r="H1837" s="17">
        <v>0</v>
      </c>
      <c r="I1837" s="31">
        <v>0</v>
      </c>
      <c r="J1837" s="12">
        <v>192</v>
      </c>
      <c r="K1837" s="11" t="s">
        <v>14</v>
      </c>
      <c r="L1837" s="11" t="s">
        <v>78</v>
      </c>
      <c r="M1837" s="12">
        <v>34.56</v>
      </c>
      <c r="N1837" s="13">
        <v>157.44</v>
      </c>
    </row>
    <row r="1838" spans="1:14" x14ac:dyDescent="0.3">
      <c r="A1838" s="7" t="s">
        <v>3305</v>
      </c>
      <c r="B1838" s="11" t="s">
        <v>3306</v>
      </c>
      <c r="C1838" s="12">
        <v>1</v>
      </c>
      <c r="D1838" s="12">
        <v>1</v>
      </c>
      <c r="E1838" s="15">
        <v>44044</v>
      </c>
      <c r="F1838" s="12">
        <v>255</v>
      </c>
      <c r="G1838" s="12">
        <v>0</v>
      </c>
      <c r="H1838" s="17">
        <v>0</v>
      </c>
      <c r="I1838" s="31">
        <v>0</v>
      </c>
      <c r="J1838" s="12">
        <v>255</v>
      </c>
      <c r="K1838" s="11" t="s">
        <v>20</v>
      </c>
      <c r="L1838" s="11" t="s">
        <v>102</v>
      </c>
      <c r="M1838" s="12">
        <v>66.3</v>
      </c>
      <c r="N1838" s="13">
        <v>188.7</v>
      </c>
    </row>
    <row r="1839" spans="1:14" x14ac:dyDescent="0.3">
      <c r="A1839" s="7" t="s">
        <v>3307</v>
      </c>
      <c r="B1839" s="11" t="s">
        <v>3308</v>
      </c>
      <c r="C1839" s="12">
        <v>1</v>
      </c>
      <c r="D1839" s="12">
        <v>1</v>
      </c>
      <c r="E1839" s="15">
        <v>44044</v>
      </c>
      <c r="F1839" s="12">
        <v>383</v>
      </c>
      <c r="G1839" s="12">
        <v>0</v>
      </c>
      <c r="H1839" s="17">
        <v>0</v>
      </c>
      <c r="I1839" s="31">
        <v>0</v>
      </c>
      <c r="J1839" s="12">
        <v>383</v>
      </c>
      <c r="K1839" s="11" t="s">
        <v>63</v>
      </c>
      <c r="L1839" s="11" t="s">
        <v>66</v>
      </c>
      <c r="M1839" s="12">
        <v>122.56</v>
      </c>
      <c r="N1839" s="13">
        <v>260.44</v>
      </c>
    </row>
    <row r="1840" spans="1:14" x14ac:dyDescent="0.3">
      <c r="A1840" s="7" t="s">
        <v>3309</v>
      </c>
      <c r="B1840" s="11" t="s">
        <v>3310</v>
      </c>
      <c r="C1840" s="12">
        <v>1</v>
      </c>
      <c r="D1840" s="12">
        <v>1</v>
      </c>
      <c r="E1840" s="15">
        <v>44044</v>
      </c>
      <c r="F1840" s="12">
        <v>168</v>
      </c>
      <c r="G1840" s="12">
        <v>0</v>
      </c>
      <c r="H1840" s="17">
        <v>0</v>
      </c>
      <c r="I1840" s="31">
        <v>0</v>
      </c>
      <c r="J1840" s="12">
        <v>168</v>
      </c>
      <c r="K1840" s="11" t="s">
        <v>11</v>
      </c>
      <c r="L1840" s="11" t="s">
        <v>12</v>
      </c>
      <c r="M1840" s="12">
        <v>25.2</v>
      </c>
      <c r="N1840" s="13">
        <v>142.80000000000001</v>
      </c>
    </row>
    <row r="1841" spans="1:14" x14ac:dyDescent="0.3">
      <c r="A1841" s="7" t="s">
        <v>3311</v>
      </c>
      <c r="B1841" s="11" t="s">
        <v>3312</v>
      </c>
      <c r="C1841" s="12">
        <v>1</v>
      </c>
      <c r="D1841" s="12">
        <v>1</v>
      </c>
      <c r="E1841" s="15">
        <v>44044</v>
      </c>
      <c r="F1841" s="12">
        <v>240</v>
      </c>
      <c r="G1841" s="12">
        <v>0</v>
      </c>
      <c r="H1841" s="17">
        <v>0</v>
      </c>
      <c r="I1841" s="31">
        <v>0</v>
      </c>
      <c r="J1841" s="12">
        <v>240</v>
      </c>
      <c r="K1841" s="11" t="s">
        <v>14</v>
      </c>
      <c r="L1841" s="11" t="s">
        <v>17</v>
      </c>
      <c r="M1841" s="12">
        <v>43.199999999999996</v>
      </c>
      <c r="N1841" s="13">
        <v>196.8</v>
      </c>
    </row>
    <row r="1842" spans="1:14" x14ac:dyDescent="0.3">
      <c r="A1842" s="7" t="s">
        <v>3313</v>
      </c>
      <c r="B1842" s="11" t="s">
        <v>3314</v>
      </c>
      <c r="C1842" s="12">
        <v>1</v>
      </c>
      <c r="D1842" s="12">
        <v>1</v>
      </c>
      <c r="E1842" s="15">
        <v>44044</v>
      </c>
      <c r="F1842" s="12">
        <v>210</v>
      </c>
      <c r="G1842" s="12">
        <v>0</v>
      </c>
      <c r="H1842" s="17">
        <v>0</v>
      </c>
      <c r="I1842" s="31">
        <v>0</v>
      </c>
      <c r="J1842" s="12">
        <v>210</v>
      </c>
      <c r="K1842" s="11" t="s">
        <v>14</v>
      </c>
      <c r="L1842" s="11" t="s">
        <v>75</v>
      </c>
      <c r="M1842" s="12">
        <v>37.799999999999997</v>
      </c>
      <c r="N1842" s="13">
        <v>172.2</v>
      </c>
    </row>
    <row r="1843" spans="1:14" x14ac:dyDescent="0.3">
      <c r="A1843" s="7" t="s">
        <v>3315</v>
      </c>
      <c r="B1843" s="11" t="s">
        <v>3316</v>
      </c>
      <c r="C1843" s="12">
        <v>1</v>
      </c>
      <c r="D1843" s="12">
        <v>1</v>
      </c>
      <c r="E1843" s="15">
        <v>44044</v>
      </c>
      <c r="F1843" s="12">
        <v>313</v>
      </c>
      <c r="G1843" s="12">
        <v>0</v>
      </c>
      <c r="H1843" s="17">
        <v>0</v>
      </c>
      <c r="I1843" s="31">
        <v>0</v>
      </c>
      <c r="J1843" s="12">
        <v>313</v>
      </c>
      <c r="K1843" s="11" t="s">
        <v>20</v>
      </c>
      <c r="L1843" s="11" t="s">
        <v>21</v>
      </c>
      <c r="M1843" s="12">
        <v>93.899999999999991</v>
      </c>
      <c r="N1843" s="13">
        <v>219.10000000000002</v>
      </c>
    </row>
    <row r="1844" spans="1:14" x14ac:dyDescent="0.3">
      <c r="A1844" s="7" t="s">
        <v>3317</v>
      </c>
      <c r="B1844" s="11" t="s">
        <v>3318</v>
      </c>
      <c r="C1844" s="12">
        <v>1</v>
      </c>
      <c r="D1844" s="12">
        <v>1</v>
      </c>
      <c r="E1844" s="15">
        <v>44044</v>
      </c>
      <c r="F1844" s="12">
        <v>313</v>
      </c>
      <c r="G1844" s="12">
        <v>0</v>
      </c>
      <c r="H1844" s="17">
        <v>0</v>
      </c>
      <c r="I1844" s="31">
        <v>0</v>
      </c>
      <c r="J1844" s="12">
        <v>313</v>
      </c>
      <c r="K1844" s="11" t="s">
        <v>20</v>
      </c>
      <c r="L1844" s="11" t="s">
        <v>21</v>
      </c>
      <c r="M1844" s="12">
        <v>93.899999999999991</v>
      </c>
      <c r="N1844" s="13">
        <v>219.10000000000002</v>
      </c>
    </row>
    <row r="1845" spans="1:14" x14ac:dyDescent="0.3">
      <c r="A1845" s="7" t="s">
        <v>3319</v>
      </c>
      <c r="B1845" s="11" t="s">
        <v>3320</v>
      </c>
      <c r="C1845" s="12">
        <v>1</v>
      </c>
      <c r="D1845" s="12">
        <v>1</v>
      </c>
      <c r="E1845" s="15">
        <v>44044</v>
      </c>
      <c r="F1845" s="12">
        <v>474</v>
      </c>
      <c r="G1845" s="12">
        <v>0</v>
      </c>
      <c r="H1845" s="17">
        <v>0</v>
      </c>
      <c r="I1845" s="31">
        <v>0</v>
      </c>
      <c r="J1845" s="12">
        <v>474</v>
      </c>
      <c r="K1845" s="11" t="s">
        <v>23</v>
      </c>
      <c r="L1845" s="11" t="s">
        <v>499</v>
      </c>
      <c r="M1845" s="12">
        <v>175.38</v>
      </c>
      <c r="N1845" s="13">
        <v>298.62</v>
      </c>
    </row>
    <row r="1846" spans="1:14" x14ac:dyDescent="0.3">
      <c r="A1846" s="7" t="s">
        <v>3321</v>
      </c>
      <c r="B1846" s="11" t="s">
        <v>3322</v>
      </c>
      <c r="C1846" s="12">
        <v>1</v>
      </c>
      <c r="D1846" s="12">
        <v>1</v>
      </c>
      <c r="E1846" s="15">
        <v>44044</v>
      </c>
      <c r="F1846" s="12">
        <v>447</v>
      </c>
      <c r="G1846" s="12">
        <v>0</v>
      </c>
      <c r="H1846" s="17">
        <v>0</v>
      </c>
      <c r="I1846" s="31">
        <v>0</v>
      </c>
      <c r="J1846" s="12">
        <v>447</v>
      </c>
      <c r="K1846" s="11" t="s">
        <v>63</v>
      </c>
      <c r="L1846" s="11" t="s">
        <v>64</v>
      </c>
      <c r="M1846" s="12">
        <v>156.44999999999999</v>
      </c>
      <c r="N1846" s="13">
        <v>290.55</v>
      </c>
    </row>
    <row r="1847" spans="1:14" x14ac:dyDescent="0.3">
      <c r="A1847" s="7" t="s">
        <v>3323</v>
      </c>
      <c r="B1847" s="11" t="s">
        <v>3324</v>
      </c>
      <c r="C1847" s="12">
        <v>1</v>
      </c>
      <c r="D1847" s="12">
        <v>1</v>
      </c>
      <c r="E1847" s="15">
        <v>44044</v>
      </c>
      <c r="F1847" s="12">
        <v>172</v>
      </c>
      <c r="G1847" s="12">
        <v>0</v>
      </c>
      <c r="H1847" s="17">
        <v>0</v>
      </c>
      <c r="I1847" s="31">
        <v>0</v>
      </c>
      <c r="J1847" s="12">
        <v>172</v>
      </c>
      <c r="K1847" s="11" t="s">
        <v>11</v>
      </c>
      <c r="L1847" s="11" t="s">
        <v>71</v>
      </c>
      <c r="M1847" s="12">
        <v>65.36</v>
      </c>
      <c r="N1847" s="13">
        <v>106.64</v>
      </c>
    </row>
    <row r="1848" spans="1:14" x14ac:dyDescent="0.3">
      <c r="A1848" s="7" t="s">
        <v>3325</v>
      </c>
      <c r="B1848" s="11" t="s">
        <v>3326</v>
      </c>
      <c r="C1848" s="12">
        <v>1</v>
      </c>
      <c r="D1848" s="12">
        <v>1</v>
      </c>
      <c r="E1848" s="15">
        <v>44044</v>
      </c>
      <c r="F1848" s="12">
        <v>506</v>
      </c>
      <c r="G1848" s="12">
        <v>0</v>
      </c>
      <c r="H1848" s="17">
        <v>0</v>
      </c>
      <c r="I1848" s="31">
        <v>0</v>
      </c>
      <c r="J1848" s="12">
        <v>506</v>
      </c>
      <c r="K1848" s="11" t="s">
        <v>44</v>
      </c>
      <c r="L1848" s="11" t="s">
        <v>58</v>
      </c>
      <c r="M1848" s="12">
        <v>146.73999999999998</v>
      </c>
      <c r="N1848" s="13">
        <v>359.26</v>
      </c>
    </row>
    <row r="1849" spans="1:14" x14ac:dyDescent="0.3">
      <c r="A1849" s="7" t="s">
        <v>3327</v>
      </c>
      <c r="B1849" s="11" t="s">
        <v>3328</v>
      </c>
      <c r="C1849" s="12">
        <v>1</v>
      </c>
      <c r="D1849" s="12">
        <v>1</v>
      </c>
      <c r="E1849" s="15">
        <v>44044</v>
      </c>
      <c r="F1849" s="12">
        <v>332</v>
      </c>
      <c r="G1849" s="12">
        <v>0</v>
      </c>
      <c r="H1849" s="17">
        <v>0</v>
      </c>
      <c r="I1849" s="31">
        <v>0</v>
      </c>
      <c r="J1849" s="12">
        <v>332</v>
      </c>
      <c r="K1849" s="11" t="s">
        <v>60</v>
      </c>
      <c r="L1849" s="11" t="s">
        <v>296</v>
      </c>
      <c r="M1849" s="12">
        <v>99.6</v>
      </c>
      <c r="N1849" s="13">
        <v>232.4</v>
      </c>
    </row>
    <row r="1850" spans="1:14" x14ac:dyDescent="0.3">
      <c r="A1850" s="7" t="s">
        <v>3329</v>
      </c>
      <c r="B1850" s="11" t="s">
        <v>3330</v>
      </c>
      <c r="C1850" s="12">
        <v>1</v>
      </c>
      <c r="D1850" s="12">
        <v>1</v>
      </c>
      <c r="E1850" s="15">
        <v>44044</v>
      </c>
      <c r="F1850" s="12">
        <v>383</v>
      </c>
      <c r="G1850" s="12">
        <v>0</v>
      </c>
      <c r="H1850" s="17">
        <v>0</v>
      </c>
      <c r="I1850" s="31">
        <v>0</v>
      </c>
      <c r="J1850" s="12">
        <v>383</v>
      </c>
      <c r="K1850" s="11" t="s">
        <v>63</v>
      </c>
      <c r="L1850" s="11" t="s">
        <v>66</v>
      </c>
      <c r="M1850" s="12">
        <v>122.56</v>
      </c>
      <c r="N1850" s="13">
        <v>260.44</v>
      </c>
    </row>
    <row r="1851" spans="1:14" x14ac:dyDescent="0.3">
      <c r="A1851" s="7" t="s">
        <v>3331</v>
      </c>
      <c r="B1851" s="11" t="s">
        <v>3332</v>
      </c>
      <c r="C1851" s="12">
        <v>1</v>
      </c>
      <c r="D1851" s="12">
        <v>1</v>
      </c>
      <c r="E1851" s="15">
        <v>44044</v>
      </c>
      <c r="F1851" s="12">
        <v>447</v>
      </c>
      <c r="G1851" s="12">
        <v>0</v>
      </c>
      <c r="H1851" s="17">
        <v>0</v>
      </c>
      <c r="I1851" s="31">
        <v>0</v>
      </c>
      <c r="J1851" s="12">
        <v>447</v>
      </c>
      <c r="K1851" s="11" t="s">
        <v>63</v>
      </c>
      <c r="L1851" s="11" t="s">
        <v>64</v>
      </c>
      <c r="M1851" s="12">
        <v>156.44999999999999</v>
      </c>
      <c r="N1851" s="13">
        <v>290.55</v>
      </c>
    </row>
    <row r="1852" spans="1:14" x14ac:dyDescent="0.3">
      <c r="A1852" s="7" t="s">
        <v>3333</v>
      </c>
      <c r="B1852" s="11" t="s">
        <v>3334</v>
      </c>
      <c r="C1852" s="12">
        <v>1</v>
      </c>
      <c r="D1852" s="12">
        <v>1</v>
      </c>
      <c r="E1852" s="15">
        <v>44044</v>
      </c>
      <c r="F1852" s="12">
        <v>383</v>
      </c>
      <c r="G1852" s="12">
        <v>0</v>
      </c>
      <c r="H1852" s="17">
        <v>0</v>
      </c>
      <c r="I1852" s="31">
        <v>0</v>
      </c>
      <c r="J1852" s="12">
        <v>383</v>
      </c>
      <c r="K1852" s="11" t="s">
        <v>63</v>
      </c>
      <c r="L1852" s="11" t="s">
        <v>66</v>
      </c>
      <c r="M1852" s="12">
        <v>122.56</v>
      </c>
      <c r="N1852" s="13">
        <v>260.44</v>
      </c>
    </row>
    <row r="1853" spans="1:14" x14ac:dyDescent="0.3">
      <c r="A1853" s="7" t="s">
        <v>3335</v>
      </c>
      <c r="B1853" s="11" t="s">
        <v>3336</v>
      </c>
      <c r="C1853" s="12">
        <v>1</v>
      </c>
      <c r="D1853" s="12">
        <v>1</v>
      </c>
      <c r="E1853" s="15">
        <v>44044</v>
      </c>
      <c r="F1853" s="12">
        <v>168</v>
      </c>
      <c r="G1853" s="12">
        <v>0</v>
      </c>
      <c r="H1853" s="17">
        <v>0</v>
      </c>
      <c r="I1853" s="31">
        <v>0</v>
      </c>
      <c r="J1853" s="12">
        <v>168</v>
      </c>
      <c r="K1853" s="11" t="s">
        <v>11</v>
      </c>
      <c r="L1853" s="11" t="s">
        <v>12</v>
      </c>
      <c r="M1853" s="12">
        <v>25.2</v>
      </c>
      <c r="N1853" s="13">
        <v>142.80000000000001</v>
      </c>
    </row>
    <row r="1854" spans="1:14" x14ac:dyDescent="0.3">
      <c r="A1854" s="7" t="s">
        <v>3337</v>
      </c>
      <c r="B1854" s="11" t="s">
        <v>3338</v>
      </c>
      <c r="C1854" s="12">
        <v>1</v>
      </c>
      <c r="D1854" s="12">
        <v>1</v>
      </c>
      <c r="E1854" s="15">
        <v>44044</v>
      </c>
      <c r="F1854" s="12">
        <v>144</v>
      </c>
      <c r="G1854" s="12">
        <v>0</v>
      </c>
      <c r="H1854" s="17">
        <v>0</v>
      </c>
      <c r="I1854" s="31">
        <v>0</v>
      </c>
      <c r="J1854" s="12">
        <v>144</v>
      </c>
      <c r="K1854" s="11" t="s">
        <v>11</v>
      </c>
      <c r="L1854" s="11" t="s">
        <v>119</v>
      </c>
      <c r="M1854" s="12">
        <v>66.240000000000009</v>
      </c>
      <c r="N1854" s="13">
        <v>77.759999999999991</v>
      </c>
    </row>
    <row r="1855" spans="1:14" x14ac:dyDescent="0.3">
      <c r="A1855" s="7" t="s">
        <v>3339</v>
      </c>
      <c r="B1855" s="11" t="s">
        <v>3340</v>
      </c>
      <c r="C1855" s="12">
        <v>1</v>
      </c>
      <c r="D1855" s="12">
        <v>1</v>
      </c>
      <c r="E1855" s="15">
        <v>44044</v>
      </c>
      <c r="F1855" s="12">
        <v>220</v>
      </c>
      <c r="G1855" s="12">
        <v>0</v>
      </c>
      <c r="H1855" s="17">
        <v>0</v>
      </c>
      <c r="I1855" s="31">
        <v>0</v>
      </c>
      <c r="J1855" s="12">
        <v>220</v>
      </c>
      <c r="K1855" s="11" t="s">
        <v>14</v>
      </c>
      <c r="L1855" s="11" t="s">
        <v>15</v>
      </c>
      <c r="M1855" s="12">
        <v>39.6</v>
      </c>
      <c r="N1855" s="13">
        <v>180.4</v>
      </c>
    </row>
    <row r="1856" spans="1:14" x14ac:dyDescent="0.3">
      <c r="A1856" s="7" t="s">
        <v>3341</v>
      </c>
      <c r="B1856" s="11" t="s">
        <v>3342</v>
      </c>
      <c r="C1856" s="12">
        <v>1</v>
      </c>
      <c r="D1856" s="12">
        <v>1</v>
      </c>
      <c r="E1856" s="15">
        <v>44044</v>
      </c>
      <c r="F1856" s="12">
        <v>240</v>
      </c>
      <c r="G1856" s="12">
        <v>0</v>
      </c>
      <c r="H1856" s="17">
        <v>0</v>
      </c>
      <c r="I1856" s="31">
        <v>0</v>
      </c>
      <c r="J1856" s="12">
        <v>240</v>
      </c>
      <c r="K1856" s="11" t="s">
        <v>14</v>
      </c>
      <c r="L1856" s="11" t="s">
        <v>17</v>
      </c>
      <c r="M1856" s="12">
        <v>43.199999999999996</v>
      </c>
      <c r="N1856" s="13">
        <v>196.8</v>
      </c>
    </row>
    <row r="1857" spans="1:14" x14ac:dyDescent="0.3">
      <c r="A1857" s="7" t="s">
        <v>3343</v>
      </c>
      <c r="B1857" s="11" t="s">
        <v>3344</v>
      </c>
      <c r="C1857" s="12">
        <v>1</v>
      </c>
      <c r="D1857" s="12">
        <v>1</v>
      </c>
      <c r="E1857" s="15">
        <v>44044</v>
      </c>
      <c r="F1857" s="12">
        <v>478</v>
      </c>
      <c r="G1857" s="12">
        <v>0</v>
      </c>
      <c r="H1857" s="17">
        <v>0</v>
      </c>
      <c r="I1857" s="31">
        <v>0</v>
      </c>
      <c r="J1857" s="12">
        <v>478</v>
      </c>
      <c r="K1857" s="11" t="s">
        <v>44</v>
      </c>
      <c r="L1857" s="11" t="s">
        <v>162</v>
      </c>
      <c r="M1857" s="12">
        <v>119.5</v>
      </c>
      <c r="N1857" s="13">
        <v>358.5</v>
      </c>
    </row>
    <row r="1858" spans="1:14" x14ac:dyDescent="0.3">
      <c r="A1858" s="7" t="s">
        <v>3345</v>
      </c>
      <c r="B1858" s="11" t="s">
        <v>3346</v>
      </c>
      <c r="C1858" s="12">
        <v>1</v>
      </c>
      <c r="D1858" s="12">
        <v>1</v>
      </c>
      <c r="E1858" s="15">
        <v>44044</v>
      </c>
      <c r="F1858" s="12">
        <v>278</v>
      </c>
      <c r="G1858" s="12">
        <v>0</v>
      </c>
      <c r="H1858" s="17">
        <v>0</v>
      </c>
      <c r="I1858" s="31">
        <v>0</v>
      </c>
      <c r="J1858" s="12">
        <v>278</v>
      </c>
      <c r="K1858" s="11" t="s">
        <v>60</v>
      </c>
      <c r="L1858" s="11" t="s">
        <v>518</v>
      </c>
      <c r="M1858" s="12">
        <v>88.960000000000008</v>
      </c>
      <c r="N1858" s="13">
        <v>189.04</v>
      </c>
    </row>
    <row r="1859" spans="1:14" x14ac:dyDescent="0.3">
      <c r="A1859" s="7" t="s">
        <v>3347</v>
      </c>
      <c r="B1859" s="11" t="s">
        <v>3348</v>
      </c>
      <c r="C1859" s="12">
        <v>1</v>
      </c>
      <c r="D1859" s="12">
        <v>1</v>
      </c>
      <c r="E1859" s="15">
        <v>44044</v>
      </c>
      <c r="F1859" s="12">
        <v>345</v>
      </c>
      <c r="G1859" s="12">
        <v>0</v>
      </c>
      <c r="H1859" s="17">
        <v>0</v>
      </c>
      <c r="I1859" s="31">
        <v>0</v>
      </c>
      <c r="J1859" s="12">
        <v>345</v>
      </c>
      <c r="K1859" s="11" t="s">
        <v>63</v>
      </c>
      <c r="L1859" s="11" t="s">
        <v>116</v>
      </c>
      <c r="M1859" s="12">
        <v>106.95</v>
      </c>
      <c r="N1859" s="13">
        <v>238.05</v>
      </c>
    </row>
    <row r="1860" spans="1:14" x14ac:dyDescent="0.3">
      <c r="A1860" s="7" t="s">
        <v>3349</v>
      </c>
      <c r="B1860" s="11" t="s">
        <v>3350</v>
      </c>
      <c r="C1860" s="12">
        <v>1</v>
      </c>
      <c r="D1860" s="12">
        <v>1</v>
      </c>
      <c r="E1860" s="15">
        <v>44044</v>
      </c>
      <c r="F1860" s="12">
        <v>383</v>
      </c>
      <c r="G1860" s="12">
        <v>0</v>
      </c>
      <c r="H1860" s="17">
        <v>0</v>
      </c>
      <c r="I1860" s="31">
        <v>0</v>
      </c>
      <c r="J1860" s="12">
        <v>383</v>
      </c>
      <c r="K1860" s="11" t="s">
        <v>63</v>
      </c>
      <c r="L1860" s="11" t="s">
        <v>66</v>
      </c>
      <c r="M1860" s="12">
        <v>122.56</v>
      </c>
      <c r="N1860" s="13">
        <v>260.44</v>
      </c>
    </row>
    <row r="1861" spans="1:14" x14ac:dyDescent="0.3">
      <c r="A1861" s="7" t="s">
        <v>3351</v>
      </c>
      <c r="B1861" s="11" t="s">
        <v>3352</v>
      </c>
      <c r="C1861" s="12">
        <v>1</v>
      </c>
      <c r="D1861" s="12">
        <v>1</v>
      </c>
      <c r="E1861" s="15">
        <v>44044</v>
      </c>
      <c r="F1861" s="12">
        <v>383</v>
      </c>
      <c r="G1861" s="12">
        <v>0</v>
      </c>
      <c r="H1861" s="17">
        <v>0</v>
      </c>
      <c r="I1861" s="31">
        <v>0</v>
      </c>
      <c r="J1861" s="12">
        <v>383</v>
      </c>
      <c r="K1861" s="11" t="s">
        <v>63</v>
      </c>
      <c r="L1861" s="11" t="s">
        <v>66</v>
      </c>
      <c r="M1861" s="12">
        <v>122.56</v>
      </c>
      <c r="N1861" s="13">
        <v>260.44</v>
      </c>
    </row>
    <row r="1862" spans="1:14" x14ac:dyDescent="0.3">
      <c r="A1862" s="7" t="s">
        <v>3353</v>
      </c>
      <c r="B1862" s="11" t="s">
        <v>3354</v>
      </c>
      <c r="C1862" s="12">
        <v>1</v>
      </c>
      <c r="D1862" s="12">
        <v>1</v>
      </c>
      <c r="E1862" s="15">
        <v>44044</v>
      </c>
      <c r="F1862" s="12">
        <v>168</v>
      </c>
      <c r="G1862" s="12">
        <v>0</v>
      </c>
      <c r="H1862" s="17">
        <v>0</v>
      </c>
      <c r="I1862" s="31">
        <v>0</v>
      </c>
      <c r="J1862" s="12">
        <v>168</v>
      </c>
      <c r="K1862" s="11" t="s">
        <v>11</v>
      </c>
      <c r="L1862" s="11" t="s">
        <v>121</v>
      </c>
      <c r="M1862" s="12">
        <v>75.600000000000009</v>
      </c>
      <c r="N1862" s="13">
        <v>92.399999999999991</v>
      </c>
    </row>
    <row r="1863" spans="1:14" x14ac:dyDescent="0.3">
      <c r="A1863" s="7" t="s">
        <v>3355</v>
      </c>
      <c r="B1863" s="11" t="s">
        <v>3356</v>
      </c>
      <c r="C1863" s="12">
        <v>1</v>
      </c>
      <c r="D1863" s="12">
        <v>1</v>
      </c>
      <c r="E1863" s="15">
        <v>44044</v>
      </c>
      <c r="F1863" s="12">
        <v>172</v>
      </c>
      <c r="G1863" s="12">
        <v>0</v>
      </c>
      <c r="H1863" s="17">
        <v>0</v>
      </c>
      <c r="I1863" s="31">
        <v>0</v>
      </c>
      <c r="J1863" s="12">
        <v>172</v>
      </c>
      <c r="K1863" s="11" t="s">
        <v>11</v>
      </c>
      <c r="L1863" s="11" t="s">
        <v>71</v>
      </c>
      <c r="M1863" s="12">
        <v>65.36</v>
      </c>
      <c r="N1863" s="13">
        <v>106.64</v>
      </c>
    </row>
    <row r="1864" spans="1:14" x14ac:dyDescent="0.3">
      <c r="A1864" s="7" t="s">
        <v>3357</v>
      </c>
      <c r="B1864" s="11" t="s">
        <v>3358</v>
      </c>
      <c r="C1864" s="12">
        <v>1</v>
      </c>
      <c r="D1864" s="12">
        <v>1</v>
      </c>
      <c r="E1864" s="15">
        <v>44044</v>
      </c>
      <c r="F1864" s="12">
        <v>220</v>
      </c>
      <c r="G1864" s="12">
        <v>0</v>
      </c>
      <c r="H1864" s="17">
        <v>0</v>
      </c>
      <c r="I1864" s="31">
        <v>0</v>
      </c>
      <c r="J1864" s="12">
        <v>220</v>
      </c>
      <c r="K1864" s="11" t="s">
        <v>14</v>
      </c>
      <c r="L1864" s="11" t="s">
        <v>15</v>
      </c>
      <c r="M1864" s="12">
        <v>39.6</v>
      </c>
      <c r="N1864" s="13">
        <v>180.4</v>
      </c>
    </row>
    <row r="1865" spans="1:14" x14ac:dyDescent="0.3">
      <c r="A1865" s="7" t="s">
        <v>3359</v>
      </c>
      <c r="B1865" s="11" t="s">
        <v>3360</v>
      </c>
      <c r="C1865" s="12">
        <v>1</v>
      </c>
      <c r="D1865" s="12">
        <v>1</v>
      </c>
      <c r="E1865" s="15">
        <v>44044</v>
      </c>
      <c r="F1865" s="12">
        <v>210</v>
      </c>
      <c r="G1865" s="12">
        <v>0</v>
      </c>
      <c r="H1865" s="17">
        <v>0</v>
      </c>
      <c r="I1865" s="31">
        <v>0</v>
      </c>
      <c r="J1865" s="12">
        <v>210</v>
      </c>
      <c r="K1865" s="11" t="s">
        <v>14</v>
      </c>
      <c r="L1865" s="11" t="s">
        <v>75</v>
      </c>
      <c r="M1865" s="12">
        <v>37.799999999999997</v>
      </c>
      <c r="N1865" s="13">
        <v>172.2</v>
      </c>
    </row>
    <row r="1866" spans="1:14" x14ac:dyDescent="0.3">
      <c r="A1866" s="7" t="s">
        <v>3361</v>
      </c>
      <c r="B1866" s="11" t="s">
        <v>3362</v>
      </c>
      <c r="C1866" s="12">
        <v>1</v>
      </c>
      <c r="D1866" s="12">
        <v>1</v>
      </c>
      <c r="E1866" s="15">
        <v>44044</v>
      </c>
      <c r="F1866" s="12">
        <v>205</v>
      </c>
      <c r="G1866" s="12">
        <v>0</v>
      </c>
      <c r="H1866" s="17">
        <v>0</v>
      </c>
      <c r="I1866" s="31">
        <v>0</v>
      </c>
      <c r="J1866" s="12">
        <v>205</v>
      </c>
      <c r="K1866" s="11" t="s">
        <v>14</v>
      </c>
      <c r="L1866" s="11" t="s">
        <v>87</v>
      </c>
      <c r="M1866" s="12">
        <v>36.9</v>
      </c>
      <c r="N1866" s="13">
        <v>168.1</v>
      </c>
    </row>
    <row r="1867" spans="1:14" x14ac:dyDescent="0.3">
      <c r="A1867" s="7" t="s">
        <v>3363</v>
      </c>
      <c r="B1867" s="11" t="s">
        <v>3364</v>
      </c>
      <c r="C1867" s="12">
        <v>1</v>
      </c>
      <c r="D1867" s="12">
        <v>1</v>
      </c>
      <c r="E1867" s="15">
        <v>44044</v>
      </c>
      <c r="F1867" s="12">
        <v>440</v>
      </c>
      <c r="G1867" s="12">
        <v>0</v>
      </c>
      <c r="H1867" s="17">
        <v>0</v>
      </c>
      <c r="I1867" s="31">
        <v>0</v>
      </c>
      <c r="J1867" s="12">
        <v>440</v>
      </c>
      <c r="K1867" s="11" t="s">
        <v>44</v>
      </c>
      <c r="L1867" s="11" t="s">
        <v>52</v>
      </c>
      <c r="M1867" s="12">
        <v>136.4</v>
      </c>
      <c r="N1867" s="13">
        <v>303.60000000000002</v>
      </c>
    </row>
    <row r="1868" spans="1:14" x14ac:dyDescent="0.3">
      <c r="A1868" s="7" t="s">
        <v>3365</v>
      </c>
      <c r="B1868" s="11" t="s">
        <v>3366</v>
      </c>
      <c r="C1868" s="12">
        <v>1</v>
      </c>
      <c r="D1868" s="12">
        <v>1</v>
      </c>
      <c r="E1868" s="15">
        <v>44044</v>
      </c>
      <c r="F1868" s="12">
        <v>267</v>
      </c>
      <c r="G1868" s="12">
        <v>0</v>
      </c>
      <c r="H1868" s="17">
        <v>0</v>
      </c>
      <c r="I1868" s="31">
        <v>0</v>
      </c>
      <c r="J1868" s="12">
        <v>267</v>
      </c>
      <c r="K1868" s="11" t="s">
        <v>60</v>
      </c>
      <c r="L1868" s="11" t="s">
        <v>164</v>
      </c>
      <c r="M1868" s="12">
        <v>90.78</v>
      </c>
      <c r="N1868" s="13">
        <v>176.22</v>
      </c>
    </row>
    <row r="1869" spans="1:14" x14ac:dyDescent="0.3">
      <c r="A1869" s="7" t="s">
        <v>3367</v>
      </c>
      <c r="B1869" s="11" t="s">
        <v>3368</v>
      </c>
      <c r="C1869" s="12">
        <v>1</v>
      </c>
      <c r="D1869" s="12">
        <v>1</v>
      </c>
      <c r="E1869" s="15">
        <v>44044</v>
      </c>
      <c r="F1869" s="12">
        <v>345</v>
      </c>
      <c r="G1869" s="12">
        <v>0</v>
      </c>
      <c r="H1869" s="17">
        <v>0</v>
      </c>
      <c r="I1869" s="31">
        <v>0</v>
      </c>
      <c r="J1869" s="12">
        <v>345</v>
      </c>
      <c r="K1869" s="11" t="s">
        <v>63</v>
      </c>
      <c r="L1869" s="11" t="s">
        <v>116</v>
      </c>
      <c r="M1869" s="12">
        <v>106.95</v>
      </c>
      <c r="N1869" s="13">
        <v>238.05</v>
      </c>
    </row>
    <row r="1870" spans="1:14" x14ac:dyDescent="0.3">
      <c r="A1870" s="7" t="s">
        <v>3369</v>
      </c>
      <c r="B1870" s="11" t="s">
        <v>3370</v>
      </c>
      <c r="C1870" s="12">
        <v>1</v>
      </c>
      <c r="D1870" s="12">
        <v>1</v>
      </c>
      <c r="E1870" s="15">
        <v>44044</v>
      </c>
      <c r="F1870" s="12">
        <v>383</v>
      </c>
      <c r="G1870" s="12">
        <v>0</v>
      </c>
      <c r="H1870" s="17">
        <v>0</v>
      </c>
      <c r="I1870" s="31">
        <v>0</v>
      </c>
      <c r="J1870" s="12">
        <v>383</v>
      </c>
      <c r="K1870" s="11" t="s">
        <v>63</v>
      </c>
      <c r="L1870" s="11" t="s">
        <v>66</v>
      </c>
      <c r="M1870" s="12">
        <v>122.56</v>
      </c>
      <c r="N1870" s="13">
        <v>260.44</v>
      </c>
    </row>
    <row r="1871" spans="1:14" x14ac:dyDescent="0.3">
      <c r="A1871" s="7" t="s">
        <v>3371</v>
      </c>
      <c r="B1871" s="11" t="s">
        <v>3372</v>
      </c>
      <c r="C1871" s="12">
        <v>1</v>
      </c>
      <c r="D1871" s="12">
        <v>1</v>
      </c>
      <c r="E1871" s="15">
        <v>44044</v>
      </c>
      <c r="F1871" s="12">
        <v>168</v>
      </c>
      <c r="G1871" s="12">
        <v>0</v>
      </c>
      <c r="H1871" s="17">
        <v>0</v>
      </c>
      <c r="I1871" s="31">
        <v>0</v>
      </c>
      <c r="J1871" s="12">
        <v>168</v>
      </c>
      <c r="K1871" s="11" t="s">
        <v>11</v>
      </c>
      <c r="L1871" s="11" t="s">
        <v>121</v>
      </c>
      <c r="M1871" s="12">
        <v>75.600000000000009</v>
      </c>
      <c r="N1871" s="13">
        <v>92.399999999999991</v>
      </c>
    </row>
    <row r="1872" spans="1:14" x14ac:dyDescent="0.3">
      <c r="A1872" s="7" t="s">
        <v>3373</v>
      </c>
      <c r="B1872" s="11" t="s">
        <v>3374</v>
      </c>
      <c r="C1872" s="12">
        <v>1</v>
      </c>
      <c r="D1872" s="12">
        <v>1</v>
      </c>
      <c r="E1872" s="15">
        <v>44044</v>
      </c>
      <c r="F1872" s="12">
        <v>168</v>
      </c>
      <c r="G1872" s="12">
        <v>0</v>
      </c>
      <c r="H1872" s="17">
        <v>0</v>
      </c>
      <c r="I1872" s="31">
        <v>0</v>
      </c>
      <c r="J1872" s="12">
        <v>168</v>
      </c>
      <c r="K1872" s="11" t="s">
        <v>11</v>
      </c>
      <c r="L1872" s="11" t="s">
        <v>12</v>
      </c>
      <c r="M1872" s="12">
        <v>25.2</v>
      </c>
      <c r="N1872" s="13">
        <v>142.80000000000001</v>
      </c>
    </row>
    <row r="1873" spans="1:14" x14ac:dyDescent="0.3">
      <c r="A1873" s="7" t="s">
        <v>3375</v>
      </c>
      <c r="B1873" s="11" t="s">
        <v>3376</v>
      </c>
      <c r="C1873" s="12">
        <v>1</v>
      </c>
      <c r="D1873" s="12">
        <v>1</v>
      </c>
      <c r="E1873" s="15">
        <v>44044</v>
      </c>
      <c r="F1873" s="12">
        <v>240</v>
      </c>
      <c r="G1873" s="12">
        <v>0</v>
      </c>
      <c r="H1873" s="17">
        <v>0</v>
      </c>
      <c r="I1873" s="31">
        <v>0</v>
      </c>
      <c r="J1873" s="12">
        <v>240</v>
      </c>
      <c r="K1873" s="11" t="s">
        <v>14</v>
      </c>
      <c r="L1873" s="11" t="s">
        <v>17</v>
      </c>
      <c r="M1873" s="12">
        <v>43.199999999999996</v>
      </c>
      <c r="N1873" s="13">
        <v>196.8</v>
      </c>
    </row>
    <row r="1874" spans="1:14" x14ac:dyDescent="0.3">
      <c r="A1874" s="7" t="s">
        <v>3377</v>
      </c>
      <c r="B1874" s="11" t="s">
        <v>3378</v>
      </c>
      <c r="C1874" s="12">
        <v>1</v>
      </c>
      <c r="D1874" s="12">
        <v>1</v>
      </c>
      <c r="E1874" s="15">
        <v>44044</v>
      </c>
      <c r="F1874" s="12">
        <v>240</v>
      </c>
      <c r="G1874" s="12">
        <v>0</v>
      </c>
      <c r="H1874" s="17">
        <v>0</v>
      </c>
      <c r="I1874" s="31">
        <v>0</v>
      </c>
      <c r="J1874" s="12">
        <v>240</v>
      </c>
      <c r="K1874" s="11" t="s">
        <v>14</v>
      </c>
      <c r="L1874" s="11" t="s">
        <v>17</v>
      </c>
      <c r="M1874" s="12">
        <v>43.199999999999996</v>
      </c>
      <c r="N1874" s="13">
        <v>196.8</v>
      </c>
    </row>
    <row r="1875" spans="1:14" x14ac:dyDescent="0.3">
      <c r="A1875" s="7" t="s">
        <v>3379</v>
      </c>
      <c r="B1875" s="11" t="s">
        <v>3380</v>
      </c>
      <c r="C1875" s="12">
        <v>1</v>
      </c>
      <c r="D1875" s="12">
        <v>1</v>
      </c>
      <c r="E1875" s="15">
        <v>44044</v>
      </c>
      <c r="F1875" s="12">
        <v>210</v>
      </c>
      <c r="G1875" s="12">
        <v>0</v>
      </c>
      <c r="H1875" s="17">
        <v>0</v>
      </c>
      <c r="I1875" s="31">
        <v>0</v>
      </c>
      <c r="J1875" s="12">
        <v>210</v>
      </c>
      <c r="K1875" s="11" t="s">
        <v>14</v>
      </c>
      <c r="L1875" s="11" t="s">
        <v>75</v>
      </c>
      <c r="M1875" s="12">
        <v>37.799999999999997</v>
      </c>
      <c r="N1875" s="13">
        <v>172.2</v>
      </c>
    </row>
    <row r="1876" spans="1:14" x14ac:dyDescent="0.3">
      <c r="A1876" s="7" t="s">
        <v>3381</v>
      </c>
      <c r="B1876" s="11" t="s">
        <v>3382</v>
      </c>
      <c r="C1876" s="12">
        <v>1</v>
      </c>
      <c r="D1876" s="12">
        <v>1</v>
      </c>
      <c r="E1876" s="15">
        <v>44044</v>
      </c>
      <c r="F1876" s="12">
        <v>313</v>
      </c>
      <c r="G1876" s="12">
        <v>0</v>
      </c>
      <c r="H1876" s="17">
        <v>0</v>
      </c>
      <c r="I1876" s="31">
        <v>0</v>
      </c>
      <c r="J1876" s="12">
        <v>313</v>
      </c>
      <c r="K1876" s="11" t="s">
        <v>20</v>
      </c>
      <c r="L1876" s="11" t="s">
        <v>21</v>
      </c>
      <c r="M1876" s="12">
        <v>93.899999999999991</v>
      </c>
      <c r="N1876" s="13">
        <v>219.10000000000002</v>
      </c>
    </row>
    <row r="1877" spans="1:14" x14ac:dyDescent="0.3">
      <c r="A1877" s="7" t="s">
        <v>3383</v>
      </c>
      <c r="B1877" s="11" t="s">
        <v>3384</v>
      </c>
      <c r="C1877" s="12">
        <v>1</v>
      </c>
      <c r="D1877" s="12">
        <v>1</v>
      </c>
      <c r="E1877" s="15">
        <v>44044</v>
      </c>
      <c r="F1877" s="12">
        <v>440</v>
      </c>
      <c r="G1877" s="12">
        <v>0</v>
      </c>
      <c r="H1877" s="17">
        <v>0</v>
      </c>
      <c r="I1877" s="31">
        <v>0</v>
      </c>
      <c r="J1877" s="12">
        <v>440</v>
      </c>
      <c r="K1877" s="11" t="s">
        <v>44</v>
      </c>
      <c r="L1877" s="11" t="s">
        <v>52</v>
      </c>
      <c r="M1877" s="12">
        <v>136.4</v>
      </c>
      <c r="N1877" s="13">
        <v>303.60000000000002</v>
      </c>
    </row>
    <row r="1878" spans="1:14" x14ac:dyDescent="0.3">
      <c r="A1878" s="7" t="s">
        <v>3385</v>
      </c>
      <c r="B1878" s="11" t="s">
        <v>3386</v>
      </c>
      <c r="C1878" s="12">
        <v>1</v>
      </c>
      <c r="D1878" s="12">
        <v>1</v>
      </c>
      <c r="E1878" s="15">
        <v>44044</v>
      </c>
      <c r="F1878" s="12">
        <v>187</v>
      </c>
      <c r="G1878" s="12">
        <v>0</v>
      </c>
      <c r="H1878" s="17">
        <v>0</v>
      </c>
      <c r="I1878" s="31">
        <v>0</v>
      </c>
      <c r="J1878" s="12">
        <v>187</v>
      </c>
      <c r="K1878" s="11" t="s">
        <v>60</v>
      </c>
      <c r="L1878" s="11" t="s">
        <v>486</v>
      </c>
      <c r="M1878" s="12">
        <v>59.84</v>
      </c>
      <c r="N1878" s="13">
        <v>127.16</v>
      </c>
    </row>
    <row r="1879" spans="1:14" x14ac:dyDescent="0.3">
      <c r="A1879" s="7" t="s">
        <v>3387</v>
      </c>
      <c r="B1879" s="11" t="s">
        <v>3388</v>
      </c>
      <c r="C1879" s="12">
        <v>1</v>
      </c>
      <c r="D1879" s="12">
        <v>1</v>
      </c>
      <c r="E1879" s="15">
        <v>44044</v>
      </c>
      <c r="F1879" s="12">
        <v>345</v>
      </c>
      <c r="G1879" s="12">
        <v>0</v>
      </c>
      <c r="H1879" s="17">
        <v>0</v>
      </c>
      <c r="I1879" s="31">
        <v>0</v>
      </c>
      <c r="J1879" s="12">
        <v>345</v>
      </c>
      <c r="K1879" s="11" t="s">
        <v>63</v>
      </c>
      <c r="L1879" s="11" t="s">
        <v>116</v>
      </c>
      <c r="M1879" s="12">
        <v>106.95</v>
      </c>
      <c r="N1879" s="13">
        <v>238.05</v>
      </c>
    </row>
    <row r="1880" spans="1:14" x14ac:dyDescent="0.3">
      <c r="A1880" s="7" t="s">
        <v>3389</v>
      </c>
      <c r="B1880" s="11" t="s">
        <v>3390</v>
      </c>
      <c r="C1880" s="12">
        <v>1</v>
      </c>
      <c r="D1880" s="12">
        <v>1</v>
      </c>
      <c r="E1880" s="15">
        <v>44044</v>
      </c>
      <c r="F1880" s="12">
        <v>168</v>
      </c>
      <c r="G1880" s="12">
        <v>0</v>
      </c>
      <c r="H1880" s="17">
        <v>0</v>
      </c>
      <c r="I1880" s="31">
        <v>0</v>
      </c>
      <c r="J1880" s="12">
        <v>168</v>
      </c>
      <c r="K1880" s="11" t="s">
        <v>11</v>
      </c>
      <c r="L1880" s="11" t="s">
        <v>12</v>
      </c>
      <c r="M1880" s="12">
        <v>25.2</v>
      </c>
      <c r="N1880" s="13">
        <v>142.80000000000001</v>
      </c>
    </row>
    <row r="1881" spans="1:14" x14ac:dyDescent="0.3">
      <c r="A1881" s="7" t="s">
        <v>3391</v>
      </c>
      <c r="B1881" s="11" t="s">
        <v>3392</v>
      </c>
      <c r="C1881" s="12">
        <v>1</v>
      </c>
      <c r="D1881" s="12">
        <v>1</v>
      </c>
      <c r="E1881" s="15">
        <v>44044</v>
      </c>
      <c r="F1881" s="12">
        <v>144</v>
      </c>
      <c r="G1881" s="12">
        <v>0</v>
      </c>
      <c r="H1881" s="17">
        <v>0</v>
      </c>
      <c r="I1881" s="31">
        <v>0</v>
      </c>
      <c r="J1881" s="12">
        <v>144</v>
      </c>
      <c r="K1881" s="11" t="s">
        <v>11</v>
      </c>
      <c r="L1881" s="11" t="s">
        <v>119</v>
      </c>
      <c r="M1881" s="12">
        <v>66.240000000000009</v>
      </c>
      <c r="N1881" s="13">
        <v>77.759999999999991</v>
      </c>
    </row>
    <row r="1882" spans="1:14" x14ac:dyDescent="0.3">
      <c r="A1882" s="7" t="s">
        <v>3393</v>
      </c>
      <c r="B1882" s="11" t="s">
        <v>3394</v>
      </c>
      <c r="C1882" s="12">
        <v>1</v>
      </c>
      <c r="D1882" s="12">
        <v>1</v>
      </c>
      <c r="E1882" s="15">
        <v>44044</v>
      </c>
      <c r="F1882" s="12">
        <v>240</v>
      </c>
      <c r="G1882" s="12">
        <v>0</v>
      </c>
      <c r="H1882" s="17">
        <v>0</v>
      </c>
      <c r="I1882" s="31">
        <v>0</v>
      </c>
      <c r="J1882" s="12">
        <v>240</v>
      </c>
      <c r="K1882" s="11" t="s">
        <v>14</v>
      </c>
      <c r="L1882" s="11" t="s">
        <v>17</v>
      </c>
      <c r="M1882" s="12">
        <v>43.199999999999996</v>
      </c>
      <c r="N1882" s="13">
        <v>196.8</v>
      </c>
    </row>
    <row r="1883" spans="1:14" x14ac:dyDescent="0.3">
      <c r="A1883" s="7" t="s">
        <v>5080</v>
      </c>
      <c r="B1883" s="11" t="s">
        <v>5082</v>
      </c>
      <c r="C1883" s="12">
        <v>0</v>
      </c>
      <c r="D1883" s="12">
        <v>1</v>
      </c>
      <c r="E1883" s="15">
        <v>44044</v>
      </c>
      <c r="F1883" s="12">
        <v>228</v>
      </c>
      <c r="G1883" s="12">
        <v>0</v>
      </c>
      <c r="H1883" s="17">
        <v>0</v>
      </c>
      <c r="I1883" s="31">
        <v>0</v>
      </c>
      <c r="J1883" s="12">
        <v>228</v>
      </c>
      <c r="K1883" s="11" t="s">
        <v>60</v>
      </c>
      <c r="L1883" s="11" t="s">
        <v>557</v>
      </c>
      <c r="M1883" s="12">
        <v>79.8</v>
      </c>
      <c r="N1883" s="13">
        <v>148.19999999999999</v>
      </c>
    </row>
    <row r="1884" spans="1:14" x14ac:dyDescent="0.3">
      <c r="A1884" s="7" t="s">
        <v>5189</v>
      </c>
      <c r="B1884" s="11" t="s">
        <v>5191</v>
      </c>
      <c r="C1884" s="12">
        <v>0</v>
      </c>
      <c r="D1884" s="12">
        <v>1</v>
      </c>
      <c r="E1884" s="15">
        <v>44044</v>
      </c>
      <c r="F1884" s="12">
        <v>240</v>
      </c>
      <c r="G1884" s="12">
        <v>0</v>
      </c>
      <c r="H1884" s="17">
        <v>0</v>
      </c>
      <c r="I1884" s="31">
        <v>0</v>
      </c>
      <c r="J1884" s="12">
        <v>240</v>
      </c>
      <c r="K1884" s="11" t="s">
        <v>14</v>
      </c>
      <c r="L1884" s="11" t="s">
        <v>17</v>
      </c>
      <c r="M1884" s="12">
        <v>43.199999999999996</v>
      </c>
      <c r="N1884" s="13">
        <v>196.8</v>
      </c>
    </row>
    <row r="1885" spans="1:14" x14ac:dyDescent="0.3">
      <c r="A1885" s="7" t="s">
        <v>5200</v>
      </c>
      <c r="B1885" s="11" t="s">
        <v>5202</v>
      </c>
      <c r="C1885" s="12">
        <v>0</v>
      </c>
      <c r="D1885" s="12">
        <v>1</v>
      </c>
      <c r="E1885" s="15">
        <v>44044</v>
      </c>
      <c r="F1885" s="12">
        <v>447</v>
      </c>
      <c r="G1885" s="12">
        <v>0</v>
      </c>
      <c r="H1885" s="17">
        <v>0</v>
      </c>
      <c r="I1885" s="31">
        <v>0</v>
      </c>
      <c r="J1885" s="12">
        <v>447</v>
      </c>
      <c r="K1885" s="11" t="s">
        <v>63</v>
      </c>
      <c r="L1885" s="11" t="s">
        <v>64</v>
      </c>
      <c r="M1885" s="12">
        <v>156.44999999999999</v>
      </c>
      <c r="N1885" s="13">
        <v>290.55</v>
      </c>
    </row>
    <row r="1886" spans="1:14" x14ac:dyDescent="0.3">
      <c r="A1886" s="7" t="s">
        <v>5242</v>
      </c>
      <c r="B1886" s="11" t="s">
        <v>5244</v>
      </c>
      <c r="C1886" s="12">
        <v>0</v>
      </c>
      <c r="D1886" s="12">
        <v>1</v>
      </c>
      <c r="E1886" s="15">
        <v>44044</v>
      </c>
      <c r="F1886" s="12">
        <v>327</v>
      </c>
      <c r="G1886" s="12">
        <v>0</v>
      </c>
      <c r="H1886" s="17">
        <v>0</v>
      </c>
      <c r="I1886" s="31">
        <v>0</v>
      </c>
      <c r="J1886" s="12">
        <v>327</v>
      </c>
      <c r="K1886" s="11" t="s">
        <v>20</v>
      </c>
      <c r="L1886" s="11" t="s">
        <v>100</v>
      </c>
      <c r="M1886" s="12">
        <v>94.83</v>
      </c>
      <c r="N1886" s="13">
        <v>232.17000000000002</v>
      </c>
    </row>
    <row r="1887" spans="1:14" x14ac:dyDescent="0.3">
      <c r="A1887" s="7" t="s">
        <v>5358</v>
      </c>
      <c r="B1887" s="11" t="s">
        <v>5360</v>
      </c>
      <c r="C1887" s="12">
        <v>0</v>
      </c>
      <c r="D1887" s="12">
        <v>1</v>
      </c>
      <c r="E1887" s="15">
        <v>44044</v>
      </c>
      <c r="F1887" s="12">
        <v>168</v>
      </c>
      <c r="G1887" s="12">
        <v>0</v>
      </c>
      <c r="H1887" s="17">
        <v>0</v>
      </c>
      <c r="I1887" s="31">
        <v>0</v>
      </c>
      <c r="J1887" s="12">
        <v>168</v>
      </c>
      <c r="K1887" s="11" t="s">
        <v>11</v>
      </c>
      <c r="L1887" s="11" t="s">
        <v>12</v>
      </c>
      <c r="M1887" s="12">
        <v>25.2</v>
      </c>
      <c r="N1887" s="13">
        <v>142.80000000000001</v>
      </c>
    </row>
    <row r="1888" spans="1:14" x14ac:dyDescent="0.3">
      <c r="A1888" s="7" t="s">
        <v>5365</v>
      </c>
      <c r="B1888" s="11" t="s">
        <v>5367</v>
      </c>
      <c r="C1888" s="12">
        <v>0</v>
      </c>
      <c r="D1888" s="12">
        <v>0</v>
      </c>
      <c r="E1888" s="15">
        <v>44044</v>
      </c>
      <c r="F1888" s="12">
        <v>240</v>
      </c>
      <c r="G1888" s="12">
        <v>0</v>
      </c>
      <c r="H1888" s="17">
        <v>0</v>
      </c>
      <c r="I1888" s="31">
        <v>0</v>
      </c>
      <c r="J1888" s="12">
        <v>240</v>
      </c>
      <c r="K1888" s="11" t="s">
        <v>14</v>
      </c>
      <c r="L1888" s="11" t="s">
        <v>17</v>
      </c>
      <c r="M1888" s="12">
        <v>43.199999999999996</v>
      </c>
      <c r="N1888" s="13">
        <v>196.8</v>
      </c>
    </row>
    <row r="1889" spans="1:14" x14ac:dyDescent="0.3">
      <c r="A1889" s="7" t="s">
        <v>5365</v>
      </c>
      <c r="B1889" s="11" t="s">
        <v>5368</v>
      </c>
      <c r="C1889" s="12">
        <v>0</v>
      </c>
      <c r="D1889" s="12">
        <v>0</v>
      </c>
      <c r="E1889" s="15">
        <v>44044</v>
      </c>
      <c r="F1889" s="12">
        <v>205</v>
      </c>
      <c r="G1889" s="12">
        <v>0</v>
      </c>
      <c r="H1889" s="17">
        <v>0</v>
      </c>
      <c r="I1889" s="31">
        <v>0</v>
      </c>
      <c r="J1889" s="12">
        <v>205</v>
      </c>
      <c r="K1889" s="11" t="s">
        <v>14</v>
      </c>
      <c r="L1889" s="11" t="s">
        <v>87</v>
      </c>
      <c r="M1889" s="12">
        <v>36.9</v>
      </c>
      <c r="N1889" s="13">
        <v>168.1</v>
      </c>
    </row>
    <row r="1890" spans="1:14" x14ac:dyDescent="0.3">
      <c r="A1890" s="7" t="s">
        <v>5365</v>
      </c>
      <c r="B1890" s="11" t="s">
        <v>5369</v>
      </c>
      <c r="C1890" s="12">
        <v>0</v>
      </c>
      <c r="D1890" s="12">
        <v>1</v>
      </c>
      <c r="E1890" s="15">
        <v>44044</v>
      </c>
      <c r="F1890" s="12">
        <v>240</v>
      </c>
      <c r="G1890" s="12">
        <v>0</v>
      </c>
      <c r="H1890" s="17">
        <v>0</v>
      </c>
      <c r="I1890" s="31">
        <v>0</v>
      </c>
      <c r="J1890" s="12">
        <v>240</v>
      </c>
      <c r="K1890" s="11" t="s">
        <v>14</v>
      </c>
      <c r="L1890" s="11" t="s">
        <v>17</v>
      </c>
      <c r="M1890" s="12">
        <v>43.199999999999996</v>
      </c>
      <c r="N1890" s="13">
        <v>196.8</v>
      </c>
    </row>
    <row r="1891" spans="1:14" x14ac:dyDescent="0.3">
      <c r="A1891" s="7" t="s">
        <v>5389</v>
      </c>
      <c r="B1891" s="11" t="s">
        <v>5394</v>
      </c>
      <c r="C1891" s="12">
        <v>0</v>
      </c>
      <c r="D1891" s="12">
        <v>0</v>
      </c>
      <c r="E1891" s="15">
        <v>44044</v>
      </c>
      <c r="F1891" s="12">
        <v>1101</v>
      </c>
      <c r="G1891" s="12">
        <v>0</v>
      </c>
      <c r="H1891" s="17">
        <v>0</v>
      </c>
      <c r="I1891" s="31">
        <v>0</v>
      </c>
      <c r="J1891" s="12">
        <v>1101</v>
      </c>
      <c r="K1891" s="11" t="s">
        <v>26</v>
      </c>
      <c r="L1891" s="11" t="s">
        <v>33</v>
      </c>
      <c r="M1891" s="12">
        <v>396.36</v>
      </c>
      <c r="N1891" s="13">
        <v>704.64</v>
      </c>
    </row>
    <row r="1892" spans="1:14" x14ac:dyDescent="0.3">
      <c r="A1892" s="7" t="s">
        <v>5513</v>
      </c>
      <c r="B1892" s="11" t="s">
        <v>5515</v>
      </c>
      <c r="C1892" s="12">
        <v>0</v>
      </c>
      <c r="D1892" s="12">
        <v>1</v>
      </c>
      <c r="E1892" s="15">
        <v>44044</v>
      </c>
      <c r="F1892" s="12">
        <v>345</v>
      </c>
      <c r="G1892" s="12">
        <v>0</v>
      </c>
      <c r="H1892" s="17">
        <v>0</v>
      </c>
      <c r="I1892" s="31">
        <v>0</v>
      </c>
      <c r="J1892" s="12">
        <v>345</v>
      </c>
      <c r="K1892" s="11" t="s">
        <v>63</v>
      </c>
      <c r="L1892" s="11" t="s">
        <v>116</v>
      </c>
      <c r="M1892" s="12">
        <v>106.95</v>
      </c>
      <c r="N1892" s="13">
        <v>238.05</v>
      </c>
    </row>
    <row r="1893" spans="1:14" x14ac:dyDescent="0.3">
      <c r="A1893" s="7" t="s">
        <v>5608</v>
      </c>
      <c r="B1893" s="11" t="s">
        <v>5612</v>
      </c>
      <c r="C1893" s="12">
        <v>0</v>
      </c>
      <c r="D1893" s="12">
        <v>0</v>
      </c>
      <c r="E1893" s="15">
        <v>44044</v>
      </c>
      <c r="F1893" s="12">
        <v>258</v>
      </c>
      <c r="G1893" s="12">
        <v>0</v>
      </c>
      <c r="H1893" s="17">
        <v>0</v>
      </c>
      <c r="I1893" s="31">
        <v>0</v>
      </c>
      <c r="J1893" s="12">
        <v>258</v>
      </c>
      <c r="K1893" s="11" t="s">
        <v>20</v>
      </c>
      <c r="L1893" s="11" t="s">
        <v>105</v>
      </c>
      <c r="M1893" s="12">
        <v>72.240000000000009</v>
      </c>
      <c r="N1893" s="13">
        <v>185.76</v>
      </c>
    </row>
    <row r="1894" spans="1:14" x14ac:dyDescent="0.3">
      <c r="A1894" s="7" t="s">
        <v>5882</v>
      </c>
      <c r="B1894" s="11" t="s">
        <v>5886</v>
      </c>
      <c r="C1894" s="12">
        <v>0</v>
      </c>
      <c r="D1894" s="12">
        <v>0</v>
      </c>
      <c r="E1894" s="15">
        <v>44044</v>
      </c>
      <c r="F1894" s="12">
        <v>447</v>
      </c>
      <c r="G1894" s="12">
        <v>0</v>
      </c>
      <c r="H1894" s="17">
        <v>0</v>
      </c>
      <c r="I1894" s="31">
        <v>0</v>
      </c>
      <c r="J1894" s="12">
        <v>447</v>
      </c>
      <c r="K1894" s="11" t="s">
        <v>63</v>
      </c>
      <c r="L1894" s="11" t="s">
        <v>64</v>
      </c>
      <c r="M1894" s="12">
        <v>156.44999999999999</v>
      </c>
      <c r="N1894" s="13">
        <v>290.55</v>
      </c>
    </row>
    <row r="1895" spans="1:14" x14ac:dyDescent="0.3">
      <c r="A1895" s="7" t="s">
        <v>5882</v>
      </c>
      <c r="B1895" s="11" t="s">
        <v>5888</v>
      </c>
      <c r="C1895" s="12">
        <v>0</v>
      </c>
      <c r="D1895" s="12">
        <v>1</v>
      </c>
      <c r="E1895" s="15">
        <v>44044</v>
      </c>
      <c r="F1895" s="12">
        <v>447</v>
      </c>
      <c r="G1895" s="12">
        <v>0</v>
      </c>
      <c r="H1895" s="17">
        <v>0</v>
      </c>
      <c r="I1895" s="31">
        <v>0</v>
      </c>
      <c r="J1895" s="12">
        <v>447</v>
      </c>
      <c r="K1895" s="11" t="s">
        <v>63</v>
      </c>
      <c r="L1895" s="11" t="s">
        <v>64</v>
      </c>
      <c r="M1895" s="12">
        <v>156.44999999999999</v>
      </c>
      <c r="N1895" s="13">
        <v>290.55</v>
      </c>
    </row>
    <row r="1896" spans="1:14" x14ac:dyDescent="0.3">
      <c r="A1896" s="7" t="s">
        <v>5907</v>
      </c>
      <c r="B1896" s="11" t="s">
        <v>5909</v>
      </c>
      <c r="C1896" s="12">
        <v>0</v>
      </c>
      <c r="D1896" s="12">
        <v>1</v>
      </c>
      <c r="E1896" s="15">
        <v>44044</v>
      </c>
      <c r="F1896" s="12">
        <v>592</v>
      </c>
      <c r="G1896" s="12">
        <v>0</v>
      </c>
      <c r="H1896" s="17">
        <v>0</v>
      </c>
      <c r="I1896" s="31">
        <v>0</v>
      </c>
      <c r="J1896" s="12">
        <v>592</v>
      </c>
      <c r="K1896" s="11" t="s">
        <v>44</v>
      </c>
      <c r="L1896" s="11" t="s">
        <v>55</v>
      </c>
      <c r="M1896" s="12">
        <v>165.76000000000002</v>
      </c>
      <c r="N1896" s="13">
        <v>426.24</v>
      </c>
    </row>
    <row r="1897" spans="1:14" x14ac:dyDescent="0.3">
      <c r="A1897" s="7" t="s">
        <v>5935</v>
      </c>
      <c r="B1897" s="11" t="s">
        <v>5937</v>
      </c>
      <c r="C1897" s="12">
        <v>0</v>
      </c>
      <c r="D1897" s="12">
        <v>1</v>
      </c>
      <c r="E1897" s="15">
        <v>44044</v>
      </c>
      <c r="F1897" s="12">
        <v>579</v>
      </c>
      <c r="G1897" s="12">
        <v>0</v>
      </c>
      <c r="H1897" s="17">
        <v>0</v>
      </c>
      <c r="I1897" s="31">
        <v>0</v>
      </c>
      <c r="J1897" s="12">
        <v>579</v>
      </c>
      <c r="K1897" s="11" t="s">
        <v>41</v>
      </c>
      <c r="L1897" s="11" t="s">
        <v>197</v>
      </c>
      <c r="M1897" s="12">
        <v>167.91</v>
      </c>
      <c r="N1897" s="13">
        <v>411.09000000000003</v>
      </c>
    </row>
    <row r="1898" spans="1:14" x14ac:dyDescent="0.3">
      <c r="A1898" s="7" t="s">
        <v>5938</v>
      </c>
      <c r="B1898" s="11" t="s">
        <v>5942</v>
      </c>
      <c r="C1898" s="12">
        <v>0</v>
      </c>
      <c r="D1898" s="12">
        <v>1</v>
      </c>
      <c r="E1898" s="15">
        <v>44044</v>
      </c>
      <c r="F1898" s="12">
        <v>539</v>
      </c>
      <c r="G1898" s="12">
        <v>0</v>
      </c>
      <c r="H1898" s="17">
        <v>0</v>
      </c>
      <c r="I1898" s="31">
        <v>0</v>
      </c>
      <c r="J1898" s="12">
        <v>539</v>
      </c>
      <c r="K1898" s="11" t="s">
        <v>44</v>
      </c>
      <c r="L1898" s="11" t="s">
        <v>1089</v>
      </c>
      <c r="M1898" s="12">
        <v>156.31</v>
      </c>
      <c r="N1898" s="13">
        <v>382.69</v>
      </c>
    </row>
    <row r="1899" spans="1:14" x14ac:dyDescent="0.3">
      <c r="A1899" s="7" t="s">
        <v>6031</v>
      </c>
      <c r="B1899" s="11" t="s">
        <v>6033</v>
      </c>
      <c r="C1899" s="12">
        <v>0</v>
      </c>
      <c r="D1899" s="12">
        <v>1</v>
      </c>
      <c r="E1899" s="15">
        <v>44044</v>
      </c>
      <c r="F1899" s="12">
        <v>510</v>
      </c>
      <c r="G1899" s="12">
        <v>0</v>
      </c>
      <c r="H1899" s="17">
        <v>0</v>
      </c>
      <c r="I1899" s="31">
        <v>0</v>
      </c>
      <c r="J1899" s="12">
        <v>510</v>
      </c>
      <c r="K1899" s="11" t="s">
        <v>41</v>
      </c>
      <c r="L1899" s="11" t="s">
        <v>42</v>
      </c>
      <c r="M1899" s="12">
        <v>163.20000000000002</v>
      </c>
      <c r="N1899" s="13">
        <v>346.79999999999995</v>
      </c>
    </row>
    <row r="1900" spans="1:14" x14ac:dyDescent="0.3">
      <c r="A1900" s="7" t="s">
        <v>6184</v>
      </c>
      <c r="B1900" s="11" t="s">
        <v>6186</v>
      </c>
      <c r="C1900" s="12">
        <v>0</v>
      </c>
      <c r="D1900" s="12">
        <v>1</v>
      </c>
      <c r="E1900" s="15">
        <v>44044</v>
      </c>
      <c r="F1900" s="12">
        <v>144</v>
      </c>
      <c r="G1900" s="12">
        <v>0</v>
      </c>
      <c r="H1900" s="17">
        <v>0</v>
      </c>
      <c r="I1900" s="31">
        <v>0</v>
      </c>
      <c r="J1900" s="12">
        <v>144</v>
      </c>
      <c r="K1900" s="11" t="s">
        <v>11</v>
      </c>
      <c r="L1900" s="11" t="s">
        <v>119</v>
      </c>
      <c r="M1900" s="12">
        <v>66.240000000000009</v>
      </c>
      <c r="N1900" s="13">
        <v>77.759999999999991</v>
      </c>
    </row>
    <row r="1901" spans="1:14" x14ac:dyDescent="0.3">
      <c r="A1901" s="7" t="s">
        <v>6191</v>
      </c>
      <c r="B1901" s="11" t="s">
        <v>6193</v>
      </c>
      <c r="C1901" s="12">
        <v>0</v>
      </c>
      <c r="D1901" s="12">
        <v>1</v>
      </c>
      <c r="E1901" s="15">
        <v>44044</v>
      </c>
      <c r="F1901" s="12">
        <v>205</v>
      </c>
      <c r="G1901" s="12">
        <v>0</v>
      </c>
      <c r="H1901" s="17">
        <v>0</v>
      </c>
      <c r="I1901" s="31">
        <v>0</v>
      </c>
      <c r="J1901" s="12">
        <v>205</v>
      </c>
      <c r="K1901" s="11" t="s">
        <v>14</v>
      </c>
      <c r="L1901" s="11" t="s">
        <v>87</v>
      </c>
      <c r="M1901" s="12">
        <v>36.9</v>
      </c>
      <c r="N1901" s="13">
        <v>168.1</v>
      </c>
    </row>
    <row r="1902" spans="1:14" x14ac:dyDescent="0.3">
      <c r="A1902" s="7" t="s">
        <v>6432</v>
      </c>
      <c r="B1902" s="11" t="s">
        <v>6435</v>
      </c>
      <c r="C1902" s="12">
        <v>0</v>
      </c>
      <c r="D1902" s="12">
        <v>0</v>
      </c>
      <c r="E1902" s="15">
        <v>44044</v>
      </c>
      <c r="F1902" s="12">
        <v>447</v>
      </c>
      <c r="G1902" s="12">
        <v>0</v>
      </c>
      <c r="H1902" s="17">
        <v>0</v>
      </c>
      <c r="I1902" s="31">
        <v>0</v>
      </c>
      <c r="J1902" s="12">
        <v>447</v>
      </c>
      <c r="K1902" s="11" t="s">
        <v>63</v>
      </c>
      <c r="L1902" s="11" t="s">
        <v>64</v>
      </c>
      <c r="M1902" s="12">
        <v>156.44999999999999</v>
      </c>
      <c r="N1902" s="13">
        <v>290.55</v>
      </c>
    </row>
    <row r="1903" spans="1:14" x14ac:dyDescent="0.3">
      <c r="A1903" s="7" t="s">
        <v>6432</v>
      </c>
      <c r="B1903" s="11" t="s">
        <v>6436</v>
      </c>
      <c r="C1903" s="12">
        <v>0</v>
      </c>
      <c r="D1903" s="12">
        <v>0</v>
      </c>
      <c r="E1903" s="15">
        <v>44044</v>
      </c>
      <c r="F1903" s="12">
        <v>383</v>
      </c>
      <c r="G1903" s="12">
        <v>0</v>
      </c>
      <c r="H1903" s="17">
        <v>0</v>
      </c>
      <c r="I1903" s="31">
        <v>0</v>
      </c>
      <c r="J1903" s="12">
        <v>383</v>
      </c>
      <c r="K1903" s="11" t="s">
        <v>63</v>
      </c>
      <c r="L1903" s="11" t="s">
        <v>66</v>
      </c>
      <c r="M1903" s="12">
        <v>122.56</v>
      </c>
      <c r="N1903" s="13">
        <v>260.44</v>
      </c>
    </row>
    <row r="1904" spans="1:14" x14ac:dyDescent="0.3">
      <c r="A1904" s="7" t="s">
        <v>6450</v>
      </c>
      <c r="B1904" s="11" t="s">
        <v>6452</v>
      </c>
      <c r="C1904" s="12">
        <v>0</v>
      </c>
      <c r="D1904" s="12">
        <v>0</v>
      </c>
      <c r="E1904" s="15">
        <v>44044</v>
      </c>
      <c r="F1904" s="12">
        <v>210</v>
      </c>
      <c r="G1904" s="12">
        <v>0</v>
      </c>
      <c r="H1904" s="17">
        <v>0</v>
      </c>
      <c r="I1904" s="31">
        <v>0</v>
      </c>
      <c r="J1904" s="12">
        <v>210</v>
      </c>
      <c r="K1904" s="11" t="s">
        <v>14</v>
      </c>
      <c r="L1904" s="11" t="s">
        <v>75</v>
      </c>
      <c r="M1904" s="12">
        <v>37.799999999999997</v>
      </c>
      <c r="N1904" s="13">
        <v>172.2</v>
      </c>
    </row>
    <row r="1905" spans="1:14" x14ac:dyDescent="0.3">
      <c r="A1905" s="7" t="s">
        <v>6487</v>
      </c>
      <c r="B1905" s="11" t="s">
        <v>6489</v>
      </c>
      <c r="C1905" s="12">
        <v>0</v>
      </c>
      <c r="D1905" s="12">
        <v>1</v>
      </c>
      <c r="E1905" s="15">
        <v>44044</v>
      </c>
      <c r="F1905" s="12">
        <v>447</v>
      </c>
      <c r="G1905" s="12">
        <v>0</v>
      </c>
      <c r="H1905" s="17">
        <v>0</v>
      </c>
      <c r="I1905" s="31">
        <v>0</v>
      </c>
      <c r="J1905" s="12">
        <v>447</v>
      </c>
      <c r="K1905" s="11" t="s">
        <v>63</v>
      </c>
      <c r="L1905" s="11" t="s">
        <v>64</v>
      </c>
      <c r="M1905" s="12">
        <v>156.44999999999999</v>
      </c>
      <c r="N1905" s="13">
        <v>290.55</v>
      </c>
    </row>
    <row r="1906" spans="1:14" x14ac:dyDescent="0.3">
      <c r="A1906" s="7" t="s">
        <v>6492</v>
      </c>
      <c r="B1906" s="11" t="s">
        <v>6495</v>
      </c>
      <c r="C1906" s="12">
        <v>0</v>
      </c>
      <c r="D1906" s="12">
        <v>0</v>
      </c>
      <c r="E1906" s="15">
        <v>44044</v>
      </c>
      <c r="F1906" s="12">
        <v>447</v>
      </c>
      <c r="G1906" s="12">
        <v>0</v>
      </c>
      <c r="H1906" s="17">
        <v>0</v>
      </c>
      <c r="I1906" s="31">
        <v>0</v>
      </c>
      <c r="J1906" s="12">
        <v>447</v>
      </c>
      <c r="K1906" s="11" t="s">
        <v>63</v>
      </c>
      <c r="L1906" s="11" t="s">
        <v>64</v>
      </c>
      <c r="M1906" s="12">
        <v>156.44999999999999</v>
      </c>
      <c r="N1906" s="13">
        <v>290.55</v>
      </c>
    </row>
    <row r="1907" spans="1:14" x14ac:dyDescent="0.3">
      <c r="A1907" s="7" t="s">
        <v>6703</v>
      </c>
      <c r="B1907" s="11" t="s">
        <v>6705</v>
      </c>
      <c r="C1907" s="12">
        <v>0</v>
      </c>
      <c r="D1907" s="12">
        <v>1</v>
      </c>
      <c r="E1907" s="15">
        <v>44044</v>
      </c>
      <c r="F1907" s="12">
        <v>240</v>
      </c>
      <c r="G1907" s="12">
        <v>0</v>
      </c>
      <c r="H1907" s="17">
        <v>0</v>
      </c>
      <c r="I1907" s="31">
        <v>0</v>
      </c>
      <c r="J1907" s="12">
        <v>240</v>
      </c>
      <c r="K1907" s="11" t="s">
        <v>14</v>
      </c>
      <c r="L1907" s="11" t="s">
        <v>17</v>
      </c>
      <c r="M1907" s="12">
        <v>43.199999999999996</v>
      </c>
      <c r="N1907" s="13">
        <v>196.8</v>
      </c>
    </row>
    <row r="1908" spans="1:14" x14ac:dyDescent="0.3">
      <c r="A1908" s="7" t="s">
        <v>6717</v>
      </c>
      <c r="B1908" s="11" t="s">
        <v>6720</v>
      </c>
      <c r="C1908" s="12">
        <v>0</v>
      </c>
      <c r="D1908" s="12">
        <v>0</v>
      </c>
      <c r="E1908" s="15">
        <v>44044</v>
      </c>
      <c r="F1908" s="12">
        <v>168</v>
      </c>
      <c r="G1908" s="12">
        <v>0</v>
      </c>
      <c r="H1908" s="17">
        <v>0</v>
      </c>
      <c r="I1908" s="31">
        <v>0</v>
      </c>
      <c r="J1908" s="12">
        <v>168</v>
      </c>
      <c r="K1908" s="11" t="s">
        <v>11</v>
      </c>
      <c r="L1908" s="11" t="s">
        <v>121</v>
      </c>
      <c r="M1908" s="12">
        <v>75.600000000000009</v>
      </c>
      <c r="N1908" s="13">
        <v>92.399999999999991</v>
      </c>
    </row>
    <row r="1909" spans="1:14" x14ac:dyDescent="0.3">
      <c r="A1909" s="7" t="s">
        <v>6717</v>
      </c>
      <c r="B1909" s="11" t="s">
        <v>6722</v>
      </c>
      <c r="C1909" s="12">
        <v>0</v>
      </c>
      <c r="D1909" s="12">
        <v>0</v>
      </c>
      <c r="E1909" s="15">
        <v>44044</v>
      </c>
      <c r="F1909" s="12">
        <v>168</v>
      </c>
      <c r="G1909" s="12">
        <v>0</v>
      </c>
      <c r="H1909" s="17">
        <v>0</v>
      </c>
      <c r="I1909" s="31">
        <v>0</v>
      </c>
      <c r="J1909" s="12">
        <v>168</v>
      </c>
      <c r="K1909" s="11" t="s">
        <v>11</v>
      </c>
      <c r="L1909" s="11" t="s">
        <v>121</v>
      </c>
      <c r="M1909" s="12">
        <v>75.600000000000009</v>
      </c>
      <c r="N1909" s="13">
        <v>92.399999999999991</v>
      </c>
    </row>
    <row r="1910" spans="1:14" x14ac:dyDescent="0.3">
      <c r="A1910" s="7" t="s">
        <v>6786</v>
      </c>
      <c r="B1910" s="11" t="s">
        <v>6789</v>
      </c>
      <c r="C1910" s="12">
        <v>0</v>
      </c>
      <c r="D1910" s="12">
        <v>0</v>
      </c>
      <c r="E1910" s="15">
        <v>44044</v>
      </c>
      <c r="F1910" s="12">
        <v>255</v>
      </c>
      <c r="G1910" s="12">
        <v>0</v>
      </c>
      <c r="H1910" s="17">
        <v>0</v>
      </c>
      <c r="I1910" s="31">
        <v>0</v>
      </c>
      <c r="J1910" s="12">
        <v>255</v>
      </c>
      <c r="K1910" s="11" t="s">
        <v>20</v>
      </c>
      <c r="L1910" s="11" t="s">
        <v>102</v>
      </c>
      <c r="M1910" s="12">
        <v>66.3</v>
      </c>
      <c r="N1910" s="13">
        <v>188.7</v>
      </c>
    </row>
    <row r="1911" spans="1:14" x14ac:dyDescent="0.3">
      <c r="A1911" s="7" t="s">
        <v>6957</v>
      </c>
      <c r="B1911" s="11" t="s">
        <v>16</v>
      </c>
      <c r="C1911" s="12">
        <v>0</v>
      </c>
      <c r="D1911" s="12">
        <v>1</v>
      </c>
      <c r="E1911" s="15">
        <v>44013</v>
      </c>
      <c r="F1911" s="12">
        <v>240</v>
      </c>
      <c r="G1911" s="12">
        <v>0</v>
      </c>
      <c r="H1911" s="17">
        <v>0</v>
      </c>
      <c r="I1911" s="31">
        <v>0</v>
      </c>
      <c r="J1911" s="12">
        <v>240</v>
      </c>
      <c r="K1911" s="11" t="s">
        <v>14</v>
      </c>
      <c r="L1911" s="11" t="s">
        <v>17</v>
      </c>
      <c r="M1911" s="12">
        <v>43.2</v>
      </c>
      <c r="N1911" s="13">
        <v>196.8</v>
      </c>
    </row>
    <row r="1912" spans="1:14" x14ac:dyDescent="0.3">
      <c r="A1912" s="7" t="s">
        <v>67</v>
      </c>
      <c r="B1912" s="11" t="s">
        <v>70</v>
      </c>
      <c r="C1912" s="12">
        <v>0</v>
      </c>
      <c r="D1912" s="12">
        <v>1</v>
      </c>
      <c r="E1912" s="15">
        <v>44013</v>
      </c>
      <c r="F1912" s="12">
        <v>172</v>
      </c>
      <c r="G1912" s="12">
        <v>0</v>
      </c>
      <c r="H1912" s="17">
        <v>0</v>
      </c>
      <c r="I1912" s="31">
        <v>0</v>
      </c>
      <c r="J1912" s="12">
        <v>172</v>
      </c>
      <c r="K1912" s="11" t="s">
        <v>11</v>
      </c>
      <c r="L1912" s="11" t="s">
        <v>71</v>
      </c>
      <c r="M1912" s="12">
        <v>65.36</v>
      </c>
      <c r="N1912" s="13">
        <v>106.64</v>
      </c>
    </row>
    <row r="1913" spans="1:14" x14ac:dyDescent="0.3">
      <c r="A1913" s="7" t="s">
        <v>79</v>
      </c>
      <c r="B1913" s="11" t="s">
        <v>83</v>
      </c>
      <c r="C1913" s="12">
        <v>0</v>
      </c>
      <c r="D1913" s="12">
        <v>0</v>
      </c>
      <c r="E1913" s="15">
        <v>44013</v>
      </c>
      <c r="F1913" s="12">
        <v>210</v>
      </c>
      <c r="G1913" s="12">
        <v>0</v>
      </c>
      <c r="H1913" s="17">
        <v>0</v>
      </c>
      <c r="I1913" s="31">
        <v>0</v>
      </c>
      <c r="J1913" s="12">
        <v>210</v>
      </c>
      <c r="K1913" s="11" t="s">
        <v>14</v>
      </c>
      <c r="L1913" s="11" t="s">
        <v>75</v>
      </c>
      <c r="M1913" s="12">
        <v>37.799999999999997</v>
      </c>
      <c r="N1913" s="13">
        <v>172.2</v>
      </c>
    </row>
    <row r="1914" spans="1:14" x14ac:dyDescent="0.3">
      <c r="A1914" s="7" t="s">
        <v>79</v>
      </c>
      <c r="B1914" s="11" t="s">
        <v>84</v>
      </c>
      <c r="C1914" s="12">
        <v>0</v>
      </c>
      <c r="D1914" s="12">
        <v>0</v>
      </c>
      <c r="E1914" s="15">
        <v>44013</v>
      </c>
      <c r="F1914" s="12">
        <v>240</v>
      </c>
      <c r="G1914" s="12">
        <v>0</v>
      </c>
      <c r="H1914" s="17">
        <v>0</v>
      </c>
      <c r="I1914" s="31">
        <v>0</v>
      </c>
      <c r="J1914" s="12">
        <v>240</v>
      </c>
      <c r="K1914" s="11" t="s">
        <v>14</v>
      </c>
      <c r="L1914" s="11" t="s">
        <v>17</v>
      </c>
      <c r="M1914" s="12">
        <v>43.199999999999996</v>
      </c>
      <c r="N1914" s="13">
        <v>196.8</v>
      </c>
    </row>
    <row r="1915" spans="1:14" x14ac:dyDescent="0.3">
      <c r="A1915" s="7" t="s">
        <v>79</v>
      </c>
      <c r="B1915" s="11" t="s">
        <v>85</v>
      </c>
      <c r="C1915" s="12">
        <v>0</v>
      </c>
      <c r="D1915" s="12">
        <v>0</v>
      </c>
      <c r="E1915" s="15">
        <v>44013</v>
      </c>
      <c r="F1915" s="12">
        <v>210</v>
      </c>
      <c r="G1915" s="12">
        <v>0</v>
      </c>
      <c r="H1915" s="17">
        <v>0</v>
      </c>
      <c r="I1915" s="31">
        <v>0</v>
      </c>
      <c r="J1915" s="12">
        <v>210</v>
      </c>
      <c r="K1915" s="11" t="s">
        <v>14</v>
      </c>
      <c r="L1915" s="11" t="s">
        <v>75</v>
      </c>
      <c r="M1915" s="12">
        <v>37.799999999999997</v>
      </c>
      <c r="N1915" s="13">
        <v>172.2</v>
      </c>
    </row>
    <row r="1916" spans="1:14" x14ac:dyDescent="0.3">
      <c r="A1916" s="7" t="s">
        <v>95</v>
      </c>
      <c r="B1916" s="11" t="s">
        <v>99</v>
      </c>
      <c r="C1916" s="12">
        <v>0</v>
      </c>
      <c r="D1916" s="12">
        <v>0</v>
      </c>
      <c r="E1916" s="15">
        <v>44013</v>
      </c>
      <c r="F1916" s="12">
        <v>327</v>
      </c>
      <c r="G1916" s="12">
        <v>0</v>
      </c>
      <c r="H1916" s="17">
        <v>0</v>
      </c>
      <c r="I1916" s="31">
        <v>0</v>
      </c>
      <c r="J1916" s="12">
        <v>327</v>
      </c>
      <c r="K1916" s="11" t="s">
        <v>20</v>
      </c>
      <c r="L1916" s="11" t="s">
        <v>100</v>
      </c>
      <c r="M1916" s="12">
        <v>94.83</v>
      </c>
      <c r="N1916" s="13">
        <v>232.17000000000002</v>
      </c>
    </row>
    <row r="1917" spans="1:14" x14ac:dyDescent="0.3">
      <c r="A1917" s="7" t="s">
        <v>95</v>
      </c>
      <c r="B1917" s="11" t="s">
        <v>101</v>
      </c>
      <c r="C1917" s="12">
        <v>0</v>
      </c>
      <c r="D1917" s="12">
        <v>0</v>
      </c>
      <c r="E1917" s="15">
        <v>44013</v>
      </c>
      <c r="F1917" s="12">
        <v>255</v>
      </c>
      <c r="G1917" s="12">
        <v>0</v>
      </c>
      <c r="H1917" s="17">
        <v>0</v>
      </c>
      <c r="I1917" s="31">
        <v>0</v>
      </c>
      <c r="J1917" s="12">
        <v>255</v>
      </c>
      <c r="K1917" s="11" t="s">
        <v>20</v>
      </c>
      <c r="L1917" s="11" t="s">
        <v>102</v>
      </c>
      <c r="M1917" s="12">
        <v>66.3</v>
      </c>
      <c r="N1917" s="13">
        <v>188.7</v>
      </c>
    </row>
    <row r="1918" spans="1:14" x14ac:dyDescent="0.3">
      <c r="A1918" s="7" t="s">
        <v>132</v>
      </c>
      <c r="B1918" s="11" t="s">
        <v>136</v>
      </c>
      <c r="C1918" s="12">
        <v>0</v>
      </c>
      <c r="D1918" s="12">
        <v>0</v>
      </c>
      <c r="E1918" s="15">
        <v>44013</v>
      </c>
      <c r="F1918" s="12">
        <v>192</v>
      </c>
      <c r="G1918" s="12">
        <v>0</v>
      </c>
      <c r="H1918" s="17">
        <v>0</v>
      </c>
      <c r="I1918" s="31">
        <v>0</v>
      </c>
      <c r="J1918" s="12">
        <v>192</v>
      </c>
      <c r="K1918" s="11" t="s">
        <v>14</v>
      </c>
      <c r="L1918" s="11" t="s">
        <v>78</v>
      </c>
      <c r="M1918" s="12">
        <v>34.56</v>
      </c>
      <c r="N1918" s="13">
        <v>157.44</v>
      </c>
    </row>
    <row r="1919" spans="1:14" x14ac:dyDescent="0.3">
      <c r="A1919" s="7" t="s">
        <v>225</v>
      </c>
      <c r="B1919" s="11" t="s">
        <v>227</v>
      </c>
      <c r="C1919" s="12">
        <v>0</v>
      </c>
      <c r="D1919" s="12">
        <v>1</v>
      </c>
      <c r="E1919" s="15">
        <v>44013</v>
      </c>
      <c r="F1919" s="12">
        <v>636</v>
      </c>
      <c r="G1919" s="12">
        <v>0</v>
      </c>
      <c r="H1919" s="17">
        <v>0</v>
      </c>
      <c r="I1919" s="31">
        <v>0</v>
      </c>
      <c r="J1919" s="12">
        <v>636</v>
      </c>
      <c r="K1919" s="11" t="s">
        <v>41</v>
      </c>
      <c r="L1919" s="11" t="s">
        <v>194</v>
      </c>
      <c r="M1919" s="12">
        <v>216.24</v>
      </c>
      <c r="N1919" s="13">
        <v>419.76</v>
      </c>
    </row>
    <row r="1920" spans="1:14" x14ac:dyDescent="0.3">
      <c r="A1920" s="7" t="s">
        <v>402</v>
      </c>
      <c r="B1920" s="11" t="s">
        <v>406</v>
      </c>
      <c r="C1920" s="12">
        <v>0</v>
      </c>
      <c r="D1920" s="12">
        <v>1</v>
      </c>
      <c r="E1920" s="15">
        <v>44013</v>
      </c>
      <c r="F1920" s="12">
        <v>1576</v>
      </c>
      <c r="G1920" s="12">
        <v>0</v>
      </c>
      <c r="H1920" s="17">
        <v>0</v>
      </c>
      <c r="I1920" s="31">
        <v>0</v>
      </c>
      <c r="J1920" s="12">
        <v>1576</v>
      </c>
      <c r="K1920" s="11" t="s">
        <v>26</v>
      </c>
      <c r="L1920" s="11" t="s">
        <v>407</v>
      </c>
      <c r="M1920" s="12">
        <v>520.08000000000004</v>
      </c>
      <c r="N1920" s="13">
        <v>1055.92</v>
      </c>
    </row>
    <row r="1921" spans="1:14" x14ac:dyDescent="0.3">
      <c r="A1921" s="7" t="s">
        <v>651</v>
      </c>
      <c r="B1921" s="11" t="s">
        <v>653</v>
      </c>
      <c r="C1921" s="12">
        <v>0</v>
      </c>
      <c r="D1921" s="12">
        <v>1</v>
      </c>
      <c r="E1921" s="15">
        <v>44013</v>
      </c>
      <c r="F1921" s="12">
        <v>144</v>
      </c>
      <c r="G1921" s="12">
        <v>0</v>
      </c>
      <c r="H1921" s="17">
        <v>0</v>
      </c>
      <c r="I1921" s="31">
        <v>0</v>
      </c>
      <c r="J1921" s="12">
        <v>144</v>
      </c>
      <c r="K1921" s="11" t="s">
        <v>11</v>
      </c>
      <c r="L1921" s="11" t="s">
        <v>119</v>
      </c>
      <c r="M1921" s="12">
        <v>66.240000000000009</v>
      </c>
      <c r="N1921" s="13">
        <v>77.759999999999991</v>
      </c>
    </row>
    <row r="1922" spans="1:14" x14ac:dyDescent="0.3">
      <c r="A1922" s="7" t="s">
        <v>657</v>
      </c>
      <c r="B1922" s="11" t="s">
        <v>661</v>
      </c>
      <c r="C1922" s="12">
        <v>0</v>
      </c>
      <c r="D1922" s="12">
        <v>0</v>
      </c>
      <c r="E1922" s="15">
        <v>44013</v>
      </c>
      <c r="F1922" s="12">
        <v>192</v>
      </c>
      <c r="G1922" s="12">
        <v>0</v>
      </c>
      <c r="H1922" s="17">
        <v>0</v>
      </c>
      <c r="I1922" s="31">
        <v>0</v>
      </c>
      <c r="J1922" s="12">
        <v>192</v>
      </c>
      <c r="K1922" s="11" t="s">
        <v>14</v>
      </c>
      <c r="L1922" s="11" t="s">
        <v>78</v>
      </c>
      <c r="M1922" s="12">
        <v>34.56</v>
      </c>
      <c r="N1922" s="13">
        <v>157.44</v>
      </c>
    </row>
    <row r="1923" spans="1:14" x14ac:dyDescent="0.3">
      <c r="A1923" s="7" t="s">
        <v>733</v>
      </c>
      <c r="B1923" s="11" t="s">
        <v>735</v>
      </c>
      <c r="C1923" s="12">
        <v>0</v>
      </c>
      <c r="D1923" s="12">
        <v>0</v>
      </c>
      <c r="E1923" s="15">
        <v>44013</v>
      </c>
      <c r="F1923" s="12">
        <v>205</v>
      </c>
      <c r="G1923" s="12">
        <v>0</v>
      </c>
      <c r="H1923" s="17">
        <v>0</v>
      </c>
      <c r="I1923" s="31">
        <v>0</v>
      </c>
      <c r="J1923" s="12">
        <v>205</v>
      </c>
      <c r="K1923" s="11" t="s">
        <v>14</v>
      </c>
      <c r="L1923" s="11" t="s">
        <v>87</v>
      </c>
      <c r="M1923" s="12">
        <v>36.9</v>
      </c>
      <c r="N1923" s="13">
        <v>168.1</v>
      </c>
    </row>
    <row r="1924" spans="1:14" x14ac:dyDescent="0.3">
      <c r="A1924" s="7" t="s">
        <v>755</v>
      </c>
      <c r="B1924" s="11" t="s">
        <v>759</v>
      </c>
      <c r="C1924" s="12">
        <v>0</v>
      </c>
      <c r="D1924" s="12">
        <v>0</v>
      </c>
      <c r="E1924" s="15">
        <v>44013</v>
      </c>
      <c r="F1924" s="12">
        <v>205</v>
      </c>
      <c r="G1924" s="12">
        <v>0</v>
      </c>
      <c r="H1924" s="17">
        <v>0</v>
      </c>
      <c r="I1924" s="31">
        <v>0</v>
      </c>
      <c r="J1924" s="12">
        <v>205</v>
      </c>
      <c r="K1924" s="11" t="s">
        <v>14</v>
      </c>
      <c r="L1924" s="11" t="s">
        <v>87</v>
      </c>
      <c r="M1924" s="12">
        <v>36.9</v>
      </c>
      <c r="N1924" s="13">
        <v>168.1</v>
      </c>
    </row>
    <row r="1925" spans="1:14" x14ac:dyDescent="0.3">
      <c r="A1925" s="7" t="s">
        <v>781</v>
      </c>
      <c r="B1925" s="11" t="s">
        <v>783</v>
      </c>
      <c r="C1925" s="12">
        <v>0</v>
      </c>
      <c r="D1925" s="12">
        <v>0</v>
      </c>
      <c r="E1925" s="15">
        <v>44013</v>
      </c>
      <c r="F1925" s="12">
        <v>228</v>
      </c>
      <c r="G1925" s="12">
        <v>0</v>
      </c>
      <c r="H1925" s="17">
        <v>0</v>
      </c>
      <c r="I1925" s="31">
        <v>0</v>
      </c>
      <c r="J1925" s="12">
        <v>228</v>
      </c>
      <c r="K1925" s="11" t="s">
        <v>60</v>
      </c>
      <c r="L1925" s="11" t="s">
        <v>557</v>
      </c>
      <c r="M1925" s="12">
        <v>79.8</v>
      </c>
      <c r="N1925" s="13">
        <v>148.19999999999999</v>
      </c>
    </row>
    <row r="1926" spans="1:14" x14ac:dyDescent="0.3">
      <c r="A1926" s="7" t="s">
        <v>781</v>
      </c>
      <c r="B1926" s="11" t="s">
        <v>784</v>
      </c>
      <c r="C1926" s="12">
        <v>0</v>
      </c>
      <c r="D1926" s="12">
        <v>1</v>
      </c>
      <c r="E1926" s="15">
        <v>44013</v>
      </c>
      <c r="F1926" s="12">
        <v>345</v>
      </c>
      <c r="G1926" s="12">
        <v>0</v>
      </c>
      <c r="H1926" s="17">
        <v>0</v>
      </c>
      <c r="I1926" s="31">
        <v>0</v>
      </c>
      <c r="J1926" s="12">
        <v>345</v>
      </c>
      <c r="K1926" s="11" t="s">
        <v>63</v>
      </c>
      <c r="L1926" s="11" t="s">
        <v>116</v>
      </c>
      <c r="M1926" s="12">
        <v>106.95</v>
      </c>
      <c r="N1926" s="13">
        <v>238.05</v>
      </c>
    </row>
    <row r="1927" spans="1:14" x14ac:dyDescent="0.3">
      <c r="A1927" s="7" t="s">
        <v>3395</v>
      </c>
      <c r="B1927" s="11" t="s">
        <v>3396</v>
      </c>
      <c r="C1927" s="12">
        <v>1</v>
      </c>
      <c r="D1927" s="12">
        <v>1</v>
      </c>
      <c r="E1927" s="15">
        <v>44013</v>
      </c>
      <c r="F1927" s="12">
        <v>205</v>
      </c>
      <c r="G1927" s="12">
        <v>0</v>
      </c>
      <c r="H1927" s="17">
        <v>0</v>
      </c>
      <c r="I1927" s="31">
        <v>0</v>
      </c>
      <c r="J1927" s="12">
        <v>205</v>
      </c>
      <c r="K1927" s="11" t="s">
        <v>14</v>
      </c>
      <c r="L1927" s="11" t="s">
        <v>87</v>
      </c>
      <c r="M1927" s="12">
        <v>36.9</v>
      </c>
      <c r="N1927" s="13">
        <v>168.1</v>
      </c>
    </row>
    <row r="1928" spans="1:14" x14ac:dyDescent="0.3">
      <c r="A1928" s="7" t="s">
        <v>3397</v>
      </c>
      <c r="B1928" s="11" t="s">
        <v>3398</v>
      </c>
      <c r="C1928" s="12">
        <v>1</v>
      </c>
      <c r="D1928" s="12">
        <v>1</v>
      </c>
      <c r="E1928" s="15">
        <v>44013</v>
      </c>
      <c r="F1928" s="12">
        <v>210</v>
      </c>
      <c r="G1928" s="12">
        <v>0</v>
      </c>
      <c r="H1928" s="17">
        <v>0</v>
      </c>
      <c r="I1928" s="31">
        <v>0</v>
      </c>
      <c r="J1928" s="12">
        <v>210</v>
      </c>
      <c r="K1928" s="11" t="s">
        <v>14</v>
      </c>
      <c r="L1928" s="11" t="s">
        <v>75</v>
      </c>
      <c r="M1928" s="12">
        <v>37.799999999999997</v>
      </c>
      <c r="N1928" s="13">
        <v>172.2</v>
      </c>
    </row>
    <row r="1929" spans="1:14" x14ac:dyDescent="0.3">
      <c r="A1929" s="7" t="s">
        <v>3399</v>
      </c>
      <c r="B1929" s="11" t="s">
        <v>3400</v>
      </c>
      <c r="C1929" s="12">
        <v>1</v>
      </c>
      <c r="D1929" s="12">
        <v>1</v>
      </c>
      <c r="E1929" s="15">
        <v>44013</v>
      </c>
      <c r="F1929" s="12">
        <v>327</v>
      </c>
      <c r="G1929" s="12">
        <v>0</v>
      </c>
      <c r="H1929" s="17">
        <v>0</v>
      </c>
      <c r="I1929" s="31">
        <v>0</v>
      </c>
      <c r="J1929" s="12">
        <v>327</v>
      </c>
      <c r="K1929" s="11" t="s">
        <v>20</v>
      </c>
      <c r="L1929" s="11" t="s">
        <v>100</v>
      </c>
      <c r="M1929" s="12">
        <v>94.83</v>
      </c>
      <c r="N1929" s="13">
        <v>232.17000000000002</v>
      </c>
    </row>
    <row r="1930" spans="1:14" x14ac:dyDescent="0.3">
      <c r="A1930" s="7" t="s">
        <v>3401</v>
      </c>
      <c r="B1930" s="11" t="s">
        <v>3402</v>
      </c>
      <c r="C1930" s="12">
        <v>1</v>
      </c>
      <c r="D1930" s="12">
        <v>1</v>
      </c>
      <c r="E1930" s="15">
        <v>44013</v>
      </c>
      <c r="F1930" s="12">
        <v>367</v>
      </c>
      <c r="G1930" s="12">
        <v>0</v>
      </c>
      <c r="H1930" s="17">
        <v>0</v>
      </c>
      <c r="I1930" s="31">
        <v>0</v>
      </c>
      <c r="J1930" s="12">
        <v>367</v>
      </c>
      <c r="K1930" s="11" t="s">
        <v>60</v>
      </c>
      <c r="L1930" s="11" t="s">
        <v>538</v>
      </c>
      <c r="M1930" s="12">
        <v>110.1</v>
      </c>
      <c r="N1930" s="13">
        <v>256.89999999999998</v>
      </c>
    </row>
    <row r="1931" spans="1:14" x14ac:dyDescent="0.3">
      <c r="A1931" s="7" t="s">
        <v>3403</v>
      </c>
      <c r="B1931" s="11" t="s">
        <v>3404</v>
      </c>
      <c r="C1931" s="12">
        <v>1</v>
      </c>
      <c r="D1931" s="12">
        <v>1</v>
      </c>
      <c r="E1931" s="15">
        <v>44013</v>
      </c>
      <c r="F1931" s="12">
        <v>383</v>
      </c>
      <c r="G1931" s="12">
        <v>0</v>
      </c>
      <c r="H1931" s="17">
        <v>0</v>
      </c>
      <c r="I1931" s="31">
        <v>0</v>
      </c>
      <c r="J1931" s="12">
        <v>383</v>
      </c>
      <c r="K1931" s="11" t="s">
        <v>63</v>
      </c>
      <c r="L1931" s="11" t="s">
        <v>66</v>
      </c>
      <c r="M1931" s="12">
        <v>122.56</v>
      </c>
      <c r="N1931" s="13">
        <v>260.44</v>
      </c>
    </row>
    <row r="1932" spans="1:14" x14ac:dyDescent="0.3">
      <c r="A1932" s="7" t="s">
        <v>3405</v>
      </c>
      <c r="B1932" s="11" t="s">
        <v>3406</v>
      </c>
      <c r="C1932" s="12">
        <v>1</v>
      </c>
      <c r="D1932" s="12">
        <v>1</v>
      </c>
      <c r="E1932" s="15">
        <v>44013</v>
      </c>
      <c r="F1932" s="12">
        <v>144</v>
      </c>
      <c r="G1932" s="12">
        <v>0</v>
      </c>
      <c r="H1932" s="17">
        <v>0</v>
      </c>
      <c r="I1932" s="31">
        <v>0</v>
      </c>
      <c r="J1932" s="12">
        <v>144</v>
      </c>
      <c r="K1932" s="11" t="s">
        <v>11</v>
      </c>
      <c r="L1932" s="11" t="s">
        <v>119</v>
      </c>
      <c r="M1932" s="12">
        <v>66.240000000000009</v>
      </c>
      <c r="N1932" s="13">
        <v>77.759999999999991</v>
      </c>
    </row>
    <row r="1933" spans="1:14" x14ac:dyDescent="0.3">
      <c r="A1933" s="7" t="s">
        <v>3407</v>
      </c>
      <c r="B1933" s="11" t="s">
        <v>3408</v>
      </c>
      <c r="C1933" s="12">
        <v>1</v>
      </c>
      <c r="D1933" s="12">
        <v>1</v>
      </c>
      <c r="E1933" s="15">
        <v>44013</v>
      </c>
      <c r="F1933" s="12">
        <v>240</v>
      </c>
      <c r="G1933" s="12">
        <v>0</v>
      </c>
      <c r="H1933" s="17">
        <v>0</v>
      </c>
      <c r="I1933" s="31">
        <v>0</v>
      </c>
      <c r="J1933" s="12">
        <v>240</v>
      </c>
      <c r="K1933" s="11" t="s">
        <v>14</v>
      </c>
      <c r="L1933" s="11" t="s">
        <v>17</v>
      </c>
      <c r="M1933" s="12">
        <v>43.199999999999996</v>
      </c>
      <c r="N1933" s="13">
        <v>196.8</v>
      </c>
    </row>
    <row r="1934" spans="1:14" x14ac:dyDescent="0.3">
      <c r="A1934" s="7" t="s">
        <v>3409</v>
      </c>
      <c r="B1934" s="11" t="s">
        <v>3410</v>
      </c>
      <c r="C1934" s="12">
        <v>1</v>
      </c>
      <c r="D1934" s="12">
        <v>1</v>
      </c>
      <c r="E1934" s="15">
        <v>44013</v>
      </c>
      <c r="F1934" s="12">
        <v>240</v>
      </c>
      <c r="G1934" s="12">
        <v>0</v>
      </c>
      <c r="H1934" s="17">
        <v>0</v>
      </c>
      <c r="I1934" s="31">
        <v>0</v>
      </c>
      <c r="J1934" s="12">
        <v>240</v>
      </c>
      <c r="K1934" s="11" t="s">
        <v>14</v>
      </c>
      <c r="L1934" s="11" t="s">
        <v>17</v>
      </c>
      <c r="M1934" s="12">
        <v>43.199999999999996</v>
      </c>
      <c r="N1934" s="13">
        <v>196.8</v>
      </c>
    </row>
    <row r="1935" spans="1:14" x14ac:dyDescent="0.3">
      <c r="A1935" s="7" t="s">
        <v>3411</v>
      </c>
      <c r="B1935" s="11" t="s">
        <v>3412</v>
      </c>
      <c r="C1935" s="12">
        <v>1</v>
      </c>
      <c r="D1935" s="12">
        <v>1</v>
      </c>
      <c r="E1935" s="15">
        <v>44013</v>
      </c>
      <c r="F1935" s="12">
        <v>592</v>
      </c>
      <c r="G1935" s="12">
        <v>0</v>
      </c>
      <c r="H1935" s="17">
        <v>0</v>
      </c>
      <c r="I1935" s="31">
        <v>0</v>
      </c>
      <c r="J1935" s="12">
        <v>592</v>
      </c>
      <c r="K1935" s="11" t="s">
        <v>44</v>
      </c>
      <c r="L1935" s="11" t="s">
        <v>55</v>
      </c>
      <c r="M1935" s="12">
        <v>165.76000000000002</v>
      </c>
      <c r="N1935" s="13">
        <v>426.24</v>
      </c>
    </row>
    <row r="1936" spans="1:14" x14ac:dyDescent="0.3">
      <c r="A1936" s="7" t="s">
        <v>3413</v>
      </c>
      <c r="B1936" s="11" t="s">
        <v>3414</v>
      </c>
      <c r="C1936" s="12">
        <v>1</v>
      </c>
      <c r="D1936" s="12">
        <v>1</v>
      </c>
      <c r="E1936" s="15">
        <v>44013</v>
      </c>
      <c r="F1936" s="12">
        <v>317</v>
      </c>
      <c r="G1936" s="12">
        <v>0</v>
      </c>
      <c r="H1936" s="17">
        <v>0</v>
      </c>
      <c r="I1936" s="31">
        <v>0</v>
      </c>
      <c r="J1936" s="12">
        <v>317</v>
      </c>
      <c r="K1936" s="11" t="s">
        <v>60</v>
      </c>
      <c r="L1936" s="11" t="s">
        <v>245</v>
      </c>
      <c r="M1936" s="12">
        <v>98.27</v>
      </c>
      <c r="N1936" s="13">
        <v>218.73000000000002</v>
      </c>
    </row>
    <row r="1937" spans="1:14" x14ac:dyDescent="0.3">
      <c r="A1937" s="7" t="s">
        <v>3415</v>
      </c>
      <c r="B1937" s="11" t="s">
        <v>3416</v>
      </c>
      <c r="C1937" s="12">
        <v>1</v>
      </c>
      <c r="D1937" s="12">
        <v>1</v>
      </c>
      <c r="E1937" s="15">
        <v>44013</v>
      </c>
      <c r="F1937" s="12">
        <v>345</v>
      </c>
      <c r="G1937" s="12">
        <v>0</v>
      </c>
      <c r="H1937" s="17">
        <v>0</v>
      </c>
      <c r="I1937" s="31">
        <v>0</v>
      </c>
      <c r="J1937" s="12">
        <v>345</v>
      </c>
      <c r="K1937" s="11" t="s">
        <v>63</v>
      </c>
      <c r="L1937" s="11" t="s">
        <v>116</v>
      </c>
      <c r="M1937" s="12">
        <v>106.95</v>
      </c>
      <c r="N1937" s="13">
        <v>238.05</v>
      </c>
    </row>
    <row r="1938" spans="1:14" x14ac:dyDescent="0.3">
      <c r="A1938" s="7" t="s">
        <v>3417</v>
      </c>
      <c r="B1938" s="11" t="s">
        <v>3418</v>
      </c>
      <c r="C1938" s="12">
        <v>1</v>
      </c>
      <c r="D1938" s="12">
        <v>1</v>
      </c>
      <c r="E1938" s="15">
        <v>44013</v>
      </c>
      <c r="F1938" s="12">
        <v>345</v>
      </c>
      <c r="G1938" s="12">
        <v>0</v>
      </c>
      <c r="H1938" s="17">
        <v>0</v>
      </c>
      <c r="I1938" s="31">
        <v>0</v>
      </c>
      <c r="J1938" s="12">
        <v>345</v>
      </c>
      <c r="K1938" s="11" t="s">
        <v>63</v>
      </c>
      <c r="L1938" s="11" t="s">
        <v>116</v>
      </c>
      <c r="M1938" s="12">
        <v>106.95</v>
      </c>
      <c r="N1938" s="13">
        <v>238.05</v>
      </c>
    </row>
    <row r="1939" spans="1:14" x14ac:dyDescent="0.3">
      <c r="A1939" s="7" t="s">
        <v>3419</v>
      </c>
      <c r="B1939" s="11" t="s">
        <v>3420</v>
      </c>
      <c r="C1939" s="12">
        <v>1</v>
      </c>
      <c r="D1939" s="12">
        <v>1</v>
      </c>
      <c r="E1939" s="15">
        <v>44013</v>
      </c>
      <c r="F1939" s="12">
        <v>383</v>
      </c>
      <c r="G1939" s="12">
        <v>0</v>
      </c>
      <c r="H1939" s="17">
        <v>0</v>
      </c>
      <c r="I1939" s="31">
        <v>0</v>
      </c>
      <c r="J1939" s="12">
        <v>383</v>
      </c>
      <c r="K1939" s="11" t="s">
        <v>63</v>
      </c>
      <c r="L1939" s="11" t="s">
        <v>66</v>
      </c>
      <c r="M1939" s="12">
        <v>122.56</v>
      </c>
      <c r="N1939" s="13">
        <v>260.44</v>
      </c>
    </row>
    <row r="1940" spans="1:14" x14ac:dyDescent="0.3">
      <c r="A1940" s="7" t="s">
        <v>3421</v>
      </c>
      <c r="B1940" s="11" t="s">
        <v>3422</v>
      </c>
      <c r="C1940" s="12">
        <v>1</v>
      </c>
      <c r="D1940" s="12">
        <v>1</v>
      </c>
      <c r="E1940" s="15">
        <v>44013</v>
      </c>
      <c r="F1940" s="12">
        <v>383</v>
      </c>
      <c r="G1940" s="12">
        <v>0</v>
      </c>
      <c r="H1940" s="17">
        <v>0</v>
      </c>
      <c r="I1940" s="31">
        <v>0</v>
      </c>
      <c r="J1940" s="12">
        <v>383</v>
      </c>
      <c r="K1940" s="11" t="s">
        <v>63</v>
      </c>
      <c r="L1940" s="11" t="s">
        <v>66</v>
      </c>
      <c r="M1940" s="12">
        <v>122.56</v>
      </c>
      <c r="N1940" s="13">
        <v>260.44</v>
      </c>
    </row>
    <row r="1941" spans="1:14" x14ac:dyDescent="0.3">
      <c r="A1941" s="7" t="s">
        <v>3423</v>
      </c>
      <c r="B1941" s="11" t="s">
        <v>3424</v>
      </c>
      <c r="C1941" s="12">
        <v>1</v>
      </c>
      <c r="D1941" s="12">
        <v>1</v>
      </c>
      <c r="E1941" s="15">
        <v>44013</v>
      </c>
      <c r="F1941" s="12">
        <v>172</v>
      </c>
      <c r="G1941" s="12">
        <v>0</v>
      </c>
      <c r="H1941" s="17">
        <v>0</v>
      </c>
      <c r="I1941" s="31">
        <v>0</v>
      </c>
      <c r="J1941" s="12">
        <v>172</v>
      </c>
      <c r="K1941" s="11" t="s">
        <v>11</v>
      </c>
      <c r="L1941" s="11" t="s">
        <v>71</v>
      </c>
      <c r="M1941" s="12">
        <v>65.36</v>
      </c>
      <c r="N1941" s="13">
        <v>106.64</v>
      </c>
    </row>
    <row r="1942" spans="1:14" x14ac:dyDescent="0.3">
      <c r="A1942" s="7" t="s">
        <v>3425</v>
      </c>
      <c r="B1942" s="11" t="s">
        <v>3426</v>
      </c>
      <c r="C1942" s="12">
        <v>1</v>
      </c>
      <c r="D1942" s="12">
        <v>1</v>
      </c>
      <c r="E1942" s="15">
        <v>44013</v>
      </c>
      <c r="F1942" s="12">
        <v>172</v>
      </c>
      <c r="G1942" s="12">
        <v>0</v>
      </c>
      <c r="H1942" s="17">
        <v>0</v>
      </c>
      <c r="I1942" s="31">
        <v>0</v>
      </c>
      <c r="J1942" s="12">
        <v>172</v>
      </c>
      <c r="K1942" s="11" t="s">
        <v>11</v>
      </c>
      <c r="L1942" s="11" t="s">
        <v>71</v>
      </c>
      <c r="M1942" s="12">
        <v>65.36</v>
      </c>
      <c r="N1942" s="13">
        <v>106.64</v>
      </c>
    </row>
    <row r="1943" spans="1:14" x14ac:dyDescent="0.3">
      <c r="A1943" s="7" t="s">
        <v>3427</v>
      </c>
      <c r="B1943" s="11" t="s">
        <v>3428</v>
      </c>
      <c r="C1943" s="12">
        <v>1</v>
      </c>
      <c r="D1943" s="12">
        <v>1</v>
      </c>
      <c r="E1943" s="15">
        <v>44013</v>
      </c>
      <c r="F1943" s="12">
        <v>192</v>
      </c>
      <c r="G1943" s="12">
        <v>0</v>
      </c>
      <c r="H1943" s="17">
        <v>0</v>
      </c>
      <c r="I1943" s="31">
        <v>0</v>
      </c>
      <c r="J1943" s="12">
        <v>192</v>
      </c>
      <c r="K1943" s="11" t="s">
        <v>14</v>
      </c>
      <c r="L1943" s="11" t="s">
        <v>78</v>
      </c>
      <c r="M1943" s="12">
        <v>34.56</v>
      </c>
      <c r="N1943" s="13">
        <v>157.44</v>
      </c>
    </row>
    <row r="1944" spans="1:14" x14ac:dyDescent="0.3">
      <c r="A1944" s="7" t="s">
        <v>3429</v>
      </c>
      <c r="B1944" s="11" t="s">
        <v>3430</v>
      </c>
      <c r="C1944" s="12">
        <v>1</v>
      </c>
      <c r="D1944" s="12">
        <v>1</v>
      </c>
      <c r="E1944" s="15">
        <v>44013</v>
      </c>
      <c r="F1944" s="12">
        <v>492</v>
      </c>
      <c r="G1944" s="12">
        <v>0</v>
      </c>
      <c r="H1944" s="17">
        <v>0</v>
      </c>
      <c r="I1944" s="31">
        <v>0</v>
      </c>
      <c r="J1944" s="12">
        <v>492</v>
      </c>
      <c r="K1944" s="11" t="s">
        <v>44</v>
      </c>
      <c r="L1944" s="11" t="s">
        <v>512</v>
      </c>
      <c r="M1944" s="12">
        <v>137.76000000000002</v>
      </c>
      <c r="N1944" s="13">
        <v>354.24</v>
      </c>
    </row>
    <row r="1945" spans="1:14" x14ac:dyDescent="0.3">
      <c r="A1945" s="7" t="s">
        <v>3431</v>
      </c>
      <c r="B1945" s="11" t="s">
        <v>3432</v>
      </c>
      <c r="C1945" s="12">
        <v>1</v>
      </c>
      <c r="D1945" s="12">
        <v>1</v>
      </c>
      <c r="E1945" s="15">
        <v>44013</v>
      </c>
      <c r="F1945" s="12">
        <v>312</v>
      </c>
      <c r="G1945" s="12">
        <v>0</v>
      </c>
      <c r="H1945" s="17">
        <v>0</v>
      </c>
      <c r="I1945" s="31">
        <v>0</v>
      </c>
      <c r="J1945" s="12">
        <v>312</v>
      </c>
      <c r="K1945" s="11" t="s">
        <v>60</v>
      </c>
      <c r="L1945" s="11" t="s">
        <v>61</v>
      </c>
      <c r="M1945" s="12">
        <v>99.84</v>
      </c>
      <c r="N1945" s="13">
        <v>212.16</v>
      </c>
    </row>
    <row r="1946" spans="1:14" x14ac:dyDescent="0.3">
      <c r="A1946" s="7" t="s">
        <v>3433</v>
      </c>
      <c r="B1946" s="11" t="s">
        <v>3434</v>
      </c>
      <c r="C1946" s="12">
        <v>1</v>
      </c>
      <c r="D1946" s="12">
        <v>1</v>
      </c>
      <c r="E1946" s="15">
        <v>44013</v>
      </c>
      <c r="F1946" s="12">
        <v>345</v>
      </c>
      <c r="G1946" s="12">
        <v>0</v>
      </c>
      <c r="H1946" s="17">
        <v>0</v>
      </c>
      <c r="I1946" s="31">
        <v>0</v>
      </c>
      <c r="J1946" s="12">
        <v>345</v>
      </c>
      <c r="K1946" s="11" t="s">
        <v>63</v>
      </c>
      <c r="L1946" s="11" t="s">
        <v>116</v>
      </c>
      <c r="M1946" s="12">
        <v>106.95</v>
      </c>
      <c r="N1946" s="13">
        <v>238.05</v>
      </c>
    </row>
    <row r="1947" spans="1:14" x14ac:dyDescent="0.3">
      <c r="A1947" s="7" t="s">
        <v>3435</v>
      </c>
      <c r="B1947" s="11" t="s">
        <v>3436</v>
      </c>
      <c r="C1947" s="12">
        <v>1</v>
      </c>
      <c r="D1947" s="12">
        <v>1</v>
      </c>
      <c r="E1947" s="15">
        <v>44013</v>
      </c>
      <c r="F1947" s="12">
        <v>447</v>
      </c>
      <c r="G1947" s="12">
        <v>0</v>
      </c>
      <c r="H1947" s="17">
        <v>0</v>
      </c>
      <c r="I1947" s="31">
        <v>0</v>
      </c>
      <c r="J1947" s="12">
        <v>447</v>
      </c>
      <c r="K1947" s="11" t="s">
        <v>63</v>
      </c>
      <c r="L1947" s="11" t="s">
        <v>64</v>
      </c>
      <c r="M1947" s="12">
        <v>156.44999999999999</v>
      </c>
      <c r="N1947" s="13">
        <v>290.55</v>
      </c>
    </row>
    <row r="1948" spans="1:14" x14ac:dyDescent="0.3">
      <c r="A1948" s="7" t="s">
        <v>3437</v>
      </c>
      <c r="B1948" s="11" t="s">
        <v>3438</v>
      </c>
      <c r="C1948" s="12">
        <v>1</v>
      </c>
      <c r="D1948" s="12">
        <v>1</v>
      </c>
      <c r="E1948" s="15">
        <v>44013</v>
      </c>
      <c r="F1948" s="12">
        <v>383</v>
      </c>
      <c r="G1948" s="12">
        <v>0</v>
      </c>
      <c r="H1948" s="17">
        <v>0</v>
      </c>
      <c r="I1948" s="31">
        <v>0</v>
      </c>
      <c r="J1948" s="12">
        <v>383</v>
      </c>
      <c r="K1948" s="11" t="s">
        <v>63</v>
      </c>
      <c r="L1948" s="11" t="s">
        <v>66</v>
      </c>
      <c r="M1948" s="12">
        <v>122.56</v>
      </c>
      <c r="N1948" s="13">
        <v>260.44</v>
      </c>
    </row>
    <row r="1949" spans="1:14" x14ac:dyDescent="0.3">
      <c r="A1949" s="7" t="s">
        <v>3439</v>
      </c>
      <c r="B1949" s="11" t="s">
        <v>3440</v>
      </c>
      <c r="C1949" s="12">
        <v>1</v>
      </c>
      <c r="D1949" s="12">
        <v>1</v>
      </c>
      <c r="E1949" s="15">
        <v>44013</v>
      </c>
      <c r="F1949" s="12">
        <v>523</v>
      </c>
      <c r="G1949" s="12">
        <v>0</v>
      </c>
      <c r="H1949" s="17">
        <v>0</v>
      </c>
      <c r="I1949" s="31">
        <v>0</v>
      </c>
      <c r="J1949" s="12">
        <v>523</v>
      </c>
      <c r="K1949" s="11" t="s">
        <v>44</v>
      </c>
      <c r="L1949" s="11" t="s">
        <v>45</v>
      </c>
      <c r="M1949" s="12">
        <v>156.9</v>
      </c>
      <c r="N1949" s="13">
        <v>366.1</v>
      </c>
    </row>
    <row r="1950" spans="1:14" x14ac:dyDescent="0.3">
      <c r="A1950" s="7" t="s">
        <v>3441</v>
      </c>
      <c r="B1950" s="11" t="s">
        <v>3442</v>
      </c>
      <c r="C1950" s="12">
        <v>1</v>
      </c>
      <c r="D1950" s="12">
        <v>1</v>
      </c>
      <c r="E1950" s="15">
        <v>44013</v>
      </c>
      <c r="F1950" s="12">
        <v>284</v>
      </c>
      <c r="G1950" s="12">
        <v>0</v>
      </c>
      <c r="H1950" s="17">
        <v>0</v>
      </c>
      <c r="I1950" s="31">
        <v>0</v>
      </c>
      <c r="J1950" s="12">
        <v>284</v>
      </c>
      <c r="K1950" s="11" t="s">
        <v>60</v>
      </c>
      <c r="L1950" s="11" t="s">
        <v>109</v>
      </c>
      <c r="M1950" s="12">
        <v>76.680000000000007</v>
      </c>
      <c r="N1950" s="13">
        <v>207.32</v>
      </c>
    </row>
    <row r="1951" spans="1:14" x14ac:dyDescent="0.3">
      <c r="A1951" s="7" t="s">
        <v>3443</v>
      </c>
      <c r="B1951" s="11" t="s">
        <v>3444</v>
      </c>
      <c r="C1951" s="12">
        <v>1</v>
      </c>
      <c r="D1951" s="12">
        <v>1</v>
      </c>
      <c r="E1951" s="15">
        <v>44013</v>
      </c>
      <c r="F1951" s="12">
        <v>345</v>
      </c>
      <c r="G1951" s="12">
        <v>0</v>
      </c>
      <c r="H1951" s="17">
        <v>0</v>
      </c>
      <c r="I1951" s="31">
        <v>0</v>
      </c>
      <c r="J1951" s="12">
        <v>345</v>
      </c>
      <c r="K1951" s="11" t="s">
        <v>63</v>
      </c>
      <c r="L1951" s="11" t="s">
        <v>116</v>
      </c>
      <c r="M1951" s="12">
        <v>106.95</v>
      </c>
      <c r="N1951" s="13">
        <v>238.05</v>
      </c>
    </row>
    <row r="1952" spans="1:14" x14ac:dyDescent="0.3">
      <c r="A1952" s="7" t="s">
        <v>3445</v>
      </c>
      <c r="B1952" s="11" t="s">
        <v>3446</v>
      </c>
      <c r="C1952" s="12">
        <v>1</v>
      </c>
      <c r="D1952" s="12">
        <v>1</v>
      </c>
      <c r="E1952" s="15">
        <v>44013</v>
      </c>
      <c r="F1952" s="12">
        <v>383</v>
      </c>
      <c r="G1952" s="12">
        <v>0</v>
      </c>
      <c r="H1952" s="17">
        <v>0</v>
      </c>
      <c r="I1952" s="31">
        <v>0</v>
      </c>
      <c r="J1952" s="12">
        <v>383</v>
      </c>
      <c r="K1952" s="11" t="s">
        <v>63</v>
      </c>
      <c r="L1952" s="11" t="s">
        <v>66</v>
      </c>
      <c r="M1952" s="12">
        <v>122.56</v>
      </c>
      <c r="N1952" s="13">
        <v>260.44</v>
      </c>
    </row>
    <row r="1953" spans="1:14" x14ac:dyDescent="0.3">
      <c r="A1953" s="7" t="s">
        <v>3447</v>
      </c>
      <c r="B1953" s="11" t="s">
        <v>3448</v>
      </c>
      <c r="C1953" s="12">
        <v>1</v>
      </c>
      <c r="D1953" s="12">
        <v>1</v>
      </c>
      <c r="E1953" s="15">
        <v>44013</v>
      </c>
      <c r="F1953" s="12">
        <v>383</v>
      </c>
      <c r="G1953" s="12">
        <v>0</v>
      </c>
      <c r="H1953" s="17">
        <v>0</v>
      </c>
      <c r="I1953" s="31">
        <v>0</v>
      </c>
      <c r="J1953" s="12">
        <v>383</v>
      </c>
      <c r="K1953" s="11" t="s">
        <v>63</v>
      </c>
      <c r="L1953" s="11" t="s">
        <v>66</v>
      </c>
      <c r="M1953" s="12">
        <v>122.56</v>
      </c>
      <c r="N1953" s="13">
        <v>260.44</v>
      </c>
    </row>
    <row r="1954" spans="1:14" x14ac:dyDescent="0.3">
      <c r="A1954" s="7" t="s">
        <v>3449</v>
      </c>
      <c r="B1954" s="11" t="s">
        <v>3450</v>
      </c>
      <c r="C1954" s="12">
        <v>1</v>
      </c>
      <c r="D1954" s="12">
        <v>1</v>
      </c>
      <c r="E1954" s="15">
        <v>44013</v>
      </c>
      <c r="F1954" s="12">
        <v>492</v>
      </c>
      <c r="G1954" s="12">
        <v>0</v>
      </c>
      <c r="H1954" s="17">
        <v>0</v>
      </c>
      <c r="I1954" s="31">
        <v>0</v>
      </c>
      <c r="J1954" s="12">
        <v>492</v>
      </c>
      <c r="K1954" s="11" t="s">
        <v>44</v>
      </c>
      <c r="L1954" s="11" t="s">
        <v>512</v>
      </c>
      <c r="M1954" s="12">
        <v>137.76000000000002</v>
      </c>
      <c r="N1954" s="13">
        <v>354.24</v>
      </c>
    </row>
    <row r="1955" spans="1:14" x14ac:dyDescent="0.3">
      <c r="A1955" s="7" t="s">
        <v>3451</v>
      </c>
      <c r="B1955" s="11" t="s">
        <v>3452</v>
      </c>
      <c r="C1955" s="12">
        <v>1</v>
      </c>
      <c r="D1955" s="12">
        <v>1</v>
      </c>
      <c r="E1955" s="15">
        <v>44013</v>
      </c>
      <c r="F1955" s="12">
        <v>180</v>
      </c>
      <c r="G1955" s="12">
        <v>0</v>
      </c>
      <c r="H1955" s="17">
        <v>0</v>
      </c>
      <c r="I1955" s="31">
        <v>0</v>
      </c>
      <c r="J1955" s="12">
        <v>180</v>
      </c>
      <c r="K1955" s="11" t="s">
        <v>60</v>
      </c>
      <c r="L1955" s="11" t="s">
        <v>1434</v>
      </c>
      <c r="M1955" s="12">
        <v>61.2</v>
      </c>
      <c r="N1955" s="13">
        <v>118.8</v>
      </c>
    </row>
    <row r="1956" spans="1:14" x14ac:dyDescent="0.3">
      <c r="A1956" s="7" t="s">
        <v>3453</v>
      </c>
      <c r="B1956" s="11" t="s">
        <v>3454</v>
      </c>
      <c r="C1956" s="12">
        <v>1</v>
      </c>
      <c r="D1956" s="12">
        <v>1</v>
      </c>
      <c r="E1956" s="15">
        <v>44013</v>
      </c>
      <c r="F1956" s="12">
        <v>447</v>
      </c>
      <c r="G1956" s="12">
        <v>0</v>
      </c>
      <c r="H1956" s="17">
        <v>0</v>
      </c>
      <c r="I1956" s="31">
        <v>0</v>
      </c>
      <c r="J1956" s="12">
        <v>447</v>
      </c>
      <c r="K1956" s="11" t="s">
        <v>63</v>
      </c>
      <c r="L1956" s="11" t="s">
        <v>64</v>
      </c>
      <c r="M1956" s="12">
        <v>156.44999999999999</v>
      </c>
      <c r="N1956" s="13">
        <v>290.55</v>
      </c>
    </row>
    <row r="1957" spans="1:14" x14ac:dyDescent="0.3">
      <c r="A1957" s="7" t="s">
        <v>3455</v>
      </c>
      <c r="B1957" s="11" t="s">
        <v>3456</v>
      </c>
      <c r="C1957" s="12">
        <v>1</v>
      </c>
      <c r="D1957" s="12">
        <v>1</v>
      </c>
      <c r="E1957" s="15">
        <v>44013</v>
      </c>
      <c r="F1957" s="12">
        <v>144</v>
      </c>
      <c r="G1957" s="12">
        <v>0</v>
      </c>
      <c r="H1957" s="17">
        <v>0</v>
      </c>
      <c r="I1957" s="31">
        <v>0</v>
      </c>
      <c r="J1957" s="12">
        <v>144</v>
      </c>
      <c r="K1957" s="11" t="s">
        <v>11</v>
      </c>
      <c r="L1957" s="11" t="s">
        <v>119</v>
      </c>
      <c r="M1957" s="12">
        <v>66.240000000000009</v>
      </c>
      <c r="N1957" s="13">
        <v>77.759999999999991</v>
      </c>
    </row>
    <row r="1958" spans="1:14" x14ac:dyDescent="0.3">
      <c r="A1958" s="7" t="s">
        <v>3457</v>
      </c>
      <c r="B1958" s="11" t="s">
        <v>3458</v>
      </c>
      <c r="C1958" s="12">
        <v>1</v>
      </c>
      <c r="D1958" s="12">
        <v>1</v>
      </c>
      <c r="E1958" s="15">
        <v>44013</v>
      </c>
      <c r="F1958" s="12">
        <v>172</v>
      </c>
      <c r="G1958" s="12">
        <v>0</v>
      </c>
      <c r="H1958" s="17">
        <v>0</v>
      </c>
      <c r="I1958" s="31">
        <v>0</v>
      </c>
      <c r="J1958" s="12">
        <v>172</v>
      </c>
      <c r="K1958" s="11" t="s">
        <v>11</v>
      </c>
      <c r="L1958" s="11" t="s">
        <v>71</v>
      </c>
      <c r="M1958" s="12">
        <v>65.36</v>
      </c>
      <c r="N1958" s="13">
        <v>106.64</v>
      </c>
    </row>
    <row r="1959" spans="1:14" x14ac:dyDescent="0.3">
      <c r="A1959" s="7" t="s">
        <v>3459</v>
      </c>
      <c r="B1959" s="11" t="s">
        <v>3460</v>
      </c>
      <c r="C1959" s="12">
        <v>1</v>
      </c>
      <c r="D1959" s="12">
        <v>1</v>
      </c>
      <c r="E1959" s="15">
        <v>44013</v>
      </c>
      <c r="F1959" s="12">
        <v>538</v>
      </c>
      <c r="G1959" s="12">
        <v>0</v>
      </c>
      <c r="H1959" s="17">
        <v>0</v>
      </c>
      <c r="I1959" s="31">
        <v>0</v>
      </c>
      <c r="J1959" s="12">
        <v>538</v>
      </c>
      <c r="K1959" s="11" t="s">
        <v>44</v>
      </c>
      <c r="L1959" s="11" t="s">
        <v>47</v>
      </c>
      <c r="M1959" s="12">
        <v>145.26000000000002</v>
      </c>
      <c r="N1959" s="13">
        <v>392.74</v>
      </c>
    </row>
    <row r="1960" spans="1:14" x14ac:dyDescent="0.3">
      <c r="A1960" s="7" t="s">
        <v>3461</v>
      </c>
      <c r="B1960" s="11" t="s">
        <v>3462</v>
      </c>
      <c r="C1960" s="12">
        <v>1</v>
      </c>
      <c r="D1960" s="12">
        <v>1</v>
      </c>
      <c r="E1960" s="15">
        <v>44013</v>
      </c>
      <c r="F1960" s="12">
        <v>295</v>
      </c>
      <c r="G1960" s="12">
        <v>0</v>
      </c>
      <c r="H1960" s="17">
        <v>0</v>
      </c>
      <c r="I1960" s="31">
        <v>0</v>
      </c>
      <c r="J1960" s="12">
        <v>295</v>
      </c>
      <c r="K1960" s="11" t="s">
        <v>60</v>
      </c>
      <c r="L1960" s="11" t="s">
        <v>729</v>
      </c>
      <c r="M1960" s="12">
        <v>97.350000000000009</v>
      </c>
      <c r="N1960" s="13">
        <v>197.64999999999998</v>
      </c>
    </row>
    <row r="1961" spans="1:14" x14ac:dyDescent="0.3">
      <c r="A1961" s="7" t="s">
        <v>3463</v>
      </c>
      <c r="B1961" s="11" t="s">
        <v>3464</v>
      </c>
      <c r="C1961" s="12">
        <v>1</v>
      </c>
      <c r="D1961" s="12">
        <v>1</v>
      </c>
      <c r="E1961" s="15">
        <v>44013</v>
      </c>
      <c r="F1961" s="12">
        <v>447</v>
      </c>
      <c r="G1961" s="12">
        <v>0</v>
      </c>
      <c r="H1961" s="17">
        <v>0</v>
      </c>
      <c r="I1961" s="31">
        <v>0</v>
      </c>
      <c r="J1961" s="12">
        <v>447</v>
      </c>
      <c r="K1961" s="11" t="s">
        <v>63</v>
      </c>
      <c r="L1961" s="11" t="s">
        <v>64</v>
      </c>
      <c r="M1961" s="12">
        <v>156.44999999999999</v>
      </c>
      <c r="N1961" s="13">
        <v>290.55</v>
      </c>
    </row>
    <row r="1962" spans="1:14" x14ac:dyDescent="0.3">
      <c r="A1962" s="7" t="s">
        <v>3465</v>
      </c>
      <c r="B1962" s="11" t="s">
        <v>3466</v>
      </c>
      <c r="C1962" s="12">
        <v>1</v>
      </c>
      <c r="D1962" s="12">
        <v>1</v>
      </c>
      <c r="E1962" s="15">
        <v>44013</v>
      </c>
      <c r="F1962" s="12">
        <v>168</v>
      </c>
      <c r="G1962" s="12">
        <v>0</v>
      </c>
      <c r="H1962" s="17">
        <v>0</v>
      </c>
      <c r="I1962" s="31">
        <v>0</v>
      </c>
      <c r="J1962" s="12">
        <v>168</v>
      </c>
      <c r="K1962" s="11" t="s">
        <v>11</v>
      </c>
      <c r="L1962" s="11" t="s">
        <v>121</v>
      </c>
      <c r="M1962" s="12">
        <v>75.600000000000009</v>
      </c>
      <c r="N1962" s="13">
        <v>92.399999999999991</v>
      </c>
    </row>
    <row r="1963" spans="1:14" x14ac:dyDescent="0.3">
      <c r="A1963" s="7" t="s">
        <v>3467</v>
      </c>
      <c r="B1963" s="11" t="s">
        <v>3468</v>
      </c>
      <c r="C1963" s="12">
        <v>1</v>
      </c>
      <c r="D1963" s="12">
        <v>1</v>
      </c>
      <c r="E1963" s="15">
        <v>44013</v>
      </c>
      <c r="F1963" s="12">
        <v>144</v>
      </c>
      <c r="G1963" s="12">
        <v>0</v>
      </c>
      <c r="H1963" s="17">
        <v>0</v>
      </c>
      <c r="I1963" s="31">
        <v>0</v>
      </c>
      <c r="J1963" s="12">
        <v>144</v>
      </c>
      <c r="K1963" s="11" t="s">
        <v>11</v>
      </c>
      <c r="L1963" s="11" t="s">
        <v>119</v>
      </c>
      <c r="M1963" s="12">
        <v>66.240000000000009</v>
      </c>
      <c r="N1963" s="13">
        <v>77.759999999999991</v>
      </c>
    </row>
    <row r="1964" spans="1:14" x14ac:dyDescent="0.3">
      <c r="A1964" s="7" t="s">
        <v>3469</v>
      </c>
      <c r="B1964" s="11" t="s">
        <v>3470</v>
      </c>
      <c r="C1964" s="12">
        <v>1</v>
      </c>
      <c r="D1964" s="12">
        <v>1</v>
      </c>
      <c r="E1964" s="15">
        <v>44013</v>
      </c>
      <c r="F1964" s="12">
        <v>172</v>
      </c>
      <c r="G1964" s="12">
        <v>0</v>
      </c>
      <c r="H1964" s="17">
        <v>0</v>
      </c>
      <c r="I1964" s="31">
        <v>0</v>
      </c>
      <c r="J1964" s="12">
        <v>172</v>
      </c>
      <c r="K1964" s="11" t="s">
        <v>11</v>
      </c>
      <c r="L1964" s="11" t="s">
        <v>71</v>
      </c>
      <c r="M1964" s="12">
        <v>65.36</v>
      </c>
      <c r="N1964" s="13">
        <v>106.64</v>
      </c>
    </row>
    <row r="1965" spans="1:14" x14ac:dyDescent="0.3">
      <c r="A1965" s="7" t="s">
        <v>3471</v>
      </c>
      <c r="B1965" s="11" t="s">
        <v>3472</v>
      </c>
      <c r="C1965" s="12">
        <v>1</v>
      </c>
      <c r="D1965" s="12">
        <v>1</v>
      </c>
      <c r="E1965" s="15">
        <v>44013</v>
      </c>
      <c r="F1965" s="12">
        <v>168</v>
      </c>
      <c r="G1965" s="12">
        <v>0</v>
      </c>
      <c r="H1965" s="17">
        <v>0</v>
      </c>
      <c r="I1965" s="31">
        <v>0</v>
      </c>
      <c r="J1965" s="12">
        <v>168</v>
      </c>
      <c r="K1965" s="11" t="s">
        <v>11</v>
      </c>
      <c r="L1965" s="11" t="s">
        <v>12</v>
      </c>
      <c r="M1965" s="12">
        <v>25.2</v>
      </c>
      <c r="N1965" s="13">
        <v>142.80000000000001</v>
      </c>
    </row>
    <row r="1966" spans="1:14" x14ac:dyDescent="0.3">
      <c r="A1966" s="7" t="s">
        <v>3473</v>
      </c>
      <c r="B1966" s="11" t="s">
        <v>3474</v>
      </c>
      <c r="C1966" s="12">
        <v>1</v>
      </c>
      <c r="D1966" s="12">
        <v>1</v>
      </c>
      <c r="E1966" s="15">
        <v>44013</v>
      </c>
      <c r="F1966" s="12">
        <v>210</v>
      </c>
      <c r="G1966" s="12">
        <v>0</v>
      </c>
      <c r="H1966" s="17">
        <v>0</v>
      </c>
      <c r="I1966" s="31">
        <v>0</v>
      </c>
      <c r="J1966" s="12">
        <v>210</v>
      </c>
      <c r="K1966" s="11" t="s">
        <v>14</v>
      </c>
      <c r="L1966" s="11" t="s">
        <v>75</v>
      </c>
      <c r="M1966" s="12">
        <v>37.799999999999997</v>
      </c>
      <c r="N1966" s="13">
        <v>172.2</v>
      </c>
    </row>
    <row r="1967" spans="1:14" x14ac:dyDescent="0.3">
      <c r="A1967" s="7" t="s">
        <v>3475</v>
      </c>
      <c r="B1967" s="11" t="s">
        <v>3476</v>
      </c>
      <c r="C1967" s="12">
        <v>1</v>
      </c>
      <c r="D1967" s="12">
        <v>1</v>
      </c>
      <c r="E1967" s="15">
        <v>44013</v>
      </c>
      <c r="F1967" s="12">
        <v>267</v>
      </c>
      <c r="G1967" s="12">
        <v>0</v>
      </c>
      <c r="H1967" s="17">
        <v>0</v>
      </c>
      <c r="I1967" s="31">
        <v>0</v>
      </c>
      <c r="J1967" s="12">
        <v>267</v>
      </c>
      <c r="K1967" s="11" t="s">
        <v>60</v>
      </c>
      <c r="L1967" s="11" t="s">
        <v>164</v>
      </c>
      <c r="M1967" s="12">
        <v>90.78</v>
      </c>
      <c r="N1967" s="13">
        <v>176.22</v>
      </c>
    </row>
    <row r="1968" spans="1:14" x14ac:dyDescent="0.3">
      <c r="A1968" s="7" t="s">
        <v>3477</v>
      </c>
      <c r="B1968" s="11" t="s">
        <v>3478</v>
      </c>
      <c r="C1968" s="12">
        <v>1</v>
      </c>
      <c r="D1968" s="12">
        <v>1</v>
      </c>
      <c r="E1968" s="15">
        <v>44013</v>
      </c>
      <c r="F1968" s="12">
        <v>383</v>
      </c>
      <c r="G1968" s="12">
        <v>0</v>
      </c>
      <c r="H1968" s="17">
        <v>0</v>
      </c>
      <c r="I1968" s="31">
        <v>0</v>
      </c>
      <c r="J1968" s="12">
        <v>383</v>
      </c>
      <c r="K1968" s="11" t="s">
        <v>63</v>
      </c>
      <c r="L1968" s="11" t="s">
        <v>66</v>
      </c>
      <c r="M1968" s="12">
        <v>122.56</v>
      </c>
      <c r="N1968" s="13">
        <v>260.44</v>
      </c>
    </row>
    <row r="1969" spans="1:14" x14ac:dyDescent="0.3">
      <c r="A1969" s="7" t="s">
        <v>3479</v>
      </c>
      <c r="B1969" s="11" t="s">
        <v>3480</v>
      </c>
      <c r="C1969" s="12">
        <v>1</v>
      </c>
      <c r="D1969" s="12">
        <v>1</v>
      </c>
      <c r="E1969" s="15">
        <v>44013</v>
      </c>
      <c r="F1969" s="12">
        <v>144</v>
      </c>
      <c r="G1969" s="12">
        <v>0</v>
      </c>
      <c r="H1969" s="17">
        <v>0</v>
      </c>
      <c r="I1969" s="31">
        <v>0</v>
      </c>
      <c r="J1969" s="12">
        <v>144</v>
      </c>
      <c r="K1969" s="11" t="s">
        <v>11</v>
      </c>
      <c r="L1969" s="11" t="s">
        <v>119</v>
      </c>
      <c r="M1969" s="12">
        <v>66.240000000000009</v>
      </c>
      <c r="N1969" s="13">
        <v>77.759999999999991</v>
      </c>
    </row>
    <row r="1970" spans="1:14" x14ac:dyDescent="0.3">
      <c r="A1970" s="7" t="s">
        <v>3481</v>
      </c>
      <c r="B1970" s="11" t="s">
        <v>3482</v>
      </c>
      <c r="C1970" s="12">
        <v>1</v>
      </c>
      <c r="D1970" s="12">
        <v>1</v>
      </c>
      <c r="E1970" s="15">
        <v>44013</v>
      </c>
      <c r="F1970" s="12">
        <v>240</v>
      </c>
      <c r="G1970" s="12">
        <v>0</v>
      </c>
      <c r="H1970" s="17">
        <v>0</v>
      </c>
      <c r="I1970" s="31">
        <v>0</v>
      </c>
      <c r="J1970" s="12">
        <v>240</v>
      </c>
      <c r="K1970" s="11" t="s">
        <v>14</v>
      </c>
      <c r="L1970" s="11" t="s">
        <v>17</v>
      </c>
      <c r="M1970" s="12">
        <v>43.199999999999996</v>
      </c>
      <c r="N1970" s="13">
        <v>196.8</v>
      </c>
    </row>
    <row r="1971" spans="1:14" x14ac:dyDescent="0.3">
      <c r="A1971" s="7" t="s">
        <v>3483</v>
      </c>
      <c r="B1971" s="11" t="s">
        <v>3484</v>
      </c>
      <c r="C1971" s="12">
        <v>1</v>
      </c>
      <c r="D1971" s="12">
        <v>1</v>
      </c>
      <c r="E1971" s="15">
        <v>44013</v>
      </c>
      <c r="F1971" s="12">
        <v>240</v>
      </c>
      <c r="G1971" s="12">
        <v>0</v>
      </c>
      <c r="H1971" s="17">
        <v>0</v>
      </c>
      <c r="I1971" s="31">
        <v>0</v>
      </c>
      <c r="J1971" s="12">
        <v>240</v>
      </c>
      <c r="K1971" s="11" t="s">
        <v>14</v>
      </c>
      <c r="L1971" s="11" t="s">
        <v>17</v>
      </c>
      <c r="M1971" s="12">
        <v>43.199999999999996</v>
      </c>
      <c r="N1971" s="13">
        <v>196.8</v>
      </c>
    </row>
    <row r="1972" spans="1:14" x14ac:dyDescent="0.3">
      <c r="A1972" s="7" t="s">
        <v>3485</v>
      </c>
      <c r="B1972" s="11" t="s">
        <v>3486</v>
      </c>
      <c r="C1972" s="12">
        <v>1</v>
      </c>
      <c r="D1972" s="12">
        <v>1</v>
      </c>
      <c r="E1972" s="15">
        <v>44013</v>
      </c>
      <c r="F1972" s="12">
        <v>240</v>
      </c>
      <c r="G1972" s="12">
        <v>0</v>
      </c>
      <c r="H1972" s="17">
        <v>0</v>
      </c>
      <c r="I1972" s="31">
        <v>0</v>
      </c>
      <c r="J1972" s="12">
        <v>240</v>
      </c>
      <c r="K1972" s="11" t="s">
        <v>14</v>
      </c>
      <c r="L1972" s="11" t="s">
        <v>17</v>
      </c>
      <c r="M1972" s="12">
        <v>43.199999999999996</v>
      </c>
      <c r="N1972" s="13">
        <v>196.8</v>
      </c>
    </row>
    <row r="1973" spans="1:14" x14ac:dyDescent="0.3">
      <c r="A1973" s="7" t="s">
        <v>3487</v>
      </c>
      <c r="B1973" s="11" t="s">
        <v>3488</v>
      </c>
      <c r="C1973" s="12">
        <v>1</v>
      </c>
      <c r="D1973" s="12">
        <v>1</v>
      </c>
      <c r="E1973" s="15">
        <v>44013</v>
      </c>
      <c r="F1973" s="12">
        <v>205</v>
      </c>
      <c r="G1973" s="12">
        <v>0</v>
      </c>
      <c r="H1973" s="17">
        <v>0</v>
      </c>
      <c r="I1973" s="31">
        <v>0</v>
      </c>
      <c r="J1973" s="12">
        <v>205</v>
      </c>
      <c r="K1973" s="11" t="s">
        <v>14</v>
      </c>
      <c r="L1973" s="11" t="s">
        <v>87</v>
      </c>
      <c r="M1973" s="12">
        <v>36.9</v>
      </c>
      <c r="N1973" s="13">
        <v>168.1</v>
      </c>
    </row>
    <row r="1974" spans="1:14" x14ac:dyDescent="0.3">
      <c r="A1974" s="7" t="s">
        <v>3489</v>
      </c>
      <c r="B1974" s="11" t="s">
        <v>3490</v>
      </c>
      <c r="C1974" s="12">
        <v>1</v>
      </c>
      <c r="D1974" s="12">
        <v>1</v>
      </c>
      <c r="E1974" s="15">
        <v>44013</v>
      </c>
      <c r="F1974" s="12">
        <v>192</v>
      </c>
      <c r="G1974" s="12">
        <v>0</v>
      </c>
      <c r="H1974" s="17">
        <v>0</v>
      </c>
      <c r="I1974" s="31">
        <v>0</v>
      </c>
      <c r="J1974" s="12">
        <v>192</v>
      </c>
      <c r="K1974" s="11" t="s">
        <v>14</v>
      </c>
      <c r="L1974" s="11" t="s">
        <v>78</v>
      </c>
      <c r="M1974" s="12">
        <v>34.56</v>
      </c>
      <c r="N1974" s="13">
        <v>157.44</v>
      </c>
    </row>
    <row r="1975" spans="1:14" x14ac:dyDescent="0.3">
      <c r="A1975" s="7" t="s">
        <v>3491</v>
      </c>
      <c r="B1975" s="11" t="s">
        <v>3492</v>
      </c>
      <c r="C1975" s="12">
        <v>1</v>
      </c>
      <c r="D1975" s="12">
        <v>1</v>
      </c>
      <c r="E1975" s="15">
        <v>44013</v>
      </c>
      <c r="F1975" s="12">
        <v>192</v>
      </c>
      <c r="G1975" s="12">
        <v>0</v>
      </c>
      <c r="H1975" s="17">
        <v>0</v>
      </c>
      <c r="I1975" s="31">
        <v>0</v>
      </c>
      <c r="J1975" s="12">
        <v>192</v>
      </c>
      <c r="K1975" s="11" t="s">
        <v>14</v>
      </c>
      <c r="L1975" s="11" t="s">
        <v>78</v>
      </c>
      <c r="M1975" s="12">
        <v>34.56</v>
      </c>
      <c r="N1975" s="13">
        <v>157.44</v>
      </c>
    </row>
    <row r="1976" spans="1:14" x14ac:dyDescent="0.3">
      <c r="A1976" s="7" t="s">
        <v>3493</v>
      </c>
      <c r="B1976" s="11" t="s">
        <v>3494</v>
      </c>
      <c r="C1976" s="12">
        <v>1</v>
      </c>
      <c r="D1976" s="12">
        <v>1</v>
      </c>
      <c r="E1976" s="15">
        <v>44013</v>
      </c>
      <c r="F1976" s="12">
        <v>255</v>
      </c>
      <c r="G1976" s="12">
        <v>0</v>
      </c>
      <c r="H1976" s="17">
        <v>0</v>
      </c>
      <c r="I1976" s="31">
        <v>0</v>
      </c>
      <c r="J1976" s="12">
        <v>255</v>
      </c>
      <c r="K1976" s="11" t="s">
        <v>20</v>
      </c>
      <c r="L1976" s="11" t="s">
        <v>102</v>
      </c>
      <c r="M1976" s="12">
        <v>66.3</v>
      </c>
      <c r="N1976" s="13">
        <v>188.7</v>
      </c>
    </row>
    <row r="1977" spans="1:14" x14ac:dyDescent="0.3">
      <c r="A1977" s="7" t="s">
        <v>3495</v>
      </c>
      <c r="B1977" s="11" t="s">
        <v>3496</v>
      </c>
      <c r="C1977" s="12">
        <v>1</v>
      </c>
      <c r="D1977" s="12">
        <v>1</v>
      </c>
      <c r="E1977" s="15">
        <v>44013</v>
      </c>
      <c r="F1977" s="12">
        <v>258</v>
      </c>
      <c r="G1977" s="12">
        <v>0</v>
      </c>
      <c r="H1977" s="17">
        <v>0</v>
      </c>
      <c r="I1977" s="31">
        <v>0</v>
      </c>
      <c r="J1977" s="12">
        <v>258</v>
      </c>
      <c r="K1977" s="11" t="s">
        <v>20</v>
      </c>
      <c r="L1977" s="11" t="s">
        <v>105</v>
      </c>
      <c r="M1977" s="12">
        <v>72.240000000000009</v>
      </c>
      <c r="N1977" s="13">
        <v>185.76</v>
      </c>
    </row>
    <row r="1978" spans="1:14" x14ac:dyDescent="0.3">
      <c r="A1978" s="7" t="s">
        <v>3497</v>
      </c>
      <c r="B1978" s="11" t="s">
        <v>3498</v>
      </c>
      <c r="C1978" s="12">
        <v>1</v>
      </c>
      <c r="D1978" s="12">
        <v>1</v>
      </c>
      <c r="E1978" s="15">
        <v>44013</v>
      </c>
      <c r="F1978" s="12">
        <v>447</v>
      </c>
      <c r="G1978" s="12">
        <v>0</v>
      </c>
      <c r="H1978" s="17">
        <v>0</v>
      </c>
      <c r="I1978" s="31">
        <v>0</v>
      </c>
      <c r="J1978" s="12">
        <v>447</v>
      </c>
      <c r="K1978" s="11" t="s">
        <v>63</v>
      </c>
      <c r="L1978" s="11" t="s">
        <v>64</v>
      </c>
      <c r="M1978" s="12">
        <v>156.44999999999999</v>
      </c>
      <c r="N1978" s="13">
        <v>290.55</v>
      </c>
    </row>
    <row r="1979" spans="1:14" x14ac:dyDescent="0.3">
      <c r="A1979" s="7" t="s">
        <v>3499</v>
      </c>
      <c r="B1979" s="11" t="s">
        <v>3500</v>
      </c>
      <c r="C1979" s="12">
        <v>1</v>
      </c>
      <c r="D1979" s="12">
        <v>1</v>
      </c>
      <c r="E1979" s="15">
        <v>44013</v>
      </c>
      <c r="F1979" s="12">
        <v>172</v>
      </c>
      <c r="G1979" s="12">
        <v>0</v>
      </c>
      <c r="H1979" s="17">
        <v>0</v>
      </c>
      <c r="I1979" s="31">
        <v>0</v>
      </c>
      <c r="J1979" s="12">
        <v>172</v>
      </c>
      <c r="K1979" s="11" t="s">
        <v>11</v>
      </c>
      <c r="L1979" s="11" t="s">
        <v>71</v>
      </c>
      <c r="M1979" s="12">
        <v>65.36</v>
      </c>
      <c r="N1979" s="13">
        <v>106.64</v>
      </c>
    </row>
    <row r="1980" spans="1:14" x14ac:dyDescent="0.3">
      <c r="A1980" s="7" t="s">
        <v>3501</v>
      </c>
      <c r="B1980" s="11" t="s">
        <v>3502</v>
      </c>
      <c r="C1980" s="12">
        <v>1</v>
      </c>
      <c r="D1980" s="12">
        <v>1</v>
      </c>
      <c r="E1980" s="15">
        <v>44013</v>
      </c>
      <c r="F1980" s="12">
        <v>192</v>
      </c>
      <c r="G1980" s="12">
        <v>0</v>
      </c>
      <c r="H1980" s="17">
        <v>0</v>
      </c>
      <c r="I1980" s="31">
        <v>0</v>
      </c>
      <c r="J1980" s="12">
        <v>192</v>
      </c>
      <c r="K1980" s="11" t="s">
        <v>14</v>
      </c>
      <c r="L1980" s="11" t="s">
        <v>78</v>
      </c>
      <c r="M1980" s="12">
        <v>34.56</v>
      </c>
      <c r="N1980" s="13">
        <v>157.44</v>
      </c>
    </row>
    <row r="1981" spans="1:14" x14ac:dyDescent="0.3">
      <c r="A1981" s="7" t="s">
        <v>3503</v>
      </c>
      <c r="B1981" s="11" t="s">
        <v>3504</v>
      </c>
      <c r="C1981" s="12">
        <v>1</v>
      </c>
      <c r="D1981" s="12">
        <v>1</v>
      </c>
      <c r="E1981" s="15">
        <v>44013</v>
      </c>
      <c r="F1981" s="12">
        <v>210</v>
      </c>
      <c r="G1981" s="12">
        <v>0</v>
      </c>
      <c r="H1981" s="17">
        <v>0</v>
      </c>
      <c r="I1981" s="31">
        <v>0</v>
      </c>
      <c r="J1981" s="12">
        <v>210</v>
      </c>
      <c r="K1981" s="11" t="s">
        <v>14</v>
      </c>
      <c r="L1981" s="11" t="s">
        <v>75</v>
      </c>
      <c r="M1981" s="12">
        <v>37.799999999999997</v>
      </c>
      <c r="N1981" s="13">
        <v>172.2</v>
      </c>
    </row>
    <row r="1982" spans="1:14" x14ac:dyDescent="0.3">
      <c r="A1982" s="7" t="s">
        <v>3505</v>
      </c>
      <c r="B1982" s="11" t="s">
        <v>3506</v>
      </c>
      <c r="C1982" s="12">
        <v>1</v>
      </c>
      <c r="D1982" s="12">
        <v>1</v>
      </c>
      <c r="E1982" s="15">
        <v>44013</v>
      </c>
      <c r="F1982" s="12">
        <v>258</v>
      </c>
      <c r="G1982" s="12">
        <v>0</v>
      </c>
      <c r="H1982" s="17">
        <v>0</v>
      </c>
      <c r="I1982" s="31">
        <v>0</v>
      </c>
      <c r="J1982" s="12">
        <v>258</v>
      </c>
      <c r="K1982" s="11" t="s">
        <v>20</v>
      </c>
      <c r="L1982" s="11" t="s">
        <v>105</v>
      </c>
      <c r="M1982" s="12">
        <v>72.240000000000009</v>
      </c>
      <c r="N1982" s="13">
        <v>185.76</v>
      </c>
    </row>
    <row r="1983" spans="1:14" x14ac:dyDescent="0.3">
      <c r="A1983" s="7" t="s">
        <v>3507</v>
      </c>
      <c r="B1983" s="11" t="s">
        <v>3508</v>
      </c>
      <c r="C1983" s="12">
        <v>1</v>
      </c>
      <c r="D1983" s="12">
        <v>1</v>
      </c>
      <c r="E1983" s="15">
        <v>44013</v>
      </c>
      <c r="F1983" s="12">
        <v>327</v>
      </c>
      <c r="G1983" s="12">
        <v>0</v>
      </c>
      <c r="H1983" s="17">
        <v>0</v>
      </c>
      <c r="I1983" s="31">
        <v>0</v>
      </c>
      <c r="J1983" s="12">
        <v>327</v>
      </c>
      <c r="K1983" s="11" t="s">
        <v>20</v>
      </c>
      <c r="L1983" s="11" t="s">
        <v>100</v>
      </c>
      <c r="M1983" s="12">
        <v>94.83</v>
      </c>
      <c r="N1983" s="13">
        <v>232.17000000000002</v>
      </c>
    </row>
    <row r="1984" spans="1:14" x14ac:dyDescent="0.3">
      <c r="A1984" s="7" t="s">
        <v>3509</v>
      </c>
      <c r="B1984" s="11" t="s">
        <v>3510</v>
      </c>
      <c r="C1984" s="12">
        <v>1</v>
      </c>
      <c r="D1984" s="12">
        <v>1</v>
      </c>
      <c r="E1984" s="15">
        <v>44013</v>
      </c>
      <c r="F1984" s="12">
        <v>313</v>
      </c>
      <c r="G1984" s="12">
        <v>0</v>
      </c>
      <c r="H1984" s="17">
        <v>0</v>
      </c>
      <c r="I1984" s="31">
        <v>0</v>
      </c>
      <c r="J1984" s="12">
        <v>313</v>
      </c>
      <c r="K1984" s="11" t="s">
        <v>20</v>
      </c>
      <c r="L1984" s="11" t="s">
        <v>21</v>
      </c>
      <c r="M1984" s="12">
        <v>93.899999999999991</v>
      </c>
      <c r="N1984" s="13">
        <v>219.10000000000002</v>
      </c>
    </row>
    <row r="1985" spans="1:14" x14ac:dyDescent="0.3">
      <c r="A1985" s="7" t="s">
        <v>3511</v>
      </c>
      <c r="B1985" s="11" t="s">
        <v>3512</v>
      </c>
      <c r="C1985" s="12">
        <v>1</v>
      </c>
      <c r="D1985" s="12">
        <v>1</v>
      </c>
      <c r="E1985" s="15">
        <v>44013</v>
      </c>
      <c r="F1985" s="12">
        <v>992</v>
      </c>
      <c r="G1985" s="12">
        <v>0</v>
      </c>
      <c r="H1985" s="17">
        <v>0</v>
      </c>
      <c r="I1985" s="31">
        <v>0</v>
      </c>
      <c r="J1985" s="12">
        <v>992</v>
      </c>
      <c r="K1985" s="11" t="s">
        <v>23</v>
      </c>
      <c r="L1985" s="11" t="s">
        <v>405</v>
      </c>
      <c r="M1985" s="12">
        <v>277.76000000000005</v>
      </c>
      <c r="N1985" s="13">
        <v>714.24</v>
      </c>
    </row>
    <row r="1986" spans="1:14" x14ac:dyDescent="0.3">
      <c r="A1986" s="7" t="s">
        <v>3513</v>
      </c>
      <c r="B1986" s="11" t="s">
        <v>3514</v>
      </c>
      <c r="C1986" s="12">
        <v>1</v>
      </c>
      <c r="D1986" s="12">
        <v>1</v>
      </c>
      <c r="E1986" s="15">
        <v>44013</v>
      </c>
      <c r="F1986" s="12">
        <v>992</v>
      </c>
      <c r="G1986" s="12">
        <v>0</v>
      </c>
      <c r="H1986" s="17">
        <v>0</v>
      </c>
      <c r="I1986" s="31">
        <v>0</v>
      </c>
      <c r="J1986" s="12">
        <v>992</v>
      </c>
      <c r="K1986" s="11" t="s">
        <v>23</v>
      </c>
      <c r="L1986" s="11" t="s">
        <v>405</v>
      </c>
      <c r="M1986" s="12">
        <v>277.76000000000005</v>
      </c>
      <c r="N1986" s="13">
        <v>714.24</v>
      </c>
    </row>
    <row r="1987" spans="1:14" x14ac:dyDescent="0.3">
      <c r="A1987" s="7" t="s">
        <v>3515</v>
      </c>
      <c r="B1987" s="11" t="s">
        <v>3516</v>
      </c>
      <c r="C1987" s="12">
        <v>1</v>
      </c>
      <c r="D1987" s="12">
        <v>1</v>
      </c>
      <c r="E1987" s="15">
        <v>44013</v>
      </c>
      <c r="F1987" s="12">
        <v>1491</v>
      </c>
      <c r="G1987" s="12">
        <v>0</v>
      </c>
      <c r="H1987" s="17">
        <v>0</v>
      </c>
      <c r="I1987" s="31">
        <v>0</v>
      </c>
      <c r="J1987" s="12">
        <v>1491</v>
      </c>
      <c r="K1987" s="11" t="s">
        <v>26</v>
      </c>
      <c r="L1987" s="11" t="s">
        <v>31</v>
      </c>
      <c r="M1987" s="12">
        <v>506.94000000000005</v>
      </c>
      <c r="N1987" s="13">
        <v>984.06</v>
      </c>
    </row>
    <row r="1988" spans="1:14" x14ac:dyDescent="0.3">
      <c r="A1988" s="7" t="s">
        <v>3517</v>
      </c>
      <c r="B1988" s="11" t="s">
        <v>3518</v>
      </c>
      <c r="C1988" s="12">
        <v>1</v>
      </c>
      <c r="D1988" s="12">
        <v>1</v>
      </c>
      <c r="E1988" s="15">
        <v>44013</v>
      </c>
      <c r="F1988" s="12">
        <v>447</v>
      </c>
      <c r="G1988" s="12">
        <v>0</v>
      </c>
      <c r="H1988" s="17">
        <v>0</v>
      </c>
      <c r="I1988" s="31">
        <v>0</v>
      </c>
      <c r="J1988" s="12">
        <v>447</v>
      </c>
      <c r="K1988" s="11" t="s">
        <v>63</v>
      </c>
      <c r="L1988" s="11" t="s">
        <v>64</v>
      </c>
      <c r="M1988" s="12">
        <v>156.44999999999999</v>
      </c>
      <c r="N1988" s="13">
        <v>290.55</v>
      </c>
    </row>
    <row r="1989" spans="1:14" x14ac:dyDescent="0.3">
      <c r="A1989" s="7" t="s">
        <v>3519</v>
      </c>
      <c r="B1989" s="11" t="s">
        <v>3520</v>
      </c>
      <c r="C1989" s="12">
        <v>1</v>
      </c>
      <c r="D1989" s="12">
        <v>1</v>
      </c>
      <c r="E1989" s="15">
        <v>44013</v>
      </c>
      <c r="F1989" s="12">
        <v>172</v>
      </c>
      <c r="G1989" s="12">
        <v>0</v>
      </c>
      <c r="H1989" s="17">
        <v>0</v>
      </c>
      <c r="I1989" s="31">
        <v>0</v>
      </c>
      <c r="J1989" s="12">
        <v>172</v>
      </c>
      <c r="K1989" s="11" t="s">
        <v>11</v>
      </c>
      <c r="L1989" s="11" t="s">
        <v>71</v>
      </c>
      <c r="M1989" s="12">
        <v>65.36</v>
      </c>
      <c r="N1989" s="13">
        <v>106.64</v>
      </c>
    </row>
    <row r="1990" spans="1:14" x14ac:dyDescent="0.3">
      <c r="A1990" s="7" t="s">
        <v>3521</v>
      </c>
      <c r="B1990" s="11" t="s">
        <v>3522</v>
      </c>
      <c r="C1990" s="12">
        <v>1</v>
      </c>
      <c r="D1990" s="12">
        <v>1</v>
      </c>
      <c r="E1990" s="15">
        <v>44013</v>
      </c>
      <c r="F1990" s="12">
        <v>205</v>
      </c>
      <c r="G1990" s="12">
        <v>0</v>
      </c>
      <c r="H1990" s="17">
        <v>0</v>
      </c>
      <c r="I1990" s="31">
        <v>0</v>
      </c>
      <c r="J1990" s="12">
        <v>205</v>
      </c>
      <c r="K1990" s="11" t="s">
        <v>14</v>
      </c>
      <c r="L1990" s="11" t="s">
        <v>87</v>
      </c>
      <c r="M1990" s="12">
        <v>36.9</v>
      </c>
      <c r="N1990" s="13">
        <v>168.1</v>
      </c>
    </row>
    <row r="1991" spans="1:14" x14ac:dyDescent="0.3">
      <c r="A1991" s="7" t="s">
        <v>3523</v>
      </c>
      <c r="B1991" s="11" t="s">
        <v>3524</v>
      </c>
      <c r="C1991" s="12">
        <v>1</v>
      </c>
      <c r="D1991" s="12">
        <v>1</v>
      </c>
      <c r="E1991" s="15">
        <v>44013</v>
      </c>
      <c r="F1991" s="12">
        <v>327</v>
      </c>
      <c r="G1991" s="12">
        <v>0</v>
      </c>
      <c r="H1991" s="17">
        <v>0</v>
      </c>
      <c r="I1991" s="31">
        <v>0</v>
      </c>
      <c r="J1991" s="12">
        <v>327</v>
      </c>
      <c r="K1991" s="11" t="s">
        <v>20</v>
      </c>
      <c r="L1991" s="11" t="s">
        <v>100</v>
      </c>
      <c r="M1991" s="12">
        <v>94.83</v>
      </c>
      <c r="N1991" s="13">
        <v>232.17000000000002</v>
      </c>
    </row>
    <row r="1992" spans="1:14" x14ac:dyDescent="0.3">
      <c r="A1992" s="7" t="s">
        <v>3525</v>
      </c>
      <c r="B1992" s="11" t="s">
        <v>3526</v>
      </c>
      <c r="C1992" s="12">
        <v>1</v>
      </c>
      <c r="D1992" s="12">
        <v>1</v>
      </c>
      <c r="E1992" s="15">
        <v>44013</v>
      </c>
      <c r="F1992" s="12">
        <v>258</v>
      </c>
      <c r="G1992" s="12">
        <v>0</v>
      </c>
      <c r="H1992" s="17">
        <v>0</v>
      </c>
      <c r="I1992" s="31">
        <v>0</v>
      </c>
      <c r="J1992" s="12">
        <v>258</v>
      </c>
      <c r="K1992" s="11" t="s">
        <v>20</v>
      </c>
      <c r="L1992" s="11" t="s">
        <v>105</v>
      </c>
      <c r="M1992" s="12">
        <v>72.240000000000009</v>
      </c>
      <c r="N1992" s="13">
        <v>185.76</v>
      </c>
    </row>
    <row r="1993" spans="1:14" x14ac:dyDescent="0.3">
      <c r="A1993" s="7" t="s">
        <v>3527</v>
      </c>
      <c r="B1993" s="11" t="s">
        <v>3528</v>
      </c>
      <c r="C1993" s="12">
        <v>1</v>
      </c>
      <c r="D1993" s="12">
        <v>1</v>
      </c>
      <c r="E1993" s="15">
        <v>44013</v>
      </c>
      <c r="F1993" s="12">
        <v>447</v>
      </c>
      <c r="G1993" s="12">
        <v>0</v>
      </c>
      <c r="H1993" s="17">
        <v>0</v>
      </c>
      <c r="I1993" s="31">
        <v>0</v>
      </c>
      <c r="J1993" s="12">
        <v>447</v>
      </c>
      <c r="K1993" s="11" t="s">
        <v>63</v>
      </c>
      <c r="L1993" s="11" t="s">
        <v>64</v>
      </c>
      <c r="M1993" s="12">
        <v>156.44999999999999</v>
      </c>
      <c r="N1993" s="13">
        <v>290.55</v>
      </c>
    </row>
    <row r="1994" spans="1:14" x14ac:dyDescent="0.3">
      <c r="A1994" s="7" t="s">
        <v>3529</v>
      </c>
      <c r="B1994" s="11" t="s">
        <v>3530</v>
      </c>
      <c r="C1994" s="12">
        <v>1</v>
      </c>
      <c r="D1994" s="12">
        <v>1</v>
      </c>
      <c r="E1994" s="15">
        <v>44013</v>
      </c>
      <c r="F1994" s="12">
        <v>172</v>
      </c>
      <c r="G1994" s="12">
        <v>0</v>
      </c>
      <c r="H1994" s="17">
        <v>0</v>
      </c>
      <c r="I1994" s="31">
        <v>0</v>
      </c>
      <c r="J1994" s="12">
        <v>172</v>
      </c>
      <c r="K1994" s="11" t="s">
        <v>11</v>
      </c>
      <c r="L1994" s="11" t="s">
        <v>71</v>
      </c>
      <c r="M1994" s="12">
        <v>65.36</v>
      </c>
      <c r="N1994" s="13">
        <v>106.64</v>
      </c>
    </row>
    <row r="1995" spans="1:14" x14ac:dyDescent="0.3">
      <c r="A1995" s="7" t="s">
        <v>3531</v>
      </c>
      <c r="B1995" s="11" t="s">
        <v>3532</v>
      </c>
      <c r="C1995" s="12">
        <v>1</v>
      </c>
      <c r="D1995" s="12">
        <v>1</v>
      </c>
      <c r="E1995" s="15">
        <v>44013</v>
      </c>
      <c r="F1995" s="12">
        <v>192</v>
      </c>
      <c r="G1995" s="12">
        <v>0</v>
      </c>
      <c r="H1995" s="17">
        <v>0</v>
      </c>
      <c r="I1995" s="31">
        <v>0</v>
      </c>
      <c r="J1995" s="12">
        <v>192</v>
      </c>
      <c r="K1995" s="11" t="s">
        <v>14</v>
      </c>
      <c r="L1995" s="11" t="s">
        <v>78</v>
      </c>
      <c r="M1995" s="12">
        <v>34.56</v>
      </c>
      <c r="N1995" s="13">
        <v>157.44</v>
      </c>
    </row>
    <row r="1996" spans="1:14" x14ac:dyDescent="0.3">
      <c r="A1996" s="7" t="s">
        <v>3533</v>
      </c>
      <c r="B1996" s="11" t="s">
        <v>3534</v>
      </c>
      <c r="C1996" s="12">
        <v>1</v>
      </c>
      <c r="D1996" s="12">
        <v>1</v>
      </c>
      <c r="E1996" s="15">
        <v>44013</v>
      </c>
      <c r="F1996" s="12">
        <v>313</v>
      </c>
      <c r="G1996" s="12">
        <v>0</v>
      </c>
      <c r="H1996" s="17">
        <v>0</v>
      </c>
      <c r="I1996" s="31">
        <v>0</v>
      </c>
      <c r="J1996" s="12">
        <v>313</v>
      </c>
      <c r="K1996" s="11" t="s">
        <v>20</v>
      </c>
      <c r="L1996" s="11" t="s">
        <v>21</v>
      </c>
      <c r="M1996" s="12">
        <v>93.899999999999991</v>
      </c>
      <c r="N1996" s="13">
        <v>219.10000000000002</v>
      </c>
    </row>
    <row r="1997" spans="1:14" x14ac:dyDescent="0.3">
      <c r="A1997" s="7" t="s">
        <v>3535</v>
      </c>
      <c r="B1997" s="11" t="s">
        <v>3536</v>
      </c>
      <c r="C1997" s="12">
        <v>1</v>
      </c>
      <c r="D1997" s="12">
        <v>1</v>
      </c>
      <c r="E1997" s="15">
        <v>44013</v>
      </c>
      <c r="F1997" s="12">
        <v>258</v>
      </c>
      <c r="G1997" s="12">
        <v>0</v>
      </c>
      <c r="H1997" s="17">
        <v>0</v>
      </c>
      <c r="I1997" s="31">
        <v>0</v>
      </c>
      <c r="J1997" s="12">
        <v>258</v>
      </c>
      <c r="K1997" s="11" t="s">
        <v>20</v>
      </c>
      <c r="L1997" s="11" t="s">
        <v>105</v>
      </c>
      <c r="M1997" s="12">
        <v>72.240000000000009</v>
      </c>
      <c r="N1997" s="13">
        <v>185.76</v>
      </c>
    </row>
    <row r="1998" spans="1:14" x14ac:dyDescent="0.3">
      <c r="A1998" s="7" t="s">
        <v>3537</v>
      </c>
      <c r="B1998" s="11" t="s">
        <v>3538</v>
      </c>
      <c r="C1998" s="12">
        <v>1</v>
      </c>
      <c r="D1998" s="12">
        <v>1</v>
      </c>
      <c r="E1998" s="15">
        <v>44013</v>
      </c>
      <c r="F1998" s="12">
        <v>258</v>
      </c>
      <c r="G1998" s="12">
        <v>0</v>
      </c>
      <c r="H1998" s="17">
        <v>0</v>
      </c>
      <c r="I1998" s="31">
        <v>0</v>
      </c>
      <c r="J1998" s="12">
        <v>258</v>
      </c>
      <c r="K1998" s="11" t="s">
        <v>20</v>
      </c>
      <c r="L1998" s="11" t="s">
        <v>105</v>
      </c>
      <c r="M1998" s="12">
        <v>72.240000000000009</v>
      </c>
      <c r="N1998" s="13">
        <v>185.76</v>
      </c>
    </row>
    <row r="1999" spans="1:14" x14ac:dyDescent="0.3">
      <c r="A1999" s="7" t="s">
        <v>3539</v>
      </c>
      <c r="B1999" s="11" t="s">
        <v>3540</v>
      </c>
      <c r="C1999" s="12">
        <v>1</v>
      </c>
      <c r="D1999" s="12">
        <v>1</v>
      </c>
      <c r="E1999" s="15">
        <v>44013</v>
      </c>
      <c r="F1999" s="12">
        <v>805</v>
      </c>
      <c r="G1999" s="12">
        <v>0</v>
      </c>
      <c r="H1999" s="17">
        <v>0</v>
      </c>
      <c r="I1999" s="31">
        <v>0</v>
      </c>
      <c r="J1999" s="12">
        <v>805</v>
      </c>
      <c r="K1999" s="11" t="s">
        <v>23</v>
      </c>
      <c r="L1999" s="11" t="s">
        <v>180</v>
      </c>
      <c r="M1999" s="12">
        <v>249.55</v>
      </c>
      <c r="N1999" s="13">
        <v>555.45000000000005</v>
      </c>
    </row>
    <row r="2000" spans="1:14" x14ac:dyDescent="0.3">
      <c r="A2000" s="7" t="s">
        <v>3541</v>
      </c>
      <c r="B2000" s="11" t="s">
        <v>3542</v>
      </c>
      <c r="C2000" s="12">
        <v>1</v>
      </c>
      <c r="D2000" s="12">
        <v>1</v>
      </c>
      <c r="E2000" s="15">
        <v>44013</v>
      </c>
      <c r="F2000" s="12">
        <v>990</v>
      </c>
      <c r="G2000" s="12">
        <v>0</v>
      </c>
      <c r="H2000" s="17">
        <v>0</v>
      </c>
      <c r="I2000" s="31">
        <v>0</v>
      </c>
      <c r="J2000" s="12">
        <v>990</v>
      </c>
      <c r="K2000" s="11" t="s">
        <v>23</v>
      </c>
      <c r="L2000" s="11" t="s">
        <v>212</v>
      </c>
      <c r="M2000" s="12">
        <v>316.8</v>
      </c>
      <c r="N2000" s="13">
        <v>673.2</v>
      </c>
    </row>
    <row r="2001" spans="1:14" x14ac:dyDescent="0.3">
      <c r="A2001" s="7" t="s">
        <v>3543</v>
      </c>
      <c r="B2001" s="11" t="s">
        <v>3544</v>
      </c>
      <c r="C2001" s="12">
        <v>1</v>
      </c>
      <c r="D2001" s="12">
        <v>1</v>
      </c>
      <c r="E2001" s="15">
        <v>44013</v>
      </c>
      <c r="F2001" s="12">
        <v>1101</v>
      </c>
      <c r="G2001" s="12">
        <v>0</v>
      </c>
      <c r="H2001" s="17">
        <v>0</v>
      </c>
      <c r="I2001" s="31">
        <v>0</v>
      </c>
      <c r="J2001" s="12">
        <v>1101</v>
      </c>
      <c r="K2001" s="11" t="s">
        <v>26</v>
      </c>
      <c r="L2001" s="11" t="s">
        <v>33</v>
      </c>
      <c r="M2001" s="12">
        <v>396.36</v>
      </c>
      <c r="N2001" s="13">
        <v>704.64</v>
      </c>
    </row>
    <row r="2002" spans="1:14" x14ac:dyDescent="0.3">
      <c r="A2002" s="7" t="s">
        <v>3545</v>
      </c>
      <c r="B2002" s="11" t="s">
        <v>3546</v>
      </c>
      <c r="C2002" s="12">
        <v>1</v>
      </c>
      <c r="D2002" s="12">
        <v>1</v>
      </c>
      <c r="E2002" s="15">
        <v>44013</v>
      </c>
      <c r="F2002" s="12">
        <v>383</v>
      </c>
      <c r="G2002" s="12">
        <v>0</v>
      </c>
      <c r="H2002" s="17">
        <v>0</v>
      </c>
      <c r="I2002" s="31">
        <v>0</v>
      </c>
      <c r="J2002" s="12">
        <v>383</v>
      </c>
      <c r="K2002" s="11" t="s">
        <v>63</v>
      </c>
      <c r="L2002" s="11" t="s">
        <v>66</v>
      </c>
      <c r="M2002" s="12">
        <v>122.56</v>
      </c>
      <c r="N2002" s="13">
        <v>260.44</v>
      </c>
    </row>
    <row r="2003" spans="1:14" x14ac:dyDescent="0.3">
      <c r="A2003" s="7" t="s">
        <v>3547</v>
      </c>
      <c r="B2003" s="11" t="s">
        <v>3548</v>
      </c>
      <c r="C2003" s="12">
        <v>1</v>
      </c>
      <c r="D2003" s="12">
        <v>1</v>
      </c>
      <c r="E2003" s="15">
        <v>44013</v>
      </c>
      <c r="F2003" s="12">
        <v>172</v>
      </c>
      <c r="G2003" s="12">
        <v>0</v>
      </c>
      <c r="H2003" s="17">
        <v>0</v>
      </c>
      <c r="I2003" s="31">
        <v>0</v>
      </c>
      <c r="J2003" s="12">
        <v>172</v>
      </c>
      <c r="K2003" s="11" t="s">
        <v>11</v>
      </c>
      <c r="L2003" s="11" t="s">
        <v>71</v>
      </c>
      <c r="M2003" s="12">
        <v>65.36</v>
      </c>
      <c r="N2003" s="13">
        <v>106.64</v>
      </c>
    </row>
    <row r="2004" spans="1:14" x14ac:dyDescent="0.3">
      <c r="A2004" s="7" t="s">
        <v>3549</v>
      </c>
      <c r="B2004" s="11" t="s">
        <v>3550</v>
      </c>
      <c r="C2004" s="12">
        <v>1</v>
      </c>
      <c r="D2004" s="12">
        <v>1</v>
      </c>
      <c r="E2004" s="15">
        <v>44013</v>
      </c>
      <c r="F2004" s="12">
        <v>240</v>
      </c>
      <c r="G2004" s="12">
        <v>0</v>
      </c>
      <c r="H2004" s="17">
        <v>0</v>
      </c>
      <c r="I2004" s="31">
        <v>0</v>
      </c>
      <c r="J2004" s="12">
        <v>240</v>
      </c>
      <c r="K2004" s="11" t="s">
        <v>14</v>
      </c>
      <c r="L2004" s="11" t="s">
        <v>17</v>
      </c>
      <c r="M2004" s="12">
        <v>43.199999999999996</v>
      </c>
      <c r="N2004" s="13">
        <v>196.8</v>
      </c>
    </row>
    <row r="2005" spans="1:14" x14ac:dyDescent="0.3">
      <c r="A2005" s="7" t="s">
        <v>3551</v>
      </c>
      <c r="B2005" s="11" t="s">
        <v>3552</v>
      </c>
      <c r="C2005" s="12">
        <v>1</v>
      </c>
      <c r="D2005" s="12">
        <v>1</v>
      </c>
      <c r="E2005" s="15">
        <v>44013</v>
      </c>
      <c r="F2005" s="12">
        <v>313</v>
      </c>
      <c r="G2005" s="12">
        <v>0</v>
      </c>
      <c r="H2005" s="17">
        <v>0</v>
      </c>
      <c r="I2005" s="31">
        <v>0</v>
      </c>
      <c r="J2005" s="12">
        <v>313</v>
      </c>
      <c r="K2005" s="11" t="s">
        <v>20</v>
      </c>
      <c r="L2005" s="11" t="s">
        <v>21</v>
      </c>
      <c r="M2005" s="12">
        <v>93.899999999999991</v>
      </c>
      <c r="N2005" s="13">
        <v>219.10000000000002</v>
      </c>
    </row>
    <row r="2006" spans="1:14" x14ac:dyDescent="0.3">
      <c r="A2006" s="7" t="s">
        <v>3553</v>
      </c>
      <c r="B2006" s="11" t="s">
        <v>3554</v>
      </c>
      <c r="C2006" s="12">
        <v>1</v>
      </c>
      <c r="D2006" s="12">
        <v>1</v>
      </c>
      <c r="E2006" s="15">
        <v>44013</v>
      </c>
      <c r="F2006" s="12">
        <v>255</v>
      </c>
      <c r="G2006" s="12">
        <v>0</v>
      </c>
      <c r="H2006" s="17">
        <v>0</v>
      </c>
      <c r="I2006" s="31">
        <v>0</v>
      </c>
      <c r="J2006" s="12">
        <v>255</v>
      </c>
      <c r="K2006" s="11" t="s">
        <v>20</v>
      </c>
      <c r="L2006" s="11" t="s">
        <v>102</v>
      </c>
      <c r="M2006" s="12">
        <v>66.3</v>
      </c>
      <c r="N2006" s="13">
        <v>188.7</v>
      </c>
    </row>
    <row r="2007" spans="1:14" x14ac:dyDescent="0.3">
      <c r="A2007" s="7" t="s">
        <v>3555</v>
      </c>
      <c r="B2007" s="11" t="s">
        <v>3556</v>
      </c>
      <c r="C2007" s="12">
        <v>1</v>
      </c>
      <c r="D2007" s="12">
        <v>1</v>
      </c>
      <c r="E2007" s="15">
        <v>44013</v>
      </c>
      <c r="F2007" s="12">
        <v>327</v>
      </c>
      <c r="G2007" s="12">
        <v>0</v>
      </c>
      <c r="H2007" s="17">
        <v>0</v>
      </c>
      <c r="I2007" s="31">
        <v>0</v>
      </c>
      <c r="J2007" s="12">
        <v>327</v>
      </c>
      <c r="K2007" s="11" t="s">
        <v>20</v>
      </c>
      <c r="L2007" s="11" t="s">
        <v>100</v>
      </c>
      <c r="M2007" s="12">
        <v>94.83</v>
      </c>
      <c r="N2007" s="13">
        <v>232.17000000000002</v>
      </c>
    </row>
    <row r="2008" spans="1:14" x14ac:dyDescent="0.3">
      <c r="A2008" s="7" t="s">
        <v>3557</v>
      </c>
      <c r="B2008" s="11" t="s">
        <v>3558</v>
      </c>
      <c r="C2008" s="12">
        <v>1</v>
      </c>
      <c r="D2008" s="12">
        <v>1</v>
      </c>
      <c r="E2008" s="15">
        <v>44013</v>
      </c>
      <c r="F2008" s="12">
        <v>992</v>
      </c>
      <c r="G2008" s="12">
        <v>0</v>
      </c>
      <c r="H2008" s="17">
        <v>0</v>
      </c>
      <c r="I2008" s="31">
        <v>0</v>
      </c>
      <c r="J2008" s="12">
        <v>992</v>
      </c>
      <c r="K2008" s="11" t="s">
        <v>23</v>
      </c>
      <c r="L2008" s="11" t="s">
        <v>405</v>
      </c>
      <c r="M2008" s="12">
        <v>277.76000000000005</v>
      </c>
      <c r="N2008" s="13">
        <v>714.24</v>
      </c>
    </row>
    <row r="2009" spans="1:14" x14ac:dyDescent="0.3">
      <c r="A2009" s="7" t="s">
        <v>3559</v>
      </c>
      <c r="B2009" s="11" t="s">
        <v>3560</v>
      </c>
      <c r="C2009" s="12">
        <v>1</v>
      </c>
      <c r="D2009" s="12">
        <v>1</v>
      </c>
      <c r="E2009" s="15">
        <v>44013</v>
      </c>
      <c r="F2009" s="12">
        <v>951</v>
      </c>
      <c r="G2009" s="12">
        <v>0</v>
      </c>
      <c r="H2009" s="17">
        <v>0</v>
      </c>
      <c r="I2009" s="31">
        <v>0</v>
      </c>
      <c r="J2009" s="12">
        <v>951</v>
      </c>
      <c r="K2009" s="11" t="s">
        <v>23</v>
      </c>
      <c r="L2009" s="11" t="s">
        <v>24</v>
      </c>
      <c r="M2009" s="12">
        <v>247.26000000000002</v>
      </c>
      <c r="N2009" s="13">
        <v>703.74</v>
      </c>
    </row>
    <row r="2010" spans="1:14" x14ac:dyDescent="0.3">
      <c r="A2010" s="7" t="s">
        <v>3561</v>
      </c>
      <c r="B2010" s="11" t="s">
        <v>3562</v>
      </c>
      <c r="C2010" s="12">
        <v>1</v>
      </c>
      <c r="D2010" s="12">
        <v>1</v>
      </c>
      <c r="E2010" s="15">
        <v>44013</v>
      </c>
      <c r="F2010" s="12">
        <v>1101</v>
      </c>
      <c r="G2010" s="12">
        <v>0</v>
      </c>
      <c r="H2010" s="17">
        <v>0</v>
      </c>
      <c r="I2010" s="31">
        <v>0</v>
      </c>
      <c r="J2010" s="12">
        <v>1101</v>
      </c>
      <c r="K2010" s="11" t="s">
        <v>26</v>
      </c>
      <c r="L2010" s="11" t="s">
        <v>33</v>
      </c>
      <c r="M2010" s="12">
        <v>396.36</v>
      </c>
      <c r="N2010" s="13">
        <v>704.64</v>
      </c>
    </row>
    <row r="2011" spans="1:14" x14ac:dyDescent="0.3">
      <c r="A2011" s="7" t="s">
        <v>3563</v>
      </c>
      <c r="B2011" s="11" t="s">
        <v>3564</v>
      </c>
      <c r="C2011" s="12">
        <v>1</v>
      </c>
      <c r="D2011" s="12">
        <v>1</v>
      </c>
      <c r="E2011" s="15">
        <v>44013</v>
      </c>
      <c r="F2011" s="12">
        <v>948</v>
      </c>
      <c r="G2011" s="12">
        <v>0</v>
      </c>
      <c r="H2011" s="17">
        <v>0</v>
      </c>
      <c r="I2011" s="31">
        <v>0</v>
      </c>
      <c r="J2011" s="12">
        <v>948</v>
      </c>
      <c r="K2011" s="11" t="s">
        <v>26</v>
      </c>
      <c r="L2011" s="11" t="s">
        <v>27</v>
      </c>
      <c r="M2011" s="12">
        <v>303.36</v>
      </c>
      <c r="N2011" s="13">
        <v>644.64</v>
      </c>
    </row>
    <row r="2012" spans="1:14" x14ac:dyDescent="0.3">
      <c r="A2012" s="7" t="s">
        <v>3565</v>
      </c>
      <c r="B2012" s="11" t="s">
        <v>3566</v>
      </c>
      <c r="C2012" s="12">
        <v>1</v>
      </c>
      <c r="D2012" s="12">
        <v>1</v>
      </c>
      <c r="E2012" s="15">
        <v>44013</v>
      </c>
      <c r="F2012" s="12">
        <v>172</v>
      </c>
      <c r="G2012" s="12">
        <v>0</v>
      </c>
      <c r="H2012" s="17">
        <v>0</v>
      </c>
      <c r="I2012" s="31">
        <v>0</v>
      </c>
      <c r="J2012" s="12">
        <v>172</v>
      </c>
      <c r="K2012" s="11" t="s">
        <v>11</v>
      </c>
      <c r="L2012" s="11" t="s">
        <v>71</v>
      </c>
      <c r="M2012" s="12">
        <v>65.36</v>
      </c>
      <c r="N2012" s="13">
        <v>106.64</v>
      </c>
    </row>
    <row r="2013" spans="1:14" x14ac:dyDescent="0.3">
      <c r="A2013" s="7" t="s">
        <v>3567</v>
      </c>
      <c r="B2013" s="11" t="s">
        <v>3568</v>
      </c>
      <c r="C2013" s="12">
        <v>1</v>
      </c>
      <c r="D2013" s="12">
        <v>1</v>
      </c>
      <c r="E2013" s="15">
        <v>44013</v>
      </c>
      <c r="F2013" s="12">
        <v>240</v>
      </c>
      <c r="G2013" s="12">
        <v>0</v>
      </c>
      <c r="H2013" s="17">
        <v>0</v>
      </c>
      <c r="I2013" s="31">
        <v>0</v>
      </c>
      <c r="J2013" s="12">
        <v>240</v>
      </c>
      <c r="K2013" s="11" t="s">
        <v>14</v>
      </c>
      <c r="L2013" s="11" t="s">
        <v>17</v>
      </c>
      <c r="M2013" s="12">
        <v>43.199999999999996</v>
      </c>
      <c r="N2013" s="13">
        <v>196.8</v>
      </c>
    </row>
    <row r="2014" spans="1:14" x14ac:dyDescent="0.3">
      <c r="A2014" s="7" t="s">
        <v>3569</v>
      </c>
      <c r="B2014" s="11" t="s">
        <v>3570</v>
      </c>
      <c r="C2014" s="12">
        <v>1</v>
      </c>
      <c r="D2014" s="12">
        <v>1</v>
      </c>
      <c r="E2014" s="15">
        <v>44013</v>
      </c>
      <c r="F2014" s="12">
        <v>313</v>
      </c>
      <c r="G2014" s="12">
        <v>0</v>
      </c>
      <c r="H2014" s="17">
        <v>0</v>
      </c>
      <c r="I2014" s="31">
        <v>0</v>
      </c>
      <c r="J2014" s="12">
        <v>313</v>
      </c>
      <c r="K2014" s="11" t="s">
        <v>20</v>
      </c>
      <c r="L2014" s="11" t="s">
        <v>21</v>
      </c>
      <c r="M2014" s="12">
        <v>93.899999999999991</v>
      </c>
      <c r="N2014" s="13">
        <v>219.10000000000002</v>
      </c>
    </row>
    <row r="2015" spans="1:14" x14ac:dyDescent="0.3">
      <c r="A2015" s="7" t="s">
        <v>3571</v>
      </c>
      <c r="B2015" s="11" t="s">
        <v>3572</v>
      </c>
      <c r="C2015" s="12">
        <v>1</v>
      </c>
      <c r="D2015" s="12">
        <v>1</v>
      </c>
      <c r="E2015" s="15">
        <v>44013</v>
      </c>
      <c r="F2015" s="12">
        <v>258</v>
      </c>
      <c r="G2015" s="12">
        <v>0</v>
      </c>
      <c r="H2015" s="17">
        <v>0</v>
      </c>
      <c r="I2015" s="31">
        <v>0</v>
      </c>
      <c r="J2015" s="12">
        <v>258</v>
      </c>
      <c r="K2015" s="11" t="s">
        <v>20</v>
      </c>
      <c r="L2015" s="11" t="s">
        <v>105</v>
      </c>
      <c r="M2015" s="12">
        <v>72.240000000000009</v>
      </c>
      <c r="N2015" s="13">
        <v>185.76</v>
      </c>
    </row>
    <row r="2016" spans="1:14" x14ac:dyDescent="0.3">
      <c r="A2016" s="7" t="s">
        <v>3573</v>
      </c>
      <c r="B2016" s="11" t="s">
        <v>3574</v>
      </c>
      <c r="C2016" s="12">
        <v>1</v>
      </c>
      <c r="D2016" s="12">
        <v>1</v>
      </c>
      <c r="E2016" s="15">
        <v>44013</v>
      </c>
      <c r="F2016" s="12">
        <v>313</v>
      </c>
      <c r="G2016" s="12">
        <v>0</v>
      </c>
      <c r="H2016" s="17">
        <v>0</v>
      </c>
      <c r="I2016" s="31">
        <v>0</v>
      </c>
      <c r="J2016" s="12">
        <v>313</v>
      </c>
      <c r="K2016" s="11" t="s">
        <v>20</v>
      </c>
      <c r="L2016" s="11" t="s">
        <v>21</v>
      </c>
      <c r="M2016" s="12">
        <v>93.899999999999991</v>
      </c>
      <c r="N2016" s="13">
        <v>219.10000000000002</v>
      </c>
    </row>
    <row r="2017" spans="1:14" x14ac:dyDescent="0.3">
      <c r="A2017" s="7" t="s">
        <v>3575</v>
      </c>
      <c r="B2017" s="11" t="s">
        <v>3576</v>
      </c>
      <c r="C2017" s="12">
        <v>1</v>
      </c>
      <c r="D2017" s="12">
        <v>1</v>
      </c>
      <c r="E2017" s="15">
        <v>44013</v>
      </c>
      <c r="F2017" s="12">
        <v>526</v>
      </c>
      <c r="G2017" s="12">
        <v>0</v>
      </c>
      <c r="H2017" s="17">
        <v>0</v>
      </c>
      <c r="I2017" s="31">
        <v>0</v>
      </c>
      <c r="J2017" s="12">
        <v>526</v>
      </c>
      <c r="K2017" s="11" t="s">
        <v>23</v>
      </c>
      <c r="L2017" s="11" t="s">
        <v>183</v>
      </c>
      <c r="M2017" s="12">
        <v>210.4</v>
      </c>
      <c r="N2017" s="13">
        <v>315.60000000000002</v>
      </c>
    </row>
    <row r="2018" spans="1:14" x14ac:dyDescent="0.3">
      <c r="A2018" s="7" t="s">
        <v>3577</v>
      </c>
      <c r="B2018" s="11" t="s">
        <v>3578</v>
      </c>
      <c r="C2018" s="12">
        <v>1</v>
      </c>
      <c r="D2018" s="12">
        <v>1</v>
      </c>
      <c r="E2018" s="15">
        <v>44013</v>
      </c>
      <c r="F2018" s="12">
        <v>951</v>
      </c>
      <c r="G2018" s="12">
        <v>0</v>
      </c>
      <c r="H2018" s="17">
        <v>0</v>
      </c>
      <c r="I2018" s="31">
        <v>0</v>
      </c>
      <c r="J2018" s="12">
        <v>951</v>
      </c>
      <c r="K2018" s="11" t="s">
        <v>23</v>
      </c>
      <c r="L2018" s="11" t="s">
        <v>24</v>
      </c>
      <c r="M2018" s="12">
        <v>247.26000000000002</v>
      </c>
      <c r="N2018" s="13">
        <v>703.74</v>
      </c>
    </row>
    <row r="2019" spans="1:14" x14ac:dyDescent="0.3">
      <c r="A2019" s="7" t="s">
        <v>3579</v>
      </c>
      <c r="B2019" s="11" t="s">
        <v>3580</v>
      </c>
      <c r="C2019" s="12">
        <v>1</v>
      </c>
      <c r="D2019" s="12">
        <v>1</v>
      </c>
      <c r="E2019" s="15">
        <v>44013</v>
      </c>
      <c r="F2019" s="12">
        <v>1491</v>
      </c>
      <c r="G2019" s="12">
        <v>0</v>
      </c>
      <c r="H2019" s="17">
        <v>0</v>
      </c>
      <c r="I2019" s="31">
        <v>0</v>
      </c>
      <c r="J2019" s="12">
        <v>1491</v>
      </c>
      <c r="K2019" s="11" t="s">
        <v>26</v>
      </c>
      <c r="L2019" s="11" t="s">
        <v>31</v>
      </c>
      <c r="M2019" s="12">
        <v>506.94000000000005</v>
      </c>
      <c r="N2019" s="13">
        <v>984.06</v>
      </c>
    </row>
    <row r="2020" spans="1:14" x14ac:dyDescent="0.3">
      <c r="A2020" s="7" t="s">
        <v>3581</v>
      </c>
      <c r="B2020" s="11" t="s">
        <v>3582</v>
      </c>
      <c r="C2020" s="12">
        <v>1</v>
      </c>
      <c r="D2020" s="12">
        <v>1</v>
      </c>
      <c r="E2020" s="15">
        <v>44013</v>
      </c>
      <c r="F2020" s="12">
        <v>1491</v>
      </c>
      <c r="G2020" s="12">
        <v>0</v>
      </c>
      <c r="H2020" s="17">
        <v>0</v>
      </c>
      <c r="I2020" s="31">
        <v>0</v>
      </c>
      <c r="J2020" s="12">
        <v>1491</v>
      </c>
      <c r="K2020" s="11" t="s">
        <v>26</v>
      </c>
      <c r="L2020" s="11" t="s">
        <v>31</v>
      </c>
      <c r="M2020" s="12">
        <v>506.94000000000005</v>
      </c>
      <c r="N2020" s="13">
        <v>984.06</v>
      </c>
    </row>
    <row r="2021" spans="1:14" x14ac:dyDescent="0.3">
      <c r="A2021" s="7" t="s">
        <v>3583</v>
      </c>
      <c r="B2021" s="11" t="s">
        <v>3584</v>
      </c>
      <c r="C2021" s="12">
        <v>1</v>
      </c>
      <c r="D2021" s="12">
        <v>1</v>
      </c>
      <c r="E2021" s="15">
        <v>44013</v>
      </c>
      <c r="F2021" s="12">
        <v>948</v>
      </c>
      <c r="G2021" s="12">
        <v>0</v>
      </c>
      <c r="H2021" s="17">
        <v>0</v>
      </c>
      <c r="I2021" s="31">
        <v>0</v>
      </c>
      <c r="J2021" s="12">
        <v>948</v>
      </c>
      <c r="K2021" s="11" t="s">
        <v>26</v>
      </c>
      <c r="L2021" s="11" t="s">
        <v>27</v>
      </c>
      <c r="M2021" s="12">
        <v>303.36</v>
      </c>
      <c r="N2021" s="13">
        <v>644.64</v>
      </c>
    </row>
    <row r="2022" spans="1:14" x14ac:dyDescent="0.3">
      <c r="A2022" s="7" t="s">
        <v>3585</v>
      </c>
      <c r="B2022" s="11" t="s">
        <v>3586</v>
      </c>
      <c r="C2022" s="12">
        <v>1</v>
      </c>
      <c r="D2022" s="12">
        <v>1</v>
      </c>
      <c r="E2022" s="15">
        <v>44013</v>
      </c>
      <c r="F2022" s="12">
        <v>168</v>
      </c>
      <c r="G2022" s="12">
        <v>0</v>
      </c>
      <c r="H2022" s="17">
        <v>0</v>
      </c>
      <c r="I2022" s="31">
        <v>0</v>
      </c>
      <c r="J2022" s="12">
        <v>168</v>
      </c>
      <c r="K2022" s="11" t="s">
        <v>11</v>
      </c>
      <c r="L2022" s="11" t="s">
        <v>12</v>
      </c>
      <c r="M2022" s="12">
        <v>25.2</v>
      </c>
      <c r="N2022" s="13">
        <v>142.80000000000001</v>
      </c>
    </row>
    <row r="2023" spans="1:14" x14ac:dyDescent="0.3">
      <c r="A2023" s="7" t="s">
        <v>3587</v>
      </c>
      <c r="B2023" s="11" t="s">
        <v>3588</v>
      </c>
      <c r="C2023" s="12">
        <v>1</v>
      </c>
      <c r="D2023" s="12">
        <v>1</v>
      </c>
      <c r="E2023" s="15">
        <v>44013</v>
      </c>
      <c r="F2023" s="12">
        <v>240</v>
      </c>
      <c r="G2023" s="12">
        <v>0</v>
      </c>
      <c r="H2023" s="17">
        <v>0</v>
      </c>
      <c r="I2023" s="31">
        <v>0</v>
      </c>
      <c r="J2023" s="12">
        <v>240</v>
      </c>
      <c r="K2023" s="11" t="s">
        <v>14</v>
      </c>
      <c r="L2023" s="11" t="s">
        <v>17</v>
      </c>
      <c r="M2023" s="12">
        <v>43.199999999999996</v>
      </c>
      <c r="N2023" s="13">
        <v>196.8</v>
      </c>
    </row>
    <row r="2024" spans="1:14" x14ac:dyDescent="0.3">
      <c r="A2024" s="7" t="s">
        <v>3589</v>
      </c>
      <c r="B2024" s="11" t="s">
        <v>3590</v>
      </c>
      <c r="C2024" s="12">
        <v>1</v>
      </c>
      <c r="D2024" s="12">
        <v>1</v>
      </c>
      <c r="E2024" s="15">
        <v>44013</v>
      </c>
      <c r="F2024" s="12">
        <v>255</v>
      </c>
      <c r="G2024" s="12">
        <v>0</v>
      </c>
      <c r="H2024" s="17">
        <v>0</v>
      </c>
      <c r="I2024" s="31">
        <v>0</v>
      </c>
      <c r="J2024" s="12">
        <v>255</v>
      </c>
      <c r="K2024" s="11" t="s">
        <v>20</v>
      </c>
      <c r="L2024" s="11" t="s">
        <v>102</v>
      </c>
      <c r="M2024" s="12">
        <v>66.3</v>
      </c>
      <c r="N2024" s="13">
        <v>188.7</v>
      </c>
    </row>
    <row r="2025" spans="1:14" x14ac:dyDescent="0.3">
      <c r="A2025" s="7" t="s">
        <v>3591</v>
      </c>
      <c r="B2025" s="11" t="s">
        <v>3592</v>
      </c>
      <c r="C2025" s="12">
        <v>1</v>
      </c>
      <c r="D2025" s="12">
        <v>1</v>
      </c>
      <c r="E2025" s="15">
        <v>44013</v>
      </c>
      <c r="F2025" s="12">
        <v>255</v>
      </c>
      <c r="G2025" s="12">
        <v>0</v>
      </c>
      <c r="H2025" s="17">
        <v>0</v>
      </c>
      <c r="I2025" s="31">
        <v>0</v>
      </c>
      <c r="J2025" s="12">
        <v>255</v>
      </c>
      <c r="K2025" s="11" t="s">
        <v>20</v>
      </c>
      <c r="L2025" s="11" t="s">
        <v>102</v>
      </c>
      <c r="M2025" s="12">
        <v>66.3</v>
      </c>
      <c r="N2025" s="13">
        <v>188.7</v>
      </c>
    </row>
    <row r="2026" spans="1:14" x14ac:dyDescent="0.3">
      <c r="A2026" s="7" t="s">
        <v>3593</v>
      </c>
      <c r="B2026" s="11" t="s">
        <v>3594</v>
      </c>
      <c r="C2026" s="12">
        <v>1</v>
      </c>
      <c r="D2026" s="12">
        <v>1</v>
      </c>
      <c r="E2026" s="15">
        <v>44013</v>
      </c>
      <c r="F2026" s="12">
        <v>1086</v>
      </c>
      <c r="G2026" s="12">
        <v>0</v>
      </c>
      <c r="H2026" s="17">
        <v>0</v>
      </c>
      <c r="I2026" s="31">
        <v>0</v>
      </c>
      <c r="J2026" s="12">
        <v>1086</v>
      </c>
      <c r="K2026" s="11" t="s">
        <v>23</v>
      </c>
      <c r="L2026" s="11" t="s">
        <v>467</v>
      </c>
      <c r="M2026" s="12">
        <v>293.22000000000003</v>
      </c>
      <c r="N2026" s="13">
        <v>792.78</v>
      </c>
    </row>
    <row r="2027" spans="1:14" x14ac:dyDescent="0.3">
      <c r="A2027" s="7" t="s">
        <v>3595</v>
      </c>
      <c r="B2027" s="11" t="s">
        <v>3596</v>
      </c>
      <c r="C2027" s="12">
        <v>1</v>
      </c>
      <c r="D2027" s="12">
        <v>1</v>
      </c>
      <c r="E2027" s="15">
        <v>44013</v>
      </c>
      <c r="F2027" s="12">
        <v>992</v>
      </c>
      <c r="G2027" s="12">
        <v>0</v>
      </c>
      <c r="H2027" s="17">
        <v>0</v>
      </c>
      <c r="I2027" s="31">
        <v>0</v>
      </c>
      <c r="J2027" s="12">
        <v>992</v>
      </c>
      <c r="K2027" s="11" t="s">
        <v>23</v>
      </c>
      <c r="L2027" s="11" t="s">
        <v>215</v>
      </c>
      <c r="M2027" s="12">
        <v>307.52</v>
      </c>
      <c r="N2027" s="13">
        <v>684.48</v>
      </c>
    </row>
    <row r="2028" spans="1:14" x14ac:dyDescent="0.3">
      <c r="A2028" s="7" t="s">
        <v>3597</v>
      </c>
      <c r="B2028" s="11" t="s">
        <v>3598</v>
      </c>
      <c r="C2028" s="12">
        <v>1</v>
      </c>
      <c r="D2028" s="12">
        <v>1</v>
      </c>
      <c r="E2028" s="15">
        <v>44013</v>
      </c>
      <c r="F2028" s="12">
        <v>948</v>
      </c>
      <c r="G2028" s="12">
        <v>0</v>
      </c>
      <c r="H2028" s="17">
        <v>0</v>
      </c>
      <c r="I2028" s="31">
        <v>0</v>
      </c>
      <c r="J2028" s="12">
        <v>948</v>
      </c>
      <c r="K2028" s="11" t="s">
        <v>26</v>
      </c>
      <c r="L2028" s="11" t="s">
        <v>27</v>
      </c>
      <c r="M2028" s="12">
        <v>303.36</v>
      </c>
      <c r="N2028" s="13">
        <v>644.64</v>
      </c>
    </row>
    <row r="2029" spans="1:14" x14ac:dyDescent="0.3">
      <c r="A2029" s="7" t="s">
        <v>3599</v>
      </c>
      <c r="B2029" s="11" t="s">
        <v>3600</v>
      </c>
      <c r="C2029" s="12">
        <v>1</v>
      </c>
      <c r="D2029" s="12">
        <v>1</v>
      </c>
      <c r="E2029" s="15">
        <v>44013</v>
      </c>
      <c r="F2029" s="12">
        <v>948</v>
      </c>
      <c r="G2029" s="12">
        <v>0</v>
      </c>
      <c r="H2029" s="17">
        <v>0</v>
      </c>
      <c r="I2029" s="31">
        <v>0</v>
      </c>
      <c r="J2029" s="12">
        <v>948</v>
      </c>
      <c r="K2029" s="11" t="s">
        <v>26</v>
      </c>
      <c r="L2029" s="11" t="s">
        <v>27</v>
      </c>
      <c r="M2029" s="12">
        <v>303.36</v>
      </c>
      <c r="N2029" s="13">
        <v>644.64</v>
      </c>
    </row>
    <row r="2030" spans="1:14" x14ac:dyDescent="0.3">
      <c r="A2030" s="7" t="s">
        <v>3601</v>
      </c>
      <c r="B2030" s="11" t="s">
        <v>3602</v>
      </c>
      <c r="C2030" s="12">
        <v>1</v>
      </c>
      <c r="D2030" s="12">
        <v>1</v>
      </c>
      <c r="E2030" s="15">
        <v>44013</v>
      </c>
      <c r="F2030" s="12">
        <v>1576</v>
      </c>
      <c r="G2030" s="12">
        <v>0</v>
      </c>
      <c r="H2030" s="17">
        <v>0</v>
      </c>
      <c r="I2030" s="31">
        <v>0</v>
      </c>
      <c r="J2030" s="12">
        <v>1576</v>
      </c>
      <c r="K2030" s="11" t="s">
        <v>26</v>
      </c>
      <c r="L2030" s="11" t="s">
        <v>407</v>
      </c>
      <c r="M2030" s="12">
        <v>520.08000000000004</v>
      </c>
      <c r="N2030" s="13">
        <v>1055.92</v>
      </c>
    </row>
    <row r="2031" spans="1:14" x14ac:dyDescent="0.3">
      <c r="A2031" s="7" t="s">
        <v>3603</v>
      </c>
      <c r="B2031" s="11" t="s">
        <v>3604</v>
      </c>
      <c r="C2031" s="12">
        <v>1</v>
      </c>
      <c r="D2031" s="12">
        <v>1</v>
      </c>
      <c r="E2031" s="15">
        <v>44013</v>
      </c>
      <c r="F2031" s="12">
        <v>1101</v>
      </c>
      <c r="G2031" s="12">
        <v>0</v>
      </c>
      <c r="H2031" s="17">
        <v>0</v>
      </c>
      <c r="I2031" s="31">
        <v>0</v>
      </c>
      <c r="J2031" s="12">
        <v>1101</v>
      </c>
      <c r="K2031" s="11" t="s">
        <v>26</v>
      </c>
      <c r="L2031" s="11" t="s">
        <v>33</v>
      </c>
      <c r="M2031" s="12">
        <v>396.36</v>
      </c>
      <c r="N2031" s="13">
        <v>704.64</v>
      </c>
    </row>
    <row r="2032" spans="1:14" x14ac:dyDescent="0.3">
      <c r="A2032" s="7" t="s">
        <v>3605</v>
      </c>
      <c r="B2032" s="11" t="s">
        <v>3606</v>
      </c>
      <c r="C2032" s="12">
        <v>1</v>
      </c>
      <c r="D2032" s="12">
        <v>1</v>
      </c>
      <c r="E2032" s="15">
        <v>44013</v>
      </c>
      <c r="F2032" s="12">
        <v>144</v>
      </c>
      <c r="G2032" s="12">
        <v>0</v>
      </c>
      <c r="H2032" s="17">
        <v>0</v>
      </c>
      <c r="I2032" s="31">
        <v>0</v>
      </c>
      <c r="J2032" s="12">
        <v>144</v>
      </c>
      <c r="K2032" s="11" t="s">
        <v>11</v>
      </c>
      <c r="L2032" s="11" t="s">
        <v>119</v>
      </c>
      <c r="M2032" s="12">
        <v>66.240000000000009</v>
      </c>
      <c r="N2032" s="13">
        <v>77.759999999999991</v>
      </c>
    </row>
    <row r="2033" spans="1:14" x14ac:dyDescent="0.3">
      <c r="A2033" s="7" t="s">
        <v>3607</v>
      </c>
      <c r="B2033" s="11" t="s">
        <v>3608</v>
      </c>
      <c r="C2033" s="12">
        <v>1</v>
      </c>
      <c r="D2033" s="12">
        <v>1</v>
      </c>
      <c r="E2033" s="15">
        <v>44013</v>
      </c>
      <c r="F2033" s="12">
        <v>220</v>
      </c>
      <c r="G2033" s="12">
        <v>0</v>
      </c>
      <c r="H2033" s="17">
        <v>0</v>
      </c>
      <c r="I2033" s="31">
        <v>0</v>
      </c>
      <c r="J2033" s="12">
        <v>220</v>
      </c>
      <c r="K2033" s="11" t="s">
        <v>14</v>
      </c>
      <c r="L2033" s="11" t="s">
        <v>15</v>
      </c>
      <c r="M2033" s="12">
        <v>39.6</v>
      </c>
      <c r="N2033" s="13">
        <v>180.4</v>
      </c>
    </row>
    <row r="2034" spans="1:14" x14ac:dyDescent="0.3">
      <c r="A2034" s="7" t="s">
        <v>3609</v>
      </c>
      <c r="B2034" s="11" t="s">
        <v>3610</v>
      </c>
      <c r="C2034" s="12">
        <v>1</v>
      </c>
      <c r="D2034" s="12">
        <v>1</v>
      </c>
      <c r="E2034" s="15">
        <v>44013</v>
      </c>
      <c r="F2034" s="12">
        <v>255</v>
      </c>
      <c r="G2034" s="12">
        <v>0</v>
      </c>
      <c r="H2034" s="17">
        <v>0</v>
      </c>
      <c r="I2034" s="31">
        <v>0</v>
      </c>
      <c r="J2034" s="12">
        <v>255</v>
      </c>
      <c r="K2034" s="11" t="s">
        <v>20</v>
      </c>
      <c r="L2034" s="11" t="s">
        <v>102</v>
      </c>
      <c r="M2034" s="12">
        <v>66.3</v>
      </c>
      <c r="N2034" s="13">
        <v>188.7</v>
      </c>
    </row>
    <row r="2035" spans="1:14" x14ac:dyDescent="0.3">
      <c r="A2035" s="7" t="s">
        <v>3611</v>
      </c>
      <c r="B2035" s="11" t="s">
        <v>3612</v>
      </c>
      <c r="C2035" s="12">
        <v>1</v>
      </c>
      <c r="D2035" s="12">
        <v>1</v>
      </c>
      <c r="E2035" s="15">
        <v>44013</v>
      </c>
      <c r="F2035" s="12">
        <v>992</v>
      </c>
      <c r="G2035" s="12">
        <v>0</v>
      </c>
      <c r="H2035" s="17">
        <v>0</v>
      </c>
      <c r="I2035" s="31">
        <v>0</v>
      </c>
      <c r="J2035" s="12">
        <v>992</v>
      </c>
      <c r="K2035" s="11" t="s">
        <v>23</v>
      </c>
      <c r="L2035" s="11" t="s">
        <v>215</v>
      </c>
      <c r="M2035" s="12">
        <v>307.52</v>
      </c>
      <c r="N2035" s="13">
        <v>684.48</v>
      </c>
    </row>
    <row r="2036" spans="1:14" x14ac:dyDescent="0.3">
      <c r="A2036" s="7" t="s">
        <v>3613</v>
      </c>
      <c r="B2036" s="11" t="s">
        <v>3614</v>
      </c>
      <c r="C2036" s="12">
        <v>1</v>
      </c>
      <c r="D2036" s="12">
        <v>1</v>
      </c>
      <c r="E2036" s="15">
        <v>44013</v>
      </c>
      <c r="F2036" s="12">
        <v>992</v>
      </c>
      <c r="G2036" s="12">
        <v>0</v>
      </c>
      <c r="H2036" s="17">
        <v>0</v>
      </c>
      <c r="I2036" s="31">
        <v>0</v>
      </c>
      <c r="J2036" s="12">
        <v>992</v>
      </c>
      <c r="K2036" s="11" t="s">
        <v>23</v>
      </c>
      <c r="L2036" s="11" t="s">
        <v>405</v>
      </c>
      <c r="M2036" s="12">
        <v>277.76000000000005</v>
      </c>
      <c r="N2036" s="13">
        <v>714.24</v>
      </c>
    </row>
    <row r="2037" spans="1:14" x14ac:dyDescent="0.3">
      <c r="A2037" s="7" t="s">
        <v>3615</v>
      </c>
      <c r="B2037" s="11" t="s">
        <v>3616</v>
      </c>
      <c r="C2037" s="12">
        <v>1</v>
      </c>
      <c r="D2037" s="12">
        <v>1</v>
      </c>
      <c r="E2037" s="15">
        <v>44013</v>
      </c>
      <c r="F2037" s="12">
        <v>948</v>
      </c>
      <c r="G2037" s="12">
        <v>0</v>
      </c>
      <c r="H2037" s="17">
        <v>0</v>
      </c>
      <c r="I2037" s="31">
        <v>0</v>
      </c>
      <c r="J2037" s="12">
        <v>948</v>
      </c>
      <c r="K2037" s="11" t="s">
        <v>26</v>
      </c>
      <c r="L2037" s="11" t="s">
        <v>27</v>
      </c>
      <c r="M2037" s="12">
        <v>303.36</v>
      </c>
      <c r="N2037" s="13">
        <v>644.64</v>
      </c>
    </row>
    <row r="2038" spans="1:14" x14ac:dyDescent="0.3">
      <c r="A2038" s="7" t="s">
        <v>3617</v>
      </c>
      <c r="B2038" s="11" t="s">
        <v>3618</v>
      </c>
      <c r="C2038" s="12">
        <v>1</v>
      </c>
      <c r="D2038" s="12">
        <v>1</v>
      </c>
      <c r="E2038" s="15">
        <v>44013</v>
      </c>
      <c r="F2038" s="12">
        <v>1101</v>
      </c>
      <c r="G2038" s="12">
        <v>0</v>
      </c>
      <c r="H2038" s="17">
        <v>0</v>
      </c>
      <c r="I2038" s="31">
        <v>0</v>
      </c>
      <c r="J2038" s="12">
        <v>1101</v>
      </c>
      <c r="K2038" s="11" t="s">
        <v>26</v>
      </c>
      <c r="L2038" s="11" t="s">
        <v>33</v>
      </c>
      <c r="M2038" s="12">
        <v>396.36</v>
      </c>
      <c r="N2038" s="13">
        <v>704.64</v>
      </c>
    </row>
    <row r="2039" spans="1:14" x14ac:dyDescent="0.3">
      <c r="A2039" s="7" t="s">
        <v>3619</v>
      </c>
      <c r="B2039" s="11" t="s">
        <v>3620</v>
      </c>
      <c r="C2039" s="12">
        <v>1</v>
      </c>
      <c r="D2039" s="12">
        <v>1</v>
      </c>
      <c r="E2039" s="15">
        <v>44013</v>
      </c>
      <c r="F2039" s="12">
        <v>1576</v>
      </c>
      <c r="G2039" s="12">
        <v>0</v>
      </c>
      <c r="H2039" s="17">
        <v>0</v>
      </c>
      <c r="I2039" s="31">
        <v>0</v>
      </c>
      <c r="J2039" s="12">
        <v>1576</v>
      </c>
      <c r="K2039" s="11" t="s">
        <v>26</v>
      </c>
      <c r="L2039" s="11" t="s">
        <v>407</v>
      </c>
      <c r="M2039" s="12">
        <v>520.08000000000004</v>
      </c>
      <c r="N2039" s="13">
        <v>1055.92</v>
      </c>
    </row>
    <row r="2040" spans="1:14" x14ac:dyDescent="0.3">
      <c r="A2040" s="7" t="s">
        <v>3621</v>
      </c>
      <c r="B2040" s="11" t="s">
        <v>3622</v>
      </c>
      <c r="C2040" s="12">
        <v>1</v>
      </c>
      <c r="D2040" s="12">
        <v>1</v>
      </c>
      <c r="E2040" s="15">
        <v>44013</v>
      </c>
      <c r="F2040" s="12">
        <v>210</v>
      </c>
      <c r="G2040" s="12">
        <v>0</v>
      </c>
      <c r="H2040" s="17">
        <v>0</v>
      </c>
      <c r="I2040" s="31">
        <v>0</v>
      </c>
      <c r="J2040" s="12">
        <v>210</v>
      </c>
      <c r="K2040" s="11" t="s">
        <v>14</v>
      </c>
      <c r="L2040" s="11" t="s">
        <v>75</v>
      </c>
      <c r="M2040" s="12">
        <v>37.799999999999997</v>
      </c>
      <c r="N2040" s="13">
        <v>172.2</v>
      </c>
    </row>
    <row r="2041" spans="1:14" x14ac:dyDescent="0.3">
      <c r="A2041" s="7" t="s">
        <v>3623</v>
      </c>
      <c r="B2041" s="11" t="s">
        <v>3624</v>
      </c>
      <c r="C2041" s="12">
        <v>1</v>
      </c>
      <c r="D2041" s="12">
        <v>1</v>
      </c>
      <c r="E2041" s="15">
        <v>44013</v>
      </c>
      <c r="F2041" s="12">
        <v>258</v>
      </c>
      <c r="G2041" s="12">
        <v>0</v>
      </c>
      <c r="H2041" s="17">
        <v>0</v>
      </c>
      <c r="I2041" s="31">
        <v>0</v>
      </c>
      <c r="J2041" s="12">
        <v>258</v>
      </c>
      <c r="K2041" s="11" t="s">
        <v>20</v>
      </c>
      <c r="L2041" s="11" t="s">
        <v>105</v>
      </c>
      <c r="M2041" s="12">
        <v>72.240000000000009</v>
      </c>
      <c r="N2041" s="13">
        <v>185.76</v>
      </c>
    </row>
    <row r="2042" spans="1:14" x14ac:dyDescent="0.3">
      <c r="A2042" s="7" t="s">
        <v>3625</v>
      </c>
      <c r="B2042" s="11" t="s">
        <v>3626</v>
      </c>
      <c r="C2042" s="12">
        <v>1</v>
      </c>
      <c r="D2042" s="12">
        <v>1</v>
      </c>
      <c r="E2042" s="15">
        <v>44013</v>
      </c>
      <c r="F2042" s="12">
        <v>889</v>
      </c>
      <c r="G2042" s="12">
        <v>0</v>
      </c>
      <c r="H2042" s="17">
        <v>0</v>
      </c>
      <c r="I2042" s="31">
        <v>0</v>
      </c>
      <c r="J2042" s="12">
        <v>889</v>
      </c>
      <c r="K2042" s="11" t="s">
        <v>23</v>
      </c>
      <c r="L2042" s="11" t="s">
        <v>309</v>
      </c>
      <c r="M2042" s="12">
        <v>222.25</v>
      </c>
      <c r="N2042" s="13">
        <v>666.75</v>
      </c>
    </row>
    <row r="2043" spans="1:14" x14ac:dyDescent="0.3">
      <c r="A2043" s="7" t="s">
        <v>3627</v>
      </c>
      <c r="B2043" s="11" t="s">
        <v>3628</v>
      </c>
      <c r="C2043" s="12">
        <v>1</v>
      </c>
      <c r="D2043" s="12">
        <v>1</v>
      </c>
      <c r="E2043" s="15">
        <v>44013</v>
      </c>
      <c r="F2043" s="12">
        <v>805</v>
      </c>
      <c r="G2043" s="12">
        <v>0</v>
      </c>
      <c r="H2043" s="17">
        <v>0</v>
      </c>
      <c r="I2043" s="31">
        <v>0</v>
      </c>
      <c r="J2043" s="12">
        <v>805</v>
      </c>
      <c r="K2043" s="11" t="s">
        <v>23</v>
      </c>
      <c r="L2043" s="11" t="s">
        <v>180</v>
      </c>
      <c r="M2043" s="12">
        <v>249.55</v>
      </c>
      <c r="N2043" s="13">
        <v>555.45000000000005</v>
      </c>
    </row>
    <row r="2044" spans="1:14" x14ac:dyDescent="0.3">
      <c r="A2044" s="7" t="s">
        <v>3629</v>
      </c>
      <c r="B2044" s="11" t="s">
        <v>3630</v>
      </c>
      <c r="C2044" s="12">
        <v>1</v>
      </c>
      <c r="D2044" s="12">
        <v>1</v>
      </c>
      <c r="E2044" s="15">
        <v>44013</v>
      </c>
      <c r="F2044" s="12">
        <v>1491</v>
      </c>
      <c r="G2044" s="12">
        <v>0</v>
      </c>
      <c r="H2044" s="17">
        <v>0</v>
      </c>
      <c r="I2044" s="31">
        <v>0</v>
      </c>
      <c r="J2044" s="12">
        <v>1491</v>
      </c>
      <c r="K2044" s="11" t="s">
        <v>26</v>
      </c>
      <c r="L2044" s="11" t="s">
        <v>31</v>
      </c>
      <c r="M2044" s="12">
        <v>506.94000000000005</v>
      </c>
      <c r="N2044" s="13">
        <v>984.06</v>
      </c>
    </row>
    <row r="2045" spans="1:14" x14ac:dyDescent="0.3">
      <c r="A2045" s="7" t="s">
        <v>3631</v>
      </c>
      <c r="B2045" s="11" t="s">
        <v>3632</v>
      </c>
      <c r="C2045" s="12">
        <v>1</v>
      </c>
      <c r="D2045" s="12">
        <v>1</v>
      </c>
      <c r="E2045" s="15">
        <v>44013</v>
      </c>
      <c r="F2045" s="12">
        <v>948</v>
      </c>
      <c r="G2045" s="12">
        <v>0</v>
      </c>
      <c r="H2045" s="17">
        <v>0</v>
      </c>
      <c r="I2045" s="31">
        <v>0</v>
      </c>
      <c r="J2045" s="12">
        <v>948</v>
      </c>
      <c r="K2045" s="11" t="s">
        <v>26</v>
      </c>
      <c r="L2045" s="11" t="s">
        <v>27</v>
      </c>
      <c r="M2045" s="12">
        <v>303.36</v>
      </c>
      <c r="N2045" s="13">
        <v>644.64</v>
      </c>
    </row>
    <row r="2046" spans="1:14" x14ac:dyDescent="0.3">
      <c r="A2046" s="7" t="s">
        <v>3633</v>
      </c>
      <c r="B2046" s="11" t="s">
        <v>3634</v>
      </c>
      <c r="C2046" s="12">
        <v>1</v>
      </c>
      <c r="D2046" s="12">
        <v>1</v>
      </c>
      <c r="E2046" s="15">
        <v>44013</v>
      </c>
      <c r="F2046" s="12">
        <v>1101</v>
      </c>
      <c r="G2046" s="12">
        <v>0</v>
      </c>
      <c r="H2046" s="17">
        <v>0</v>
      </c>
      <c r="I2046" s="31">
        <v>0</v>
      </c>
      <c r="J2046" s="12">
        <v>1101</v>
      </c>
      <c r="K2046" s="11" t="s">
        <v>26</v>
      </c>
      <c r="L2046" s="11" t="s">
        <v>33</v>
      </c>
      <c r="M2046" s="12">
        <v>396.36</v>
      </c>
      <c r="N2046" s="13">
        <v>704.64</v>
      </c>
    </row>
    <row r="2047" spans="1:14" x14ac:dyDescent="0.3">
      <c r="A2047" s="7" t="s">
        <v>3635</v>
      </c>
      <c r="B2047" s="11" t="s">
        <v>3636</v>
      </c>
      <c r="C2047" s="12">
        <v>1</v>
      </c>
      <c r="D2047" s="12">
        <v>1</v>
      </c>
      <c r="E2047" s="15">
        <v>44013</v>
      </c>
      <c r="F2047" s="12">
        <v>1101</v>
      </c>
      <c r="G2047" s="12">
        <v>0</v>
      </c>
      <c r="H2047" s="17">
        <v>0</v>
      </c>
      <c r="I2047" s="31">
        <v>0</v>
      </c>
      <c r="J2047" s="12">
        <v>1101</v>
      </c>
      <c r="K2047" s="11" t="s">
        <v>26</v>
      </c>
      <c r="L2047" s="11" t="s">
        <v>33</v>
      </c>
      <c r="M2047" s="12">
        <v>396.36</v>
      </c>
      <c r="N2047" s="13">
        <v>704.64</v>
      </c>
    </row>
    <row r="2048" spans="1:14" x14ac:dyDescent="0.3">
      <c r="A2048" s="7" t="s">
        <v>3637</v>
      </c>
      <c r="B2048" s="11" t="s">
        <v>3638</v>
      </c>
      <c r="C2048" s="12">
        <v>1</v>
      </c>
      <c r="D2048" s="12">
        <v>1</v>
      </c>
      <c r="E2048" s="15">
        <v>44013</v>
      </c>
      <c r="F2048" s="12">
        <v>510</v>
      </c>
      <c r="G2048" s="12">
        <v>0</v>
      </c>
      <c r="H2048" s="17">
        <v>0</v>
      </c>
      <c r="I2048" s="31">
        <v>0</v>
      </c>
      <c r="J2048" s="12">
        <v>510</v>
      </c>
      <c r="K2048" s="11" t="s">
        <v>41</v>
      </c>
      <c r="L2048" s="11" t="s">
        <v>42</v>
      </c>
      <c r="M2048" s="12">
        <v>163.20000000000002</v>
      </c>
      <c r="N2048" s="13">
        <v>346.79999999999995</v>
      </c>
    </row>
    <row r="2049" spans="1:14" x14ac:dyDescent="0.3">
      <c r="A2049" s="7" t="s">
        <v>3639</v>
      </c>
      <c r="B2049" s="11" t="s">
        <v>3640</v>
      </c>
      <c r="C2049" s="12">
        <v>1</v>
      </c>
      <c r="D2049" s="12">
        <v>1</v>
      </c>
      <c r="E2049" s="15">
        <v>44013</v>
      </c>
      <c r="F2049" s="12">
        <v>579</v>
      </c>
      <c r="G2049" s="12">
        <v>0</v>
      </c>
      <c r="H2049" s="17">
        <v>0</v>
      </c>
      <c r="I2049" s="31">
        <v>0</v>
      </c>
      <c r="J2049" s="12">
        <v>579</v>
      </c>
      <c r="K2049" s="11" t="s">
        <v>41</v>
      </c>
      <c r="L2049" s="11" t="s">
        <v>197</v>
      </c>
      <c r="M2049" s="12">
        <v>167.91</v>
      </c>
      <c r="N2049" s="13">
        <v>411.09000000000003</v>
      </c>
    </row>
    <row r="2050" spans="1:14" x14ac:dyDescent="0.3">
      <c r="A2050" s="7" t="s">
        <v>3641</v>
      </c>
      <c r="B2050" s="11" t="s">
        <v>3642</v>
      </c>
      <c r="C2050" s="12">
        <v>1</v>
      </c>
      <c r="D2050" s="12">
        <v>1</v>
      </c>
      <c r="E2050" s="15">
        <v>44013</v>
      </c>
      <c r="F2050" s="12">
        <v>192</v>
      </c>
      <c r="G2050" s="12">
        <v>0</v>
      </c>
      <c r="H2050" s="17">
        <v>0</v>
      </c>
      <c r="I2050" s="31">
        <v>0</v>
      </c>
      <c r="J2050" s="12">
        <v>192</v>
      </c>
      <c r="K2050" s="11" t="s">
        <v>14</v>
      </c>
      <c r="L2050" s="11" t="s">
        <v>78</v>
      </c>
      <c r="M2050" s="12">
        <v>34.56</v>
      </c>
      <c r="N2050" s="13">
        <v>157.44</v>
      </c>
    </row>
    <row r="2051" spans="1:14" x14ac:dyDescent="0.3">
      <c r="A2051" s="7" t="s">
        <v>3643</v>
      </c>
      <c r="B2051" s="11" t="s">
        <v>3644</v>
      </c>
      <c r="C2051" s="12">
        <v>1</v>
      </c>
      <c r="D2051" s="12">
        <v>1</v>
      </c>
      <c r="E2051" s="15">
        <v>44013</v>
      </c>
      <c r="F2051" s="12">
        <v>327</v>
      </c>
      <c r="G2051" s="12">
        <v>0</v>
      </c>
      <c r="H2051" s="17">
        <v>0</v>
      </c>
      <c r="I2051" s="31">
        <v>0</v>
      </c>
      <c r="J2051" s="12">
        <v>327</v>
      </c>
      <c r="K2051" s="11" t="s">
        <v>20</v>
      </c>
      <c r="L2051" s="11" t="s">
        <v>100</v>
      </c>
      <c r="M2051" s="12">
        <v>94.83</v>
      </c>
      <c r="N2051" s="13">
        <v>232.17000000000002</v>
      </c>
    </row>
    <row r="2052" spans="1:14" x14ac:dyDescent="0.3">
      <c r="A2052" s="7" t="s">
        <v>3645</v>
      </c>
      <c r="B2052" s="11" t="s">
        <v>3646</v>
      </c>
      <c r="C2052" s="12">
        <v>1</v>
      </c>
      <c r="D2052" s="12">
        <v>1</v>
      </c>
      <c r="E2052" s="15">
        <v>44013</v>
      </c>
      <c r="F2052" s="12">
        <v>1086</v>
      </c>
      <c r="G2052" s="12">
        <v>0</v>
      </c>
      <c r="H2052" s="17">
        <v>0</v>
      </c>
      <c r="I2052" s="31">
        <v>0</v>
      </c>
      <c r="J2052" s="12">
        <v>1086</v>
      </c>
      <c r="K2052" s="11" t="s">
        <v>23</v>
      </c>
      <c r="L2052" s="11" t="s">
        <v>467</v>
      </c>
      <c r="M2052" s="12">
        <v>293.22000000000003</v>
      </c>
      <c r="N2052" s="13">
        <v>792.78</v>
      </c>
    </row>
    <row r="2053" spans="1:14" x14ac:dyDescent="0.3">
      <c r="A2053" s="7" t="s">
        <v>3647</v>
      </c>
      <c r="B2053" s="11" t="s">
        <v>3648</v>
      </c>
      <c r="C2053" s="12">
        <v>1</v>
      </c>
      <c r="D2053" s="12">
        <v>1</v>
      </c>
      <c r="E2053" s="15">
        <v>44013</v>
      </c>
      <c r="F2053" s="12">
        <v>1576</v>
      </c>
      <c r="G2053" s="12">
        <v>0</v>
      </c>
      <c r="H2053" s="17">
        <v>0</v>
      </c>
      <c r="I2053" s="31">
        <v>0</v>
      </c>
      <c r="J2053" s="12">
        <v>1576</v>
      </c>
      <c r="K2053" s="11" t="s">
        <v>26</v>
      </c>
      <c r="L2053" s="11" t="s">
        <v>407</v>
      </c>
      <c r="M2053" s="12">
        <v>520.08000000000004</v>
      </c>
      <c r="N2053" s="13">
        <v>1055.92</v>
      </c>
    </row>
    <row r="2054" spans="1:14" x14ac:dyDescent="0.3">
      <c r="A2054" s="7" t="s">
        <v>3649</v>
      </c>
      <c r="B2054" s="11" t="s">
        <v>3650</v>
      </c>
      <c r="C2054" s="12">
        <v>1</v>
      </c>
      <c r="D2054" s="12">
        <v>1</v>
      </c>
      <c r="E2054" s="15">
        <v>44013</v>
      </c>
      <c r="F2054" s="12">
        <v>948</v>
      </c>
      <c r="G2054" s="12">
        <v>0</v>
      </c>
      <c r="H2054" s="17">
        <v>0</v>
      </c>
      <c r="I2054" s="31">
        <v>0</v>
      </c>
      <c r="J2054" s="12">
        <v>948</v>
      </c>
      <c r="K2054" s="11" t="s">
        <v>26</v>
      </c>
      <c r="L2054" s="11" t="s">
        <v>27</v>
      </c>
      <c r="M2054" s="12">
        <v>303.36</v>
      </c>
      <c r="N2054" s="13">
        <v>644.64</v>
      </c>
    </row>
    <row r="2055" spans="1:14" x14ac:dyDescent="0.3">
      <c r="A2055" s="7" t="s">
        <v>3651</v>
      </c>
      <c r="B2055" s="11" t="s">
        <v>3652</v>
      </c>
      <c r="C2055" s="12">
        <v>1</v>
      </c>
      <c r="D2055" s="12">
        <v>1</v>
      </c>
      <c r="E2055" s="15">
        <v>44013</v>
      </c>
      <c r="F2055" s="12">
        <v>948</v>
      </c>
      <c r="G2055" s="12">
        <v>0</v>
      </c>
      <c r="H2055" s="17">
        <v>0</v>
      </c>
      <c r="I2055" s="31">
        <v>0</v>
      </c>
      <c r="J2055" s="12">
        <v>948</v>
      </c>
      <c r="K2055" s="11" t="s">
        <v>26</v>
      </c>
      <c r="L2055" s="11" t="s">
        <v>27</v>
      </c>
      <c r="M2055" s="12">
        <v>303.36</v>
      </c>
      <c r="N2055" s="13">
        <v>644.64</v>
      </c>
    </row>
    <row r="2056" spans="1:14" x14ac:dyDescent="0.3">
      <c r="A2056" s="7" t="s">
        <v>3653</v>
      </c>
      <c r="B2056" s="11" t="s">
        <v>3654</v>
      </c>
      <c r="C2056" s="12">
        <v>1</v>
      </c>
      <c r="D2056" s="12">
        <v>1</v>
      </c>
      <c r="E2056" s="15">
        <v>44013</v>
      </c>
      <c r="F2056" s="12">
        <v>1101</v>
      </c>
      <c r="G2056" s="12">
        <v>0</v>
      </c>
      <c r="H2056" s="17">
        <v>0</v>
      </c>
      <c r="I2056" s="31">
        <v>0</v>
      </c>
      <c r="J2056" s="12">
        <v>1101</v>
      </c>
      <c r="K2056" s="11" t="s">
        <v>26</v>
      </c>
      <c r="L2056" s="11" t="s">
        <v>33</v>
      </c>
      <c r="M2056" s="12">
        <v>396.36</v>
      </c>
      <c r="N2056" s="13">
        <v>704.64</v>
      </c>
    </row>
    <row r="2057" spans="1:14" x14ac:dyDescent="0.3">
      <c r="A2057" s="7" t="s">
        <v>3655</v>
      </c>
      <c r="B2057" s="11" t="s">
        <v>3656</v>
      </c>
      <c r="C2057" s="12">
        <v>1</v>
      </c>
      <c r="D2057" s="12">
        <v>1</v>
      </c>
      <c r="E2057" s="15">
        <v>44013</v>
      </c>
      <c r="F2057" s="12">
        <v>579</v>
      </c>
      <c r="G2057" s="12">
        <v>0</v>
      </c>
      <c r="H2057" s="17">
        <v>0</v>
      </c>
      <c r="I2057" s="31">
        <v>0</v>
      </c>
      <c r="J2057" s="12">
        <v>579</v>
      </c>
      <c r="K2057" s="11" t="s">
        <v>41</v>
      </c>
      <c r="L2057" s="11" t="s">
        <v>197</v>
      </c>
      <c r="M2057" s="12">
        <v>167.91</v>
      </c>
      <c r="N2057" s="13">
        <v>411.09000000000003</v>
      </c>
    </row>
    <row r="2058" spans="1:14" x14ac:dyDescent="0.3">
      <c r="A2058" s="7" t="s">
        <v>3657</v>
      </c>
      <c r="B2058" s="11" t="s">
        <v>3658</v>
      </c>
      <c r="C2058" s="12">
        <v>1</v>
      </c>
      <c r="D2058" s="12">
        <v>1</v>
      </c>
      <c r="E2058" s="15">
        <v>44013</v>
      </c>
      <c r="F2058" s="12">
        <v>510</v>
      </c>
      <c r="G2058" s="12">
        <v>0</v>
      </c>
      <c r="H2058" s="17">
        <v>0</v>
      </c>
      <c r="I2058" s="31">
        <v>0</v>
      </c>
      <c r="J2058" s="12">
        <v>510</v>
      </c>
      <c r="K2058" s="11" t="s">
        <v>41</v>
      </c>
      <c r="L2058" s="11" t="s">
        <v>42</v>
      </c>
      <c r="M2058" s="12">
        <v>163.20000000000002</v>
      </c>
      <c r="N2058" s="13">
        <v>346.79999999999995</v>
      </c>
    </row>
    <row r="2059" spans="1:14" x14ac:dyDescent="0.3">
      <c r="A2059" s="7" t="s">
        <v>3659</v>
      </c>
      <c r="B2059" s="11" t="s">
        <v>3660</v>
      </c>
      <c r="C2059" s="12">
        <v>1</v>
      </c>
      <c r="D2059" s="12">
        <v>1</v>
      </c>
      <c r="E2059" s="15">
        <v>44013</v>
      </c>
      <c r="F2059" s="12">
        <v>596</v>
      </c>
      <c r="G2059" s="12">
        <v>0</v>
      </c>
      <c r="H2059" s="17">
        <v>0</v>
      </c>
      <c r="I2059" s="31">
        <v>0</v>
      </c>
      <c r="J2059" s="12">
        <v>596</v>
      </c>
      <c r="K2059" s="11" t="s">
        <v>41</v>
      </c>
      <c r="L2059" s="11" t="s">
        <v>2648</v>
      </c>
      <c r="M2059" s="12">
        <v>250.32</v>
      </c>
      <c r="N2059" s="13">
        <v>345.68</v>
      </c>
    </row>
    <row r="2060" spans="1:14" x14ac:dyDescent="0.3">
      <c r="A2060" s="7" t="s">
        <v>3661</v>
      </c>
      <c r="B2060" s="11" t="s">
        <v>3662</v>
      </c>
      <c r="C2060" s="12">
        <v>1</v>
      </c>
      <c r="D2060" s="12">
        <v>1</v>
      </c>
      <c r="E2060" s="15">
        <v>44013</v>
      </c>
      <c r="F2060" s="12">
        <v>327</v>
      </c>
      <c r="G2060" s="12">
        <v>0</v>
      </c>
      <c r="H2060" s="17">
        <v>0</v>
      </c>
      <c r="I2060" s="31">
        <v>0</v>
      </c>
      <c r="J2060" s="12">
        <v>327</v>
      </c>
      <c r="K2060" s="11" t="s">
        <v>20</v>
      </c>
      <c r="L2060" s="11" t="s">
        <v>100</v>
      </c>
      <c r="M2060" s="12">
        <v>94.83</v>
      </c>
      <c r="N2060" s="13">
        <v>232.17000000000002</v>
      </c>
    </row>
    <row r="2061" spans="1:14" x14ac:dyDescent="0.3">
      <c r="A2061" s="7" t="s">
        <v>3663</v>
      </c>
      <c r="B2061" s="11" t="s">
        <v>3664</v>
      </c>
      <c r="C2061" s="12">
        <v>1</v>
      </c>
      <c r="D2061" s="12">
        <v>1</v>
      </c>
      <c r="E2061" s="15">
        <v>44013</v>
      </c>
      <c r="F2061" s="12">
        <v>951</v>
      </c>
      <c r="G2061" s="12">
        <v>0</v>
      </c>
      <c r="H2061" s="17">
        <v>0</v>
      </c>
      <c r="I2061" s="31">
        <v>0</v>
      </c>
      <c r="J2061" s="12">
        <v>951</v>
      </c>
      <c r="K2061" s="11" t="s">
        <v>23</v>
      </c>
      <c r="L2061" s="11" t="s">
        <v>24</v>
      </c>
      <c r="M2061" s="12">
        <v>247.26000000000002</v>
      </c>
      <c r="N2061" s="13">
        <v>703.74</v>
      </c>
    </row>
    <row r="2062" spans="1:14" x14ac:dyDescent="0.3">
      <c r="A2062" s="7" t="s">
        <v>3665</v>
      </c>
      <c r="B2062" s="11" t="s">
        <v>3666</v>
      </c>
      <c r="C2062" s="12">
        <v>1</v>
      </c>
      <c r="D2062" s="12">
        <v>1</v>
      </c>
      <c r="E2062" s="15">
        <v>44013</v>
      </c>
      <c r="F2062" s="12">
        <v>948</v>
      </c>
      <c r="G2062" s="12">
        <v>0</v>
      </c>
      <c r="H2062" s="17">
        <v>0</v>
      </c>
      <c r="I2062" s="31">
        <v>0</v>
      </c>
      <c r="J2062" s="12">
        <v>948</v>
      </c>
      <c r="K2062" s="11" t="s">
        <v>26</v>
      </c>
      <c r="L2062" s="11" t="s">
        <v>27</v>
      </c>
      <c r="M2062" s="12">
        <v>303.36</v>
      </c>
      <c r="N2062" s="13">
        <v>644.64</v>
      </c>
    </row>
    <row r="2063" spans="1:14" x14ac:dyDescent="0.3">
      <c r="A2063" s="7" t="s">
        <v>3667</v>
      </c>
      <c r="B2063" s="11" t="s">
        <v>3668</v>
      </c>
      <c r="C2063" s="12">
        <v>1</v>
      </c>
      <c r="D2063" s="12">
        <v>1</v>
      </c>
      <c r="E2063" s="15">
        <v>44013</v>
      </c>
      <c r="F2063" s="12">
        <v>1576</v>
      </c>
      <c r="G2063" s="12">
        <v>0</v>
      </c>
      <c r="H2063" s="17">
        <v>0</v>
      </c>
      <c r="I2063" s="31">
        <v>0</v>
      </c>
      <c r="J2063" s="12">
        <v>1576</v>
      </c>
      <c r="K2063" s="11" t="s">
        <v>26</v>
      </c>
      <c r="L2063" s="11" t="s">
        <v>407</v>
      </c>
      <c r="M2063" s="12">
        <v>520.08000000000004</v>
      </c>
      <c r="N2063" s="13">
        <v>1055.92</v>
      </c>
    </row>
    <row r="2064" spans="1:14" x14ac:dyDescent="0.3">
      <c r="A2064" s="7" t="s">
        <v>3669</v>
      </c>
      <c r="B2064" s="11" t="s">
        <v>3670</v>
      </c>
      <c r="C2064" s="12">
        <v>1</v>
      </c>
      <c r="D2064" s="12">
        <v>1</v>
      </c>
      <c r="E2064" s="15">
        <v>44013</v>
      </c>
      <c r="F2064" s="12">
        <v>948</v>
      </c>
      <c r="G2064" s="12">
        <v>0</v>
      </c>
      <c r="H2064" s="17">
        <v>0</v>
      </c>
      <c r="I2064" s="31">
        <v>0</v>
      </c>
      <c r="J2064" s="12">
        <v>948</v>
      </c>
      <c r="K2064" s="11" t="s">
        <v>26</v>
      </c>
      <c r="L2064" s="11" t="s">
        <v>27</v>
      </c>
      <c r="M2064" s="12">
        <v>303.36</v>
      </c>
      <c r="N2064" s="13">
        <v>644.64</v>
      </c>
    </row>
    <row r="2065" spans="1:14" x14ac:dyDescent="0.3">
      <c r="A2065" s="7" t="s">
        <v>3671</v>
      </c>
      <c r="B2065" s="11" t="s">
        <v>3672</v>
      </c>
      <c r="C2065" s="12">
        <v>1</v>
      </c>
      <c r="D2065" s="12">
        <v>1</v>
      </c>
      <c r="E2065" s="15">
        <v>44013</v>
      </c>
      <c r="F2065" s="12">
        <v>1491</v>
      </c>
      <c r="G2065" s="12">
        <v>0</v>
      </c>
      <c r="H2065" s="17">
        <v>0</v>
      </c>
      <c r="I2065" s="31">
        <v>0</v>
      </c>
      <c r="J2065" s="12">
        <v>1491</v>
      </c>
      <c r="K2065" s="11" t="s">
        <v>26</v>
      </c>
      <c r="L2065" s="11" t="s">
        <v>31</v>
      </c>
      <c r="M2065" s="12">
        <v>506.94000000000005</v>
      </c>
      <c r="N2065" s="13">
        <v>984.06</v>
      </c>
    </row>
    <row r="2066" spans="1:14" x14ac:dyDescent="0.3">
      <c r="A2066" s="7" t="s">
        <v>3673</v>
      </c>
      <c r="B2066" s="11" t="s">
        <v>3674</v>
      </c>
      <c r="C2066" s="12">
        <v>1</v>
      </c>
      <c r="D2066" s="12">
        <v>1</v>
      </c>
      <c r="E2066" s="15">
        <v>44013</v>
      </c>
      <c r="F2066" s="12">
        <v>579</v>
      </c>
      <c r="G2066" s="12">
        <v>0</v>
      </c>
      <c r="H2066" s="17">
        <v>0</v>
      </c>
      <c r="I2066" s="31">
        <v>0</v>
      </c>
      <c r="J2066" s="12">
        <v>579</v>
      </c>
      <c r="K2066" s="11" t="s">
        <v>41</v>
      </c>
      <c r="L2066" s="11" t="s">
        <v>197</v>
      </c>
      <c r="M2066" s="12">
        <v>167.91</v>
      </c>
      <c r="N2066" s="13">
        <v>411.09000000000003</v>
      </c>
    </row>
    <row r="2067" spans="1:14" x14ac:dyDescent="0.3">
      <c r="A2067" s="7" t="s">
        <v>3675</v>
      </c>
      <c r="B2067" s="11" t="s">
        <v>3676</v>
      </c>
      <c r="C2067" s="12">
        <v>1</v>
      </c>
      <c r="D2067" s="12">
        <v>1</v>
      </c>
      <c r="E2067" s="15">
        <v>44013</v>
      </c>
      <c r="F2067" s="12">
        <v>579</v>
      </c>
      <c r="G2067" s="12">
        <v>0</v>
      </c>
      <c r="H2067" s="17">
        <v>0</v>
      </c>
      <c r="I2067" s="31">
        <v>0</v>
      </c>
      <c r="J2067" s="12">
        <v>579</v>
      </c>
      <c r="K2067" s="11" t="s">
        <v>41</v>
      </c>
      <c r="L2067" s="11" t="s">
        <v>197</v>
      </c>
      <c r="M2067" s="12">
        <v>167.91</v>
      </c>
      <c r="N2067" s="13">
        <v>411.09000000000003</v>
      </c>
    </row>
    <row r="2068" spans="1:14" x14ac:dyDescent="0.3">
      <c r="A2068" s="7" t="s">
        <v>3677</v>
      </c>
      <c r="B2068" s="11" t="s">
        <v>3678</v>
      </c>
      <c r="C2068" s="12">
        <v>1</v>
      </c>
      <c r="D2068" s="12">
        <v>1</v>
      </c>
      <c r="E2068" s="15">
        <v>44013</v>
      </c>
      <c r="F2068" s="12">
        <v>559</v>
      </c>
      <c r="G2068" s="12">
        <v>0</v>
      </c>
      <c r="H2068" s="17">
        <v>0</v>
      </c>
      <c r="I2068" s="31">
        <v>0</v>
      </c>
      <c r="J2068" s="12">
        <v>559</v>
      </c>
      <c r="K2068" s="11" t="s">
        <v>41</v>
      </c>
      <c r="L2068" s="11" t="s">
        <v>2053</v>
      </c>
      <c r="M2068" s="12">
        <v>223.60000000000002</v>
      </c>
      <c r="N2068" s="13">
        <v>335.4</v>
      </c>
    </row>
    <row r="2069" spans="1:14" x14ac:dyDescent="0.3">
      <c r="A2069" s="7" t="s">
        <v>3679</v>
      </c>
      <c r="B2069" s="11" t="s">
        <v>3680</v>
      </c>
      <c r="C2069" s="12">
        <v>1</v>
      </c>
      <c r="D2069" s="12">
        <v>1</v>
      </c>
      <c r="E2069" s="15">
        <v>44013</v>
      </c>
      <c r="F2069" s="12">
        <v>258</v>
      </c>
      <c r="G2069" s="12">
        <v>0</v>
      </c>
      <c r="H2069" s="17">
        <v>0</v>
      </c>
      <c r="I2069" s="31">
        <v>0</v>
      </c>
      <c r="J2069" s="12">
        <v>258</v>
      </c>
      <c r="K2069" s="11" t="s">
        <v>20</v>
      </c>
      <c r="L2069" s="11" t="s">
        <v>105</v>
      </c>
      <c r="M2069" s="12">
        <v>72.240000000000009</v>
      </c>
      <c r="N2069" s="13">
        <v>185.76</v>
      </c>
    </row>
    <row r="2070" spans="1:14" x14ac:dyDescent="0.3">
      <c r="A2070" s="7" t="s">
        <v>3681</v>
      </c>
      <c r="B2070" s="11" t="s">
        <v>3682</v>
      </c>
      <c r="C2070" s="12">
        <v>1</v>
      </c>
      <c r="D2070" s="12">
        <v>1</v>
      </c>
      <c r="E2070" s="15">
        <v>44013</v>
      </c>
      <c r="F2070" s="12">
        <v>1086</v>
      </c>
      <c r="G2070" s="12">
        <v>0</v>
      </c>
      <c r="H2070" s="17">
        <v>0</v>
      </c>
      <c r="I2070" s="31">
        <v>0</v>
      </c>
      <c r="J2070" s="12">
        <v>1086</v>
      </c>
      <c r="K2070" s="11" t="s">
        <v>23</v>
      </c>
      <c r="L2070" s="11" t="s">
        <v>467</v>
      </c>
      <c r="M2070" s="12">
        <v>293.22000000000003</v>
      </c>
      <c r="N2070" s="13">
        <v>792.78</v>
      </c>
    </row>
    <row r="2071" spans="1:14" x14ac:dyDescent="0.3">
      <c r="A2071" s="7" t="s">
        <v>3683</v>
      </c>
      <c r="B2071" s="11" t="s">
        <v>3684</v>
      </c>
      <c r="C2071" s="12">
        <v>1</v>
      </c>
      <c r="D2071" s="12">
        <v>1</v>
      </c>
      <c r="E2071" s="15">
        <v>44013</v>
      </c>
      <c r="F2071" s="12">
        <v>1101</v>
      </c>
      <c r="G2071" s="12">
        <v>0</v>
      </c>
      <c r="H2071" s="17">
        <v>0</v>
      </c>
      <c r="I2071" s="31">
        <v>0</v>
      </c>
      <c r="J2071" s="12">
        <v>1101</v>
      </c>
      <c r="K2071" s="11" t="s">
        <v>26</v>
      </c>
      <c r="L2071" s="11" t="s">
        <v>33</v>
      </c>
      <c r="M2071" s="12">
        <v>396.36</v>
      </c>
      <c r="N2071" s="13">
        <v>704.64</v>
      </c>
    </row>
    <row r="2072" spans="1:14" x14ac:dyDescent="0.3">
      <c r="A2072" s="7" t="s">
        <v>3685</v>
      </c>
      <c r="B2072" s="11" t="s">
        <v>3686</v>
      </c>
      <c r="C2072" s="12">
        <v>1</v>
      </c>
      <c r="D2072" s="12">
        <v>1</v>
      </c>
      <c r="E2072" s="15">
        <v>44013</v>
      </c>
      <c r="F2072" s="12">
        <v>1101</v>
      </c>
      <c r="G2072" s="12">
        <v>0</v>
      </c>
      <c r="H2072" s="17">
        <v>0</v>
      </c>
      <c r="I2072" s="31">
        <v>0</v>
      </c>
      <c r="J2072" s="12">
        <v>1101</v>
      </c>
      <c r="K2072" s="11" t="s">
        <v>26</v>
      </c>
      <c r="L2072" s="11" t="s">
        <v>33</v>
      </c>
      <c r="M2072" s="12">
        <v>396.36</v>
      </c>
      <c r="N2072" s="13">
        <v>704.64</v>
      </c>
    </row>
    <row r="2073" spans="1:14" x14ac:dyDescent="0.3">
      <c r="A2073" s="7" t="s">
        <v>3687</v>
      </c>
      <c r="B2073" s="11" t="s">
        <v>3688</v>
      </c>
      <c r="C2073" s="12">
        <v>1</v>
      </c>
      <c r="D2073" s="12">
        <v>1</v>
      </c>
      <c r="E2073" s="15">
        <v>44013</v>
      </c>
      <c r="F2073" s="12">
        <v>1101</v>
      </c>
      <c r="G2073" s="12">
        <v>0</v>
      </c>
      <c r="H2073" s="17">
        <v>0</v>
      </c>
      <c r="I2073" s="31">
        <v>0</v>
      </c>
      <c r="J2073" s="12">
        <v>1101</v>
      </c>
      <c r="K2073" s="11" t="s">
        <v>26</v>
      </c>
      <c r="L2073" s="11" t="s">
        <v>33</v>
      </c>
      <c r="M2073" s="12">
        <v>396.36</v>
      </c>
      <c r="N2073" s="13">
        <v>704.64</v>
      </c>
    </row>
    <row r="2074" spans="1:14" x14ac:dyDescent="0.3">
      <c r="A2074" s="7" t="s">
        <v>3689</v>
      </c>
      <c r="B2074" s="11" t="s">
        <v>3690</v>
      </c>
      <c r="C2074" s="12">
        <v>1</v>
      </c>
      <c r="D2074" s="12">
        <v>1</v>
      </c>
      <c r="E2074" s="15">
        <v>44013</v>
      </c>
      <c r="F2074" s="12">
        <v>636</v>
      </c>
      <c r="G2074" s="12">
        <v>0</v>
      </c>
      <c r="H2074" s="17">
        <v>0</v>
      </c>
      <c r="I2074" s="31">
        <v>0</v>
      </c>
      <c r="J2074" s="12">
        <v>636</v>
      </c>
      <c r="K2074" s="11" t="s">
        <v>41</v>
      </c>
      <c r="L2074" s="11" t="s">
        <v>194</v>
      </c>
      <c r="M2074" s="12">
        <v>216.24</v>
      </c>
      <c r="N2074" s="13">
        <v>419.76</v>
      </c>
    </row>
    <row r="2075" spans="1:14" x14ac:dyDescent="0.3">
      <c r="A2075" s="7" t="s">
        <v>3691</v>
      </c>
      <c r="B2075" s="11" t="s">
        <v>3692</v>
      </c>
      <c r="C2075" s="12">
        <v>1</v>
      </c>
      <c r="D2075" s="12">
        <v>1</v>
      </c>
      <c r="E2075" s="15">
        <v>44013</v>
      </c>
      <c r="F2075" s="12">
        <v>510</v>
      </c>
      <c r="G2075" s="12">
        <v>0</v>
      </c>
      <c r="H2075" s="17">
        <v>0</v>
      </c>
      <c r="I2075" s="31">
        <v>0</v>
      </c>
      <c r="J2075" s="12">
        <v>510</v>
      </c>
      <c r="K2075" s="11" t="s">
        <v>41</v>
      </c>
      <c r="L2075" s="11" t="s">
        <v>42</v>
      </c>
      <c r="M2075" s="12">
        <v>163.20000000000002</v>
      </c>
      <c r="N2075" s="13">
        <v>346.79999999999995</v>
      </c>
    </row>
    <row r="2076" spans="1:14" x14ac:dyDescent="0.3">
      <c r="A2076" s="7" t="s">
        <v>3693</v>
      </c>
      <c r="B2076" s="11" t="s">
        <v>3694</v>
      </c>
      <c r="C2076" s="12">
        <v>1</v>
      </c>
      <c r="D2076" s="12">
        <v>1</v>
      </c>
      <c r="E2076" s="15">
        <v>44013</v>
      </c>
      <c r="F2076" s="12">
        <v>502</v>
      </c>
      <c r="G2076" s="12">
        <v>0</v>
      </c>
      <c r="H2076" s="17">
        <v>0</v>
      </c>
      <c r="I2076" s="31">
        <v>0</v>
      </c>
      <c r="J2076" s="12">
        <v>502</v>
      </c>
      <c r="K2076" s="11" t="s">
        <v>41</v>
      </c>
      <c r="L2076" s="11" t="s">
        <v>207</v>
      </c>
      <c r="M2076" s="12">
        <v>291.15999999999997</v>
      </c>
      <c r="N2076" s="13">
        <v>210.84000000000003</v>
      </c>
    </row>
    <row r="2077" spans="1:14" x14ac:dyDescent="0.3">
      <c r="A2077" s="7" t="s">
        <v>3695</v>
      </c>
      <c r="B2077" s="11" t="s">
        <v>3696</v>
      </c>
      <c r="C2077" s="12">
        <v>1</v>
      </c>
      <c r="D2077" s="12">
        <v>1</v>
      </c>
      <c r="E2077" s="15">
        <v>44013</v>
      </c>
      <c r="F2077" s="12">
        <v>255</v>
      </c>
      <c r="G2077" s="12">
        <v>0</v>
      </c>
      <c r="H2077" s="17">
        <v>0</v>
      </c>
      <c r="I2077" s="31">
        <v>0</v>
      </c>
      <c r="J2077" s="12">
        <v>255</v>
      </c>
      <c r="K2077" s="11" t="s">
        <v>41</v>
      </c>
      <c r="L2077" s="11" t="s">
        <v>230</v>
      </c>
      <c r="M2077" s="12">
        <v>114.75</v>
      </c>
      <c r="N2077" s="13">
        <v>140.25</v>
      </c>
    </row>
    <row r="2078" spans="1:14" x14ac:dyDescent="0.3">
      <c r="A2078" s="7" t="s">
        <v>3697</v>
      </c>
      <c r="B2078" s="11" t="s">
        <v>3698</v>
      </c>
      <c r="C2078" s="12">
        <v>1</v>
      </c>
      <c r="D2078" s="12">
        <v>1</v>
      </c>
      <c r="E2078" s="15">
        <v>44013</v>
      </c>
      <c r="F2078" s="12">
        <v>551</v>
      </c>
      <c r="G2078" s="12">
        <v>0</v>
      </c>
      <c r="H2078" s="17">
        <v>0</v>
      </c>
      <c r="I2078" s="31">
        <v>0</v>
      </c>
      <c r="J2078" s="12">
        <v>551</v>
      </c>
      <c r="K2078" s="11" t="s">
        <v>41</v>
      </c>
      <c r="L2078" s="11" t="s">
        <v>204</v>
      </c>
      <c r="M2078" s="12">
        <v>264.48</v>
      </c>
      <c r="N2078" s="13">
        <v>286.52</v>
      </c>
    </row>
    <row r="2079" spans="1:14" x14ac:dyDescent="0.3">
      <c r="A2079" s="7" t="s">
        <v>3699</v>
      </c>
      <c r="B2079" s="11" t="s">
        <v>3700</v>
      </c>
      <c r="C2079" s="12">
        <v>1</v>
      </c>
      <c r="D2079" s="12">
        <v>1</v>
      </c>
      <c r="E2079" s="15">
        <v>44013</v>
      </c>
      <c r="F2079" s="12">
        <v>258</v>
      </c>
      <c r="G2079" s="12">
        <v>0</v>
      </c>
      <c r="H2079" s="17">
        <v>0</v>
      </c>
      <c r="I2079" s="31">
        <v>0</v>
      </c>
      <c r="J2079" s="12">
        <v>258</v>
      </c>
      <c r="K2079" s="11" t="s">
        <v>20</v>
      </c>
      <c r="L2079" s="11" t="s">
        <v>105</v>
      </c>
      <c r="M2079" s="12">
        <v>72.240000000000009</v>
      </c>
      <c r="N2079" s="13">
        <v>185.76</v>
      </c>
    </row>
    <row r="2080" spans="1:14" x14ac:dyDescent="0.3">
      <c r="A2080" s="7" t="s">
        <v>3701</v>
      </c>
      <c r="B2080" s="11" t="s">
        <v>3702</v>
      </c>
      <c r="C2080" s="12">
        <v>1</v>
      </c>
      <c r="D2080" s="12">
        <v>1</v>
      </c>
      <c r="E2080" s="15">
        <v>44013</v>
      </c>
      <c r="F2080" s="12">
        <v>992</v>
      </c>
      <c r="G2080" s="12">
        <v>0</v>
      </c>
      <c r="H2080" s="17">
        <v>0</v>
      </c>
      <c r="I2080" s="31">
        <v>0</v>
      </c>
      <c r="J2080" s="12">
        <v>992</v>
      </c>
      <c r="K2080" s="11" t="s">
        <v>23</v>
      </c>
      <c r="L2080" s="11" t="s">
        <v>215</v>
      </c>
      <c r="M2080" s="12">
        <v>307.52</v>
      </c>
      <c r="N2080" s="13">
        <v>684.48</v>
      </c>
    </row>
    <row r="2081" spans="1:14" x14ac:dyDescent="0.3">
      <c r="A2081" s="7" t="s">
        <v>3703</v>
      </c>
      <c r="B2081" s="11" t="s">
        <v>3704</v>
      </c>
      <c r="C2081" s="12">
        <v>1</v>
      </c>
      <c r="D2081" s="12">
        <v>1</v>
      </c>
      <c r="E2081" s="15">
        <v>44013</v>
      </c>
      <c r="F2081" s="12">
        <v>1101</v>
      </c>
      <c r="G2081" s="12">
        <v>0</v>
      </c>
      <c r="H2081" s="17">
        <v>0</v>
      </c>
      <c r="I2081" s="31">
        <v>0</v>
      </c>
      <c r="J2081" s="12">
        <v>1101</v>
      </c>
      <c r="K2081" s="11" t="s">
        <v>26</v>
      </c>
      <c r="L2081" s="11" t="s">
        <v>33</v>
      </c>
      <c r="M2081" s="12">
        <v>396.36</v>
      </c>
      <c r="N2081" s="13">
        <v>704.64</v>
      </c>
    </row>
    <row r="2082" spans="1:14" x14ac:dyDescent="0.3">
      <c r="A2082" s="7" t="s">
        <v>3705</v>
      </c>
      <c r="B2082" s="11" t="s">
        <v>3706</v>
      </c>
      <c r="C2082" s="12">
        <v>1</v>
      </c>
      <c r="D2082" s="12">
        <v>1</v>
      </c>
      <c r="E2082" s="15">
        <v>44013</v>
      </c>
      <c r="F2082" s="12">
        <v>1101</v>
      </c>
      <c r="G2082" s="12">
        <v>0</v>
      </c>
      <c r="H2082" s="17">
        <v>0</v>
      </c>
      <c r="I2082" s="31">
        <v>0</v>
      </c>
      <c r="J2082" s="12">
        <v>1101</v>
      </c>
      <c r="K2082" s="11" t="s">
        <v>26</v>
      </c>
      <c r="L2082" s="11" t="s">
        <v>33</v>
      </c>
      <c r="M2082" s="12">
        <v>396.36</v>
      </c>
      <c r="N2082" s="13">
        <v>704.64</v>
      </c>
    </row>
    <row r="2083" spans="1:14" x14ac:dyDescent="0.3">
      <c r="A2083" s="7" t="s">
        <v>3707</v>
      </c>
      <c r="B2083" s="11" t="s">
        <v>3708</v>
      </c>
      <c r="C2083" s="12">
        <v>1</v>
      </c>
      <c r="D2083" s="12">
        <v>1</v>
      </c>
      <c r="E2083" s="15">
        <v>44013</v>
      </c>
      <c r="F2083" s="12">
        <v>510</v>
      </c>
      <c r="G2083" s="12">
        <v>0</v>
      </c>
      <c r="H2083" s="17">
        <v>0</v>
      </c>
      <c r="I2083" s="31">
        <v>0</v>
      </c>
      <c r="J2083" s="12">
        <v>510</v>
      </c>
      <c r="K2083" s="11" t="s">
        <v>41</v>
      </c>
      <c r="L2083" s="11" t="s">
        <v>42</v>
      </c>
      <c r="M2083" s="12">
        <v>163.20000000000002</v>
      </c>
      <c r="N2083" s="13">
        <v>346.79999999999995</v>
      </c>
    </row>
    <row r="2084" spans="1:14" x14ac:dyDescent="0.3">
      <c r="A2084" s="7" t="s">
        <v>3709</v>
      </c>
      <c r="B2084" s="11" t="s">
        <v>3710</v>
      </c>
      <c r="C2084" s="12">
        <v>1</v>
      </c>
      <c r="D2084" s="12">
        <v>1</v>
      </c>
      <c r="E2084" s="15">
        <v>44013</v>
      </c>
      <c r="F2084" s="12">
        <v>636</v>
      </c>
      <c r="G2084" s="12">
        <v>0</v>
      </c>
      <c r="H2084" s="17">
        <v>0</v>
      </c>
      <c r="I2084" s="31">
        <v>0</v>
      </c>
      <c r="J2084" s="12">
        <v>636</v>
      </c>
      <c r="K2084" s="11" t="s">
        <v>41</v>
      </c>
      <c r="L2084" s="11" t="s">
        <v>194</v>
      </c>
      <c r="M2084" s="12">
        <v>216.24</v>
      </c>
      <c r="N2084" s="13">
        <v>419.76</v>
      </c>
    </row>
    <row r="2085" spans="1:14" x14ac:dyDescent="0.3">
      <c r="A2085" s="7" t="s">
        <v>3711</v>
      </c>
      <c r="B2085" s="11" t="s">
        <v>3712</v>
      </c>
      <c r="C2085" s="12">
        <v>1</v>
      </c>
      <c r="D2085" s="12">
        <v>1</v>
      </c>
      <c r="E2085" s="15">
        <v>44013</v>
      </c>
      <c r="F2085" s="12">
        <v>559</v>
      </c>
      <c r="G2085" s="12">
        <v>0</v>
      </c>
      <c r="H2085" s="17">
        <v>0</v>
      </c>
      <c r="I2085" s="31">
        <v>0</v>
      </c>
      <c r="J2085" s="12">
        <v>559</v>
      </c>
      <c r="K2085" s="11" t="s">
        <v>41</v>
      </c>
      <c r="L2085" s="11" t="s">
        <v>2053</v>
      </c>
      <c r="M2085" s="12">
        <v>223.60000000000002</v>
      </c>
      <c r="N2085" s="13">
        <v>335.4</v>
      </c>
    </row>
    <row r="2086" spans="1:14" x14ac:dyDescent="0.3">
      <c r="A2086" s="7" t="s">
        <v>3713</v>
      </c>
      <c r="B2086" s="11" t="s">
        <v>3714</v>
      </c>
      <c r="C2086" s="12">
        <v>1</v>
      </c>
      <c r="D2086" s="12">
        <v>1</v>
      </c>
      <c r="E2086" s="15">
        <v>44013</v>
      </c>
      <c r="F2086" s="12">
        <v>502</v>
      </c>
      <c r="G2086" s="12">
        <v>0</v>
      </c>
      <c r="H2086" s="17">
        <v>0</v>
      </c>
      <c r="I2086" s="31">
        <v>0</v>
      </c>
      <c r="J2086" s="12">
        <v>502</v>
      </c>
      <c r="K2086" s="11" t="s">
        <v>41</v>
      </c>
      <c r="L2086" s="11" t="s">
        <v>207</v>
      </c>
      <c r="M2086" s="12">
        <v>291.15999999999997</v>
      </c>
      <c r="N2086" s="13">
        <v>210.84000000000003</v>
      </c>
    </row>
    <row r="2087" spans="1:14" x14ac:dyDescent="0.3">
      <c r="A2087" s="7" t="s">
        <v>3715</v>
      </c>
      <c r="B2087" s="11" t="s">
        <v>3716</v>
      </c>
      <c r="C2087" s="12">
        <v>1</v>
      </c>
      <c r="D2087" s="12">
        <v>1</v>
      </c>
      <c r="E2087" s="15">
        <v>44013</v>
      </c>
      <c r="F2087" s="12">
        <v>502</v>
      </c>
      <c r="G2087" s="12">
        <v>0</v>
      </c>
      <c r="H2087" s="17">
        <v>0</v>
      </c>
      <c r="I2087" s="31">
        <v>0</v>
      </c>
      <c r="J2087" s="12">
        <v>502</v>
      </c>
      <c r="K2087" s="11" t="s">
        <v>41</v>
      </c>
      <c r="L2087" s="11" t="s">
        <v>207</v>
      </c>
      <c r="M2087" s="12">
        <v>291.15999999999997</v>
      </c>
      <c r="N2087" s="13">
        <v>210.84000000000003</v>
      </c>
    </row>
    <row r="2088" spans="1:14" x14ac:dyDescent="0.3">
      <c r="A2088" s="7" t="s">
        <v>3717</v>
      </c>
      <c r="B2088" s="11" t="s">
        <v>3718</v>
      </c>
      <c r="C2088" s="12">
        <v>1</v>
      </c>
      <c r="D2088" s="12">
        <v>1</v>
      </c>
      <c r="E2088" s="15">
        <v>44013</v>
      </c>
      <c r="F2088" s="12">
        <v>144</v>
      </c>
      <c r="G2088" s="12">
        <v>0</v>
      </c>
      <c r="H2088" s="17">
        <v>0</v>
      </c>
      <c r="I2088" s="31">
        <v>0</v>
      </c>
      <c r="J2088" s="12">
        <v>144</v>
      </c>
      <c r="K2088" s="11" t="s">
        <v>11</v>
      </c>
      <c r="L2088" s="11" t="s">
        <v>119</v>
      </c>
      <c r="M2088" s="12">
        <v>66.240000000000009</v>
      </c>
      <c r="N2088" s="13">
        <v>77.759999999999991</v>
      </c>
    </row>
    <row r="2089" spans="1:14" x14ac:dyDescent="0.3">
      <c r="A2089" s="7" t="s">
        <v>3719</v>
      </c>
      <c r="B2089" s="11" t="s">
        <v>3720</v>
      </c>
      <c r="C2089" s="12">
        <v>1</v>
      </c>
      <c r="D2089" s="12">
        <v>1</v>
      </c>
      <c r="E2089" s="15">
        <v>44013</v>
      </c>
      <c r="F2089" s="12">
        <v>210</v>
      </c>
      <c r="G2089" s="12">
        <v>0</v>
      </c>
      <c r="H2089" s="17">
        <v>0</v>
      </c>
      <c r="I2089" s="31">
        <v>0</v>
      </c>
      <c r="J2089" s="12">
        <v>210</v>
      </c>
      <c r="K2089" s="11" t="s">
        <v>14</v>
      </c>
      <c r="L2089" s="11" t="s">
        <v>75</v>
      </c>
      <c r="M2089" s="12">
        <v>37.799999999999997</v>
      </c>
      <c r="N2089" s="13">
        <v>172.2</v>
      </c>
    </row>
    <row r="2090" spans="1:14" x14ac:dyDescent="0.3">
      <c r="A2090" s="7" t="s">
        <v>3721</v>
      </c>
      <c r="B2090" s="11" t="s">
        <v>3722</v>
      </c>
      <c r="C2090" s="12">
        <v>1</v>
      </c>
      <c r="D2090" s="12">
        <v>1</v>
      </c>
      <c r="E2090" s="15">
        <v>44013</v>
      </c>
      <c r="F2090" s="12">
        <v>327</v>
      </c>
      <c r="G2090" s="12">
        <v>0</v>
      </c>
      <c r="H2090" s="17">
        <v>0</v>
      </c>
      <c r="I2090" s="31">
        <v>0</v>
      </c>
      <c r="J2090" s="12">
        <v>327</v>
      </c>
      <c r="K2090" s="11" t="s">
        <v>20</v>
      </c>
      <c r="L2090" s="11" t="s">
        <v>100</v>
      </c>
      <c r="M2090" s="12">
        <v>94.83</v>
      </c>
      <c r="N2090" s="13">
        <v>232.17000000000002</v>
      </c>
    </row>
    <row r="2091" spans="1:14" x14ac:dyDescent="0.3">
      <c r="A2091" s="7" t="s">
        <v>3723</v>
      </c>
      <c r="B2091" s="11" t="s">
        <v>3724</v>
      </c>
      <c r="C2091" s="12">
        <v>1</v>
      </c>
      <c r="D2091" s="12">
        <v>1</v>
      </c>
      <c r="E2091" s="15">
        <v>44013</v>
      </c>
      <c r="F2091" s="12">
        <v>258</v>
      </c>
      <c r="G2091" s="12">
        <v>0</v>
      </c>
      <c r="H2091" s="17">
        <v>0</v>
      </c>
      <c r="I2091" s="31">
        <v>0</v>
      </c>
      <c r="J2091" s="12">
        <v>258</v>
      </c>
      <c r="K2091" s="11" t="s">
        <v>20</v>
      </c>
      <c r="L2091" s="11" t="s">
        <v>105</v>
      </c>
      <c r="M2091" s="12">
        <v>72.240000000000009</v>
      </c>
      <c r="N2091" s="13">
        <v>185.76</v>
      </c>
    </row>
    <row r="2092" spans="1:14" x14ac:dyDescent="0.3">
      <c r="A2092" s="7" t="s">
        <v>3725</v>
      </c>
      <c r="B2092" s="11" t="s">
        <v>3726</v>
      </c>
      <c r="C2092" s="12">
        <v>1</v>
      </c>
      <c r="D2092" s="12">
        <v>1</v>
      </c>
      <c r="E2092" s="15">
        <v>44013</v>
      </c>
      <c r="F2092" s="12">
        <v>255</v>
      </c>
      <c r="G2092" s="12">
        <v>0</v>
      </c>
      <c r="H2092" s="17">
        <v>0</v>
      </c>
      <c r="I2092" s="31">
        <v>0</v>
      </c>
      <c r="J2092" s="12">
        <v>255</v>
      </c>
      <c r="K2092" s="11" t="s">
        <v>20</v>
      </c>
      <c r="L2092" s="11" t="s">
        <v>102</v>
      </c>
      <c r="M2092" s="12">
        <v>66.3</v>
      </c>
      <c r="N2092" s="13">
        <v>188.7</v>
      </c>
    </row>
    <row r="2093" spans="1:14" x14ac:dyDescent="0.3">
      <c r="A2093" s="7" t="s">
        <v>3727</v>
      </c>
      <c r="B2093" s="11" t="s">
        <v>3728</v>
      </c>
      <c r="C2093" s="12">
        <v>1</v>
      </c>
      <c r="D2093" s="12">
        <v>1</v>
      </c>
      <c r="E2093" s="15">
        <v>44013</v>
      </c>
      <c r="F2093" s="12">
        <v>992</v>
      </c>
      <c r="G2093" s="12">
        <v>0</v>
      </c>
      <c r="H2093" s="17">
        <v>0</v>
      </c>
      <c r="I2093" s="31">
        <v>0</v>
      </c>
      <c r="J2093" s="12">
        <v>992</v>
      </c>
      <c r="K2093" s="11" t="s">
        <v>23</v>
      </c>
      <c r="L2093" s="11" t="s">
        <v>405</v>
      </c>
      <c r="M2093" s="12">
        <v>277.76000000000005</v>
      </c>
      <c r="N2093" s="13">
        <v>714.24</v>
      </c>
    </row>
    <row r="2094" spans="1:14" x14ac:dyDescent="0.3">
      <c r="A2094" s="7" t="s">
        <v>3729</v>
      </c>
      <c r="B2094" s="11" t="s">
        <v>3730</v>
      </c>
      <c r="C2094" s="12">
        <v>1</v>
      </c>
      <c r="D2094" s="12">
        <v>1</v>
      </c>
      <c r="E2094" s="15">
        <v>44013</v>
      </c>
      <c r="F2094" s="12">
        <v>526</v>
      </c>
      <c r="G2094" s="12">
        <v>0</v>
      </c>
      <c r="H2094" s="17">
        <v>0</v>
      </c>
      <c r="I2094" s="31">
        <v>0</v>
      </c>
      <c r="J2094" s="12">
        <v>526</v>
      </c>
      <c r="K2094" s="11" t="s">
        <v>23</v>
      </c>
      <c r="L2094" s="11" t="s">
        <v>183</v>
      </c>
      <c r="M2094" s="12">
        <v>210.4</v>
      </c>
      <c r="N2094" s="13">
        <v>315.60000000000002</v>
      </c>
    </row>
    <row r="2095" spans="1:14" x14ac:dyDescent="0.3">
      <c r="A2095" s="7" t="s">
        <v>3731</v>
      </c>
      <c r="B2095" s="11" t="s">
        <v>3732</v>
      </c>
      <c r="C2095" s="12">
        <v>1</v>
      </c>
      <c r="D2095" s="12">
        <v>1</v>
      </c>
      <c r="E2095" s="15">
        <v>44013</v>
      </c>
      <c r="F2095" s="12">
        <v>1101</v>
      </c>
      <c r="G2095" s="12">
        <v>0</v>
      </c>
      <c r="H2095" s="17">
        <v>0</v>
      </c>
      <c r="I2095" s="31">
        <v>0</v>
      </c>
      <c r="J2095" s="12">
        <v>1101</v>
      </c>
      <c r="K2095" s="11" t="s">
        <v>26</v>
      </c>
      <c r="L2095" s="11" t="s">
        <v>33</v>
      </c>
      <c r="M2095" s="12">
        <v>396.36</v>
      </c>
      <c r="N2095" s="13">
        <v>704.64</v>
      </c>
    </row>
    <row r="2096" spans="1:14" x14ac:dyDescent="0.3">
      <c r="A2096" s="7" t="s">
        <v>3733</v>
      </c>
      <c r="B2096" s="11" t="s">
        <v>3734</v>
      </c>
      <c r="C2096" s="12">
        <v>1</v>
      </c>
      <c r="D2096" s="12">
        <v>1</v>
      </c>
      <c r="E2096" s="15">
        <v>44013</v>
      </c>
      <c r="F2096" s="12">
        <v>948</v>
      </c>
      <c r="G2096" s="12">
        <v>0</v>
      </c>
      <c r="H2096" s="17">
        <v>0</v>
      </c>
      <c r="I2096" s="31">
        <v>0</v>
      </c>
      <c r="J2096" s="12">
        <v>948</v>
      </c>
      <c r="K2096" s="11" t="s">
        <v>26</v>
      </c>
      <c r="L2096" s="11" t="s">
        <v>27</v>
      </c>
      <c r="M2096" s="12">
        <v>303.36</v>
      </c>
      <c r="N2096" s="13">
        <v>644.64</v>
      </c>
    </row>
    <row r="2097" spans="1:14" x14ac:dyDescent="0.3">
      <c r="A2097" s="7" t="s">
        <v>3735</v>
      </c>
      <c r="B2097" s="11" t="s">
        <v>3736</v>
      </c>
      <c r="C2097" s="12">
        <v>1</v>
      </c>
      <c r="D2097" s="12">
        <v>1</v>
      </c>
      <c r="E2097" s="15">
        <v>44013</v>
      </c>
      <c r="F2097" s="12">
        <v>168</v>
      </c>
      <c r="G2097" s="12">
        <v>0</v>
      </c>
      <c r="H2097" s="17">
        <v>0</v>
      </c>
      <c r="I2097" s="31">
        <v>0</v>
      </c>
      <c r="J2097" s="12">
        <v>168</v>
      </c>
      <c r="K2097" s="11" t="s">
        <v>11</v>
      </c>
      <c r="L2097" s="11" t="s">
        <v>12</v>
      </c>
      <c r="M2097" s="12">
        <v>25.2</v>
      </c>
      <c r="N2097" s="13">
        <v>142.80000000000001</v>
      </c>
    </row>
    <row r="2098" spans="1:14" x14ac:dyDescent="0.3">
      <c r="A2098" s="7" t="s">
        <v>3737</v>
      </c>
      <c r="B2098" s="11" t="s">
        <v>3738</v>
      </c>
      <c r="C2098" s="12">
        <v>1</v>
      </c>
      <c r="D2098" s="12">
        <v>1</v>
      </c>
      <c r="E2098" s="15">
        <v>44013</v>
      </c>
      <c r="F2098" s="12">
        <v>192</v>
      </c>
      <c r="G2098" s="12">
        <v>0</v>
      </c>
      <c r="H2098" s="17">
        <v>0</v>
      </c>
      <c r="I2098" s="31">
        <v>0</v>
      </c>
      <c r="J2098" s="12">
        <v>192</v>
      </c>
      <c r="K2098" s="11" t="s">
        <v>14</v>
      </c>
      <c r="L2098" s="11" t="s">
        <v>78</v>
      </c>
      <c r="M2098" s="12">
        <v>34.56</v>
      </c>
      <c r="N2098" s="13">
        <v>157.44</v>
      </c>
    </row>
    <row r="2099" spans="1:14" x14ac:dyDescent="0.3">
      <c r="A2099" s="7" t="s">
        <v>3739</v>
      </c>
      <c r="B2099" s="11" t="s">
        <v>3740</v>
      </c>
      <c r="C2099" s="12">
        <v>1</v>
      </c>
      <c r="D2099" s="12">
        <v>1</v>
      </c>
      <c r="E2099" s="15">
        <v>44013</v>
      </c>
      <c r="F2099" s="12">
        <v>327</v>
      </c>
      <c r="G2099" s="12">
        <v>0</v>
      </c>
      <c r="H2099" s="17">
        <v>0</v>
      </c>
      <c r="I2099" s="31">
        <v>0</v>
      </c>
      <c r="J2099" s="12">
        <v>327</v>
      </c>
      <c r="K2099" s="11" t="s">
        <v>20</v>
      </c>
      <c r="L2099" s="11" t="s">
        <v>100</v>
      </c>
      <c r="M2099" s="12">
        <v>94.83</v>
      </c>
      <c r="N2099" s="13">
        <v>232.17000000000002</v>
      </c>
    </row>
    <row r="2100" spans="1:14" x14ac:dyDescent="0.3">
      <c r="A2100" s="7" t="s">
        <v>3741</v>
      </c>
      <c r="B2100" s="11" t="s">
        <v>3742</v>
      </c>
      <c r="C2100" s="12">
        <v>1</v>
      </c>
      <c r="D2100" s="12">
        <v>1</v>
      </c>
      <c r="E2100" s="15">
        <v>44013</v>
      </c>
      <c r="F2100" s="12">
        <v>258</v>
      </c>
      <c r="G2100" s="12">
        <v>0</v>
      </c>
      <c r="H2100" s="17">
        <v>0</v>
      </c>
      <c r="I2100" s="31">
        <v>0</v>
      </c>
      <c r="J2100" s="12">
        <v>258</v>
      </c>
      <c r="K2100" s="11" t="s">
        <v>20</v>
      </c>
      <c r="L2100" s="11" t="s">
        <v>105</v>
      </c>
      <c r="M2100" s="12">
        <v>72.240000000000009</v>
      </c>
      <c r="N2100" s="13">
        <v>185.76</v>
      </c>
    </row>
    <row r="2101" spans="1:14" x14ac:dyDescent="0.3">
      <c r="A2101" s="7" t="s">
        <v>3743</v>
      </c>
      <c r="B2101" s="11" t="s">
        <v>3744</v>
      </c>
      <c r="C2101" s="12">
        <v>1</v>
      </c>
      <c r="D2101" s="12">
        <v>1</v>
      </c>
      <c r="E2101" s="15">
        <v>44013</v>
      </c>
      <c r="F2101" s="12">
        <v>258</v>
      </c>
      <c r="G2101" s="12">
        <v>0</v>
      </c>
      <c r="H2101" s="17">
        <v>0</v>
      </c>
      <c r="I2101" s="31">
        <v>0</v>
      </c>
      <c r="J2101" s="12">
        <v>258</v>
      </c>
      <c r="K2101" s="11" t="s">
        <v>20</v>
      </c>
      <c r="L2101" s="11" t="s">
        <v>105</v>
      </c>
      <c r="M2101" s="12">
        <v>72.240000000000009</v>
      </c>
      <c r="N2101" s="13">
        <v>185.76</v>
      </c>
    </row>
    <row r="2102" spans="1:14" x14ac:dyDescent="0.3">
      <c r="A2102" s="7" t="s">
        <v>5059</v>
      </c>
      <c r="B2102" s="11" t="s">
        <v>5061</v>
      </c>
      <c r="C2102" s="12">
        <v>0</v>
      </c>
      <c r="D2102" s="12">
        <v>1</v>
      </c>
      <c r="E2102" s="15">
        <v>44013</v>
      </c>
      <c r="F2102" s="12">
        <v>345</v>
      </c>
      <c r="G2102" s="12">
        <v>0</v>
      </c>
      <c r="H2102" s="17">
        <v>0</v>
      </c>
      <c r="I2102" s="31">
        <v>0</v>
      </c>
      <c r="J2102" s="12">
        <v>345</v>
      </c>
      <c r="K2102" s="11" t="s">
        <v>63</v>
      </c>
      <c r="L2102" s="11" t="s">
        <v>116</v>
      </c>
      <c r="M2102" s="12">
        <v>106.95</v>
      </c>
      <c r="N2102" s="13">
        <v>238.05</v>
      </c>
    </row>
    <row r="2103" spans="1:14" x14ac:dyDescent="0.3">
      <c r="A2103" s="7" t="s">
        <v>5074</v>
      </c>
      <c r="B2103" s="11" t="s">
        <v>5076</v>
      </c>
      <c r="C2103" s="12">
        <v>0</v>
      </c>
      <c r="D2103" s="12">
        <v>1</v>
      </c>
      <c r="E2103" s="15">
        <v>44013</v>
      </c>
      <c r="F2103" s="12">
        <v>220</v>
      </c>
      <c r="G2103" s="12">
        <v>0</v>
      </c>
      <c r="H2103" s="17">
        <v>0</v>
      </c>
      <c r="I2103" s="31">
        <v>0</v>
      </c>
      <c r="J2103" s="12">
        <v>220</v>
      </c>
      <c r="K2103" s="11" t="s">
        <v>14</v>
      </c>
      <c r="L2103" s="11" t="s">
        <v>15</v>
      </c>
      <c r="M2103" s="12">
        <v>39.6</v>
      </c>
      <c r="N2103" s="13">
        <v>180.4</v>
      </c>
    </row>
    <row r="2104" spans="1:14" x14ac:dyDescent="0.3">
      <c r="A2104" s="7" t="s">
        <v>5136</v>
      </c>
      <c r="B2104" s="11" t="s">
        <v>5138</v>
      </c>
      <c r="C2104" s="12">
        <v>0</v>
      </c>
      <c r="D2104" s="12">
        <v>1</v>
      </c>
      <c r="E2104" s="15">
        <v>44013</v>
      </c>
      <c r="F2104" s="12">
        <v>313</v>
      </c>
      <c r="G2104" s="12">
        <v>0</v>
      </c>
      <c r="H2104" s="17">
        <v>0</v>
      </c>
      <c r="I2104" s="31">
        <v>0</v>
      </c>
      <c r="J2104" s="12">
        <v>313</v>
      </c>
      <c r="K2104" s="11" t="s">
        <v>20</v>
      </c>
      <c r="L2104" s="11" t="s">
        <v>21</v>
      </c>
      <c r="M2104" s="12">
        <v>93.899999999999991</v>
      </c>
      <c r="N2104" s="13">
        <v>219.10000000000002</v>
      </c>
    </row>
    <row r="2105" spans="1:14" x14ac:dyDescent="0.3">
      <c r="A2105" s="7" t="s">
        <v>5168</v>
      </c>
      <c r="B2105" s="11" t="s">
        <v>5173</v>
      </c>
      <c r="C2105" s="12">
        <v>0</v>
      </c>
      <c r="D2105" s="12">
        <v>0</v>
      </c>
      <c r="E2105" s="15">
        <v>44013</v>
      </c>
      <c r="F2105" s="12">
        <v>383</v>
      </c>
      <c r="G2105" s="12">
        <v>0</v>
      </c>
      <c r="H2105" s="17">
        <v>0</v>
      </c>
      <c r="I2105" s="31">
        <v>0</v>
      </c>
      <c r="J2105" s="12">
        <v>383</v>
      </c>
      <c r="K2105" s="11" t="s">
        <v>63</v>
      </c>
      <c r="L2105" s="11" t="s">
        <v>66</v>
      </c>
      <c r="M2105" s="12">
        <v>122.56</v>
      </c>
      <c r="N2105" s="13">
        <v>260.44</v>
      </c>
    </row>
    <row r="2106" spans="1:14" x14ac:dyDescent="0.3">
      <c r="A2106" s="7" t="s">
        <v>5205</v>
      </c>
      <c r="B2106" s="11" t="s">
        <v>5208</v>
      </c>
      <c r="C2106" s="12">
        <v>0</v>
      </c>
      <c r="D2106" s="12">
        <v>0</v>
      </c>
      <c r="E2106" s="15">
        <v>44013</v>
      </c>
      <c r="F2106" s="12">
        <v>210</v>
      </c>
      <c r="G2106" s="12">
        <v>0</v>
      </c>
      <c r="H2106" s="17">
        <v>0</v>
      </c>
      <c r="I2106" s="31">
        <v>0</v>
      </c>
      <c r="J2106" s="12">
        <v>210</v>
      </c>
      <c r="K2106" s="11" t="s">
        <v>14</v>
      </c>
      <c r="L2106" s="11" t="s">
        <v>75</v>
      </c>
      <c r="M2106" s="12">
        <v>37.799999999999997</v>
      </c>
      <c r="N2106" s="13">
        <v>172.2</v>
      </c>
    </row>
    <row r="2107" spans="1:14" x14ac:dyDescent="0.3">
      <c r="A2107" s="7" t="s">
        <v>5219</v>
      </c>
      <c r="B2107" s="11" t="s">
        <v>5221</v>
      </c>
      <c r="C2107" s="12">
        <v>0</v>
      </c>
      <c r="D2107" s="12">
        <v>0</v>
      </c>
      <c r="E2107" s="15">
        <v>44013</v>
      </c>
      <c r="F2107" s="12">
        <v>447</v>
      </c>
      <c r="G2107" s="12">
        <v>0</v>
      </c>
      <c r="H2107" s="17">
        <v>0</v>
      </c>
      <c r="I2107" s="31">
        <v>0</v>
      </c>
      <c r="J2107" s="12">
        <v>447</v>
      </c>
      <c r="K2107" s="11" t="s">
        <v>63</v>
      </c>
      <c r="L2107" s="11" t="s">
        <v>64</v>
      </c>
      <c r="M2107" s="12">
        <v>156.44999999999999</v>
      </c>
      <c r="N2107" s="13">
        <v>290.55</v>
      </c>
    </row>
    <row r="2108" spans="1:14" x14ac:dyDescent="0.3">
      <c r="A2108" s="7" t="s">
        <v>5355</v>
      </c>
      <c r="B2108" s="11" t="s">
        <v>5357</v>
      </c>
      <c r="C2108" s="12">
        <v>0</v>
      </c>
      <c r="D2108" s="12">
        <v>1</v>
      </c>
      <c r="E2108" s="15">
        <v>44013</v>
      </c>
      <c r="F2108" s="12">
        <v>168</v>
      </c>
      <c r="G2108" s="12">
        <v>0</v>
      </c>
      <c r="H2108" s="17">
        <v>0</v>
      </c>
      <c r="I2108" s="31">
        <v>0</v>
      </c>
      <c r="J2108" s="12">
        <v>168</v>
      </c>
      <c r="K2108" s="11" t="s">
        <v>11</v>
      </c>
      <c r="L2108" s="11" t="s">
        <v>121</v>
      </c>
      <c r="M2108" s="12">
        <v>75.600000000000009</v>
      </c>
      <c r="N2108" s="13">
        <v>92.399999999999991</v>
      </c>
    </row>
    <row r="2109" spans="1:14" x14ac:dyDescent="0.3">
      <c r="A2109" s="7" t="s">
        <v>5365</v>
      </c>
      <c r="B2109" s="11" t="s">
        <v>5370</v>
      </c>
      <c r="C2109" s="12">
        <v>0</v>
      </c>
      <c r="D2109" s="12">
        <v>0</v>
      </c>
      <c r="E2109" s="15">
        <v>44013</v>
      </c>
      <c r="F2109" s="12">
        <v>210</v>
      </c>
      <c r="G2109" s="12">
        <v>0</v>
      </c>
      <c r="H2109" s="17">
        <v>0</v>
      </c>
      <c r="I2109" s="31">
        <v>0</v>
      </c>
      <c r="J2109" s="12">
        <v>210</v>
      </c>
      <c r="K2109" s="11" t="s">
        <v>14</v>
      </c>
      <c r="L2109" s="11" t="s">
        <v>75</v>
      </c>
      <c r="M2109" s="12">
        <v>37.799999999999997</v>
      </c>
      <c r="N2109" s="13">
        <v>172.2</v>
      </c>
    </row>
    <row r="2110" spans="1:14" x14ac:dyDescent="0.3">
      <c r="A2110" s="7" t="s">
        <v>5375</v>
      </c>
      <c r="B2110" s="11" t="s">
        <v>5379</v>
      </c>
      <c r="C2110" s="12">
        <v>0</v>
      </c>
      <c r="D2110" s="12">
        <v>0</v>
      </c>
      <c r="E2110" s="15">
        <v>44013</v>
      </c>
      <c r="F2110" s="12">
        <v>313</v>
      </c>
      <c r="G2110" s="12">
        <v>0</v>
      </c>
      <c r="H2110" s="17">
        <v>0</v>
      </c>
      <c r="I2110" s="31">
        <v>0</v>
      </c>
      <c r="J2110" s="12">
        <v>313</v>
      </c>
      <c r="K2110" s="11" t="s">
        <v>20</v>
      </c>
      <c r="L2110" s="11" t="s">
        <v>21</v>
      </c>
      <c r="M2110" s="12">
        <v>93.899999999999991</v>
      </c>
      <c r="N2110" s="13">
        <v>219.10000000000002</v>
      </c>
    </row>
    <row r="2111" spans="1:14" x14ac:dyDescent="0.3">
      <c r="A2111" s="7" t="s">
        <v>5439</v>
      </c>
      <c r="B2111" s="11" t="s">
        <v>5442</v>
      </c>
      <c r="C2111" s="12">
        <v>0</v>
      </c>
      <c r="D2111" s="12">
        <v>0</v>
      </c>
      <c r="E2111" s="15">
        <v>44013</v>
      </c>
      <c r="F2111" s="12">
        <v>258</v>
      </c>
      <c r="G2111" s="12">
        <v>0</v>
      </c>
      <c r="H2111" s="17">
        <v>0</v>
      </c>
      <c r="I2111" s="31">
        <v>0</v>
      </c>
      <c r="J2111" s="12">
        <v>258</v>
      </c>
      <c r="K2111" s="11" t="s">
        <v>20</v>
      </c>
      <c r="L2111" s="11" t="s">
        <v>105</v>
      </c>
      <c r="M2111" s="12">
        <v>72.240000000000009</v>
      </c>
      <c r="N2111" s="13">
        <v>185.76</v>
      </c>
    </row>
    <row r="2112" spans="1:14" x14ac:dyDescent="0.3">
      <c r="A2112" s="7" t="s">
        <v>5439</v>
      </c>
      <c r="B2112" s="11" t="s">
        <v>5444</v>
      </c>
      <c r="C2112" s="12">
        <v>0</v>
      </c>
      <c r="D2112" s="12">
        <v>0</v>
      </c>
      <c r="E2112" s="15">
        <v>44013</v>
      </c>
      <c r="F2112" s="12">
        <v>255</v>
      </c>
      <c r="G2112" s="12">
        <v>0</v>
      </c>
      <c r="H2112" s="17">
        <v>0</v>
      </c>
      <c r="I2112" s="31">
        <v>0</v>
      </c>
      <c r="J2112" s="12">
        <v>255</v>
      </c>
      <c r="K2112" s="11" t="s">
        <v>20</v>
      </c>
      <c r="L2112" s="11" t="s">
        <v>102</v>
      </c>
      <c r="M2112" s="12">
        <v>66.3</v>
      </c>
      <c r="N2112" s="13">
        <v>188.7</v>
      </c>
    </row>
    <row r="2113" spans="1:14" x14ac:dyDescent="0.3">
      <c r="A2113" s="7" t="s">
        <v>5608</v>
      </c>
      <c r="B2113" s="11" t="s">
        <v>5610</v>
      </c>
      <c r="C2113" s="12">
        <v>0</v>
      </c>
      <c r="D2113" s="12">
        <v>0</v>
      </c>
      <c r="E2113" s="15">
        <v>44013</v>
      </c>
      <c r="F2113" s="12">
        <v>240</v>
      </c>
      <c r="G2113" s="12">
        <v>0</v>
      </c>
      <c r="H2113" s="17">
        <v>0</v>
      </c>
      <c r="I2113" s="31">
        <v>0</v>
      </c>
      <c r="J2113" s="12">
        <v>240</v>
      </c>
      <c r="K2113" s="11" t="s">
        <v>14</v>
      </c>
      <c r="L2113" s="11" t="s">
        <v>17</v>
      </c>
      <c r="M2113" s="12">
        <v>43.199999999999996</v>
      </c>
      <c r="N2113" s="13">
        <v>196.8</v>
      </c>
    </row>
    <row r="2114" spans="1:14" x14ac:dyDescent="0.3">
      <c r="A2114" s="7" t="s">
        <v>5623</v>
      </c>
      <c r="B2114" s="11" t="s">
        <v>5625</v>
      </c>
      <c r="C2114" s="12">
        <v>0</v>
      </c>
      <c r="D2114" s="12">
        <v>1</v>
      </c>
      <c r="E2114" s="15">
        <v>44013</v>
      </c>
      <c r="F2114" s="12">
        <v>168</v>
      </c>
      <c r="G2114" s="12">
        <v>0</v>
      </c>
      <c r="H2114" s="17">
        <v>0</v>
      </c>
      <c r="I2114" s="31">
        <v>0</v>
      </c>
      <c r="J2114" s="12">
        <v>168</v>
      </c>
      <c r="K2114" s="11" t="s">
        <v>11</v>
      </c>
      <c r="L2114" s="11" t="s">
        <v>121</v>
      </c>
      <c r="M2114" s="12">
        <v>75.600000000000009</v>
      </c>
      <c r="N2114" s="13">
        <v>92.399999999999991</v>
      </c>
    </row>
    <row r="2115" spans="1:14" x14ac:dyDescent="0.3">
      <c r="A2115" s="7" t="s">
        <v>5938</v>
      </c>
      <c r="B2115" s="11" t="s">
        <v>5941</v>
      </c>
      <c r="C2115" s="12">
        <v>0</v>
      </c>
      <c r="D2115" s="12">
        <v>0</v>
      </c>
      <c r="E2115" s="15">
        <v>44013</v>
      </c>
      <c r="F2115" s="12">
        <v>523</v>
      </c>
      <c r="G2115" s="12">
        <v>0</v>
      </c>
      <c r="H2115" s="17">
        <v>0</v>
      </c>
      <c r="I2115" s="31">
        <v>0</v>
      </c>
      <c r="J2115" s="12">
        <v>523</v>
      </c>
      <c r="K2115" s="11" t="s">
        <v>44</v>
      </c>
      <c r="L2115" s="11" t="s">
        <v>45</v>
      </c>
      <c r="M2115" s="12">
        <v>156.9</v>
      </c>
      <c r="N2115" s="13">
        <v>366.1</v>
      </c>
    </row>
    <row r="2116" spans="1:14" x14ac:dyDescent="0.3">
      <c r="A2116" s="7" t="s">
        <v>5961</v>
      </c>
      <c r="B2116" s="11" t="s">
        <v>5964</v>
      </c>
      <c r="C2116" s="12">
        <v>0</v>
      </c>
      <c r="D2116" s="12">
        <v>1</v>
      </c>
      <c r="E2116" s="15">
        <v>44013</v>
      </c>
      <c r="F2116" s="12">
        <v>538</v>
      </c>
      <c r="G2116" s="12">
        <v>0</v>
      </c>
      <c r="H2116" s="17">
        <v>0</v>
      </c>
      <c r="I2116" s="31">
        <v>0</v>
      </c>
      <c r="J2116" s="12">
        <v>538</v>
      </c>
      <c r="K2116" s="11" t="s">
        <v>44</v>
      </c>
      <c r="L2116" s="11" t="s">
        <v>47</v>
      </c>
      <c r="M2116" s="12">
        <v>145.26000000000002</v>
      </c>
      <c r="N2116" s="13">
        <v>392.74</v>
      </c>
    </row>
    <row r="2117" spans="1:14" x14ac:dyDescent="0.3">
      <c r="A2117" s="7" t="s">
        <v>6069</v>
      </c>
      <c r="B2117" s="11" t="s">
        <v>6071</v>
      </c>
      <c r="C2117" s="12">
        <v>0</v>
      </c>
      <c r="D2117" s="12">
        <v>1</v>
      </c>
      <c r="E2117" s="15">
        <v>44013</v>
      </c>
      <c r="F2117" s="12">
        <v>510</v>
      </c>
      <c r="G2117" s="12">
        <v>0</v>
      </c>
      <c r="H2117" s="17">
        <v>0</v>
      </c>
      <c r="I2117" s="31">
        <v>0</v>
      </c>
      <c r="J2117" s="12">
        <v>510</v>
      </c>
      <c r="K2117" s="11" t="s">
        <v>41</v>
      </c>
      <c r="L2117" s="11" t="s">
        <v>42</v>
      </c>
      <c r="M2117" s="12">
        <v>163.20000000000002</v>
      </c>
      <c r="N2117" s="13">
        <v>346.79999999999995</v>
      </c>
    </row>
    <row r="2118" spans="1:14" x14ac:dyDescent="0.3">
      <c r="A2118" s="7" t="s">
        <v>6366</v>
      </c>
      <c r="B2118" s="11" t="s">
        <v>6368</v>
      </c>
      <c r="C2118" s="12">
        <v>0</v>
      </c>
      <c r="D2118" s="12">
        <v>1</v>
      </c>
      <c r="E2118" s="15">
        <v>44013</v>
      </c>
      <c r="F2118" s="12">
        <v>168</v>
      </c>
      <c r="G2118" s="12">
        <v>0</v>
      </c>
      <c r="H2118" s="17">
        <v>0</v>
      </c>
      <c r="I2118" s="31">
        <v>0</v>
      </c>
      <c r="J2118" s="12">
        <v>168</v>
      </c>
      <c r="K2118" s="11" t="s">
        <v>11</v>
      </c>
      <c r="L2118" s="11" t="s">
        <v>121</v>
      </c>
      <c r="M2118" s="12">
        <v>75.600000000000009</v>
      </c>
      <c r="N2118" s="13">
        <v>92.399999999999991</v>
      </c>
    </row>
    <row r="2119" spans="1:14" x14ac:dyDescent="0.3">
      <c r="A2119" s="7" t="s">
        <v>6456</v>
      </c>
      <c r="B2119" s="11" t="s">
        <v>6459</v>
      </c>
      <c r="C2119" s="12">
        <v>0</v>
      </c>
      <c r="D2119" s="12">
        <v>0</v>
      </c>
      <c r="E2119" s="15">
        <v>44013</v>
      </c>
      <c r="F2119" s="12">
        <v>312</v>
      </c>
      <c r="G2119" s="12">
        <v>0</v>
      </c>
      <c r="H2119" s="17">
        <v>0</v>
      </c>
      <c r="I2119" s="31">
        <v>0</v>
      </c>
      <c r="J2119" s="12">
        <v>312</v>
      </c>
      <c r="K2119" s="11" t="s">
        <v>60</v>
      </c>
      <c r="L2119" s="11" t="s">
        <v>61</v>
      </c>
      <c r="M2119" s="12">
        <v>99.84</v>
      </c>
      <c r="N2119" s="13">
        <v>212.16</v>
      </c>
    </row>
    <row r="2120" spans="1:14" x14ac:dyDescent="0.3">
      <c r="A2120" s="7" t="s">
        <v>6498</v>
      </c>
      <c r="B2120" s="11" t="s">
        <v>6500</v>
      </c>
      <c r="C2120" s="12">
        <v>0</v>
      </c>
      <c r="D2120" s="12">
        <v>1</v>
      </c>
      <c r="E2120" s="15">
        <v>44013</v>
      </c>
      <c r="F2120" s="12">
        <v>168</v>
      </c>
      <c r="G2120" s="12">
        <v>0</v>
      </c>
      <c r="H2120" s="17">
        <v>0</v>
      </c>
      <c r="I2120" s="31">
        <v>0</v>
      </c>
      <c r="J2120" s="12">
        <v>168</v>
      </c>
      <c r="K2120" s="11" t="s">
        <v>11</v>
      </c>
      <c r="L2120" s="11" t="s">
        <v>12</v>
      </c>
      <c r="M2120" s="12">
        <v>25.2</v>
      </c>
      <c r="N2120" s="13">
        <v>142.80000000000001</v>
      </c>
    </row>
    <row r="2121" spans="1:14" x14ac:dyDescent="0.3">
      <c r="A2121" s="7" t="s">
        <v>6510</v>
      </c>
      <c r="B2121" s="11" t="s">
        <v>6516</v>
      </c>
      <c r="C2121" s="12">
        <v>0</v>
      </c>
      <c r="D2121" s="12">
        <v>1</v>
      </c>
      <c r="E2121" s="15">
        <v>44013</v>
      </c>
      <c r="F2121" s="12">
        <v>345</v>
      </c>
      <c r="G2121" s="12">
        <v>0</v>
      </c>
      <c r="H2121" s="17">
        <v>0</v>
      </c>
      <c r="I2121" s="31">
        <v>0</v>
      </c>
      <c r="J2121" s="12">
        <v>345</v>
      </c>
      <c r="K2121" s="11" t="s">
        <v>63</v>
      </c>
      <c r="L2121" s="11" t="s">
        <v>116</v>
      </c>
      <c r="M2121" s="12">
        <v>106.95</v>
      </c>
      <c r="N2121" s="13">
        <v>238.05</v>
      </c>
    </row>
    <row r="2122" spans="1:14" x14ac:dyDescent="0.3">
      <c r="A2122" s="7" t="s">
        <v>6619</v>
      </c>
      <c r="B2122" s="11" t="s">
        <v>6622</v>
      </c>
      <c r="C2122" s="12">
        <v>0</v>
      </c>
      <c r="D2122" s="12">
        <v>1</v>
      </c>
      <c r="E2122" s="15">
        <v>44013</v>
      </c>
      <c r="F2122" s="12">
        <v>172</v>
      </c>
      <c r="G2122" s="12">
        <v>0</v>
      </c>
      <c r="H2122" s="17">
        <v>0</v>
      </c>
      <c r="I2122" s="31">
        <v>0</v>
      </c>
      <c r="J2122" s="12">
        <v>172</v>
      </c>
      <c r="K2122" s="11" t="s">
        <v>11</v>
      </c>
      <c r="L2122" s="11" t="s">
        <v>71</v>
      </c>
      <c r="M2122" s="12">
        <v>65.36</v>
      </c>
      <c r="N2122" s="13">
        <v>106.64</v>
      </c>
    </row>
    <row r="2123" spans="1:14" x14ac:dyDescent="0.3">
      <c r="A2123" s="7" t="s">
        <v>6700</v>
      </c>
      <c r="B2123" s="11" t="s">
        <v>6702</v>
      </c>
      <c r="C2123" s="12">
        <v>0</v>
      </c>
      <c r="D2123" s="12">
        <v>1</v>
      </c>
      <c r="E2123" s="15">
        <v>44013</v>
      </c>
      <c r="F2123" s="12">
        <v>240</v>
      </c>
      <c r="G2123" s="12">
        <v>0</v>
      </c>
      <c r="H2123" s="17">
        <v>0</v>
      </c>
      <c r="I2123" s="31">
        <v>0</v>
      </c>
      <c r="J2123" s="12">
        <v>240</v>
      </c>
      <c r="K2123" s="11" t="s">
        <v>14</v>
      </c>
      <c r="L2123" s="11" t="s">
        <v>17</v>
      </c>
      <c r="M2123" s="12">
        <v>43.199999999999996</v>
      </c>
      <c r="N2123" s="13">
        <v>196.8</v>
      </c>
    </row>
    <row r="2124" spans="1:14" x14ac:dyDescent="0.3">
      <c r="A2124" s="7" t="s">
        <v>6780</v>
      </c>
      <c r="B2124" s="11" t="s">
        <v>6782</v>
      </c>
      <c r="C2124" s="12">
        <v>0</v>
      </c>
      <c r="D2124" s="12">
        <v>1</v>
      </c>
      <c r="E2124" s="15">
        <v>44013</v>
      </c>
      <c r="F2124" s="12">
        <v>210</v>
      </c>
      <c r="G2124" s="12">
        <v>0</v>
      </c>
      <c r="H2124" s="17">
        <v>0</v>
      </c>
      <c r="I2124" s="31">
        <v>0</v>
      </c>
      <c r="J2124" s="12">
        <v>210</v>
      </c>
      <c r="K2124" s="11" t="s">
        <v>14</v>
      </c>
      <c r="L2124" s="11" t="s">
        <v>75</v>
      </c>
      <c r="M2124" s="12">
        <v>37.799999999999997</v>
      </c>
      <c r="N2124" s="13">
        <v>172.2</v>
      </c>
    </row>
    <row r="2125" spans="1:14" x14ac:dyDescent="0.3">
      <c r="A2125" s="7" t="s">
        <v>29</v>
      </c>
      <c r="B2125" s="11" t="s">
        <v>34</v>
      </c>
      <c r="C2125" s="12">
        <v>0</v>
      </c>
      <c r="D2125" s="12">
        <v>0</v>
      </c>
      <c r="E2125" s="15">
        <v>43983</v>
      </c>
      <c r="F2125" s="12">
        <v>1101</v>
      </c>
      <c r="G2125" s="12">
        <v>0</v>
      </c>
      <c r="H2125" s="17">
        <v>0</v>
      </c>
      <c r="I2125" s="31">
        <v>0</v>
      </c>
      <c r="J2125" s="12">
        <v>1101</v>
      </c>
      <c r="K2125" s="11" t="s">
        <v>26</v>
      </c>
      <c r="L2125" s="11" t="s">
        <v>33</v>
      </c>
      <c r="M2125" s="12">
        <v>396.36</v>
      </c>
      <c r="N2125" s="13">
        <v>704.64</v>
      </c>
    </row>
    <row r="2126" spans="1:14" x14ac:dyDescent="0.3">
      <c r="A2126" s="7" t="s">
        <v>88</v>
      </c>
      <c r="B2126" s="11" t="s">
        <v>91</v>
      </c>
      <c r="C2126" s="12">
        <v>0</v>
      </c>
      <c r="D2126" s="12">
        <v>0</v>
      </c>
      <c r="E2126" s="15">
        <v>43983</v>
      </c>
      <c r="F2126" s="12">
        <v>220</v>
      </c>
      <c r="G2126" s="12">
        <v>0</v>
      </c>
      <c r="H2126" s="17">
        <v>0</v>
      </c>
      <c r="I2126" s="31">
        <v>0</v>
      </c>
      <c r="J2126" s="12">
        <v>220</v>
      </c>
      <c r="K2126" s="11" t="s">
        <v>14</v>
      </c>
      <c r="L2126" s="11" t="s">
        <v>15</v>
      </c>
      <c r="M2126" s="12">
        <v>39.6</v>
      </c>
      <c r="N2126" s="13">
        <v>180.4</v>
      </c>
    </row>
    <row r="2127" spans="1:14" x14ac:dyDescent="0.3">
      <c r="A2127" s="7" t="s">
        <v>88</v>
      </c>
      <c r="B2127" s="11" t="s">
        <v>93</v>
      </c>
      <c r="C2127" s="12">
        <v>0</v>
      </c>
      <c r="D2127" s="12">
        <v>0</v>
      </c>
      <c r="E2127" s="15">
        <v>43983</v>
      </c>
      <c r="F2127" s="12">
        <v>240</v>
      </c>
      <c r="G2127" s="12">
        <v>0</v>
      </c>
      <c r="H2127" s="17">
        <v>0</v>
      </c>
      <c r="I2127" s="31">
        <v>0</v>
      </c>
      <c r="J2127" s="12">
        <v>240</v>
      </c>
      <c r="K2127" s="11" t="s">
        <v>14</v>
      </c>
      <c r="L2127" s="11" t="s">
        <v>17</v>
      </c>
      <c r="M2127" s="12">
        <v>43.199999999999996</v>
      </c>
      <c r="N2127" s="13">
        <v>196.8</v>
      </c>
    </row>
    <row r="2128" spans="1:14" x14ac:dyDescent="0.3">
      <c r="A2128" s="7" t="s">
        <v>95</v>
      </c>
      <c r="B2128" s="11" t="s">
        <v>98</v>
      </c>
      <c r="C2128" s="12">
        <v>0</v>
      </c>
      <c r="D2128" s="12">
        <v>0</v>
      </c>
      <c r="E2128" s="15">
        <v>43983</v>
      </c>
      <c r="F2128" s="12">
        <v>313</v>
      </c>
      <c r="G2128" s="12">
        <v>0</v>
      </c>
      <c r="H2128" s="17">
        <v>0</v>
      </c>
      <c r="I2128" s="31">
        <v>0</v>
      </c>
      <c r="J2128" s="12">
        <v>313</v>
      </c>
      <c r="K2128" s="11" t="s">
        <v>20</v>
      </c>
      <c r="L2128" s="11" t="s">
        <v>21</v>
      </c>
      <c r="M2128" s="12">
        <v>93.899999999999991</v>
      </c>
      <c r="N2128" s="13">
        <v>219.10000000000002</v>
      </c>
    </row>
    <row r="2129" spans="1:14" x14ac:dyDescent="0.3">
      <c r="A2129" s="7" t="s">
        <v>114</v>
      </c>
      <c r="B2129" s="11" t="s">
        <v>118</v>
      </c>
      <c r="C2129" s="12">
        <v>0</v>
      </c>
      <c r="D2129" s="12">
        <v>1</v>
      </c>
      <c r="E2129" s="15">
        <v>43983</v>
      </c>
      <c r="F2129" s="12">
        <v>144</v>
      </c>
      <c r="G2129" s="12">
        <v>0</v>
      </c>
      <c r="H2129" s="17">
        <v>0</v>
      </c>
      <c r="I2129" s="31">
        <v>0</v>
      </c>
      <c r="J2129" s="12">
        <v>144</v>
      </c>
      <c r="K2129" s="11" t="s">
        <v>11</v>
      </c>
      <c r="L2129" s="11" t="s">
        <v>119</v>
      </c>
      <c r="M2129" s="12">
        <v>66.240000000000009</v>
      </c>
      <c r="N2129" s="13">
        <v>77.759999999999991</v>
      </c>
    </row>
    <row r="2130" spans="1:14" x14ac:dyDescent="0.3">
      <c r="A2130" s="7" t="s">
        <v>141</v>
      </c>
      <c r="B2130" s="11" t="s">
        <v>145</v>
      </c>
      <c r="C2130" s="12">
        <v>0</v>
      </c>
      <c r="D2130" s="12">
        <v>0</v>
      </c>
      <c r="E2130" s="15">
        <v>43983</v>
      </c>
      <c r="F2130" s="12">
        <v>220</v>
      </c>
      <c r="G2130" s="12">
        <v>0</v>
      </c>
      <c r="H2130" s="17">
        <v>0</v>
      </c>
      <c r="I2130" s="31">
        <v>0</v>
      </c>
      <c r="J2130" s="12">
        <v>220</v>
      </c>
      <c r="K2130" s="11" t="s">
        <v>14</v>
      </c>
      <c r="L2130" s="11" t="s">
        <v>15</v>
      </c>
      <c r="M2130" s="12">
        <v>39.6</v>
      </c>
      <c r="N2130" s="13">
        <v>180.4</v>
      </c>
    </row>
    <row r="2131" spans="1:14" x14ac:dyDescent="0.3">
      <c r="A2131" s="7" t="s">
        <v>141</v>
      </c>
      <c r="B2131" s="11" t="s">
        <v>148</v>
      </c>
      <c r="C2131" s="12">
        <v>0</v>
      </c>
      <c r="D2131" s="12">
        <v>0</v>
      </c>
      <c r="E2131" s="15">
        <v>43983</v>
      </c>
      <c r="F2131" s="12">
        <v>210</v>
      </c>
      <c r="G2131" s="12">
        <v>0</v>
      </c>
      <c r="H2131" s="17">
        <v>0</v>
      </c>
      <c r="I2131" s="31">
        <v>0</v>
      </c>
      <c r="J2131" s="12">
        <v>210</v>
      </c>
      <c r="K2131" s="11" t="s">
        <v>14</v>
      </c>
      <c r="L2131" s="11" t="s">
        <v>75</v>
      </c>
      <c r="M2131" s="12">
        <v>37.799999999999997</v>
      </c>
      <c r="N2131" s="13">
        <v>172.2</v>
      </c>
    </row>
    <row r="2132" spans="1:14" x14ac:dyDescent="0.3">
      <c r="A2132" s="7" t="s">
        <v>141</v>
      </c>
      <c r="B2132" s="11" t="s">
        <v>149</v>
      </c>
      <c r="C2132" s="12">
        <v>0</v>
      </c>
      <c r="D2132" s="12">
        <v>0</v>
      </c>
      <c r="E2132" s="15">
        <v>43983</v>
      </c>
      <c r="F2132" s="12">
        <v>210</v>
      </c>
      <c r="G2132" s="12">
        <v>0</v>
      </c>
      <c r="H2132" s="17">
        <v>0</v>
      </c>
      <c r="I2132" s="31">
        <v>0</v>
      </c>
      <c r="J2132" s="12">
        <v>210</v>
      </c>
      <c r="K2132" s="11" t="s">
        <v>14</v>
      </c>
      <c r="L2132" s="11" t="s">
        <v>75</v>
      </c>
      <c r="M2132" s="12">
        <v>37.799999999999997</v>
      </c>
      <c r="N2132" s="13">
        <v>172.2</v>
      </c>
    </row>
    <row r="2133" spans="1:14" x14ac:dyDescent="0.3">
      <c r="A2133" s="7" t="s">
        <v>255</v>
      </c>
      <c r="B2133" s="11" t="s">
        <v>257</v>
      </c>
      <c r="C2133" s="12">
        <v>0</v>
      </c>
      <c r="D2133" s="12">
        <v>1</v>
      </c>
      <c r="E2133" s="15">
        <v>43983</v>
      </c>
      <c r="F2133" s="12">
        <v>383</v>
      </c>
      <c r="G2133" s="12">
        <v>0</v>
      </c>
      <c r="H2133" s="17">
        <v>0</v>
      </c>
      <c r="I2133" s="31">
        <v>0</v>
      </c>
      <c r="J2133" s="12">
        <v>383</v>
      </c>
      <c r="K2133" s="11" t="s">
        <v>63</v>
      </c>
      <c r="L2133" s="11" t="s">
        <v>66</v>
      </c>
      <c r="M2133" s="12">
        <v>122.56</v>
      </c>
      <c r="N2133" s="13">
        <v>260.44</v>
      </c>
    </row>
    <row r="2134" spans="1:14" x14ac:dyDescent="0.3">
      <c r="A2134" s="7" t="s">
        <v>340</v>
      </c>
      <c r="B2134" s="11" t="s">
        <v>342</v>
      </c>
      <c r="C2134" s="12">
        <v>0</v>
      </c>
      <c r="D2134" s="12">
        <v>1</v>
      </c>
      <c r="E2134" s="15">
        <v>43983</v>
      </c>
      <c r="F2134" s="12">
        <v>144</v>
      </c>
      <c r="G2134" s="12">
        <v>0</v>
      </c>
      <c r="H2134" s="17">
        <v>0</v>
      </c>
      <c r="I2134" s="31">
        <v>0</v>
      </c>
      <c r="J2134" s="12">
        <v>144</v>
      </c>
      <c r="K2134" s="11" t="s">
        <v>11</v>
      </c>
      <c r="L2134" s="11" t="s">
        <v>119</v>
      </c>
      <c r="M2134" s="12">
        <v>66.240000000000009</v>
      </c>
      <c r="N2134" s="13">
        <v>77.759999999999991</v>
      </c>
    </row>
    <row r="2135" spans="1:14" x14ac:dyDescent="0.3">
      <c r="A2135" s="7" t="s">
        <v>367</v>
      </c>
      <c r="B2135" s="11" t="s">
        <v>370</v>
      </c>
      <c r="C2135" s="12">
        <v>0</v>
      </c>
      <c r="D2135" s="12">
        <v>0</v>
      </c>
      <c r="E2135" s="15">
        <v>43983</v>
      </c>
      <c r="F2135" s="12">
        <v>327</v>
      </c>
      <c r="G2135" s="12">
        <v>0</v>
      </c>
      <c r="H2135" s="17">
        <v>0</v>
      </c>
      <c r="I2135" s="31">
        <v>0</v>
      </c>
      <c r="J2135" s="12">
        <v>327</v>
      </c>
      <c r="K2135" s="11" t="s">
        <v>20</v>
      </c>
      <c r="L2135" s="11" t="s">
        <v>100</v>
      </c>
      <c r="M2135" s="12">
        <v>94.83</v>
      </c>
      <c r="N2135" s="13">
        <v>232.17000000000002</v>
      </c>
    </row>
    <row r="2136" spans="1:14" x14ac:dyDescent="0.3">
      <c r="A2136" s="7" t="s">
        <v>402</v>
      </c>
      <c r="B2136" s="11" t="s">
        <v>408</v>
      </c>
      <c r="C2136" s="12">
        <v>0</v>
      </c>
      <c r="D2136" s="12">
        <v>0</v>
      </c>
      <c r="E2136" s="15">
        <v>43983</v>
      </c>
      <c r="F2136" s="12">
        <v>1576</v>
      </c>
      <c r="G2136" s="12">
        <v>0</v>
      </c>
      <c r="H2136" s="17">
        <v>0</v>
      </c>
      <c r="I2136" s="31">
        <v>0</v>
      </c>
      <c r="J2136" s="12">
        <v>1576</v>
      </c>
      <c r="K2136" s="11" t="s">
        <v>26</v>
      </c>
      <c r="L2136" s="11" t="s">
        <v>407</v>
      </c>
      <c r="M2136" s="12">
        <v>520.08000000000004</v>
      </c>
      <c r="N2136" s="13">
        <v>1055.92</v>
      </c>
    </row>
    <row r="2137" spans="1:14" x14ac:dyDescent="0.3">
      <c r="A2137" s="7" t="s">
        <v>402</v>
      </c>
      <c r="B2137" s="11" t="s">
        <v>409</v>
      </c>
      <c r="C2137" s="12">
        <v>0</v>
      </c>
      <c r="D2137" s="12">
        <v>0</v>
      </c>
      <c r="E2137" s="15">
        <v>43983</v>
      </c>
      <c r="F2137" s="12">
        <v>948</v>
      </c>
      <c r="G2137" s="12">
        <v>0</v>
      </c>
      <c r="H2137" s="17">
        <v>0</v>
      </c>
      <c r="I2137" s="31">
        <v>0</v>
      </c>
      <c r="J2137" s="12">
        <v>948</v>
      </c>
      <c r="K2137" s="11" t="s">
        <v>26</v>
      </c>
      <c r="L2137" s="11" t="s">
        <v>27</v>
      </c>
      <c r="M2137" s="12">
        <v>303.36</v>
      </c>
      <c r="N2137" s="13">
        <v>644.64</v>
      </c>
    </row>
    <row r="2138" spans="1:14" x14ac:dyDescent="0.3">
      <c r="A2138" s="7" t="s">
        <v>429</v>
      </c>
      <c r="B2138" s="11" t="s">
        <v>431</v>
      </c>
      <c r="C2138" s="12">
        <v>0</v>
      </c>
      <c r="D2138" s="12">
        <v>1</v>
      </c>
      <c r="E2138" s="15">
        <v>43983</v>
      </c>
      <c r="F2138" s="12">
        <v>1101</v>
      </c>
      <c r="G2138" s="12">
        <v>0</v>
      </c>
      <c r="H2138" s="17">
        <v>0</v>
      </c>
      <c r="I2138" s="31">
        <v>0</v>
      </c>
      <c r="J2138" s="12">
        <v>1101</v>
      </c>
      <c r="K2138" s="11" t="s">
        <v>26</v>
      </c>
      <c r="L2138" s="11" t="s">
        <v>33</v>
      </c>
      <c r="M2138" s="12">
        <v>396.36</v>
      </c>
      <c r="N2138" s="13">
        <v>704.64</v>
      </c>
    </row>
    <row r="2139" spans="1:14" x14ac:dyDescent="0.3">
      <c r="A2139" s="7" t="s">
        <v>674</v>
      </c>
      <c r="B2139" s="11" t="s">
        <v>677</v>
      </c>
      <c r="C2139" s="12">
        <v>0</v>
      </c>
      <c r="D2139" s="12">
        <v>1</v>
      </c>
      <c r="E2139" s="15">
        <v>43983</v>
      </c>
      <c r="F2139" s="12">
        <v>345</v>
      </c>
      <c r="G2139" s="12">
        <v>0</v>
      </c>
      <c r="H2139" s="17">
        <v>0</v>
      </c>
      <c r="I2139" s="31">
        <v>0</v>
      </c>
      <c r="J2139" s="12">
        <v>345</v>
      </c>
      <c r="K2139" s="11" t="s">
        <v>63</v>
      </c>
      <c r="L2139" s="11" t="s">
        <v>116</v>
      </c>
      <c r="M2139" s="12">
        <v>106.95</v>
      </c>
      <c r="N2139" s="13">
        <v>238.05</v>
      </c>
    </row>
    <row r="2140" spans="1:14" x14ac:dyDescent="0.3">
      <c r="A2140" s="7" t="s">
        <v>686</v>
      </c>
      <c r="B2140" s="11" t="s">
        <v>689</v>
      </c>
      <c r="C2140" s="12">
        <v>0</v>
      </c>
      <c r="D2140" s="12">
        <v>0</v>
      </c>
      <c r="E2140" s="15">
        <v>43983</v>
      </c>
      <c r="F2140" s="12">
        <v>240</v>
      </c>
      <c r="G2140" s="12">
        <v>0</v>
      </c>
      <c r="H2140" s="17">
        <v>0</v>
      </c>
      <c r="I2140" s="31">
        <v>0</v>
      </c>
      <c r="J2140" s="12">
        <v>240</v>
      </c>
      <c r="K2140" s="11" t="s">
        <v>14</v>
      </c>
      <c r="L2140" s="11" t="s">
        <v>17</v>
      </c>
      <c r="M2140" s="12">
        <v>43.199999999999996</v>
      </c>
      <c r="N2140" s="13">
        <v>196.8</v>
      </c>
    </row>
    <row r="2141" spans="1:14" x14ac:dyDescent="0.3">
      <c r="A2141" s="7" t="s">
        <v>693</v>
      </c>
      <c r="B2141" s="11" t="s">
        <v>696</v>
      </c>
      <c r="C2141" s="12">
        <v>0</v>
      </c>
      <c r="D2141" s="12">
        <v>1</v>
      </c>
      <c r="E2141" s="15">
        <v>43983</v>
      </c>
      <c r="F2141" s="12">
        <v>240</v>
      </c>
      <c r="G2141" s="12">
        <v>0</v>
      </c>
      <c r="H2141" s="17">
        <v>0</v>
      </c>
      <c r="I2141" s="31">
        <v>0</v>
      </c>
      <c r="J2141" s="12">
        <v>240</v>
      </c>
      <c r="K2141" s="11" t="s">
        <v>14</v>
      </c>
      <c r="L2141" s="11" t="s">
        <v>17</v>
      </c>
      <c r="M2141" s="12">
        <v>43.199999999999996</v>
      </c>
      <c r="N2141" s="13">
        <v>196.8</v>
      </c>
    </row>
    <row r="2142" spans="1:14" x14ac:dyDescent="0.3">
      <c r="A2142" s="7" t="s">
        <v>739</v>
      </c>
      <c r="B2142" s="11" t="s">
        <v>742</v>
      </c>
      <c r="C2142" s="12">
        <v>0</v>
      </c>
      <c r="D2142" s="12">
        <v>1</v>
      </c>
      <c r="E2142" s="15">
        <v>43983</v>
      </c>
      <c r="F2142" s="12">
        <v>205</v>
      </c>
      <c r="G2142" s="12">
        <v>0</v>
      </c>
      <c r="H2142" s="17">
        <v>0</v>
      </c>
      <c r="I2142" s="31">
        <v>0</v>
      </c>
      <c r="J2142" s="12">
        <v>205</v>
      </c>
      <c r="K2142" s="11" t="s">
        <v>14</v>
      </c>
      <c r="L2142" s="11" t="s">
        <v>87</v>
      </c>
      <c r="M2142" s="12">
        <v>36.9</v>
      </c>
      <c r="N2142" s="13">
        <v>168.1</v>
      </c>
    </row>
    <row r="2143" spans="1:14" x14ac:dyDescent="0.3">
      <c r="A2143" s="7" t="s">
        <v>3745</v>
      </c>
      <c r="B2143" s="11" t="s">
        <v>3746</v>
      </c>
      <c r="C2143" s="12">
        <v>1</v>
      </c>
      <c r="D2143" s="12">
        <v>1</v>
      </c>
      <c r="E2143" s="15">
        <v>43983</v>
      </c>
      <c r="F2143" s="12">
        <v>345</v>
      </c>
      <c r="G2143" s="12">
        <v>0</v>
      </c>
      <c r="H2143" s="17">
        <v>0</v>
      </c>
      <c r="I2143" s="31">
        <v>0</v>
      </c>
      <c r="J2143" s="12">
        <v>345</v>
      </c>
      <c r="K2143" s="11" t="s">
        <v>63</v>
      </c>
      <c r="L2143" s="11" t="s">
        <v>116</v>
      </c>
      <c r="M2143" s="12">
        <v>106.95</v>
      </c>
      <c r="N2143" s="13">
        <v>238.05</v>
      </c>
    </row>
    <row r="2144" spans="1:14" x14ac:dyDescent="0.3">
      <c r="A2144" s="7" t="s">
        <v>3747</v>
      </c>
      <c r="B2144" s="11" t="s">
        <v>3748</v>
      </c>
      <c r="C2144" s="12">
        <v>1</v>
      </c>
      <c r="D2144" s="12">
        <v>1</v>
      </c>
      <c r="E2144" s="15">
        <v>43983</v>
      </c>
      <c r="F2144" s="12">
        <v>144</v>
      </c>
      <c r="G2144" s="12">
        <v>0</v>
      </c>
      <c r="H2144" s="17">
        <v>0</v>
      </c>
      <c r="I2144" s="31">
        <v>0</v>
      </c>
      <c r="J2144" s="12">
        <v>144</v>
      </c>
      <c r="K2144" s="11" t="s">
        <v>11</v>
      </c>
      <c r="L2144" s="11" t="s">
        <v>119</v>
      </c>
      <c r="M2144" s="12">
        <v>66.240000000000009</v>
      </c>
      <c r="N2144" s="13">
        <v>77.759999999999991</v>
      </c>
    </row>
    <row r="2145" spans="1:14" x14ac:dyDescent="0.3">
      <c r="A2145" s="7" t="s">
        <v>3749</v>
      </c>
      <c r="B2145" s="11" t="s">
        <v>3750</v>
      </c>
      <c r="C2145" s="12">
        <v>1</v>
      </c>
      <c r="D2145" s="12">
        <v>1</v>
      </c>
      <c r="E2145" s="15">
        <v>43983</v>
      </c>
      <c r="F2145" s="12">
        <v>205</v>
      </c>
      <c r="G2145" s="12">
        <v>0</v>
      </c>
      <c r="H2145" s="17">
        <v>0</v>
      </c>
      <c r="I2145" s="31">
        <v>0</v>
      </c>
      <c r="J2145" s="12">
        <v>205</v>
      </c>
      <c r="K2145" s="11" t="s">
        <v>14</v>
      </c>
      <c r="L2145" s="11" t="s">
        <v>87</v>
      </c>
      <c r="M2145" s="12">
        <v>36.9</v>
      </c>
      <c r="N2145" s="13">
        <v>168.1</v>
      </c>
    </row>
    <row r="2146" spans="1:14" x14ac:dyDescent="0.3">
      <c r="A2146" s="7" t="s">
        <v>3751</v>
      </c>
      <c r="B2146" s="11" t="s">
        <v>3752</v>
      </c>
      <c r="C2146" s="12">
        <v>1</v>
      </c>
      <c r="D2146" s="12">
        <v>1</v>
      </c>
      <c r="E2146" s="15">
        <v>43983</v>
      </c>
      <c r="F2146" s="12">
        <v>220</v>
      </c>
      <c r="G2146" s="12">
        <v>0</v>
      </c>
      <c r="H2146" s="17">
        <v>0</v>
      </c>
      <c r="I2146" s="31">
        <v>0</v>
      </c>
      <c r="J2146" s="12">
        <v>220</v>
      </c>
      <c r="K2146" s="11" t="s">
        <v>14</v>
      </c>
      <c r="L2146" s="11" t="s">
        <v>15</v>
      </c>
      <c r="M2146" s="12">
        <v>39.6</v>
      </c>
      <c r="N2146" s="13">
        <v>180.4</v>
      </c>
    </row>
    <row r="2147" spans="1:14" x14ac:dyDescent="0.3">
      <c r="A2147" s="7" t="s">
        <v>3753</v>
      </c>
      <c r="B2147" s="11" t="s">
        <v>3754</v>
      </c>
      <c r="C2147" s="12">
        <v>1</v>
      </c>
      <c r="D2147" s="12">
        <v>1</v>
      </c>
      <c r="E2147" s="15">
        <v>43983</v>
      </c>
      <c r="F2147" s="12">
        <v>192</v>
      </c>
      <c r="G2147" s="12">
        <v>0</v>
      </c>
      <c r="H2147" s="17">
        <v>0</v>
      </c>
      <c r="I2147" s="31">
        <v>0</v>
      </c>
      <c r="J2147" s="12">
        <v>192</v>
      </c>
      <c r="K2147" s="11" t="s">
        <v>14</v>
      </c>
      <c r="L2147" s="11" t="s">
        <v>78</v>
      </c>
      <c r="M2147" s="12">
        <v>34.56</v>
      </c>
      <c r="N2147" s="13">
        <v>157.44</v>
      </c>
    </row>
    <row r="2148" spans="1:14" x14ac:dyDescent="0.3">
      <c r="A2148" s="7" t="s">
        <v>3755</v>
      </c>
      <c r="B2148" s="11" t="s">
        <v>3756</v>
      </c>
      <c r="C2148" s="12">
        <v>1</v>
      </c>
      <c r="D2148" s="12">
        <v>1</v>
      </c>
      <c r="E2148" s="15">
        <v>43983</v>
      </c>
      <c r="F2148" s="12">
        <v>258</v>
      </c>
      <c r="G2148" s="12">
        <v>0</v>
      </c>
      <c r="H2148" s="17">
        <v>0</v>
      </c>
      <c r="I2148" s="31">
        <v>0</v>
      </c>
      <c r="J2148" s="12">
        <v>258</v>
      </c>
      <c r="K2148" s="11" t="s">
        <v>20</v>
      </c>
      <c r="L2148" s="11" t="s">
        <v>105</v>
      </c>
      <c r="M2148" s="12">
        <v>72.240000000000009</v>
      </c>
      <c r="N2148" s="13">
        <v>185.76</v>
      </c>
    </row>
    <row r="2149" spans="1:14" x14ac:dyDescent="0.3">
      <c r="A2149" s="7" t="s">
        <v>3757</v>
      </c>
      <c r="B2149" s="11" t="s">
        <v>3758</v>
      </c>
      <c r="C2149" s="12">
        <v>1</v>
      </c>
      <c r="D2149" s="12">
        <v>1</v>
      </c>
      <c r="E2149" s="15">
        <v>43983</v>
      </c>
      <c r="F2149" s="12">
        <v>327</v>
      </c>
      <c r="G2149" s="12">
        <v>0</v>
      </c>
      <c r="H2149" s="17">
        <v>0</v>
      </c>
      <c r="I2149" s="31">
        <v>0</v>
      </c>
      <c r="J2149" s="12">
        <v>327</v>
      </c>
      <c r="K2149" s="11" t="s">
        <v>20</v>
      </c>
      <c r="L2149" s="11" t="s">
        <v>100</v>
      </c>
      <c r="M2149" s="12">
        <v>94.83</v>
      </c>
      <c r="N2149" s="13">
        <v>232.17000000000002</v>
      </c>
    </row>
    <row r="2150" spans="1:14" x14ac:dyDescent="0.3">
      <c r="A2150" s="7" t="s">
        <v>3759</v>
      </c>
      <c r="B2150" s="11" t="s">
        <v>3760</v>
      </c>
      <c r="C2150" s="12">
        <v>1</v>
      </c>
      <c r="D2150" s="12">
        <v>1</v>
      </c>
      <c r="E2150" s="15">
        <v>43983</v>
      </c>
      <c r="F2150" s="12">
        <v>327</v>
      </c>
      <c r="G2150" s="12">
        <v>0</v>
      </c>
      <c r="H2150" s="17">
        <v>0</v>
      </c>
      <c r="I2150" s="31">
        <v>0</v>
      </c>
      <c r="J2150" s="12">
        <v>327</v>
      </c>
      <c r="K2150" s="11" t="s">
        <v>20</v>
      </c>
      <c r="L2150" s="11" t="s">
        <v>100</v>
      </c>
      <c r="M2150" s="12">
        <v>94.83</v>
      </c>
      <c r="N2150" s="13">
        <v>232.17000000000002</v>
      </c>
    </row>
    <row r="2151" spans="1:14" x14ac:dyDescent="0.3">
      <c r="A2151" s="7" t="s">
        <v>3761</v>
      </c>
      <c r="B2151" s="11" t="s">
        <v>3762</v>
      </c>
      <c r="C2151" s="12">
        <v>1</v>
      </c>
      <c r="D2151" s="12">
        <v>1</v>
      </c>
      <c r="E2151" s="15">
        <v>43983</v>
      </c>
      <c r="F2151" s="12">
        <v>1086</v>
      </c>
      <c r="G2151" s="12">
        <v>0</v>
      </c>
      <c r="H2151" s="17">
        <v>0</v>
      </c>
      <c r="I2151" s="31">
        <v>0</v>
      </c>
      <c r="J2151" s="12">
        <v>1086</v>
      </c>
      <c r="K2151" s="11" t="s">
        <v>23</v>
      </c>
      <c r="L2151" s="11" t="s">
        <v>467</v>
      </c>
      <c r="M2151" s="12">
        <v>293.22000000000003</v>
      </c>
      <c r="N2151" s="13">
        <v>792.78</v>
      </c>
    </row>
    <row r="2152" spans="1:14" x14ac:dyDescent="0.3">
      <c r="A2152" s="7" t="s">
        <v>3763</v>
      </c>
      <c r="B2152" s="11" t="s">
        <v>3764</v>
      </c>
      <c r="C2152" s="12">
        <v>1</v>
      </c>
      <c r="D2152" s="12">
        <v>1</v>
      </c>
      <c r="E2152" s="15">
        <v>43983</v>
      </c>
      <c r="F2152" s="12">
        <v>345</v>
      </c>
      <c r="G2152" s="12">
        <v>0</v>
      </c>
      <c r="H2152" s="17">
        <v>0</v>
      </c>
      <c r="I2152" s="31">
        <v>0</v>
      </c>
      <c r="J2152" s="12">
        <v>345</v>
      </c>
      <c r="K2152" s="11" t="s">
        <v>63</v>
      </c>
      <c r="L2152" s="11" t="s">
        <v>116</v>
      </c>
      <c r="M2152" s="12">
        <v>106.95</v>
      </c>
      <c r="N2152" s="13">
        <v>238.05</v>
      </c>
    </row>
    <row r="2153" spans="1:14" x14ac:dyDescent="0.3">
      <c r="A2153" s="7" t="s">
        <v>3765</v>
      </c>
      <c r="B2153" s="11" t="s">
        <v>3766</v>
      </c>
      <c r="C2153" s="12">
        <v>1</v>
      </c>
      <c r="D2153" s="12">
        <v>1</v>
      </c>
      <c r="E2153" s="15">
        <v>43983</v>
      </c>
      <c r="F2153" s="12">
        <v>168</v>
      </c>
      <c r="G2153" s="12">
        <v>0</v>
      </c>
      <c r="H2153" s="17">
        <v>0</v>
      </c>
      <c r="I2153" s="31">
        <v>0</v>
      </c>
      <c r="J2153" s="12">
        <v>168</v>
      </c>
      <c r="K2153" s="11" t="s">
        <v>11</v>
      </c>
      <c r="L2153" s="11" t="s">
        <v>12</v>
      </c>
      <c r="M2153" s="12">
        <v>25.2</v>
      </c>
      <c r="N2153" s="13">
        <v>142.80000000000001</v>
      </c>
    </row>
    <row r="2154" spans="1:14" x14ac:dyDescent="0.3">
      <c r="A2154" s="7" t="s">
        <v>3767</v>
      </c>
      <c r="B2154" s="11" t="s">
        <v>3768</v>
      </c>
      <c r="C2154" s="12">
        <v>1</v>
      </c>
      <c r="D2154" s="12">
        <v>1</v>
      </c>
      <c r="E2154" s="15">
        <v>43983</v>
      </c>
      <c r="F2154" s="12">
        <v>210</v>
      </c>
      <c r="G2154" s="12">
        <v>0</v>
      </c>
      <c r="H2154" s="17">
        <v>0</v>
      </c>
      <c r="I2154" s="31">
        <v>0</v>
      </c>
      <c r="J2154" s="12">
        <v>210</v>
      </c>
      <c r="K2154" s="11" t="s">
        <v>14</v>
      </c>
      <c r="L2154" s="11" t="s">
        <v>75</v>
      </c>
      <c r="M2154" s="12">
        <v>37.799999999999997</v>
      </c>
      <c r="N2154" s="13">
        <v>172.2</v>
      </c>
    </row>
    <row r="2155" spans="1:14" x14ac:dyDescent="0.3">
      <c r="A2155" s="7" t="s">
        <v>3769</v>
      </c>
      <c r="B2155" s="11" t="s">
        <v>3770</v>
      </c>
      <c r="C2155" s="12">
        <v>1</v>
      </c>
      <c r="D2155" s="12">
        <v>1</v>
      </c>
      <c r="E2155" s="15">
        <v>43983</v>
      </c>
      <c r="F2155" s="12">
        <v>240</v>
      </c>
      <c r="G2155" s="12">
        <v>0</v>
      </c>
      <c r="H2155" s="17">
        <v>0</v>
      </c>
      <c r="I2155" s="31">
        <v>0</v>
      </c>
      <c r="J2155" s="12">
        <v>240</v>
      </c>
      <c r="K2155" s="11" t="s">
        <v>14</v>
      </c>
      <c r="L2155" s="11" t="s">
        <v>17</v>
      </c>
      <c r="M2155" s="12">
        <v>43.199999999999996</v>
      </c>
      <c r="N2155" s="13">
        <v>196.8</v>
      </c>
    </row>
    <row r="2156" spans="1:14" x14ac:dyDescent="0.3">
      <c r="A2156" s="7" t="s">
        <v>3771</v>
      </c>
      <c r="B2156" s="11" t="s">
        <v>3772</v>
      </c>
      <c r="C2156" s="12">
        <v>1</v>
      </c>
      <c r="D2156" s="12">
        <v>1</v>
      </c>
      <c r="E2156" s="15">
        <v>43983</v>
      </c>
      <c r="F2156" s="12">
        <v>220</v>
      </c>
      <c r="G2156" s="12">
        <v>0</v>
      </c>
      <c r="H2156" s="17">
        <v>0</v>
      </c>
      <c r="I2156" s="31">
        <v>0</v>
      </c>
      <c r="J2156" s="12">
        <v>220</v>
      </c>
      <c r="K2156" s="11" t="s">
        <v>14</v>
      </c>
      <c r="L2156" s="11" t="s">
        <v>15</v>
      </c>
      <c r="M2156" s="12">
        <v>39.6</v>
      </c>
      <c r="N2156" s="13">
        <v>180.4</v>
      </c>
    </row>
    <row r="2157" spans="1:14" x14ac:dyDescent="0.3">
      <c r="A2157" s="7" t="s">
        <v>3773</v>
      </c>
      <c r="B2157" s="11" t="s">
        <v>3774</v>
      </c>
      <c r="C2157" s="12">
        <v>1</v>
      </c>
      <c r="D2157" s="12">
        <v>1</v>
      </c>
      <c r="E2157" s="15">
        <v>43983</v>
      </c>
      <c r="F2157" s="12">
        <v>258</v>
      </c>
      <c r="G2157" s="12">
        <v>0</v>
      </c>
      <c r="H2157" s="17">
        <v>0</v>
      </c>
      <c r="I2157" s="31">
        <v>0</v>
      </c>
      <c r="J2157" s="12">
        <v>258</v>
      </c>
      <c r="K2157" s="11" t="s">
        <v>20</v>
      </c>
      <c r="L2157" s="11" t="s">
        <v>105</v>
      </c>
      <c r="M2157" s="12">
        <v>72.240000000000009</v>
      </c>
      <c r="N2157" s="13">
        <v>185.76</v>
      </c>
    </row>
    <row r="2158" spans="1:14" x14ac:dyDescent="0.3">
      <c r="A2158" s="7" t="s">
        <v>3775</v>
      </c>
      <c r="B2158" s="11" t="s">
        <v>3776</v>
      </c>
      <c r="C2158" s="12">
        <v>1</v>
      </c>
      <c r="D2158" s="12">
        <v>1</v>
      </c>
      <c r="E2158" s="15">
        <v>43983</v>
      </c>
      <c r="F2158" s="12">
        <v>478</v>
      </c>
      <c r="G2158" s="12">
        <v>0</v>
      </c>
      <c r="H2158" s="17">
        <v>0</v>
      </c>
      <c r="I2158" s="31">
        <v>0</v>
      </c>
      <c r="J2158" s="12">
        <v>478</v>
      </c>
      <c r="K2158" s="11" t="s">
        <v>44</v>
      </c>
      <c r="L2158" s="11" t="s">
        <v>162</v>
      </c>
      <c r="M2158" s="12">
        <v>119.5</v>
      </c>
      <c r="N2158" s="13">
        <v>358.5</v>
      </c>
    </row>
    <row r="2159" spans="1:14" x14ac:dyDescent="0.3">
      <c r="A2159" s="7" t="s">
        <v>3777</v>
      </c>
      <c r="B2159" s="11" t="s">
        <v>3778</v>
      </c>
      <c r="C2159" s="12">
        <v>1</v>
      </c>
      <c r="D2159" s="12">
        <v>1</v>
      </c>
      <c r="E2159" s="15">
        <v>43983</v>
      </c>
      <c r="F2159" s="12">
        <v>187</v>
      </c>
      <c r="G2159" s="12">
        <v>0</v>
      </c>
      <c r="H2159" s="17">
        <v>0</v>
      </c>
      <c r="I2159" s="31">
        <v>0</v>
      </c>
      <c r="J2159" s="12">
        <v>187</v>
      </c>
      <c r="K2159" s="11" t="s">
        <v>60</v>
      </c>
      <c r="L2159" s="11" t="s">
        <v>486</v>
      </c>
      <c r="M2159" s="12">
        <v>59.84</v>
      </c>
      <c r="N2159" s="13">
        <v>127.16</v>
      </c>
    </row>
    <row r="2160" spans="1:14" x14ac:dyDescent="0.3">
      <c r="A2160" s="7" t="s">
        <v>3779</v>
      </c>
      <c r="B2160" s="11" t="s">
        <v>3780</v>
      </c>
      <c r="C2160" s="12">
        <v>1</v>
      </c>
      <c r="D2160" s="12">
        <v>1</v>
      </c>
      <c r="E2160" s="15">
        <v>43983</v>
      </c>
      <c r="F2160" s="12">
        <v>345</v>
      </c>
      <c r="G2160" s="12">
        <v>0</v>
      </c>
      <c r="H2160" s="17">
        <v>0</v>
      </c>
      <c r="I2160" s="31">
        <v>0</v>
      </c>
      <c r="J2160" s="12">
        <v>345</v>
      </c>
      <c r="K2160" s="11" t="s">
        <v>63</v>
      </c>
      <c r="L2160" s="11" t="s">
        <v>116</v>
      </c>
      <c r="M2160" s="12">
        <v>106.95</v>
      </c>
      <c r="N2160" s="13">
        <v>238.05</v>
      </c>
    </row>
    <row r="2161" spans="1:14" x14ac:dyDescent="0.3">
      <c r="A2161" s="7" t="s">
        <v>3781</v>
      </c>
      <c r="B2161" s="11" t="s">
        <v>3782</v>
      </c>
      <c r="C2161" s="12">
        <v>1</v>
      </c>
      <c r="D2161" s="12">
        <v>1</v>
      </c>
      <c r="E2161" s="15">
        <v>43983</v>
      </c>
      <c r="F2161" s="12">
        <v>144</v>
      </c>
      <c r="G2161" s="12">
        <v>0</v>
      </c>
      <c r="H2161" s="17">
        <v>0</v>
      </c>
      <c r="I2161" s="31">
        <v>0</v>
      </c>
      <c r="J2161" s="12">
        <v>144</v>
      </c>
      <c r="K2161" s="11" t="s">
        <v>11</v>
      </c>
      <c r="L2161" s="11" t="s">
        <v>119</v>
      </c>
      <c r="M2161" s="12">
        <v>66.240000000000009</v>
      </c>
      <c r="N2161" s="13">
        <v>77.759999999999991</v>
      </c>
    </row>
    <row r="2162" spans="1:14" x14ac:dyDescent="0.3">
      <c r="A2162" s="7" t="s">
        <v>3783</v>
      </c>
      <c r="B2162" s="11" t="s">
        <v>3784</v>
      </c>
      <c r="C2162" s="12">
        <v>1</v>
      </c>
      <c r="D2162" s="12">
        <v>1</v>
      </c>
      <c r="E2162" s="15">
        <v>43983</v>
      </c>
      <c r="F2162" s="12">
        <v>172</v>
      </c>
      <c r="G2162" s="12">
        <v>0</v>
      </c>
      <c r="H2162" s="17">
        <v>0</v>
      </c>
      <c r="I2162" s="31">
        <v>0</v>
      </c>
      <c r="J2162" s="12">
        <v>172</v>
      </c>
      <c r="K2162" s="11" t="s">
        <v>11</v>
      </c>
      <c r="L2162" s="11" t="s">
        <v>71</v>
      </c>
      <c r="M2162" s="12">
        <v>65.36</v>
      </c>
      <c r="N2162" s="13">
        <v>106.64</v>
      </c>
    </row>
    <row r="2163" spans="1:14" x14ac:dyDescent="0.3">
      <c r="A2163" s="7" t="s">
        <v>3785</v>
      </c>
      <c r="B2163" s="11" t="s">
        <v>3786</v>
      </c>
      <c r="C2163" s="12">
        <v>1</v>
      </c>
      <c r="D2163" s="12">
        <v>1</v>
      </c>
      <c r="E2163" s="15">
        <v>43983</v>
      </c>
      <c r="F2163" s="12">
        <v>205</v>
      </c>
      <c r="G2163" s="12">
        <v>0</v>
      </c>
      <c r="H2163" s="17">
        <v>0</v>
      </c>
      <c r="I2163" s="31">
        <v>0</v>
      </c>
      <c r="J2163" s="12">
        <v>205</v>
      </c>
      <c r="K2163" s="11" t="s">
        <v>14</v>
      </c>
      <c r="L2163" s="11" t="s">
        <v>87</v>
      </c>
      <c r="M2163" s="12">
        <v>36.9</v>
      </c>
      <c r="N2163" s="13">
        <v>168.1</v>
      </c>
    </row>
    <row r="2164" spans="1:14" x14ac:dyDescent="0.3">
      <c r="A2164" s="7" t="s">
        <v>3787</v>
      </c>
      <c r="B2164" s="11" t="s">
        <v>3788</v>
      </c>
      <c r="C2164" s="12">
        <v>1</v>
      </c>
      <c r="D2164" s="12">
        <v>1</v>
      </c>
      <c r="E2164" s="15">
        <v>43983</v>
      </c>
      <c r="F2164" s="12">
        <v>220</v>
      </c>
      <c r="G2164" s="12">
        <v>0</v>
      </c>
      <c r="H2164" s="17">
        <v>0</v>
      </c>
      <c r="I2164" s="31">
        <v>0</v>
      </c>
      <c r="J2164" s="12">
        <v>220</v>
      </c>
      <c r="K2164" s="11" t="s">
        <v>14</v>
      </c>
      <c r="L2164" s="11" t="s">
        <v>15</v>
      </c>
      <c r="M2164" s="12">
        <v>39.6</v>
      </c>
      <c r="N2164" s="13">
        <v>180.4</v>
      </c>
    </row>
    <row r="2165" spans="1:14" x14ac:dyDescent="0.3">
      <c r="A2165" s="7" t="s">
        <v>3789</v>
      </c>
      <c r="B2165" s="11" t="s">
        <v>3790</v>
      </c>
      <c r="C2165" s="12">
        <v>1</v>
      </c>
      <c r="D2165" s="12">
        <v>1</v>
      </c>
      <c r="E2165" s="15">
        <v>43983</v>
      </c>
      <c r="F2165" s="12">
        <v>220</v>
      </c>
      <c r="G2165" s="12">
        <v>0</v>
      </c>
      <c r="H2165" s="17">
        <v>0</v>
      </c>
      <c r="I2165" s="31">
        <v>0</v>
      </c>
      <c r="J2165" s="12">
        <v>220</v>
      </c>
      <c r="K2165" s="11" t="s">
        <v>14</v>
      </c>
      <c r="L2165" s="11" t="s">
        <v>15</v>
      </c>
      <c r="M2165" s="12">
        <v>39.6</v>
      </c>
      <c r="N2165" s="13">
        <v>180.4</v>
      </c>
    </row>
    <row r="2166" spans="1:14" x14ac:dyDescent="0.3">
      <c r="A2166" s="7" t="s">
        <v>3791</v>
      </c>
      <c r="B2166" s="11" t="s">
        <v>3792</v>
      </c>
      <c r="C2166" s="12">
        <v>1</v>
      </c>
      <c r="D2166" s="12">
        <v>1</v>
      </c>
      <c r="E2166" s="15">
        <v>43983</v>
      </c>
      <c r="F2166" s="12">
        <v>255</v>
      </c>
      <c r="G2166" s="12">
        <v>0</v>
      </c>
      <c r="H2166" s="17">
        <v>0</v>
      </c>
      <c r="I2166" s="31">
        <v>0</v>
      </c>
      <c r="J2166" s="12">
        <v>255</v>
      </c>
      <c r="K2166" s="11" t="s">
        <v>20</v>
      </c>
      <c r="L2166" s="11" t="s">
        <v>102</v>
      </c>
      <c r="M2166" s="12">
        <v>66.3</v>
      </c>
      <c r="N2166" s="13">
        <v>188.7</v>
      </c>
    </row>
    <row r="2167" spans="1:14" x14ac:dyDescent="0.3">
      <c r="A2167" s="7" t="s">
        <v>3793</v>
      </c>
      <c r="B2167" s="11" t="s">
        <v>3794</v>
      </c>
      <c r="C2167" s="12">
        <v>1</v>
      </c>
      <c r="D2167" s="12">
        <v>1</v>
      </c>
      <c r="E2167" s="15">
        <v>43983</v>
      </c>
      <c r="F2167" s="12">
        <v>383</v>
      </c>
      <c r="G2167" s="12">
        <v>0</v>
      </c>
      <c r="H2167" s="17">
        <v>0</v>
      </c>
      <c r="I2167" s="31">
        <v>0</v>
      </c>
      <c r="J2167" s="12">
        <v>383</v>
      </c>
      <c r="K2167" s="11" t="s">
        <v>63</v>
      </c>
      <c r="L2167" s="11" t="s">
        <v>66</v>
      </c>
      <c r="M2167" s="12">
        <v>122.56</v>
      </c>
      <c r="N2167" s="13">
        <v>260.44</v>
      </c>
    </row>
    <row r="2168" spans="1:14" x14ac:dyDescent="0.3">
      <c r="A2168" s="7" t="s">
        <v>3795</v>
      </c>
      <c r="B2168" s="11" t="s">
        <v>3796</v>
      </c>
      <c r="C2168" s="12">
        <v>1</v>
      </c>
      <c r="D2168" s="12">
        <v>1</v>
      </c>
      <c r="E2168" s="15">
        <v>43983</v>
      </c>
      <c r="F2168" s="12">
        <v>144</v>
      </c>
      <c r="G2168" s="12">
        <v>0</v>
      </c>
      <c r="H2168" s="17">
        <v>0</v>
      </c>
      <c r="I2168" s="31">
        <v>0</v>
      </c>
      <c r="J2168" s="12">
        <v>144</v>
      </c>
      <c r="K2168" s="11" t="s">
        <v>11</v>
      </c>
      <c r="L2168" s="11" t="s">
        <v>119</v>
      </c>
      <c r="M2168" s="12">
        <v>66.240000000000009</v>
      </c>
      <c r="N2168" s="13">
        <v>77.759999999999991</v>
      </c>
    </row>
    <row r="2169" spans="1:14" x14ac:dyDescent="0.3">
      <c r="A2169" s="7" t="s">
        <v>3797</v>
      </c>
      <c r="B2169" s="11" t="s">
        <v>3798</v>
      </c>
      <c r="C2169" s="12">
        <v>1</v>
      </c>
      <c r="D2169" s="12">
        <v>1</v>
      </c>
      <c r="E2169" s="15">
        <v>43983</v>
      </c>
      <c r="F2169" s="12">
        <v>240</v>
      </c>
      <c r="G2169" s="12">
        <v>0</v>
      </c>
      <c r="H2169" s="17">
        <v>0</v>
      </c>
      <c r="I2169" s="31">
        <v>0</v>
      </c>
      <c r="J2169" s="12">
        <v>240</v>
      </c>
      <c r="K2169" s="11" t="s">
        <v>14</v>
      </c>
      <c r="L2169" s="11" t="s">
        <v>17</v>
      </c>
      <c r="M2169" s="12">
        <v>43.199999999999996</v>
      </c>
      <c r="N2169" s="13">
        <v>196.8</v>
      </c>
    </row>
    <row r="2170" spans="1:14" x14ac:dyDescent="0.3">
      <c r="A2170" s="7" t="s">
        <v>3799</v>
      </c>
      <c r="B2170" s="11" t="s">
        <v>3800</v>
      </c>
      <c r="C2170" s="12">
        <v>1</v>
      </c>
      <c r="D2170" s="12">
        <v>1</v>
      </c>
      <c r="E2170" s="15">
        <v>43983</v>
      </c>
      <c r="F2170" s="12">
        <v>210</v>
      </c>
      <c r="G2170" s="12">
        <v>0</v>
      </c>
      <c r="H2170" s="17">
        <v>0</v>
      </c>
      <c r="I2170" s="31">
        <v>0</v>
      </c>
      <c r="J2170" s="12">
        <v>210</v>
      </c>
      <c r="K2170" s="11" t="s">
        <v>14</v>
      </c>
      <c r="L2170" s="11" t="s">
        <v>75</v>
      </c>
      <c r="M2170" s="12">
        <v>37.799999999999997</v>
      </c>
      <c r="N2170" s="13">
        <v>172.2</v>
      </c>
    </row>
    <row r="2171" spans="1:14" x14ac:dyDescent="0.3">
      <c r="A2171" s="7" t="s">
        <v>3801</v>
      </c>
      <c r="B2171" s="11" t="s">
        <v>3802</v>
      </c>
      <c r="C2171" s="12">
        <v>1</v>
      </c>
      <c r="D2171" s="12">
        <v>1</v>
      </c>
      <c r="E2171" s="15">
        <v>43983</v>
      </c>
      <c r="F2171" s="12">
        <v>205</v>
      </c>
      <c r="G2171" s="12">
        <v>0</v>
      </c>
      <c r="H2171" s="17">
        <v>0</v>
      </c>
      <c r="I2171" s="31">
        <v>0</v>
      </c>
      <c r="J2171" s="12">
        <v>205</v>
      </c>
      <c r="K2171" s="11" t="s">
        <v>14</v>
      </c>
      <c r="L2171" s="11" t="s">
        <v>87</v>
      </c>
      <c r="M2171" s="12">
        <v>36.9</v>
      </c>
      <c r="N2171" s="13">
        <v>168.1</v>
      </c>
    </row>
    <row r="2172" spans="1:14" x14ac:dyDescent="0.3">
      <c r="A2172" s="7" t="s">
        <v>3803</v>
      </c>
      <c r="B2172" s="11" t="s">
        <v>3804</v>
      </c>
      <c r="C2172" s="12">
        <v>1</v>
      </c>
      <c r="D2172" s="12">
        <v>1</v>
      </c>
      <c r="E2172" s="15">
        <v>43983</v>
      </c>
      <c r="F2172" s="12">
        <v>327</v>
      </c>
      <c r="G2172" s="12">
        <v>0</v>
      </c>
      <c r="H2172" s="17">
        <v>0</v>
      </c>
      <c r="I2172" s="31">
        <v>0</v>
      </c>
      <c r="J2172" s="12">
        <v>327</v>
      </c>
      <c r="K2172" s="11" t="s">
        <v>20</v>
      </c>
      <c r="L2172" s="11" t="s">
        <v>100</v>
      </c>
      <c r="M2172" s="12">
        <v>94.83</v>
      </c>
      <c r="N2172" s="13">
        <v>232.17000000000002</v>
      </c>
    </row>
    <row r="2173" spans="1:14" x14ac:dyDescent="0.3">
      <c r="A2173" s="7" t="s">
        <v>3805</v>
      </c>
      <c r="B2173" s="11" t="s">
        <v>3806</v>
      </c>
      <c r="C2173" s="12">
        <v>1</v>
      </c>
      <c r="D2173" s="12">
        <v>1</v>
      </c>
      <c r="E2173" s="15">
        <v>43983</v>
      </c>
      <c r="F2173" s="12">
        <v>327</v>
      </c>
      <c r="G2173" s="12">
        <v>0</v>
      </c>
      <c r="H2173" s="17">
        <v>0</v>
      </c>
      <c r="I2173" s="31">
        <v>0</v>
      </c>
      <c r="J2173" s="12">
        <v>327</v>
      </c>
      <c r="K2173" s="11" t="s">
        <v>20</v>
      </c>
      <c r="L2173" s="11" t="s">
        <v>100</v>
      </c>
      <c r="M2173" s="12">
        <v>94.83</v>
      </c>
      <c r="N2173" s="13">
        <v>232.17000000000002</v>
      </c>
    </row>
    <row r="2174" spans="1:14" x14ac:dyDescent="0.3">
      <c r="A2174" s="7" t="s">
        <v>3807</v>
      </c>
      <c r="B2174" s="11" t="s">
        <v>3808</v>
      </c>
      <c r="C2174" s="12">
        <v>1</v>
      </c>
      <c r="D2174" s="12">
        <v>1</v>
      </c>
      <c r="E2174" s="15">
        <v>43983</v>
      </c>
      <c r="F2174" s="12">
        <v>255</v>
      </c>
      <c r="G2174" s="12">
        <v>0</v>
      </c>
      <c r="H2174" s="17">
        <v>0</v>
      </c>
      <c r="I2174" s="31">
        <v>0</v>
      </c>
      <c r="J2174" s="12">
        <v>255</v>
      </c>
      <c r="K2174" s="11" t="s">
        <v>20</v>
      </c>
      <c r="L2174" s="11" t="s">
        <v>102</v>
      </c>
      <c r="M2174" s="12">
        <v>66.3</v>
      </c>
      <c r="N2174" s="13">
        <v>188.7</v>
      </c>
    </row>
    <row r="2175" spans="1:14" x14ac:dyDescent="0.3">
      <c r="A2175" s="7" t="s">
        <v>3809</v>
      </c>
      <c r="B2175" s="11" t="s">
        <v>3810</v>
      </c>
      <c r="C2175" s="12">
        <v>1</v>
      </c>
      <c r="D2175" s="12">
        <v>1</v>
      </c>
      <c r="E2175" s="15">
        <v>43983</v>
      </c>
      <c r="F2175" s="12">
        <v>992</v>
      </c>
      <c r="G2175" s="12">
        <v>0</v>
      </c>
      <c r="H2175" s="17">
        <v>0</v>
      </c>
      <c r="I2175" s="31">
        <v>0</v>
      </c>
      <c r="J2175" s="12">
        <v>992</v>
      </c>
      <c r="K2175" s="11" t="s">
        <v>23</v>
      </c>
      <c r="L2175" s="11" t="s">
        <v>215</v>
      </c>
      <c r="M2175" s="12">
        <v>307.52</v>
      </c>
      <c r="N2175" s="13">
        <v>684.48</v>
      </c>
    </row>
    <row r="2176" spans="1:14" x14ac:dyDescent="0.3">
      <c r="A2176" s="7" t="s">
        <v>3811</v>
      </c>
      <c r="B2176" s="11" t="s">
        <v>3812</v>
      </c>
      <c r="C2176" s="12">
        <v>1</v>
      </c>
      <c r="D2176" s="12">
        <v>1</v>
      </c>
      <c r="E2176" s="15">
        <v>43983</v>
      </c>
      <c r="F2176" s="12">
        <v>345</v>
      </c>
      <c r="G2176" s="12">
        <v>0</v>
      </c>
      <c r="H2176" s="17">
        <v>0</v>
      </c>
      <c r="I2176" s="31">
        <v>0</v>
      </c>
      <c r="J2176" s="12">
        <v>345</v>
      </c>
      <c r="K2176" s="11" t="s">
        <v>63</v>
      </c>
      <c r="L2176" s="11" t="s">
        <v>116</v>
      </c>
      <c r="M2176" s="12">
        <v>106.95</v>
      </c>
      <c r="N2176" s="13">
        <v>238.05</v>
      </c>
    </row>
    <row r="2177" spans="1:14" x14ac:dyDescent="0.3">
      <c r="A2177" s="7" t="s">
        <v>3813</v>
      </c>
      <c r="B2177" s="11" t="s">
        <v>3814</v>
      </c>
      <c r="C2177" s="12">
        <v>1</v>
      </c>
      <c r="D2177" s="12">
        <v>1</v>
      </c>
      <c r="E2177" s="15">
        <v>43983</v>
      </c>
      <c r="F2177" s="12">
        <v>172</v>
      </c>
      <c r="G2177" s="12">
        <v>0</v>
      </c>
      <c r="H2177" s="17">
        <v>0</v>
      </c>
      <c r="I2177" s="31">
        <v>0</v>
      </c>
      <c r="J2177" s="12">
        <v>172</v>
      </c>
      <c r="K2177" s="11" t="s">
        <v>11</v>
      </c>
      <c r="L2177" s="11" t="s">
        <v>71</v>
      </c>
      <c r="M2177" s="12">
        <v>65.36</v>
      </c>
      <c r="N2177" s="13">
        <v>106.64</v>
      </c>
    </row>
    <row r="2178" spans="1:14" x14ac:dyDescent="0.3">
      <c r="A2178" s="7" t="s">
        <v>3815</v>
      </c>
      <c r="B2178" s="11" t="s">
        <v>3816</v>
      </c>
      <c r="C2178" s="12">
        <v>1</v>
      </c>
      <c r="D2178" s="12">
        <v>1</v>
      </c>
      <c r="E2178" s="15">
        <v>43983</v>
      </c>
      <c r="F2178" s="12">
        <v>240</v>
      </c>
      <c r="G2178" s="12">
        <v>0</v>
      </c>
      <c r="H2178" s="17">
        <v>0</v>
      </c>
      <c r="I2178" s="31">
        <v>0</v>
      </c>
      <c r="J2178" s="12">
        <v>240</v>
      </c>
      <c r="K2178" s="11" t="s">
        <v>14</v>
      </c>
      <c r="L2178" s="11" t="s">
        <v>17</v>
      </c>
      <c r="M2178" s="12">
        <v>43.199999999999996</v>
      </c>
      <c r="N2178" s="13">
        <v>196.8</v>
      </c>
    </row>
    <row r="2179" spans="1:14" x14ac:dyDescent="0.3">
      <c r="A2179" s="7" t="s">
        <v>3817</v>
      </c>
      <c r="B2179" s="11" t="s">
        <v>3818</v>
      </c>
      <c r="C2179" s="12">
        <v>1</v>
      </c>
      <c r="D2179" s="12">
        <v>1</v>
      </c>
      <c r="E2179" s="15">
        <v>43983</v>
      </c>
      <c r="F2179" s="12">
        <v>210</v>
      </c>
      <c r="G2179" s="12">
        <v>0</v>
      </c>
      <c r="H2179" s="17">
        <v>0</v>
      </c>
      <c r="I2179" s="31">
        <v>0</v>
      </c>
      <c r="J2179" s="12">
        <v>210</v>
      </c>
      <c r="K2179" s="11" t="s">
        <v>14</v>
      </c>
      <c r="L2179" s="11" t="s">
        <v>75</v>
      </c>
      <c r="M2179" s="12">
        <v>37.799999999999997</v>
      </c>
      <c r="N2179" s="13">
        <v>172.2</v>
      </c>
    </row>
    <row r="2180" spans="1:14" x14ac:dyDescent="0.3">
      <c r="A2180" s="7" t="s">
        <v>3819</v>
      </c>
      <c r="B2180" s="11" t="s">
        <v>3820</v>
      </c>
      <c r="C2180" s="12">
        <v>1</v>
      </c>
      <c r="D2180" s="12">
        <v>1</v>
      </c>
      <c r="E2180" s="15">
        <v>43983</v>
      </c>
      <c r="F2180" s="12">
        <v>192</v>
      </c>
      <c r="G2180" s="12">
        <v>0</v>
      </c>
      <c r="H2180" s="17">
        <v>0</v>
      </c>
      <c r="I2180" s="31">
        <v>0</v>
      </c>
      <c r="J2180" s="12">
        <v>192</v>
      </c>
      <c r="K2180" s="11" t="s">
        <v>14</v>
      </c>
      <c r="L2180" s="11" t="s">
        <v>78</v>
      </c>
      <c r="M2180" s="12">
        <v>34.56</v>
      </c>
      <c r="N2180" s="13">
        <v>157.44</v>
      </c>
    </row>
    <row r="2181" spans="1:14" x14ac:dyDescent="0.3">
      <c r="A2181" s="7" t="s">
        <v>3821</v>
      </c>
      <c r="B2181" s="11" t="s">
        <v>3822</v>
      </c>
      <c r="C2181" s="12">
        <v>1</v>
      </c>
      <c r="D2181" s="12">
        <v>1</v>
      </c>
      <c r="E2181" s="15">
        <v>43983</v>
      </c>
      <c r="F2181" s="12">
        <v>327</v>
      </c>
      <c r="G2181" s="12">
        <v>0</v>
      </c>
      <c r="H2181" s="17">
        <v>0</v>
      </c>
      <c r="I2181" s="31">
        <v>0</v>
      </c>
      <c r="J2181" s="12">
        <v>327</v>
      </c>
      <c r="K2181" s="11" t="s">
        <v>20</v>
      </c>
      <c r="L2181" s="11" t="s">
        <v>100</v>
      </c>
      <c r="M2181" s="12">
        <v>94.83</v>
      </c>
      <c r="N2181" s="13">
        <v>232.17000000000002</v>
      </c>
    </row>
    <row r="2182" spans="1:14" x14ac:dyDescent="0.3">
      <c r="A2182" s="7" t="s">
        <v>3823</v>
      </c>
      <c r="B2182" s="11" t="s">
        <v>3824</v>
      </c>
      <c r="C2182" s="12">
        <v>1</v>
      </c>
      <c r="D2182" s="12">
        <v>1</v>
      </c>
      <c r="E2182" s="15">
        <v>43983</v>
      </c>
      <c r="F2182" s="12">
        <v>313</v>
      </c>
      <c r="G2182" s="12">
        <v>0</v>
      </c>
      <c r="H2182" s="17">
        <v>0</v>
      </c>
      <c r="I2182" s="31">
        <v>0</v>
      </c>
      <c r="J2182" s="12">
        <v>313</v>
      </c>
      <c r="K2182" s="11" t="s">
        <v>20</v>
      </c>
      <c r="L2182" s="11" t="s">
        <v>21</v>
      </c>
      <c r="M2182" s="12">
        <v>93.899999999999991</v>
      </c>
      <c r="N2182" s="13">
        <v>219.10000000000002</v>
      </c>
    </row>
    <row r="2183" spans="1:14" x14ac:dyDescent="0.3">
      <c r="A2183" s="7" t="s">
        <v>3825</v>
      </c>
      <c r="B2183" s="11" t="s">
        <v>3826</v>
      </c>
      <c r="C2183" s="12">
        <v>1</v>
      </c>
      <c r="D2183" s="12">
        <v>1</v>
      </c>
      <c r="E2183" s="15">
        <v>43983</v>
      </c>
      <c r="F2183" s="12">
        <v>258</v>
      </c>
      <c r="G2183" s="12">
        <v>0</v>
      </c>
      <c r="H2183" s="17">
        <v>0</v>
      </c>
      <c r="I2183" s="31">
        <v>0</v>
      </c>
      <c r="J2183" s="12">
        <v>258</v>
      </c>
      <c r="K2183" s="11" t="s">
        <v>20</v>
      </c>
      <c r="L2183" s="11" t="s">
        <v>105</v>
      </c>
      <c r="M2183" s="12">
        <v>72.240000000000009</v>
      </c>
      <c r="N2183" s="13">
        <v>185.76</v>
      </c>
    </row>
    <row r="2184" spans="1:14" x14ac:dyDescent="0.3">
      <c r="A2184" s="7" t="s">
        <v>3827</v>
      </c>
      <c r="B2184" s="11" t="s">
        <v>3828</v>
      </c>
      <c r="C2184" s="12">
        <v>1</v>
      </c>
      <c r="D2184" s="12">
        <v>1</v>
      </c>
      <c r="E2184" s="15">
        <v>43983</v>
      </c>
      <c r="F2184" s="12">
        <v>1086</v>
      </c>
      <c r="G2184" s="12">
        <v>0</v>
      </c>
      <c r="H2184" s="17">
        <v>0</v>
      </c>
      <c r="I2184" s="31">
        <v>0</v>
      </c>
      <c r="J2184" s="12">
        <v>1086</v>
      </c>
      <c r="K2184" s="11" t="s">
        <v>23</v>
      </c>
      <c r="L2184" s="11" t="s">
        <v>467</v>
      </c>
      <c r="M2184" s="12">
        <v>293.22000000000003</v>
      </c>
      <c r="N2184" s="13">
        <v>792.78</v>
      </c>
    </row>
    <row r="2185" spans="1:14" x14ac:dyDescent="0.3">
      <c r="A2185" s="7" t="s">
        <v>3829</v>
      </c>
      <c r="B2185" s="11" t="s">
        <v>3830</v>
      </c>
      <c r="C2185" s="12">
        <v>1</v>
      </c>
      <c r="D2185" s="12">
        <v>1</v>
      </c>
      <c r="E2185" s="15">
        <v>43983</v>
      </c>
      <c r="F2185" s="12">
        <v>805</v>
      </c>
      <c r="G2185" s="12">
        <v>0</v>
      </c>
      <c r="H2185" s="17">
        <v>0</v>
      </c>
      <c r="I2185" s="31">
        <v>0</v>
      </c>
      <c r="J2185" s="12">
        <v>805</v>
      </c>
      <c r="K2185" s="11" t="s">
        <v>23</v>
      </c>
      <c r="L2185" s="11" t="s">
        <v>180</v>
      </c>
      <c r="M2185" s="12">
        <v>249.55</v>
      </c>
      <c r="N2185" s="13">
        <v>555.45000000000005</v>
      </c>
    </row>
    <row r="2186" spans="1:14" x14ac:dyDescent="0.3">
      <c r="A2186" s="7" t="s">
        <v>3831</v>
      </c>
      <c r="B2186" s="11" t="s">
        <v>3832</v>
      </c>
      <c r="C2186" s="12">
        <v>1</v>
      </c>
      <c r="D2186" s="12">
        <v>1</v>
      </c>
      <c r="E2186" s="15">
        <v>43983</v>
      </c>
      <c r="F2186" s="12">
        <v>345</v>
      </c>
      <c r="G2186" s="12">
        <v>0</v>
      </c>
      <c r="H2186" s="17">
        <v>0</v>
      </c>
      <c r="I2186" s="31">
        <v>0</v>
      </c>
      <c r="J2186" s="12">
        <v>345</v>
      </c>
      <c r="K2186" s="11" t="s">
        <v>63</v>
      </c>
      <c r="L2186" s="11" t="s">
        <v>116</v>
      </c>
      <c r="M2186" s="12">
        <v>106.95</v>
      </c>
      <c r="N2186" s="13">
        <v>238.05</v>
      </c>
    </row>
    <row r="2187" spans="1:14" x14ac:dyDescent="0.3">
      <c r="A2187" s="7" t="s">
        <v>3833</v>
      </c>
      <c r="B2187" s="11" t="s">
        <v>3834</v>
      </c>
      <c r="C2187" s="12">
        <v>1</v>
      </c>
      <c r="D2187" s="12">
        <v>1</v>
      </c>
      <c r="E2187" s="15">
        <v>43983</v>
      </c>
      <c r="F2187" s="12">
        <v>168</v>
      </c>
      <c r="G2187" s="12">
        <v>0</v>
      </c>
      <c r="H2187" s="17">
        <v>0</v>
      </c>
      <c r="I2187" s="31">
        <v>0</v>
      </c>
      <c r="J2187" s="12">
        <v>168</v>
      </c>
      <c r="K2187" s="11" t="s">
        <v>11</v>
      </c>
      <c r="L2187" s="11" t="s">
        <v>12</v>
      </c>
      <c r="M2187" s="12">
        <v>25.2</v>
      </c>
      <c r="N2187" s="13">
        <v>142.80000000000001</v>
      </c>
    </row>
    <row r="2188" spans="1:14" x14ac:dyDescent="0.3">
      <c r="A2188" s="7" t="s">
        <v>3835</v>
      </c>
      <c r="B2188" s="11" t="s">
        <v>3836</v>
      </c>
      <c r="C2188" s="12">
        <v>1</v>
      </c>
      <c r="D2188" s="12">
        <v>1</v>
      </c>
      <c r="E2188" s="15">
        <v>43983</v>
      </c>
      <c r="F2188" s="12">
        <v>240</v>
      </c>
      <c r="G2188" s="12">
        <v>0</v>
      </c>
      <c r="H2188" s="17">
        <v>0</v>
      </c>
      <c r="I2188" s="31">
        <v>0</v>
      </c>
      <c r="J2188" s="12">
        <v>240</v>
      </c>
      <c r="K2188" s="11" t="s">
        <v>14</v>
      </c>
      <c r="L2188" s="11" t="s">
        <v>17</v>
      </c>
      <c r="M2188" s="12">
        <v>43.199999999999996</v>
      </c>
      <c r="N2188" s="13">
        <v>196.8</v>
      </c>
    </row>
    <row r="2189" spans="1:14" x14ac:dyDescent="0.3">
      <c r="A2189" s="7" t="s">
        <v>3837</v>
      </c>
      <c r="B2189" s="11" t="s">
        <v>3838</v>
      </c>
      <c r="C2189" s="12">
        <v>1</v>
      </c>
      <c r="D2189" s="12">
        <v>1</v>
      </c>
      <c r="E2189" s="15">
        <v>43983</v>
      </c>
      <c r="F2189" s="12">
        <v>205</v>
      </c>
      <c r="G2189" s="12">
        <v>0</v>
      </c>
      <c r="H2189" s="17">
        <v>0</v>
      </c>
      <c r="I2189" s="31">
        <v>0</v>
      </c>
      <c r="J2189" s="12">
        <v>205</v>
      </c>
      <c r="K2189" s="11" t="s">
        <v>14</v>
      </c>
      <c r="L2189" s="11" t="s">
        <v>87</v>
      </c>
      <c r="M2189" s="12">
        <v>36.9</v>
      </c>
      <c r="N2189" s="13">
        <v>168.1</v>
      </c>
    </row>
    <row r="2190" spans="1:14" x14ac:dyDescent="0.3">
      <c r="A2190" s="7" t="s">
        <v>3839</v>
      </c>
      <c r="B2190" s="11" t="s">
        <v>3840</v>
      </c>
      <c r="C2190" s="12">
        <v>1</v>
      </c>
      <c r="D2190" s="12">
        <v>1</v>
      </c>
      <c r="E2190" s="15">
        <v>43983</v>
      </c>
      <c r="F2190" s="12">
        <v>327</v>
      </c>
      <c r="G2190" s="12">
        <v>0</v>
      </c>
      <c r="H2190" s="17">
        <v>0</v>
      </c>
      <c r="I2190" s="31">
        <v>0</v>
      </c>
      <c r="J2190" s="12">
        <v>327</v>
      </c>
      <c r="K2190" s="11" t="s">
        <v>20</v>
      </c>
      <c r="L2190" s="11" t="s">
        <v>100</v>
      </c>
      <c r="M2190" s="12">
        <v>94.83</v>
      </c>
      <c r="N2190" s="13">
        <v>232.17000000000002</v>
      </c>
    </row>
    <row r="2191" spans="1:14" x14ac:dyDescent="0.3">
      <c r="A2191" s="7" t="s">
        <v>3841</v>
      </c>
      <c r="B2191" s="11" t="s">
        <v>3842</v>
      </c>
      <c r="C2191" s="12">
        <v>1</v>
      </c>
      <c r="D2191" s="12">
        <v>1</v>
      </c>
      <c r="E2191" s="15">
        <v>43983</v>
      </c>
      <c r="F2191" s="12">
        <v>313</v>
      </c>
      <c r="G2191" s="12">
        <v>0</v>
      </c>
      <c r="H2191" s="17">
        <v>0</v>
      </c>
      <c r="I2191" s="31">
        <v>0</v>
      </c>
      <c r="J2191" s="12">
        <v>313</v>
      </c>
      <c r="K2191" s="11" t="s">
        <v>20</v>
      </c>
      <c r="L2191" s="11" t="s">
        <v>21</v>
      </c>
      <c r="M2191" s="12">
        <v>93.899999999999991</v>
      </c>
      <c r="N2191" s="13">
        <v>219.10000000000002</v>
      </c>
    </row>
    <row r="2192" spans="1:14" x14ac:dyDescent="0.3">
      <c r="A2192" s="7" t="s">
        <v>3843</v>
      </c>
      <c r="B2192" s="11" t="s">
        <v>3844</v>
      </c>
      <c r="C2192" s="12">
        <v>1</v>
      </c>
      <c r="D2192" s="12">
        <v>1</v>
      </c>
      <c r="E2192" s="15">
        <v>43983</v>
      </c>
      <c r="F2192" s="12">
        <v>327</v>
      </c>
      <c r="G2192" s="12">
        <v>0</v>
      </c>
      <c r="H2192" s="17">
        <v>0</v>
      </c>
      <c r="I2192" s="31">
        <v>0</v>
      </c>
      <c r="J2192" s="12">
        <v>327</v>
      </c>
      <c r="K2192" s="11" t="s">
        <v>20</v>
      </c>
      <c r="L2192" s="11" t="s">
        <v>100</v>
      </c>
      <c r="M2192" s="12">
        <v>94.83</v>
      </c>
      <c r="N2192" s="13">
        <v>232.17000000000002</v>
      </c>
    </row>
    <row r="2193" spans="1:14" x14ac:dyDescent="0.3">
      <c r="A2193" s="7" t="s">
        <v>3845</v>
      </c>
      <c r="B2193" s="11" t="s">
        <v>3846</v>
      </c>
      <c r="C2193" s="12">
        <v>1</v>
      </c>
      <c r="D2193" s="12">
        <v>1</v>
      </c>
      <c r="E2193" s="15">
        <v>43983</v>
      </c>
      <c r="F2193" s="12">
        <v>951</v>
      </c>
      <c r="G2193" s="12">
        <v>0</v>
      </c>
      <c r="H2193" s="17">
        <v>0</v>
      </c>
      <c r="I2193" s="31">
        <v>0</v>
      </c>
      <c r="J2193" s="12">
        <v>951</v>
      </c>
      <c r="K2193" s="11" t="s">
        <v>23</v>
      </c>
      <c r="L2193" s="11" t="s">
        <v>24</v>
      </c>
      <c r="M2193" s="12">
        <v>247.26000000000002</v>
      </c>
      <c r="N2193" s="13">
        <v>703.74</v>
      </c>
    </row>
    <row r="2194" spans="1:14" x14ac:dyDescent="0.3">
      <c r="A2194" s="7" t="s">
        <v>3847</v>
      </c>
      <c r="B2194" s="11" t="s">
        <v>3848</v>
      </c>
      <c r="C2194" s="12">
        <v>1</v>
      </c>
      <c r="D2194" s="12">
        <v>1</v>
      </c>
      <c r="E2194" s="15">
        <v>43983</v>
      </c>
      <c r="F2194" s="12">
        <v>1086</v>
      </c>
      <c r="G2194" s="12">
        <v>0</v>
      </c>
      <c r="H2194" s="17">
        <v>0</v>
      </c>
      <c r="I2194" s="31">
        <v>0</v>
      </c>
      <c r="J2194" s="12">
        <v>1086</v>
      </c>
      <c r="K2194" s="11" t="s">
        <v>23</v>
      </c>
      <c r="L2194" s="11" t="s">
        <v>467</v>
      </c>
      <c r="M2194" s="12">
        <v>293.22000000000003</v>
      </c>
      <c r="N2194" s="13">
        <v>792.78</v>
      </c>
    </row>
    <row r="2195" spans="1:14" x14ac:dyDescent="0.3">
      <c r="A2195" s="7" t="s">
        <v>3849</v>
      </c>
      <c r="B2195" s="11" t="s">
        <v>3850</v>
      </c>
      <c r="C2195" s="12">
        <v>1</v>
      </c>
      <c r="D2195" s="12">
        <v>1</v>
      </c>
      <c r="E2195" s="15">
        <v>43983</v>
      </c>
      <c r="F2195" s="12">
        <v>1576</v>
      </c>
      <c r="G2195" s="12">
        <v>0</v>
      </c>
      <c r="H2195" s="17">
        <v>0</v>
      </c>
      <c r="I2195" s="31">
        <v>0</v>
      </c>
      <c r="J2195" s="12">
        <v>1576</v>
      </c>
      <c r="K2195" s="11" t="s">
        <v>26</v>
      </c>
      <c r="L2195" s="11" t="s">
        <v>407</v>
      </c>
      <c r="M2195" s="12">
        <v>520.08000000000004</v>
      </c>
      <c r="N2195" s="13">
        <v>1055.92</v>
      </c>
    </row>
    <row r="2196" spans="1:14" x14ac:dyDescent="0.3">
      <c r="A2196" s="7" t="s">
        <v>3851</v>
      </c>
      <c r="B2196" s="11" t="s">
        <v>3852</v>
      </c>
      <c r="C2196" s="12">
        <v>1</v>
      </c>
      <c r="D2196" s="12">
        <v>1</v>
      </c>
      <c r="E2196" s="15">
        <v>43983</v>
      </c>
      <c r="F2196" s="12">
        <v>447</v>
      </c>
      <c r="G2196" s="12">
        <v>0</v>
      </c>
      <c r="H2196" s="17">
        <v>0</v>
      </c>
      <c r="I2196" s="31">
        <v>0</v>
      </c>
      <c r="J2196" s="12">
        <v>447</v>
      </c>
      <c r="K2196" s="11" t="s">
        <v>63</v>
      </c>
      <c r="L2196" s="11" t="s">
        <v>64</v>
      </c>
      <c r="M2196" s="12">
        <v>156.44999999999999</v>
      </c>
      <c r="N2196" s="13">
        <v>290.55</v>
      </c>
    </row>
    <row r="2197" spans="1:14" x14ac:dyDescent="0.3">
      <c r="A2197" s="7" t="s">
        <v>3853</v>
      </c>
      <c r="B2197" s="11" t="s">
        <v>3854</v>
      </c>
      <c r="C2197" s="12">
        <v>1</v>
      </c>
      <c r="D2197" s="12">
        <v>1</v>
      </c>
      <c r="E2197" s="15">
        <v>43983</v>
      </c>
      <c r="F2197" s="12">
        <v>168</v>
      </c>
      <c r="G2197" s="12">
        <v>0</v>
      </c>
      <c r="H2197" s="17">
        <v>0</v>
      </c>
      <c r="I2197" s="31">
        <v>0</v>
      </c>
      <c r="J2197" s="12">
        <v>168</v>
      </c>
      <c r="K2197" s="11" t="s">
        <v>11</v>
      </c>
      <c r="L2197" s="11" t="s">
        <v>12</v>
      </c>
      <c r="M2197" s="12">
        <v>25.2</v>
      </c>
      <c r="N2197" s="13">
        <v>142.80000000000001</v>
      </c>
    </row>
    <row r="2198" spans="1:14" x14ac:dyDescent="0.3">
      <c r="A2198" s="7" t="s">
        <v>3855</v>
      </c>
      <c r="B2198" s="11" t="s">
        <v>3856</v>
      </c>
      <c r="C2198" s="12">
        <v>1</v>
      </c>
      <c r="D2198" s="12">
        <v>1</v>
      </c>
      <c r="E2198" s="15">
        <v>43983</v>
      </c>
      <c r="F2198" s="12">
        <v>220</v>
      </c>
      <c r="G2198" s="12">
        <v>0</v>
      </c>
      <c r="H2198" s="17">
        <v>0</v>
      </c>
      <c r="I2198" s="31">
        <v>0</v>
      </c>
      <c r="J2198" s="12">
        <v>220</v>
      </c>
      <c r="K2198" s="11" t="s">
        <v>14</v>
      </c>
      <c r="L2198" s="11" t="s">
        <v>15</v>
      </c>
      <c r="M2198" s="12">
        <v>39.6</v>
      </c>
      <c r="N2198" s="13">
        <v>180.4</v>
      </c>
    </row>
    <row r="2199" spans="1:14" x14ac:dyDescent="0.3">
      <c r="A2199" s="7" t="s">
        <v>3857</v>
      </c>
      <c r="B2199" s="11" t="s">
        <v>3858</v>
      </c>
      <c r="C2199" s="12">
        <v>1</v>
      </c>
      <c r="D2199" s="12">
        <v>1</v>
      </c>
      <c r="E2199" s="15">
        <v>43983</v>
      </c>
      <c r="F2199" s="12">
        <v>327</v>
      </c>
      <c r="G2199" s="12">
        <v>0</v>
      </c>
      <c r="H2199" s="17">
        <v>0</v>
      </c>
      <c r="I2199" s="31">
        <v>0</v>
      </c>
      <c r="J2199" s="12">
        <v>327</v>
      </c>
      <c r="K2199" s="11" t="s">
        <v>20</v>
      </c>
      <c r="L2199" s="11" t="s">
        <v>100</v>
      </c>
      <c r="M2199" s="12">
        <v>94.83</v>
      </c>
      <c r="N2199" s="13">
        <v>232.17000000000002</v>
      </c>
    </row>
    <row r="2200" spans="1:14" x14ac:dyDescent="0.3">
      <c r="A2200" s="7" t="s">
        <v>3859</v>
      </c>
      <c r="B2200" s="11" t="s">
        <v>3860</v>
      </c>
      <c r="C2200" s="12">
        <v>1</v>
      </c>
      <c r="D2200" s="12">
        <v>1</v>
      </c>
      <c r="E2200" s="15">
        <v>43983</v>
      </c>
      <c r="F2200" s="12">
        <v>255</v>
      </c>
      <c r="G2200" s="12">
        <v>0</v>
      </c>
      <c r="H2200" s="17">
        <v>0</v>
      </c>
      <c r="I2200" s="31">
        <v>0</v>
      </c>
      <c r="J2200" s="12">
        <v>255</v>
      </c>
      <c r="K2200" s="11" t="s">
        <v>20</v>
      </c>
      <c r="L2200" s="11" t="s">
        <v>102</v>
      </c>
      <c r="M2200" s="12">
        <v>66.3</v>
      </c>
      <c r="N2200" s="13">
        <v>188.7</v>
      </c>
    </row>
    <row r="2201" spans="1:14" x14ac:dyDescent="0.3">
      <c r="A2201" s="7" t="s">
        <v>3861</v>
      </c>
      <c r="B2201" s="11" t="s">
        <v>3862</v>
      </c>
      <c r="C2201" s="12">
        <v>1</v>
      </c>
      <c r="D2201" s="12">
        <v>1</v>
      </c>
      <c r="E2201" s="15">
        <v>43983</v>
      </c>
      <c r="F2201" s="12">
        <v>258</v>
      </c>
      <c r="G2201" s="12">
        <v>0</v>
      </c>
      <c r="H2201" s="17">
        <v>0</v>
      </c>
      <c r="I2201" s="31">
        <v>0</v>
      </c>
      <c r="J2201" s="12">
        <v>258</v>
      </c>
      <c r="K2201" s="11" t="s">
        <v>20</v>
      </c>
      <c r="L2201" s="11" t="s">
        <v>105</v>
      </c>
      <c r="M2201" s="12">
        <v>72.240000000000009</v>
      </c>
      <c r="N2201" s="13">
        <v>185.76</v>
      </c>
    </row>
    <row r="2202" spans="1:14" x14ac:dyDescent="0.3">
      <c r="A2202" s="7" t="s">
        <v>3863</v>
      </c>
      <c r="B2202" s="11" t="s">
        <v>3864</v>
      </c>
      <c r="C2202" s="12">
        <v>1</v>
      </c>
      <c r="D2202" s="12">
        <v>1</v>
      </c>
      <c r="E2202" s="15">
        <v>43983</v>
      </c>
      <c r="F2202" s="12">
        <v>805</v>
      </c>
      <c r="G2202" s="12">
        <v>0</v>
      </c>
      <c r="H2202" s="17">
        <v>0</v>
      </c>
      <c r="I2202" s="31">
        <v>0</v>
      </c>
      <c r="J2202" s="12">
        <v>805</v>
      </c>
      <c r="K2202" s="11" t="s">
        <v>23</v>
      </c>
      <c r="L2202" s="11" t="s">
        <v>180</v>
      </c>
      <c r="M2202" s="12">
        <v>249.55</v>
      </c>
      <c r="N2202" s="13">
        <v>555.45000000000005</v>
      </c>
    </row>
    <row r="2203" spans="1:14" x14ac:dyDescent="0.3">
      <c r="A2203" s="7" t="s">
        <v>3865</v>
      </c>
      <c r="B2203" s="11" t="s">
        <v>3866</v>
      </c>
      <c r="C2203" s="12">
        <v>1</v>
      </c>
      <c r="D2203" s="12">
        <v>1</v>
      </c>
      <c r="E2203" s="15">
        <v>43983</v>
      </c>
      <c r="F2203" s="12">
        <v>805</v>
      </c>
      <c r="G2203" s="12">
        <v>0</v>
      </c>
      <c r="H2203" s="17">
        <v>0</v>
      </c>
      <c r="I2203" s="31">
        <v>0</v>
      </c>
      <c r="J2203" s="12">
        <v>805</v>
      </c>
      <c r="K2203" s="11" t="s">
        <v>23</v>
      </c>
      <c r="L2203" s="11" t="s">
        <v>180</v>
      </c>
      <c r="M2203" s="12">
        <v>249.55</v>
      </c>
      <c r="N2203" s="13">
        <v>555.45000000000005</v>
      </c>
    </row>
    <row r="2204" spans="1:14" x14ac:dyDescent="0.3">
      <c r="A2204" s="7" t="s">
        <v>3867</v>
      </c>
      <c r="B2204" s="11" t="s">
        <v>3868</v>
      </c>
      <c r="C2204" s="12">
        <v>1</v>
      </c>
      <c r="D2204" s="12">
        <v>1</v>
      </c>
      <c r="E2204" s="15">
        <v>43983</v>
      </c>
      <c r="F2204" s="12">
        <v>1101</v>
      </c>
      <c r="G2204" s="12">
        <v>0</v>
      </c>
      <c r="H2204" s="17">
        <v>0</v>
      </c>
      <c r="I2204" s="31">
        <v>0</v>
      </c>
      <c r="J2204" s="12">
        <v>1101</v>
      </c>
      <c r="K2204" s="11" t="s">
        <v>26</v>
      </c>
      <c r="L2204" s="11" t="s">
        <v>33</v>
      </c>
      <c r="M2204" s="12">
        <v>396.36</v>
      </c>
      <c r="N2204" s="13">
        <v>704.64</v>
      </c>
    </row>
    <row r="2205" spans="1:14" x14ac:dyDescent="0.3">
      <c r="A2205" s="7" t="s">
        <v>3869</v>
      </c>
      <c r="B2205" s="11" t="s">
        <v>3870</v>
      </c>
      <c r="C2205" s="12">
        <v>1</v>
      </c>
      <c r="D2205" s="12">
        <v>1</v>
      </c>
      <c r="E2205" s="15">
        <v>43983</v>
      </c>
      <c r="F2205" s="12">
        <v>1576</v>
      </c>
      <c r="G2205" s="12">
        <v>0</v>
      </c>
      <c r="H2205" s="17">
        <v>0</v>
      </c>
      <c r="I2205" s="31">
        <v>0</v>
      </c>
      <c r="J2205" s="12">
        <v>1576</v>
      </c>
      <c r="K2205" s="11" t="s">
        <v>26</v>
      </c>
      <c r="L2205" s="11" t="s">
        <v>407</v>
      </c>
      <c r="M2205" s="12">
        <v>520.08000000000004</v>
      </c>
      <c r="N2205" s="13">
        <v>1055.92</v>
      </c>
    </row>
    <row r="2206" spans="1:14" x14ac:dyDescent="0.3">
      <c r="A2206" s="7" t="s">
        <v>3871</v>
      </c>
      <c r="B2206" s="11" t="s">
        <v>3872</v>
      </c>
      <c r="C2206" s="12">
        <v>1</v>
      </c>
      <c r="D2206" s="12">
        <v>1</v>
      </c>
      <c r="E2206" s="15">
        <v>43983</v>
      </c>
      <c r="F2206" s="12">
        <v>172</v>
      </c>
      <c r="G2206" s="12">
        <v>0</v>
      </c>
      <c r="H2206" s="17">
        <v>0</v>
      </c>
      <c r="I2206" s="31">
        <v>0</v>
      </c>
      <c r="J2206" s="12">
        <v>172</v>
      </c>
      <c r="K2206" s="11" t="s">
        <v>11</v>
      </c>
      <c r="L2206" s="11" t="s">
        <v>71</v>
      </c>
      <c r="M2206" s="12">
        <v>65.36</v>
      </c>
      <c r="N2206" s="13">
        <v>106.64</v>
      </c>
    </row>
    <row r="2207" spans="1:14" x14ac:dyDescent="0.3">
      <c r="A2207" s="7" t="s">
        <v>3873</v>
      </c>
      <c r="B2207" s="11" t="s">
        <v>3874</v>
      </c>
      <c r="C2207" s="12">
        <v>1</v>
      </c>
      <c r="D2207" s="12">
        <v>1</v>
      </c>
      <c r="E2207" s="15">
        <v>43983</v>
      </c>
      <c r="F2207" s="12">
        <v>205</v>
      </c>
      <c r="G2207" s="12">
        <v>0</v>
      </c>
      <c r="H2207" s="17">
        <v>0</v>
      </c>
      <c r="I2207" s="31">
        <v>0</v>
      </c>
      <c r="J2207" s="12">
        <v>205</v>
      </c>
      <c r="K2207" s="11" t="s">
        <v>14</v>
      </c>
      <c r="L2207" s="11" t="s">
        <v>87</v>
      </c>
      <c r="M2207" s="12">
        <v>36.9</v>
      </c>
      <c r="N2207" s="13">
        <v>168.1</v>
      </c>
    </row>
    <row r="2208" spans="1:14" x14ac:dyDescent="0.3">
      <c r="A2208" s="7" t="s">
        <v>3875</v>
      </c>
      <c r="B2208" s="11" t="s">
        <v>3876</v>
      </c>
      <c r="C2208" s="12">
        <v>1</v>
      </c>
      <c r="D2208" s="12">
        <v>1</v>
      </c>
      <c r="E2208" s="15">
        <v>43983</v>
      </c>
      <c r="F2208" s="12">
        <v>313</v>
      </c>
      <c r="G2208" s="12">
        <v>0</v>
      </c>
      <c r="H2208" s="17">
        <v>0</v>
      </c>
      <c r="I2208" s="31">
        <v>0</v>
      </c>
      <c r="J2208" s="12">
        <v>313</v>
      </c>
      <c r="K2208" s="11" t="s">
        <v>20</v>
      </c>
      <c r="L2208" s="11" t="s">
        <v>21</v>
      </c>
      <c r="M2208" s="12">
        <v>93.899999999999991</v>
      </c>
      <c r="N2208" s="13">
        <v>219.10000000000002</v>
      </c>
    </row>
    <row r="2209" spans="1:14" x14ac:dyDescent="0.3">
      <c r="A2209" s="7" t="s">
        <v>3877</v>
      </c>
      <c r="B2209" s="11" t="s">
        <v>3878</v>
      </c>
      <c r="C2209" s="12">
        <v>1</v>
      </c>
      <c r="D2209" s="12">
        <v>1</v>
      </c>
      <c r="E2209" s="15">
        <v>43983</v>
      </c>
      <c r="F2209" s="12">
        <v>255</v>
      </c>
      <c r="G2209" s="12">
        <v>0</v>
      </c>
      <c r="H2209" s="17">
        <v>0</v>
      </c>
      <c r="I2209" s="31">
        <v>0</v>
      </c>
      <c r="J2209" s="12">
        <v>255</v>
      </c>
      <c r="K2209" s="11" t="s">
        <v>20</v>
      </c>
      <c r="L2209" s="11" t="s">
        <v>102</v>
      </c>
      <c r="M2209" s="12">
        <v>66.3</v>
      </c>
      <c r="N2209" s="13">
        <v>188.7</v>
      </c>
    </row>
    <row r="2210" spans="1:14" x14ac:dyDescent="0.3">
      <c r="A2210" s="7" t="s">
        <v>3879</v>
      </c>
      <c r="B2210" s="11" t="s">
        <v>3880</v>
      </c>
      <c r="C2210" s="12">
        <v>1</v>
      </c>
      <c r="D2210" s="12">
        <v>1</v>
      </c>
      <c r="E2210" s="15">
        <v>43983</v>
      </c>
      <c r="F2210" s="12">
        <v>255</v>
      </c>
      <c r="G2210" s="12">
        <v>0</v>
      </c>
      <c r="H2210" s="17">
        <v>0</v>
      </c>
      <c r="I2210" s="31">
        <v>0</v>
      </c>
      <c r="J2210" s="12">
        <v>255</v>
      </c>
      <c r="K2210" s="11" t="s">
        <v>20</v>
      </c>
      <c r="L2210" s="11" t="s">
        <v>102</v>
      </c>
      <c r="M2210" s="12">
        <v>66.3</v>
      </c>
      <c r="N2210" s="13">
        <v>188.7</v>
      </c>
    </row>
    <row r="2211" spans="1:14" x14ac:dyDescent="0.3">
      <c r="A2211" s="7" t="s">
        <v>3881</v>
      </c>
      <c r="B2211" s="11" t="s">
        <v>3882</v>
      </c>
      <c r="C2211" s="12">
        <v>1</v>
      </c>
      <c r="D2211" s="12">
        <v>1</v>
      </c>
      <c r="E2211" s="15">
        <v>43983</v>
      </c>
      <c r="F2211" s="12">
        <v>992</v>
      </c>
      <c r="G2211" s="12">
        <v>0</v>
      </c>
      <c r="H2211" s="17">
        <v>0</v>
      </c>
      <c r="I2211" s="31">
        <v>0</v>
      </c>
      <c r="J2211" s="12">
        <v>992</v>
      </c>
      <c r="K2211" s="11" t="s">
        <v>23</v>
      </c>
      <c r="L2211" s="11" t="s">
        <v>215</v>
      </c>
      <c r="M2211" s="12">
        <v>307.52</v>
      </c>
      <c r="N2211" s="13">
        <v>684.48</v>
      </c>
    </row>
    <row r="2212" spans="1:14" x14ac:dyDescent="0.3">
      <c r="A2212" s="7" t="s">
        <v>3883</v>
      </c>
      <c r="B2212" s="11" t="s">
        <v>3884</v>
      </c>
      <c r="C2212" s="12">
        <v>1</v>
      </c>
      <c r="D2212" s="12">
        <v>1</v>
      </c>
      <c r="E2212" s="15">
        <v>43983</v>
      </c>
      <c r="F2212" s="12">
        <v>526</v>
      </c>
      <c r="G2212" s="12">
        <v>0</v>
      </c>
      <c r="H2212" s="17">
        <v>0</v>
      </c>
      <c r="I2212" s="31">
        <v>0</v>
      </c>
      <c r="J2212" s="12">
        <v>526</v>
      </c>
      <c r="K2212" s="11" t="s">
        <v>23</v>
      </c>
      <c r="L2212" s="11" t="s">
        <v>183</v>
      </c>
      <c r="M2212" s="12">
        <v>210.4</v>
      </c>
      <c r="N2212" s="13">
        <v>315.60000000000002</v>
      </c>
    </row>
    <row r="2213" spans="1:14" x14ac:dyDescent="0.3">
      <c r="A2213" s="7" t="s">
        <v>3885</v>
      </c>
      <c r="B2213" s="11" t="s">
        <v>3886</v>
      </c>
      <c r="C2213" s="12">
        <v>1</v>
      </c>
      <c r="D2213" s="12">
        <v>1</v>
      </c>
      <c r="E2213" s="15">
        <v>43983</v>
      </c>
      <c r="F2213" s="12">
        <v>1491</v>
      </c>
      <c r="G2213" s="12">
        <v>0</v>
      </c>
      <c r="H2213" s="17">
        <v>0</v>
      </c>
      <c r="I2213" s="31">
        <v>0</v>
      </c>
      <c r="J2213" s="12">
        <v>1491</v>
      </c>
      <c r="K2213" s="11" t="s">
        <v>26</v>
      </c>
      <c r="L2213" s="11" t="s">
        <v>31</v>
      </c>
      <c r="M2213" s="12">
        <v>506.94000000000005</v>
      </c>
      <c r="N2213" s="13">
        <v>984.06</v>
      </c>
    </row>
    <row r="2214" spans="1:14" x14ac:dyDescent="0.3">
      <c r="A2214" s="7" t="s">
        <v>3887</v>
      </c>
      <c r="B2214" s="11" t="s">
        <v>3888</v>
      </c>
      <c r="C2214" s="12">
        <v>1</v>
      </c>
      <c r="D2214" s="12">
        <v>1</v>
      </c>
      <c r="E2214" s="15">
        <v>43983</v>
      </c>
      <c r="F2214" s="12">
        <v>1491</v>
      </c>
      <c r="G2214" s="12">
        <v>0</v>
      </c>
      <c r="H2214" s="17">
        <v>0</v>
      </c>
      <c r="I2214" s="31">
        <v>0</v>
      </c>
      <c r="J2214" s="12">
        <v>1491</v>
      </c>
      <c r="K2214" s="11" t="s">
        <v>26</v>
      </c>
      <c r="L2214" s="11" t="s">
        <v>31</v>
      </c>
      <c r="M2214" s="12">
        <v>506.94000000000005</v>
      </c>
      <c r="N2214" s="13">
        <v>984.06</v>
      </c>
    </row>
    <row r="2215" spans="1:14" x14ac:dyDescent="0.3">
      <c r="A2215" s="7" t="s">
        <v>3889</v>
      </c>
      <c r="B2215" s="11" t="s">
        <v>3890</v>
      </c>
      <c r="C2215" s="12">
        <v>1</v>
      </c>
      <c r="D2215" s="12">
        <v>1</v>
      </c>
      <c r="E2215" s="15">
        <v>43983</v>
      </c>
      <c r="F2215" s="12">
        <v>1576</v>
      </c>
      <c r="G2215" s="12">
        <v>0</v>
      </c>
      <c r="H2215" s="17">
        <v>0</v>
      </c>
      <c r="I2215" s="31">
        <v>0</v>
      </c>
      <c r="J2215" s="12">
        <v>1576</v>
      </c>
      <c r="K2215" s="11" t="s">
        <v>26</v>
      </c>
      <c r="L2215" s="11" t="s">
        <v>407</v>
      </c>
      <c r="M2215" s="12">
        <v>520.08000000000004</v>
      </c>
      <c r="N2215" s="13">
        <v>1055.92</v>
      </c>
    </row>
    <row r="2216" spans="1:14" x14ac:dyDescent="0.3">
      <c r="A2216" s="7" t="s">
        <v>3891</v>
      </c>
      <c r="B2216" s="11" t="s">
        <v>3892</v>
      </c>
      <c r="C2216" s="12">
        <v>1</v>
      </c>
      <c r="D2216" s="12">
        <v>1</v>
      </c>
      <c r="E2216" s="15">
        <v>43983</v>
      </c>
      <c r="F2216" s="12">
        <v>168</v>
      </c>
      <c r="G2216" s="12">
        <v>0</v>
      </c>
      <c r="H2216" s="17">
        <v>0</v>
      </c>
      <c r="I2216" s="31">
        <v>0</v>
      </c>
      <c r="J2216" s="12">
        <v>168</v>
      </c>
      <c r="K2216" s="11" t="s">
        <v>11</v>
      </c>
      <c r="L2216" s="11" t="s">
        <v>12</v>
      </c>
      <c r="M2216" s="12">
        <v>25.2</v>
      </c>
      <c r="N2216" s="13">
        <v>142.80000000000001</v>
      </c>
    </row>
    <row r="2217" spans="1:14" x14ac:dyDescent="0.3">
      <c r="A2217" s="7" t="s">
        <v>3893</v>
      </c>
      <c r="B2217" s="11" t="s">
        <v>3894</v>
      </c>
      <c r="C2217" s="12">
        <v>1</v>
      </c>
      <c r="D2217" s="12">
        <v>1</v>
      </c>
      <c r="E2217" s="15">
        <v>43983</v>
      </c>
      <c r="F2217" s="12">
        <v>220</v>
      </c>
      <c r="G2217" s="12">
        <v>0</v>
      </c>
      <c r="H2217" s="17">
        <v>0</v>
      </c>
      <c r="I2217" s="31">
        <v>0</v>
      </c>
      <c r="J2217" s="12">
        <v>220</v>
      </c>
      <c r="K2217" s="11" t="s">
        <v>14</v>
      </c>
      <c r="L2217" s="11" t="s">
        <v>15</v>
      </c>
      <c r="M2217" s="12">
        <v>39.6</v>
      </c>
      <c r="N2217" s="13">
        <v>180.4</v>
      </c>
    </row>
    <row r="2218" spans="1:14" x14ac:dyDescent="0.3">
      <c r="A2218" s="7" t="s">
        <v>3895</v>
      </c>
      <c r="B2218" s="11" t="s">
        <v>3896</v>
      </c>
      <c r="C2218" s="12">
        <v>1</v>
      </c>
      <c r="D2218" s="12">
        <v>1</v>
      </c>
      <c r="E2218" s="15">
        <v>43983</v>
      </c>
      <c r="F2218" s="12">
        <v>313</v>
      </c>
      <c r="G2218" s="12">
        <v>0</v>
      </c>
      <c r="H2218" s="17">
        <v>0</v>
      </c>
      <c r="I2218" s="31">
        <v>0</v>
      </c>
      <c r="J2218" s="12">
        <v>313</v>
      </c>
      <c r="K2218" s="11" t="s">
        <v>20</v>
      </c>
      <c r="L2218" s="11" t="s">
        <v>21</v>
      </c>
      <c r="M2218" s="12">
        <v>93.899999999999991</v>
      </c>
      <c r="N2218" s="13">
        <v>219.10000000000002</v>
      </c>
    </row>
    <row r="2219" spans="1:14" x14ac:dyDescent="0.3">
      <c r="A2219" s="7" t="s">
        <v>3897</v>
      </c>
      <c r="B2219" s="11" t="s">
        <v>3898</v>
      </c>
      <c r="C2219" s="12">
        <v>1</v>
      </c>
      <c r="D2219" s="12">
        <v>1</v>
      </c>
      <c r="E2219" s="15">
        <v>43983</v>
      </c>
      <c r="F2219" s="12">
        <v>327</v>
      </c>
      <c r="G2219" s="12">
        <v>0</v>
      </c>
      <c r="H2219" s="17">
        <v>0</v>
      </c>
      <c r="I2219" s="31">
        <v>0</v>
      </c>
      <c r="J2219" s="12">
        <v>327</v>
      </c>
      <c r="K2219" s="11" t="s">
        <v>20</v>
      </c>
      <c r="L2219" s="11" t="s">
        <v>100</v>
      </c>
      <c r="M2219" s="12">
        <v>94.83</v>
      </c>
      <c r="N2219" s="13">
        <v>232.17000000000002</v>
      </c>
    </row>
    <row r="2220" spans="1:14" x14ac:dyDescent="0.3">
      <c r="A2220" s="7" t="s">
        <v>3899</v>
      </c>
      <c r="B2220" s="11" t="s">
        <v>3900</v>
      </c>
      <c r="C2220" s="12">
        <v>1</v>
      </c>
      <c r="D2220" s="12">
        <v>1</v>
      </c>
      <c r="E2220" s="15">
        <v>43983</v>
      </c>
      <c r="F2220" s="12">
        <v>990</v>
      </c>
      <c r="G2220" s="12">
        <v>0</v>
      </c>
      <c r="H2220" s="17">
        <v>0</v>
      </c>
      <c r="I2220" s="31">
        <v>0</v>
      </c>
      <c r="J2220" s="12">
        <v>990</v>
      </c>
      <c r="K2220" s="11" t="s">
        <v>23</v>
      </c>
      <c r="L2220" s="11" t="s">
        <v>212</v>
      </c>
      <c r="M2220" s="12">
        <v>316.8</v>
      </c>
      <c r="N2220" s="13">
        <v>673.2</v>
      </c>
    </row>
    <row r="2221" spans="1:14" x14ac:dyDescent="0.3">
      <c r="A2221" s="7" t="s">
        <v>3901</v>
      </c>
      <c r="B2221" s="11" t="s">
        <v>3902</v>
      </c>
      <c r="C2221" s="12">
        <v>1</v>
      </c>
      <c r="D2221" s="12">
        <v>1</v>
      </c>
      <c r="E2221" s="15">
        <v>43983</v>
      </c>
      <c r="F2221" s="12">
        <v>1086</v>
      </c>
      <c r="G2221" s="12">
        <v>0</v>
      </c>
      <c r="H2221" s="17">
        <v>0</v>
      </c>
      <c r="I2221" s="31">
        <v>0</v>
      </c>
      <c r="J2221" s="12">
        <v>1086</v>
      </c>
      <c r="K2221" s="11" t="s">
        <v>23</v>
      </c>
      <c r="L2221" s="11" t="s">
        <v>467</v>
      </c>
      <c r="M2221" s="12">
        <v>293.22000000000003</v>
      </c>
      <c r="N2221" s="13">
        <v>792.78</v>
      </c>
    </row>
    <row r="2222" spans="1:14" x14ac:dyDescent="0.3">
      <c r="A2222" s="7" t="s">
        <v>3903</v>
      </c>
      <c r="B2222" s="11" t="s">
        <v>3904</v>
      </c>
      <c r="C2222" s="12">
        <v>1</v>
      </c>
      <c r="D2222" s="12">
        <v>1</v>
      </c>
      <c r="E2222" s="15">
        <v>43983</v>
      </c>
      <c r="F2222" s="12">
        <v>1491</v>
      </c>
      <c r="G2222" s="12">
        <v>0</v>
      </c>
      <c r="H2222" s="17">
        <v>0</v>
      </c>
      <c r="I2222" s="31">
        <v>0</v>
      </c>
      <c r="J2222" s="12">
        <v>1491</v>
      </c>
      <c r="K2222" s="11" t="s">
        <v>26</v>
      </c>
      <c r="L2222" s="11" t="s">
        <v>31</v>
      </c>
      <c r="M2222" s="12">
        <v>506.94000000000005</v>
      </c>
      <c r="N2222" s="13">
        <v>984.06</v>
      </c>
    </row>
    <row r="2223" spans="1:14" x14ac:dyDescent="0.3">
      <c r="A2223" s="7" t="s">
        <v>3905</v>
      </c>
      <c r="B2223" s="11" t="s">
        <v>3906</v>
      </c>
      <c r="C2223" s="12">
        <v>1</v>
      </c>
      <c r="D2223" s="12">
        <v>1</v>
      </c>
      <c r="E2223" s="15">
        <v>43983</v>
      </c>
      <c r="F2223" s="12">
        <v>948</v>
      </c>
      <c r="G2223" s="12">
        <v>0</v>
      </c>
      <c r="H2223" s="17">
        <v>0</v>
      </c>
      <c r="I2223" s="31">
        <v>0</v>
      </c>
      <c r="J2223" s="12">
        <v>948</v>
      </c>
      <c r="K2223" s="11" t="s">
        <v>26</v>
      </c>
      <c r="L2223" s="11" t="s">
        <v>27</v>
      </c>
      <c r="M2223" s="12">
        <v>303.36</v>
      </c>
      <c r="N2223" s="13">
        <v>644.64</v>
      </c>
    </row>
    <row r="2224" spans="1:14" x14ac:dyDescent="0.3">
      <c r="A2224" s="7" t="s">
        <v>3907</v>
      </c>
      <c r="B2224" s="11" t="s">
        <v>3908</v>
      </c>
      <c r="C2224" s="12">
        <v>1</v>
      </c>
      <c r="D2224" s="12">
        <v>1</v>
      </c>
      <c r="E2224" s="15">
        <v>43983</v>
      </c>
      <c r="F2224" s="12">
        <v>1491</v>
      </c>
      <c r="G2224" s="12">
        <v>0</v>
      </c>
      <c r="H2224" s="17">
        <v>0</v>
      </c>
      <c r="I2224" s="31">
        <v>0</v>
      </c>
      <c r="J2224" s="12">
        <v>1491</v>
      </c>
      <c r="K2224" s="11" t="s">
        <v>26</v>
      </c>
      <c r="L2224" s="11" t="s">
        <v>31</v>
      </c>
      <c r="M2224" s="12">
        <v>506.94000000000005</v>
      </c>
      <c r="N2224" s="13">
        <v>984.06</v>
      </c>
    </row>
    <row r="2225" spans="1:14" x14ac:dyDescent="0.3">
      <c r="A2225" s="7" t="s">
        <v>3909</v>
      </c>
      <c r="B2225" s="11" t="s">
        <v>3910</v>
      </c>
      <c r="C2225" s="12">
        <v>1</v>
      </c>
      <c r="D2225" s="12">
        <v>1</v>
      </c>
      <c r="E2225" s="15">
        <v>43983</v>
      </c>
      <c r="F2225" s="12">
        <v>948</v>
      </c>
      <c r="G2225" s="12">
        <v>0</v>
      </c>
      <c r="H2225" s="17">
        <v>0</v>
      </c>
      <c r="I2225" s="31">
        <v>0</v>
      </c>
      <c r="J2225" s="12">
        <v>948</v>
      </c>
      <c r="K2225" s="11" t="s">
        <v>26</v>
      </c>
      <c r="L2225" s="11" t="s">
        <v>27</v>
      </c>
      <c r="M2225" s="12">
        <v>303.36</v>
      </c>
      <c r="N2225" s="13">
        <v>644.64</v>
      </c>
    </row>
    <row r="2226" spans="1:14" x14ac:dyDescent="0.3">
      <c r="A2226" s="7" t="s">
        <v>3911</v>
      </c>
      <c r="B2226" s="11" t="s">
        <v>3912</v>
      </c>
      <c r="C2226" s="12">
        <v>1</v>
      </c>
      <c r="D2226" s="12">
        <v>1</v>
      </c>
      <c r="E2226" s="15">
        <v>43983</v>
      </c>
      <c r="F2226" s="12">
        <v>144</v>
      </c>
      <c r="G2226" s="12">
        <v>0</v>
      </c>
      <c r="H2226" s="17">
        <v>0</v>
      </c>
      <c r="I2226" s="31">
        <v>0</v>
      </c>
      <c r="J2226" s="12">
        <v>144</v>
      </c>
      <c r="K2226" s="11" t="s">
        <v>11</v>
      </c>
      <c r="L2226" s="11" t="s">
        <v>119</v>
      </c>
      <c r="M2226" s="12">
        <v>66.240000000000009</v>
      </c>
      <c r="N2226" s="13">
        <v>77.759999999999991</v>
      </c>
    </row>
    <row r="2227" spans="1:14" x14ac:dyDescent="0.3">
      <c r="A2227" s="7" t="s">
        <v>3913</v>
      </c>
      <c r="B2227" s="11" t="s">
        <v>3914</v>
      </c>
      <c r="C2227" s="12">
        <v>1</v>
      </c>
      <c r="D2227" s="12">
        <v>1</v>
      </c>
      <c r="E2227" s="15">
        <v>43983</v>
      </c>
      <c r="F2227" s="12">
        <v>192</v>
      </c>
      <c r="G2227" s="12">
        <v>0</v>
      </c>
      <c r="H2227" s="17">
        <v>0</v>
      </c>
      <c r="I2227" s="31">
        <v>0</v>
      </c>
      <c r="J2227" s="12">
        <v>192</v>
      </c>
      <c r="K2227" s="11" t="s">
        <v>14</v>
      </c>
      <c r="L2227" s="11" t="s">
        <v>78</v>
      </c>
      <c r="M2227" s="12">
        <v>34.56</v>
      </c>
      <c r="N2227" s="13">
        <v>157.44</v>
      </c>
    </row>
    <row r="2228" spans="1:14" x14ac:dyDescent="0.3">
      <c r="A2228" s="7" t="s">
        <v>3915</v>
      </c>
      <c r="B2228" s="11" t="s">
        <v>3916</v>
      </c>
      <c r="C2228" s="12">
        <v>1</v>
      </c>
      <c r="D2228" s="12">
        <v>1</v>
      </c>
      <c r="E2228" s="15">
        <v>43983</v>
      </c>
      <c r="F2228" s="12">
        <v>327</v>
      </c>
      <c r="G2228" s="12">
        <v>0</v>
      </c>
      <c r="H2228" s="17">
        <v>0</v>
      </c>
      <c r="I2228" s="31">
        <v>0</v>
      </c>
      <c r="J2228" s="12">
        <v>327</v>
      </c>
      <c r="K2228" s="11" t="s">
        <v>20</v>
      </c>
      <c r="L2228" s="11" t="s">
        <v>100</v>
      </c>
      <c r="M2228" s="12">
        <v>94.83</v>
      </c>
      <c r="N2228" s="13">
        <v>232.17000000000002</v>
      </c>
    </row>
    <row r="2229" spans="1:14" x14ac:dyDescent="0.3">
      <c r="A2229" s="7" t="s">
        <v>3917</v>
      </c>
      <c r="B2229" s="11" t="s">
        <v>3918</v>
      </c>
      <c r="C2229" s="12">
        <v>1</v>
      </c>
      <c r="D2229" s="12">
        <v>1</v>
      </c>
      <c r="E2229" s="15">
        <v>43983</v>
      </c>
      <c r="F2229" s="12">
        <v>990</v>
      </c>
      <c r="G2229" s="12">
        <v>0</v>
      </c>
      <c r="H2229" s="17">
        <v>0</v>
      </c>
      <c r="I2229" s="31">
        <v>0</v>
      </c>
      <c r="J2229" s="12">
        <v>990</v>
      </c>
      <c r="K2229" s="11" t="s">
        <v>23</v>
      </c>
      <c r="L2229" s="11" t="s">
        <v>212</v>
      </c>
      <c r="M2229" s="12">
        <v>316.8</v>
      </c>
      <c r="N2229" s="13">
        <v>673.2</v>
      </c>
    </row>
    <row r="2230" spans="1:14" x14ac:dyDescent="0.3">
      <c r="A2230" s="7" t="s">
        <v>3919</v>
      </c>
      <c r="B2230" s="11" t="s">
        <v>3920</v>
      </c>
      <c r="C2230" s="12">
        <v>1</v>
      </c>
      <c r="D2230" s="12">
        <v>1</v>
      </c>
      <c r="E2230" s="15">
        <v>43983</v>
      </c>
      <c r="F2230" s="12">
        <v>474</v>
      </c>
      <c r="G2230" s="12">
        <v>0</v>
      </c>
      <c r="H2230" s="17">
        <v>0</v>
      </c>
      <c r="I2230" s="31">
        <v>0</v>
      </c>
      <c r="J2230" s="12">
        <v>474</v>
      </c>
      <c r="K2230" s="11" t="s">
        <v>23</v>
      </c>
      <c r="L2230" s="11" t="s">
        <v>499</v>
      </c>
      <c r="M2230" s="12">
        <v>175.38</v>
      </c>
      <c r="N2230" s="13">
        <v>298.62</v>
      </c>
    </row>
    <row r="2231" spans="1:14" x14ac:dyDescent="0.3">
      <c r="A2231" s="7" t="s">
        <v>3921</v>
      </c>
      <c r="B2231" s="11" t="s">
        <v>3922</v>
      </c>
      <c r="C2231" s="12">
        <v>1</v>
      </c>
      <c r="D2231" s="12">
        <v>1</v>
      </c>
      <c r="E2231" s="15">
        <v>43983</v>
      </c>
      <c r="F2231" s="12">
        <v>948</v>
      </c>
      <c r="G2231" s="12">
        <v>0</v>
      </c>
      <c r="H2231" s="17">
        <v>0</v>
      </c>
      <c r="I2231" s="31">
        <v>0</v>
      </c>
      <c r="J2231" s="12">
        <v>948</v>
      </c>
      <c r="K2231" s="11" t="s">
        <v>26</v>
      </c>
      <c r="L2231" s="11" t="s">
        <v>27</v>
      </c>
      <c r="M2231" s="12">
        <v>303.36</v>
      </c>
      <c r="N2231" s="13">
        <v>644.64</v>
      </c>
    </row>
    <row r="2232" spans="1:14" x14ac:dyDescent="0.3">
      <c r="A2232" s="7" t="s">
        <v>3923</v>
      </c>
      <c r="B2232" s="11" t="s">
        <v>3924</v>
      </c>
      <c r="C2232" s="12">
        <v>1</v>
      </c>
      <c r="D2232" s="12">
        <v>1</v>
      </c>
      <c r="E2232" s="15">
        <v>43983</v>
      </c>
      <c r="F2232" s="12">
        <v>948</v>
      </c>
      <c r="G2232" s="12">
        <v>0</v>
      </c>
      <c r="H2232" s="17">
        <v>0</v>
      </c>
      <c r="I2232" s="31">
        <v>0</v>
      </c>
      <c r="J2232" s="12">
        <v>948</v>
      </c>
      <c r="K2232" s="11" t="s">
        <v>26</v>
      </c>
      <c r="L2232" s="11" t="s">
        <v>27</v>
      </c>
      <c r="M2232" s="12">
        <v>303.36</v>
      </c>
      <c r="N2232" s="13">
        <v>644.64</v>
      </c>
    </row>
    <row r="2233" spans="1:14" x14ac:dyDescent="0.3">
      <c r="A2233" s="7" t="s">
        <v>3925</v>
      </c>
      <c r="B2233" s="11" t="s">
        <v>3926</v>
      </c>
      <c r="C2233" s="12">
        <v>1</v>
      </c>
      <c r="D2233" s="12">
        <v>1</v>
      </c>
      <c r="E2233" s="15">
        <v>43983</v>
      </c>
      <c r="F2233" s="12">
        <v>1576</v>
      </c>
      <c r="G2233" s="12">
        <v>0</v>
      </c>
      <c r="H2233" s="17">
        <v>0</v>
      </c>
      <c r="I2233" s="31">
        <v>0</v>
      </c>
      <c r="J2233" s="12">
        <v>1576</v>
      </c>
      <c r="K2233" s="11" t="s">
        <v>26</v>
      </c>
      <c r="L2233" s="11" t="s">
        <v>407</v>
      </c>
      <c r="M2233" s="12">
        <v>520.08000000000004</v>
      </c>
      <c r="N2233" s="13">
        <v>1055.92</v>
      </c>
    </row>
    <row r="2234" spans="1:14" x14ac:dyDescent="0.3">
      <c r="A2234" s="7" t="s">
        <v>3927</v>
      </c>
      <c r="B2234" s="11" t="s">
        <v>3928</v>
      </c>
      <c r="C2234" s="12">
        <v>1</v>
      </c>
      <c r="D2234" s="12">
        <v>1</v>
      </c>
      <c r="E2234" s="15">
        <v>43983</v>
      </c>
      <c r="F2234" s="12">
        <v>948</v>
      </c>
      <c r="G2234" s="12">
        <v>0</v>
      </c>
      <c r="H2234" s="17">
        <v>0</v>
      </c>
      <c r="I2234" s="31">
        <v>0</v>
      </c>
      <c r="J2234" s="12">
        <v>948</v>
      </c>
      <c r="K2234" s="11" t="s">
        <v>26</v>
      </c>
      <c r="L2234" s="11" t="s">
        <v>27</v>
      </c>
      <c r="M2234" s="12">
        <v>303.36</v>
      </c>
      <c r="N2234" s="13">
        <v>644.64</v>
      </c>
    </row>
    <row r="2235" spans="1:14" x14ac:dyDescent="0.3">
      <c r="A2235" s="7" t="s">
        <v>3929</v>
      </c>
      <c r="B2235" s="11" t="s">
        <v>3930</v>
      </c>
      <c r="C2235" s="12">
        <v>1</v>
      </c>
      <c r="D2235" s="12">
        <v>1</v>
      </c>
      <c r="E2235" s="15">
        <v>43983</v>
      </c>
      <c r="F2235" s="12">
        <v>510</v>
      </c>
      <c r="G2235" s="12">
        <v>0</v>
      </c>
      <c r="H2235" s="17">
        <v>0</v>
      </c>
      <c r="I2235" s="31">
        <v>0</v>
      </c>
      <c r="J2235" s="12">
        <v>510</v>
      </c>
      <c r="K2235" s="11" t="s">
        <v>41</v>
      </c>
      <c r="L2235" s="11" t="s">
        <v>42</v>
      </c>
      <c r="M2235" s="12">
        <v>163.20000000000002</v>
      </c>
      <c r="N2235" s="13">
        <v>346.79999999999995</v>
      </c>
    </row>
    <row r="2236" spans="1:14" x14ac:dyDescent="0.3">
      <c r="A2236" s="7" t="s">
        <v>3931</v>
      </c>
      <c r="B2236" s="11" t="s">
        <v>3932</v>
      </c>
      <c r="C2236" s="12">
        <v>1</v>
      </c>
      <c r="D2236" s="12">
        <v>1</v>
      </c>
      <c r="E2236" s="15">
        <v>43983</v>
      </c>
      <c r="F2236" s="12">
        <v>383</v>
      </c>
      <c r="G2236" s="12">
        <v>0</v>
      </c>
      <c r="H2236" s="17">
        <v>0</v>
      </c>
      <c r="I2236" s="31">
        <v>0</v>
      </c>
      <c r="J2236" s="12">
        <v>383</v>
      </c>
      <c r="K2236" s="11" t="s">
        <v>63</v>
      </c>
      <c r="L2236" s="11" t="s">
        <v>66</v>
      </c>
      <c r="M2236" s="12">
        <v>122.56</v>
      </c>
      <c r="N2236" s="13">
        <v>260.44</v>
      </c>
    </row>
    <row r="2237" spans="1:14" x14ac:dyDescent="0.3">
      <c r="A2237" s="7" t="s">
        <v>3933</v>
      </c>
      <c r="B2237" s="11" t="s">
        <v>3934</v>
      </c>
      <c r="C2237" s="12">
        <v>1</v>
      </c>
      <c r="D2237" s="12">
        <v>1</v>
      </c>
      <c r="E2237" s="15">
        <v>43983</v>
      </c>
      <c r="F2237" s="12">
        <v>168</v>
      </c>
      <c r="G2237" s="12">
        <v>0</v>
      </c>
      <c r="H2237" s="17">
        <v>0</v>
      </c>
      <c r="I2237" s="31">
        <v>0</v>
      </c>
      <c r="J2237" s="12">
        <v>168</v>
      </c>
      <c r="K2237" s="11" t="s">
        <v>11</v>
      </c>
      <c r="L2237" s="11" t="s">
        <v>12</v>
      </c>
      <c r="M2237" s="12">
        <v>25.2</v>
      </c>
      <c r="N2237" s="13">
        <v>142.80000000000001</v>
      </c>
    </row>
    <row r="2238" spans="1:14" x14ac:dyDescent="0.3">
      <c r="A2238" s="7" t="s">
        <v>3935</v>
      </c>
      <c r="B2238" s="11" t="s">
        <v>3936</v>
      </c>
      <c r="C2238" s="12">
        <v>1</v>
      </c>
      <c r="D2238" s="12">
        <v>1</v>
      </c>
      <c r="E2238" s="15">
        <v>43983</v>
      </c>
      <c r="F2238" s="12">
        <v>205</v>
      </c>
      <c r="G2238" s="12">
        <v>0</v>
      </c>
      <c r="H2238" s="17">
        <v>0</v>
      </c>
      <c r="I2238" s="31">
        <v>0</v>
      </c>
      <c r="J2238" s="12">
        <v>205</v>
      </c>
      <c r="K2238" s="11" t="s">
        <v>14</v>
      </c>
      <c r="L2238" s="11" t="s">
        <v>87</v>
      </c>
      <c r="M2238" s="12">
        <v>36.9</v>
      </c>
      <c r="N2238" s="13">
        <v>168.1</v>
      </c>
    </row>
    <row r="2239" spans="1:14" x14ac:dyDescent="0.3">
      <c r="A2239" s="7" t="s">
        <v>3937</v>
      </c>
      <c r="B2239" s="11" t="s">
        <v>3938</v>
      </c>
      <c r="C2239" s="12">
        <v>1</v>
      </c>
      <c r="D2239" s="12">
        <v>1</v>
      </c>
      <c r="E2239" s="15">
        <v>43983</v>
      </c>
      <c r="F2239" s="12">
        <v>205</v>
      </c>
      <c r="G2239" s="12">
        <v>0</v>
      </c>
      <c r="H2239" s="17">
        <v>0</v>
      </c>
      <c r="I2239" s="31">
        <v>0</v>
      </c>
      <c r="J2239" s="12">
        <v>205</v>
      </c>
      <c r="K2239" s="11" t="s">
        <v>14</v>
      </c>
      <c r="L2239" s="11" t="s">
        <v>87</v>
      </c>
      <c r="M2239" s="12">
        <v>36.9</v>
      </c>
      <c r="N2239" s="13">
        <v>168.1</v>
      </c>
    </row>
    <row r="2240" spans="1:14" x14ac:dyDescent="0.3">
      <c r="A2240" s="7" t="s">
        <v>3939</v>
      </c>
      <c r="B2240" s="11" t="s">
        <v>3940</v>
      </c>
      <c r="C2240" s="12">
        <v>1</v>
      </c>
      <c r="D2240" s="12">
        <v>1</v>
      </c>
      <c r="E2240" s="15">
        <v>43983</v>
      </c>
      <c r="F2240" s="12">
        <v>258</v>
      </c>
      <c r="G2240" s="12">
        <v>0</v>
      </c>
      <c r="H2240" s="17">
        <v>0</v>
      </c>
      <c r="I2240" s="31">
        <v>0</v>
      </c>
      <c r="J2240" s="12">
        <v>258</v>
      </c>
      <c r="K2240" s="11" t="s">
        <v>20</v>
      </c>
      <c r="L2240" s="11" t="s">
        <v>105</v>
      </c>
      <c r="M2240" s="12">
        <v>72.240000000000009</v>
      </c>
      <c r="N2240" s="13">
        <v>185.76</v>
      </c>
    </row>
    <row r="2241" spans="1:14" x14ac:dyDescent="0.3">
      <c r="A2241" s="7" t="s">
        <v>3941</v>
      </c>
      <c r="B2241" s="11" t="s">
        <v>3942</v>
      </c>
      <c r="C2241" s="12">
        <v>1</v>
      </c>
      <c r="D2241" s="12">
        <v>1</v>
      </c>
      <c r="E2241" s="15">
        <v>43983</v>
      </c>
      <c r="F2241" s="12">
        <v>327</v>
      </c>
      <c r="G2241" s="12">
        <v>0</v>
      </c>
      <c r="H2241" s="17">
        <v>0</v>
      </c>
      <c r="I2241" s="31">
        <v>0</v>
      </c>
      <c r="J2241" s="12">
        <v>327</v>
      </c>
      <c r="K2241" s="11" t="s">
        <v>20</v>
      </c>
      <c r="L2241" s="11" t="s">
        <v>100</v>
      </c>
      <c r="M2241" s="12">
        <v>94.83</v>
      </c>
      <c r="N2241" s="13">
        <v>232.17000000000002</v>
      </c>
    </row>
    <row r="2242" spans="1:14" x14ac:dyDescent="0.3">
      <c r="A2242" s="7" t="s">
        <v>3943</v>
      </c>
      <c r="B2242" s="11" t="s">
        <v>3944</v>
      </c>
      <c r="C2242" s="12">
        <v>1</v>
      </c>
      <c r="D2242" s="12">
        <v>1</v>
      </c>
      <c r="E2242" s="15">
        <v>43983</v>
      </c>
      <c r="F2242" s="12">
        <v>258</v>
      </c>
      <c r="G2242" s="12">
        <v>0</v>
      </c>
      <c r="H2242" s="17">
        <v>0</v>
      </c>
      <c r="I2242" s="31">
        <v>0</v>
      </c>
      <c r="J2242" s="12">
        <v>258</v>
      </c>
      <c r="K2242" s="11" t="s">
        <v>20</v>
      </c>
      <c r="L2242" s="11" t="s">
        <v>105</v>
      </c>
      <c r="M2242" s="12">
        <v>72.240000000000009</v>
      </c>
      <c r="N2242" s="13">
        <v>185.76</v>
      </c>
    </row>
    <row r="2243" spans="1:14" x14ac:dyDescent="0.3">
      <c r="A2243" s="7" t="s">
        <v>3945</v>
      </c>
      <c r="B2243" s="11" t="s">
        <v>3946</v>
      </c>
      <c r="C2243" s="12">
        <v>1</v>
      </c>
      <c r="D2243" s="12">
        <v>1</v>
      </c>
      <c r="E2243" s="15">
        <v>43983</v>
      </c>
      <c r="F2243" s="12">
        <v>474</v>
      </c>
      <c r="G2243" s="12">
        <v>0</v>
      </c>
      <c r="H2243" s="17">
        <v>0</v>
      </c>
      <c r="I2243" s="31">
        <v>0</v>
      </c>
      <c r="J2243" s="12">
        <v>474</v>
      </c>
      <c r="K2243" s="11" t="s">
        <v>23</v>
      </c>
      <c r="L2243" s="11" t="s">
        <v>499</v>
      </c>
      <c r="M2243" s="12">
        <v>175.38</v>
      </c>
      <c r="N2243" s="13">
        <v>298.62</v>
      </c>
    </row>
    <row r="2244" spans="1:14" x14ac:dyDescent="0.3">
      <c r="A2244" s="7" t="s">
        <v>3947</v>
      </c>
      <c r="B2244" s="11" t="s">
        <v>3948</v>
      </c>
      <c r="C2244" s="12">
        <v>1</v>
      </c>
      <c r="D2244" s="12">
        <v>1</v>
      </c>
      <c r="E2244" s="15">
        <v>43983</v>
      </c>
      <c r="F2244" s="12">
        <v>526</v>
      </c>
      <c r="G2244" s="12">
        <v>0</v>
      </c>
      <c r="H2244" s="17">
        <v>0</v>
      </c>
      <c r="I2244" s="31">
        <v>0</v>
      </c>
      <c r="J2244" s="12">
        <v>526</v>
      </c>
      <c r="K2244" s="11" t="s">
        <v>23</v>
      </c>
      <c r="L2244" s="11" t="s">
        <v>183</v>
      </c>
      <c r="M2244" s="12">
        <v>210.4</v>
      </c>
      <c r="N2244" s="13">
        <v>315.60000000000002</v>
      </c>
    </row>
    <row r="2245" spans="1:14" x14ac:dyDescent="0.3">
      <c r="A2245" s="7" t="s">
        <v>3949</v>
      </c>
      <c r="B2245" s="11" t="s">
        <v>3950</v>
      </c>
      <c r="C2245" s="12">
        <v>1</v>
      </c>
      <c r="D2245" s="12">
        <v>1</v>
      </c>
      <c r="E2245" s="15">
        <v>43983</v>
      </c>
      <c r="F2245" s="12">
        <v>383</v>
      </c>
      <c r="G2245" s="12">
        <v>0</v>
      </c>
      <c r="H2245" s="17">
        <v>0</v>
      </c>
      <c r="I2245" s="31">
        <v>0</v>
      </c>
      <c r="J2245" s="12">
        <v>383</v>
      </c>
      <c r="K2245" s="11" t="s">
        <v>63</v>
      </c>
      <c r="L2245" s="11" t="s">
        <v>66</v>
      </c>
      <c r="M2245" s="12">
        <v>122.56</v>
      </c>
      <c r="N2245" s="13">
        <v>260.44</v>
      </c>
    </row>
    <row r="2246" spans="1:14" x14ac:dyDescent="0.3">
      <c r="A2246" s="7" t="s">
        <v>3951</v>
      </c>
      <c r="B2246" s="11" t="s">
        <v>3952</v>
      </c>
      <c r="C2246" s="12">
        <v>1</v>
      </c>
      <c r="D2246" s="12">
        <v>1</v>
      </c>
      <c r="E2246" s="15">
        <v>43983</v>
      </c>
      <c r="F2246" s="12">
        <v>144</v>
      </c>
      <c r="G2246" s="12">
        <v>0</v>
      </c>
      <c r="H2246" s="17">
        <v>0</v>
      </c>
      <c r="I2246" s="31">
        <v>0</v>
      </c>
      <c r="J2246" s="12">
        <v>144</v>
      </c>
      <c r="K2246" s="11" t="s">
        <v>11</v>
      </c>
      <c r="L2246" s="11" t="s">
        <v>119</v>
      </c>
      <c r="M2246" s="12">
        <v>66.240000000000009</v>
      </c>
      <c r="N2246" s="13">
        <v>77.759999999999991</v>
      </c>
    </row>
    <row r="2247" spans="1:14" x14ac:dyDescent="0.3">
      <c r="A2247" s="7" t="s">
        <v>3953</v>
      </c>
      <c r="B2247" s="11" t="s">
        <v>3954</v>
      </c>
      <c r="C2247" s="12">
        <v>1</v>
      </c>
      <c r="D2247" s="12">
        <v>1</v>
      </c>
      <c r="E2247" s="15">
        <v>43983</v>
      </c>
      <c r="F2247" s="12">
        <v>210</v>
      </c>
      <c r="G2247" s="12">
        <v>0</v>
      </c>
      <c r="H2247" s="17">
        <v>0</v>
      </c>
      <c r="I2247" s="31">
        <v>0</v>
      </c>
      <c r="J2247" s="12">
        <v>210</v>
      </c>
      <c r="K2247" s="11" t="s">
        <v>14</v>
      </c>
      <c r="L2247" s="11" t="s">
        <v>75</v>
      </c>
      <c r="M2247" s="12">
        <v>37.799999999999997</v>
      </c>
      <c r="N2247" s="13">
        <v>172.2</v>
      </c>
    </row>
    <row r="2248" spans="1:14" x14ac:dyDescent="0.3">
      <c r="A2248" s="7" t="s">
        <v>3955</v>
      </c>
      <c r="B2248" s="11" t="s">
        <v>3956</v>
      </c>
      <c r="C2248" s="12">
        <v>1</v>
      </c>
      <c r="D2248" s="12">
        <v>1</v>
      </c>
      <c r="E2248" s="15">
        <v>43983</v>
      </c>
      <c r="F2248" s="12">
        <v>210</v>
      </c>
      <c r="G2248" s="12">
        <v>0</v>
      </c>
      <c r="H2248" s="17">
        <v>0</v>
      </c>
      <c r="I2248" s="31">
        <v>0</v>
      </c>
      <c r="J2248" s="12">
        <v>210</v>
      </c>
      <c r="K2248" s="11" t="s">
        <v>14</v>
      </c>
      <c r="L2248" s="11" t="s">
        <v>75</v>
      </c>
      <c r="M2248" s="12">
        <v>37.799999999999997</v>
      </c>
      <c r="N2248" s="13">
        <v>172.2</v>
      </c>
    </row>
    <row r="2249" spans="1:14" x14ac:dyDescent="0.3">
      <c r="A2249" s="7" t="s">
        <v>3957</v>
      </c>
      <c r="B2249" s="11" t="s">
        <v>3958</v>
      </c>
      <c r="C2249" s="12">
        <v>1</v>
      </c>
      <c r="D2249" s="12">
        <v>1</v>
      </c>
      <c r="E2249" s="15">
        <v>43983</v>
      </c>
      <c r="F2249" s="12">
        <v>313</v>
      </c>
      <c r="G2249" s="12">
        <v>0</v>
      </c>
      <c r="H2249" s="17">
        <v>0</v>
      </c>
      <c r="I2249" s="31">
        <v>0</v>
      </c>
      <c r="J2249" s="12">
        <v>313</v>
      </c>
      <c r="K2249" s="11" t="s">
        <v>20</v>
      </c>
      <c r="L2249" s="11" t="s">
        <v>21</v>
      </c>
      <c r="M2249" s="12">
        <v>93.899999999999991</v>
      </c>
      <c r="N2249" s="13">
        <v>219.10000000000002</v>
      </c>
    </row>
    <row r="2250" spans="1:14" x14ac:dyDescent="0.3">
      <c r="A2250" s="7" t="s">
        <v>3959</v>
      </c>
      <c r="B2250" s="11" t="s">
        <v>3960</v>
      </c>
      <c r="C2250" s="12">
        <v>1</v>
      </c>
      <c r="D2250" s="12">
        <v>1</v>
      </c>
      <c r="E2250" s="15">
        <v>43983</v>
      </c>
      <c r="F2250" s="12">
        <v>313</v>
      </c>
      <c r="G2250" s="12">
        <v>0</v>
      </c>
      <c r="H2250" s="17">
        <v>0</v>
      </c>
      <c r="I2250" s="31">
        <v>0</v>
      </c>
      <c r="J2250" s="12">
        <v>313</v>
      </c>
      <c r="K2250" s="11" t="s">
        <v>20</v>
      </c>
      <c r="L2250" s="11" t="s">
        <v>21</v>
      </c>
      <c r="M2250" s="12">
        <v>93.899999999999991</v>
      </c>
      <c r="N2250" s="13">
        <v>219.10000000000002</v>
      </c>
    </row>
    <row r="2251" spans="1:14" x14ac:dyDescent="0.3">
      <c r="A2251" s="7" t="s">
        <v>3961</v>
      </c>
      <c r="B2251" s="11" t="s">
        <v>3962</v>
      </c>
      <c r="C2251" s="12">
        <v>1</v>
      </c>
      <c r="D2251" s="12">
        <v>1</v>
      </c>
      <c r="E2251" s="15">
        <v>43983</v>
      </c>
      <c r="F2251" s="12">
        <v>258</v>
      </c>
      <c r="G2251" s="12">
        <v>0</v>
      </c>
      <c r="H2251" s="17">
        <v>0</v>
      </c>
      <c r="I2251" s="31">
        <v>0</v>
      </c>
      <c r="J2251" s="12">
        <v>258</v>
      </c>
      <c r="K2251" s="11" t="s">
        <v>20</v>
      </c>
      <c r="L2251" s="11" t="s">
        <v>105</v>
      </c>
      <c r="M2251" s="12">
        <v>72.240000000000009</v>
      </c>
      <c r="N2251" s="13">
        <v>185.76</v>
      </c>
    </row>
    <row r="2252" spans="1:14" x14ac:dyDescent="0.3">
      <c r="A2252" s="7" t="s">
        <v>3963</v>
      </c>
      <c r="B2252" s="11" t="s">
        <v>3964</v>
      </c>
      <c r="C2252" s="12">
        <v>1</v>
      </c>
      <c r="D2252" s="12">
        <v>1</v>
      </c>
      <c r="E2252" s="15">
        <v>43983</v>
      </c>
      <c r="F2252" s="12">
        <v>951</v>
      </c>
      <c r="G2252" s="12">
        <v>0</v>
      </c>
      <c r="H2252" s="17">
        <v>0</v>
      </c>
      <c r="I2252" s="31">
        <v>0</v>
      </c>
      <c r="J2252" s="12">
        <v>951</v>
      </c>
      <c r="K2252" s="11" t="s">
        <v>23</v>
      </c>
      <c r="L2252" s="11" t="s">
        <v>24</v>
      </c>
      <c r="M2252" s="12">
        <v>247.26000000000002</v>
      </c>
      <c r="N2252" s="13">
        <v>703.74</v>
      </c>
    </row>
    <row r="2253" spans="1:14" x14ac:dyDescent="0.3">
      <c r="A2253" s="7" t="s">
        <v>3965</v>
      </c>
      <c r="B2253" s="11" t="s">
        <v>3966</v>
      </c>
      <c r="C2253" s="12">
        <v>1</v>
      </c>
      <c r="D2253" s="12">
        <v>1</v>
      </c>
      <c r="E2253" s="15">
        <v>43983</v>
      </c>
      <c r="F2253" s="12">
        <v>990</v>
      </c>
      <c r="G2253" s="12">
        <v>0</v>
      </c>
      <c r="H2253" s="17">
        <v>0</v>
      </c>
      <c r="I2253" s="31">
        <v>0</v>
      </c>
      <c r="J2253" s="12">
        <v>990</v>
      </c>
      <c r="K2253" s="11" t="s">
        <v>23</v>
      </c>
      <c r="L2253" s="11" t="s">
        <v>212</v>
      </c>
      <c r="M2253" s="12">
        <v>316.8</v>
      </c>
      <c r="N2253" s="13">
        <v>673.2</v>
      </c>
    </row>
    <row r="2254" spans="1:14" x14ac:dyDescent="0.3">
      <c r="A2254" s="7" t="s">
        <v>3967</v>
      </c>
      <c r="B2254" s="11" t="s">
        <v>3968</v>
      </c>
      <c r="C2254" s="12">
        <v>1</v>
      </c>
      <c r="D2254" s="12">
        <v>1</v>
      </c>
      <c r="E2254" s="15">
        <v>43983</v>
      </c>
      <c r="F2254" s="12">
        <v>1491</v>
      </c>
      <c r="G2254" s="12">
        <v>0</v>
      </c>
      <c r="H2254" s="17">
        <v>0</v>
      </c>
      <c r="I2254" s="31">
        <v>0</v>
      </c>
      <c r="J2254" s="12">
        <v>1491</v>
      </c>
      <c r="K2254" s="11" t="s">
        <v>26</v>
      </c>
      <c r="L2254" s="11" t="s">
        <v>31</v>
      </c>
      <c r="M2254" s="12">
        <v>506.94000000000005</v>
      </c>
      <c r="N2254" s="13">
        <v>984.06</v>
      </c>
    </row>
    <row r="2255" spans="1:14" x14ac:dyDescent="0.3">
      <c r="A2255" s="7" t="s">
        <v>3969</v>
      </c>
      <c r="B2255" s="11" t="s">
        <v>3970</v>
      </c>
      <c r="C2255" s="12">
        <v>1</v>
      </c>
      <c r="D2255" s="12">
        <v>1</v>
      </c>
      <c r="E2255" s="15">
        <v>43983</v>
      </c>
      <c r="F2255" s="12">
        <v>447</v>
      </c>
      <c r="G2255" s="12">
        <v>0</v>
      </c>
      <c r="H2255" s="17">
        <v>0</v>
      </c>
      <c r="I2255" s="31">
        <v>0</v>
      </c>
      <c r="J2255" s="12">
        <v>447</v>
      </c>
      <c r="K2255" s="11" t="s">
        <v>63</v>
      </c>
      <c r="L2255" s="11" t="s">
        <v>64</v>
      </c>
      <c r="M2255" s="12">
        <v>156.44999999999999</v>
      </c>
      <c r="N2255" s="13">
        <v>290.55</v>
      </c>
    </row>
    <row r="2256" spans="1:14" x14ac:dyDescent="0.3">
      <c r="A2256" s="7" t="s">
        <v>3971</v>
      </c>
      <c r="B2256" s="11" t="s">
        <v>3972</v>
      </c>
      <c r="C2256" s="12">
        <v>1</v>
      </c>
      <c r="D2256" s="12">
        <v>1</v>
      </c>
      <c r="E2256" s="15">
        <v>43983</v>
      </c>
      <c r="F2256" s="12">
        <v>168</v>
      </c>
      <c r="G2256" s="12">
        <v>0</v>
      </c>
      <c r="H2256" s="17">
        <v>0</v>
      </c>
      <c r="I2256" s="31">
        <v>0</v>
      </c>
      <c r="J2256" s="12">
        <v>168</v>
      </c>
      <c r="K2256" s="11" t="s">
        <v>11</v>
      </c>
      <c r="L2256" s="11" t="s">
        <v>12</v>
      </c>
      <c r="M2256" s="12">
        <v>25.2</v>
      </c>
      <c r="N2256" s="13">
        <v>142.80000000000001</v>
      </c>
    </row>
    <row r="2257" spans="1:14" x14ac:dyDescent="0.3">
      <c r="A2257" s="7" t="s">
        <v>3973</v>
      </c>
      <c r="B2257" s="11" t="s">
        <v>3974</v>
      </c>
      <c r="C2257" s="12">
        <v>1</v>
      </c>
      <c r="D2257" s="12">
        <v>1</v>
      </c>
      <c r="E2257" s="15">
        <v>43983</v>
      </c>
      <c r="F2257" s="12">
        <v>220</v>
      </c>
      <c r="G2257" s="12">
        <v>0</v>
      </c>
      <c r="H2257" s="17">
        <v>0</v>
      </c>
      <c r="I2257" s="31">
        <v>0</v>
      </c>
      <c r="J2257" s="12">
        <v>220</v>
      </c>
      <c r="K2257" s="11" t="s">
        <v>14</v>
      </c>
      <c r="L2257" s="11" t="s">
        <v>15</v>
      </c>
      <c r="M2257" s="12">
        <v>39.6</v>
      </c>
      <c r="N2257" s="13">
        <v>180.4</v>
      </c>
    </row>
    <row r="2258" spans="1:14" x14ac:dyDescent="0.3">
      <c r="A2258" s="7" t="s">
        <v>3975</v>
      </c>
      <c r="B2258" s="11" t="s">
        <v>3976</v>
      </c>
      <c r="C2258" s="12">
        <v>1</v>
      </c>
      <c r="D2258" s="12">
        <v>1</v>
      </c>
      <c r="E2258" s="15">
        <v>43983</v>
      </c>
      <c r="F2258" s="12">
        <v>258</v>
      </c>
      <c r="G2258" s="12">
        <v>0</v>
      </c>
      <c r="H2258" s="17">
        <v>0</v>
      </c>
      <c r="I2258" s="31">
        <v>0</v>
      </c>
      <c r="J2258" s="12">
        <v>258</v>
      </c>
      <c r="K2258" s="11" t="s">
        <v>20</v>
      </c>
      <c r="L2258" s="11" t="s">
        <v>105</v>
      </c>
      <c r="M2258" s="12">
        <v>72.240000000000009</v>
      </c>
      <c r="N2258" s="13">
        <v>185.76</v>
      </c>
    </row>
    <row r="2259" spans="1:14" x14ac:dyDescent="0.3">
      <c r="A2259" s="7" t="s">
        <v>3977</v>
      </c>
      <c r="B2259" s="11" t="s">
        <v>3978</v>
      </c>
      <c r="C2259" s="12">
        <v>1</v>
      </c>
      <c r="D2259" s="12">
        <v>1</v>
      </c>
      <c r="E2259" s="15">
        <v>43983</v>
      </c>
      <c r="F2259" s="12">
        <v>258</v>
      </c>
      <c r="G2259" s="12">
        <v>0</v>
      </c>
      <c r="H2259" s="17">
        <v>0</v>
      </c>
      <c r="I2259" s="31">
        <v>0</v>
      </c>
      <c r="J2259" s="12">
        <v>258</v>
      </c>
      <c r="K2259" s="11" t="s">
        <v>20</v>
      </c>
      <c r="L2259" s="11" t="s">
        <v>105</v>
      </c>
      <c r="M2259" s="12">
        <v>72.240000000000009</v>
      </c>
      <c r="N2259" s="13">
        <v>185.76</v>
      </c>
    </row>
    <row r="2260" spans="1:14" x14ac:dyDescent="0.3">
      <c r="A2260" s="7" t="s">
        <v>3979</v>
      </c>
      <c r="B2260" s="11" t="s">
        <v>3980</v>
      </c>
      <c r="C2260" s="12">
        <v>1</v>
      </c>
      <c r="D2260" s="12">
        <v>1</v>
      </c>
      <c r="E2260" s="15">
        <v>43983</v>
      </c>
      <c r="F2260" s="12">
        <v>313</v>
      </c>
      <c r="G2260" s="12">
        <v>0</v>
      </c>
      <c r="H2260" s="17">
        <v>0</v>
      </c>
      <c r="I2260" s="31">
        <v>0</v>
      </c>
      <c r="J2260" s="12">
        <v>313</v>
      </c>
      <c r="K2260" s="11" t="s">
        <v>20</v>
      </c>
      <c r="L2260" s="11" t="s">
        <v>21</v>
      </c>
      <c r="M2260" s="12">
        <v>93.899999999999991</v>
      </c>
      <c r="N2260" s="13">
        <v>219.10000000000002</v>
      </c>
    </row>
    <row r="2261" spans="1:14" x14ac:dyDescent="0.3">
      <c r="A2261" s="7" t="s">
        <v>3981</v>
      </c>
      <c r="B2261" s="11" t="s">
        <v>3982</v>
      </c>
      <c r="C2261" s="12">
        <v>1</v>
      </c>
      <c r="D2261" s="12">
        <v>1</v>
      </c>
      <c r="E2261" s="15">
        <v>43983</v>
      </c>
      <c r="F2261" s="12">
        <v>992</v>
      </c>
      <c r="G2261" s="12">
        <v>0</v>
      </c>
      <c r="H2261" s="17">
        <v>0</v>
      </c>
      <c r="I2261" s="31">
        <v>0</v>
      </c>
      <c r="J2261" s="12">
        <v>992</v>
      </c>
      <c r="K2261" s="11" t="s">
        <v>23</v>
      </c>
      <c r="L2261" s="11" t="s">
        <v>215</v>
      </c>
      <c r="M2261" s="12">
        <v>307.52</v>
      </c>
      <c r="N2261" s="13">
        <v>684.48</v>
      </c>
    </row>
    <row r="2262" spans="1:14" x14ac:dyDescent="0.3">
      <c r="A2262" s="7" t="s">
        <v>3983</v>
      </c>
      <c r="B2262" s="11" t="s">
        <v>3984</v>
      </c>
      <c r="C2262" s="12">
        <v>1</v>
      </c>
      <c r="D2262" s="12">
        <v>1</v>
      </c>
      <c r="E2262" s="15">
        <v>43983</v>
      </c>
      <c r="F2262" s="12">
        <v>474</v>
      </c>
      <c r="G2262" s="12">
        <v>0</v>
      </c>
      <c r="H2262" s="17">
        <v>0</v>
      </c>
      <c r="I2262" s="31">
        <v>0</v>
      </c>
      <c r="J2262" s="12">
        <v>474</v>
      </c>
      <c r="K2262" s="11" t="s">
        <v>23</v>
      </c>
      <c r="L2262" s="11" t="s">
        <v>499</v>
      </c>
      <c r="M2262" s="12">
        <v>175.38</v>
      </c>
      <c r="N2262" s="13">
        <v>298.62</v>
      </c>
    </row>
    <row r="2263" spans="1:14" x14ac:dyDescent="0.3">
      <c r="A2263" s="7" t="s">
        <v>3985</v>
      </c>
      <c r="B2263" s="11" t="s">
        <v>3986</v>
      </c>
      <c r="C2263" s="12">
        <v>1</v>
      </c>
      <c r="D2263" s="12">
        <v>1</v>
      </c>
      <c r="E2263" s="15">
        <v>43983</v>
      </c>
      <c r="F2263" s="12">
        <v>1576</v>
      </c>
      <c r="G2263" s="12">
        <v>0</v>
      </c>
      <c r="H2263" s="17">
        <v>0</v>
      </c>
      <c r="I2263" s="31">
        <v>0</v>
      </c>
      <c r="J2263" s="12">
        <v>1576</v>
      </c>
      <c r="K2263" s="11" t="s">
        <v>26</v>
      </c>
      <c r="L2263" s="11" t="s">
        <v>407</v>
      </c>
      <c r="M2263" s="12">
        <v>520.08000000000004</v>
      </c>
      <c r="N2263" s="13">
        <v>1055.92</v>
      </c>
    </row>
    <row r="2264" spans="1:14" x14ac:dyDescent="0.3">
      <c r="A2264" s="7" t="s">
        <v>3987</v>
      </c>
      <c r="B2264" s="11" t="s">
        <v>3988</v>
      </c>
      <c r="C2264" s="12">
        <v>1</v>
      </c>
      <c r="D2264" s="12">
        <v>1</v>
      </c>
      <c r="E2264" s="15">
        <v>43983</v>
      </c>
      <c r="F2264" s="12">
        <v>948</v>
      </c>
      <c r="G2264" s="12">
        <v>0</v>
      </c>
      <c r="H2264" s="17">
        <v>0</v>
      </c>
      <c r="I2264" s="31">
        <v>0</v>
      </c>
      <c r="J2264" s="12">
        <v>948</v>
      </c>
      <c r="K2264" s="11" t="s">
        <v>26</v>
      </c>
      <c r="L2264" s="11" t="s">
        <v>27</v>
      </c>
      <c r="M2264" s="12">
        <v>303.36</v>
      </c>
      <c r="N2264" s="13">
        <v>644.64</v>
      </c>
    </row>
    <row r="2265" spans="1:14" x14ac:dyDescent="0.3">
      <c r="A2265" s="7" t="s">
        <v>3989</v>
      </c>
      <c r="B2265" s="11" t="s">
        <v>3990</v>
      </c>
      <c r="C2265" s="12">
        <v>1</v>
      </c>
      <c r="D2265" s="12">
        <v>1</v>
      </c>
      <c r="E2265" s="15">
        <v>43983</v>
      </c>
      <c r="F2265" s="12">
        <v>172</v>
      </c>
      <c r="G2265" s="12">
        <v>0</v>
      </c>
      <c r="H2265" s="17">
        <v>0</v>
      </c>
      <c r="I2265" s="31">
        <v>0</v>
      </c>
      <c r="J2265" s="12">
        <v>172</v>
      </c>
      <c r="K2265" s="11" t="s">
        <v>11</v>
      </c>
      <c r="L2265" s="11" t="s">
        <v>71</v>
      </c>
      <c r="M2265" s="12">
        <v>65.36</v>
      </c>
      <c r="N2265" s="13">
        <v>106.64</v>
      </c>
    </row>
    <row r="2266" spans="1:14" x14ac:dyDescent="0.3">
      <c r="A2266" s="7" t="s">
        <v>3991</v>
      </c>
      <c r="B2266" s="11" t="s">
        <v>3992</v>
      </c>
      <c r="C2266" s="12">
        <v>1</v>
      </c>
      <c r="D2266" s="12">
        <v>1</v>
      </c>
      <c r="E2266" s="15">
        <v>43983</v>
      </c>
      <c r="F2266" s="12">
        <v>383</v>
      </c>
      <c r="G2266" s="12">
        <v>0</v>
      </c>
      <c r="H2266" s="17">
        <v>0</v>
      </c>
      <c r="I2266" s="31">
        <v>0</v>
      </c>
      <c r="J2266" s="12">
        <v>383</v>
      </c>
      <c r="K2266" s="11" t="s">
        <v>63</v>
      </c>
      <c r="L2266" s="11" t="s">
        <v>66</v>
      </c>
      <c r="M2266" s="12">
        <v>122.56</v>
      </c>
      <c r="N2266" s="13">
        <v>260.44</v>
      </c>
    </row>
    <row r="2267" spans="1:14" x14ac:dyDescent="0.3">
      <c r="A2267" s="7" t="s">
        <v>3993</v>
      </c>
      <c r="B2267" s="11" t="s">
        <v>3994</v>
      </c>
      <c r="C2267" s="12">
        <v>1</v>
      </c>
      <c r="D2267" s="12">
        <v>1</v>
      </c>
      <c r="E2267" s="15">
        <v>43983</v>
      </c>
      <c r="F2267" s="12">
        <v>168</v>
      </c>
      <c r="G2267" s="12">
        <v>0</v>
      </c>
      <c r="H2267" s="17">
        <v>0</v>
      </c>
      <c r="I2267" s="31">
        <v>0</v>
      </c>
      <c r="J2267" s="12">
        <v>168</v>
      </c>
      <c r="K2267" s="11" t="s">
        <v>11</v>
      </c>
      <c r="L2267" s="11" t="s">
        <v>12</v>
      </c>
      <c r="M2267" s="12">
        <v>25.2</v>
      </c>
      <c r="N2267" s="13">
        <v>142.80000000000001</v>
      </c>
    </row>
    <row r="2268" spans="1:14" x14ac:dyDescent="0.3">
      <c r="A2268" s="7" t="s">
        <v>3995</v>
      </c>
      <c r="B2268" s="11" t="s">
        <v>3996</v>
      </c>
      <c r="C2268" s="12">
        <v>1</v>
      </c>
      <c r="D2268" s="12">
        <v>1</v>
      </c>
      <c r="E2268" s="15">
        <v>43983</v>
      </c>
      <c r="F2268" s="12">
        <v>220</v>
      </c>
      <c r="G2268" s="12">
        <v>0</v>
      </c>
      <c r="H2268" s="17">
        <v>0</v>
      </c>
      <c r="I2268" s="31">
        <v>0</v>
      </c>
      <c r="J2268" s="12">
        <v>220</v>
      </c>
      <c r="K2268" s="11" t="s">
        <v>14</v>
      </c>
      <c r="L2268" s="11" t="s">
        <v>15</v>
      </c>
      <c r="M2268" s="12">
        <v>39.6</v>
      </c>
      <c r="N2268" s="13">
        <v>180.4</v>
      </c>
    </row>
    <row r="2269" spans="1:14" x14ac:dyDescent="0.3">
      <c r="A2269" s="7" t="s">
        <v>3997</v>
      </c>
      <c r="B2269" s="11" t="s">
        <v>3998</v>
      </c>
      <c r="C2269" s="12">
        <v>1</v>
      </c>
      <c r="D2269" s="12">
        <v>1</v>
      </c>
      <c r="E2269" s="15">
        <v>43983</v>
      </c>
      <c r="F2269" s="12">
        <v>313</v>
      </c>
      <c r="G2269" s="12">
        <v>0</v>
      </c>
      <c r="H2269" s="17">
        <v>0</v>
      </c>
      <c r="I2269" s="31">
        <v>0</v>
      </c>
      <c r="J2269" s="12">
        <v>313</v>
      </c>
      <c r="K2269" s="11" t="s">
        <v>20</v>
      </c>
      <c r="L2269" s="11" t="s">
        <v>21</v>
      </c>
      <c r="M2269" s="12">
        <v>93.899999999999991</v>
      </c>
      <c r="N2269" s="13">
        <v>219.10000000000002</v>
      </c>
    </row>
    <row r="2270" spans="1:14" x14ac:dyDescent="0.3">
      <c r="A2270" s="7" t="s">
        <v>3999</v>
      </c>
      <c r="B2270" s="11" t="s">
        <v>4000</v>
      </c>
      <c r="C2270" s="12">
        <v>1</v>
      </c>
      <c r="D2270" s="12">
        <v>1</v>
      </c>
      <c r="E2270" s="15">
        <v>43983</v>
      </c>
      <c r="F2270" s="12">
        <v>313</v>
      </c>
      <c r="G2270" s="12">
        <v>0</v>
      </c>
      <c r="H2270" s="17">
        <v>0</v>
      </c>
      <c r="I2270" s="31">
        <v>0</v>
      </c>
      <c r="J2270" s="12">
        <v>313</v>
      </c>
      <c r="K2270" s="11" t="s">
        <v>20</v>
      </c>
      <c r="L2270" s="11" t="s">
        <v>21</v>
      </c>
      <c r="M2270" s="12">
        <v>93.899999999999991</v>
      </c>
      <c r="N2270" s="13">
        <v>219.10000000000002</v>
      </c>
    </row>
    <row r="2271" spans="1:14" x14ac:dyDescent="0.3">
      <c r="A2271" s="7" t="s">
        <v>4001</v>
      </c>
      <c r="B2271" s="11" t="s">
        <v>4002</v>
      </c>
      <c r="C2271" s="12">
        <v>1</v>
      </c>
      <c r="D2271" s="12">
        <v>1</v>
      </c>
      <c r="E2271" s="15">
        <v>43983</v>
      </c>
      <c r="F2271" s="12">
        <v>327</v>
      </c>
      <c r="G2271" s="12">
        <v>0</v>
      </c>
      <c r="H2271" s="17">
        <v>0</v>
      </c>
      <c r="I2271" s="31">
        <v>0</v>
      </c>
      <c r="J2271" s="12">
        <v>327</v>
      </c>
      <c r="K2271" s="11" t="s">
        <v>20</v>
      </c>
      <c r="L2271" s="11" t="s">
        <v>100</v>
      </c>
      <c r="M2271" s="12">
        <v>94.83</v>
      </c>
      <c r="N2271" s="13">
        <v>232.17000000000002</v>
      </c>
    </row>
    <row r="2272" spans="1:14" x14ac:dyDescent="0.3">
      <c r="A2272" s="7" t="s">
        <v>4003</v>
      </c>
      <c r="B2272" s="11" t="s">
        <v>4004</v>
      </c>
      <c r="C2272" s="12">
        <v>1</v>
      </c>
      <c r="D2272" s="12">
        <v>1</v>
      </c>
      <c r="E2272" s="15">
        <v>43983</v>
      </c>
      <c r="F2272" s="12">
        <v>992</v>
      </c>
      <c r="G2272" s="12">
        <v>0</v>
      </c>
      <c r="H2272" s="17">
        <v>0</v>
      </c>
      <c r="I2272" s="31">
        <v>0</v>
      </c>
      <c r="J2272" s="12">
        <v>992</v>
      </c>
      <c r="K2272" s="11" t="s">
        <v>23</v>
      </c>
      <c r="L2272" s="11" t="s">
        <v>215</v>
      </c>
      <c r="M2272" s="12">
        <v>307.52</v>
      </c>
      <c r="N2272" s="13">
        <v>684.48</v>
      </c>
    </row>
    <row r="2273" spans="1:14" x14ac:dyDescent="0.3">
      <c r="A2273" s="7" t="s">
        <v>4005</v>
      </c>
      <c r="B2273" s="11" t="s">
        <v>4006</v>
      </c>
      <c r="C2273" s="12">
        <v>1</v>
      </c>
      <c r="D2273" s="12">
        <v>1</v>
      </c>
      <c r="E2273" s="15">
        <v>43983</v>
      </c>
      <c r="F2273" s="12">
        <v>889</v>
      </c>
      <c r="G2273" s="12">
        <v>0</v>
      </c>
      <c r="H2273" s="17">
        <v>0</v>
      </c>
      <c r="I2273" s="31">
        <v>0</v>
      </c>
      <c r="J2273" s="12">
        <v>889</v>
      </c>
      <c r="K2273" s="11" t="s">
        <v>23</v>
      </c>
      <c r="L2273" s="11" t="s">
        <v>309</v>
      </c>
      <c r="M2273" s="12">
        <v>222.25</v>
      </c>
      <c r="N2273" s="13">
        <v>666.75</v>
      </c>
    </row>
    <row r="2274" spans="1:14" x14ac:dyDescent="0.3">
      <c r="A2274" s="7" t="s">
        <v>4007</v>
      </c>
      <c r="B2274" s="11" t="s">
        <v>4008</v>
      </c>
      <c r="C2274" s="12">
        <v>1</v>
      </c>
      <c r="D2274" s="12">
        <v>1</v>
      </c>
      <c r="E2274" s="15">
        <v>43983</v>
      </c>
      <c r="F2274" s="12">
        <v>539</v>
      </c>
      <c r="G2274" s="12">
        <v>0</v>
      </c>
      <c r="H2274" s="17">
        <v>0</v>
      </c>
      <c r="I2274" s="31">
        <v>0</v>
      </c>
      <c r="J2274" s="12">
        <v>539</v>
      </c>
      <c r="K2274" s="11" t="s">
        <v>44</v>
      </c>
      <c r="L2274" s="11" t="s">
        <v>1089</v>
      </c>
      <c r="M2274" s="12">
        <v>156.31</v>
      </c>
      <c r="N2274" s="13">
        <v>382.69</v>
      </c>
    </row>
    <row r="2275" spans="1:14" x14ac:dyDescent="0.3">
      <c r="A2275" s="7" t="s">
        <v>4009</v>
      </c>
      <c r="B2275" s="11" t="s">
        <v>4010</v>
      </c>
      <c r="C2275" s="12">
        <v>1</v>
      </c>
      <c r="D2275" s="12">
        <v>1</v>
      </c>
      <c r="E2275" s="15">
        <v>43983</v>
      </c>
      <c r="F2275" s="12">
        <v>168</v>
      </c>
      <c r="G2275" s="12">
        <v>0</v>
      </c>
      <c r="H2275" s="17">
        <v>0</v>
      </c>
      <c r="I2275" s="31">
        <v>0</v>
      </c>
      <c r="J2275" s="12">
        <v>168</v>
      </c>
      <c r="K2275" s="11" t="s">
        <v>60</v>
      </c>
      <c r="L2275" s="11" t="s">
        <v>535</v>
      </c>
      <c r="M2275" s="12">
        <v>60.48</v>
      </c>
      <c r="N2275" s="13">
        <v>107.52000000000001</v>
      </c>
    </row>
    <row r="2276" spans="1:14" x14ac:dyDescent="0.3">
      <c r="A2276" s="7" t="s">
        <v>4011</v>
      </c>
      <c r="B2276" s="11" t="s">
        <v>4012</v>
      </c>
      <c r="C2276" s="12">
        <v>1</v>
      </c>
      <c r="D2276" s="12">
        <v>1</v>
      </c>
      <c r="E2276" s="15">
        <v>43983</v>
      </c>
      <c r="F2276" s="12">
        <v>447</v>
      </c>
      <c r="G2276" s="12">
        <v>0</v>
      </c>
      <c r="H2276" s="17">
        <v>0</v>
      </c>
      <c r="I2276" s="31">
        <v>0</v>
      </c>
      <c r="J2276" s="12">
        <v>447</v>
      </c>
      <c r="K2276" s="11" t="s">
        <v>63</v>
      </c>
      <c r="L2276" s="11" t="s">
        <v>64</v>
      </c>
      <c r="M2276" s="12">
        <v>156.44999999999999</v>
      </c>
      <c r="N2276" s="13">
        <v>290.55</v>
      </c>
    </row>
    <row r="2277" spans="1:14" x14ac:dyDescent="0.3">
      <c r="A2277" s="7" t="s">
        <v>4013</v>
      </c>
      <c r="B2277" s="11" t="s">
        <v>4014</v>
      </c>
      <c r="C2277" s="12">
        <v>1</v>
      </c>
      <c r="D2277" s="12">
        <v>1</v>
      </c>
      <c r="E2277" s="15">
        <v>43983</v>
      </c>
      <c r="F2277" s="12">
        <v>168</v>
      </c>
      <c r="G2277" s="12">
        <v>0</v>
      </c>
      <c r="H2277" s="17">
        <v>0</v>
      </c>
      <c r="I2277" s="31">
        <v>0</v>
      </c>
      <c r="J2277" s="12">
        <v>168</v>
      </c>
      <c r="K2277" s="11" t="s">
        <v>11</v>
      </c>
      <c r="L2277" s="11" t="s">
        <v>12</v>
      </c>
      <c r="M2277" s="12">
        <v>25.2</v>
      </c>
      <c r="N2277" s="13">
        <v>142.80000000000001</v>
      </c>
    </row>
    <row r="2278" spans="1:14" x14ac:dyDescent="0.3">
      <c r="A2278" s="7" t="s">
        <v>4015</v>
      </c>
      <c r="B2278" s="11" t="s">
        <v>4016</v>
      </c>
      <c r="C2278" s="12">
        <v>1</v>
      </c>
      <c r="D2278" s="12">
        <v>1</v>
      </c>
      <c r="E2278" s="15">
        <v>43983</v>
      </c>
      <c r="F2278" s="12">
        <v>168</v>
      </c>
      <c r="G2278" s="12">
        <v>0</v>
      </c>
      <c r="H2278" s="17">
        <v>0</v>
      </c>
      <c r="I2278" s="31">
        <v>0</v>
      </c>
      <c r="J2278" s="12">
        <v>168</v>
      </c>
      <c r="K2278" s="11" t="s">
        <v>11</v>
      </c>
      <c r="L2278" s="11" t="s">
        <v>12</v>
      </c>
      <c r="M2278" s="12">
        <v>25.2</v>
      </c>
      <c r="N2278" s="13">
        <v>142.80000000000001</v>
      </c>
    </row>
    <row r="2279" spans="1:14" x14ac:dyDescent="0.3">
      <c r="A2279" s="7" t="s">
        <v>4017</v>
      </c>
      <c r="B2279" s="11" t="s">
        <v>4018</v>
      </c>
      <c r="C2279" s="12">
        <v>1</v>
      </c>
      <c r="D2279" s="12">
        <v>1</v>
      </c>
      <c r="E2279" s="15">
        <v>43983</v>
      </c>
      <c r="F2279" s="12">
        <v>205</v>
      </c>
      <c r="G2279" s="12">
        <v>0</v>
      </c>
      <c r="H2279" s="17">
        <v>0</v>
      </c>
      <c r="I2279" s="31">
        <v>0</v>
      </c>
      <c r="J2279" s="12">
        <v>205</v>
      </c>
      <c r="K2279" s="11" t="s">
        <v>14</v>
      </c>
      <c r="L2279" s="11" t="s">
        <v>87</v>
      </c>
      <c r="M2279" s="12">
        <v>36.9</v>
      </c>
      <c r="N2279" s="13">
        <v>168.1</v>
      </c>
    </row>
    <row r="2280" spans="1:14" x14ac:dyDescent="0.3">
      <c r="A2280" s="7" t="s">
        <v>4019</v>
      </c>
      <c r="B2280" s="11" t="s">
        <v>4020</v>
      </c>
      <c r="C2280" s="12">
        <v>1</v>
      </c>
      <c r="D2280" s="12">
        <v>1</v>
      </c>
      <c r="E2280" s="15">
        <v>43983</v>
      </c>
      <c r="F2280" s="12">
        <v>367</v>
      </c>
      <c r="G2280" s="12">
        <v>0</v>
      </c>
      <c r="H2280" s="17">
        <v>0</v>
      </c>
      <c r="I2280" s="31">
        <v>0</v>
      </c>
      <c r="J2280" s="12">
        <v>367</v>
      </c>
      <c r="K2280" s="11" t="s">
        <v>60</v>
      </c>
      <c r="L2280" s="11" t="s">
        <v>538</v>
      </c>
      <c r="M2280" s="12">
        <v>110.1</v>
      </c>
      <c r="N2280" s="13">
        <v>256.89999999999998</v>
      </c>
    </row>
    <row r="2281" spans="1:14" x14ac:dyDescent="0.3">
      <c r="A2281" s="7" t="s">
        <v>4021</v>
      </c>
      <c r="B2281" s="11" t="s">
        <v>4022</v>
      </c>
      <c r="C2281" s="12">
        <v>1</v>
      </c>
      <c r="D2281" s="12">
        <v>1</v>
      </c>
      <c r="E2281" s="15">
        <v>43983</v>
      </c>
      <c r="F2281" s="12">
        <v>447</v>
      </c>
      <c r="G2281" s="12">
        <v>0</v>
      </c>
      <c r="H2281" s="17">
        <v>0</v>
      </c>
      <c r="I2281" s="31">
        <v>0</v>
      </c>
      <c r="J2281" s="12">
        <v>447</v>
      </c>
      <c r="K2281" s="11" t="s">
        <v>63</v>
      </c>
      <c r="L2281" s="11" t="s">
        <v>64</v>
      </c>
      <c r="M2281" s="12">
        <v>156.44999999999999</v>
      </c>
      <c r="N2281" s="13">
        <v>290.55</v>
      </c>
    </row>
    <row r="2282" spans="1:14" x14ac:dyDescent="0.3">
      <c r="A2282" s="7" t="s">
        <v>4023</v>
      </c>
      <c r="B2282" s="11" t="s">
        <v>4024</v>
      </c>
      <c r="C2282" s="12">
        <v>1</v>
      </c>
      <c r="D2282" s="12">
        <v>1</v>
      </c>
      <c r="E2282" s="15">
        <v>43983</v>
      </c>
      <c r="F2282" s="12">
        <v>144</v>
      </c>
      <c r="G2282" s="12">
        <v>0</v>
      </c>
      <c r="H2282" s="17">
        <v>0</v>
      </c>
      <c r="I2282" s="31">
        <v>0</v>
      </c>
      <c r="J2282" s="12">
        <v>144</v>
      </c>
      <c r="K2282" s="11" t="s">
        <v>11</v>
      </c>
      <c r="L2282" s="11" t="s">
        <v>119</v>
      </c>
      <c r="M2282" s="12">
        <v>66.240000000000009</v>
      </c>
      <c r="N2282" s="13">
        <v>77.759999999999991</v>
      </c>
    </row>
    <row r="2283" spans="1:14" x14ac:dyDescent="0.3">
      <c r="A2283" s="7" t="s">
        <v>4025</v>
      </c>
      <c r="B2283" s="11" t="s">
        <v>4026</v>
      </c>
      <c r="C2283" s="12">
        <v>1</v>
      </c>
      <c r="D2283" s="12">
        <v>1</v>
      </c>
      <c r="E2283" s="15">
        <v>43983</v>
      </c>
      <c r="F2283" s="12">
        <v>144</v>
      </c>
      <c r="G2283" s="12">
        <v>0</v>
      </c>
      <c r="H2283" s="17">
        <v>0</v>
      </c>
      <c r="I2283" s="31">
        <v>0</v>
      </c>
      <c r="J2283" s="12">
        <v>144</v>
      </c>
      <c r="K2283" s="11" t="s">
        <v>11</v>
      </c>
      <c r="L2283" s="11" t="s">
        <v>119</v>
      </c>
      <c r="M2283" s="12">
        <v>66.240000000000009</v>
      </c>
      <c r="N2283" s="13">
        <v>77.759999999999991</v>
      </c>
    </row>
    <row r="2284" spans="1:14" x14ac:dyDescent="0.3">
      <c r="A2284" s="7" t="s">
        <v>4027</v>
      </c>
      <c r="B2284" s="11" t="s">
        <v>4028</v>
      </c>
      <c r="C2284" s="12">
        <v>1</v>
      </c>
      <c r="D2284" s="12">
        <v>1</v>
      </c>
      <c r="E2284" s="15">
        <v>43983</v>
      </c>
      <c r="F2284" s="12">
        <v>210</v>
      </c>
      <c r="G2284" s="12">
        <v>0</v>
      </c>
      <c r="H2284" s="17">
        <v>0</v>
      </c>
      <c r="I2284" s="31">
        <v>0</v>
      </c>
      <c r="J2284" s="12">
        <v>210</v>
      </c>
      <c r="K2284" s="11" t="s">
        <v>14</v>
      </c>
      <c r="L2284" s="11" t="s">
        <v>75</v>
      </c>
      <c r="M2284" s="12">
        <v>37.799999999999997</v>
      </c>
      <c r="N2284" s="13">
        <v>172.2</v>
      </c>
    </row>
    <row r="2285" spans="1:14" x14ac:dyDescent="0.3">
      <c r="A2285" s="7" t="s">
        <v>4029</v>
      </c>
      <c r="B2285" s="11" t="s">
        <v>4030</v>
      </c>
      <c r="C2285" s="12">
        <v>1</v>
      </c>
      <c r="D2285" s="12">
        <v>1</v>
      </c>
      <c r="E2285" s="15">
        <v>43983</v>
      </c>
      <c r="F2285" s="12">
        <v>205</v>
      </c>
      <c r="G2285" s="12">
        <v>0</v>
      </c>
      <c r="H2285" s="17">
        <v>0</v>
      </c>
      <c r="I2285" s="31">
        <v>0</v>
      </c>
      <c r="J2285" s="12">
        <v>205</v>
      </c>
      <c r="K2285" s="11" t="s">
        <v>14</v>
      </c>
      <c r="L2285" s="11" t="s">
        <v>87</v>
      </c>
      <c r="M2285" s="12">
        <v>36.9</v>
      </c>
      <c r="N2285" s="13">
        <v>168.1</v>
      </c>
    </row>
    <row r="2286" spans="1:14" x14ac:dyDescent="0.3">
      <c r="A2286" s="7" t="s">
        <v>4031</v>
      </c>
      <c r="B2286" s="11" t="s">
        <v>4032</v>
      </c>
      <c r="C2286" s="12">
        <v>1</v>
      </c>
      <c r="D2286" s="12">
        <v>1</v>
      </c>
      <c r="E2286" s="15">
        <v>43983</v>
      </c>
      <c r="F2286" s="12">
        <v>240</v>
      </c>
      <c r="G2286" s="12">
        <v>0</v>
      </c>
      <c r="H2286" s="17">
        <v>0</v>
      </c>
      <c r="I2286" s="31">
        <v>0</v>
      </c>
      <c r="J2286" s="12">
        <v>240</v>
      </c>
      <c r="K2286" s="11" t="s">
        <v>14</v>
      </c>
      <c r="L2286" s="11" t="s">
        <v>17</v>
      </c>
      <c r="M2286" s="12">
        <v>43.199999999999996</v>
      </c>
      <c r="N2286" s="13">
        <v>196.8</v>
      </c>
    </row>
    <row r="2287" spans="1:14" x14ac:dyDescent="0.3">
      <c r="A2287" s="7" t="s">
        <v>4033</v>
      </c>
      <c r="B2287" s="11" t="s">
        <v>4034</v>
      </c>
      <c r="C2287" s="12">
        <v>1</v>
      </c>
      <c r="D2287" s="12">
        <v>1</v>
      </c>
      <c r="E2287" s="15">
        <v>43983</v>
      </c>
      <c r="F2287" s="12">
        <v>255</v>
      </c>
      <c r="G2287" s="12">
        <v>0</v>
      </c>
      <c r="H2287" s="17">
        <v>0</v>
      </c>
      <c r="I2287" s="31">
        <v>0</v>
      </c>
      <c r="J2287" s="12">
        <v>255</v>
      </c>
      <c r="K2287" s="11" t="s">
        <v>20</v>
      </c>
      <c r="L2287" s="11" t="s">
        <v>102</v>
      </c>
      <c r="M2287" s="12">
        <v>66.3</v>
      </c>
      <c r="N2287" s="13">
        <v>188.7</v>
      </c>
    </row>
    <row r="2288" spans="1:14" x14ac:dyDescent="0.3">
      <c r="A2288" s="7" t="s">
        <v>4035</v>
      </c>
      <c r="B2288" s="11" t="s">
        <v>4036</v>
      </c>
      <c r="C2288" s="12">
        <v>1</v>
      </c>
      <c r="D2288" s="12">
        <v>1</v>
      </c>
      <c r="E2288" s="15">
        <v>43983</v>
      </c>
      <c r="F2288" s="12">
        <v>258</v>
      </c>
      <c r="G2288" s="12">
        <v>0</v>
      </c>
      <c r="H2288" s="17">
        <v>0</v>
      </c>
      <c r="I2288" s="31">
        <v>0</v>
      </c>
      <c r="J2288" s="12">
        <v>258</v>
      </c>
      <c r="K2288" s="11" t="s">
        <v>20</v>
      </c>
      <c r="L2288" s="11" t="s">
        <v>105</v>
      </c>
      <c r="M2288" s="12">
        <v>72.240000000000009</v>
      </c>
      <c r="N2288" s="13">
        <v>185.76</v>
      </c>
    </row>
    <row r="2289" spans="1:14" x14ac:dyDescent="0.3">
      <c r="A2289" s="7" t="s">
        <v>4037</v>
      </c>
      <c r="B2289" s="11" t="s">
        <v>4038</v>
      </c>
      <c r="C2289" s="12">
        <v>1</v>
      </c>
      <c r="D2289" s="12">
        <v>1</v>
      </c>
      <c r="E2289" s="15">
        <v>43983</v>
      </c>
      <c r="F2289" s="12">
        <v>312</v>
      </c>
      <c r="G2289" s="12">
        <v>0</v>
      </c>
      <c r="H2289" s="17">
        <v>0</v>
      </c>
      <c r="I2289" s="31">
        <v>0</v>
      </c>
      <c r="J2289" s="12">
        <v>312</v>
      </c>
      <c r="K2289" s="11" t="s">
        <v>60</v>
      </c>
      <c r="L2289" s="11" t="s">
        <v>61</v>
      </c>
      <c r="M2289" s="12">
        <v>99.84</v>
      </c>
      <c r="N2289" s="13">
        <v>212.16</v>
      </c>
    </row>
    <row r="2290" spans="1:14" x14ac:dyDescent="0.3">
      <c r="A2290" s="7" t="s">
        <v>4039</v>
      </c>
      <c r="B2290" s="11" t="s">
        <v>4040</v>
      </c>
      <c r="C2290" s="12">
        <v>1</v>
      </c>
      <c r="D2290" s="12">
        <v>1</v>
      </c>
      <c r="E2290" s="15">
        <v>43983</v>
      </c>
      <c r="F2290" s="12">
        <v>447</v>
      </c>
      <c r="G2290" s="12">
        <v>0</v>
      </c>
      <c r="H2290" s="17">
        <v>0</v>
      </c>
      <c r="I2290" s="31">
        <v>0</v>
      </c>
      <c r="J2290" s="12">
        <v>447</v>
      </c>
      <c r="K2290" s="11" t="s">
        <v>63</v>
      </c>
      <c r="L2290" s="11" t="s">
        <v>64</v>
      </c>
      <c r="M2290" s="12">
        <v>156.44999999999999</v>
      </c>
      <c r="N2290" s="13">
        <v>290.55</v>
      </c>
    </row>
    <row r="2291" spans="1:14" x14ac:dyDescent="0.3">
      <c r="A2291" s="7" t="s">
        <v>4041</v>
      </c>
      <c r="B2291" s="11" t="s">
        <v>4042</v>
      </c>
      <c r="C2291" s="12">
        <v>1</v>
      </c>
      <c r="D2291" s="12">
        <v>1</v>
      </c>
      <c r="E2291" s="15">
        <v>43983</v>
      </c>
      <c r="F2291" s="12">
        <v>144</v>
      </c>
      <c r="G2291" s="12">
        <v>0</v>
      </c>
      <c r="H2291" s="17">
        <v>0</v>
      </c>
      <c r="I2291" s="31">
        <v>0</v>
      </c>
      <c r="J2291" s="12">
        <v>144</v>
      </c>
      <c r="K2291" s="11" t="s">
        <v>11</v>
      </c>
      <c r="L2291" s="11" t="s">
        <v>119</v>
      </c>
      <c r="M2291" s="12">
        <v>66.240000000000009</v>
      </c>
      <c r="N2291" s="13">
        <v>77.759999999999991</v>
      </c>
    </row>
    <row r="2292" spans="1:14" x14ac:dyDescent="0.3">
      <c r="A2292" s="7" t="s">
        <v>4043</v>
      </c>
      <c r="B2292" s="11" t="s">
        <v>4044</v>
      </c>
      <c r="C2292" s="12">
        <v>1</v>
      </c>
      <c r="D2292" s="12">
        <v>1</v>
      </c>
      <c r="E2292" s="15">
        <v>43983</v>
      </c>
      <c r="F2292" s="12">
        <v>336</v>
      </c>
      <c r="G2292" s="12">
        <v>0</v>
      </c>
      <c r="H2292" s="17">
        <v>0</v>
      </c>
      <c r="I2292" s="31">
        <v>0</v>
      </c>
      <c r="J2292" s="12">
        <v>336</v>
      </c>
      <c r="K2292" s="11" t="s">
        <v>60</v>
      </c>
      <c r="L2292" s="11" t="s">
        <v>247</v>
      </c>
      <c r="M2292" s="12">
        <v>120.96</v>
      </c>
      <c r="N2292" s="13">
        <v>215.04000000000002</v>
      </c>
    </row>
    <row r="2293" spans="1:14" x14ac:dyDescent="0.3">
      <c r="A2293" s="7" t="s">
        <v>4045</v>
      </c>
      <c r="B2293" s="11" t="s">
        <v>4046</v>
      </c>
      <c r="C2293" s="12">
        <v>1</v>
      </c>
      <c r="D2293" s="12">
        <v>1</v>
      </c>
      <c r="E2293" s="15">
        <v>43983</v>
      </c>
      <c r="F2293" s="12">
        <v>383</v>
      </c>
      <c r="G2293" s="12">
        <v>0</v>
      </c>
      <c r="H2293" s="17">
        <v>0</v>
      </c>
      <c r="I2293" s="31">
        <v>0</v>
      </c>
      <c r="J2293" s="12">
        <v>383</v>
      </c>
      <c r="K2293" s="11" t="s">
        <v>63</v>
      </c>
      <c r="L2293" s="11" t="s">
        <v>66</v>
      </c>
      <c r="M2293" s="12">
        <v>122.56</v>
      </c>
      <c r="N2293" s="13">
        <v>260.44</v>
      </c>
    </row>
    <row r="2294" spans="1:14" x14ac:dyDescent="0.3">
      <c r="A2294" s="7" t="s">
        <v>4047</v>
      </c>
      <c r="B2294" s="11" t="s">
        <v>4048</v>
      </c>
      <c r="C2294" s="12">
        <v>1</v>
      </c>
      <c r="D2294" s="12">
        <v>1</v>
      </c>
      <c r="E2294" s="15">
        <v>43983</v>
      </c>
      <c r="F2294" s="12">
        <v>168</v>
      </c>
      <c r="G2294" s="12">
        <v>0</v>
      </c>
      <c r="H2294" s="17">
        <v>0</v>
      </c>
      <c r="I2294" s="31">
        <v>0</v>
      </c>
      <c r="J2294" s="12">
        <v>168</v>
      </c>
      <c r="K2294" s="11" t="s">
        <v>11</v>
      </c>
      <c r="L2294" s="11" t="s">
        <v>121</v>
      </c>
      <c r="M2294" s="12">
        <v>75.600000000000009</v>
      </c>
      <c r="N2294" s="13">
        <v>92.399999999999991</v>
      </c>
    </row>
    <row r="2295" spans="1:14" x14ac:dyDescent="0.3">
      <c r="A2295" s="7" t="s">
        <v>4049</v>
      </c>
      <c r="B2295" s="11" t="s">
        <v>4050</v>
      </c>
      <c r="C2295" s="12">
        <v>1</v>
      </c>
      <c r="D2295" s="12">
        <v>1</v>
      </c>
      <c r="E2295" s="15">
        <v>43983</v>
      </c>
      <c r="F2295" s="12">
        <v>240</v>
      </c>
      <c r="G2295" s="12">
        <v>0</v>
      </c>
      <c r="H2295" s="17">
        <v>0</v>
      </c>
      <c r="I2295" s="31">
        <v>0</v>
      </c>
      <c r="J2295" s="12">
        <v>240</v>
      </c>
      <c r="K2295" s="11" t="s">
        <v>14</v>
      </c>
      <c r="L2295" s="11" t="s">
        <v>17</v>
      </c>
      <c r="M2295" s="12">
        <v>43.199999999999996</v>
      </c>
      <c r="N2295" s="13">
        <v>196.8</v>
      </c>
    </row>
    <row r="2296" spans="1:14" x14ac:dyDescent="0.3">
      <c r="A2296" s="7" t="s">
        <v>4051</v>
      </c>
      <c r="B2296" s="11" t="s">
        <v>4052</v>
      </c>
      <c r="C2296" s="12">
        <v>1</v>
      </c>
      <c r="D2296" s="12">
        <v>1</v>
      </c>
      <c r="E2296" s="15">
        <v>43983</v>
      </c>
      <c r="F2296" s="12">
        <v>210</v>
      </c>
      <c r="G2296" s="12">
        <v>0</v>
      </c>
      <c r="H2296" s="17">
        <v>0</v>
      </c>
      <c r="I2296" s="31">
        <v>0</v>
      </c>
      <c r="J2296" s="12">
        <v>210</v>
      </c>
      <c r="K2296" s="11" t="s">
        <v>14</v>
      </c>
      <c r="L2296" s="11" t="s">
        <v>75</v>
      </c>
      <c r="M2296" s="12">
        <v>37.799999999999997</v>
      </c>
      <c r="N2296" s="13">
        <v>172.2</v>
      </c>
    </row>
    <row r="2297" spans="1:14" x14ac:dyDescent="0.3">
      <c r="A2297" s="7" t="s">
        <v>4053</v>
      </c>
      <c r="B2297" s="11" t="s">
        <v>4054</v>
      </c>
      <c r="C2297" s="12">
        <v>1</v>
      </c>
      <c r="D2297" s="12">
        <v>1</v>
      </c>
      <c r="E2297" s="15">
        <v>43983</v>
      </c>
      <c r="F2297" s="12">
        <v>210</v>
      </c>
      <c r="G2297" s="12">
        <v>0</v>
      </c>
      <c r="H2297" s="17">
        <v>0</v>
      </c>
      <c r="I2297" s="31">
        <v>0</v>
      </c>
      <c r="J2297" s="12">
        <v>210</v>
      </c>
      <c r="K2297" s="11" t="s">
        <v>14</v>
      </c>
      <c r="L2297" s="11" t="s">
        <v>75</v>
      </c>
      <c r="M2297" s="12">
        <v>37.799999999999997</v>
      </c>
      <c r="N2297" s="13">
        <v>172.2</v>
      </c>
    </row>
    <row r="2298" spans="1:14" x14ac:dyDescent="0.3">
      <c r="A2298" s="7" t="s">
        <v>4055</v>
      </c>
      <c r="B2298" s="11" t="s">
        <v>4056</v>
      </c>
      <c r="C2298" s="12">
        <v>1</v>
      </c>
      <c r="D2298" s="12">
        <v>1</v>
      </c>
      <c r="E2298" s="15">
        <v>43983</v>
      </c>
      <c r="F2298" s="12">
        <v>205</v>
      </c>
      <c r="G2298" s="12">
        <v>0</v>
      </c>
      <c r="H2298" s="17">
        <v>0</v>
      </c>
      <c r="I2298" s="31">
        <v>0</v>
      </c>
      <c r="J2298" s="12">
        <v>205</v>
      </c>
      <c r="K2298" s="11" t="s">
        <v>14</v>
      </c>
      <c r="L2298" s="11" t="s">
        <v>87</v>
      </c>
      <c r="M2298" s="12">
        <v>36.9</v>
      </c>
      <c r="N2298" s="13">
        <v>168.1</v>
      </c>
    </row>
    <row r="2299" spans="1:14" x14ac:dyDescent="0.3">
      <c r="A2299" s="7" t="s">
        <v>4057</v>
      </c>
      <c r="B2299" s="11" t="s">
        <v>4058</v>
      </c>
      <c r="C2299" s="12">
        <v>1</v>
      </c>
      <c r="D2299" s="12">
        <v>1</v>
      </c>
      <c r="E2299" s="15">
        <v>43983</v>
      </c>
      <c r="F2299" s="12">
        <v>192</v>
      </c>
      <c r="G2299" s="12">
        <v>0</v>
      </c>
      <c r="H2299" s="17">
        <v>0</v>
      </c>
      <c r="I2299" s="31">
        <v>0</v>
      </c>
      <c r="J2299" s="12">
        <v>192</v>
      </c>
      <c r="K2299" s="11" t="s">
        <v>14</v>
      </c>
      <c r="L2299" s="11" t="s">
        <v>78</v>
      </c>
      <c r="M2299" s="12">
        <v>34.56</v>
      </c>
      <c r="N2299" s="13">
        <v>157.44</v>
      </c>
    </row>
    <row r="2300" spans="1:14" x14ac:dyDescent="0.3">
      <c r="A2300" s="7" t="s">
        <v>4059</v>
      </c>
      <c r="B2300" s="11" t="s">
        <v>4060</v>
      </c>
      <c r="C2300" s="12">
        <v>1</v>
      </c>
      <c r="D2300" s="12">
        <v>1</v>
      </c>
      <c r="E2300" s="15">
        <v>43983</v>
      </c>
      <c r="F2300" s="12">
        <v>240</v>
      </c>
      <c r="G2300" s="12">
        <v>0</v>
      </c>
      <c r="H2300" s="17">
        <v>0</v>
      </c>
      <c r="I2300" s="31">
        <v>0</v>
      </c>
      <c r="J2300" s="12">
        <v>240</v>
      </c>
      <c r="K2300" s="11" t="s">
        <v>14</v>
      </c>
      <c r="L2300" s="11" t="s">
        <v>17</v>
      </c>
      <c r="M2300" s="12">
        <v>43.199999999999996</v>
      </c>
      <c r="N2300" s="13">
        <v>196.8</v>
      </c>
    </row>
    <row r="2301" spans="1:14" x14ac:dyDescent="0.3">
      <c r="A2301" s="7" t="s">
        <v>4061</v>
      </c>
      <c r="B2301" s="11" t="s">
        <v>4062</v>
      </c>
      <c r="C2301" s="12">
        <v>1</v>
      </c>
      <c r="D2301" s="12">
        <v>1</v>
      </c>
      <c r="E2301" s="15">
        <v>43983</v>
      </c>
      <c r="F2301" s="12">
        <v>192</v>
      </c>
      <c r="G2301" s="12">
        <v>0</v>
      </c>
      <c r="H2301" s="17">
        <v>0</v>
      </c>
      <c r="I2301" s="31">
        <v>0</v>
      </c>
      <c r="J2301" s="12">
        <v>192</v>
      </c>
      <c r="K2301" s="11" t="s">
        <v>14</v>
      </c>
      <c r="L2301" s="11" t="s">
        <v>78</v>
      </c>
      <c r="M2301" s="12">
        <v>34.56</v>
      </c>
      <c r="N2301" s="13">
        <v>157.44</v>
      </c>
    </row>
    <row r="2302" spans="1:14" x14ac:dyDescent="0.3">
      <c r="A2302" s="7" t="s">
        <v>4063</v>
      </c>
      <c r="B2302" s="11" t="s">
        <v>4064</v>
      </c>
      <c r="C2302" s="12">
        <v>1</v>
      </c>
      <c r="D2302" s="12">
        <v>1</v>
      </c>
      <c r="E2302" s="15">
        <v>43983</v>
      </c>
      <c r="F2302" s="12">
        <v>205</v>
      </c>
      <c r="G2302" s="12">
        <v>0</v>
      </c>
      <c r="H2302" s="17">
        <v>0</v>
      </c>
      <c r="I2302" s="31">
        <v>0</v>
      </c>
      <c r="J2302" s="12">
        <v>205</v>
      </c>
      <c r="K2302" s="11" t="s">
        <v>14</v>
      </c>
      <c r="L2302" s="11" t="s">
        <v>87</v>
      </c>
      <c r="M2302" s="12">
        <v>36.9</v>
      </c>
      <c r="N2302" s="13">
        <v>168.1</v>
      </c>
    </row>
    <row r="2303" spans="1:14" x14ac:dyDescent="0.3">
      <c r="A2303" s="7" t="s">
        <v>4065</v>
      </c>
      <c r="B2303" s="11" t="s">
        <v>4066</v>
      </c>
      <c r="C2303" s="12">
        <v>1</v>
      </c>
      <c r="D2303" s="12">
        <v>1</v>
      </c>
      <c r="E2303" s="15">
        <v>43983</v>
      </c>
      <c r="F2303" s="12">
        <v>255</v>
      </c>
      <c r="G2303" s="12">
        <v>0</v>
      </c>
      <c r="H2303" s="17">
        <v>0</v>
      </c>
      <c r="I2303" s="31">
        <v>0</v>
      </c>
      <c r="J2303" s="12">
        <v>255</v>
      </c>
      <c r="K2303" s="11" t="s">
        <v>20</v>
      </c>
      <c r="L2303" s="11" t="s">
        <v>102</v>
      </c>
      <c r="M2303" s="12">
        <v>66.3</v>
      </c>
      <c r="N2303" s="13">
        <v>188.7</v>
      </c>
    </row>
    <row r="2304" spans="1:14" x14ac:dyDescent="0.3">
      <c r="A2304" s="7" t="s">
        <v>4067</v>
      </c>
      <c r="B2304" s="11" t="s">
        <v>4068</v>
      </c>
      <c r="C2304" s="12">
        <v>1</v>
      </c>
      <c r="D2304" s="12">
        <v>1</v>
      </c>
      <c r="E2304" s="15">
        <v>43983</v>
      </c>
      <c r="F2304" s="12">
        <v>327</v>
      </c>
      <c r="G2304" s="12">
        <v>0</v>
      </c>
      <c r="H2304" s="17">
        <v>0</v>
      </c>
      <c r="I2304" s="31">
        <v>0</v>
      </c>
      <c r="J2304" s="12">
        <v>327</v>
      </c>
      <c r="K2304" s="11" t="s">
        <v>20</v>
      </c>
      <c r="L2304" s="11" t="s">
        <v>100</v>
      </c>
      <c r="M2304" s="12">
        <v>94.83</v>
      </c>
      <c r="N2304" s="13">
        <v>232.17000000000002</v>
      </c>
    </row>
    <row r="2305" spans="1:14" x14ac:dyDescent="0.3">
      <c r="A2305" s="7" t="s">
        <v>4069</v>
      </c>
      <c r="B2305" s="11" t="s">
        <v>4070</v>
      </c>
      <c r="C2305" s="12">
        <v>1</v>
      </c>
      <c r="D2305" s="12">
        <v>1</v>
      </c>
      <c r="E2305" s="15">
        <v>43983</v>
      </c>
      <c r="F2305" s="12">
        <v>313</v>
      </c>
      <c r="G2305" s="12">
        <v>0</v>
      </c>
      <c r="H2305" s="17">
        <v>0</v>
      </c>
      <c r="I2305" s="31">
        <v>0</v>
      </c>
      <c r="J2305" s="12">
        <v>313</v>
      </c>
      <c r="K2305" s="11" t="s">
        <v>20</v>
      </c>
      <c r="L2305" s="11" t="s">
        <v>21</v>
      </c>
      <c r="M2305" s="12">
        <v>93.899999999999991</v>
      </c>
      <c r="N2305" s="13">
        <v>219.10000000000002</v>
      </c>
    </row>
    <row r="2306" spans="1:14" x14ac:dyDescent="0.3">
      <c r="A2306" s="7" t="s">
        <v>4071</v>
      </c>
      <c r="B2306" s="11" t="s">
        <v>4072</v>
      </c>
      <c r="C2306" s="12">
        <v>1</v>
      </c>
      <c r="D2306" s="12">
        <v>1</v>
      </c>
      <c r="E2306" s="15">
        <v>43983</v>
      </c>
      <c r="F2306" s="12">
        <v>1086</v>
      </c>
      <c r="G2306" s="12">
        <v>0</v>
      </c>
      <c r="H2306" s="17">
        <v>0</v>
      </c>
      <c r="I2306" s="31">
        <v>0</v>
      </c>
      <c r="J2306" s="12">
        <v>1086</v>
      </c>
      <c r="K2306" s="11" t="s">
        <v>23</v>
      </c>
      <c r="L2306" s="11" t="s">
        <v>467</v>
      </c>
      <c r="M2306" s="12">
        <v>293.22000000000003</v>
      </c>
      <c r="N2306" s="13">
        <v>792.78</v>
      </c>
    </row>
    <row r="2307" spans="1:14" x14ac:dyDescent="0.3">
      <c r="A2307" s="7" t="s">
        <v>4073</v>
      </c>
      <c r="B2307" s="11" t="s">
        <v>4074</v>
      </c>
      <c r="C2307" s="12">
        <v>1</v>
      </c>
      <c r="D2307" s="12">
        <v>1</v>
      </c>
      <c r="E2307" s="15">
        <v>43983</v>
      </c>
      <c r="F2307" s="12">
        <v>951</v>
      </c>
      <c r="G2307" s="12">
        <v>0</v>
      </c>
      <c r="H2307" s="17">
        <v>0</v>
      </c>
      <c r="I2307" s="31">
        <v>0</v>
      </c>
      <c r="J2307" s="12">
        <v>951</v>
      </c>
      <c r="K2307" s="11" t="s">
        <v>23</v>
      </c>
      <c r="L2307" s="11" t="s">
        <v>24</v>
      </c>
      <c r="M2307" s="12">
        <v>247.26000000000002</v>
      </c>
      <c r="N2307" s="13">
        <v>703.74</v>
      </c>
    </row>
    <row r="2308" spans="1:14" x14ac:dyDescent="0.3">
      <c r="A2308" s="7" t="s">
        <v>4075</v>
      </c>
      <c r="B2308" s="11" t="s">
        <v>4076</v>
      </c>
      <c r="C2308" s="12">
        <v>1</v>
      </c>
      <c r="D2308" s="12">
        <v>1</v>
      </c>
      <c r="E2308" s="15">
        <v>43983</v>
      </c>
      <c r="F2308" s="12">
        <v>1491</v>
      </c>
      <c r="G2308" s="12">
        <v>0</v>
      </c>
      <c r="H2308" s="17">
        <v>0</v>
      </c>
      <c r="I2308" s="31">
        <v>0</v>
      </c>
      <c r="J2308" s="12">
        <v>1491</v>
      </c>
      <c r="K2308" s="11" t="s">
        <v>26</v>
      </c>
      <c r="L2308" s="11" t="s">
        <v>31</v>
      </c>
      <c r="M2308" s="12">
        <v>506.94000000000005</v>
      </c>
      <c r="N2308" s="13">
        <v>984.06</v>
      </c>
    </row>
    <row r="2309" spans="1:14" x14ac:dyDescent="0.3">
      <c r="A2309" s="7" t="s">
        <v>4077</v>
      </c>
      <c r="B2309" s="11" t="s">
        <v>4078</v>
      </c>
      <c r="C2309" s="12">
        <v>1</v>
      </c>
      <c r="D2309" s="12">
        <v>1</v>
      </c>
      <c r="E2309" s="15">
        <v>43983</v>
      </c>
      <c r="F2309" s="12">
        <v>447</v>
      </c>
      <c r="G2309" s="12">
        <v>0</v>
      </c>
      <c r="H2309" s="17">
        <v>0</v>
      </c>
      <c r="I2309" s="31">
        <v>0</v>
      </c>
      <c r="J2309" s="12">
        <v>447</v>
      </c>
      <c r="K2309" s="11" t="s">
        <v>63</v>
      </c>
      <c r="L2309" s="11" t="s">
        <v>64</v>
      </c>
      <c r="M2309" s="12">
        <v>156.44999999999999</v>
      </c>
      <c r="N2309" s="13">
        <v>290.55</v>
      </c>
    </row>
    <row r="2310" spans="1:14" x14ac:dyDescent="0.3">
      <c r="A2310" s="7" t="s">
        <v>4079</v>
      </c>
      <c r="B2310" s="11" t="s">
        <v>4080</v>
      </c>
      <c r="C2310" s="12">
        <v>1</v>
      </c>
      <c r="D2310" s="12">
        <v>1</v>
      </c>
      <c r="E2310" s="15">
        <v>43983</v>
      </c>
      <c r="F2310" s="12">
        <v>144</v>
      </c>
      <c r="G2310" s="12">
        <v>0</v>
      </c>
      <c r="H2310" s="17">
        <v>0</v>
      </c>
      <c r="I2310" s="31">
        <v>0</v>
      </c>
      <c r="J2310" s="12">
        <v>144</v>
      </c>
      <c r="K2310" s="11" t="s">
        <v>11</v>
      </c>
      <c r="L2310" s="11" t="s">
        <v>119</v>
      </c>
      <c r="M2310" s="12">
        <v>66.240000000000009</v>
      </c>
      <c r="N2310" s="13">
        <v>77.759999999999991</v>
      </c>
    </row>
    <row r="2311" spans="1:14" x14ac:dyDescent="0.3">
      <c r="A2311" s="7" t="s">
        <v>4081</v>
      </c>
      <c r="B2311" s="11" t="s">
        <v>4082</v>
      </c>
      <c r="C2311" s="12">
        <v>1</v>
      </c>
      <c r="D2311" s="12">
        <v>1</v>
      </c>
      <c r="E2311" s="15">
        <v>43983</v>
      </c>
      <c r="F2311" s="12">
        <v>192</v>
      </c>
      <c r="G2311" s="12">
        <v>0</v>
      </c>
      <c r="H2311" s="17">
        <v>0</v>
      </c>
      <c r="I2311" s="31">
        <v>0</v>
      </c>
      <c r="J2311" s="12">
        <v>192</v>
      </c>
      <c r="K2311" s="11" t="s">
        <v>14</v>
      </c>
      <c r="L2311" s="11" t="s">
        <v>78</v>
      </c>
      <c r="M2311" s="12">
        <v>34.56</v>
      </c>
      <c r="N2311" s="13">
        <v>157.44</v>
      </c>
    </row>
    <row r="2312" spans="1:14" x14ac:dyDescent="0.3">
      <c r="A2312" s="7" t="s">
        <v>4083</v>
      </c>
      <c r="B2312" s="11" t="s">
        <v>4084</v>
      </c>
      <c r="C2312" s="12">
        <v>1</v>
      </c>
      <c r="D2312" s="12">
        <v>1</v>
      </c>
      <c r="E2312" s="15">
        <v>43983</v>
      </c>
      <c r="F2312" s="12">
        <v>523</v>
      </c>
      <c r="G2312" s="12">
        <v>0</v>
      </c>
      <c r="H2312" s="17">
        <v>0</v>
      </c>
      <c r="I2312" s="31">
        <v>0</v>
      </c>
      <c r="J2312" s="12">
        <v>523</v>
      </c>
      <c r="K2312" s="11" t="s">
        <v>44</v>
      </c>
      <c r="L2312" s="11" t="s">
        <v>45</v>
      </c>
      <c r="M2312" s="12">
        <v>156.9</v>
      </c>
      <c r="N2312" s="13">
        <v>366.1</v>
      </c>
    </row>
    <row r="2313" spans="1:14" x14ac:dyDescent="0.3">
      <c r="A2313" s="7" t="s">
        <v>4085</v>
      </c>
      <c r="B2313" s="11" t="s">
        <v>4086</v>
      </c>
      <c r="C2313" s="12">
        <v>1</v>
      </c>
      <c r="D2313" s="12">
        <v>1</v>
      </c>
      <c r="E2313" s="15">
        <v>43983</v>
      </c>
      <c r="F2313" s="12">
        <v>180</v>
      </c>
      <c r="G2313" s="12">
        <v>0</v>
      </c>
      <c r="H2313" s="17">
        <v>0</v>
      </c>
      <c r="I2313" s="31">
        <v>0</v>
      </c>
      <c r="J2313" s="12">
        <v>180</v>
      </c>
      <c r="K2313" s="11" t="s">
        <v>60</v>
      </c>
      <c r="L2313" s="11" t="s">
        <v>1434</v>
      </c>
      <c r="M2313" s="12">
        <v>61.2</v>
      </c>
      <c r="N2313" s="13">
        <v>118.8</v>
      </c>
    </row>
    <row r="2314" spans="1:14" x14ac:dyDescent="0.3">
      <c r="A2314" s="7" t="s">
        <v>4087</v>
      </c>
      <c r="B2314" s="11" t="s">
        <v>4088</v>
      </c>
      <c r="C2314" s="12">
        <v>1</v>
      </c>
      <c r="D2314" s="12">
        <v>1</v>
      </c>
      <c r="E2314" s="15">
        <v>43983</v>
      </c>
      <c r="F2314" s="12">
        <v>383</v>
      </c>
      <c r="G2314" s="12">
        <v>0</v>
      </c>
      <c r="H2314" s="17">
        <v>0</v>
      </c>
      <c r="I2314" s="31">
        <v>0</v>
      </c>
      <c r="J2314" s="12">
        <v>383</v>
      </c>
      <c r="K2314" s="11" t="s">
        <v>63</v>
      </c>
      <c r="L2314" s="11" t="s">
        <v>66</v>
      </c>
      <c r="M2314" s="12">
        <v>122.56</v>
      </c>
      <c r="N2314" s="13">
        <v>260.44</v>
      </c>
    </row>
    <row r="2315" spans="1:14" x14ac:dyDescent="0.3">
      <c r="A2315" s="7" t="s">
        <v>4089</v>
      </c>
      <c r="B2315" s="11" t="s">
        <v>4090</v>
      </c>
      <c r="C2315" s="12">
        <v>1</v>
      </c>
      <c r="D2315" s="12">
        <v>1</v>
      </c>
      <c r="E2315" s="15">
        <v>43983</v>
      </c>
      <c r="F2315" s="12">
        <v>345</v>
      </c>
      <c r="G2315" s="12">
        <v>0</v>
      </c>
      <c r="H2315" s="17">
        <v>0</v>
      </c>
      <c r="I2315" s="31">
        <v>0</v>
      </c>
      <c r="J2315" s="12">
        <v>345</v>
      </c>
      <c r="K2315" s="11" t="s">
        <v>63</v>
      </c>
      <c r="L2315" s="11" t="s">
        <v>116</v>
      </c>
      <c r="M2315" s="12">
        <v>106.95</v>
      </c>
      <c r="N2315" s="13">
        <v>238.05</v>
      </c>
    </row>
    <row r="2316" spans="1:14" x14ac:dyDescent="0.3">
      <c r="A2316" s="7" t="s">
        <v>4091</v>
      </c>
      <c r="B2316" s="11" t="s">
        <v>4092</v>
      </c>
      <c r="C2316" s="12">
        <v>1</v>
      </c>
      <c r="D2316" s="12">
        <v>1</v>
      </c>
      <c r="E2316" s="15">
        <v>43983</v>
      </c>
      <c r="F2316" s="12">
        <v>447</v>
      </c>
      <c r="G2316" s="12">
        <v>0</v>
      </c>
      <c r="H2316" s="17">
        <v>0</v>
      </c>
      <c r="I2316" s="31">
        <v>0</v>
      </c>
      <c r="J2316" s="12">
        <v>447</v>
      </c>
      <c r="K2316" s="11" t="s">
        <v>63</v>
      </c>
      <c r="L2316" s="11" t="s">
        <v>64</v>
      </c>
      <c r="M2316" s="12">
        <v>156.44999999999999</v>
      </c>
      <c r="N2316" s="13">
        <v>290.55</v>
      </c>
    </row>
    <row r="2317" spans="1:14" x14ac:dyDescent="0.3">
      <c r="A2317" s="7" t="s">
        <v>4093</v>
      </c>
      <c r="B2317" s="11" t="s">
        <v>4094</v>
      </c>
      <c r="C2317" s="12">
        <v>1</v>
      </c>
      <c r="D2317" s="12">
        <v>1</v>
      </c>
      <c r="E2317" s="15">
        <v>43983</v>
      </c>
      <c r="F2317" s="12">
        <v>144</v>
      </c>
      <c r="G2317" s="12">
        <v>0</v>
      </c>
      <c r="H2317" s="17">
        <v>0</v>
      </c>
      <c r="I2317" s="31">
        <v>0</v>
      </c>
      <c r="J2317" s="12">
        <v>144</v>
      </c>
      <c r="K2317" s="11" t="s">
        <v>11</v>
      </c>
      <c r="L2317" s="11" t="s">
        <v>119</v>
      </c>
      <c r="M2317" s="12">
        <v>66.240000000000009</v>
      </c>
      <c r="N2317" s="13">
        <v>77.759999999999991</v>
      </c>
    </row>
    <row r="2318" spans="1:14" x14ac:dyDescent="0.3">
      <c r="A2318" s="7" t="s">
        <v>4095</v>
      </c>
      <c r="B2318" s="11" t="s">
        <v>4096</v>
      </c>
      <c r="C2318" s="12">
        <v>1</v>
      </c>
      <c r="D2318" s="12">
        <v>1</v>
      </c>
      <c r="E2318" s="15">
        <v>43983</v>
      </c>
      <c r="F2318" s="12">
        <v>168</v>
      </c>
      <c r="G2318" s="12">
        <v>0</v>
      </c>
      <c r="H2318" s="17">
        <v>0</v>
      </c>
      <c r="I2318" s="31">
        <v>0</v>
      </c>
      <c r="J2318" s="12">
        <v>168</v>
      </c>
      <c r="K2318" s="11" t="s">
        <v>11</v>
      </c>
      <c r="L2318" s="11" t="s">
        <v>12</v>
      </c>
      <c r="M2318" s="12">
        <v>25.2</v>
      </c>
      <c r="N2318" s="13">
        <v>142.80000000000001</v>
      </c>
    </row>
    <row r="2319" spans="1:14" x14ac:dyDescent="0.3">
      <c r="A2319" s="7" t="s">
        <v>4097</v>
      </c>
      <c r="B2319" s="11" t="s">
        <v>4098</v>
      </c>
      <c r="C2319" s="12">
        <v>1</v>
      </c>
      <c r="D2319" s="12">
        <v>1</v>
      </c>
      <c r="E2319" s="15">
        <v>43983</v>
      </c>
      <c r="F2319" s="12">
        <v>240</v>
      </c>
      <c r="G2319" s="12">
        <v>0</v>
      </c>
      <c r="H2319" s="17">
        <v>0</v>
      </c>
      <c r="I2319" s="31">
        <v>0</v>
      </c>
      <c r="J2319" s="12">
        <v>240</v>
      </c>
      <c r="K2319" s="11" t="s">
        <v>14</v>
      </c>
      <c r="L2319" s="11" t="s">
        <v>17</v>
      </c>
      <c r="M2319" s="12">
        <v>43.199999999999996</v>
      </c>
      <c r="N2319" s="13">
        <v>196.8</v>
      </c>
    </row>
    <row r="2320" spans="1:14" x14ac:dyDescent="0.3">
      <c r="A2320" s="7" t="s">
        <v>4099</v>
      </c>
      <c r="B2320" s="11" t="s">
        <v>4100</v>
      </c>
      <c r="C2320" s="12">
        <v>1</v>
      </c>
      <c r="D2320" s="12">
        <v>1</v>
      </c>
      <c r="E2320" s="15">
        <v>43983</v>
      </c>
      <c r="F2320" s="12">
        <v>240</v>
      </c>
      <c r="G2320" s="12">
        <v>0</v>
      </c>
      <c r="H2320" s="17">
        <v>0</v>
      </c>
      <c r="I2320" s="31">
        <v>0</v>
      </c>
      <c r="J2320" s="12">
        <v>240</v>
      </c>
      <c r="K2320" s="11" t="s">
        <v>14</v>
      </c>
      <c r="L2320" s="11" t="s">
        <v>17</v>
      </c>
      <c r="M2320" s="12">
        <v>43.199999999999996</v>
      </c>
      <c r="N2320" s="13">
        <v>196.8</v>
      </c>
    </row>
    <row r="2321" spans="1:14" x14ac:dyDescent="0.3">
      <c r="A2321" s="7" t="s">
        <v>4101</v>
      </c>
      <c r="B2321" s="11" t="s">
        <v>4102</v>
      </c>
      <c r="C2321" s="12">
        <v>1</v>
      </c>
      <c r="D2321" s="12">
        <v>1</v>
      </c>
      <c r="E2321" s="15">
        <v>43983</v>
      </c>
      <c r="F2321" s="12">
        <v>478</v>
      </c>
      <c r="G2321" s="12">
        <v>0</v>
      </c>
      <c r="H2321" s="17">
        <v>0</v>
      </c>
      <c r="I2321" s="31">
        <v>0</v>
      </c>
      <c r="J2321" s="12">
        <v>478</v>
      </c>
      <c r="K2321" s="11" t="s">
        <v>44</v>
      </c>
      <c r="L2321" s="11" t="s">
        <v>162</v>
      </c>
      <c r="M2321" s="12">
        <v>119.5</v>
      </c>
      <c r="N2321" s="13">
        <v>358.5</v>
      </c>
    </row>
    <row r="2322" spans="1:14" x14ac:dyDescent="0.3">
      <c r="A2322" s="7" t="s">
        <v>4103</v>
      </c>
      <c r="B2322" s="11" t="s">
        <v>4104</v>
      </c>
      <c r="C2322" s="12">
        <v>1</v>
      </c>
      <c r="D2322" s="12">
        <v>1</v>
      </c>
      <c r="E2322" s="15">
        <v>43983</v>
      </c>
      <c r="F2322" s="12">
        <v>267</v>
      </c>
      <c r="G2322" s="12">
        <v>0</v>
      </c>
      <c r="H2322" s="17">
        <v>0</v>
      </c>
      <c r="I2322" s="31">
        <v>0</v>
      </c>
      <c r="J2322" s="12">
        <v>267</v>
      </c>
      <c r="K2322" s="11" t="s">
        <v>60</v>
      </c>
      <c r="L2322" s="11" t="s">
        <v>164</v>
      </c>
      <c r="M2322" s="12">
        <v>90.78</v>
      </c>
      <c r="N2322" s="13">
        <v>176.22</v>
      </c>
    </row>
    <row r="2323" spans="1:14" x14ac:dyDescent="0.3">
      <c r="A2323" s="7" t="s">
        <v>4105</v>
      </c>
      <c r="B2323" s="11" t="s">
        <v>4106</v>
      </c>
      <c r="C2323" s="12">
        <v>1</v>
      </c>
      <c r="D2323" s="12">
        <v>1</v>
      </c>
      <c r="E2323" s="15">
        <v>43983</v>
      </c>
      <c r="F2323" s="12">
        <v>345</v>
      </c>
      <c r="G2323" s="12">
        <v>0</v>
      </c>
      <c r="H2323" s="17">
        <v>0</v>
      </c>
      <c r="I2323" s="31">
        <v>0</v>
      </c>
      <c r="J2323" s="12">
        <v>345</v>
      </c>
      <c r="K2323" s="11" t="s">
        <v>63</v>
      </c>
      <c r="L2323" s="11" t="s">
        <v>116</v>
      </c>
      <c r="M2323" s="12">
        <v>106.95</v>
      </c>
      <c r="N2323" s="13">
        <v>238.05</v>
      </c>
    </row>
    <row r="2324" spans="1:14" x14ac:dyDescent="0.3">
      <c r="A2324" s="7" t="s">
        <v>4107</v>
      </c>
      <c r="B2324" s="11" t="s">
        <v>4108</v>
      </c>
      <c r="C2324" s="12">
        <v>1</v>
      </c>
      <c r="D2324" s="12">
        <v>1</v>
      </c>
      <c r="E2324" s="15">
        <v>43983</v>
      </c>
      <c r="F2324" s="12">
        <v>447</v>
      </c>
      <c r="G2324" s="12">
        <v>0</v>
      </c>
      <c r="H2324" s="17">
        <v>0</v>
      </c>
      <c r="I2324" s="31">
        <v>0</v>
      </c>
      <c r="J2324" s="12">
        <v>447</v>
      </c>
      <c r="K2324" s="11" t="s">
        <v>63</v>
      </c>
      <c r="L2324" s="11" t="s">
        <v>64</v>
      </c>
      <c r="M2324" s="12">
        <v>156.44999999999999</v>
      </c>
      <c r="N2324" s="13">
        <v>290.55</v>
      </c>
    </row>
    <row r="2325" spans="1:14" x14ac:dyDescent="0.3">
      <c r="A2325" s="7" t="s">
        <v>4109</v>
      </c>
      <c r="B2325" s="11" t="s">
        <v>4110</v>
      </c>
      <c r="C2325" s="12">
        <v>1</v>
      </c>
      <c r="D2325" s="12">
        <v>1</v>
      </c>
      <c r="E2325" s="15">
        <v>43983</v>
      </c>
      <c r="F2325" s="12">
        <v>345</v>
      </c>
      <c r="G2325" s="12">
        <v>0</v>
      </c>
      <c r="H2325" s="17">
        <v>0</v>
      </c>
      <c r="I2325" s="31">
        <v>0</v>
      </c>
      <c r="J2325" s="12">
        <v>345</v>
      </c>
      <c r="K2325" s="11" t="s">
        <v>63</v>
      </c>
      <c r="L2325" s="11" t="s">
        <v>116</v>
      </c>
      <c r="M2325" s="12">
        <v>106.95</v>
      </c>
      <c r="N2325" s="13">
        <v>238.05</v>
      </c>
    </row>
    <row r="2326" spans="1:14" x14ac:dyDescent="0.3">
      <c r="A2326" s="7" t="s">
        <v>4111</v>
      </c>
      <c r="B2326" s="11" t="s">
        <v>4112</v>
      </c>
      <c r="C2326" s="12">
        <v>1</v>
      </c>
      <c r="D2326" s="12">
        <v>1</v>
      </c>
      <c r="E2326" s="15">
        <v>43983</v>
      </c>
      <c r="F2326" s="12">
        <v>168</v>
      </c>
      <c r="G2326" s="12">
        <v>0</v>
      </c>
      <c r="H2326" s="17">
        <v>0</v>
      </c>
      <c r="I2326" s="31">
        <v>0</v>
      </c>
      <c r="J2326" s="12">
        <v>168</v>
      </c>
      <c r="K2326" s="11" t="s">
        <v>11</v>
      </c>
      <c r="L2326" s="11" t="s">
        <v>121</v>
      </c>
      <c r="M2326" s="12">
        <v>75.600000000000009</v>
      </c>
      <c r="N2326" s="13">
        <v>92.399999999999991</v>
      </c>
    </row>
    <row r="2327" spans="1:14" x14ac:dyDescent="0.3">
      <c r="A2327" s="7" t="s">
        <v>4113</v>
      </c>
      <c r="B2327" s="11" t="s">
        <v>4114</v>
      </c>
      <c r="C2327" s="12">
        <v>1</v>
      </c>
      <c r="D2327" s="12">
        <v>1</v>
      </c>
      <c r="E2327" s="15">
        <v>43983</v>
      </c>
      <c r="F2327" s="12">
        <v>168</v>
      </c>
      <c r="G2327" s="12">
        <v>0</v>
      </c>
      <c r="H2327" s="17">
        <v>0</v>
      </c>
      <c r="I2327" s="31">
        <v>0</v>
      </c>
      <c r="J2327" s="12">
        <v>168</v>
      </c>
      <c r="K2327" s="11" t="s">
        <v>11</v>
      </c>
      <c r="L2327" s="11" t="s">
        <v>12</v>
      </c>
      <c r="M2327" s="12">
        <v>25.2</v>
      </c>
      <c r="N2327" s="13">
        <v>142.80000000000001</v>
      </c>
    </row>
    <row r="2328" spans="1:14" x14ac:dyDescent="0.3">
      <c r="A2328" s="7" t="s">
        <v>4115</v>
      </c>
      <c r="B2328" s="11" t="s">
        <v>4116</v>
      </c>
      <c r="C2328" s="12">
        <v>1</v>
      </c>
      <c r="D2328" s="12">
        <v>1</v>
      </c>
      <c r="E2328" s="15">
        <v>43983</v>
      </c>
      <c r="F2328" s="12">
        <v>210</v>
      </c>
      <c r="G2328" s="12">
        <v>0</v>
      </c>
      <c r="H2328" s="17">
        <v>0</v>
      </c>
      <c r="I2328" s="31">
        <v>0</v>
      </c>
      <c r="J2328" s="12">
        <v>210</v>
      </c>
      <c r="K2328" s="11" t="s">
        <v>14</v>
      </c>
      <c r="L2328" s="11" t="s">
        <v>75</v>
      </c>
      <c r="M2328" s="12">
        <v>37.799999999999997</v>
      </c>
      <c r="N2328" s="13">
        <v>172.2</v>
      </c>
    </row>
    <row r="2329" spans="1:14" x14ac:dyDescent="0.3">
      <c r="A2329" s="7" t="s">
        <v>4117</v>
      </c>
      <c r="B2329" s="11" t="s">
        <v>4118</v>
      </c>
      <c r="C2329" s="12">
        <v>1</v>
      </c>
      <c r="D2329" s="12">
        <v>1</v>
      </c>
      <c r="E2329" s="15">
        <v>43983</v>
      </c>
      <c r="F2329" s="12">
        <v>205</v>
      </c>
      <c r="G2329" s="12">
        <v>0</v>
      </c>
      <c r="H2329" s="17">
        <v>0</v>
      </c>
      <c r="I2329" s="31">
        <v>0</v>
      </c>
      <c r="J2329" s="12">
        <v>205</v>
      </c>
      <c r="K2329" s="11" t="s">
        <v>14</v>
      </c>
      <c r="L2329" s="11" t="s">
        <v>87</v>
      </c>
      <c r="M2329" s="12">
        <v>36.9</v>
      </c>
      <c r="N2329" s="13">
        <v>168.1</v>
      </c>
    </row>
    <row r="2330" spans="1:14" x14ac:dyDescent="0.3">
      <c r="A2330" s="7" t="s">
        <v>4119</v>
      </c>
      <c r="B2330" s="11" t="s">
        <v>4120</v>
      </c>
      <c r="C2330" s="12">
        <v>1</v>
      </c>
      <c r="D2330" s="12">
        <v>1</v>
      </c>
      <c r="E2330" s="15">
        <v>43983</v>
      </c>
      <c r="F2330" s="12">
        <v>240</v>
      </c>
      <c r="G2330" s="12">
        <v>0</v>
      </c>
      <c r="H2330" s="17">
        <v>0</v>
      </c>
      <c r="I2330" s="31">
        <v>0</v>
      </c>
      <c r="J2330" s="12">
        <v>240</v>
      </c>
      <c r="K2330" s="11" t="s">
        <v>14</v>
      </c>
      <c r="L2330" s="11" t="s">
        <v>17</v>
      </c>
      <c r="M2330" s="12">
        <v>43.199999999999996</v>
      </c>
      <c r="N2330" s="13">
        <v>196.8</v>
      </c>
    </row>
    <row r="2331" spans="1:14" x14ac:dyDescent="0.3">
      <c r="A2331" s="7" t="s">
        <v>4121</v>
      </c>
      <c r="B2331" s="11" t="s">
        <v>4122</v>
      </c>
      <c r="C2331" s="12">
        <v>1</v>
      </c>
      <c r="D2331" s="12">
        <v>1</v>
      </c>
      <c r="E2331" s="15">
        <v>43983</v>
      </c>
      <c r="F2331" s="12">
        <v>539</v>
      </c>
      <c r="G2331" s="12">
        <v>0</v>
      </c>
      <c r="H2331" s="17">
        <v>0</v>
      </c>
      <c r="I2331" s="31">
        <v>0</v>
      </c>
      <c r="J2331" s="12">
        <v>539</v>
      </c>
      <c r="K2331" s="11" t="s">
        <v>44</v>
      </c>
      <c r="L2331" s="11" t="s">
        <v>1089</v>
      </c>
      <c r="M2331" s="12">
        <v>156.31</v>
      </c>
      <c r="N2331" s="13">
        <v>382.69</v>
      </c>
    </row>
    <row r="2332" spans="1:14" x14ac:dyDescent="0.3">
      <c r="A2332" s="7" t="s">
        <v>4123</v>
      </c>
      <c r="B2332" s="11" t="s">
        <v>4124</v>
      </c>
      <c r="C2332" s="12">
        <v>1</v>
      </c>
      <c r="D2332" s="12">
        <v>1</v>
      </c>
      <c r="E2332" s="15">
        <v>43983</v>
      </c>
      <c r="F2332" s="12">
        <v>278</v>
      </c>
      <c r="G2332" s="12">
        <v>0</v>
      </c>
      <c r="H2332" s="17">
        <v>0</v>
      </c>
      <c r="I2332" s="31">
        <v>0</v>
      </c>
      <c r="J2332" s="12">
        <v>278</v>
      </c>
      <c r="K2332" s="11" t="s">
        <v>60</v>
      </c>
      <c r="L2332" s="11" t="s">
        <v>518</v>
      </c>
      <c r="M2332" s="12">
        <v>88.960000000000008</v>
      </c>
      <c r="N2332" s="13">
        <v>189.04</v>
      </c>
    </row>
    <row r="2333" spans="1:14" x14ac:dyDescent="0.3">
      <c r="A2333" s="7" t="s">
        <v>4125</v>
      </c>
      <c r="B2333" s="11" t="s">
        <v>4126</v>
      </c>
      <c r="C2333" s="12">
        <v>1</v>
      </c>
      <c r="D2333" s="12">
        <v>1</v>
      </c>
      <c r="E2333" s="15">
        <v>43983</v>
      </c>
      <c r="F2333" s="12">
        <v>383</v>
      </c>
      <c r="G2333" s="12">
        <v>0</v>
      </c>
      <c r="H2333" s="17">
        <v>0</v>
      </c>
      <c r="I2333" s="31">
        <v>0</v>
      </c>
      <c r="J2333" s="12">
        <v>383</v>
      </c>
      <c r="K2333" s="11" t="s">
        <v>63</v>
      </c>
      <c r="L2333" s="11" t="s">
        <v>66</v>
      </c>
      <c r="M2333" s="12">
        <v>122.56</v>
      </c>
      <c r="N2333" s="13">
        <v>260.44</v>
      </c>
    </row>
    <row r="2334" spans="1:14" x14ac:dyDescent="0.3">
      <c r="A2334" s="7" t="s">
        <v>4127</v>
      </c>
      <c r="B2334" s="11" t="s">
        <v>4128</v>
      </c>
      <c r="C2334" s="12">
        <v>1</v>
      </c>
      <c r="D2334" s="12">
        <v>1</v>
      </c>
      <c r="E2334" s="15">
        <v>43983</v>
      </c>
      <c r="F2334" s="12">
        <v>383</v>
      </c>
      <c r="G2334" s="12">
        <v>0</v>
      </c>
      <c r="H2334" s="17">
        <v>0</v>
      </c>
      <c r="I2334" s="31">
        <v>0</v>
      </c>
      <c r="J2334" s="12">
        <v>383</v>
      </c>
      <c r="K2334" s="11" t="s">
        <v>63</v>
      </c>
      <c r="L2334" s="11" t="s">
        <v>66</v>
      </c>
      <c r="M2334" s="12">
        <v>122.56</v>
      </c>
      <c r="N2334" s="13">
        <v>260.44</v>
      </c>
    </row>
    <row r="2335" spans="1:14" x14ac:dyDescent="0.3">
      <c r="A2335" s="7" t="s">
        <v>4129</v>
      </c>
      <c r="B2335" s="11" t="s">
        <v>4130</v>
      </c>
      <c r="C2335" s="12">
        <v>1</v>
      </c>
      <c r="D2335" s="12">
        <v>1</v>
      </c>
      <c r="E2335" s="15">
        <v>43983</v>
      </c>
      <c r="F2335" s="12">
        <v>144</v>
      </c>
      <c r="G2335" s="12">
        <v>0</v>
      </c>
      <c r="H2335" s="17">
        <v>0</v>
      </c>
      <c r="I2335" s="31">
        <v>0</v>
      </c>
      <c r="J2335" s="12">
        <v>144</v>
      </c>
      <c r="K2335" s="11" t="s">
        <v>11</v>
      </c>
      <c r="L2335" s="11" t="s">
        <v>119</v>
      </c>
      <c r="M2335" s="12">
        <v>66.240000000000009</v>
      </c>
      <c r="N2335" s="13">
        <v>77.759999999999991</v>
      </c>
    </row>
    <row r="2336" spans="1:14" x14ac:dyDescent="0.3">
      <c r="A2336" s="7" t="s">
        <v>4131</v>
      </c>
      <c r="B2336" s="11" t="s">
        <v>4132</v>
      </c>
      <c r="C2336" s="12">
        <v>1</v>
      </c>
      <c r="D2336" s="12">
        <v>1</v>
      </c>
      <c r="E2336" s="15">
        <v>43983</v>
      </c>
      <c r="F2336" s="12">
        <v>172</v>
      </c>
      <c r="G2336" s="12">
        <v>0</v>
      </c>
      <c r="H2336" s="17">
        <v>0</v>
      </c>
      <c r="I2336" s="31">
        <v>0</v>
      </c>
      <c r="J2336" s="12">
        <v>172</v>
      </c>
      <c r="K2336" s="11" t="s">
        <v>11</v>
      </c>
      <c r="L2336" s="11" t="s">
        <v>71</v>
      </c>
      <c r="M2336" s="12">
        <v>65.36</v>
      </c>
      <c r="N2336" s="13">
        <v>106.64</v>
      </c>
    </row>
    <row r="2337" spans="1:14" x14ac:dyDescent="0.3">
      <c r="A2337" s="7" t="s">
        <v>4133</v>
      </c>
      <c r="B2337" s="11" t="s">
        <v>4134</v>
      </c>
      <c r="C2337" s="12">
        <v>1</v>
      </c>
      <c r="D2337" s="12">
        <v>1</v>
      </c>
      <c r="E2337" s="15">
        <v>43983</v>
      </c>
      <c r="F2337" s="12">
        <v>210</v>
      </c>
      <c r="G2337" s="12">
        <v>0</v>
      </c>
      <c r="H2337" s="17">
        <v>0</v>
      </c>
      <c r="I2337" s="31">
        <v>0</v>
      </c>
      <c r="J2337" s="12">
        <v>210</v>
      </c>
      <c r="K2337" s="11" t="s">
        <v>14</v>
      </c>
      <c r="L2337" s="11" t="s">
        <v>75</v>
      </c>
      <c r="M2337" s="12">
        <v>37.799999999999997</v>
      </c>
      <c r="N2337" s="13">
        <v>172.2</v>
      </c>
    </row>
    <row r="2338" spans="1:14" x14ac:dyDescent="0.3">
      <c r="A2338" s="7" t="s">
        <v>4135</v>
      </c>
      <c r="B2338" s="11" t="s">
        <v>4136</v>
      </c>
      <c r="C2338" s="12">
        <v>1</v>
      </c>
      <c r="D2338" s="12">
        <v>1</v>
      </c>
      <c r="E2338" s="15">
        <v>43983</v>
      </c>
      <c r="F2338" s="12">
        <v>192</v>
      </c>
      <c r="G2338" s="12">
        <v>0</v>
      </c>
      <c r="H2338" s="17">
        <v>0</v>
      </c>
      <c r="I2338" s="31">
        <v>0</v>
      </c>
      <c r="J2338" s="12">
        <v>192</v>
      </c>
      <c r="K2338" s="11" t="s">
        <v>14</v>
      </c>
      <c r="L2338" s="11" t="s">
        <v>78</v>
      </c>
      <c r="M2338" s="12">
        <v>34.56</v>
      </c>
      <c r="N2338" s="13">
        <v>157.44</v>
      </c>
    </row>
    <row r="2339" spans="1:14" x14ac:dyDescent="0.3">
      <c r="A2339" s="7" t="s">
        <v>4137</v>
      </c>
      <c r="B2339" s="11" t="s">
        <v>4138</v>
      </c>
      <c r="C2339" s="12">
        <v>1</v>
      </c>
      <c r="D2339" s="12">
        <v>1</v>
      </c>
      <c r="E2339" s="15">
        <v>43983</v>
      </c>
      <c r="F2339" s="12">
        <v>210</v>
      </c>
      <c r="G2339" s="12">
        <v>0</v>
      </c>
      <c r="H2339" s="17">
        <v>0</v>
      </c>
      <c r="I2339" s="31">
        <v>0</v>
      </c>
      <c r="J2339" s="12">
        <v>210</v>
      </c>
      <c r="K2339" s="11" t="s">
        <v>14</v>
      </c>
      <c r="L2339" s="11" t="s">
        <v>75</v>
      </c>
      <c r="M2339" s="12">
        <v>37.799999999999997</v>
      </c>
      <c r="N2339" s="13">
        <v>172.2</v>
      </c>
    </row>
    <row r="2340" spans="1:14" x14ac:dyDescent="0.3">
      <c r="A2340" s="7" t="s">
        <v>4139</v>
      </c>
      <c r="B2340" s="11" t="s">
        <v>4140</v>
      </c>
      <c r="C2340" s="12">
        <v>1</v>
      </c>
      <c r="D2340" s="12">
        <v>1</v>
      </c>
      <c r="E2340" s="15">
        <v>43983</v>
      </c>
      <c r="F2340" s="12">
        <v>258</v>
      </c>
      <c r="G2340" s="12">
        <v>0</v>
      </c>
      <c r="H2340" s="17">
        <v>0</v>
      </c>
      <c r="I2340" s="31">
        <v>0</v>
      </c>
      <c r="J2340" s="12">
        <v>258</v>
      </c>
      <c r="K2340" s="11" t="s">
        <v>20</v>
      </c>
      <c r="L2340" s="11" t="s">
        <v>105</v>
      </c>
      <c r="M2340" s="12">
        <v>72.240000000000009</v>
      </c>
      <c r="N2340" s="13">
        <v>185.76</v>
      </c>
    </row>
    <row r="2341" spans="1:14" x14ac:dyDescent="0.3">
      <c r="A2341" s="7" t="s">
        <v>4141</v>
      </c>
      <c r="B2341" s="11" t="s">
        <v>4142</v>
      </c>
      <c r="C2341" s="12">
        <v>1</v>
      </c>
      <c r="D2341" s="12">
        <v>1</v>
      </c>
      <c r="E2341" s="15">
        <v>43983</v>
      </c>
      <c r="F2341" s="12">
        <v>539</v>
      </c>
      <c r="G2341" s="12">
        <v>0</v>
      </c>
      <c r="H2341" s="17">
        <v>0</v>
      </c>
      <c r="I2341" s="31">
        <v>0</v>
      </c>
      <c r="J2341" s="12">
        <v>539</v>
      </c>
      <c r="K2341" s="11" t="s">
        <v>44</v>
      </c>
      <c r="L2341" s="11" t="s">
        <v>1089</v>
      </c>
      <c r="M2341" s="12">
        <v>156.31</v>
      </c>
      <c r="N2341" s="13">
        <v>382.69</v>
      </c>
    </row>
    <row r="2342" spans="1:14" x14ac:dyDescent="0.3">
      <c r="A2342" s="7" t="s">
        <v>4143</v>
      </c>
      <c r="B2342" s="11" t="s">
        <v>4144</v>
      </c>
      <c r="C2342" s="12">
        <v>1</v>
      </c>
      <c r="D2342" s="12">
        <v>1</v>
      </c>
      <c r="E2342" s="15">
        <v>43983</v>
      </c>
      <c r="F2342" s="12">
        <v>261</v>
      </c>
      <c r="G2342" s="12">
        <v>0</v>
      </c>
      <c r="H2342" s="17">
        <v>0</v>
      </c>
      <c r="I2342" s="31">
        <v>0</v>
      </c>
      <c r="J2342" s="12">
        <v>261</v>
      </c>
      <c r="K2342" s="11" t="s">
        <v>60</v>
      </c>
      <c r="L2342" s="11" t="s">
        <v>515</v>
      </c>
      <c r="M2342" s="12">
        <v>78.3</v>
      </c>
      <c r="N2342" s="13">
        <v>182.7</v>
      </c>
    </row>
    <row r="2343" spans="1:14" x14ac:dyDescent="0.3">
      <c r="A2343" s="7" t="s">
        <v>4145</v>
      </c>
      <c r="B2343" s="11" t="s">
        <v>4146</v>
      </c>
      <c r="C2343" s="12">
        <v>1</v>
      </c>
      <c r="D2343" s="12">
        <v>1</v>
      </c>
      <c r="E2343" s="15">
        <v>43983</v>
      </c>
      <c r="F2343" s="12">
        <v>345</v>
      </c>
      <c r="G2343" s="12">
        <v>0</v>
      </c>
      <c r="H2343" s="17">
        <v>0</v>
      </c>
      <c r="I2343" s="31">
        <v>0</v>
      </c>
      <c r="J2343" s="12">
        <v>345</v>
      </c>
      <c r="K2343" s="11" t="s">
        <v>63</v>
      </c>
      <c r="L2343" s="11" t="s">
        <v>116</v>
      </c>
      <c r="M2343" s="12">
        <v>106.95</v>
      </c>
      <c r="N2343" s="13">
        <v>238.05</v>
      </c>
    </row>
    <row r="2344" spans="1:14" x14ac:dyDescent="0.3">
      <c r="A2344" s="7" t="s">
        <v>4147</v>
      </c>
      <c r="B2344" s="11" t="s">
        <v>4148</v>
      </c>
      <c r="C2344" s="12">
        <v>1</v>
      </c>
      <c r="D2344" s="12">
        <v>1</v>
      </c>
      <c r="E2344" s="15">
        <v>43983</v>
      </c>
      <c r="F2344" s="12">
        <v>168</v>
      </c>
      <c r="G2344" s="12">
        <v>0</v>
      </c>
      <c r="H2344" s="17">
        <v>0</v>
      </c>
      <c r="I2344" s="31">
        <v>0</v>
      </c>
      <c r="J2344" s="12">
        <v>168</v>
      </c>
      <c r="K2344" s="11" t="s">
        <v>11</v>
      </c>
      <c r="L2344" s="11" t="s">
        <v>121</v>
      </c>
      <c r="M2344" s="12">
        <v>75.600000000000009</v>
      </c>
      <c r="N2344" s="13">
        <v>92.399999999999991</v>
      </c>
    </row>
    <row r="2345" spans="1:14" x14ac:dyDescent="0.3">
      <c r="A2345" s="7" t="s">
        <v>4149</v>
      </c>
      <c r="B2345" s="11" t="s">
        <v>4150</v>
      </c>
      <c r="C2345" s="12">
        <v>1</v>
      </c>
      <c r="D2345" s="12">
        <v>1</v>
      </c>
      <c r="E2345" s="15">
        <v>43983</v>
      </c>
      <c r="F2345" s="12">
        <v>172</v>
      </c>
      <c r="G2345" s="12">
        <v>0</v>
      </c>
      <c r="H2345" s="17">
        <v>0</v>
      </c>
      <c r="I2345" s="31">
        <v>0</v>
      </c>
      <c r="J2345" s="12">
        <v>172</v>
      </c>
      <c r="K2345" s="11" t="s">
        <v>11</v>
      </c>
      <c r="L2345" s="11" t="s">
        <v>71</v>
      </c>
      <c r="M2345" s="12">
        <v>65.36</v>
      </c>
      <c r="N2345" s="13">
        <v>106.64</v>
      </c>
    </row>
    <row r="2346" spans="1:14" x14ac:dyDescent="0.3">
      <c r="A2346" s="7" t="s">
        <v>4151</v>
      </c>
      <c r="B2346" s="11" t="s">
        <v>4152</v>
      </c>
      <c r="C2346" s="12">
        <v>1</v>
      </c>
      <c r="D2346" s="12">
        <v>1</v>
      </c>
      <c r="E2346" s="15">
        <v>43983</v>
      </c>
      <c r="F2346" s="12">
        <v>205</v>
      </c>
      <c r="G2346" s="12">
        <v>0</v>
      </c>
      <c r="H2346" s="17">
        <v>0</v>
      </c>
      <c r="I2346" s="31">
        <v>0</v>
      </c>
      <c r="J2346" s="12">
        <v>205</v>
      </c>
      <c r="K2346" s="11" t="s">
        <v>14</v>
      </c>
      <c r="L2346" s="11" t="s">
        <v>87</v>
      </c>
      <c r="M2346" s="12">
        <v>36.9</v>
      </c>
      <c r="N2346" s="13">
        <v>168.1</v>
      </c>
    </row>
    <row r="2347" spans="1:14" x14ac:dyDescent="0.3">
      <c r="A2347" s="7" t="s">
        <v>4153</v>
      </c>
      <c r="B2347" s="11" t="s">
        <v>4154</v>
      </c>
      <c r="C2347" s="12">
        <v>1</v>
      </c>
      <c r="D2347" s="12">
        <v>1</v>
      </c>
      <c r="E2347" s="15">
        <v>43983</v>
      </c>
      <c r="F2347" s="12">
        <v>192</v>
      </c>
      <c r="G2347" s="12">
        <v>0</v>
      </c>
      <c r="H2347" s="17">
        <v>0</v>
      </c>
      <c r="I2347" s="31">
        <v>0</v>
      </c>
      <c r="J2347" s="12">
        <v>192</v>
      </c>
      <c r="K2347" s="11" t="s">
        <v>14</v>
      </c>
      <c r="L2347" s="11" t="s">
        <v>78</v>
      </c>
      <c r="M2347" s="12">
        <v>34.56</v>
      </c>
      <c r="N2347" s="13">
        <v>157.44</v>
      </c>
    </row>
    <row r="2348" spans="1:14" x14ac:dyDescent="0.3">
      <c r="A2348" s="7" t="s">
        <v>4155</v>
      </c>
      <c r="B2348" s="11" t="s">
        <v>4156</v>
      </c>
      <c r="C2348" s="12">
        <v>1</v>
      </c>
      <c r="D2348" s="12">
        <v>1</v>
      </c>
      <c r="E2348" s="15">
        <v>43983</v>
      </c>
      <c r="F2348" s="12">
        <v>192</v>
      </c>
      <c r="G2348" s="12">
        <v>0</v>
      </c>
      <c r="H2348" s="17">
        <v>0</v>
      </c>
      <c r="I2348" s="31">
        <v>0</v>
      </c>
      <c r="J2348" s="12">
        <v>192</v>
      </c>
      <c r="K2348" s="11" t="s">
        <v>14</v>
      </c>
      <c r="L2348" s="11" t="s">
        <v>78</v>
      </c>
      <c r="M2348" s="12">
        <v>34.56</v>
      </c>
      <c r="N2348" s="13">
        <v>157.44</v>
      </c>
    </row>
    <row r="2349" spans="1:14" x14ac:dyDescent="0.3">
      <c r="A2349" s="7" t="s">
        <v>4157</v>
      </c>
      <c r="B2349" s="11" t="s">
        <v>4158</v>
      </c>
      <c r="C2349" s="12">
        <v>1</v>
      </c>
      <c r="D2349" s="12">
        <v>1</v>
      </c>
      <c r="E2349" s="15">
        <v>43983</v>
      </c>
      <c r="F2349" s="12">
        <v>313</v>
      </c>
      <c r="G2349" s="12">
        <v>0</v>
      </c>
      <c r="H2349" s="17">
        <v>0</v>
      </c>
      <c r="I2349" s="31">
        <v>0</v>
      </c>
      <c r="J2349" s="12">
        <v>313</v>
      </c>
      <c r="K2349" s="11" t="s">
        <v>20</v>
      </c>
      <c r="L2349" s="11" t="s">
        <v>21</v>
      </c>
      <c r="M2349" s="12">
        <v>93.899999999999991</v>
      </c>
      <c r="N2349" s="13">
        <v>219.10000000000002</v>
      </c>
    </row>
    <row r="2350" spans="1:14" x14ac:dyDescent="0.3">
      <c r="A2350" s="7" t="s">
        <v>4159</v>
      </c>
      <c r="B2350" s="11" t="s">
        <v>4160</v>
      </c>
      <c r="C2350" s="12">
        <v>1</v>
      </c>
      <c r="D2350" s="12">
        <v>1</v>
      </c>
      <c r="E2350" s="15">
        <v>43983</v>
      </c>
      <c r="F2350" s="12">
        <v>255</v>
      </c>
      <c r="G2350" s="12">
        <v>0</v>
      </c>
      <c r="H2350" s="17">
        <v>0</v>
      </c>
      <c r="I2350" s="31">
        <v>0</v>
      </c>
      <c r="J2350" s="12">
        <v>255</v>
      </c>
      <c r="K2350" s="11" t="s">
        <v>20</v>
      </c>
      <c r="L2350" s="11" t="s">
        <v>102</v>
      </c>
      <c r="M2350" s="12">
        <v>66.3</v>
      </c>
      <c r="N2350" s="13">
        <v>188.7</v>
      </c>
    </row>
    <row r="2351" spans="1:14" x14ac:dyDescent="0.3">
      <c r="A2351" s="7" t="s">
        <v>4161</v>
      </c>
      <c r="B2351" s="11" t="s">
        <v>4162</v>
      </c>
      <c r="C2351" s="12">
        <v>1</v>
      </c>
      <c r="D2351" s="12">
        <v>1</v>
      </c>
      <c r="E2351" s="15">
        <v>43983</v>
      </c>
      <c r="F2351" s="12">
        <v>336</v>
      </c>
      <c r="G2351" s="12">
        <v>0</v>
      </c>
      <c r="H2351" s="17">
        <v>0</v>
      </c>
      <c r="I2351" s="31">
        <v>0</v>
      </c>
      <c r="J2351" s="12">
        <v>336</v>
      </c>
      <c r="K2351" s="11" t="s">
        <v>60</v>
      </c>
      <c r="L2351" s="11" t="s">
        <v>247</v>
      </c>
      <c r="M2351" s="12">
        <v>120.96</v>
      </c>
      <c r="N2351" s="13">
        <v>215.04000000000002</v>
      </c>
    </row>
    <row r="2352" spans="1:14" x14ac:dyDescent="0.3">
      <c r="A2352" s="7" t="s">
        <v>4163</v>
      </c>
      <c r="B2352" s="11" t="s">
        <v>4164</v>
      </c>
      <c r="C2352" s="12">
        <v>1</v>
      </c>
      <c r="D2352" s="12">
        <v>1</v>
      </c>
      <c r="E2352" s="15">
        <v>43983</v>
      </c>
      <c r="F2352" s="12">
        <v>447</v>
      </c>
      <c r="G2352" s="12">
        <v>0</v>
      </c>
      <c r="H2352" s="17">
        <v>0</v>
      </c>
      <c r="I2352" s="31">
        <v>0</v>
      </c>
      <c r="J2352" s="12">
        <v>447</v>
      </c>
      <c r="K2352" s="11" t="s">
        <v>63</v>
      </c>
      <c r="L2352" s="11" t="s">
        <v>64</v>
      </c>
      <c r="M2352" s="12">
        <v>156.44999999999999</v>
      </c>
      <c r="N2352" s="13">
        <v>290.55</v>
      </c>
    </row>
    <row r="2353" spans="1:14" x14ac:dyDescent="0.3">
      <c r="A2353" s="7" t="s">
        <v>4165</v>
      </c>
      <c r="B2353" s="11" t="s">
        <v>4166</v>
      </c>
      <c r="C2353" s="12">
        <v>1</v>
      </c>
      <c r="D2353" s="12">
        <v>1</v>
      </c>
      <c r="E2353" s="15">
        <v>43983</v>
      </c>
      <c r="F2353" s="12">
        <v>168</v>
      </c>
      <c r="G2353" s="12">
        <v>0</v>
      </c>
      <c r="H2353" s="17">
        <v>0</v>
      </c>
      <c r="I2353" s="31">
        <v>0</v>
      </c>
      <c r="J2353" s="12">
        <v>168</v>
      </c>
      <c r="K2353" s="11" t="s">
        <v>11</v>
      </c>
      <c r="L2353" s="11" t="s">
        <v>121</v>
      </c>
      <c r="M2353" s="12">
        <v>75.600000000000009</v>
      </c>
      <c r="N2353" s="13">
        <v>92.399999999999991</v>
      </c>
    </row>
    <row r="2354" spans="1:14" x14ac:dyDescent="0.3">
      <c r="A2354" s="7" t="s">
        <v>4167</v>
      </c>
      <c r="B2354" s="11" t="s">
        <v>4168</v>
      </c>
      <c r="C2354" s="12">
        <v>1</v>
      </c>
      <c r="D2354" s="12">
        <v>1</v>
      </c>
      <c r="E2354" s="15">
        <v>43983</v>
      </c>
      <c r="F2354" s="12">
        <v>168</v>
      </c>
      <c r="G2354" s="12">
        <v>0</v>
      </c>
      <c r="H2354" s="17">
        <v>0</v>
      </c>
      <c r="I2354" s="31">
        <v>0</v>
      </c>
      <c r="J2354" s="12">
        <v>168</v>
      </c>
      <c r="K2354" s="11" t="s">
        <v>11</v>
      </c>
      <c r="L2354" s="11" t="s">
        <v>121</v>
      </c>
      <c r="M2354" s="12">
        <v>75.600000000000009</v>
      </c>
      <c r="N2354" s="13">
        <v>92.399999999999991</v>
      </c>
    </row>
    <row r="2355" spans="1:14" x14ac:dyDescent="0.3">
      <c r="A2355" s="7" t="s">
        <v>4169</v>
      </c>
      <c r="B2355" s="11" t="s">
        <v>4170</v>
      </c>
      <c r="C2355" s="12">
        <v>1</v>
      </c>
      <c r="D2355" s="12">
        <v>1</v>
      </c>
      <c r="E2355" s="15">
        <v>43983</v>
      </c>
      <c r="F2355" s="12">
        <v>240</v>
      </c>
      <c r="G2355" s="12">
        <v>0</v>
      </c>
      <c r="H2355" s="17">
        <v>0</v>
      </c>
      <c r="I2355" s="31">
        <v>0</v>
      </c>
      <c r="J2355" s="12">
        <v>240</v>
      </c>
      <c r="K2355" s="11" t="s">
        <v>14</v>
      </c>
      <c r="L2355" s="11" t="s">
        <v>17</v>
      </c>
      <c r="M2355" s="12">
        <v>43.199999999999996</v>
      </c>
      <c r="N2355" s="13">
        <v>196.8</v>
      </c>
    </row>
    <row r="2356" spans="1:14" x14ac:dyDescent="0.3">
      <c r="A2356" s="7" t="s">
        <v>4171</v>
      </c>
      <c r="B2356" s="11" t="s">
        <v>4172</v>
      </c>
      <c r="C2356" s="12">
        <v>1</v>
      </c>
      <c r="D2356" s="12">
        <v>1</v>
      </c>
      <c r="E2356" s="15">
        <v>43983</v>
      </c>
      <c r="F2356" s="12">
        <v>210</v>
      </c>
      <c r="G2356" s="12">
        <v>0</v>
      </c>
      <c r="H2356" s="17">
        <v>0</v>
      </c>
      <c r="I2356" s="31">
        <v>0</v>
      </c>
      <c r="J2356" s="12">
        <v>210</v>
      </c>
      <c r="K2356" s="11" t="s">
        <v>14</v>
      </c>
      <c r="L2356" s="11" t="s">
        <v>75</v>
      </c>
      <c r="M2356" s="12">
        <v>37.799999999999997</v>
      </c>
      <c r="N2356" s="13">
        <v>172.2</v>
      </c>
    </row>
    <row r="2357" spans="1:14" x14ac:dyDescent="0.3">
      <c r="A2357" s="7" t="s">
        <v>4173</v>
      </c>
      <c r="B2357" s="11" t="s">
        <v>4174</v>
      </c>
      <c r="C2357" s="12">
        <v>1</v>
      </c>
      <c r="D2357" s="12">
        <v>1</v>
      </c>
      <c r="E2357" s="15">
        <v>43983</v>
      </c>
      <c r="F2357" s="12">
        <v>220</v>
      </c>
      <c r="G2357" s="12">
        <v>0</v>
      </c>
      <c r="H2357" s="17">
        <v>0</v>
      </c>
      <c r="I2357" s="31">
        <v>0</v>
      </c>
      <c r="J2357" s="12">
        <v>220</v>
      </c>
      <c r="K2357" s="11" t="s">
        <v>14</v>
      </c>
      <c r="L2357" s="11" t="s">
        <v>15</v>
      </c>
      <c r="M2357" s="12">
        <v>39.6</v>
      </c>
      <c r="N2357" s="13">
        <v>180.4</v>
      </c>
    </row>
    <row r="2358" spans="1:14" x14ac:dyDescent="0.3">
      <c r="A2358" s="7" t="s">
        <v>4175</v>
      </c>
      <c r="B2358" s="11" t="s">
        <v>4176</v>
      </c>
      <c r="C2358" s="12">
        <v>1</v>
      </c>
      <c r="D2358" s="12">
        <v>1</v>
      </c>
      <c r="E2358" s="15">
        <v>43983</v>
      </c>
      <c r="F2358" s="12">
        <v>255</v>
      </c>
      <c r="G2358" s="12">
        <v>0</v>
      </c>
      <c r="H2358" s="17">
        <v>0</v>
      </c>
      <c r="I2358" s="31">
        <v>0</v>
      </c>
      <c r="J2358" s="12">
        <v>255</v>
      </c>
      <c r="K2358" s="11" t="s">
        <v>20</v>
      </c>
      <c r="L2358" s="11" t="s">
        <v>102</v>
      </c>
      <c r="M2358" s="12">
        <v>66.3</v>
      </c>
      <c r="N2358" s="13">
        <v>188.7</v>
      </c>
    </row>
    <row r="2359" spans="1:14" x14ac:dyDescent="0.3">
      <c r="A2359" s="7" t="s">
        <v>4177</v>
      </c>
      <c r="B2359" s="11" t="s">
        <v>4178</v>
      </c>
      <c r="C2359" s="12">
        <v>1</v>
      </c>
      <c r="D2359" s="12">
        <v>1</v>
      </c>
      <c r="E2359" s="15">
        <v>43983</v>
      </c>
      <c r="F2359" s="12">
        <v>327</v>
      </c>
      <c r="G2359" s="12">
        <v>0</v>
      </c>
      <c r="H2359" s="17">
        <v>0</v>
      </c>
      <c r="I2359" s="31">
        <v>0</v>
      </c>
      <c r="J2359" s="12">
        <v>327</v>
      </c>
      <c r="K2359" s="11" t="s">
        <v>20</v>
      </c>
      <c r="L2359" s="11" t="s">
        <v>100</v>
      </c>
      <c r="M2359" s="12">
        <v>94.83</v>
      </c>
      <c r="N2359" s="13">
        <v>232.17000000000002</v>
      </c>
    </row>
    <row r="2360" spans="1:14" x14ac:dyDescent="0.3">
      <c r="A2360" s="7" t="s">
        <v>4179</v>
      </c>
      <c r="B2360" s="11" t="s">
        <v>4180</v>
      </c>
      <c r="C2360" s="12">
        <v>1</v>
      </c>
      <c r="D2360" s="12">
        <v>1</v>
      </c>
      <c r="E2360" s="15">
        <v>43983</v>
      </c>
      <c r="F2360" s="12">
        <v>258</v>
      </c>
      <c r="G2360" s="12">
        <v>0</v>
      </c>
      <c r="H2360" s="17">
        <v>0</v>
      </c>
      <c r="I2360" s="31">
        <v>0</v>
      </c>
      <c r="J2360" s="12">
        <v>258</v>
      </c>
      <c r="K2360" s="11" t="s">
        <v>20</v>
      </c>
      <c r="L2360" s="11" t="s">
        <v>105</v>
      </c>
      <c r="M2360" s="12">
        <v>72.240000000000009</v>
      </c>
      <c r="N2360" s="13">
        <v>185.76</v>
      </c>
    </row>
    <row r="2361" spans="1:14" x14ac:dyDescent="0.3">
      <c r="A2361" s="7" t="s">
        <v>4181</v>
      </c>
      <c r="B2361" s="11" t="s">
        <v>4182</v>
      </c>
      <c r="C2361" s="12">
        <v>1</v>
      </c>
      <c r="D2361" s="12">
        <v>1</v>
      </c>
      <c r="E2361" s="15">
        <v>43983</v>
      </c>
      <c r="F2361" s="12">
        <v>383</v>
      </c>
      <c r="G2361" s="12">
        <v>0</v>
      </c>
      <c r="H2361" s="17">
        <v>0</v>
      </c>
      <c r="I2361" s="31">
        <v>0</v>
      </c>
      <c r="J2361" s="12">
        <v>383</v>
      </c>
      <c r="K2361" s="11" t="s">
        <v>63</v>
      </c>
      <c r="L2361" s="11" t="s">
        <v>66</v>
      </c>
      <c r="M2361" s="12">
        <v>122.56</v>
      </c>
      <c r="N2361" s="13">
        <v>260.44</v>
      </c>
    </row>
    <row r="2362" spans="1:14" x14ac:dyDescent="0.3">
      <c r="A2362" s="7" t="s">
        <v>4183</v>
      </c>
      <c r="B2362" s="11" t="s">
        <v>4184</v>
      </c>
      <c r="C2362" s="12">
        <v>1</v>
      </c>
      <c r="D2362" s="12">
        <v>1</v>
      </c>
      <c r="E2362" s="15">
        <v>43983</v>
      </c>
      <c r="F2362" s="12">
        <v>168</v>
      </c>
      <c r="G2362" s="12">
        <v>0</v>
      </c>
      <c r="H2362" s="17">
        <v>0</v>
      </c>
      <c r="I2362" s="31">
        <v>0</v>
      </c>
      <c r="J2362" s="12">
        <v>168</v>
      </c>
      <c r="K2362" s="11" t="s">
        <v>11</v>
      </c>
      <c r="L2362" s="11" t="s">
        <v>12</v>
      </c>
      <c r="M2362" s="12">
        <v>25.2</v>
      </c>
      <c r="N2362" s="13">
        <v>142.80000000000001</v>
      </c>
    </row>
    <row r="2363" spans="1:14" x14ac:dyDescent="0.3">
      <c r="A2363" s="7" t="s">
        <v>4185</v>
      </c>
      <c r="B2363" s="11" t="s">
        <v>4186</v>
      </c>
      <c r="C2363" s="12">
        <v>1</v>
      </c>
      <c r="D2363" s="12">
        <v>1</v>
      </c>
      <c r="E2363" s="15">
        <v>43983</v>
      </c>
      <c r="F2363" s="12">
        <v>210</v>
      </c>
      <c r="G2363" s="12">
        <v>0</v>
      </c>
      <c r="H2363" s="17">
        <v>0</v>
      </c>
      <c r="I2363" s="31">
        <v>0</v>
      </c>
      <c r="J2363" s="12">
        <v>210</v>
      </c>
      <c r="K2363" s="11" t="s">
        <v>14</v>
      </c>
      <c r="L2363" s="11" t="s">
        <v>75</v>
      </c>
      <c r="M2363" s="12">
        <v>37.799999999999997</v>
      </c>
      <c r="N2363" s="13">
        <v>172.2</v>
      </c>
    </row>
    <row r="2364" spans="1:14" x14ac:dyDescent="0.3">
      <c r="A2364" s="7" t="s">
        <v>4187</v>
      </c>
      <c r="B2364" s="11" t="s">
        <v>4188</v>
      </c>
      <c r="C2364" s="12">
        <v>1</v>
      </c>
      <c r="D2364" s="12">
        <v>1</v>
      </c>
      <c r="E2364" s="15">
        <v>43983</v>
      </c>
      <c r="F2364" s="12">
        <v>327</v>
      </c>
      <c r="G2364" s="12">
        <v>0</v>
      </c>
      <c r="H2364" s="17">
        <v>0</v>
      </c>
      <c r="I2364" s="31">
        <v>0</v>
      </c>
      <c r="J2364" s="12">
        <v>327</v>
      </c>
      <c r="K2364" s="11" t="s">
        <v>20</v>
      </c>
      <c r="L2364" s="11" t="s">
        <v>100</v>
      </c>
      <c r="M2364" s="12">
        <v>94.83</v>
      </c>
      <c r="N2364" s="13">
        <v>232.17000000000002</v>
      </c>
    </row>
    <row r="2365" spans="1:14" x14ac:dyDescent="0.3">
      <c r="A2365" s="7" t="s">
        <v>4189</v>
      </c>
      <c r="B2365" s="11" t="s">
        <v>4190</v>
      </c>
      <c r="C2365" s="12">
        <v>1</v>
      </c>
      <c r="D2365" s="12">
        <v>1</v>
      </c>
      <c r="E2365" s="15">
        <v>43983</v>
      </c>
      <c r="F2365" s="12">
        <v>327</v>
      </c>
      <c r="G2365" s="12">
        <v>0</v>
      </c>
      <c r="H2365" s="17">
        <v>0</v>
      </c>
      <c r="I2365" s="31">
        <v>0</v>
      </c>
      <c r="J2365" s="12">
        <v>327</v>
      </c>
      <c r="K2365" s="11" t="s">
        <v>20</v>
      </c>
      <c r="L2365" s="11" t="s">
        <v>100</v>
      </c>
      <c r="M2365" s="12">
        <v>94.83</v>
      </c>
      <c r="N2365" s="13">
        <v>232.17000000000002</v>
      </c>
    </row>
    <row r="2366" spans="1:14" x14ac:dyDescent="0.3">
      <c r="A2366" s="7" t="s">
        <v>4191</v>
      </c>
      <c r="B2366" s="11" t="s">
        <v>4192</v>
      </c>
      <c r="C2366" s="12">
        <v>1</v>
      </c>
      <c r="D2366" s="12">
        <v>1</v>
      </c>
      <c r="E2366" s="15">
        <v>43983</v>
      </c>
      <c r="F2366" s="12">
        <v>327</v>
      </c>
      <c r="G2366" s="12">
        <v>0</v>
      </c>
      <c r="H2366" s="17">
        <v>0</v>
      </c>
      <c r="I2366" s="31">
        <v>0</v>
      </c>
      <c r="J2366" s="12">
        <v>327</v>
      </c>
      <c r="K2366" s="11" t="s">
        <v>20</v>
      </c>
      <c r="L2366" s="11" t="s">
        <v>100</v>
      </c>
      <c r="M2366" s="12">
        <v>94.83</v>
      </c>
      <c r="N2366" s="13">
        <v>232.17000000000002</v>
      </c>
    </row>
    <row r="2367" spans="1:14" x14ac:dyDescent="0.3">
      <c r="A2367" s="7" t="s">
        <v>4193</v>
      </c>
      <c r="B2367" s="11" t="s">
        <v>4194</v>
      </c>
      <c r="C2367" s="12">
        <v>1</v>
      </c>
      <c r="D2367" s="12">
        <v>1</v>
      </c>
      <c r="E2367" s="15">
        <v>43983</v>
      </c>
      <c r="F2367" s="12">
        <v>539</v>
      </c>
      <c r="G2367" s="12">
        <v>0</v>
      </c>
      <c r="H2367" s="17">
        <v>0</v>
      </c>
      <c r="I2367" s="31">
        <v>0</v>
      </c>
      <c r="J2367" s="12">
        <v>539</v>
      </c>
      <c r="K2367" s="11" t="s">
        <v>44</v>
      </c>
      <c r="L2367" s="11" t="s">
        <v>1089</v>
      </c>
      <c r="M2367" s="12">
        <v>156.31</v>
      </c>
      <c r="N2367" s="13">
        <v>382.69</v>
      </c>
    </row>
    <row r="2368" spans="1:14" x14ac:dyDescent="0.3">
      <c r="A2368" s="7" t="s">
        <v>4195</v>
      </c>
      <c r="B2368" s="11" t="s">
        <v>4196</v>
      </c>
      <c r="C2368" s="12">
        <v>1</v>
      </c>
      <c r="D2368" s="12">
        <v>1</v>
      </c>
      <c r="E2368" s="15">
        <v>43983</v>
      </c>
      <c r="F2368" s="12">
        <v>295</v>
      </c>
      <c r="G2368" s="12">
        <v>0</v>
      </c>
      <c r="H2368" s="17">
        <v>0</v>
      </c>
      <c r="I2368" s="31">
        <v>0</v>
      </c>
      <c r="J2368" s="12">
        <v>295</v>
      </c>
      <c r="K2368" s="11" t="s">
        <v>60</v>
      </c>
      <c r="L2368" s="11" t="s">
        <v>729</v>
      </c>
      <c r="M2368" s="12">
        <v>97.350000000000009</v>
      </c>
      <c r="N2368" s="13">
        <v>197.64999999999998</v>
      </c>
    </row>
    <row r="2369" spans="1:14" x14ac:dyDescent="0.3">
      <c r="A2369" s="7" t="s">
        <v>4197</v>
      </c>
      <c r="B2369" s="11" t="s">
        <v>4198</v>
      </c>
      <c r="C2369" s="12">
        <v>1</v>
      </c>
      <c r="D2369" s="12">
        <v>1</v>
      </c>
      <c r="E2369" s="15">
        <v>43983</v>
      </c>
      <c r="F2369" s="12">
        <v>447</v>
      </c>
      <c r="G2369" s="12">
        <v>0</v>
      </c>
      <c r="H2369" s="17">
        <v>0</v>
      </c>
      <c r="I2369" s="31">
        <v>0</v>
      </c>
      <c r="J2369" s="12">
        <v>447</v>
      </c>
      <c r="K2369" s="11" t="s">
        <v>63</v>
      </c>
      <c r="L2369" s="11" t="s">
        <v>64</v>
      </c>
      <c r="M2369" s="12">
        <v>156.44999999999999</v>
      </c>
      <c r="N2369" s="13">
        <v>290.55</v>
      </c>
    </row>
    <row r="2370" spans="1:14" x14ac:dyDescent="0.3">
      <c r="A2370" s="7" t="s">
        <v>4199</v>
      </c>
      <c r="B2370" s="11" t="s">
        <v>4200</v>
      </c>
      <c r="C2370" s="12">
        <v>1</v>
      </c>
      <c r="D2370" s="12">
        <v>1</v>
      </c>
      <c r="E2370" s="15">
        <v>43983</v>
      </c>
      <c r="F2370" s="12">
        <v>383</v>
      </c>
      <c r="G2370" s="12">
        <v>0</v>
      </c>
      <c r="H2370" s="17">
        <v>0</v>
      </c>
      <c r="I2370" s="31">
        <v>0</v>
      </c>
      <c r="J2370" s="12">
        <v>383</v>
      </c>
      <c r="K2370" s="11" t="s">
        <v>63</v>
      </c>
      <c r="L2370" s="11" t="s">
        <v>66</v>
      </c>
      <c r="M2370" s="12">
        <v>122.56</v>
      </c>
      <c r="N2370" s="13">
        <v>260.44</v>
      </c>
    </row>
    <row r="2371" spans="1:14" x14ac:dyDescent="0.3">
      <c r="A2371" s="7" t="s">
        <v>4201</v>
      </c>
      <c r="B2371" s="11" t="s">
        <v>4202</v>
      </c>
      <c r="C2371" s="12">
        <v>1</v>
      </c>
      <c r="D2371" s="12">
        <v>1</v>
      </c>
      <c r="E2371" s="15">
        <v>43983</v>
      </c>
      <c r="F2371" s="12">
        <v>168</v>
      </c>
      <c r="G2371" s="12">
        <v>0</v>
      </c>
      <c r="H2371" s="17">
        <v>0</v>
      </c>
      <c r="I2371" s="31">
        <v>0</v>
      </c>
      <c r="J2371" s="12">
        <v>168</v>
      </c>
      <c r="K2371" s="11" t="s">
        <v>11</v>
      </c>
      <c r="L2371" s="11" t="s">
        <v>12</v>
      </c>
      <c r="M2371" s="12">
        <v>25.2</v>
      </c>
      <c r="N2371" s="13">
        <v>142.80000000000001</v>
      </c>
    </row>
    <row r="2372" spans="1:14" x14ac:dyDescent="0.3">
      <c r="A2372" s="7" t="s">
        <v>4203</v>
      </c>
      <c r="B2372" s="11" t="s">
        <v>4204</v>
      </c>
      <c r="C2372" s="12">
        <v>1</v>
      </c>
      <c r="D2372" s="12">
        <v>1</v>
      </c>
      <c r="E2372" s="15">
        <v>43983</v>
      </c>
      <c r="F2372" s="12">
        <v>144</v>
      </c>
      <c r="G2372" s="12">
        <v>0</v>
      </c>
      <c r="H2372" s="17">
        <v>0</v>
      </c>
      <c r="I2372" s="31">
        <v>0</v>
      </c>
      <c r="J2372" s="12">
        <v>144</v>
      </c>
      <c r="K2372" s="11" t="s">
        <v>11</v>
      </c>
      <c r="L2372" s="11" t="s">
        <v>119</v>
      </c>
      <c r="M2372" s="12">
        <v>66.240000000000009</v>
      </c>
      <c r="N2372" s="13">
        <v>77.759999999999991</v>
      </c>
    </row>
    <row r="2373" spans="1:14" x14ac:dyDescent="0.3">
      <c r="A2373" s="7" t="s">
        <v>4205</v>
      </c>
      <c r="B2373" s="11" t="s">
        <v>4206</v>
      </c>
      <c r="C2373" s="12">
        <v>1</v>
      </c>
      <c r="D2373" s="12">
        <v>1</v>
      </c>
      <c r="E2373" s="15">
        <v>43983</v>
      </c>
      <c r="F2373" s="12">
        <v>436</v>
      </c>
      <c r="G2373" s="12">
        <v>0</v>
      </c>
      <c r="H2373" s="17">
        <v>0</v>
      </c>
      <c r="I2373" s="31">
        <v>0</v>
      </c>
      <c r="J2373" s="12">
        <v>436</v>
      </c>
      <c r="K2373" s="11" t="s">
        <v>38</v>
      </c>
      <c r="L2373" s="11" t="s">
        <v>4207</v>
      </c>
      <c r="M2373" s="12">
        <v>117.72000000000001</v>
      </c>
      <c r="N2373" s="13">
        <v>318.27999999999997</v>
      </c>
    </row>
    <row r="2374" spans="1:14" x14ac:dyDescent="0.3">
      <c r="A2374" s="7" t="s">
        <v>4208</v>
      </c>
      <c r="B2374" s="11" t="s">
        <v>4209</v>
      </c>
      <c r="C2374" s="12">
        <v>1</v>
      </c>
      <c r="D2374" s="12">
        <v>1</v>
      </c>
      <c r="E2374" s="15">
        <v>43983</v>
      </c>
      <c r="F2374" s="12">
        <v>579</v>
      </c>
      <c r="G2374" s="12">
        <v>0</v>
      </c>
      <c r="H2374" s="17">
        <v>0</v>
      </c>
      <c r="I2374" s="31">
        <v>0</v>
      </c>
      <c r="J2374" s="12">
        <v>579</v>
      </c>
      <c r="K2374" s="11" t="s">
        <v>41</v>
      </c>
      <c r="L2374" s="11" t="s">
        <v>197</v>
      </c>
      <c r="M2374" s="12">
        <v>167.91</v>
      </c>
      <c r="N2374" s="13">
        <v>411.09000000000003</v>
      </c>
    </row>
    <row r="2375" spans="1:14" x14ac:dyDescent="0.3">
      <c r="A2375" s="7" t="s">
        <v>4210</v>
      </c>
      <c r="B2375" s="11" t="s">
        <v>4211</v>
      </c>
      <c r="C2375" s="12">
        <v>1</v>
      </c>
      <c r="D2375" s="12">
        <v>1</v>
      </c>
      <c r="E2375" s="15">
        <v>43983</v>
      </c>
      <c r="F2375" s="12">
        <v>488</v>
      </c>
      <c r="G2375" s="12">
        <v>0</v>
      </c>
      <c r="H2375" s="17">
        <v>0</v>
      </c>
      <c r="I2375" s="31">
        <v>0</v>
      </c>
      <c r="J2375" s="12">
        <v>488</v>
      </c>
      <c r="K2375" s="11" t="s">
        <v>44</v>
      </c>
      <c r="L2375" s="11" t="s">
        <v>50</v>
      </c>
      <c r="M2375" s="12">
        <v>156.16</v>
      </c>
      <c r="N2375" s="13">
        <v>331.84000000000003</v>
      </c>
    </row>
    <row r="2376" spans="1:14" x14ac:dyDescent="0.3">
      <c r="A2376" s="7" t="s">
        <v>4212</v>
      </c>
      <c r="B2376" s="11" t="s">
        <v>4213</v>
      </c>
      <c r="C2376" s="12">
        <v>1</v>
      </c>
      <c r="D2376" s="12">
        <v>1</v>
      </c>
      <c r="E2376" s="15">
        <v>43983</v>
      </c>
      <c r="F2376" s="12">
        <v>523</v>
      </c>
      <c r="G2376" s="12">
        <v>0</v>
      </c>
      <c r="H2376" s="17">
        <v>0</v>
      </c>
      <c r="I2376" s="31">
        <v>0</v>
      </c>
      <c r="J2376" s="12">
        <v>523</v>
      </c>
      <c r="K2376" s="11" t="s">
        <v>44</v>
      </c>
      <c r="L2376" s="11" t="s">
        <v>45</v>
      </c>
      <c r="M2376" s="12">
        <v>156.9</v>
      </c>
      <c r="N2376" s="13">
        <v>366.1</v>
      </c>
    </row>
    <row r="2377" spans="1:14" x14ac:dyDescent="0.3">
      <c r="A2377" s="7" t="s">
        <v>4214</v>
      </c>
      <c r="B2377" s="11" t="s">
        <v>4215</v>
      </c>
      <c r="C2377" s="12">
        <v>1</v>
      </c>
      <c r="D2377" s="12">
        <v>1</v>
      </c>
      <c r="E2377" s="15">
        <v>43983</v>
      </c>
      <c r="F2377" s="12">
        <v>492</v>
      </c>
      <c r="G2377" s="12">
        <v>0</v>
      </c>
      <c r="H2377" s="17">
        <v>0</v>
      </c>
      <c r="I2377" s="31">
        <v>0</v>
      </c>
      <c r="J2377" s="12">
        <v>492</v>
      </c>
      <c r="K2377" s="11" t="s">
        <v>44</v>
      </c>
      <c r="L2377" s="11" t="s">
        <v>512</v>
      </c>
      <c r="M2377" s="12">
        <v>137.76000000000002</v>
      </c>
      <c r="N2377" s="13">
        <v>354.24</v>
      </c>
    </row>
    <row r="2378" spans="1:14" x14ac:dyDescent="0.3">
      <c r="A2378" s="7" t="s">
        <v>4216</v>
      </c>
      <c r="B2378" s="11" t="s">
        <v>4217</v>
      </c>
      <c r="C2378" s="12">
        <v>1</v>
      </c>
      <c r="D2378" s="12">
        <v>1</v>
      </c>
      <c r="E2378" s="15">
        <v>43983</v>
      </c>
      <c r="F2378" s="12">
        <v>284</v>
      </c>
      <c r="G2378" s="12">
        <v>0</v>
      </c>
      <c r="H2378" s="17">
        <v>0</v>
      </c>
      <c r="I2378" s="31">
        <v>0</v>
      </c>
      <c r="J2378" s="12">
        <v>284</v>
      </c>
      <c r="K2378" s="11" t="s">
        <v>60</v>
      </c>
      <c r="L2378" s="11" t="s">
        <v>109</v>
      </c>
      <c r="M2378" s="12">
        <v>76.680000000000007</v>
      </c>
      <c r="N2378" s="13">
        <v>207.32</v>
      </c>
    </row>
    <row r="2379" spans="1:14" x14ac:dyDescent="0.3">
      <c r="A2379" s="7" t="s">
        <v>4218</v>
      </c>
      <c r="B2379" s="11" t="s">
        <v>4219</v>
      </c>
      <c r="C2379" s="12">
        <v>1</v>
      </c>
      <c r="D2379" s="12">
        <v>1</v>
      </c>
      <c r="E2379" s="15">
        <v>43983</v>
      </c>
      <c r="F2379" s="12">
        <v>293</v>
      </c>
      <c r="G2379" s="12">
        <v>0</v>
      </c>
      <c r="H2379" s="17">
        <v>0</v>
      </c>
      <c r="I2379" s="31">
        <v>0</v>
      </c>
      <c r="J2379" s="12">
        <v>293</v>
      </c>
      <c r="K2379" s="11" t="s">
        <v>60</v>
      </c>
      <c r="L2379" s="11" t="s">
        <v>250</v>
      </c>
      <c r="M2379" s="12">
        <v>90.83</v>
      </c>
      <c r="N2379" s="13">
        <v>202.17000000000002</v>
      </c>
    </row>
    <row r="2380" spans="1:14" x14ac:dyDescent="0.3">
      <c r="A2380" s="7" t="s">
        <v>4220</v>
      </c>
      <c r="B2380" s="11" t="s">
        <v>4221</v>
      </c>
      <c r="C2380" s="12">
        <v>1</v>
      </c>
      <c r="D2380" s="12">
        <v>1</v>
      </c>
      <c r="E2380" s="15">
        <v>43983</v>
      </c>
      <c r="F2380" s="12">
        <v>447</v>
      </c>
      <c r="G2380" s="12">
        <v>0</v>
      </c>
      <c r="H2380" s="17">
        <v>0</v>
      </c>
      <c r="I2380" s="31">
        <v>0</v>
      </c>
      <c r="J2380" s="12">
        <v>447</v>
      </c>
      <c r="K2380" s="11" t="s">
        <v>63</v>
      </c>
      <c r="L2380" s="11" t="s">
        <v>64</v>
      </c>
      <c r="M2380" s="12">
        <v>156.44999999999999</v>
      </c>
      <c r="N2380" s="13">
        <v>290.55</v>
      </c>
    </row>
    <row r="2381" spans="1:14" x14ac:dyDescent="0.3">
      <c r="A2381" s="7" t="s">
        <v>4222</v>
      </c>
      <c r="B2381" s="11" t="s">
        <v>4223</v>
      </c>
      <c r="C2381" s="12">
        <v>1</v>
      </c>
      <c r="D2381" s="12">
        <v>1</v>
      </c>
      <c r="E2381" s="15">
        <v>43983</v>
      </c>
      <c r="F2381" s="12">
        <v>345</v>
      </c>
      <c r="G2381" s="12">
        <v>0</v>
      </c>
      <c r="H2381" s="17">
        <v>0</v>
      </c>
      <c r="I2381" s="31">
        <v>0</v>
      </c>
      <c r="J2381" s="12">
        <v>345</v>
      </c>
      <c r="K2381" s="11" t="s">
        <v>63</v>
      </c>
      <c r="L2381" s="11" t="s">
        <v>116</v>
      </c>
      <c r="M2381" s="12">
        <v>106.95</v>
      </c>
      <c r="N2381" s="13">
        <v>238.05</v>
      </c>
    </row>
    <row r="2382" spans="1:14" x14ac:dyDescent="0.3">
      <c r="A2382" s="7" t="s">
        <v>4224</v>
      </c>
      <c r="B2382" s="11" t="s">
        <v>4225</v>
      </c>
      <c r="C2382" s="12">
        <v>1</v>
      </c>
      <c r="D2382" s="12">
        <v>1</v>
      </c>
      <c r="E2382" s="15">
        <v>43983</v>
      </c>
      <c r="F2382" s="12">
        <v>240</v>
      </c>
      <c r="G2382" s="12">
        <v>0</v>
      </c>
      <c r="H2382" s="17">
        <v>0</v>
      </c>
      <c r="I2382" s="31">
        <v>0</v>
      </c>
      <c r="J2382" s="12">
        <v>240</v>
      </c>
      <c r="K2382" s="11" t="s">
        <v>14</v>
      </c>
      <c r="L2382" s="11" t="s">
        <v>17</v>
      </c>
      <c r="M2382" s="12">
        <v>43.199999999999996</v>
      </c>
      <c r="N2382" s="13">
        <v>196.8</v>
      </c>
    </row>
    <row r="2383" spans="1:14" x14ac:dyDescent="0.3">
      <c r="A2383" s="7" t="s">
        <v>4226</v>
      </c>
      <c r="B2383" s="11" t="s">
        <v>4227</v>
      </c>
      <c r="C2383" s="12">
        <v>1</v>
      </c>
      <c r="D2383" s="12">
        <v>1</v>
      </c>
      <c r="E2383" s="15">
        <v>43983</v>
      </c>
      <c r="F2383" s="12">
        <v>228</v>
      </c>
      <c r="G2383" s="12">
        <v>0</v>
      </c>
      <c r="H2383" s="17">
        <v>0</v>
      </c>
      <c r="I2383" s="31">
        <v>0</v>
      </c>
      <c r="J2383" s="12">
        <v>228</v>
      </c>
      <c r="K2383" s="11" t="s">
        <v>60</v>
      </c>
      <c r="L2383" s="11" t="s">
        <v>557</v>
      </c>
      <c r="M2383" s="12">
        <v>79.8</v>
      </c>
      <c r="N2383" s="13">
        <v>148.19999999999999</v>
      </c>
    </row>
    <row r="2384" spans="1:14" x14ac:dyDescent="0.3">
      <c r="A2384" s="7" t="s">
        <v>4228</v>
      </c>
      <c r="B2384" s="11" t="s">
        <v>4229</v>
      </c>
      <c r="C2384" s="12">
        <v>1</v>
      </c>
      <c r="D2384" s="12">
        <v>1</v>
      </c>
      <c r="E2384" s="15">
        <v>43983</v>
      </c>
      <c r="F2384" s="12">
        <v>447</v>
      </c>
      <c r="G2384" s="12">
        <v>0</v>
      </c>
      <c r="H2384" s="17">
        <v>0</v>
      </c>
      <c r="I2384" s="31">
        <v>0</v>
      </c>
      <c r="J2384" s="12">
        <v>447</v>
      </c>
      <c r="K2384" s="11" t="s">
        <v>63</v>
      </c>
      <c r="L2384" s="11" t="s">
        <v>64</v>
      </c>
      <c r="M2384" s="12">
        <v>156.44999999999999</v>
      </c>
      <c r="N2384" s="13">
        <v>290.55</v>
      </c>
    </row>
    <row r="2385" spans="1:14" x14ac:dyDescent="0.3">
      <c r="A2385" s="7" t="s">
        <v>4230</v>
      </c>
      <c r="B2385" s="11" t="s">
        <v>4231</v>
      </c>
      <c r="C2385" s="12">
        <v>1</v>
      </c>
      <c r="D2385" s="12">
        <v>1</v>
      </c>
      <c r="E2385" s="15">
        <v>43983</v>
      </c>
      <c r="F2385" s="12">
        <v>240</v>
      </c>
      <c r="G2385" s="12">
        <v>0</v>
      </c>
      <c r="H2385" s="17">
        <v>0</v>
      </c>
      <c r="I2385" s="31">
        <v>0</v>
      </c>
      <c r="J2385" s="12">
        <v>240</v>
      </c>
      <c r="K2385" s="11" t="s">
        <v>14</v>
      </c>
      <c r="L2385" s="11" t="s">
        <v>17</v>
      </c>
      <c r="M2385" s="12">
        <v>43.199999999999996</v>
      </c>
      <c r="N2385" s="13">
        <v>196.8</v>
      </c>
    </row>
    <row r="2386" spans="1:14" x14ac:dyDescent="0.3">
      <c r="A2386" s="7" t="s">
        <v>4232</v>
      </c>
      <c r="B2386" s="11" t="s">
        <v>4233</v>
      </c>
      <c r="C2386" s="12">
        <v>1</v>
      </c>
      <c r="D2386" s="12">
        <v>1</v>
      </c>
      <c r="E2386" s="15">
        <v>43983</v>
      </c>
      <c r="F2386" s="12">
        <v>168</v>
      </c>
      <c r="G2386" s="12">
        <v>0</v>
      </c>
      <c r="H2386" s="17">
        <v>0</v>
      </c>
      <c r="I2386" s="31">
        <v>0</v>
      </c>
      <c r="J2386" s="12">
        <v>168</v>
      </c>
      <c r="K2386" s="11" t="s">
        <v>11</v>
      </c>
      <c r="L2386" s="11" t="s">
        <v>12</v>
      </c>
      <c r="M2386" s="12">
        <v>25.2</v>
      </c>
      <c r="N2386" s="13">
        <v>142.80000000000001</v>
      </c>
    </row>
    <row r="2387" spans="1:14" x14ac:dyDescent="0.3">
      <c r="A2387" s="7" t="s">
        <v>4234</v>
      </c>
      <c r="B2387" s="11" t="s">
        <v>4235</v>
      </c>
      <c r="C2387" s="12">
        <v>1</v>
      </c>
      <c r="D2387" s="12">
        <v>1</v>
      </c>
      <c r="E2387" s="15">
        <v>43983</v>
      </c>
      <c r="F2387" s="12">
        <v>523</v>
      </c>
      <c r="G2387" s="12">
        <v>0</v>
      </c>
      <c r="H2387" s="17">
        <v>0</v>
      </c>
      <c r="I2387" s="31">
        <v>0</v>
      </c>
      <c r="J2387" s="12">
        <v>523</v>
      </c>
      <c r="K2387" s="11" t="s">
        <v>44</v>
      </c>
      <c r="L2387" s="11" t="s">
        <v>45</v>
      </c>
      <c r="M2387" s="12">
        <v>156.9</v>
      </c>
      <c r="N2387" s="13">
        <v>366.1</v>
      </c>
    </row>
    <row r="2388" spans="1:14" x14ac:dyDescent="0.3">
      <c r="A2388" s="7" t="s">
        <v>4236</v>
      </c>
      <c r="B2388" s="11" t="s">
        <v>4237</v>
      </c>
      <c r="C2388" s="12">
        <v>1</v>
      </c>
      <c r="D2388" s="12">
        <v>1</v>
      </c>
      <c r="E2388" s="15">
        <v>43983</v>
      </c>
      <c r="F2388" s="12">
        <v>336</v>
      </c>
      <c r="G2388" s="12">
        <v>0</v>
      </c>
      <c r="H2388" s="17">
        <v>0</v>
      </c>
      <c r="I2388" s="31">
        <v>0</v>
      </c>
      <c r="J2388" s="12">
        <v>336</v>
      </c>
      <c r="K2388" s="11" t="s">
        <v>60</v>
      </c>
      <c r="L2388" s="11" t="s">
        <v>247</v>
      </c>
      <c r="M2388" s="12">
        <v>120.96</v>
      </c>
      <c r="N2388" s="13">
        <v>215.04000000000002</v>
      </c>
    </row>
    <row r="2389" spans="1:14" x14ac:dyDescent="0.3">
      <c r="A2389" s="7" t="s">
        <v>4238</v>
      </c>
      <c r="B2389" s="11" t="s">
        <v>4239</v>
      </c>
      <c r="C2389" s="12">
        <v>1</v>
      </c>
      <c r="D2389" s="12">
        <v>1</v>
      </c>
      <c r="E2389" s="15">
        <v>43983</v>
      </c>
      <c r="F2389" s="12">
        <v>345</v>
      </c>
      <c r="G2389" s="12">
        <v>0</v>
      </c>
      <c r="H2389" s="17">
        <v>0</v>
      </c>
      <c r="I2389" s="31">
        <v>0</v>
      </c>
      <c r="J2389" s="12">
        <v>345</v>
      </c>
      <c r="K2389" s="11" t="s">
        <v>63</v>
      </c>
      <c r="L2389" s="11" t="s">
        <v>116</v>
      </c>
      <c r="M2389" s="12">
        <v>106.95</v>
      </c>
      <c r="N2389" s="13">
        <v>238.05</v>
      </c>
    </row>
    <row r="2390" spans="1:14" x14ac:dyDescent="0.3">
      <c r="A2390" s="7" t="s">
        <v>4240</v>
      </c>
      <c r="B2390" s="11" t="s">
        <v>4241</v>
      </c>
      <c r="C2390" s="12">
        <v>1</v>
      </c>
      <c r="D2390" s="12">
        <v>1</v>
      </c>
      <c r="E2390" s="15">
        <v>43983</v>
      </c>
      <c r="F2390" s="12">
        <v>383</v>
      </c>
      <c r="G2390" s="12">
        <v>0</v>
      </c>
      <c r="H2390" s="17">
        <v>0</v>
      </c>
      <c r="I2390" s="31">
        <v>0</v>
      </c>
      <c r="J2390" s="12">
        <v>383</v>
      </c>
      <c r="K2390" s="11" t="s">
        <v>63</v>
      </c>
      <c r="L2390" s="11" t="s">
        <v>66</v>
      </c>
      <c r="M2390" s="12">
        <v>122.56</v>
      </c>
      <c r="N2390" s="13">
        <v>260.44</v>
      </c>
    </row>
    <row r="2391" spans="1:14" x14ac:dyDescent="0.3">
      <c r="A2391" s="7" t="s">
        <v>4242</v>
      </c>
      <c r="B2391" s="11" t="s">
        <v>4243</v>
      </c>
      <c r="C2391" s="12">
        <v>1</v>
      </c>
      <c r="D2391" s="12">
        <v>1</v>
      </c>
      <c r="E2391" s="15">
        <v>43983</v>
      </c>
      <c r="F2391" s="12">
        <v>383</v>
      </c>
      <c r="G2391" s="12">
        <v>0</v>
      </c>
      <c r="H2391" s="17">
        <v>0</v>
      </c>
      <c r="I2391" s="31">
        <v>0</v>
      </c>
      <c r="J2391" s="12">
        <v>383</v>
      </c>
      <c r="K2391" s="11" t="s">
        <v>63</v>
      </c>
      <c r="L2391" s="11" t="s">
        <v>66</v>
      </c>
      <c r="M2391" s="12">
        <v>122.56</v>
      </c>
      <c r="N2391" s="13">
        <v>260.44</v>
      </c>
    </row>
    <row r="2392" spans="1:14" x14ac:dyDescent="0.3">
      <c r="A2392" s="7" t="s">
        <v>4244</v>
      </c>
      <c r="B2392" s="11" t="s">
        <v>4245</v>
      </c>
      <c r="C2392" s="12">
        <v>1</v>
      </c>
      <c r="D2392" s="12">
        <v>1</v>
      </c>
      <c r="E2392" s="15">
        <v>43983</v>
      </c>
      <c r="F2392" s="12">
        <v>168</v>
      </c>
      <c r="G2392" s="12">
        <v>0</v>
      </c>
      <c r="H2392" s="17">
        <v>0</v>
      </c>
      <c r="I2392" s="31">
        <v>0</v>
      </c>
      <c r="J2392" s="12">
        <v>168</v>
      </c>
      <c r="K2392" s="11" t="s">
        <v>11</v>
      </c>
      <c r="L2392" s="11" t="s">
        <v>121</v>
      </c>
      <c r="M2392" s="12">
        <v>75.600000000000009</v>
      </c>
      <c r="N2392" s="13">
        <v>92.399999999999991</v>
      </c>
    </row>
    <row r="2393" spans="1:14" x14ac:dyDescent="0.3">
      <c r="A2393" s="7" t="s">
        <v>4246</v>
      </c>
      <c r="B2393" s="11" t="s">
        <v>4247</v>
      </c>
      <c r="C2393" s="12">
        <v>1</v>
      </c>
      <c r="D2393" s="12">
        <v>1</v>
      </c>
      <c r="E2393" s="15">
        <v>43983</v>
      </c>
      <c r="F2393" s="12">
        <v>168</v>
      </c>
      <c r="G2393" s="12">
        <v>0</v>
      </c>
      <c r="H2393" s="17">
        <v>0</v>
      </c>
      <c r="I2393" s="31">
        <v>0</v>
      </c>
      <c r="J2393" s="12">
        <v>168</v>
      </c>
      <c r="K2393" s="11" t="s">
        <v>11</v>
      </c>
      <c r="L2393" s="11" t="s">
        <v>12</v>
      </c>
      <c r="M2393" s="12">
        <v>25.2</v>
      </c>
      <c r="N2393" s="13">
        <v>142.80000000000001</v>
      </c>
    </row>
    <row r="2394" spans="1:14" x14ac:dyDescent="0.3">
      <c r="A2394" s="7" t="s">
        <v>4361</v>
      </c>
      <c r="B2394" s="11" t="s">
        <v>4362</v>
      </c>
      <c r="C2394" s="12">
        <v>1</v>
      </c>
      <c r="D2394" s="12">
        <v>1</v>
      </c>
      <c r="E2394" s="15">
        <v>43983</v>
      </c>
      <c r="F2394" s="12">
        <v>228</v>
      </c>
      <c r="G2394" s="12">
        <v>0</v>
      </c>
      <c r="H2394" s="17">
        <v>0</v>
      </c>
      <c r="I2394" s="31">
        <v>0</v>
      </c>
      <c r="J2394" s="12">
        <v>228</v>
      </c>
      <c r="K2394" s="11" t="s">
        <v>60</v>
      </c>
      <c r="L2394" s="11" t="s">
        <v>557</v>
      </c>
      <c r="M2394" s="12">
        <v>79.8</v>
      </c>
      <c r="N2394" s="13">
        <v>148.19999999999999</v>
      </c>
    </row>
    <row r="2395" spans="1:14" x14ac:dyDescent="0.3">
      <c r="A2395" s="7" t="s">
        <v>4363</v>
      </c>
      <c r="B2395" s="11" t="s">
        <v>4364</v>
      </c>
      <c r="C2395" s="12">
        <v>1</v>
      </c>
      <c r="D2395" s="12">
        <v>1</v>
      </c>
      <c r="E2395" s="15">
        <v>43983</v>
      </c>
      <c r="F2395" s="12">
        <v>345</v>
      </c>
      <c r="G2395" s="12">
        <v>0</v>
      </c>
      <c r="H2395" s="17">
        <v>0</v>
      </c>
      <c r="I2395" s="31">
        <v>0</v>
      </c>
      <c r="J2395" s="12">
        <v>345</v>
      </c>
      <c r="K2395" s="11" t="s">
        <v>63</v>
      </c>
      <c r="L2395" s="11" t="s">
        <v>116</v>
      </c>
      <c r="M2395" s="12">
        <v>106.95</v>
      </c>
      <c r="N2395" s="13">
        <v>238.05</v>
      </c>
    </row>
    <row r="2396" spans="1:14" x14ac:dyDescent="0.3">
      <c r="A2396" s="7" t="s">
        <v>4365</v>
      </c>
      <c r="B2396" s="11" t="s">
        <v>4366</v>
      </c>
      <c r="C2396" s="12">
        <v>1</v>
      </c>
      <c r="D2396" s="12">
        <v>1</v>
      </c>
      <c r="E2396" s="15">
        <v>43983</v>
      </c>
      <c r="F2396" s="12">
        <v>345</v>
      </c>
      <c r="G2396" s="12">
        <v>0</v>
      </c>
      <c r="H2396" s="17">
        <v>0</v>
      </c>
      <c r="I2396" s="31">
        <v>0</v>
      </c>
      <c r="J2396" s="12">
        <v>345</v>
      </c>
      <c r="K2396" s="11" t="s">
        <v>63</v>
      </c>
      <c r="L2396" s="11" t="s">
        <v>116</v>
      </c>
      <c r="M2396" s="12">
        <v>106.95</v>
      </c>
      <c r="N2396" s="13">
        <v>238.05</v>
      </c>
    </row>
    <row r="2397" spans="1:14" x14ac:dyDescent="0.3">
      <c r="A2397" s="7" t="s">
        <v>4367</v>
      </c>
      <c r="B2397" s="11" t="s">
        <v>4368</v>
      </c>
      <c r="C2397" s="12">
        <v>1</v>
      </c>
      <c r="D2397" s="12">
        <v>1</v>
      </c>
      <c r="E2397" s="15">
        <v>43983</v>
      </c>
      <c r="F2397" s="12">
        <v>345</v>
      </c>
      <c r="G2397" s="12">
        <v>0</v>
      </c>
      <c r="H2397" s="17">
        <v>0</v>
      </c>
      <c r="I2397" s="31">
        <v>0</v>
      </c>
      <c r="J2397" s="12">
        <v>345</v>
      </c>
      <c r="K2397" s="11" t="s">
        <v>63</v>
      </c>
      <c r="L2397" s="11" t="s">
        <v>116</v>
      </c>
      <c r="M2397" s="12">
        <v>106.95</v>
      </c>
      <c r="N2397" s="13">
        <v>238.05</v>
      </c>
    </row>
    <row r="2398" spans="1:14" x14ac:dyDescent="0.3">
      <c r="A2398" s="7" t="s">
        <v>4369</v>
      </c>
      <c r="B2398" s="11" t="s">
        <v>4370</v>
      </c>
      <c r="C2398" s="12">
        <v>1</v>
      </c>
      <c r="D2398" s="12">
        <v>1</v>
      </c>
      <c r="E2398" s="15">
        <v>43983</v>
      </c>
      <c r="F2398" s="12">
        <v>447</v>
      </c>
      <c r="G2398" s="12">
        <v>0</v>
      </c>
      <c r="H2398" s="17">
        <v>0</v>
      </c>
      <c r="I2398" s="31">
        <v>0</v>
      </c>
      <c r="J2398" s="12">
        <v>447</v>
      </c>
      <c r="K2398" s="11" t="s">
        <v>63</v>
      </c>
      <c r="L2398" s="11" t="s">
        <v>64</v>
      </c>
      <c r="M2398" s="12">
        <v>156.44999999999999</v>
      </c>
      <c r="N2398" s="13">
        <v>290.55</v>
      </c>
    </row>
    <row r="2399" spans="1:14" x14ac:dyDescent="0.3">
      <c r="A2399" s="7" t="s">
        <v>4371</v>
      </c>
      <c r="B2399" s="11" t="s">
        <v>4372</v>
      </c>
      <c r="C2399" s="12">
        <v>1</v>
      </c>
      <c r="D2399" s="12">
        <v>1</v>
      </c>
      <c r="E2399" s="15">
        <v>43983</v>
      </c>
      <c r="F2399" s="12">
        <v>168</v>
      </c>
      <c r="G2399" s="12">
        <v>0</v>
      </c>
      <c r="H2399" s="17">
        <v>0</v>
      </c>
      <c r="I2399" s="31">
        <v>0</v>
      </c>
      <c r="J2399" s="12">
        <v>168</v>
      </c>
      <c r="K2399" s="11" t="s">
        <v>11</v>
      </c>
      <c r="L2399" s="11" t="s">
        <v>12</v>
      </c>
      <c r="M2399" s="12">
        <v>25.2</v>
      </c>
      <c r="N2399" s="13">
        <v>142.80000000000001</v>
      </c>
    </row>
    <row r="2400" spans="1:14" x14ac:dyDescent="0.3">
      <c r="A2400" s="7" t="s">
        <v>4373</v>
      </c>
      <c r="B2400" s="11" t="s">
        <v>4374</v>
      </c>
      <c r="C2400" s="12">
        <v>1</v>
      </c>
      <c r="D2400" s="12">
        <v>1</v>
      </c>
      <c r="E2400" s="15">
        <v>43983</v>
      </c>
      <c r="F2400" s="12">
        <v>144</v>
      </c>
      <c r="G2400" s="12">
        <v>0</v>
      </c>
      <c r="H2400" s="17">
        <v>0</v>
      </c>
      <c r="I2400" s="31">
        <v>0</v>
      </c>
      <c r="J2400" s="12">
        <v>144</v>
      </c>
      <c r="K2400" s="11" t="s">
        <v>11</v>
      </c>
      <c r="L2400" s="11" t="s">
        <v>119</v>
      </c>
      <c r="M2400" s="12">
        <v>66.240000000000009</v>
      </c>
      <c r="N2400" s="13">
        <v>77.759999999999991</v>
      </c>
    </row>
    <row r="2401" spans="1:14" x14ac:dyDescent="0.3">
      <c r="A2401" s="7" t="s">
        <v>4375</v>
      </c>
      <c r="B2401" s="11" t="s">
        <v>4376</v>
      </c>
      <c r="C2401" s="12">
        <v>1</v>
      </c>
      <c r="D2401" s="12">
        <v>1</v>
      </c>
      <c r="E2401" s="15">
        <v>43983</v>
      </c>
      <c r="F2401" s="12">
        <v>579</v>
      </c>
      <c r="G2401" s="12">
        <v>0</v>
      </c>
      <c r="H2401" s="17">
        <v>0</v>
      </c>
      <c r="I2401" s="31">
        <v>0</v>
      </c>
      <c r="J2401" s="12">
        <v>579</v>
      </c>
      <c r="K2401" s="11" t="s">
        <v>41</v>
      </c>
      <c r="L2401" s="11" t="s">
        <v>197</v>
      </c>
      <c r="M2401" s="12">
        <v>167.91</v>
      </c>
      <c r="N2401" s="13">
        <v>411.09000000000003</v>
      </c>
    </row>
    <row r="2402" spans="1:14" x14ac:dyDescent="0.3">
      <c r="A2402" s="7" t="s">
        <v>4377</v>
      </c>
      <c r="B2402" s="11" t="s">
        <v>4378</v>
      </c>
      <c r="C2402" s="12">
        <v>1</v>
      </c>
      <c r="D2402" s="12">
        <v>1</v>
      </c>
      <c r="E2402" s="15">
        <v>43983</v>
      </c>
      <c r="F2402" s="12">
        <v>492</v>
      </c>
      <c r="G2402" s="12">
        <v>0</v>
      </c>
      <c r="H2402" s="17">
        <v>0</v>
      </c>
      <c r="I2402" s="31">
        <v>0</v>
      </c>
      <c r="J2402" s="12">
        <v>492</v>
      </c>
      <c r="K2402" s="11" t="s">
        <v>44</v>
      </c>
      <c r="L2402" s="11" t="s">
        <v>512</v>
      </c>
      <c r="M2402" s="12">
        <v>137.76000000000002</v>
      </c>
      <c r="N2402" s="13">
        <v>354.24</v>
      </c>
    </row>
    <row r="2403" spans="1:14" x14ac:dyDescent="0.3">
      <c r="A2403" s="7" t="s">
        <v>4379</v>
      </c>
      <c r="B2403" s="11" t="s">
        <v>4380</v>
      </c>
      <c r="C2403" s="12">
        <v>1</v>
      </c>
      <c r="D2403" s="12">
        <v>1</v>
      </c>
      <c r="E2403" s="15">
        <v>43983</v>
      </c>
      <c r="F2403" s="12">
        <v>293</v>
      </c>
      <c r="G2403" s="12">
        <v>0</v>
      </c>
      <c r="H2403" s="17">
        <v>0</v>
      </c>
      <c r="I2403" s="31">
        <v>0</v>
      </c>
      <c r="J2403" s="12">
        <v>293</v>
      </c>
      <c r="K2403" s="11" t="s">
        <v>60</v>
      </c>
      <c r="L2403" s="11" t="s">
        <v>250</v>
      </c>
      <c r="M2403" s="12">
        <v>90.83</v>
      </c>
      <c r="N2403" s="13">
        <v>202.17000000000002</v>
      </c>
    </row>
    <row r="2404" spans="1:14" x14ac:dyDescent="0.3">
      <c r="A2404" s="7" t="s">
        <v>4381</v>
      </c>
      <c r="B2404" s="11" t="s">
        <v>4382</v>
      </c>
      <c r="C2404" s="12">
        <v>1</v>
      </c>
      <c r="D2404" s="12">
        <v>1</v>
      </c>
      <c r="E2404" s="15">
        <v>43983</v>
      </c>
      <c r="F2404" s="12">
        <v>345</v>
      </c>
      <c r="G2404" s="12">
        <v>0</v>
      </c>
      <c r="H2404" s="17">
        <v>0</v>
      </c>
      <c r="I2404" s="31">
        <v>0</v>
      </c>
      <c r="J2404" s="12">
        <v>345</v>
      </c>
      <c r="K2404" s="11" t="s">
        <v>63</v>
      </c>
      <c r="L2404" s="11" t="s">
        <v>116</v>
      </c>
      <c r="M2404" s="12">
        <v>106.95</v>
      </c>
      <c r="N2404" s="13">
        <v>238.05</v>
      </c>
    </row>
    <row r="2405" spans="1:14" x14ac:dyDescent="0.3">
      <c r="A2405" s="7" t="s">
        <v>4383</v>
      </c>
      <c r="B2405" s="11" t="s">
        <v>4384</v>
      </c>
      <c r="C2405" s="12">
        <v>1</v>
      </c>
      <c r="D2405" s="12">
        <v>1</v>
      </c>
      <c r="E2405" s="15">
        <v>43983</v>
      </c>
      <c r="F2405" s="12">
        <v>383</v>
      </c>
      <c r="G2405" s="12">
        <v>0</v>
      </c>
      <c r="H2405" s="17">
        <v>0</v>
      </c>
      <c r="I2405" s="31">
        <v>0</v>
      </c>
      <c r="J2405" s="12">
        <v>383</v>
      </c>
      <c r="K2405" s="11" t="s">
        <v>63</v>
      </c>
      <c r="L2405" s="11" t="s">
        <v>66</v>
      </c>
      <c r="M2405" s="12">
        <v>122.56</v>
      </c>
      <c r="N2405" s="13">
        <v>260.44</v>
      </c>
    </row>
    <row r="2406" spans="1:14" x14ac:dyDescent="0.3">
      <c r="A2406" s="7" t="s">
        <v>4385</v>
      </c>
      <c r="B2406" s="11" t="s">
        <v>4386</v>
      </c>
      <c r="C2406" s="12">
        <v>1</v>
      </c>
      <c r="D2406" s="12">
        <v>1</v>
      </c>
      <c r="E2406" s="15">
        <v>43983</v>
      </c>
      <c r="F2406" s="12">
        <v>447</v>
      </c>
      <c r="G2406" s="12">
        <v>0</v>
      </c>
      <c r="H2406" s="17">
        <v>0</v>
      </c>
      <c r="I2406" s="31">
        <v>0</v>
      </c>
      <c r="J2406" s="12">
        <v>447</v>
      </c>
      <c r="K2406" s="11" t="s">
        <v>63</v>
      </c>
      <c r="L2406" s="11" t="s">
        <v>64</v>
      </c>
      <c r="M2406" s="12">
        <v>156.44999999999999</v>
      </c>
      <c r="N2406" s="13">
        <v>290.55</v>
      </c>
    </row>
    <row r="2407" spans="1:14" x14ac:dyDescent="0.3">
      <c r="A2407" s="7" t="s">
        <v>4387</v>
      </c>
      <c r="B2407" s="11" t="s">
        <v>4388</v>
      </c>
      <c r="C2407" s="12">
        <v>1</v>
      </c>
      <c r="D2407" s="12">
        <v>1</v>
      </c>
      <c r="E2407" s="15">
        <v>43983</v>
      </c>
      <c r="F2407" s="12">
        <v>447</v>
      </c>
      <c r="G2407" s="12">
        <v>0</v>
      </c>
      <c r="H2407" s="17">
        <v>0</v>
      </c>
      <c r="I2407" s="31">
        <v>0</v>
      </c>
      <c r="J2407" s="12">
        <v>447</v>
      </c>
      <c r="K2407" s="11" t="s">
        <v>63</v>
      </c>
      <c r="L2407" s="11" t="s">
        <v>64</v>
      </c>
      <c r="M2407" s="12">
        <v>156.44999999999999</v>
      </c>
      <c r="N2407" s="13">
        <v>290.55</v>
      </c>
    </row>
    <row r="2408" spans="1:14" x14ac:dyDescent="0.3">
      <c r="A2408" s="7" t="s">
        <v>4389</v>
      </c>
      <c r="B2408" s="11" t="s">
        <v>4390</v>
      </c>
      <c r="C2408" s="12">
        <v>1</v>
      </c>
      <c r="D2408" s="12">
        <v>1</v>
      </c>
      <c r="E2408" s="15">
        <v>43983</v>
      </c>
      <c r="F2408" s="12">
        <v>168</v>
      </c>
      <c r="G2408" s="12">
        <v>0</v>
      </c>
      <c r="H2408" s="17">
        <v>0</v>
      </c>
      <c r="I2408" s="31">
        <v>0</v>
      </c>
      <c r="J2408" s="12">
        <v>168</v>
      </c>
      <c r="K2408" s="11" t="s">
        <v>11</v>
      </c>
      <c r="L2408" s="11" t="s">
        <v>121</v>
      </c>
      <c r="M2408" s="12">
        <v>75.600000000000009</v>
      </c>
      <c r="N2408" s="13">
        <v>92.399999999999991</v>
      </c>
    </row>
    <row r="2409" spans="1:14" x14ac:dyDescent="0.3">
      <c r="A2409" s="7" t="s">
        <v>4391</v>
      </c>
      <c r="B2409" s="11" t="s">
        <v>4392</v>
      </c>
      <c r="C2409" s="12">
        <v>1</v>
      </c>
      <c r="D2409" s="12">
        <v>1</v>
      </c>
      <c r="E2409" s="15">
        <v>43983</v>
      </c>
      <c r="F2409" s="12">
        <v>168</v>
      </c>
      <c r="G2409" s="12">
        <v>0</v>
      </c>
      <c r="H2409" s="17">
        <v>0</v>
      </c>
      <c r="I2409" s="31">
        <v>0</v>
      </c>
      <c r="J2409" s="12">
        <v>168</v>
      </c>
      <c r="K2409" s="11" t="s">
        <v>11</v>
      </c>
      <c r="L2409" s="11" t="s">
        <v>12</v>
      </c>
      <c r="M2409" s="12">
        <v>25.2</v>
      </c>
      <c r="N2409" s="13">
        <v>142.80000000000001</v>
      </c>
    </row>
    <row r="2410" spans="1:14" x14ac:dyDescent="0.3">
      <c r="A2410" s="7" t="s">
        <v>4393</v>
      </c>
      <c r="B2410" s="11" t="s">
        <v>4394</v>
      </c>
      <c r="C2410" s="12">
        <v>1</v>
      </c>
      <c r="D2410" s="12">
        <v>1</v>
      </c>
      <c r="E2410" s="15">
        <v>43983</v>
      </c>
      <c r="F2410" s="12">
        <v>205</v>
      </c>
      <c r="G2410" s="12">
        <v>0</v>
      </c>
      <c r="H2410" s="17">
        <v>0</v>
      </c>
      <c r="I2410" s="31">
        <v>0</v>
      </c>
      <c r="J2410" s="12">
        <v>205</v>
      </c>
      <c r="K2410" s="11" t="s">
        <v>14</v>
      </c>
      <c r="L2410" s="11" t="s">
        <v>87</v>
      </c>
      <c r="M2410" s="12">
        <v>36.9</v>
      </c>
      <c r="N2410" s="13">
        <v>168.1</v>
      </c>
    </row>
    <row r="2411" spans="1:14" x14ac:dyDescent="0.3">
      <c r="A2411" s="7" t="s">
        <v>4395</v>
      </c>
      <c r="B2411" s="11" t="s">
        <v>4396</v>
      </c>
      <c r="C2411" s="12">
        <v>1</v>
      </c>
      <c r="D2411" s="12">
        <v>1</v>
      </c>
      <c r="E2411" s="15">
        <v>43983</v>
      </c>
      <c r="F2411" s="12">
        <v>506</v>
      </c>
      <c r="G2411" s="12">
        <v>0</v>
      </c>
      <c r="H2411" s="17">
        <v>0</v>
      </c>
      <c r="I2411" s="31">
        <v>0</v>
      </c>
      <c r="J2411" s="12">
        <v>506</v>
      </c>
      <c r="K2411" s="11" t="s">
        <v>44</v>
      </c>
      <c r="L2411" s="11" t="s">
        <v>58</v>
      </c>
      <c r="M2411" s="12">
        <v>146.73999999999998</v>
      </c>
      <c r="N2411" s="13">
        <v>359.26</v>
      </c>
    </row>
    <row r="2412" spans="1:14" x14ac:dyDescent="0.3">
      <c r="A2412" s="7" t="s">
        <v>4397</v>
      </c>
      <c r="B2412" s="11" t="s">
        <v>4398</v>
      </c>
      <c r="C2412" s="12">
        <v>1</v>
      </c>
      <c r="D2412" s="12">
        <v>1</v>
      </c>
      <c r="E2412" s="15">
        <v>43983</v>
      </c>
      <c r="F2412" s="12">
        <v>336</v>
      </c>
      <c r="G2412" s="12">
        <v>0</v>
      </c>
      <c r="H2412" s="17">
        <v>0</v>
      </c>
      <c r="I2412" s="31">
        <v>0</v>
      </c>
      <c r="J2412" s="12">
        <v>336</v>
      </c>
      <c r="K2412" s="11" t="s">
        <v>60</v>
      </c>
      <c r="L2412" s="11" t="s">
        <v>247</v>
      </c>
      <c r="M2412" s="12">
        <v>120.96</v>
      </c>
      <c r="N2412" s="13">
        <v>215.04000000000002</v>
      </c>
    </row>
    <row r="2413" spans="1:14" x14ac:dyDescent="0.3">
      <c r="A2413" s="7" t="s">
        <v>4399</v>
      </c>
      <c r="B2413" s="11" t="s">
        <v>4400</v>
      </c>
      <c r="C2413" s="12">
        <v>1</v>
      </c>
      <c r="D2413" s="12">
        <v>1</v>
      </c>
      <c r="E2413" s="15">
        <v>43983</v>
      </c>
      <c r="F2413" s="12">
        <v>447</v>
      </c>
      <c r="G2413" s="12">
        <v>0</v>
      </c>
      <c r="H2413" s="17">
        <v>0</v>
      </c>
      <c r="I2413" s="31">
        <v>0</v>
      </c>
      <c r="J2413" s="12">
        <v>447</v>
      </c>
      <c r="K2413" s="11" t="s">
        <v>63</v>
      </c>
      <c r="L2413" s="11" t="s">
        <v>64</v>
      </c>
      <c r="M2413" s="12">
        <v>156.44999999999999</v>
      </c>
      <c r="N2413" s="13">
        <v>290.55</v>
      </c>
    </row>
    <row r="2414" spans="1:14" x14ac:dyDescent="0.3">
      <c r="A2414" s="7" t="s">
        <v>4401</v>
      </c>
      <c r="B2414" s="11" t="s">
        <v>4402</v>
      </c>
      <c r="C2414" s="12">
        <v>1</v>
      </c>
      <c r="D2414" s="12">
        <v>1</v>
      </c>
      <c r="E2414" s="15">
        <v>43983</v>
      </c>
      <c r="F2414" s="12">
        <v>345</v>
      </c>
      <c r="G2414" s="12">
        <v>0</v>
      </c>
      <c r="H2414" s="17">
        <v>0</v>
      </c>
      <c r="I2414" s="31">
        <v>0</v>
      </c>
      <c r="J2414" s="12">
        <v>345</v>
      </c>
      <c r="K2414" s="11" t="s">
        <v>63</v>
      </c>
      <c r="L2414" s="11" t="s">
        <v>116</v>
      </c>
      <c r="M2414" s="12">
        <v>106.95</v>
      </c>
      <c r="N2414" s="13">
        <v>238.05</v>
      </c>
    </row>
    <row r="2415" spans="1:14" x14ac:dyDescent="0.3">
      <c r="A2415" s="7" t="s">
        <v>4857</v>
      </c>
      <c r="B2415" s="11" t="s">
        <v>4859</v>
      </c>
      <c r="C2415" s="12">
        <v>0</v>
      </c>
      <c r="D2415" s="12">
        <v>0</v>
      </c>
      <c r="E2415" s="15">
        <v>43983</v>
      </c>
      <c r="F2415" s="12">
        <v>205</v>
      </c>
      <c r="G2415" s="12">
        <v>0</v>
      </c>
      <c r="H2415" s="17">
        <v>0</v>
      </c>
      <c r="I2415" s="31">
        <v>0</v>
      </c>
      <c r="J2415" s="12">
        <v>205</v>
      </c>
      <c r="K2415" s="11" t="s">
        <v>14</v>
      </c>
      <c r="L2415" s="11" t="s">
        <v>87</v>
      </c>
      <c r="M2415" s="12">
        <v>36.9</v>
      </c>
      <c r="N2415" s="13">
        <v>168.1</v>
      </c>
    </row>
    <row r="2416" spans="1:14" x14ac:dyDescent="0.3">
      <c r="A2416" s="7" t="s">
        <v>5111</v>
      </c>
      <c r="B2416" s="11" t="s">
        <v>5113</v>
      </c>
      <c r="C2416" s="12">
        <v>0</v>
      </c>
      <c r="D2416" s="12">
        <v>0</v>
      </c>
      <c r="E2416" s="15">
        <v>43983</v>
      </c>
      <c r="F2416" s="12">
        <v>278</v>
      </c>
      <c r="G2416" s="12">
        <v>0</v>
      </c>
      <c r="H2416" s="17">
        <v>0</v>
      </c>
      <c r="I2416" s="31">
        <v>0</v>
      </c>
      <c r="J2416" s="12">
        <v>278</v>
      </c>
      <c r="K2416" s="11" t="s">
        <v>60</v>
      </c>
      <c r="L2416" s="11" t="s">
        <v>518</v>
      </c>
      <c r="M2416" s="12">
        <v>88.960000000000008</v>
      </c>
      <c r="N2416" s="13">
        <v>189.04</v>
      </c>
    </row>
    <row r="2417" spans="1:14" x14ac:dyDescent="0.3">
      <c r="A2417" s="7" t="s">
        <v>5111</v>
      </c>
      <c r="B2417" s="11" t="s">
        <v>5114</v>
      </c>
      <c r="C2417" s="12">
        <v>0</v>
      </c>
      <c r="D2417" s="12">
        <v>1</v>
      </c>
      <c r="E2417" s="15">
        <v>43983</v>
      </c>
      <c r="F2417" s="12">
        <v>383</v>
      </c>
      <c r="G2417" s="12">
        <v>0</v>
      </c>
      <c r="H2417" s="17">
        <v>0</v>
      </c>
      <c r="I2417" s="31">
        <v>0</v>
      </c>
      <c r="J2417" s="12">
        <v>383</v>
      </c>
      <c r="K2417" s="11" t="s">
        <v>63</v>
      </c>
      <c r="L2417" s="11" t="s">
        <v>66</v>
      </c>
      <c r="M2417" s="12">
        <v>122.56</v>
      </c>
      <c r="N2417" s="13">
        <v>260.44</v>
      </c>
    </row>
    <row r="2418" spans="1:14" x14ac:dyDescent="0.3">
      <c r="A2418" s="7" t="s">
        <v>5151</v>
      </c>
      <c r="B2418" s="11" t="s">
        <v>5154</v>
      </c>
      <c r="C2418" s="12">
        <v>0</v>
      </c>
      <c r="D2418" s="12">
        <v>1</v>
      </c>
      <c r="E2418" s="15">
        <v>43983</v>
      </c>
      <c r="F2418" s="12">
        <v>258</v>
      </c>
      <c r="G2418" s="12">
        <v>0</v>
      </c>
      <c r="H2418" s="17">
        <v>0</v>
      </c>
      <c r="I2418" s="31">
        <v>0</v>
      </c>
      <c r="J2418" s="12">
        <v>258</v>
      </c>
      <c r="K2418" s="11" t="s">
        <v>20</v>
      </c>
      <c r="L2418" s="11" t="s">
        <v>105</v>
      </c>
      <c r="M2418" s="12">
        <v>72.240000000000009</v>
      </c>
      <c r="N2418" s="13">
        <v>185.76</v>
      </c>
    </row>
    <row r="2419" spans="1:14" x14ac:dyDescent="0.3">
      <c r="A2419" s="7" t="s">
        <v>5162</v>
      </c>
      <c r="B2419" s="11" t="s">
        <v>5164</v>
      </c>
      <c r="C2419" s="12">
        <v>0</v>
      </c>
      <c r="D2419" s="12">
        <v>1</v>
      </c>
      <c r="E2419" s="15">
        <v>43983</v>
      </c>
      <c r="F2419" s="12">
        <v>312</v>
      </c>
      <c r="G2419" s="12">
        <v>0</v>
      </c>
      <c r="H2419" s="17">
        <v>0</v>
      </c>
      <c r="I2419" s="31">
        <v>0</v>
      </c>
      <c r="J2419" s="12">
        <v>312</v>
      </c>
      <c r="K2419" s="11" t="s">
        <v>60</v>
      </c>
      <c r="L2419" s="11" t="s">
        <v>61</v>
      </c>
      <c r="M2419" s="12">
        <v>99.84</v>
      </c>
      <c r="N2419" s="13">
        <v>212.16</v>
      </c>
    </row>
    <row r="2420" spans="1:14" x14ac:dyDescent="0.3">
      <c r="A2420" s="7" t="s">
        <v>5168</v>
      </c>
      <c r="B2420" s="11" t="s">
        <v>5170</v>
      </c>
      <c r="C2420" s="12">
        <v>0</v>
      </c>
      <c r="D2420" s="12">
        <v>0</v>
      </c>
      <c r="E2420" s="15">
        <v>43983</v>
      </c>
      <c r="F2420" s="12">
        <v>447</v>
      </c>
      <c r="G2420" s="12">
        <v>0</v>
      </c>
      <c r="H2420" s="17">
        <v>0</v>
      </c>
      <c r="I2420" s="31">
        <v>0</v>
      </c>
      <c r="J2420" s="12">
        <v>447</v>
      </c>
      <c r="K2420" s="11" t="s">
        <v>63</v>
      </c>
      <c r="L2420" s="11" t="s">
        <v>64</v>
      </c>
      <c r="M2420" s="12">
        <v>156.44999999999999</v>
      </c>
      <c r="N2420" s="13">
        <v>290.55</v>
      </c>
    </row>
    <row r="2421" spans="1:14" x14ac:dyDescent="0.3">
      <c r="A2421" s="7" t="s">
        <v>5168</v>
      </c>
      <c r="B2421" s="11" t="s">
        <v>5171</v>
      </c>
      <c r="C2421" s="12">
        <v>0</v>
      </c>
      <c r="D2421" s="12">
        <v>0</v>
      </c>
      <c r="E2421" s="15">
        <v>43983</v>
      </c>
      <c r="F2421" s="12">
        <v>383</v>
      </c>
      <c r="G2421" s="12">
        <v>0</v>
      </c>
      <c r="H2421" s="17">
        <v>0</v>
      </c>
      <c r="I2421" s="31">
        <v>0</v>
      </c>
      <c r="J2421" s="12">
        <v>383</v>
      </c>
      <c r="K2421" s="11" t="s">
        <v>63</v>
      </c>
      <c r="L2421" s="11" t="s">
        <v>66</v>
      </c>
      <c r="M2421" s="12">
        <v>122.56</v>
      </c>
      <c r="N2421" s="13">
        <v>260.44</v>
      </c>
    </row>
    <row r="2422" spans="1:14" x14ac:dyDescent="0.3">
      <c r="A2422" s="7" t="s">
        <v>5225</v>
      </c>
      <c r="B2422" s="11" t="s">
        <v>5231</v>
      </c>
      <c r="C2422" s="12">
        <v>0</v>
      </c>
      <c r="D2422" s="12">
        <v>1</v>
      </c>
      <c r="E2422" s="15">
        <v>43983</v>
      </c>
      <c r="F2422" s="12">
        <v>144</v>
      </c>
      <c r="G2422" s="12">
        <v>0</v>
      </c>
      <c r="H2422" s="17">
        <v>0</v>
      </c>
      <c r="I2422" s="31">
        <v>0</v>
      </c>
      <c r="J2422" s="12">
        <v>144</v>
      </c>
      <c r="K2422" s="11" t="s">
        <v>11</v>
      </c>
      <c r="L2422" s="11" t="s">
        <v>119</v>
      </c>
      <c r="M2422" s="12">
        <v>66.240000000000009</v>
      </c>
      <c r="N2422" s="13">
        <v>77.759999999999991</v>
      </c>
    </row>
    <row r="2423" spans="1:14" x14ac:dyDescent="0.3">
      <c r="A2423" s="7" t="s">
        <v>5250</v>
      </c>
      <c r="B2423" s="11" t="s">
        <v>5252</v>
      </c>
      <c r="C2423" s="12">
        <v>0</v>
      </c>
      <c r="D2423" s="12">
        <v>1</v>
      </c>
      <c r="E2423" s="15">
        <v>43983</v>
      </c>
      <c r="F2423" s="12">
        <v>345</v>
      </c>
      <c r="G2423" s="12">
        <v>0</v>
      </c>
      <c r="H2423" s="17">
        <v>0</v>
      </c>
      <c r="I2423" s="31">
        <v>0</v>
      </c>
      <c r="J2423" s="12">
        <v>345</v>
      </c>
      <c r="K2423" s="11" t="s">
        <v>63</v>
      </c>
      <c r="L2423" s="11" t="s">
        <v>116</v>
      </c>
      <c r="M2423" s="12">
        <v>106.95</v>
      </c>
      <c r="N2423" s="13">
        <v>238.05</v>
      </c>
    </row>
    <row r="2424" spans="1:14" x14ac:dyDescent="0.3">
      <c r="A2424" s="7" t="s">
        <v>5334</v>
      </c>
      <c r="B2424" s="11" t="s">
        <v>5336</v>
      </c>
      <c r="C2424" s="12">
        <v>0</v>
      </c>
      <c r="D2424" s="12">
        <v>1</v>
      </c>
      <c r="E2424" s="15">
        <v>43983</v>
      </c>
      <c r="F2424" s="12">
        <v>510</v>
      </c>
      <c r="G2424" s="12">
        <v>0</v>
      </c>
      <c r="H2424" s="17">
        <v>0</v>
      </c>
      <c r="I2424" s="31">
        <v>0</v>
      </c>
      <c r="J2424" s="12">
        <v>510</v>
      </c>
      <c r="K2424" s="11" t="s">
        <v>41</v>
      </c>
      <c r="L2424" s="11" t="s">
        <v>42</v>
      </c>
      <c r="M2424" s="12">
        <v>163.20000000000002</v>
      </c>
      <c r="N2424" s="13">
        <v>346.79999999999995</v>
      </c>
    </row>
    <row r="2425" spans="1:14" x14ac:dyDescent="0.3">
      <c r="A2425" s="7" t="s">
        <v>5439</v>
      </c>
      <c r="B2425" s="11" t="s">
        <v>5443</v>
      </c>
      <c r="C2425" s="12">
        <v>0</v>
      </c>
      <c r="D2425" s="12">
        <v>0</v>
      </c>
      <c r="E2425" s="15">
        <v>43983</v>
      </c>
      <c r="F2425" s="12">
        <v>313</v>
      </c>
      <c r="G2425" s="12">
        <v>0</v>
      </c>
      <c r="H2425" s="17">
        <v>0</v>
      </c>
      <c r="I2425" s="31">
        <v>0</v>
      </c>
      <c r="J2425" s="12">
        <v>313</v>
      </c>
      <c r="K2425" s="11" t="s">
        <v>20</v>
      </c>
      <c r="L2425" s="11" t="s">
        <v>21</v>
      </c>
      <c r="M2425" s="12">
        <v>93.899999999999991</v>
      </c>
      <c r="N2425" s="13">
        <v>219.10000000000002</v>
      </c>
    </row>
    <row r="2426" spans="1:14" x14ac:dyDescent="0.3">
      <c r="A2426" s="7" t="s">
        <v>5451</v>
      </c>
      <c r="B2426" s="11" t="s">
        <v>5454</v>
      </c>
      <c r="C2426" s="12">
        <v>0</v>
      </c>
      <c r="D2426" s="12">
        <v>1</v>
      </c>
      <c r="E2426" s="15">
        <v>43983</v>
      </c>
      <c r="F2426" s="12">
        <v>889</v>
      </c>
      <c r="G2426" s="12">
        <v>0</v>
      </c>
      <c r="H2426" s="17">
        <v>0</v>
      </c>
      <c r="I2426" s="31">
        <v>0</v>
      </c>
      <c r="J2426" s="12">
        <v>889</v>
      </c>
      <c r="K2426" s="11" t="s">
        <v>23</v>
      </c>
      <c r="L2426" s="11" t="s">
        <v>309</v>
      </c>
      <c r="M2426" s="12">
        <v>222.25</v>
      </c>
      <c r="N2426" s="13">
        <v>666.75</v>
      </c>
    </row>
    <row r="2427" spans="1:14" x14ac:dyDescent="0.3">
      <c r="A2427" s="7" t="s">
        <v>5552</v>
      </c>
      <c r="B2427" s="11" t="s">
        <v>5554</v>
      </c>
      <c r="C2427" s="12">
        <v>0</v>
      </c>
      <c r="D2427" s="12">
        <v>1</v>
      </c>
      <c r="E2427" s="15">
        <v>43983</v>
      </c>
      <c r="F2427" s="12">
        <v>539</v>
      </c>
      <c r="G2427" s="12">
        <v>0</v>
      </c>
      <c r="H2427" s="17">
        <v>0</v>
      </c>
      <c r="I2427" s="31">
        <v>0</v>
      </c>
      <c r="J2427" s="12">
        <v>539</v>
      </c>
      <c r="K2427" s="11" t="s">
        <v>44</v>
      </c>
      <c r="L2427" s="11" t="s">
        <v>1089</v>
      </c>
      <c r="M2427" s="12">
        <v>156.31</v>
      </c>
      <c r="N2427" s="13">
        <v>382.69</v>
      </c>
    </row>
    <row r="2428" spans="1:14" x14ac:dyDescent="0.3">
      <c r="A2428" s="7" t="s">
        <v>5654</v>
      </c>
      <c r="B2428" s="11" t="s">
        <v>5657</v>
      </c>
      <c r="C2428" s="12">
        <v>0</v>
      </c>
      <c r="D2428" s="12">
        <v>1</v>
      </c>
      <c r="E2428" s="15">
        <v>43983</v>
      </c>
      <c r="F2428" s="12">
        <v>258</v>
      </c>
      <c r="G2428" s="12">
        <v>0</v>
      </c>
      <c r="H2428" s="17">
        <v>0</v>
      </c>
      <c r="I2428" s="31">
        <v>0</v>
      </c>
      <c r="J2428" s="12">
        <v>258</v>
      </c>
      <c r="K2428" s="11" t="s">
        <v>20</v>
      </c>
      <c r="L2428" s="11" t="s">
        <v>105</v>
      </c>
      <c r="M2428" s="12">
        <v>72.240000000000009</v>
      </c>
      <c r="N2428" s="13">
        <v>185.76</v>
      </c>
    </row>
    <row r="2429" spans="1:14" x14ac:dyDescent="0.3">
      <c r="A2429" s="7" t="s">
        <v>5882</v>
      </c>
      <c r="B2429" s="11" t="s">
        <v>5887</v>
      </c>
      <c r="C2429" s="12">
        <v>0</v>
      </c>
      <c r="D2429" s="12">
        <v>0</v>
      </c>
      <c r="E2429" s="15">
        <v>43983</v>
      </c>
      <c r="F2429" s="12">
        <v>447</v>
      </c>
      <c r="G2429" s="12">
        <v>0</v>
      </c>
      <c r="H2429" s="17">
        <v>0</v>
      </c>
      <c r="I2429" s="31">
        <v>0</v>
      </c>
      <c r="J2429" s="12">
        <v>447</v>
      </c>
      <c r="K2429" s="11" t="s">
        <v>63</v>
      </c>
      <c r="L2429" s="11" t="s">
        <v>64</v>
      </c>
      <c r="M2429" s="12">
        <v>156.44999999999999</v>
      </c>
      <c r="N2429" s="13">
        <v>290.55</v>
      </c>
    </row>
    <row r="2430" spans="1:14" x14ac:dyDescent="0.3">
      <c r="A2430" s="7" t="s">
        <v>5961</v>
      </c>
      <c r="B2430" s="11" t="s">
        <v>5965</v>
      </c>
      <c r="C2430" s="12">
        <v>0</v>
      </c>
      <c r="D2430" s="12">
        <v>0</v>
      </c>
      <c r="E2430" s="15">
        <v>43983</v>
      </c>
      <c r="F2430" s="12">
        <v>592</v>
      </c>
      <c r="G2430" s="12">
        <v>0</v>
      </c>
      <c r="H2430" s="17">
        <v>0</v>
      </c>
      <c r="I2430" s="31">
        <v>0</v>
      </c>
      <c r="J2430" s="12">
        <v>592</v>
      </c>
      <c r="K2430" s="11" t="s">
        <v>44</v>
      </c>
      <c r="L2430" s="11" t="s">
        <v>55</v>
      </c>
      <c r="M2430" s="12">
        <v>165.76000000000002</v>
      </c>
      <c r="N2430" s="13">
        <v>426.24</v>
      </c>
    </row>
    <row r="2431" spans="1:14" x14ac:dyDescent="0.3">
      <c r="A2431" s="7" t="s">
        <v>6196</v>
      </c>
      <c r="B2431" s="11" t="s">
        <v>6198</v>
      </c>
      <c r="C2431" s="12">
        <v>0</v>
      </c>
      <c r="D2431" s="12">
        <v>1</v>
      </c>
      <c r="E2431" s="15">
        <v>43983</v>
      </c>
      <c r="F2431" s="12">
        <v>327</v>
      </c>
      <c r="G2431" s="12">
        <v>0</v>
      </c>
      <c r="H2431" s="17">
        <v>0</v>
      </c>
      <c r="I2431" s="31">
        <v>0</v>
      </c>
      <c r="J2431" s="12">
        <v>327</v>
      </c>
      <c r="K2431" s="11" t="s">
        <v>20</v>
      </c>
      <c r="L2431" s="11" t="s">
        <v>100</v>
      </c>
      <c r="M2431" s="12">
        <v>94.83</v>
      </c>
      <c r="N2431" s="13">
        <v>232.17000000000002</v>
      </c>
    </row>
    <row r="2432" spans="1:14" x14ac:dyDescent="0.3">
      <c r="A2432" s="7" t="s">
        <v>6412</v>
      </c>
      <c r="B2432" s="11" t="s">
        <v>6414</v>
      </c>
      <c r="C2432" s="12">
        <v>0</v>
      </c>
      <c r="D2432" s="12">
        <v>1</v>
      </c>
      <c r="E2432" s="15">
        <v>43983</v>
      </c>
      <c r="F2432" s="12">
        <v>205</v>
      </c>
      <c r="G2432" s="12">
        <v>0</v>
      </c>
      <c r="H2432" s="17">
        <v>0</v>
      </c>
      <c r="I2432" s="31">
        <v>0</v>
      </c>
      <c r="J2432" s="12">
        <v>205</v>
      </c>
      <c r="K2432" s="11" t="s">
        <v>14</v>
      </c>
      <c r="L2432" s="11" t="s">
        <v>87</v>
      </c>
      <c r="M2432" s="12">
        <v>36.9</v>
      </c>
      <c r="N2432" s="13">
        <v>168.1</v>
      </c>
    </row>
    <row r="2433" spans="1:14" x14ac:dyDescent="0.3">
      <c r="A2433" s="7" t="s">
        <v>6421</v>
      </c>
      <c r="B2433" s="11" t="s">
        <v>6423</v>
      </c>
      <c r="C2433" s="12">
        <v>0</v>
      </c>
      <c r="D2433" s="12">
        <v>1</v>
      </c>
      <c r="E2433" s="15">
        <v>43983</v>
      </c>
      <c r="F2433" s="12">
        <v>313</v>
      </c>
      <c r="G2433" s="12">
        <v>0</v>
      </c>
      <c r="H2433" s="17">
        <v>0</v>
      </c>
      <c r="I2433" s="31">
        <v>0</v>
      </c>
      <c r="J2433" s="12">
        <v>313</v>
      </c>
      <c r="K2433" s="11" t="s">
        <v>20</v>
      </c>
      <c r="L2433" s="11" t="s">
        <v>21</v>
      </c>
      <c r="M2433" s="12">
        <v>93.899999999999991</v>
      </c>
      <c r="N2433" s="13">
        <v>219.10000000000002</v>
      </c>
    </row>
    <row r="2434" spans="1:14" x14ac:dyDescent="0.3">
      <c r="A2434" s="7" t="s">
        <v>6427</v>
      </c>
      <c r="B2434" s="11" t="s">
        <v>6429</v>
      </c>
      <c r="C2434" s="12">
        <v>0</v>
      </c>
      <c r="D2434" s="12">
        <v>1</v>
      </c>
      <c r="E2434" s="15">
        <v>43983</v>
      </c>
      <c r="F2434" s="12">
        <v>313</v>
      </c>
      <c r="G2434" s="12">
        <v>0</v>
      </c>
      <c r="H2434" s="17">
        <v>0</v>
      </c>
      <c r="I2434" s="31">
        <v>0</v>
      </c>
      <c r="J2434" s="12">
        <v>313</v>
      </c>
      <c r="K2434" s="11" t="s">
        <v>20</v>
      </c>
      <c r="L2434" s="11" t="s">
        <v>21</v>
      </c>
      <c r="M2434" s="12">
        <v>93.899999999999991</v>
      </c>
      <c r="N2434" s="13">
        <v>219.10000000000002</v>
      </c>
    </row>
    <row r="2435" spans="1:14" x14ac:dyDescent="0.3">
      <c r="A2435" s="7" t="s">
        <v>6442</v>
      </c>
      <c r="B2435" s="11" t="s">
        <v>6445</v>
      </c>
      <c r="C2435" s="12">
        <v>0</v>
      </c>
      <c r="D2435" s="12">
        <v>0</v>
      </c>
      <c r="E2435" s="15">
        <v>43983</v>
      </c>
      <c r="F2435" s="12">
        <v>168</v>
      </c>
      <c r="G2435" s="12">
        <v>0</v>
      </c>
      <c r="H2435" s="17">
        <v>0</v>
      </c>
      <c r="I2435" s="31">
        <v>0</v>
      </c>
      <c r="J2435" s="12">
        <v>168</v>
      </c>
      <c r="K2435" s="11" t="s">
        <v>11</v>
      </c>
      <c r="L2435" s="11" t="s">
        <v>12</v>
      </c>
      <c r="M2435" s="12">
        <v>25.2</v>
      </c>
      <c r="N2435" s="13">
        <v>142.80000000000001</v>
      </c>
    </row>
    <row r="2436" spans="1:14" x14ac:dyDescent="0.3">
      <c r="A2436" s="7" t="s">
        <v>6442</v>
      </c>
      <c r="B2436" s="11" t="s">
        <v>6446</v>
      </c>
      <c r="C2436" s="12">
        <v>0</v>
      </c>
      <c r="D2436" s="12">
        <v>0</v>
      </c>
      <c r="E2436" s="15">
        <v>43983</v>
      </c>
      <c r="F2436" s="12">
        <v>144</v>
      </c>
      <c r="G2436" s="12">
        <v>0</v>
      </c>
      <c r="H2436" s="17">
        <v>0</v>
      </c>
      <c r="I2436" s="31">
        <v>0</v>
      </c>
      <c r="J2436" s="12">
        <v>144</v>
      </c>
      <c r="K2436" s="11" t="s">
        <v>11</v>
      </c>
      <c r="L2436" s="11" t="s">
        <v>119</v>
      </c>
      <c r="M2436" s="12">
        <v>66.240000000000009</v>
      </c>
      <c r="N2436" s="13">
        <v>77.759999999999991</v>
      </c>
    </row>
    <row r="2437" spans="1:14" x14ac:dyDescent="0.3">
      <c r="A2437" s="7" t="s">
        <v>6456</v>
      </c>
      <c r="B2437" s="11" t="s">
        <v>6461</v>
      </c>
      <c r="C2437" s="12">
        <v>0</v>
      </c>
      <c r="D2437" s="12">
        <v>0</v>
      </c>
      <c r="E2437" s="15">
        <v>43983</v>
      </c>
      <c r="F2437" s="12">
        <v>317</v>
      </c>
      <c r="G2437" s="12">
        <v>0</v>
      </c>
      <c r="H2437" s="17">
        <v>0</v>
      </c>
      <c r="I2437" s="31">
        <v>0</v>
      </c>
      <c r="J2437" s="12">
        <v>317</v>
      </c>
      <c r="K2437" s="11" t="s">
        <v>60</v>
      </c>
      <c r="L2437" s="11" t="s">
        <v>245</v>
      </c>
      <c r="M2437" s="12">
        <v>98.27</v>
      </c>
      <c r="N2437" s="13">
        <v>218.73000000000002</v>
      </c>
    </row>
    <row r="2438" spans="1:14" x14ac:dyDescent="0.3">
      <c r="A2438" s="7" t="s">
        <v>6467</v>
      </c>
      <c r="B2438" s="11" t="s">
        <v>6469</v>
      </c>
      <c r="C2438" s="12">
        <v>0</v>
      </c>
      <c r="D2438" s="12">
        <v>1</v>
      </c>
      <c r="E2438" s="15">
        <v>43983</v>
      </c>
      <c r="F2438" s="12">
        <v>383</v>
      </c>
      <c r="G2438" s="12">
        <v>0</v>
      </c>
      <c r="H2438" s="17">
        <v>0</v>
      </c>
      <c r="I2438" s="31">
        <v>0</v>
      </c>
      <c r="J2438" s="12">
        <v>383</v>
      </c>
      <c r="K2438" s="11" t="s">
        <v>63</v>
      </c>
      <c r="L2438" s="11" t="s">
        <v>66</v>
      </c>
      <c r="M2438" s="12">
        <v>122.56</v>
      </c>
      <c r="N2438" s="13">
        <v>260.44</v>
      </c>
    </row>
    <row r="2439" spans="1:14" x14ac:dyDescent="0.3">
      <c r="A2439" s="7" t="s">
        <v>6498</v>
      </c>
      <c r="B2439" s="11" t="s">
        <v>6501</v>
      </c>
      <c r="C2439" s="12">
        <v>0</v>
      </c>
      <c r="D2439" s="12">
        <v>0</v>
      </c>
      <c r="E2439" s="15">
        <v>43983</v>
      </c>
      <c r="F2439" s="12">
        <v>172</v>
      </c>
      <c r="G2439" s="12">
        <v>0</v>
      </c>
      <c r="H2439" s="17">
        <v>0</v>
      </c>
      <c r="I2439" s="31">
        <v>0</v>
      </c>
      <c r="J2439" s="12">
        <v>172</v>
      </c>
      <c r="K2439" s="11" t="s">
        <v>11</v>
      </c>
      <c r="L2439" s="11" t="s">
        <v>71</v>
      </c>
      <c r="M2439" s="12">
        <v>65.36</v>
      </c>
      <c r="N2439" s="13">
        <v>106.64</v>
      </c>
    </row>
    <row r="2440" spans="1:14" x14ac:dyDescent="0.3">
      <c r="A2440" s="7" t="s">
        <v>6510</v>
      </c>
      <c r="B2440" s="11" t="s">
        <v>6514</v>
      </c>
      <c r="C2440" s="12">
        <v>0</v>
      </c>
      <c r="D2440" s="12">
        <v>0</v>
      </c>
      <c r="E2440" s="15">
        <v>43983</v>
      </c>
      <c r="F2440" s="12">
        <v>383</v>
      </c>
      <c r="G2440" s="12">
        <v>0</v>
      </c>
      <c r="H2440" s="17">
        <v>0</v>
      </c>
      <c r="I2440" s="31">
        <v>0</v>
      </c>
      <c r="J2440" s="12">
        <v>383</v>
      </c>
      <c r="K2440" s="11" t="s">
        <v>63</v>
      </c>
      <c r="L2440" s="11" t="s">
        <v>66</v>
      </c>
      <c r="M2440" s="12">
        <v>122.56</v>
      </c>
      <c r="N2440" s="13">
        <v>260.44</v>
      </c>
    </row>
    <row r="2441" spans="1:14" x14ac:dyDescent="0.3">
      <c r="A2441" s="7" t="s">
        <v>6510</v>
      </c>
      <c r="B2441" s="11" t="s">
        <v>6517</v>
      </c>
      <c r="C2441" s="12">
        <v>0</v>
      </c>
      <c r="D2441" s="12">
        <v>0</v>
      </c>
      <c r="E2441" s="15">
        <v>43983</v>
      </c>
      <c r="F2441" s="12">
        <v>447</v>
      </c>
      <c r="G2441" s="12">
        <v>0</v>
      </c>
      <c r="H2441" s="17">
        <v>0</v>
      </c>
      <c r="I2441" s="31">
        <v>0</v>
      </c>
      <c r="J2441" s="12">
        <v>447</v>
      </c>
      <c r="K2441" s="11" t="s">
        <v>63</v>
      </c>
      <c r="L2441" s="11" t="s">
        <v>64</v>
      </c>
      <c r="M2441" s="12">
        <v>156.44999999999999</v>
      </c>
      <c r="N2441" s="13">
        <v>290.55</v>
      </c>
    </row>
    <row r="2442" spans="1:14" x14ac:dyDescent="0.3">
      <c r="A2442" s="7" t="s">
        <v>6569</v>
      </c>
      <c r="B2442" s="11" t="s">
        <v>6571</v>
      </c>
      <c r="C2442" s="12">
        <v>0</v>
      </c>
      <c r="D2442" s="12">
        <v>1</v>
      </c>
      <c r="E2442" s="15">
        <v>43983</v>
      </c>
      <c r="F2442" s="12">
        <v>220</v>
      </c>
      <c r="G2442" s="12">
        <v>0</v>
      </c>
      <c r="H2442" s="17">
        <v>0</v>
      </c>
      <c r="I2442" s="31">
        <v>0</v>
      </c>
      <c r="J2442" s="12">
        <v>220</v>
      </c>
      <c r="K2442" s="11" t="s">
        <v>14</v>
      </c>
      <c r="L2442" s="11" t="s">
        <v>15</v>
      </c>
      <c r="M2442" s="12">
        <v>39.6</v>
      </c>
      <c r="N2442" s="13">
        <v>180.4</v>
      </c>
    </row>
    <row r="2443" spans="1:14" x14ac:dyDescent="0.3">
      <c r="A2443" s="7" t="s">
        <v>6619</v>
      </c>
      <c r="B2443" s="11" t="s">
        <v>6623</v>
      </c>
      <c r="C2443" s="12">
        <v>0</v>
      </c>
      <c r="D2443" s="12">
        <v>0</v>
      </c>
      <c r="E2443" s="15">
        <v>43983</v>
      </c>
      <c r="F2443" s="12">
        <v>168</v>
      </c>
      <c r="G2443" s="12">
        <v>0</v>
      </c>
      <c r="H2443" s="17">
        <v>0</v>
      </c>
      <c r="I2443" s="31">
        <v>0</v>
      </c>
      <c r="J2443" s="12">
        <v>168</v>
      </c>
      <c r="K2443" s="11" t="s">
        <v>11</v>
      </c>
      <c r="L2443" s="11" t="s">
        <v>121</v>
      </c>
      <c r="M2443" s="12">
        <v>75.600000000000009</v>
      </c>
      <c r="N2443" s="13">
        <v>92.399999999999991</v>
      </c>
    </row>
    <row r="2444" spans="1:14" x14ac:dyDescent="0.3">
      <c r="A2444" s="7" t="s">
        <v>6685</v>
      </c>
      <c r="B2444" s="11" t="s">
        <v>6687</v>
      </c>
      <c r="C2444" s="12">
        <v>0</v>
      </c>
      <c r="D2444" s="12">
        <v>1</v>
      </c>
      <c r="E2444" s="15">
        <v>43983</v>
      </c>
      <c r="F2444" s="12">
        <v>317</v>
      </c>
      <c r="G2444" s="12">
        <v>0</v>
      </c>
      <c r="H2444" s="17">
        <v>0</v>
      </c>
      <c r="I2444" s="31">
        <v>0</v>
      </c>
      <c r="J2444" s="12">
        <v>317</v>
      </c>
      <c r="K2444" s="11" t="s">
        <v>60</v>
      </c>
      <c r="L2444" s="11" t="s">
        <v>245</v>
      </c>
      <c r="M2444" s="12">
        <v>98.27</v>
      </c>
      <c r="N2444" s="13">
        <v>218.73000000000002</v>
      </c>
    </row>
    <row r="2445" spans="1:14" x14ac:dyDescent="0.3">
      <c r="A2445" s="7" t="s">
        <v>6729</v>
      </c>
      <c r="B2445" s="11" t="s">
        <v>6732</v>
      </c>
      <c r="C2445" s="12">
        <v>0</v>
      </c>
      <c r="D2445" s="12">
        <v>0</v>
      </c>
      <c r="E2445" s="15">
        <v>43983</v>
      </c>
      <c r="F2445" s="12">
        <v>210</v>
      </c>
      <c r="G2445" s="12">
        <v>0</v>
      </c>
      <c r="H2445" s="17">
        <v>0</v>
      </c>
      <c r="I2445" s="31">
        <v>0</v>
      </c>
      <c r="J2445" s="12">
        <v>210</v>
      </c>
      <c r="K2445" s="11" t="s">
        <v>14</v>
      </c>
      <c r="L2445" s="11" t="s">
        <v>75</v>
      </c>
      <c r="M2445" s="12">
        <v>37.799999999999997</v>
      </c>
      <c r="N2445" s="13">
        <v>172.2</v>
      </c>
    </row>
    <row r="2446" spans="1:14" x14ac:dyDescent="0.3">
      <c r="A2446" s="7" t="s">
        <v>6729</v>
      </c>
      <c r="B2446" s="11" t="s">
        <v>6733</v>
      </c>
      <c r="C2446" s="12">
        <v>0</v>
      </c>
      <c r="D2446" s="12">
        <v>0</v>
      </c>
      <c r="E2446" s="15">
        <v>43983</v>
      </c>
      <c r="F2446" s="12">
        <v>220</v>
      </c>
      <c r="G2446" s="12">
        <v>0</v>
      </c>
      <c r="H2446" s="17">
        <v>0</v>
      </c>
      <c r="I2446" s="31">
        <v>0</v>
      </c>
      <c r="J2446" s="12">
        <v>220</v>
      </c>
      <c r="K2446" s="11" t="s">
        <v>14</v>
      </c>
      <c r="L2446" s="11" t="s">
        <v>15</v>
      </c>
      <c r="M2446" s="12">
        <v>39.6</v>
      </c>
      <c r="N2446" s="13">
        <v>180.4</v>
      </c>
    </row>
    <row r="2447" spans="1:14" x14ac:dyDescent="0.3">
      <c r="A2447" s="7" t="s">
        <v>6744</v>
      </c>
      <c r="B2447" s="11" t="s">
        <v>6750</v>
      </c>
      <c r="C2447" s="12">
        <v>0</v>
      </c>
      <c r="D2447" s="12">
        <v>1</v>
      </c>
      <c r="E2447" s="15">
        <v>43983</v>
      </c>
      <c r="F2447" s="12">
        <v>313</v>
      </c>
      <c r="G2447" s="12">
        <v>0</v>
      </c>
      <c r="H2447" s="17">
        <v>0</v>
      </c>
      <c r="I2447" s="31">
        <v>0</v>
      </c>
      <c r="J2447" s="12">
        <v>313</v>
      </c>
      <c r="K2447" s="11" t="s">
        <v>20</v>
      </c>
      <c r="L2447" s="11" t="s">
        <v>21</v>
      </c>
      <c r="M2447" s="12">
        <v>93.899999999999991</v>
      </c>
      <c r="N2447" s="13">
        <v>219.10000000000002</v>
      </c>
    </row>
    <row r="2448" spans="1:14" x14ac:dyDescent="0.3">
      <c r="A2448" s="7" t="s">
        <v>6775</v>
      </c>
      <c r="B2448" s="11" t="s">
        <v>6777</v>
      </c>
      <c r="C2448" s="12">
        <v>0</v>
      </c>
      <c r="D2448" s="12">
        <v>1</v>
      </c>
      <c r="E2448" s="15">
        <v>43983</v>
      </c>
      <c r="F2448" s="12">
        <v>345</v>
      </c>
      <c r="G2448" s="12">
        <v>0</v>
      </c>
      <c r="H2448" s="17">
        <v>0</v>
      </c>
      <c r="I2448" s="31">
        <v>0</v>
      </c>
      <c r="J2448" s="12">
        <v>345</v>
      </c>
      <c r="K2448" s="11" t="s">
        <v>63</v>
      </c>
      <c r="L2448" s="11" t="s">
        <v>116</v>
      </c>
      <c r="M2448" s="12">
        <v>106.95</v>
      </c>
      <c r="N2448" s="13">
        <v>238.05</v>
      </c>
    </row>
    <row r="2449" spans="1:14" x14ac:dyDescent="0.3">
      <c r="A2449" s="7" t="s">
        <v>6957</v>
      </c>
      <c r="B2449" s="11" t="s">
        <v>13</v>
      </c>
      <c r="C2449" s="12">
        <v>0</v>
      </c>
      <c r="D2449" s="12">
        <v>0</v>
      </c>
      <c r="E2449" s="15">
        <v>43952</v>
      </c>
      <c r="F2449" s="12">
        <v>220</v>
      </c>
      <c r="G2449" s="12">
        <v>0</v>
      </c>
      <c r="H2449" s="17">
        <v>0</v>
      </c>
      <c r="I2449" s="31">
        <v>0</v>
      </c>
      <c r="J2449" s="12">
        <v>220</v>
      </c>
      <c r="K2449" s="11" t="s">
        <v>14</v>
      </c>
      <c r="L2449" s="11" t="s">
        <v>15</v>
      </c>
      <c r="M2449" s="12">
        <v>39.6</v>
      </c>
      <c r="N2449" s="13">
        <v>180.4</v>
      </c>
    </row>
    <row r="2450" spans="1:14" x14ac:dyDescent="0.3">
      <c r="A2450" s="7" t="s">
        <v>18</v>
      </c>
      <c r="B2450" s="11" t="s">
        <v>25</v>
      </c>
      <c r="C2450" s="12">
        <v>0</v>
      </c>
      <c r="D2450" s="12">
        <v>0</v>
      </c>
      <c r="E2450" s="15">
        <v>43952</v>
      </c>
      <c r="F2450" s="12">
        <v>948</v>
      </c>
      <c r="G2450" s="12">
        <v>142.20000000000005</v>
      </c>
      <c r="H2450" s="17">
        <v>1</v>
      </c>
      <c r="I2450" s="31">
        <v>15.000000000000005</v>
      </c>
      <c r="J2450" s="12">
        <v>805.8</v>
      </c>
      <c r="K2450" s="11" t="s">
        <v>26</v>
      </c>
      <c r="L2450" s="11" t="s">
        <v>27</v>
      </c>
      <c r="M2450" s="12">
        <v>303.36</v>
      </c>
      <c r="N2450" s="13">
        <v>502.43999999999994</v>
      </c>
    </row>
    <row r="2451" spans="1:14" x14ac:dyDescent="0.3">
      <c r="A2451" s="7" t="s">
        <v>56</v>
      </c>
      <c r="B2451" s="11" t="s">
        <v>62</v>
      </c>
      <c r="C2451" s="12">
        <v>0</v>
      </c>
      <c r="D2451" s="12">
        <v>1</v>
      </c>
      <c r="E2451" s="15">
        <v>43952</v>
      </c>
      <c r="F2451" s="12">
        <v>447</v>
      </c>
      <c r="G2451" s="12">
        <v>0</v>
      </c>
      <c r="H2451" s="17">
        <v>0</v>
      </c>
      <c r="I2451" s="31">
        <v>0</v>
      </c>
      <c r="J2451" s="12">
        <v>447</v>
      </c>
      <c r="K2451" s="11" t="s">
        <v>63</v>
      </c>
      <c r="L2451" s="11" t="s">
        <v>64</v>
      </c>
      <c r="M2451" s="12">
        <v>156.44999999999999</v>
      </c>
      <c r="N2451" s="13">
        <v>290.55</v>
      </c>
    </row>
    <row r="2452" spans="1:14" x14ac:dyDescent="0.3">
      <c r="A2452" s="7" t="s">
        <v>67</v>
      </c>
      <c r="B2452" s="11" t="s">
        <v>69</v>
      </c>
      <c r="C2452" s="12">
        <v>0</v>
      </c>
      <c r="D2452" s="12">
        <v>0</v>
      </c>
      <c r="E2452" s="15">
        <v>43952</v>
      </c>
      <c r="F2452" s="12">
        <v>447</v>
      </c>
      <c r="G2452" s="12">
        <v>0</v>
      </c>
      <c r="H2452" s="17">
        <v>0</v>
      </c>
      <c r="I2452" s="31">
        <v>0</v>
      </c>
      <c r="J2452" s="12">
        <v>447</v>
      </c>
      <c r="K2452" s="11" t="s">
        <v>63</v>
      </c>
      <c r="L2452" s="11" t="s">
        <v>64</v>
      </c>
      <c r="M2452" s="12">
        <v>156.44999999999999</v>
      </c>
      <c r="N2452" s="13">
        <v>290.55</v>
      </c>
    </row>
    <row r="2453" spans="1:14" x14ac:dyDescent="0.3">
      <c r="A2453" s="7" t="s">
        <v>79</v>
      </c>
      <c r="B2453" s="11" t="s">
        <v>82</v>
      </c>
      <c r="C2453" s="12">
        <v>0</v>
      </c>
      <c r="D2453" s="12">
        <v>0</v>
      </c>
      <c r="E2453" s="15">
        <v>43952</v>
      </c>
      <c r="F2453" s="12">
        <v>240</v>
      </c>
      <c r="G2453" s="12">
        <v>0</v>
      </c>
      <c r="H2453" s="17">
        <v>0</v>
      </c>
      <c r="I2453" s="31">
        <v>0</v>
      </c>
      <c r="J2453" s="12">
        <v>240</v>
      </c>
      <c r="K2453" s="11" t="s">
        <v>14</v>
      </c>
      <c r="L2453" s="11" t="s">
        <v>17</v>
      </c>
      <c r="M2453" s="12">
        <v>43.2</v>
      </c>
      <c r="N2453" s="13">
        <v>196.8</v>
      </c>
    </row>
    <row r="2454" spans="1:14" x14ac:dyDescent="0.3">
      <c r="A2454" s="7" t="s">
        <v>114</v>
      </c>
      <c r="B2454" s="11" t="s">
        <v>122</v>
      </c>
      <c r="C2454" s="12">
        <v>0</v>
      </c>
      <c r="D2454" s="12">
        <v>0</v>
      </c>
      <c r="E2454" s="15">
        <v>43952</v>
      </c>
      <c r="F2454" s="12">
        <v>172</v>
      </c>
      <c r="G2454" s="12">
        <v>0</v>
      </c>
      <c r="H2454" s="17">
        <v>0</v>
      </c>
      <c r="I2454" s="31">
        <v>0</v>
      </c>
      <c r="J2454" s="12">
        <v>172</v>
      </c>
      <c r="K2454" s="11" t="s">
        <v>11</v>
      </c>
      <c r="L2454" s="11" t="s">
        <v>71</v>
      </c>
      <c r="M2454" s="12">
        <v>65.36</v>
      </c>
      <c r="N2454" s="13">
        <v>106.64</v>
      </c>
    </row>
    <row r="2455" spans="1:14" x14ac:dyDescent="0.3">
      <c r="A2455" s="7" t="s">
        <v>114</v>
      </c>
      <c r="B2455" s="11" t="s">
        <v>123</v>
      </c>
      <c r="C2455" s="12">
        <v>0</v>
      </c>
      <c r="D2455" s="12">
        <v>0</v>
      </c>
      <c r="E2455" s="15">
        <v>43952</v>
      </c>
      <c r="F2455" s="12">
        <v>168</v>
      </c>
      <c r="G2455" s="12">
        <v>0</v>
      </c>
      <c r="H2455" s="17">
        <v>0</v>
      </c>
      <c r="I2455" s="31">
        <v>0</v>
      </c>
      <c r="J2455" s="12">
        <v>168</v>
      </c>
      <c r="K2455" s="11" t="s">
        <v>11</v>
      </c>
      <c r="L2455" s="11" t="s">
        <v>121</v>
      </c>
      <c r="M2455" s="12">
        <v>75.600000000000009</v>
      </c>
      <c r="N2455" s="13">
        <v>92.399999999999991</v>
      </c>
    </row>
    <row r="2456" spans="1:14" x14ac:dyDescent="0.3">
      <c r="A2456" s="7" t="s">
        <v>132</v>
      </c>
      <c r="B2456" s="11" t="s">
        <v>137</v>
      </c>
      <c r="C2456" s="12">
        <v>0</v>
      </c>
      <c r="D2456" s="12">
        <v>0</v>
      </c>
      <c r="E2456" s="15">
        <v>43952</v>
      </c>
      <c r="F2456" s="12">
        <v>192</v>
      </c>
      <c r="G2456" s="12">
        <v>0</v>
      </c>
      <c r="H2456" s="17">
        <v>0</v>
      </c>
      <c r="I2456" s="31">
        <v>0</v>
      </c>
      <c r="J2456" s="12">
        <v>192</v>
      </c>
      <c r="K2456" s="11" t="s">
        <v>14</v>
      </c>
      <c r="L2456" s="11" t="s">
        <v>78</v>
      </c>
      <c r="M2456" s="12">
        <v>34.56</v>
      </c>
      <c r="N2456" s="13">
        <v>157.44</v>
      </c>
    </row>
    <row r="2457" spans="1:14" x14ac:dyDescent="0.3">
      <c r="A2457" s="7" t="s">
        <v>150</v>
      </c>
      <c r="B2457" s="11" t="s">
        <v>154</v>
      </c>
      <c r="C2457" s="12">
        <v>0</v>
      </c>
      <c r="D2457" s="12">
        <v>0</v>
      </c>
      <c r="E2457" s="15">
        <v>43952</v>
      </c>
      <c r="F2457" s="12">
        <v>313</v>
      </c>
      <c r="G2457" s="12">
        <v>46.949999999999989</v>
      </c>
      <c r="H2457" s="17">
        <v>1</v>
      </c>
      <c r="I2457" s="31">
        <v>14.999999999999996</v>
      </c>
      <c r="J2457" s="12">
        <v>266.05</v>
      </c>
      <c r="K2457" s="11" t="s">
        <v>20</v>
      </c>
      <c r="L2457" s="11" t="s">
        <v>21</v>
      </c>
      <c r="M2457" s="12">
        <v>93.899999999999991</v>
      </c>
      <c r="N2457" s="13">
        <v>172.15000000000003</v>
      </c>
    </row>
    <row r="2458" spans="1:14" x14ac:dyDescent="0.3">
      <c r="A2458" s="7" t="s">
        <v>150</v>
      </c>
      <c r="B2458" s="11" t="s">
        <v>156</v>
      </c>
      <c r="C2458" s="12">
        <v>0</v>
      </c>
      <c r="D2458" s="12">
        <v>1</v>
      </c>
      <c r="E2458" s="15">
        <v>43952</v>
      </c>
      <c r="F2458" s="12">
        <v>327</v>
      </c>
      <c r="G2458" s="12">
        <v>0</v>
      </c>
      <c r="H2458" s="17">
        <v>0</v>
      </c>
      <c r="I2458" s="31">
        <v>0</v>
      </c>
      <c r="J2458" s="12">
        <v>327</v>
      </c>
      <c r="K2458" s="11" t="s">
        <v>20</v>
      </c>
      <c r="L2458" s="11" t="s">
        <v>100</v>
      </c>
      <c r="M2458" s="12">
        <v>94.83</v>
      </c>
      <c r="N2458" s="13">
        <v>232.17000000000002</v>
      </c>
    </row>
    <row r="2459" spans="1:14" x14ac:dyDescent="0.3">
      <c r="A2459" s="7" t="s">
        <v>262</v>
      </c>
      <c r="B2459" s="11" t="s">
        <v>264</v>
      </c>
      <c r="C2459" s="12">
        <v>0</v>
      </c>
      <c r="D2459" s="12">
        <v>1</v>
      </c>
      <c r="E2459" s="15">
        <v>43952</v>
      </c>
      <c r="F2459" s="12">
        <v>168</v>
      </c>
      <c r="G2459" s="12">
        <v>0</v>
      </c>
      <c r="H2459" s="17">
        <v>0</v>
      </c>
      <c r="I2459" s="31">
        <v>0</v>
      </c>
      <c r="J2459" s="12">
        <v>168</v>
      </c>
      <c r="K2459" s="11" t="s">
        <v>11</v>
      </c>
      <c r="L2459" s="11" t="s">
        <v>12</v>
      </c>
      <c r="M2459" s="12">
        <v>25.2</v>
      </c>
      <c r="N2459" s="13">
        <v>142.80000000000001</v>
      </c>
    </row>
    <row r="2460" spans="1:14" x14ac:dyDescent="0.3">
      <c r="A2460" s="7" t="s">
        <v>299</v>
      </c>
      <c r="B2460" s="11" t="s">
        <v>301</v>
      </c>
      <c r="C2460" s="12">
        <v>0</v>
      </c>
      <c r="D2460" s="12">
        <v>0</v>
      </c>
      <c r="E2460" s="15">
        <v>43952</v>
      </c>
      <c r="F2460" s="12">
        <v>383</v>
      </c>
      <c r="G2460" s="12">
        <v>0</v>
      </c>
      <c r="H2460" s="17">
        <v>0</v>
      </c>
      <c r="I2460" s="31">
        <v>0</v>
      </c>
      <c r="J2460" s="12">
        <v>383</v>
      </c>
      <c r="K2460" s="11" t="s">
        <v>63</v>
      </c>
      <c r="L2460" s="11" t="s">
        <v>66</v>
      </c>
      <c r="M2460" s="12">
        <v>122.56</v>
      </c>
      <c r="N2460" s="13">
        <v>260.44</v>
      </c>
    </row>
    <row r="2461" spans="1:14" x14ac:dyDescent="0.3">
      <c r="A2461" s="7" t="s">
        <v>299</v>
      </c>
      <c r="B2461" s="11" t="s">
        <v>302</v>
      </c>
      <c r="C2461" s="12">
        <v>0</v>
      </c>
      <c r="D2461" s="12">
        <v>1</v>
      </c>
      <c r="E2461" s="15">
        <v>43952</v>
      </c>
      <c r="F2461" s="12">
        <v>168</v>
      </c>
      <c r="G2461" s="12">
        <v>25.200000000000017</v>
      </c>
      <c r="H2461" s="17">
        <v>1</v>
      </c>
      <c r="I2461" s="31">
        <v>15.000000000000011</v>
      </c>
      <c r="J2461" s="12">
        <v>142.79999999999998</v>
      </c>
      <c r="K2461" s="11" t="s">
        <v>11</v>
      </c>
      <c r="L2461" s="11" t="s">
        <v>121</v>
      </c>
      <c r="M2461" s="12">
        <v>75.600000000000009</v>
      </c>
      <c r="N2461" s="13">
        <v>67.199999999999974</v>
      </c>
    </row>
    <row r="2462" spans="1:14" x14ac:dyDescent="0.3">
      <c r="A2462" s="7" t="s">
        <v>436</v>
      </c>
      <c r="B2462" s="11" t="s">
        <v>438</v>
      </c>
      <c r="C2462" s="12">
        <v>0</v>
      </c>
      <c r="D2462" s="12">
        <v>1</v>
      </c>
      <c r="E2462" s="15">
        <v>43952</v>
      </c>
      <c r="F2462" s="12">
        <v>313</v>
      </c>
      <c r="G2462" s="12">
        <v>0</v>
      </c>
      <c r="H2462" s="17">
        <v>0</v>
      </c>
      <c r="I2462" s="31">
        <v>0</v>
      </c>
      <c r="J2462" s="12">
        <v>313</v>
      </c>
      <c r="K2462" s="11" t="s">
        <v>20</v>
      </c>
      <c r="L2462" s="11" t="s">
        <v>21</v>
      </c>
      <c r="M2462" s="12">
        <v>93.899999999999991</v>
      </c>
      <c r="N2462" s="13">
        <v>219.10000000000002</v>
      </c>
    </row>
    <row r="2463" spans="1:14" x14ac:dyDescent="0.3">
      <c r="A2463" s="7" t="s">
        <v>654</v>
      </c>
      <c r="B2463" s="11" t="s">
        <v>656</v>
      </c>
      <c r="C2463" s="12">
        <v>0</v>
      </c>
      <c r="D2463" s="12">
        <v>1</v>
      </c>
      <c r="E2463" s="15">
        <v>43952</v>
      </c>
      <c r="F2463" s="12">
        <v>220</v>
      </c>
      <c r="G2463" s="12">
        <v>0</v>
      </c>
      <c r="H2463" s="17">
        <v>0</v>
      </c>
      <c r="I2463" s="31">
        <v>0</v>
      </c>
      <c r="J2463" s="12">
        <v>220</v>
      </c>
      <c r="K2463" s="11" t="s">
        <v>14</v>
      </c>
      <c r="L2463" s="11" t="s">
        <v>15</v>
      </c>
      <c r="M2463" s="12">
        <v>39.6</v>
      </c>
      <c r="N2463" s="13">
        <v>180.4</v>
      </c>
    </row>
    <row r="2464" spans="1:14" x14ac:dyDescent="0.3">
      <c r="A2464" s="7" t="s">
        <v>678</v>
      </c>
      <c r="B2464" s="11" t="s">
        <v>682</v>
      </c>
      <c r="C2464" s="12">
        <v>0</v>
      </c>
      <c r="D2464" s="12">
        <v>1</v>
      </c>
      <c r="E2464" s="15">
        <v>43952</v>
      </c>
      <c r="F2464" s="12">
        <v>168</v>
      </c>
      <c r="G2464" s="12">
        <v>0</v>
      </c>
      <c r="H2464" s="17">
        <v>0</v>
      </c>
      <c r="I2464" s="31">
        <v>0</v>
      </c>
      <c r="J2464" s="12">
        <v>168</v>
      </c>
      <c r="K2464" s="11" t="s">
        <v>11</v>
      </c>
      <c r="L2464" s="11" t="s">
        <v>121</v>
      </c>
      <c r="M2464" s="12">
        <v>75.600000000000009</v>
      </c>
      <c r="N2464" s="13">
        <v>92.399999999999991</v>
      </c>
    </row>
    <row r="2465" spans="1:14" x14ac:dyDescent="0.3">
      <c r="A2465" s="7" t="s">
        <v>693</v>
      </c>
      <c r="B2465" s="11" t="s">
        <v>697</v>
      </c>
      <c r="C2465" s="12">
        <v>0</v>
      </c>
      <c r="D2465" s="12">
        <v>0</v>
      </c>
      <c r="E2465" s="15">
        <v>43952</v>
      </c>
      <c r="F2465" s="12">
        <v>205</v>
      </c>
      <c r="G2465" s="12">
        <v>0</v>
      </c>
      <c r="H2465" s="17">
        <v>0</v>
      </c>
      <c r="I2465" s="31">
        <v>0</v>
      </c>
      <c r="J2465" s="12">
        <v>205</v>
      </c>
      <c r="K2465" s="11" t="s">
        <v>14</v>
      </c>
      <c r="L2465" s="11" t="s">
        <v>87</v>
      </c>
      <c r="M2465" s="12">
        <v>36.9</v>
      </c>
      <c r="N2465" s="13">
        <v>168.1</v>
      </c>
    </row>
    <row r="2466" spans="1:14" x14ac:dyDescent="0.3">
      <c r="A2466" s="7" t="s">
        <v>693</v>
      </c>
      <c r="B2466" s="11" t="s">
        <v>699</v>
      </c>
      <c r="C2466" s="12">
        <v>0</v>
      </c>
      <c r="D2466" s="12">
        <v>0</v>
      </c>
      <c r="E2466" s="15">
        <v>43952</v>
      </c>
      <c r="F2466" s="12">
        <v>205</v>
      </c>
      <c r="G2466" s="12">
        <v>30.75</v>
      </c>
      <c r="H2466" s="17">
        <v>1</v>
      </c>
      <c r="I2466" s="31">
        <v>15</v>
      </c>
      <c r="J2466" s="12">
        <v>174.25</v>
      </c>
      <c r="K2466" s="11" t="s">
        <v>14</v>
      </c>
      <c r="L2466" s="11" t="s">
        <v>87</v>
      </c>
      <c r="M2466" s="12">
        <v>36.9</v>
      </c>
      <c r="N2466" s="13">
        <v>137.35</v>
      </c>
    </row>
    <row r="2467" spans="1:14" x14ac:dyDescent="0.3">
      <c r="A2467" s="7" t="s">
        <v>773</v>
      </c>
      <c r="B2467" s="11" t="s">
        <v>775</v>
      </c>
      <c r="C2467" s="12">
        <v>0</v>
      </c>
      <c r="D2467" s="12">
        <v>1</v>
      </c>
      <c r="E2467" s="15">
        <v>43952</v>
      </c>
      <c r="F2467" s="12">
        <v>192</v>
      </c>
      <c r="G2467" s="12">
        <v>28.800000000000011</v>
      </c>
      <c r="H2467" s="17">
        <v>1</v>
      </c>
      <c r="I2467" s="31">
        <v>15.000000000000005</v>
      </c>
      <c r="J2467" s="12">
        <v>163.19999999999999</v>
      </c>
      <c r="K2467" s="11" t="s">
        <v>14</v>
      </c>
      <c r="L2467" s="11" t="s">
        <v>78</v>
      </c>
      <c r="M2467" s="12">
        <v>34.56</v>
      </c>
      <c r="N2467" s="13">
        <v>128.63999999999999</v>
      </c>
    </row>
    <row r="2468" spans="1:14" x14ac:dyDescent="0.3">
      <c r="A2468" s="7" t="s">
        <v>4248</v>
      </c>
      <c r="B2468" s="11" t="s">
        <v>4249</v>
      </c>
      <c r="C2468" s="12">
        <v>1</v>
      </c>
      <c r="D2468" s="12">
        <v>1</v>
      </c>
      <c r="E2468" s="15">
        <v>43952</v>
      </c>
      <c r="F2468" s="12">
        <v>240</v>
      </c>
      <c r="G2468" s="12">
        <v>0</v>
      </c>
      <c r="H2468" s="17">
        <v>0</v>
      </c>
      <c r="I2468" s="31">
        <v>0</v>
      </c>
      <c r="J2468" s="12">
        <v>240</v>
      </c>
      <c r="K2468" s="11" t="s">
        <v>14</v>
      </c>
      <c r="L2468" s="11" t="s">
        <v>17</v>
      </c>
      <c r="M2468" s="12">
        <v>43.199999999999996</v>
      </c>
      <c r="N2468" s="13">
        <v>196.8</v>
      </c>
    </row>
    <row r="2469" spans="1:14" x14ac:dyDescent="0.3">
      <c r="A2469" s="7" t="s">
        <v>4250</v>
      </c>
      <c r="B2469" s="11" t="s">
        <v>4251</v>
      </c>
      <c r="C2469" s="12">
        <v>1</v>
      </c>
      <c r="D2469" s="12">
        <v>1</v>
      </c>
      <c r="E2469" s="15">
        <v>43952</v>
      </c>
      <c r="F2469" s="12">
        <v>240</v>
      </c>
      <c r="G2469" s="12">
        <v>0</v>
      </c>
      <c r="H2469" s="17">
        <v>0</v>
      </c>
      <c r="I2469" s="31">
        <v>0</v>
      </c>
      <c r="J2469" s="12">
        <v>240</v>
      </c>
      <c r="K2469" s="11" t="s">
        <v>14</v>
      </c>
      <c r="L2469" s="11" t="s">
        <v>17</v>
      </c>
      <c r="M2469" s="12">
        <v>43.199999999999996</v>
      </c>
      <c r="N2469" s="13">
        <v>196.8</v>
      </c>
    </row>
    <row r="2470" spans="1:14" x14ac:dyDescent="0.3">
      <c r="A2470" s="7" t="s">
        <v>4252</v>
      </c>
      <c r="B2470" s="11" t="s">
        <v>4253</v>
      </c>
      <c r="C2470" s="12">
        <v>1</v>
      </c>
      <c r="D2470" s="12">
        <v>1</v>
      </c>
      <c r="E2470" s="15">
        <v>43952</v>
      </c>
      <c r="F2470" s="12">
        <v>538</v>
      </c>
      <c r="G2470" s="12">
        <v>0</v>
      </c>
      <c r="H2470" s="17">
        <v>0</v>
      </c>
      <c r="I2470" s="31">
        <v>0</v>
      </c>
      <c r="J2470" s="12">
        <v>538</v>
      </c>
      <c r="K2470" s="11" t="s">
        <v>44</v>
      </c>
      <c r="L2470" s="11" t="s">
        <v>597</v>
      </c>
      <c r="M2470" s="12">
        <v>129.12</v>
      </c>
      <c r="N2470" s="13">
        <v>408.88</v>
      </c>
    </row>
    <row r="2471" spans="1:14" x14ac:dyDescent="0.3">
      <c r="A2471" s="7" t="s">
        <v>4254</v>
      </c>
      <c r="B2471" s="11" t="s">
        <v>4255</v>
      </c>
      <c r="C2471" s="12">
        <v>1</v>
      </c>
      <c r="D2471" s="12">
        <v>1</v>
      </c>
      <c r="E2471" s="15">
        <v>43952</v>
      </c>
      <c r="F2471" s="12">
        <v>312</v>
      </c>
      <c r="G2471" s="12">
        <v>0</v>
      </c>
      <c r="H2471" s="17">
        <v>0</v>
      </c>
      <c r="I2471" s="31">
        <v>0</v>
      </c>
      <c r="J2471" s="12">
        <v>312</v>
      </c>
      <c r="K2471" s="11" t="s">
        <v>60</v>
      </c>
      <c r="L2471" s="11" t="s">
        <v>61</v>
      </c>
      <c r="M2471" s="12">
        <v>99.84</v>
      </c>
      <c r="N2471" s="13">
        <v>212.16</v>
      </c>
    </row>
    <row r="2472" spans="1:14" x14ac:dyDescent="0.3">
      <c r="A2472" s="7" t="s">
        <v>4256</v>
      </c>
      <c r="B2472" s="11" t="s">
        <v>4257</v>
      </c>
      <c r="C2472" s="12">
        <v>1</v>
      </c>
      <c r="D2472" s="12">
        <v>1</v>
      </c>
      <c r="E2472" s="15">
        <v>43952</v>
      </c>
      <c r="F2472" s="12">
        <v>345</v>
      </c>
      <c r="G2472" s="12">
        <v>0</v>
      </c>
      <c r="H2472" s="17">
        <v>0</v>
      </c>
      <c r="I2472" s="31">
        <v>0</v>
      </c>
      <c r="J2472" s="12">
        <v>345</v>
      </c>
      <c r="K2472" s="11" t="s">
        <v>63</v>
      </c>
      <c r="L2472" s="11" t="s">
        <v>116</v>
      </c>
      <c r="M2472" s="12">
        <v>106.95</v>
      </c>
      <c r="N2472" s="13">
        <v>238.05</v>
      </c>
    </row>
    <row r="2473" spans="1:14" x14ac:dyDescent="0.3">
      <c r="A2473" s="7" t="s">
        <v>4258</v>
      </c>
      <c r="B2473" s="11" t="s">
        <v>4259</v>
      </c>
      <c r="C2473" s="12">
        <v>1</v>
      </c>
      <c r="D2473" s="12">
        <v>1</v>
      </c>
      <c r="E2473" s="15">
        <v>43952</v>
      </c>
      <c r="F2473" s="12">
        <v>345</v>
      </c>
      <c r="G2473" s="12">
        <v>0</v>
      </c>
      <c r="H2473" s="17">
        <v>0</v>
      </c>
      <c r="I2473" s="31">
        <v>0</v>
      </c>
      <c r="J2473" s="12">
        <v>345</v>
      </c>
      <c r="K2473" s="11" t="s">
        <v>63</v>
      </c>
      <c r="L2473" s="11" t="s">
        <v>116</v>
      </c>
      <c r="M2473" s="12">
        <v>106.95</v>
      </c>
      <c r="N2473" s="13">
        <v>238.05</v>
      </c>
    </row>
    <row r="2474" spans="1:14" x14ac:dyDescent="0.3">
      <c r="A2474" s="7" t="s">
        <v>4260</v>
      </c>
      <c r="B2474" s="11" t="s">
        <v>4261</v>
      </c>
      <c r="C2474" s="12">
        <v>1</v>
      </c>
      <c r="D2474" s="12">
        <v>1</v>
      </c>
      <c r="E2474" s="15">
        <v>43952</v>
      </c>
      <c r="F2474" s="12">
        <v>447</v>
      </c>
      <c r="G2474" s="12">
        <v>0</v>
      </c>
      <c r="H2474" s="17">
        <v>0</v>
      </c>
      <c r="I2474" s="31">
        <v>0</v>
      </c>
      <c r="J2474" s="12">
        <v>447</v>
      </c>
      <c r="K2474" s="11" t="s">
        <v>63</v>
      </c>
      <c r="L2474" s="11" t="s">
        <v>64</v>
      </c>
      <c r="M2474" s="12">
        <v>156.44999999999999</v>
      </c>
      <c r="N2474" s="13">
        <v>290.55</v>
      </c>
    </row>
    <row r="2475" spans="1:14" x14ac:dyDescent="0.3">
      <c r="A2475" s="7" t="s">
        <v>4262</v>
      </c>
      <c r="B2475" s="11" t="s">
        <v>4263</v>
      </c>
      <c r="C2475" s="12">
        <v>1</v>
      </c>
      <c r="D2475" s="12">
        <v>1</v>
      </c>
      <c r="E2475" s="15">
        <v>43952</v>
      </c>
      <c r="F2475" s="12">
        <v>168</v>
      </c>
      <c r="G2475" s="12">
        <v>0</v>
      </c>
      <c r="H2475" s="17">
        <v>0</v>
      </c>
      <c r="I2475" s="31">
        <v>0</v>
      </c>
      <c r="J2475" s="12">
        <v>168</v>
      </c>
      <c r="K2475" s="11" t="s">
        <v>11</v>
      </c>
      <c r="L2475" s="11" t="s">
        <v>12</v>
      </c>
      <c r="M2475" s="12">
        <v>25.2</v>
      </c>
      <c r="N2475" s="13">
        <v>142.80000000000001</v>
      </c>
    </row>
    <row r="2476" spans="1:14" x14ac:dyDescent="0.3">
      <c r="A2476" s="7" t="s">
        <v>4264</v>
      </c>
      <c r="B2476" s="11" t="s">
        <v>4265</v>
      </c>
      <c r="C2476" s="12">
        <v>1</v>
      </c>
      <c r="D2476" s="12">
        <v>1</v>
      </c>
      <c r="E2476" s="15">
        <v>43952</v>
      </c>
      <c r="F2476" s="12">
        <v>168</v>
      </c>
      <c r="G2476" s="12">
        <v>0</v>
      </c>
      <c r="H2476" s="17">
        <v>0</v>
      </c>
      <c r="I2476" s="31">
        <v>0</v>
      </c>
      <c r="J2476" s="12">
        <v>168</v>
      </c>
      <c r="K2476" s="11" t="s">
        <v>11</v>
      </c>
      <c r="L2476" s="11" t="s">
        <v>12</v>
      </c>
      <c r="M2476" s="12">
        <v>25.2</v>
      </c>
      <c r="N2476" s="13">
        <v>142.80000000000001</v>
      </c>
    </row>
    <row r="2477" spans="1:14" x14ac:dyDescent="0.3">
      <c r="A2477" s="7" t="s">
        <v>4266</v>
      </c>
      <c r="B2477" s="11" t="s">
        <v>4267</v>
      </c>
      <c r="C2477" s="12">
        <v>1</v>
      </c>
      <c r="D2477" s="12">
        <v>1</v>
      </c>
      <c r="E2477" s="15">
        <v>43952</v>
      </c>
      <c r="F2477" s="12">
        <v>210</v>
      </c>
      <c r="G2477" s="12">
        <v>0</v>
      </c>
      <c r="H2477" s="17">
        <v>0</v>
      </c>
      <c r="I2477" s="31">
        <v>0</v>
      </c>
      <c r="J2477" s="12">
        <v>210</v>
      </c>
      <c r="K2477" s="11" t="s">
        <v>14</v>
      </c>
      <c r="L2477" s="11" t="s">
        <v>75</v>
      </c>
      <c r="M2477" s="12">
        <v>37.799999999999997</v>
      </c>
      <c r="N2477" s="13">
        <v>172.2</v>
      </c>
    </row>
    <row r="2478" spans="1:14" x14ac:dyDescent="0.3">
      <c r="A2478" s="7" t="s">
        <v>4268</v>
      </c>
      <c r="B2478" s="11" t="s">
        <v>4269</v>
      </c>
      <c r="C2478" s="12">
        <v>1</v>
      </c>
      <c r="D2478" s="12">
        <v>1</v>
      </c>
      <c r="E2478" s="15">
        <v>43952</v>
      </c>
      <c r="F2478" s="12">
        <v>192</v>
      </c>
      <c r="G2478" s="12">
        <v>0</v>
      </c>
      <c r="H2478" s="17">
        <v>0</v>
      </c>
      <c r="I2478" s="31">
        <v>0</v>
      </c>
      <c r="J2478" s="12">
        <v>192</v>
      </c>
      <c r="K2478" s="11" t="s">
        <v>14</v>
      </c>
      <c r="L2478" s="11" t="s">
        <v>78</v>
      </c>
      <c r="M2478" s="12">
        <v>34.56</v>
      </c>
      <c r="N2478" s="13">
        <v>157.44</v>
      </c>
    </row>
    <row r="2479" spans="1:14" x14ac:dyDescent="0.3">
      <c r="A2479" s="7" t="s">
        <v>4270</v>
      </c>
      <c r="B2479" s="11" t="s">
        <v>4271</v>
      </c>
      <c r="C2479" s="12">
        <v>1</v>
      </c>
      <c r="D2479" s="12">
        <v>1</v>
      </c>
      <c r="E2479" s="15">
        <v>43952</v>
      </c>
      <c r="F2479" s="12">
        <v>192</v>
      </c>
      <c r="G2479" s="12">
        <v>0</v>
      </c>
      <c r="H2479" s="17">
        <v>0</v>
      </c>
      <c r="I2479" s="31">
        <v>0</v>
      </c>
      <c r="J2479" s="12">
        <v>192</v>
      </c>
      <c r="K2479" s="11" t="s">
        <v>14</v>
      </c>
      <c r="L2479" s="11" t="s">
        <v>78</v>
      </c>
      <c r="M2479" s="12">
        <v>34.56</v>
      </c>
      <c r="N2479" s="13">
        <v>157.44</v>
      </c>
    </row>
    <row r="2480" spans="1:14" x14ac:dyDescent="0.3">
      <c r="A2480" s="7" t="s">
        <v>4272</v>
      </c>
      <c r="B2480" s="11" t="s">
        <v>4273</v>
      </c>
      <c r="C2480" s="12">
        <v>1</v>
      </c>
      <c r="D2480" s="12">
        <v>1</v>
      </c>
      <c r="E2480" s="15">
        <v>43952</v>
      </c>
      <c r="F2480" s="12">
        <v>492</v>
      </c>
      <c r="G2480" s="12">
        <v>0</v>
      </c>
      <c r="H2480" s="17">
        <v>0</v>
      </c>
      <c r="I2480" s="31">
        <v>0</v>
      </c>
      <c r="J2480" s="12">
        <v>492</v>
      </c>
      <c r="K2480" s="11" t="s">
        <v>44</v>
      </c>
      <c r="L2480" s="11" t="s">
        <v>512</v>
      </c>
      <c r="M2480" s="12">
        <v>137.76000000000002</v>
      </c>
      <c r="N2480" s="13">
        <v>354.24</v>
      </c>
    </row>
    <row r="2481" spans="1:14" x14ac:dyDescent="0.3">
      <c r="A2481" s="7" t="s">
        <v>4274</v>
      </c>
      <c r="B2481" s="11" t="s">
        <v>4275</v>
      </c>
      <c r="C2481" s="12">
        <v>1</v>
      </c>
      <c r="D2481" s="12">
        <v>1</v>
      </c>
      <c r="E2481" s="15">
        <v>43952</v>
      </c>
      <c r="F2481" s="12">
        <v>436</v>
      </c>
      <c r="G2481" s="12">
        <v>0</v>
      </c>
      <c r="H2481" s="17">
        <v>0</v>
      </c>
      <c r="I2481" s="31">
        <v>0</v>
      </c>
      <c r="J2481" s="12">
        <v>436</v>
      </c>
      <c r="K2481" s="11" t="s">
        <v>38</v>
      </c>
      <c r="L2481" s="11" t="s">
        <v>1543</v>
      </c>
      <c r="M2481" s="12">
        <v>126.44</v>
      </c>
      <c r="N2481" s="13">
        <v>309.56</v>
      </c>
    </row>
    <row r="2482" spans="1:14" x14ac:dyDescent="0.3">
      <c r="A2482" s="7" t="s">
        <v>4276</v>
      </c>
      <c r="B2482" s="11" t="s">
        <v>4277</v>
      </c>
      <c r="C2482" s="12">
        <v>1</v>
      </c>
      <c r="D2482" s="12">
        <v>1</v>
      </c>
      <c r="E2482" s="15">
        <v>43952</v>
      </c>
      <c r="F2482" s="12">
        <v>636</v>
      </c>
      <c r="G2482" s="12">
        <v>0</v>
      </c>
      <c r="H2482" s="17">
        <v>0</v>
      </c>
      <c r="I2482" s="31">
        <v>0</v>
      </c>
      <c r="J2482" s="12">
        <v>636</v>
      </c>
      <c r="K2482" s="11" t="s">
        <v>41</v>
      </c>
      <c r="L2482" s="11" t="s">
        <v>194</v>
      </c>
      <c r="M2482" s="12">
        <v>216.24</v>
      </c>
      <c r="N2482" s="13">
        <v>419.76</v>
      </c>
    </row>
    <row r="2483" spans="1:14" x14ac:dyDescent="0.3">
      <c r="A2483" s="7" t="s">
        <v>4278</v>
      </c>
      <c r="B2483" s="11" t="s">
        <v>4279</v>
      </c>
      <c r="C2483" s="12">
        <v>1</v>
      </c>
      <c r="D2483" s="12">
        <v>1</v>
      </c>
      <c r="E2483" s="15">
        <v>43952</v>
      </c>
      <c r="F2483" s="12">
        <v>478</v>
      </c>
      <c r="G2483" s="12">
        <v>0</v>
      </c>
      <c r="H2483" s="17">
        <v>0</v>
      </c>
      <c r="I2483" s="31">
        <v>0</v>
      </c>
      <c r="J2483" s="12">
        <v>478</v>
      </c>
      <c r="K2483" s="11" t="s">
        <v>44</v>
      </c>
      <c r="L2483" s="11" t="s">
        <v>162</v>
      </c>
      <c r="M2483" s="12">
        <v>119.5</v>
      </c>
      <c r="N2483" s="13">
        <v>358.5</v>
      </c>
    </row>
    <row r="2484" spans="1:14" x14ac:dyDescent="0.3">
      <c r="A2484" s="7" t="s">
        <v>4280</v>
      </c>
      <c r="B2484" s="11" t="s">
        <v>4281</v>
      </c>
      <c r="C2484" s="12">
        <v>1</v>
      </c>
      <c r="D2484" s="12">
        <v>1</v>
      </c>
      <c r="E2484" s="15">
        <v>43952</v>
      </c>
      <c r="F2484" s="12">
        <v>295</v>
      </c>
      <c r="G2484" s="12">
        <v>0</v>
      </c>
      <c r="H2484" s="17">
        <v>0</v>
      </c>
      <c r="I2484" s="31">
        <v>0</v>
      </c>
      <c r="J2484" s="12">
        <v>295</v>
      </c>
      <c r="K2484" s="11" t="s">
        <v>60</v>
      </c>
      <c r="L2484" s="11" t="s">
        <v>729</v>
      </c>
      <c r="M2484" s="12">
        <v>97.350000000000009</v>
      </c>
      <c r="N2484" s="13">
        <v>197.64999999999998</v>
      </c>
    </row>
    <row r="2485" spans="1:14" x14ac:dyDescent="0.3">
      <c r="A2485" s="7" t="s">
        <v>4282</v>
      </c>
      <c r="B2485" s="11" t="s">
        <v>4283</v>
      </c>
      <c r="C2485" s="12">
        <v>1</v>
      </c>
      <c r="D2485" s="12">
        <v>1</v>
      </c>
      <c r="E2485" s="15">
        <v>43952</v>
      </c>
      <c r="F2485" s="12">
        <v>293</v>
      </c>
      <c r="G2485" s="12">
        <v>0</v>
      </c>
      <c r="H2485" s="17">
        <v>0</v>
      </c>
      <c r="I2485" s="31">
        <v>0</v>
      </c>
      <c r="J2485" s="12">
        <v>293</v>
      </c>
      <c r="K2485" s="11" t="s">
        <v>60</v>
      </c>
      <c r="L2485" s="11" t="s">
        <v>250</v>
      </c>
      <c r="M2485" s="12">
        <v>90.83</v>
      </c>
      <c r="N2485" s="13">
        <v>202.17000000000002</v>
      </c>
    </row>
    <row r="2486" spans="1:14" x14ac:dyDescent="0.3">
      <c r="A2486" s="7" t="s">
        <v>4284</v>
      </c>
      <c r="B2486" s="11" t="s">
        <v>4285</v>
      </c>
      <c r="C2486" s="12">
        <v>1</v>
      </c>
      <c r="D2486" s="12">
        <v>1</v>
      </c>
      <c r="E2486" s="15">
        <v>43952</v>
      </c>
      <c r="F2486" s="12">
        <v>345</v>
      </c>
      <c r="G2486" s="12">
        <v>0</v>
      </c>
      <c r="H2486" s="17">
        <v>0</v>
      </c>
      <c r="I2486" s="31">
        <v>0</v>
      </c>
      <c r="J2486" s="12">
        <v>345</v>
      </c>
      <c r="K2486" s="11" t="s">
        <v>63</v>
      </c>
      <c r="L2486" s="11" t="s">
        <v>116</v>
      </c>
      <c r="M2486" s="12">
        <v>106.95</v>
      </c>
      <c r="N2486" s="13">
        <v>238.05</v>
      </c>
    </row>
    <row r="2487" spans="1:14" x14ac:dyDescent="0.3">
      <c r="A2487" s="7" t="s">
        <v>4286</v>
      </c>
      <c r="B2487" s="11" t="s">
        <v>4287</v>
      </c>
      <c r="C2487" s="12">
        <v>1</v>
      </c>
      <c r="D2487" s="12">
        <v>1</v>
      </c>
      <c r="E2487" s="15">
        <v>43952</v>
      </c>
      <c r="F2487" s="12">
        <v>447</v>
      </c>
      <c r="G2487" s="12">
        <v>0</v>
      </c>
      <c r="H2487" s="17">
        <v>0</v>
      </c>
      <c r="I2487" s="31">
        <v>0</v>
      </c>
      <c r="J2487" s="12">
        <v>447</v>
      </c>
      <c r="K2487" s="11" t="s">
        <v>63</v>
      </c>
      <c r="L2487" s="11" t="s">
        <v>64</v>
      </c>
      <c r="M2487" s="12">
        <v>156.44999999999999</v>
      </c>
      <c r="N2487" s="13">
        <v>290.55</v>
      </c>
    </row>
    <row r="2488" spans="1:14" x14ac:dyDescent="0.3">
      <c r="A2488" s="7" t="s">
        <v>4288</v>
      </c>
      <c r="B2488" s="11" t="s">
        <v>4289</v>
      </c>
      <c r="C2488" s="12">
        <v>1</v>
      </c>
      <c r="D2488" s="12">
        <v>1</v>
      </c>
      <c r="E2488" s="15">
        <v>43952</v>
      </c>
      <c r="F2488" s="12">
        <v>345</v>
      </c>
      <c r="G2488" s="12">
        <v>0</v>
      </c>
      <c r="H2488" s="17">
        <v>0</v>
      </c>
      <c r="I2488" s="31">
        <v>0</v>
      </c>
      <c r="J2488" s="12">
        <v>345</v>
      </c>
      <c r="K2488" s="11" t="s">
        <v>63</v>
      </c>
      <c r="L2488" s="11" t="s">
        <v>116</v>
      </c>
      <c r="M2488" s="12">
        <v>106.95</v>
      </c>
      <c r="N2488" s="13">
        <v>238.05</v>
      </c>
    </row>
    <row r="2489" spans="1:14" x14ac:dyDescent="0.3">
      <c r="A2489" s="7" t="s">
        <v>4290</v>
      </c>
      <c r="B2489" s="11" t="s">
        <v>4291</v>
      </c>
      <c r="C2489" s="12">
        <v>1</v>
      </c>
      <c r="D2489" s="12">
        <v>1</v>
      </c>
      <c r="E2489" s="15">
        <v>43952</v>
      </c>
      <c r="F2489" s="12">
        <v>345</v>
      </c>
      <c r="G2489" s="12">
        <v>0</v>
      </c>
      <c r="H2489" s="17">
        <v>0</v>
      </c>
      <c r="I2489" s="31">
        <v>0</v>
      </c>
      <c r="J2489" s="12">
        <v>345</v>
      </c>
      <c r="K2489" s="11" t="s">
        <v>63</v>
      </c>
      <c r="L2489" s="11" t="s">
        <v>116</v>
      </c>
      <c r="M2489" s="12">
        <v>106.95</v>
      </c>
      <c r="N2489" s="13">
        <v>238.05</v>
      </c>
    </row>
    <row r="2490" spans="1:14" x14ac:dyDescent="0.3">
      <c r="A2490" s="7" t="s">
        <v>4292</v>
      </c>
      <c r="B2490" s="11" t="s">
        <v>4293</v>
      </c>
      <c r="C2490" s="12">
        <v>1</v>
      </c>
      <c r="D2490" s="12">
        <v>1</v>
      </c>
      <c r="E2490" s="15">
        <v>43952</v>
      </c>
      <c r="F2490" s="12">
        <v>436</v>
      </c>
      <c r="G2490" s="12">
        <v>0</v>
      </c>
      <c r="H2490" s="17">
        <v>0</v>
      </c>
      <c r="I2490" s="31">
        <v>0</v>
      </c>
      <c r="J2490" s="12">
        <v>436</v>
      </c>
      <c r="K2490" s="11" t="s">
        <v>38</v>
      </c>
      <c r="L2490" s="11" t="s">
        <v>4294</v>
      </c>
      <c r="M2490" s="12">
        <v>104.64</v>
      </c>
      <c r="N2490" s="13">
        <v>331.36</v>
      </c>
    </row>
    <row r="2491" spans="1:14" x14ac:dyDescent="0.3">
      <c r="A2491" s="7" t="s">
        <v>4295</v>
      </c>
      <c r="B2491" s="11" t="s">
        <v>4296</v>
      </c>
      <c r="C2491" s="12">
        <v>1</v>
      </c>
      <c r="D2491" s="12">
        <v>1</v>
      </c>
      <c r="E2491" s="15">
        <v>43952</v>
      </c>
      <c r="F2491" s="12">
        <v>579</v>
      </c>
      <c r="G2491" s="12">
        <v>0</v>
      </c>
      <c r="H2491" s="17">
        <v>0</v>
      </c>
      <c r="I2491" s="31">
        <v>0</v>
      </c>
      <c r="J2491" s="12">
        <v>579</v>
      </c>
      <c r="K2491" s="11" t="s">
        <v>41</v>
      </c>
      <c r="L2491" s="11" t="s">
        <v>197</v>
      </c>
      <c r="M2491" s="12">
        <v>167.91</v>
      </c>
      <c r="N2491" s="13">
        <v>411.09000000000003</v>
      </c>
    </row>
    <row r="2492" spans="1:14" x14ac:dyDescent="0.3">
      <c r="A2492" s="7" t="s">
        <v>4297</v>
      </c>
      <c r="B2492" s="11" t="s">
        <v>4298</v>
      </c>
      <c r="C2492" s="12">
        <v>1</v>
      </c>
      <c r="D2492" s="12">
        <v>1</v>
      </c>
      <c r="E2492" s="15">
        <v>43952</v>
      </c>
      <c r="F2492" s="12">
        <v>538</v>
      </c>
      <c r="G2492" s="12">
        <v>0</v>
      </c>
      <c r="H2492" s="17">
        <v>0</v>
      </c>
      <c r="I2492" s="31">
        <v>0</v>
      </c>
      <c r="J2492" s="12">
        <v>538</v>
      </c>
      <c r="K2492" s="11" t="s">
        <v>44</v>
      </c>
      <c r="L2492" s="11" t="s">
        <v>47</v>
      </c>
      <c r="M2492" s="12">
        <v>145.26000000000002</v>
      </c>
      <c r="N2492" s="13">
        <v>392.74</v>
      </c>
    </row>
    <row r="2493" spans="1:14" x14ac:dyDescent="0.3">
      <c r="A2493" s="7" t="s">
        <v>4299</v>
      </c>
      <c r="B2493" s="11" t="s">
        <v>4300</v>
      </c>
      <c r="C2493" s="12">
        <v>1</v>
      </c>
      <c r="D2493" s="12">
        <v>1</v>
      </c>
      <c r="E2493" s="15">
        <v>43952</v>
      </c>
      <c r="F2493" s="12">
        <v>312</v>
      </c>
      <c r="G2493" s="12">
        <v>0</v>
      </c>
      <c r="H2493" s="17">
        <v>0</v>
      </c>
      <c r="I2493" s="31">
        <v>0</v>
      </c>
      <c r="J2493" s="12">
        <v>312</v>
      </c>
      <c r="K2493" s="11" t="s">
        <v>60</v>
      </c>
      <c r="L2493" s="11" t="s">
        <v>61</v>
      </c>
      <c r="M2493" s="12">
        <v>99.84</v>
      </c>
      <c r="N2493" s="13">
        <v>212.16</v>
      </c>
    </row>
    <row r="2494" spans="1:14" x14ac:dyDescent="0.3">
      <c r="A2494" s="7" t="s">
        <v>4301</v>
      </c>
      <c r="B2494" s="11" t="s">
        <v>4302</v>
      </c>
      <c r="C2494" s="12">
        <v>1</v>
      </c>
      <c r="D2494" s="12">
        <v>1</v>
      </c>
      <c r="E2494" s="15">
        <v>43952</v>
      </c>
      <c r="F2494" s="12">
        <v>317</v>
      </c>
      <c r="G2494" s="12">
        <v>0</v>
      </c>
      <c r="H2494" s="17">
        <v>0</v>
      </c>
      <c r="I2494" s="31">
        <v>0</v>
      </c>
      <c r="J2494" s="12">
        <v>317</v>
      </c>
      <c r="K2494" s="11" t="s">
        <v>60</v>
      </c>
      <c r="L2494" s="11" t="s">
        <v>245</v>
      </c>
      <c r="M2494" s="12">
        <v>98.27</v>
      </c>
      <c r="N2494" s="13">
        <v>218.73000000000002</v>
      </c>
    </row>
    <row r="2495" spans="1:14" x14ac:dyDescent="0.3">
      <c r="A2495" s="7" t="s">
        <v>4303</v>
      </c>
      <c r="B2495" s="11" t="s">
        <v>4304</v>
      </c>
      <c r="C2495" s="12">
        <v>1</v>
      </c>
      <c r="D2495" s="12">
        <v>1</v>
      </c>
      <c r="E2495" s="15">
        <v>43952</v>
      </c>
      <c r="F2495" s="12">
        <v>383</v>
      </c>
      <c r="G2495" s="12">
        <v>0</v>
      </c>
      <c r="H2495" s="17">
        <v>0</v>
      </c>
      <c r="I2495" s="31">
        <v>0</v>
      </c>
      <c r="J2495" s="12">
        <v>383</v>
      </c>
      <c r="K2495" s="11" t="s">
        <v>63</v>
      </c>
      <c r="L2495" s="11" t="s">
        <v>66</v>
      </c>
      <c r="M2495" s="12">
        <v>122.56</v>
      </c>
      <c r="N2495" s="13">
        <v>260.44</v>
      </c>
    </row>
    <row r="2496" spans="1:14" x14ac:dyDescent="0.3">
      <c r="A2496" s="7" t="s">
        <v>4305</v>
      </c>
      <c r="B2496" s="11" t="s">
        <v>4306</v>
      </c>
      <c r="C2496" s="12">
        <v>1</v>
      </c>
      <c r="D2496" s="12">
        <v>1</v>
      </c>
      <c r="E2496" s="15">
        <v>43952</v>
      </c>
      <c r="F2496" s="12">
        <v>383</v>
      </c>
      <c r="G2496" s="12">
        <v>0</v>
      </c>
      <c r="H2496" s="17">
        <v>0</v>
      </c>
      <c r="I2496" s="31">
        <v>0</v>
      </c>
      <c r="J2496" s="12">
        <v>383</v>
      </c>
      <c r="K2496" s="11" t="s">
        <v>63</v>
      </c>
      <c r="L2496" s="11" t="s">
        <v>66</v>
      </c>
      <c r="M2496" s="12">
        <v>122.56</v>
      </c>
      <c r="N2496" s="13">
        <v>260.44</v>
      </c>
    </row>
    <row r="2497" spans="1:14" x14ac:dyDescent="0.3">
      <c r="A2497" s="7" t="s">
        <v>4307</v>
      </c>
      <c r="B2497" s="11" t="s">
        <v>4308</v>
      </c>
      <c r="C2497" s="12">
        <v>1</v>
      </c>
      <c r="D2497" s="12">
        <v>1</v>
      </c>
      <c r="E2497" s="15">
        <v>43952</v>
      </c>
      <c r="F2497" s="12">
        <v>447</v>
      </c>
      <c r="G2497" s="12">
        <v>0</v>
      </c>
      <c r="H2497" s="17">
        <v>0</v>
      </c>
      <c r="I2497" s="31">
        <v>0</v>
      </c>
      <c r="J2497" s="12">
        <v>447</v>
      </c>
      <c r="K2497" s="11" t="s">
        <v>63</v>
      </c>
      <c r="L2497" s="11" t="s">
        <v>64</v>
      </c>
      <c r="M2497" s="12">
        <v>156.44999999999999</v>
      </c>
      <c r="N2497" s="13">
        <v>290.55</v>
      </c>
    </row>
    <row r="2498" spans="1:14" x14ac:dyDescent="0.3">
      <c r="A2498" s="7" t="s">
        <v>4309</v>
      </c>
      <c r="B2498" s="11" t="s">
        <v>4310</v>
      </c>
      <c r="C2498" s="12">
        <v>1</v>
      </c>
      <c r="D2498" s="12">
        <v>1</v>
      </c>
      <c r="E2498" s="15">
        <v>43952</v>
      </c>
      <c r="F2498" s="12">
        <v>345</v>
      </c>
      <c r="G2498" s="12">
        <v>0</v>
      </c>
      <c r="H2498" s="17">
        <v>0</v>
      </c>
      <c r="I2498" s="31">
        <v>0</v>
      </c>
      <c r="J2498" s="12">
        <v>345</v>
      </c>
      <c r="K2498" s="11" t="s">
        <v>63</v>
      </c>
      <c r="L2498" s="11" t="s">
        <v>116</v>
      </c>
      <c r="M2498" s="12">
        <v>106.95</v>
      </c>
      <c r="N2498" s="13">
        <v>238.05</v>
      </c>
    </row>
    <row r="2499" spans="1:14" x14ac:dyDescent="0.3">
      <c r="A2499" s="7" t="s">
        <v>4311</v>
      </c>
      <c r="B2499" s="11" t="s">
        <v>4312</v>
      </c>
      <c r="C2499" s="12">
        <v>1</v>
      </c>
      <c r="D2499" s="12">
        <v>1</v>
      </c>
      <c r="E2499" s="15">
        <v>43952</v>
      </c>
      <c r="F2499" s="12">
        <v>144</v>
      </c>
      <c r="G2499" s="12">
        <v>0</v>
      </c>
      <c r="H2499" s="17">
        <v>0</v>
      </c>
      <c r="I2499" s="31">
        <v>0</v>
      </c>
      <c r="J2499" s="12">
        <v>144</v>
      </c>
      <c r="K2499" s="11" t="s">
        <v>11</v>
      </c>
      <c r="L2499" s="11" t="s">
        <v>119</v>
      </c>
      <c r="M2499" s="12">
        <v>66.240000000000009</v>
      </c>
      <c r="N2499" s="13">
        <v>77.759999999999991</v>
      </c>
    </row>
    <row r="2500" spans="1:14" x14ac:dyDescent="0.3">
      <c r="A2500" s="7" t="s">
        <v>4313</v>
      </c>
      <c r="B2500" s="11" t="s">
        <v>4314</v>
      </c>
      <c r="C2500" s="12">
        <v>1</v>
      </c>
      <c r="D2500" s="12">
        <v>1</v>
      </c>
      <c r="E2500" s="15">
        <v>43952</v>
      </c>
      <c r="F2500" s="12">
        <v>579</v>
      </c>
      <c r="G2500" s="12">
        <v>0</v>
      </c>
      <c r="H2500" s="17">
        <v>0</v>
      </c>
      <c r="I2500" s="31">
        <v>0</v>
      </c>
      <c r="J2500" s="12">
        <v>579</v>
      </c>
      <c r="K2500" s="11" t="s">
        <v>41</v>
      </c>
      <c r="L2500" s="11" t="s">
        <v>197</v>
      </c>
      <c r="M2500" s="12">
        <v>167.91</v>
      </c>
      <c r="N2500" s="13">
        <v>411.09000000000003</v>
      </c>
    </row>
    <row r="2501" spans="1:14" x14ac:dyDescent="0.3">
      <c r="A2501" s="7" t="s">
        <v>4315</v>
      </c>
      <c r="B2501" s="11" t="s">
        <v>4316</v>
      </c>
      <c r="C2501" s="12">
        <v>1</v>
      </c>
      <c r="D2501" s="12">
        <v>1</v>
      </c>
      <c r="E2501" s="15">
        <v>43952</v>
      </c>
      <c r="F2501" s="12">
        <v>592</v>
      </c>
      <c r="G2501" s="12">
        <v>0</v>
      </c>
      <c r="H2501" s="17">
        <v>0</v>
      </c>
      <c r="I2501" s="31">
        <v>0</v>
      </c>
      <c r="J2501" s="12">
        <v>592</v>
      </c>
      <c r="K2501" s="11" t="s">
        <v>44</v>
      </c>
      <c r="L2501" s="11" t="s">
        <v>55</v>
      </c>
      <c r="M2501" s="12">
        <v>165.76000000000002</v>
      </c>
      <c r="N2501" s="13">
        <v>426.24</v>
      </c>
    </row>
    <row r="2502" spans="1:14" x14ac:dyDescent="0.3">
      <c r="A2502" s="7" t="s">
        <v>4317</v>
      </c>
      <c r="B2502" s="11" t="s">
        <v>4318</v>
      </c>
      <c r="C2502" s="12">
        <v>1</v>
      </c>
      <c r="D2502" s="12">
        <v>1</v>
      </c>
      <c r="E2502" s="15">
        <v>43952</v>
      </c>
      <c r="F2502" s="12">
        <v>336</v>
      </c>
      <c r="G2502" s="12">
        <v>0</v>
      </c>
      <c r="H2502" s="17">
        <v>0</v>
      </c>
      <c r="I2502" s="31">
        <v>0</v>
      </c>
      <c r="J2502" s="12">
        <v>336</v>
      </c>
      <c r="K2502" s="11" t="s">
        <v>60</v>
      </c>
      <c r="L2502" s="11" t="s">
        <v>247</v>
      </c>
      <c r="M2502" s="12">
        <v>120.96</v>
      </c>
      <c r="N2502" s="13">
        <v>215.04000000000002</v>
      </c>
    </row>
    <row r="2503" spans="1:14" x14ac:dyDescent="0.3">
      <c r="A2503" s="7" t="s">
        <v>4319</v>
      </c>
      <c r="B2503" s="11" t="s">
        <v>4320</v>
      </c>
      <c r="C2503" s="12">
        <v>1</v>
      </c>
      <c r="D2503" s="12">
        <v>1</v>
      </c>
      <c r="E2503" s="15">
        <v>43952</v>
      </c>
      <c r="F2503" s="12">
        <v>579</v>
      </c>
      <c r="G2503" s="12">
        <v>0</v>
      </c>
      <c r="H2503" s="17">
        <v>0</v>
      </c>
      <c r="I2503" s="31">
        <v>0</v>
      </c>
      <c r="J2503" s="12">
        <v>579</v>
      </c>
      <c r="K2503" s="11" t="s">
        <v>41</v>
      </c>
      <c r="L2503" s="11" t="s">
        <v>197</v>
      </c>
      <c r="M2503" s="12">
        <v>167.91</v>
      </c>
      <c r="N2503" s="13">
        <v>411.09000000000003</v>
      </c>
    </row>
    <row r="2504" spans="1:14" x14ac:dyDescent="0.3">
      <c r="A2504" s="7" t="s">
        <v>4321</v>
      </c>
      <c r="B2504" s="11" t="s">
        <v>4322</v>
      </c>
      <c r="C2504" s="12">
        <v>1</v>
      </c>
      <c r="D2504" s="12">
        <v>1</v>
      </c>
      <c r="E2504" s="15">
        <v>43952</v>
      </c>
      <c r="F2504" s="12">
        <v>538</v>
      </c>
      <c r="G2504" s="12">
        <v>0</v>
      </c>
      <c r="H2504" s="17">
        <v>0</v>
      </c>
      <c r="I2504" s="31">
        <v>0</v>
      </c>
      <c r="J2504" s="12">
        <v>538</v>
      </c>
      <c r="K2504" s="11" t="s">
        <v>44</v>
      </c>
      <c r="L2504" s="11" t="s">
        <v>47</v>
      </c>
      <c r="M2504" s="12">
        <v>145.26000000000002</v>
      </c>
      <c r="N2504" s="13">
        <v>392.74</v>
      </c>
    </row>
    <row r="2505" spans="1:14" x14ac:dyDescent="0.3">
      <c r="A2505" s="7" t="s">
        <v>4323</v>
      </c>
      <c r="B2505" s="11" t="s">
        <v>4324</v>
      </c>
      <c r="C2505" s="12">
        <v>1</v>
      </c>
      <c r="D2505" s="12">
        <v>1</v>
      </c>
      <c r="E2505" s="15">
        <v>43952</v>
      </c>
      <c r="F2505" s="12">
        <v>267</v>
      </c>
      <c r="G2505" s="12">
        <v>0</v>
      </c>
      <c r="H2505" s="17">
        <v>0</v>
      </c>
      <c r="I2505" s="31">
        <v>0</v>
      </c>
      <c r="J2505" s="12">
        <v>267</v>
      </c>
      <c r="K2505" s="11" t="s">
        <v>60</v>
      </c>
      <c r="L2505" s="11" t="s">
        <v>164</v>
      </c>
      <c r="M2505" s="12">
        <v>90.78</v>
      </c>
      <c r="N2505" s="13">
        <v>176.22</v>
      </c>
    </row>
    <row r="2506" spans="1:14" x14ac:dyDescent="0.3">
      <c r="A2506" s="7" t="s">
        <v>4325</v>
      </c>
      <c r="B2506" s="11" t="s">
        <v>4326</v>
      </c>
      <c r="C2506" s="12">
        <v>1</v>
      </c>
      <c r="D2506" s="12">
        <v>1</v>
      </c>
      <c r="E2506" s="15">
        <v>43952</v>
      </c>
      <c r="F2506" s="12">
        <v>383</v>
      </c>
      <c r="G2506" s="12">
        <v>0</v>
      </c>
      <c r="H2506" s="17">
        <v>0</v>
      </c>
      <c r="I2506" s="31">
        <v>0</v>
      </c>
      <c r="J2506" s="12">
        <v>383</v>
      </c>
      <c r="K2506" s="11" t="s">
        <v>63</v>
      </c>
      <c r="L2506" s="11" t="s">
        <v>66</v>
      </c>
      <c r="M2506" s="12">
        <v>122.56</v>
      </c>
      <c r="N2506" s="13">
        <v>260.44</v>
      </c>
    </row>
    <row r="2507" spans="1:14" x14ac:dyDescent="0.3">
      <c r="A2507" s="7" t="s">
        <v>4327</v>
      </c>
      <c r="B2507" s="11" t="s">
        <v>4328</v>
      </c>
      <c r="C2507" s="12">
        <v>1</v>
      </c>
      <c r="D2507" s="12">
        <v>1</v>
      </c>
      <c r="E2507" s="15">
        <v>43952</v>
      </c>
      <c r="F2507" s="12">
        <v>383</v>
      </c>
      <c r="G2507" s="12">
        <v>0</v>
      </c>
      <c r="H2507" s="17">
        <v>0</v>
      </c>
      <c r="I2507" s="31">
        <v>0</v>
      </c>
      <c r="J2507" s="12">
        <v>383</v>
      </c>
      <c r="K2507" s="11" t="s">
        <v>63</v>
      </c>
      <c r="L2507" s="11" t="s">
        <v>66</v>
      </c>
      <c r="M2507" s="12">
        <v>122.56</v>
      </c>
      <c r="N2507" s="13">
        <v>260.44</v>
      </c>
    </row>
    <row r="2508" spans="1:14" x14ac:dyDescent="0.3">
      <c r="A2508" s="7" t="s">
        <v>4329</v>
      </c>
      <c r="B2508" s="11" t="s">
        <v>4330</v>
      </c>
      <c r="C2508" s="12">
        <v>1</v>
      </c>
      <c r="D2508" s="12">
        <v>1</v>
      </c>
      <c r="E2508" s="15">
        <v>43952</v>
      </c>
      <c r="F2508" s="12">
        <v>447</v>
      </c>
      <c r="G2508" s="12">
        <v>0</v>
      </c>
      <c r="H2508" s="17">
        <v>0</v>
      </c>
      <c r="I2508" s="31">
        <v>0</v>
      </c>
      <c r="J2508" s="12">
        <v>447</v>
      </c>
      <c r="K2508" s="11" t="s">
        <v>63</v>
      </c>
      <c r="L2508" s="11" t="s">
        <v>64</v>
      </c>
      <c r="M2508" s="12">
        <v>156.44999999999999</v>
      </c>
      <c r="N2508" s="13">
        <v>290.55</v>
      </c>
    </row>
    <row r="2509" spans="1:14" x14ac:dyDescent="0.3">
      <c r="A2509" s="7" t="s">
        <v>4331</v>
      </c>
      <c r="B2509" s="11" t="s">
        <v>4332</v>
      </c>
      <c r="C2509" s="12">
        <v>1</v>
      </c>
      <c r="D2509" s="12">
        <v>1</v>
      </c>
      <c r="E2509" s="15">
        <v>43952</v>
      </c>
      <c r="F2509" s="12">
        <v>383</v>
      </c>
      <c r="G2509" s="12">
        <v>0</v>
      </c>
      <c r="H2509" s="17">
        <v>0</v>
      </c>
      <c r="I2509" s="31">
        <v>0</v>
      </c>
      <c r="J2509" s="12">
        <v>383</v>
      </c>
      <c r="K2509" s="11" t="s">
        <v>63</v>
      </c>
      <c r="L2509" s="11" t="s">
        <v>66</v>
      </c>
      <c r="M2509" s="12">
        <v>122.56</v>
      </c>
      <c r="N2509" s="13">
        <v>260.44</v>
      </c>
    </row>
    <row r="2510" spans="1:14" x14ac:dyDescent="0.3">
      <c r="A2510" s="7" t="s">
        <v>4333</v>
      </c>
      <c r="B2510" s="11" t="s">
        <v>4334</v>
      </c>
      <c r="C2510" s="12">
        <v>1</v>
      </c>
      <c r="D2510" s="12">
        <v>1</v>
      </c>
      <c r="E2510" s="15">
        <v>43952</v>
      </c>
      <c r="F2510" s="12">
        <v>144</v>
      </c>
      <c r="G2510" s="12">
        <v>0</v>
      </c>
      <c r="H2510" s="17">
        <v>0</v>
      </c>
      <c r="I2510" s="31">
        <v>0</v>
      </c>
      <c r="J2510" s="12">
        <v>144</v>
      </c>
      <c r="K2510" s="11" t="s">
        <v>11</v>
      </c>
      <c r="L2510" s="11" t="s">
        <v>119</v>
      </c>
      <c r="M2510" s="12">
        <v>66.240000000000009</v>
      </c>
      <c r="N2510" s="13">
        <v>77.759999999999991</v>
      </c>
    </row>
    <row r="2511" spans="1:14" x14ac:dyDescent="0.3">
      <c r="A2511" s="7" t="s">
        <v>4335</v>
      </c>
      <c r="B2511" s="11" t="s">
        <v>4336</v>
      </c>
      <c r="C2511" s="12">
        <v>1</v>
      </c>
      <c r="D2511" s="12">
        <v>1</v>
      </c>
      <c r="E2511" s="15">
        <v>43952</v>
      </c>
      <c r="F2511" s="12">
        <v>172</v>
      </c>
      <c r="G2511" s="12">
        <v>0</v>
      </c>
      <c r="H2511" s="17">
        <v>0</v>
      </c>
      <c r="I2511" s="31">
        <v>0</v>
      </c>
      <c r="J2511" s="12">
        <v>172</v>
      </c>
      <c r="K2511" s="11" t="s">
        <v>11</v>
      </c>
      <c r="L2511" s="11" t="s">
        <v>71</v>
      </c>
      <c r="M2511" s="12">
        <v>65.36</v>
      </c>
      <c r="N2511" s="13">
        <v>106.64</v>
      </c>
    </row>
    <row r="2512" spans="1:14" x14ac:dyDescent="0.3">
      <c r="A2512" s="7" t="s">
        <v>4337</v>
      </c>
      <c r="B2512" s="11" t="s">
        <v>4338</v>
      </c>
      <c r="C2512" s="12">
        <v>1</v>
      </c>
      <c r="D2512" s="12">
        <v>1</v>
      </c>
      <c r="E2512" s="15">
        <v>43952</v>
      </c>
      <c r="F2512" s="12">
        <v>240</v>
      </c>
      <c r="G2512" s="12">
        <v>0</v>
      </c>
      <c r="H2512" s="17">
        <v>0</v>
      </c>
      <c r="I2512" s="31">
        <v>0</v>
      </c>
      <c r="J2512" s="12">
        <v>240</v>
      </c>
      <c r="K2512" s="11" t="s">
        <v>14</v>
      </c>
      <c r="L2512" s="11" t="s">
        <v>17</v>
      </c>
      <c r="M2512" s="12">
        <v>43.199999999999996</v>
      </c>
      <c r="N2512" s="13">
        <v>196.8</v>
      </c>
    </row>
    <row r="2513" spans="1:14" x14ac:dyDescent="0.3">
      <c r="A2513" s="7" t="s">
        <v>4339</v>
      </c>
      <c r="B2513" s="11" t="s">
        <v>4340</v>
      </c>
      <c r="C2513" s="12">
        <v>1</v>
      </c>
      <c r="D2513" s="12">
        <v>1</v>
      </c>
      <c r="E2513" s="15">
        <v>43952</v>
      </c>
      <c r="F2513" s="12">
        <v>507</v>
      </c>
      <c r="G2513" s="12">
        <v>0</v>
      </c>
      <c r="H2513" s="17">
        <v>0</v>
      </c>
      <c r="I2513" s="31">
        <v>0</v>
      </c>
      <c r="J2513" s="12">
        <v>507</v>
      </c>
      <c r="K2513" s="11" t="s">
        <v>44</v>
      </c>
      <c r="L2513" s="11" t="s">
        <v>275</v>
      </c>
      <c r="M2513" s="12">
        <v>136.89000000000001</v>
      </c>
      <c r="N2513" s="13">
        <v>370.11</v>
      </c>
    </row>
    <row r="2514" spans="1:14" x14ac:dyDescent="0.3">
      <c r="A2514" s="7" t="s">
        <v>4341</v>
      </c>
      <c r="B2514" s="11" t="s">
        <v>4342</v>
      </c>
      <c r="C2514" s="12">
        <v>1</v>
      </c>
      <c r="D2514" s="12">
        <v>1</v>
      </c>
      <c r="E2514" s="15">
        <v>43952</v>
      </c>
      <c r="F2514" s="12">
        <v>278</v>
      </c>
      <c r="G2514" s="12">
        <v>0</v>
      </c>
      <c r="H2514" s="17">
        <v>0</v>
      </c>
      <c r="I2514" s="31">
        <v>0</v>
      </c>
      <c r="J2514" s="12">
        <v>278</v>
      </c>
      <c r="K2514" s="11" t="s">
        <v>60</v>
      </c>
      <c r="L2514" s="11" t="s">
        <v>518</v>
      </c>
      <c r="M2514" s="12">
        <v>88.960000000000008</v>
      </c>
      <c r="N2514" s="13">
        <v>189.04</v>
      </c>
    </row>
    <row r="2515" spans="1:14" x14ac:dyDescent="0.3">
      <c r="A2515" s="7" t="s">
        <v>4343</v>
      </c>
      <c r="B2515" s="11" t="s">
        <v>4344</v>
      </c>
      <c r="C2515" s="12">
        <v>1</v>
      </c>
      <c r="D2515" s="12">
        <v>1</v>
      </c>
      <c r="E2515" s="15">
        <v>43952</v>
      </c>
      <c r="F2515" s="12">
        <v>383</v>
      </c>
      <c r="G2515" s="12">
        <v>0</v>
      </c>
      <c r="H2515" s="17">
        <v>0</v>
      </c>
      <c r="I2515" s="31">
        <v>0</v>
      </c>
      <c r="J2515" s="12">
        <v>383</v>
      </c>
      <c r="K2515" s="11" t="s">
        <v>63</v>
      </c>
      <c r="L2515" s="11" t="s">
        <v>66</v>
      </c>
      <c r="M2515" s="12">
        <v>122.56</v>
      </c>
      <c r="N2515" s="13">
        <v>260.44</v>
      </c>
    </row>
    <row r="2516" spans="1:14" x14ac:dyDescent="0.3">
      <c r="A2516" s="7" t="s">
        <v>4345</v>
      </c>
      <c r="B2516" s="11" t="s">
        <v>4346</v>
      </c>
      <c r="C2516" s="12">
        <v>1</v>
      </c>
      <c r="D2516" s="12">
        <v>1</v>
      </c>
      <c r="E2516" s="15">
        <v>43952</v>
      </c>
      <c r="F2516" s="12">
        <v>383</v>
      </c>
      <c r="G2516" s="12">
        <v>0</v>
      </c>
      <c r="H2516" s="17">
        <v>0</v>
      </c>
      <c r="I2516" s="31">
        <v>0</v>
      </c>
      <c r="J2516" s="12">
        <v>383</v>
      </c>
      <c r="K2516" s="11" t="s">
        <v>63</v>
      </c>
      <c r="L2516" s="11" t="s">
        <v>66</v>
      </c>
      <c r="M2516" s="12">
        <v>122.56</v>
      </c>
      <c r="N2516" s="13">
        <v>260.44</v>
      </c>
    </row>
    <row r="2517" spans="1:14" x14ac:dyDescent="0.3">
      <c r="A2517" s="7" t="s">
        <v>4347</v>
      </c>
      <c r="B2517" s="11" t="s">
        <v>4348</v>
      </c>
      <c r="C2517" s="12">
        <v>1</v>
      </c>
      <c r="D2517" s="12">
        <v>1</v>
      </c>
      <c r="E2517" s="15">
        <v>43952</v>
      </c>
      <c r="F2517" s="12">
        <v>447</v>
      </c>
      <c r="G2517" s="12">
        <v>0</v>
      </c>
      <c r="H2517" s="17">
        <v>0</v>
      </c>
      <c r="I2517" s="31">
        <v>0</v>
      </c>
      <c r="J2517" s="12">
        <v>447</v>
      </c>
      <c r="K2517" s="11" t="s">
        <v>63</v>
      </c>
      <c r="L2517" s="11" t="s">
        <v>64</v>
      </c>
      <c r="M2517" s="12">
        <v>156.44999999999999</v>
      </c>
      <c r="N2517" s="13">
        <v>290.55</v>
      </c>
    </row>
    <row r="2518" spans="1:14" x14ac:dyDescent="0.3">
      <c r="A2518" s="7" t="s">
        <v>4349</v>
      </c>
      <c r="B2518" s="11" t="s">
        <v>4350</v>
      </c>
      <c r="C2518" s="12">
        <v>1</v>
      </c>
      <c r="D2518" s="12">
        <v>1</v>
      </c>
      <c r="E2518" s="15">
        <v>43952</v>
      </c>
      <c r="F2518" s="12">
        <v>144</v>
      </c>
      <c r="G2518" s="12">
        <v>0</v>
      </c>
      <c r="H2518" s="17">
        <v>0</v>
      </c>
      <c r="I2518" s="31">
        <v>0</v>
      </c>
      <c r="J2518" s="12">
        <v>144</v>
      </c>
      <c r="K2518" s="11" t="s">
        <v>11</v>
      </c>
      <c r="L2518" s="11" t="s">
        <v>119</v>
      </c>
      <c r="M2518" s="12">
        <v>66.240000000000009</v>
      </c>
      <c r="N2518" s="13">
        <v>77.759999999999991</v>
      </c>
    </row>
    <row r="2519" spans="1:14" x14ac:dyDescent="0.3">
      <c r="A2519" s="7" t="s">
        <v>4351</v>
      </c>
      <c r="B2519" s="11" t="s">
        <v>4352</v>
      </c>
      <c r="C2519" s="12">
        <v>1</v>
      </c>
      <c r="D2519" s="12">
        <v>1</v>
      </c>
      <c r="E2519" s="15">
        <v>43952</v>
      </c>
      <c r="F2519" s="12">
        <v>168</v>
      </c>
      <c r="G2519" s="12">
        <v>0</v>
      </c>
      <c r="H2519" s="17">
        <v>0</v>
      </c>
      <c r="I2519" s="31">
        <v>0</v>
      </c>
      <c r="J2519" s="12">
        <v>168</v>
      </c>
      <c r="K2519" s="11" t="s">
        <v>11</v>
      </c>
      <c r="L2519" s="11" t="s">
        <v>12</v>
      </c>
      <c r="M2519" s="12">
        <v>25.2</v>
      </c>
      <c r="N2519" s="13">
        <v>142.80000000000001</v>
      </c>
    </row>
    <row r="2520" spans="1:14" x14ac:dyDescent="0.3">
      <c r="A2520" s="7" t="s">
        <v>4353</v>
      </c>
      <c r="B2520" s="11" t="s">
        <v>4354</v>
      </c>
      <c r="C2520" s="12">
        <v>1</v>
      </c>
      <c r="D2520" s="12">
        <v>1</v>
      </c>
      <c r="E2520" s="15">
        <v>43952</v>
      </c>
      <c r="F2520" s="12">
        <v>205</v>
      </c>
      <c r="G2520" s="12">
        <v>0</v>
      </c>
      <c r="H2520" s="17">
        <v>0</v>
      </c>
      <c r="I2520" s="31">
        <v>0</v>
      </c>
      <c r="J2520" s="12">
        <v>205</v>
      </c>
      <c r="K2520" s="11" t="s">
        <v>14</v>
      </c>
      <c r="L2520" s="11" t="s">
        <v>87</v>
      </c>
      <c r="M2520" s="12">
        <v>36.9</v>
      </c>
      <c r="N2520" s="13">
        <v>168.1</v>
      </c>
    </row>
    <row r="2521" spans="1:14" x14ac:dyDescent="0.3">
      <c r="A2521" s="7" t="s">
        <v>4355</v>
      </c>
      <c r="B2521" s="11" t="s">
        <v>4356</v>
      </c>
      <c r="C2521" s="12">
        <v>1</v>
      </c>
      <c r="D2521" s="12">
        <v>1</v>
      </c>
      <c r="E2521" s="15">
        <v>43952</v>
      </c>
      <c r="F2521" s="12">
        <v>210</v>
      </c>
      <c r="G2521" s="12">
        <v>0</v>
      </c>
      <c r="H2521" s="17">
        <v>0</v>
      </c>
      <c r="I2521" s="31">
        <v>0</v>
      </c>
      <c r="J2521" s="12">
        <v>210</v>
      </c>
      <c r="K2521" s="11" t="s">
        <v>14</v>
      </c>
      <c r="L2521" s="11" t="s">
        <v>75</v>
      </c>
      <c r="M2521" s="12">
        <v>37.799999999999997</v>
      </c>
      <c r="N2521" s="13">
        <v>172.2</v>
      </c>
    </row>
    <row r="2522" spans="1:14" x14ac:dyDescent="0.3">
      <c r="A2522" s="7" t="s">
        <v>4357</v>
      </c>
      <c r="B2522" s="11" t="s">
        <v>4358</v>
      </c>
      <c r="C2522" s="12">
        <v>1</v>
      </c>
      <c r="D2522" s="12">
        <v>1</v>
      </c>
      <c r="E2522" s="15">
        <v>43952</v>
      </c>
      <c r="F2522" s="12">
        <v>510</v>
      </c>
      <c r="G2522" s="12">
        <v>0</v>
      </c>
      <c r="H2522" s="17">
        <v>0</v>
      </c>
      <c r="I2522" s="31">
        <v>0</v>
      </c>
      <c r="J2522" s="12">
        <v>510</v>
      </c>
      <c r="K2522" s="11" t="s">
        <v>41</v>
      </c>
      <c r="L2522" s="11" t="s">
        <v>42</v>
      </c>
      <c r="M2522" s="12">
        <v>163.20000000000002</v>
      </c>
      <c r="N2522" s="13">
        <v>346.79999999999995</v>
      </c>
    </row>
    <row r="2523" spans="1:14" x14ac:dyDescent="0.3">
      <c r="A2523" s="7" t="s">
        <v>4359</v>
      </c>
      <c r="B2523" s="11" t="s">
        <v>4360</v>
      </c>
      <c r="C2523" s="12">
        <v>1</v>
      </c>
      <c r="D2523" s="12">
        <v>1</v>
      </c>
      <c r="E2523" s="15">
        <v>43952</v>
      </c>
      <c r="F2523" s="12">
        <v>506</v>
      </c>
      <c r="G2523" s="12">
        <v>0</v>
      </c>
      <c r="H2523" s="17">
        <v>0</v>
      </c>
      <c r="I2523" s="31">
        <v>0</v>
      </c>
      <c r="J2523" s="12">
        <v>506</v>
      </c>
      <c r="K2523" s="11" t="s">
        <v>44</v>
      </c>
      <c r="L2523" s="11" t="s">
        <v>58</v>
      </c>
      <c r="M2523" s="12">
        <v>146.73999999999998</v>
      </c>
      <c r="N2523" s="13">
        <v>359.26</v>
      </c>
    </row>
    <row r="2524" spans="1:14" x14ac:dyDescent="0.3">
      <c r="A2524" s="7" t="s">
        <v>4403</v>
      </c>
      <c r="B2524" s="11" t="s">
        <v>4404</v>
      </c>
      <c r="C2524" s="12">
        <v>1</v>
      </c>
      <c r="D2524" s="12">
        <v>1</v>
      </c>
      <c r="E2524" s="15">
        <v>43952</v>
      </c>
      <c r="F2524" s="12">
        <v>345</v>
      </c>
      <c r="G2524" s="12">
        <v>51.75</v>
      </c>
      <c r="H2524" s="17">
        <v>1</v>
      </c>
      <c r="I2524" s="31">
        <v>15</v>
      </c>
      <c r="J2524" s="12">
        <v>293.25</v>
      </c>
      <c r="K2524" s="11" t="s">
        <v>63</v>
      </c>
      <c r="L2524" s="11" t="s">
        <v>116</v>
      </c>
      <c r="M2524" s="12">
        <v>106.95</v>
      </c>
      <c r="N2524" s="13">
        <v>186.3</v>
      </c>
    </row>
    <row r="2525" spans="1:14" x14ac:dyDescent="0.3">
      <c r="A2525" s="7" t="s">
        <v>4405</v>
      </c>
      <c r="B2525" s="11" t="s">
        <v>4406</v>
      </c>
      <c r="C2525" s="12">
        <v>1</v>
      </c>
      <c r="D2525" s="12">
        <v>1</v>
      </c>
      <c r="E2525" s="15">
        <v>43952</v>
      </c>
      <c r="F2525" s="12">
        <v>447</v>
      </c>
      <c r="G2525" s="12">
        <v>67.050000000000011</v>
      </c>
      <c r="H2525" s="17">
        <v>1</v>
      </c>
      <c r="I2525" s="31">
        <v>15.000000000000002</v>
      </c>
      <c r="J2525" s="12">
        <v>379.95</v>
      </c>
      <c r="K2525" s="11" t="s">
        <v>63</v>
      </c>
      <c r="L2525" s="11" t="s">
        <v>64</v>
      </c>
      <c r="M2525" s="12">
        <v>156.44999999999999</v>
      </c>
      <c r="N2525" s="13">
        <v>223.5</v>
      </c>
    </row>
    <row r="2526" spans="1:14" x14ac:dyDescent="0.3">
      <c r="A2526" s="7" t="s">
        <v>4407</v>
      </c>
      <c r="B2526" s="11" t="s">
        <v>4408</v>
      </c>
      <c r="C2526" s="12">
        <v>1</v>
      </c>
      <c r="D2526" s="12">
        <v>1</v>
      </c>
      <c r="E2526" s="15">
        <v>43952</v>
      </c>
      <c r="F2526" s="12">
        <v>168</v>
      </c>
      <c r="G2526" s="12">
        <v>25.200000000000017</v>
      </c>
      <c r="H2526" s="17">
        <v>1</v>
      </c>
      <c r="I2526" s="31">
        <v>15.000000000000011</v>
      </c>
      <c r="J2526" s="12">
        <v>142.79999999999998</v>
      </c>
      <c r="K2526" s="11" t="s">
        <v>11</v>
      </c>
      <c r="L2526" s="11" t="s">
        <v>121</v>
      </c>
      <c r="M2526" s="12">
        <v>75.600000000000009</v>
      </c>
      <c r="N2526" s="13">
        <v>67.199999999999974</v>
      </c>
    </row>
    <row r="2527" spans="1:14" x14ac:dyDescent="0.3">
      <c r="A2527" s="7" t="s">
        <v>4409</v>
      </c>
      <c r="B2527" s="11" t="s">
        <v>4410</v>
      </c>
      <c r="C2527" s="12">
        <v>1</v>
      </c>
      <c r="D2527" s="12">
        <v>1</v>
      </c>
      <c r="E2527" s="15">
        <v>43952</v>
      </c>
      <c r="F2527" s="12">
        <v>172</v>
      </c>
      <c r="G2527" s="12">
        <v>25.800000000000011</v>
      </c>
      <c r="H2527" s="17">
        <v>1</v>
      </c>
      <c r="I2527" s="31">
        <v>15.000000000000007</v>
      </c>
      <c r="J2527" s="12">
        <v>146.19999999999999</v>
      </c>
      <c r="K2527" s="11" t="s">
        <v>11</v>
      </c>
      <c r="L2527" s="11" t="s">
        <v>71</v>
      </c>
      <c r="M2527" s="12">
        <v>65.36</v>
      </c>
      <c r="N2527" s="13">
        <v>80.839999999999989</v>
      </c>
    </row>
    <row r="2528" spans="1:14" x14ac:dyDescent="0.3">
      <c r="A2528" s="7" t="s">
        <v>4411</v>
      </c>
      <c r="B2528" s="11" t="s">
        <v>4412</v>
      </c>
      <c r="C2528" s="12">
        <v>1</v>
      </c>
      <c r="D2528" s="12">
        <v>1</v>
      </c>
      <c r="E2528" s="15">
        <v>43952</v>
      </c>
      <c r="F2528" s="12">
        <v>205</v>
      </c>
      <c r="G2528" s="12">
        <v>30.75</v>
      </c>
      <c r="H2528" s="17">
        <v>1</v>
      </c>
      <c r="I2528" s="31">
        <v>15</v>
      </c>
      <c r="J2528" s="12">
        <v>174.25</v>
      </c>
      <c r="K2528" s="11" t="s">
        <v>14</v>
      </c>
      <c r="L2528" s="11" t="s">
        <v>87</v>
      </c>
      <c r="M2528" s="12">
        <v>36.9</v>
      </c>
      <c r="N2528" s="13">
        <v>137.35</v>
      </c>
    </row>
    <row r="2529" spans="1:14" x14ac:dyDescent="0.3">
      <c r="A2529" s="7" t="s">
        <v>4413</v>
      </c>
      <c r="B2529" s="11" t="s">
        <v>4414</v>
      </c>
      <c r="C2529" s="12">
        <v>1</v>
      </c>
      <c r="D2529" s="12">
        <v>1</v>
      </c>
      <c r="E2529" s="15">
        <v>43952</v>
      </c>
      <c r="F2529" s="12">
        <v>220</v>
      </c>
      <c r="G2529" s="12">
        <v>33</v>
      </c>
      <c r="H2529" s="17">
        <v>1</v>
      </c>
      <c r="I2529" s="31">
        <v>15</v>
      </c>
      <c r="J2529" s="12">
        <v>187</v>
      </c>
      <c r="K2529" s="11" t="s">
        <v>14</v>
      </c>
      <c r="L2529" s="11" t="s">
        <v>15</v>
      </c>
      <c r="M2529" s="12">
        <v>39.6</v>
      </c>
      <c r="N2529" s="13">
        <v>147.4</v>
      </c>
    </row>
    <row r="2530" spans="1:14" x14ac:dyDescent="0.3">
      <c r="A2530" s="7" t="s">
        <v>4415</v>
      </c>
      <c r="B2530" s="11" t="s">
        <v>4416</v>
      </c>
      <c r="C2530" s="12">
        <v>1</v>
      </c>
      <c r="D2530" s="12">
        <v>1</v>
      </c>
      <c r="E2530" s="15">
        <v>43952</v>
      </c>
      <c r="F2530" s="12">
        <v>538</v>
      </c>
      <c r="G2530" s="12">
        <v>80.699999999999989</v>
      </c>
      <c r="H2530" s="17">
        <v>1</v>
      </c>
      <c r="I2530" s="31">
        <v>14.999999999999996</v>
      </c>
      <c r="J2530" s="12">
        <v>457.3</v>
      </c>
      <c r="K2530" s="11" t="s">
        <v>44</v>
      </c>
      <c r="L2530" s="11" t="s">
        <v>597</v>
      </c>
      <c r="M2530" s="12">
        <v>129.12</v>
      </c>
      <c r="N2530" s="13">
        <v>328.18</v>
      </c>
    </row>
    <row r="2531" spans="1:14" x14ac:dyDescent="0.3">
      <c r="A2531" s="7" t="s">
        <v>4417</v>
      </c>
      <c r="B2531" s="11" t="s">
        <v>4418</v>
      </c>
      <c r="C2531" s="12">
        <v>1</v>
      </c>
      <c r="D2531" s="12">
        <v>1</v>
      </c>
      <c r="E2531" s="15">
        <v>43952</v>
      </c>
      <c r="F2531" s="12">
        <v>168</v>
      </c>
      <c r="G2531" s="12">
        <v>25.200000000000017</v>
      </c>
      <c r="H2531" s="17">
        <v>1</v>
      </c>
      <c r="I2531" s="31">
        <v>15.000000000000011</v>
      </c>
      <c r="J2531" s="12">
        <v>142.79999999999998</v>
      </c>
      <c r="K2531" s="11" t="s">
        <v>60</v>
      </c>
      <c r="L2531" s="11" t="s">
        <v>535</v>
      </c>
      <c r="M2531" s="12">
        <v>60.48</v>
      </c>
      <c r="N2531" s="13">
        <v>82.32</v>
      </c>
    </row>
    <row r="2532" spans="1:14" x14ac:dyDescent="0.3">
      <c r="A2532" s="7" t="s">
        <v>4419</v>
      </c>
      <c r="B2532" s="11" t="s">
        <v>4420</v>
      </c>
      <c r="C2532" s="12">
        <v>1</v>
      </c>
      <c r="D2532" s="12">
        <v>1</v>
      </c>
      <c r="E2532" s="15">
        <v>43952</v>
      </c>
      <c r="F2532" s="12">
        <v>383</v>
      </c>
      <c r="G2532" s="12">
        <v>57.449999999999989</v>
      </c>
      <c r="H2532" s="17">
        <v>1</v>
      </c>
      <c r="I2532" s="31">
        <v>14.999999999999996</v>
      </c>
      <c r="J2532" s="12">
        <v>325.55</v>
      </c>
      <c r="K2532" s="11" t="s">
        <v>63</v>
      </c>
      <c r="L2532" s="11" t="s">
        <v>66</v>
      </c>
      <c r="M2532" s="12">
        <v>122.56</v>
      </c>
      <c r="N2532" s="13">
        <v>202.99</v>
      </c>
    </row>
    <row r="2533" spans="1:14" x14ac:dyDescent="0.3">
      <c r="A2533" s="7" t="s">
        <v>4421</v>
      </c>
      <c r="B2533" s="11" t="s">
        <v>4422</v>
      </c>
      <c r="C2533" s="12">
        <v>1</v>
      </c>
      <c r="D2533" s="12">
        <v>1</v>
      </c>
      <c r="E2533" s="15">
        <v>43952</v>
      </c>
      <c r="F2533" s="12">
        <v>383</v>
      </c>
      <c r="G2533" s="12">
        <v>57.449999999999989</v>
      </c>
      <c r="H2533" s="17">
        <v>1</v>
      </c>
      <c r="I2533" s="31">
        <v>14.999999999999996</v>
      </c>
      <c r="J2533" s="12">
        <v>325.55</v>
      </c>
      <c r="K2533" s="11" t="s">
        <v>63</v>
      </c>
      <c r="L2533" s="11" t="s">
        <v>66</v>
      </c>
      <c r="M2533" s="12">
        <v>122.56</v>
      </c>
      <c r="N2533" s="13">
        <v>202.99</v>
      </c>
    </row>
    <row r="2534" spans="1:14" x14ac:dyDescent="0.3">
      <c r="A2534" s="7" t="s">
        <v>4423</v>
      </c>
      <c r="B2534" s="11" t="s">
        <v>4424</v>
      </c>
      <c r="C2534" s="12">
        <v>1</v>
      </c>
      <c r="D2534" s="12">
        <v>1</v>
      </c>
      <c r="E2534" s="15">
        <v>43952</v>
      </c>
      <c r="F2534" s="12">
        <v>447</v>
      </c>
      <c r="G2534" s="12">
        <v>67.050000000000011</v>
      </c>
      <c r="H2534" s="17">
        <v>1</v>
      </c>
      <c r="I2534" s="31">
        <v>15.000000000000002</v>
      </c>
      <c r="J2534" s="12">
        <v>379.95</v>
      </c>
      <c r="K2534" s="11" t="s">
        <v>63</v>
      </c>
      <c r="L2534" s="11" t="s">
        <v>64</v>
      </c>
      <c r="M2534" s="12">
        <v>156.44999999999999</v>
      </c>
      <c r="N2534" s="13">
        <v>223.5</v>
      </c>
    </row>
    <row r="2535" spans="1:14" x14ac:dyDescent="0.3">
      <c r="A2535" s="7" t="s">
        <v>4425</v>
      </c>
      <c r="B2535" s="11" t="s">
        <v>4426</v>
      </c>
      <c r="C2535" s="12">
        <v>1</v>
      </c>
      <c r="D2535" s="12">
        <v>1</v>
      </c>
      <c r="E2535" s="15">
        <v>43952</v>
      </c>
      <c r="F2535" s="12">
        <v>168</v>
      </c>
      <c r="G2535" s="12">
        <v>25.200000000000017</v>
      </c>
      <c r="H2535" s="17">
        <v>1</v>
      </c>
      <c r="I2535" s="31">
        <v>15.000000000000011</v>
      </c>
      <c r="J2535" s="12">
        <v>142.79999999999998</v>
      </c>
      <c r="K2535" s="11" t="s">
        <v>11</v>
      </c>
      <c r="L2535" s="11" t="s">
        <v>121</v>
      </c>
      <c r="M2535" s="12">
        <v>75.600000000000009</v>
      </c>
      <c r="N2535" s="13">
        <v>67.199999999999974</v>
      </c>
    </row>
    <row r="2536" spans="1:14" x14ac:dyDescent="0.3">
      <c r="A2536" s="7" t="s">
        <v>4427</v>
      </c>
      <c r="B2536" s="11" t="s">
        <v>4428</v>
      </c>
      <c r="C2536" s="12">
        <v>1</v>
      </c>
      <c r="D2536" s="12">
        <v>1</v>
      </c>
      <c r="E2536" s="15">
        <v>43952</v>
      </c>
      <c r="F2536" s="12">
        <v>144</v>
      </c>
      <c r="G2536" s="12">
        <v>21.600000000000009</v>
      </c>
      <c r="H2536" s="17">
        <v>1</v>
      </c>
      <c r="I2536" s="31">
        <v>15.000000000000005</v>
      </c>
      <c r="J2536" s="12">
        <v>122.39999999999999</v>
      </c>
      <c r="K2536" s="11" t="s">
        <v>11</v>
      </c>
      <c r="L2536" s="11" t="s">
        <v>119</v>
      </c>
      <c r="M2536" s="12">
        <v>66.240000000000009</v>
      </c>
      <c r="N2536" s="13">
        <v>56.159999999999982</v>
      </c>
    </row>
    <row r="2537" spans="1:14" x14ac:dyDescent="0.3">
      <c r="A2537" s="7" t="s">
        <v>4429</v>
      </c>
      <c r="B2537" s="11" t="s">
        <v>4430</v>
      </c>
      <c r="C2537" s="12">
        <v>1</v>
      </c>
      <c r="D2537" s="12">
        <v>1</v>
      </c>
      <c r="E2537" s="15">
        <v>43952</v>
      </c>
      <c r="F2537" s="12">
        <v>240</v>
      </c>
      <c r="G2537" s="12">
        <v>36</v>
      </c>
      <c r="H2537" s="17">
        <v>1</v>
      </c>
      <c r="I2537" s="31">
        <v>15</v>
      </c>
      <c r="J2537" s="12">
        <v>204</v>
      </c>
      <c r="K2537" s="11" t="s">
        <v>14</v>
      </c>
      <c r="L2537" s="11" t="s">
        <v>17</v>
      </c>
      <c r="M2537" s="12">
        <v>43.199999999999996</v>
      </c>
      <c r="N2537" s="13">
        <v>160.80000000000001</v>
      </c>
    </row>
    <row r="2538" spans="1:14" x14ac:dyDescent="0.3">
      <c r="A2538" s="7" t="s">
        <v>4431</v>
      </c>
      <c r="B2538" s="11" t="s">
        <v>4432</v>
      </c>
      <c r="C2538" s="12">
        <v>1</v>
      </c>
      <c r="D2538" s="12">
        <v>1</v>
      </c>
      <c r="E2538" s="15">
        <v>43952</v>
      </c>
      <c r="F2538" s="12">
        <v>220</v>
      </c>
      <c r="G2538" s="12">
        <v>33</v>
      </c>
      <c r="H2538" s="17">
        <v>1</v>
      </c>
      <c r="I2538" s="31">
        <v>15</v>
      </c>
      <c r="J2538" s="12">
        <v>187</v>
      </c>
      <c r="K2538" s="11" t="s">
        <v>14</v>
      </c>
      <c r="L2538" s="11" t="s">
        <v>15</v>
      </c>
      <c r="M2538" s="12">
        <v>39.6</v>
      </c>
      <c r="N2538" s="13">
        <v>147.4</v>
      </c>
    </row>
    <row r="2539" spans="1:14" x14ac:dyDescent="0.3">
      <c r="A2539" s="7" t="s">
        <v>4433</v>
      </c>
      <c r="B2539" s="11" t="s">
        <v>4434</v>
      </c>
      <c r="C2539" s="12">
        <v>1</v>
      </c>
      <c r="D2539" s="12">
        <v>1</v>
      </c>
      <c r="E2539" s="15">
        <v>43952</v>
      </c>
      <c r="F2539" s="12">
        <v>210</v>
      </c>
      <c r="G2539" s="12">
        <v>31.5</v>
      </c>
      <c r="H2539" s="17">
        <v>1</v>
      </c>
      <c r="I2539" s="31">
        <v>15</v>
      </c>
      <c r="J2539" s="12">
        <v>178.5</v>
      </c>
      <c r="K2539" s="11" t="s">
        <v>14</v>
      </c>
      <c r="L2539" s="11" t="s">
        <v>75</v>
      </c>
      <c r="M2539" s="12">
        <v>37.799999999999997</v>
      </c>
      <c r="N2539" s="13">
        <v>140.69999999999999</v>
      </c>
    </row>
    <row r="2540" spans="1:14" x14ac:dyDescent="0.3">
      <c r="A2540" s="7" t="s">
        <v>4435</v>
      </c>
      <c r="B2540" s="11" t="s">
        <v>4436</v>
      </c>
      <c r="C2540" s="12">
        <v>1</v>
      </c>
      <c r="D2540" s="12">
        <v>1</v>
      </c>
      <c r="E2540" s="15">
        <v>43952</v>
      </c>
      <c r="F2540" s="12">
        <v>592</v>
      </c>
      <c r="G2540" s="12">
        <v>88.800000000000011</v>
      </c>
      <c r="H2540" s="17">
        <v>1</v>
      </c>
      <c r="I2540" s="31">
        <v>15.000000000000002</v>
      </c>
      <c r="J2540" s="12">
        <v>503.2</v>
      </c>
      <c r="K2540" s="11" t="s">
        <v>44</v>
      </c>
      <c r="L2540" s="11" t="s">
        <v>55</v>
      </c>
      <c r="M2540" s="12">
        <v>165.76000000000002</v>
      </c>
      <c r="N2540" s="13">
        <v>337.43999999999994</v>
      </c>
    </row>
    <row r="2541" spans="1:14" x14ac:dyDescent="0.3">
      <c r="A2541" s="7" t="s">
        <v>4437</v>
      </c>
      <c r="B2541" s="11" t="s">
        <v>4438</v>
      </c>
      <c r="C2541" s="12">
        <v>1</v>
      </c>
      <c r="D2541" s="12">
        <v>1</v>
      </c>
      <c r="E2541" s="15">
        <v>43952</v>
      </c>
      <c r="F2541" s="12">
        <v>293</v>
      </c>
      <c r="G2541" s="12">
        <v>43.950000000000017</v>
      </c>
      <c r="H2541" s="17">
        <v>1</v>
      </c>
      <c r="I2541" s="31">
        <v>15.000000000000005</v>
      </c>
      <c r="J2541" s="12">
        <v>249.04999999999998</v>
      </c>
      <c r="K2541" s="11" t="s">
        <v>60</v>
      </c>
      <c r="L2541" s="11" t="s">
        <v>250</v>
      </c>
      <c r="M2541" s="12">
        <v>90.83</v>
      </c>
      <c r="N2541" s="13">
        <v>158.21999999999997</v>
      </c>
    </row>
    <row r="2542" spans="1:14" x14ac:dyDescent="0.3">
      <c r="A2542" s="7" t="s">
        <v>4439</v>
      </c>
      <c r="B2542" s="11" t="s">
        <v>4440</v>
      </c>
      <c r="C2542" s="12">
        <v>1</v>
      </c>
      <c r="D2542" s="12">
        <v>1</v>
      </c>
      <c r="E2542" s="15">
        <v>43952</v>
      </c>
      <c r="F2542" s="12">
        <v>345</v>
      </c>
      <c r="G2542" s="12">
        <v>51.75</v>
      </c>
      <c r="H2542" s="17">
        <v>1</v>
      </c>
      <c r="I2542" s="31">
        <v>15</v>
      </c>
      <c r="J2542" s="12">
        <v>293.25</v>
      </c>
      <c r="K2542" s="11" t="s">
        <v>63</v>
      </c>
      <c r="L2542" s="11" t="s">
        <v>116</v>
      </c>
      <c r="M2542" s="12">
        <v>106.95</v>
      </c>
      <c r="N2542" s="13">
        <v>186.3</v>
      </c>
    </row>
    <row r="2543" spans="1:14" x14ac:dyDescent="0.3">
      <c r="A2543" s="7" t="s">
        <v>4441</v>
      </c>
      <c r="B2543" s="11" t="s">
        <v>4442</v>
      </c>
      <c r="C2543" s="12">
        <v>1</v>
      </c>
      <c r="D2543" s="12">
        <v>1</v>
      </c>
      <c r="E2543" s="15">
        <v>43952</v>
      </c>
      <c r="F2543" s="12">
        <v>383</v>
      </c>
      <c r="G2543" s="12">
        <v>57.449999999999989</v>
      </c>
      <c r="H2543" s="17">
        <v>1</v>
      </c>
      <c r="I2543" s="31">
        <v>14.999999999999996</v>
      </c>
      <c r="J2543" s="12">
        <v>325.55</v>
      </c>
      <c r="K2543" s="11" t="s">
        <v>63</v>
      </c>
      <c r="L2543" s="11" t="s">
        <v>66</v>
      </c>
      <c r="M2543" s="12">
        <v>122.56</v>
      </c>
      <c r="N2543" s="13">
        <v>202.99</v>
      </c>
    </row>
    <row r="2544" spans="1:14" x14ac:dyDescent="0.3">
      <c r="A2544" s="7" t="s">
        <v>4443</v>
      </c>
      <c r="B2544" s="11" t="s">
        <v>4444</v>
      </c>
      <c r="C2544" s="12">
        <v>1</v>
      </c>
      <c r="D2544" s="12">
        <v>1</v>
      </c>
      <c r="E2544" s="15">
        <v>43952</v>
      </c>
      <c r="F2544" s="12">
        <v>144</v>
      </c>
      <c r="G2544" s="12">
        <v>21.600000000000009</v>
      </c>
      <c r="H2544" s="17">
        <v>1</v>
      </c>
      <c r="I2544" s="31">
        <v>15.000000000000005</v>
      </c>
      <c r="J2544" s="12">
        <v>122.39999999999999</v>
      </c>
      <c r="K2544" s="11" t="s">
        <v>11</v>
      </c>
      <c r="L2544" s="11" t="s">
        <v>119</v>
      </c>
      <c r="M2544" s="12">
        <v>66.240000000000009</v>
      </c>
      <c r="N2544" s="13">
        <v>56.159999999999982</v>
      </c>
    </row>
    <row r="2545" spans="1:14" x14ac:dyDescent="0.3">
      <c r="A2545" s="7" t="s">
        <v>4445</v>
      </c>
      <c r="B2545" s="11" t="s">
        <v>4446</v>
      </c>
      <c r="C2545" s="12">
        <v>1</v>
      </c>
      <c r="D2545" s="12">
        <v>1</v>
      </c>
      <c r="E2545" s="15">
        <v>43952</v>
      </c>
      <c r="F2545" s="12">
        <v>144</v>
      </c>
      <c r="G2545" s="12">
        <v>21.600000000000009</v>
      </c>
      <c r="H2545" s="17">
        <v>1</v>
      </c>
      <c r="I2545" s="31">
        <v>15.000000000000005</v>
      </c>
      <c r="J2545" s="12">
        <v>122.39999999999999</v>
      </c>
      <c r="K2545" s="11" t="s">
        <v>11</v>
      </c>
      <c r="L2545" s="11" t="s">
        <v>119</v>
      </c>
      <c r="M2545" s="12">
        <v>66.240000000000009</v>
      </c>
      <c r="N2545" s="13">
        <v>56.159999999999982</v>
      </c>
    </row>
    <row r="2546" spans="1:14" x14ac:dyDescent="0.3">
      <c r="A2546" s="7" t="s">
        <v>4447</v>
      </c>
      <c r="B2546" s="11" t="s">
        <v>4448</v>
      </c>
      <c r="C2546" s="12">
        <v>1</v>
      </c>
      <c r="D2546" s="12">
        <v>1</v>
      </c>
      <c r="E2546" s="15">
        <v>43952</v>
      </c>
      <c r="F2546" s="12">
        <v>240</v>
      </c>
      <c r="G2546" s="12">
        <v>36</v>
      </c>
      <c r="H2546" s="17">
        <v>1</v>
      </c>
      <c r="I2546" s="31">
        <v>15</v>
      </c>
      <c r="J2546" s="12">
        <v>204</v>
      </c>
      <c r="K2546" s="11" t="s">
        <v>14</v>
      </c>
      <c r="L2546" s="11" t="s">
        <v>17</v>
      </c>
      <c r="M2546" s="12">
        <v>43.199999999999996</v>
      </c>
      <c r="N2546" s="13">
        <v>160.80000000000001</v>
      </c>
    </row>
    <row r="2547" spans="1:14" x14ac:dyDescent="0.3">
      <c r="A2547" s="7" t="s">
        <v>4449</v>
      </c>
      <c r="B2547" s="11" t="s">
        <v>4450</v>
      </c>
      <c r="C2547" s="12">
        <v>1</v>
      </c>
      <c r="D2547" s="12">
        <v>1</v>
      </c>
      <c r="E2547" s="15">
        <v>43952</v>
      </c>
      <c r="F2547" s="12">
        <v>240</v>
      </c>
      <c r="G2547" s="12">
        <v>36</v>
      </c>
      <c r="H2547" s="17">
        <v>1</v>
      </c>
      <c r="I2547" s="31">
        <v>15</v>
      </c>
      <c r="J2547" s="12">
        <v>204</v>
      </c>
      <c r="K2547" s="11" t="s">
        <v>14</v>
      </c>
      <c r="L2547" s="11" t="s">
        <v>17</v>
      </c>
      <c r="M2547" s="12">
        <v>43.199999999999996</v>
      </c>
      <c r="N2547" s="13">
        <v>160.80000000000001</v>
      </c>
    </row>
    <row r="2548" spans="1:14" x14ac:dyDescent="0.3">
      <c r="A2548" s="7" t="s">
        <v>4451</v>
      </c>
      <c r="B2548" s="11" t="s">
        <v>4452</v>
      </c>
      <c r="C2548" s="12">
        <v>1</v>
      </c>
      <c r="D2548" s="12">
        <v>1</v>
      </c>
      <c r="E2548" s="15">
        <v>43952</v>
      </c>
      <c r="F2548" s="12">
        <v>240</v>
      </c>
      <c r="G2548" s="12">
        <v>36</v>
      </c>
      <c r="H2548" s="17">
        <v>1</v>
      </c>
      <c r="I2548" s="31">
        <v>15</v>
      </c>
      <c r="J2548" s="12">
        <v>204</v>
      </c>
      <c r="K2548" s="11" t="s">
        <v>14</v>
      </c>
      <c r="L2548" s="11" t="s">
        <v>17</v>
      </c>
      <c r="M2548" s="12">
        <v>43.199999999999996</v>
      </c>
      <c r="N2548" s="13">
        <v>160.80000000000001</v>
      </c>
    </row>
    <row r="2549" spans="1:14" x14ac:dyDescent="0.3">
      <c r="A2549" s="7" t="s">
        <v>4453</v>
      </c>
      <c r="B2549" s="11" t="s">
        <v>4454</v>
      </c>
      <c r="C2549" s="12">
        <v>1</v>
      </c>
      <c r="D2549" s="12">
        <v>1</v>
      </c>
      <c r="E2549" s="15">
        <v>43952</v>
      </c>
      <c r="F2549" s="12">
        <v>313</v>
      </c>
      <c r="G2549" s="12">
        <v>46.949999999999989</v>
      </c>
      <c r="H2549" s="17">
        <v>1</v>
      </c>
      <c r="I2549" s="31">
        <v>14.999999999999996</v>
      </c>
      <c r="J2549" s="12">
        <v>266.05</v>
      </c>
      <c r="K2549" s="11" t="s">
        <v>20</v>
      </c>
      <c r="L2549" s="11" t="s">
        <v>21</v>
      </c>
      <c r="M2549" s="12">
        <v>93.899999999999991</v>
      </c>
      <c r="N2549" s="13">
        <v>172.15000000000003</v>
      </c>
    </row>
    <row r="2550" spans="1:14" x14ac:dyDescent="0.3">
      <c r="A2550" s="7" t="s">
        <v>4455</v>
      </c>
      <c r="B2550" s="11" t="s">
        <v>4456</v>
      </c>
      <c r="C2550" s="12">
        <v>1</v>
      </c>
      <c r="D2550" s="12">
        <v>1</v>
      </c>
      <c r="E2550" s="15">
        <v>43952</v>
      </c>
      <c r="F2550" s="12">
        <v>592</v>
      </c>
      <c r="G2550" s="12">
        <v>88.800000000000011</v>
      </c>
      <c r="H2550" s="17">
        <v>1</v>
      </c>
      <c r="I2550" s="31">
        <v>15.000000000000002</v>
      </c>
      <c r="J2550" s="12">
        <v>503.2</v>
      </c>
      <c r="K2550" s="11" t="s">
        <v>44</v>
      </c>
      <c r="L2550" s="11" t="s">
        <v>55</v>
      </c>
      <c r="M2550" s="12">
        <v>165.76000000000002</v>
      </c>
      <c r="N2550" s="13">
        <v>337.43999999999994</v>
      </c>
    </row>
    <row r="2551" spans="1:14" x14ac:dyDescent="0.3">
      <c r="A2551" s="7" t="s">
        <v>4457</v>
      </c>
      <c r="B2551" s="11" t="s">
        <v>4458</v>
      </c>
      <c r="C2551" s="12">
        <v>1</v>
      </c>
      <c r="D2551" s="12">
        <v>1</v>
      </c>
      <c r="E2551" s="15">
        <v>43952</v>
      </c>
      <c r="F2551" s="12">
        <v>283</v>
      </c>
      <c r="G2551" s="12">
        <v>42.450000000000017</v>
      </c>
      <c r="H2551" s="17">
        <v>1</v>
      </c>
      <c r="I2551" s="31">
        <v>15.000000000000005</v>
      </c>
      <c r="J2551" s="12">
        <v>240.54999999999998</v>
      </c>
      <c r="K2551" s="11" t="s">
        <v>60</v>
      </c>
      <c r="L2551" s="11" t="s">
        <v>745</v>
      </c>
      <c r="M2551" s="12">
        <v>82.07</v>
      </c>
      <c r="N2551" s="13">
        <v>158.47999999999999</v>
      </c>
    </row>
    <row r="2552" spans="1:14" x14ac:dyDescent="0.3">
      <c r="A2552" s="7" t="s">
        <v>4459</v>
      </c>
      <c r="B2552" s="11" t="s">
        <v>4460</v>
      </c>
      <c r="C2552" s="12">
        <v>1</v>
      </c>
      <c r="D2552" s="12">
        <v>1</v>
      </c>
      <c r="E2552" s="15">
        <v>43952</v>
      </c>
      <c r="F2552" s="12">
        <v>383</v>
      </c>
      <c r="G2552" s="12">
        <v>57.449999999999989</v>
      </c>
      <c r="H2552" s="17">
        <v>1</v>
      </c>
      <c r="I2552" s="31">
        <v>14.999999999999996</v>
      </c>
      <c r="J2552" s="12">
        <v>325.55</v>
      </c>
      <c r="K2552" s="11" t="s">
        <v>63</v>
      </c>
      <c r="L2552" s="11" t="s">
        <v>66</v>
      </c>
      <c r="M2552" s="12">
        <v>122.56</v>
      </c>
      <c r="N2552" s="13">
        <v>202.99</v>
      </c>
    </row>
    <row r="2553" spans="1:14" x14ac:dyDescent="0.3">
      <c r="A2553" s="7" t="s">
        <v>5111</v>
      </c>
      <c r="B2553" s="11" t="s">
        <v>5115</v>
      </c>
      <c r="C2553" s="12">
        <v>0</v>
      </c>
      <c r="D2553" s="12">
        <v>0</v>
      </c>
      <c r="E2553" s="15">
        <v>43952</v>
      </c>
      <c r="F2553" s="12">
        <v>447</v>
      </c>
      <c r="G2553" s="12">
        <v>0</v>
      </c>
      <c r="H2553" s="17">
        <v>0</v>
      </c>
      <c r="I2553" s="31">
        <v>0</v>
      </c>
      <c r="J2553" s="12">
        <v>447</v>
      </c>
      <c r="K2553" s="11" t="s">
        <v>63</v>
      </c>
      <c r="L2553" s="11" t="s">
        <v>64</v>
      </c>
      <c r="M2553" s="12">
        <v>156.44999999999999</v>
      </c>
      <c r="N2553" s="13">
        <v>290.55</v>
      </c>
    </row>
    <row r="2554" spans="1:14" x14ac:dyDescent="0.3">
      <c r="A2554" s="7" t="s">
        <v>5234</v>
      </c>
      <c r="B2554" s="11" t="s">
        <v>5236</v>
      </c>
      <c r="C2554" s="12">
        <v>0</v>
      </c>
      <c r="D2554" s="12">
        <v>0</v>
      </c>
      <c r="E2554" s="15">
        <v>43952</v>
      </c>
      <c r="F2554" s="12">
        <v>220</v>
      </c>
      <c r="G2554" s="12">
        <v>33</v>
      </c>
      <c r="H2554" s="17">
        <v>1</v>
      </c>
      <c r="I2554" s="31">
        <v>15</v>
      </c>
      <c r="J2554" s="12">
        <v>187</v>
      </c>
      <c r="K2554" s="11" t="s">
        <v>14</v>
      </c>
      <c r="L2554" s="11" t="s">
        <v>15</v>
      </c>
      <c r="M2554" s="12">
        <v>39.6</v>
      </c>
      <c r="N2554" s="13">
        <v>147.4</v>
      </c>
    </row>
    <row r="2555" spans="1:14" x14ac:dyDescent="0.3">
      <c r="A2555" s="7" t="s">
        <v>5234</v>
      </c>
      <c r="B2555" s="11" t="s">
        <v>5237</v>
      </c>
      <c r="C2555" s="12">
        <v>0</v>
      </c>
      <c r="D2555" s="12">
        <v>1</v>
      </c>
      <c r="E2555" s="15">
        <v>43952</v>
      </c>
      <c r="F2555" s="12">
        <v>192</v>
      </c>
      <c r="G2555" s="12">
        <v>0</v>
      </c>
      <c r="H2555" s="17">
        <v>0</v>
      </c>
      <c r="I2555" s="31">
        <v>0</v>
      </c>
      <c r="J2555" s="12">
        <v>192</v>
      </c>
      <c r="K2555" s="11" t="s">
        <v>14</v>
      </c>
      <c r="L2555" s="11" t="s">
        <v>78</v>
      </c>
      <c r="M2555" s="12">
        <v>34.56</v>
      </c>
      <c r="N2555" s="13">
        <v>157.44</v>
      </c>
    </row>
    <row r="2556" spans="1:14" x14ac:dyDescent="0.3">
      <c r="A2556" s="7" t="s">
        <v>5242</v>
      </c>
      <c r="B2556" s="11" t="s">
        <v>5245</v>
      </c>
      <c r="C2556" s="12">
        <v>0</v>
      </c>
      <c r="D2556" s="12">
        <v>0</v>
      </c>
      <c r="E2556" s="15">
        <v>43952</v>
      </c>
      <c r="F2556" s="12">
        <v>327</v>
      </c>
      <c r="G2556" s="12">
        <v>0</v>
      </c>
      <c r="H2556" s="17">
        <v>0</v>
      </c>
      <c r="I2556" s="31">
        <v>0</v>
      </c>
      <c r="J2556" s="12">
        <v>327</v>
      </c>
      <c r="K2556" s="11" t="s">
        <v>20</v>
      </c>
      <c r="L2556" s="11" t="s">
        <v>100</v>
      </c>
      <c r="M2556" s="12">
        <v>94.83</v>
      </c>
      <c r="N2556" s="13">
        <v>232.17000000000002</v>
      </c>
    </row>
    <row r="2557" spans="1:14" x14ac:dyDescent="0.3">
      <c r="A2557" s="7" t="s">
        <v>5317</v>
      </c>
      <c r="B2557" s="11" t="s">
        <v>5320</v>
      </c>
      <c r="C2557" s="12">
        <v>0</v>
      </c>
      <c r="D2557" s="12">
        <v>1</v>
      </c>
      <c r="E2557" s="15">
        <v>43952</v>
      </c>
      <c r="F2557" s="12">
        <v>168</v>
      </c>
      <c r="G2557" s="12">
        <v>0</v>
      </c>
      <c r="H2557" s="17">
        <v>0</v>
      </c>
      <c r="I2557" s="31">
        <v>0</v>
      </c>
      <c r="J2557" s="12">
        <v>168</v>
      </c>
      <c r="K2557" s="11" t="s">
        <v>11</v>
      </c>
      <c r="L2557" s="11" t="s">
        <v>121</v>
      </c>
      <c r="M2557" s="12">
        <v>75.600000000000009</v>
      </c>
      <c r="N2557" s="13">
        <v>92.399999999999991</v>
      </c>
    </row>
    <row r="2558" spans="1:14" x14ac:dyDescent="0.3">
      <c r="A2558" s="7" t="s">
        <v>5327</v>
      </c>
      <c r="B2558" s="11" t="s">
        <v>5329</v>
      </c>
      <c r="C2558" s="12">
        <v>0</v>
      </c>
      <c r="D2558" s="12">
        <v>1</v>
      </c>
      <c r="E2558" s="15">
        <v>43952</v>
      </c>
      <c r="F2558" s="12">
        <v>284</v>
      </c>
      <c r="G2558" s="12">
        <v>42.599999999999994</v>
      </c>
      <c r="H2558" s="17">
        <v>1</v>
      </c>
      <c r="I2558" s="31">
        <v>14.999999999999996</v>
      </c>
      <c r="J2558" s="12">
        <v>241.4</v>
      </c>
      <c r="K2558" s="11" t="s">
        <v>60</v>
      </c>
      <c r="L2558" s="11" t="s">
        <v>109</v>
      </c>
      <c r="M2558" s="12">
        <v>76.680000000000007</v>
      </c>
      <c r="N2558" s="13">
        <v>164.72</v>
      </c>
    </row>
    <row r="2559" spans="1:14" x14ac:dyDescent="0.3">
      <c r="A2559" s="7" t="s">
        <v>5345</v>
      </c>
      <c r="B2559" s="11" t="s">
        <v>5347</v>
      </c>
      <c r="C2559" s="12">
        <v>0</v>
      </c>
      <c r="D2559" s="12">
        <v>1</v>
      </c>
      <c r="E2559" s="15">
        <v>43952</v>
      </c>
      <c r="F2559" s="12">
        <v>345</v>
      </c>
      <c r="G2559" s="12">
        <v>51.75</v>
      </c>
      <c r="H2559" s="17">
        <v>1</v>
      </c>
      <c r="I2559" s="31">
        <v>15</v>
      </c>
      <c r="J2559" s="12">
        <v>293.25</v>
      </c>
      <c r="K2559" s="11" t="s">
        <v>63</v>
      </c>
      <c r="L2559" s="11" t="s">
        <v>116</v>
      </c>
      <c r="M2559" s="12">
        <v>106.95</v>
      </c>
      <c r="N2559" s="13">
        <v>186.3</v>
      </c>
    </row>
    <row r="2560" spans="1:14" x14ac:dyDescent="0.3">
      <c r="A2560" s="7" t="s">
        <v>5380</v>
      </c>
      <c r="B2560" s="11" t="s">
        <v>5382</v>
      </c>
      <c r="C2560" s="12">
        <v>0</v>
      </c>
      <c r="D2560" s="12">
        <v>1</v>
      </c>
      <c r="E2560" s="15">
        <v>43952</v>
      </c>
      <c r="F2560" s="12">
        <v>313</v>
      </c>
      <c r="G2560" s="12">
        <v>0</v>
      </c>
      <c r="H2560" s="17">
        <v>0</v>
      </c>
      <c r="I2560" s="31">
        <v>0</v>
      </c>
      <c r="J2560" s="12">
        <v>313</v>
      </c>
      <c r="K2560" s="11" t="s">
        <v>20</v>
      </c>
      <c r="L2560" s="11" t="s">
        <v>21</v>
      </c>
      <c r="M2560" s="12">
        <v>93.899999999999991</v>
      </c>
      <c r="N2560" s="13">
        <v>219.10000000000002</v>
      </c>
    </row>
    <row r="2561" spans="1:14" x14ac:dyDescent="0.3">
      <c r="A2561" s="7" t="s">
        <v>5419</v>
      </c>
      <c r="B2561" s="11" t="s">
        <v>5421</v>
      </c>
      <c r="C2561" s="12">
        <v>0</v>
      </c>
      <c r="D2561" s="12">
        <v>1</v>
      </c>
      <c r="E2561" s="15">
        <v>43952</v>
      </c>
      <c r="F2561" s="12">
        <v>313</v>
      </c>
      <c r="G2561" s="12">
        <v>0</v>
      </c>
      <c r="H2561" s="17">
        <v>0</v>
      </c>
      <c r="I2561" s="31">
        <v>0</v>
      </c>
      <c r="J2561" s="12">
        <v>313</v>
      </c>
      <c r="K2561" s="11" t="s">
        <v>20</v>
      </c>
      <c r="L2561" s="11" t="s">
        <v>21</v>
      </c>
      <c r="M2561" s="12">
        <v>93.899999999999991</v>
      </c>
      <c r="N2561" s="13">
        <v>219.10000000000002</v>
      </c>
    </row>
    <row r="2562" spans="1:14" x14ac:dyDescent="0.3">
      <c r="A2562" s="7" t="s">
        <v>5451</v>
      </c>
      <c r="B2562" s="11" t="s">
        <v>5455</v>
      </c>
      <c r="C2562" s="12">
        <v>0</v>
      </c>
      <c r="D2562" s="12">
        <v>0</v>
      </c>
      <c r="E2562" s="15">
        <v>43952</v>
      </c>
      <c r="F2562" s="12">
        <v>951</v>
      </c>
      <c r="G2562" s="12">
        <v>142.64999999999998</v>
      </c>
      <c r="H2562" s="17">
        <v>1</v>
      </c>
      <c r="I2562" s="31">
        <v>14.999999999999996</v>
      </c>
      <c r="J2562" s="12">
        <v>808.35</v>
      </c>
      <c r="K2562" s="11" t="s">
        <v>23</v>
      </c>
      <c r="L2562" s="11" t="s">
        <v>24</v>
      </c>
      <c r="M2562" s="12">
        <v>247.26000000000002</v>
      </c>
      <c r="N2562" s="13">
        <v>561.09</v>
      </c>
    </row>
    <row r="2563" spans="1:14" x14ac:dyDescent="0.3">
      <c r="A2563" s="7" t="s">
        <v>5689</v>
      </c>
      <c r="B2563" s="11" t="s">
        <v>5691</v>
      </c>
      <c r="C2563" s="12">
        <v>0</v>
      </c>
      <c r="D2563" s="12">
        <v>1</v>
      </c>
      <c r="E2563" s="15">
        <v>43952</v>
      </c>
      <c r="F2563" s="12">
        <v>889</v>
      </c>
      <c r="G2563" s="12">
        <v>0</v>
      </c>
      <c r="H2563" s="17">
        <v>0</v>
      </c>
      <c r="I2563" s="31">
        <v>0</v>
      </c>
      <c r="J2563" s="12">
        <v>889</v>
      </c>
      <c r="K2563" s="11" t="s">
        <v>23</v>
      </c>
      <c r="L2563" s="11" t="s">
        <v>309</v>
      </c>
      <c r="M2563" s="12">
        <v>222.25</v>
      </c>
      <c r="N2563" s="13">
        <v>666.75</v>
      </c>
    </row>
    <row r="2564" spans="1:14" x14ac:dyDescent="0.3">
      <c r="A2564" s="7" t="s">
        <v>6153</v>
      </c>
      <c r="B2564" s="11" t="s">
        <v>6155</v>
      </c>
      <c r="C2564" s="12">
        <v>0</v>
      </c>
      <c r="D2564" s="12">
        <v>0</v>
      </c>
      <c r="E2564" s="15">
        <v>43952</v>
      </c>
      <c r="F2564" s="12">
        <v>510</v>
      </c>
      <c r="G2564" s="12">
        <v>76.5</v>
      </c>
      <c r="H2564" s="17">
        <v>1</v>
      </c>
      <c r="I2564" s="31">
        <v>15</v>
      </c>
      <c r="J2564" s="12">
        <v>433.5</v>
      </c>
      <c r="K2564" s="11" t="s">
        <v>41</v>
      </c>
      <c r="L2564" s="11" t="s">
        <v>42</v>
      </c>
      <c r="M2564" s="12">
        <v>163.20000000000002</v>
      </c>
      <c r="N2564" s="13">
        <v>270.29999999999995</v>
      </c>
    </row>
    <row r="2565" spans="1:14" x14ac:dyDescent="0.3">
      <c r="A2565" s="7" t="s">
        <v>6153</v>
      </c>
      <c r="B2565" s="11" t="s">
        <v>6156</v>
      </c>
      <c r="C2565" s="12">
        <v>0</v>
      </c>
      <c r="D2565" s="12">
        <v>1</v>
      </c>
      <c r="E2565" s="15">
        <v>43952</v>
      </c>
      <c r="F2565" s="12">
        <v>551</v>
      </c>
      <c r="G2565" s="12">
        <v>0</v>
      </c>
      <c r="H2565" s="17">
        <v>0</v>
      </c>
      <c r="I2565" s="31">
        <v>0</v>
      </c>
      <c r="J2565" s="12">
        <v>551</v>
      </c>
      <c r="K2565" s="11" t="s">
        <v>41</v>
      </c>
      <c r="L2565" s="11" t="s">
        <v>204</v>
      </c>
      <c r="M2565" s="12">
        <v>264.48</v>
      </c>
      <c r="N2565" s="13">
        <v>286.52</v>
      </c>
    </row>
    <row r="2566" spans="1:14" x14ac:dyDescent="0.3">
      <c r="A2566" s="7" t="s">
        <v>6456</v>
      </c>
      <c r="B2566" s="11" t="s">
        <v>6460</v>
      </c>
      <c r="C2566" s="12">
        <v>0</v>
      </c>
      <c r="D2566" s="12">
        <v>0</v>
      </c>
      <c r="E2566" s="15">
        <v>43952</v>
      </c>
      <c r="F2566" s="12">
        <v>180</v>
      </c>
      <c r="G2566" s="12">
        <v>0</v>
      </c>
      <c r="H2566" s="17">
        <v>0</v>
      </c>
      <c r="I2566" s="31">
        <v>0</v>
      </c>
      <c r="J2566" s="12">
        <v>180</v>
      </c>
      <c r="K2566" s="11" t="s">
        <v>60</v>
      </c>
      <c r="L2566" s="11" t="s">
        <v>1434</v>
      </c>
      <c r="M2566" s="12">
        <v>61.2</v>
      </c>
      <c r="N2566" s="13">
        <v>118.8</v>
      </c>
    </row>
    <row r="2567" spans="1:14" x14ac:dyDescent="0.3">
      <c r="A2567" s="7" t="s">
        <v>6510</v>
      </c>
      <c r="B2567" s="11" t="s">
        <v>6513</v>
      </c>
      <c r="C2567" s="12">
        <v>0</v>
      </c>
      <c r="D2567" s="12">
        <v>0</v>
      </c>
      <c r="E2567" s="15">
        <v>43952</v>
      </c>
      <c r="F2567" s="12">
        <v>345</v>
      </c>
      <c r="G2567" s="12">
        <v>0</v>
      </c>
      <c r="H2567" s="17">
        <v>0</v>
      </c>
      <c r="I2567" s="31">
        <v>0</v>
      </c>
      <c r="J2567" s="12">
        <v>345</v>
      </c>
      <c r="K2567" s="11" t="s">
        <v>63</v>
      </c>
      <c r="L2567" s="11" t="s">
        <v>116</v>
      </c>
      <c r="M2567" s="12">
        <v>106.95</v>
      </c>
      <c r="N2567" s="13">
        <v>238.05</v>
      </c>
    </row>
    <row r="2568" spans="1:14" x14ac:dyDescent="0.3">
      <c r="A2568" s="7" t="s">
        <v>6549</v>
      </c>
      <c r="B2568" s="11" t="s">
        <v>6552</v>
      </c>
      <c r="C2568" s="12">
        <v>0</v>
      </c>
      <c r="D2568" s="12">
        <v>1</v>
      </c>
      <c r="E2568" s="15">
        <v>43952</v>
      </c>
      <c r="F2568" s="12">
        <v>210</v>
      </c>
      <c r="G2568" s="12">
        <v>0</v>
      </c>
      <c r="H2568" s="17">
        <v>0</v>
      </c>
      <c r="I2568" s="31">
        <v>0</v>
      </c>
      <c r="J2568" s="12">
        <v>210</v>
      </c>
      <c r="K2568" s="11" t="s">
        <v>14</v>
      </c>
      <c r="L2568" s="11" t="s">
        <v>75</v>
      </c>
      <c r="M2568" s="12">
        <v>37.799999999999997</v>
      </c>
      <c r="N2568" s="13">
        <v>172.2</v>
      </c>
    </row>
    <row r="2569" spans="1:14" x14ac:dyDescent="0.3">
      <c r="A2569" s="7" t="s">
        <v>6792</v>
      </c>
      <c r="B2569" s="11" t="s">
        <v>6794</v>
      </c>
      <c r="C2569" s="12">
        <v>0</v>
      </c>
      <c r="D2569" s="12">
        <v>1</v>
      </c>
      <c r="E2569" s="15">
        <v>43952</v>
      </c>
      <c r="F2569" s="12">
        <v>258</v>
      </c>
      <c r="G2569" s="12">
        <v>0</v>
      </c>
      <c r="H2569" s="17">
        <v>0</v>
      </c>
      <c r="I2569" s="31">
        <v>0</v>
      </c>
      <c r="J2569" s="12">
        <v>258</v>
      </c>
      <c r="K2569" s="11" t="s">
        <v>20</v>
      </c>
      <c r="L2569" s="11" t="s">
        <v>105</v>
      </c>
      <c r="M2569" s="12">
        <v>72.240000000000009</v>
      </c>
      <c r="N2569" s="13">
        <v>185.76</v>
      </c>
    </row>
    <row r="2570" spans="1:14" x14ac:dyDescent="0.3">
      <c r="A2570" s="7" t="s">
        <v>6827</v>
      </c>
      <c r="B2570" s="11" t="s">
        <v>6829</v>
      </c>
      <c r="C2570" s="12">
        <v>0</v>
      </c>
      <c r="D2570" s="12">
        <v>1</v>
      </c>
      <c r="E2570" s="15">
        <v>43952</v>
      </c>
      <c r="F2570" s="12">
        <v>805</v>
      </c>
      <c r="G2570" s="12">
        <v>0</v>
      </c>
      <c r="H2570" s="17">
        <v>0</v>
      </c>
      <c r="I2570" s="31">
        <v>0</v>
      </c>
      <c r="J2570" s="12">
        <v>805</v>
      </c>
      <c r="K2570" s="11" t="s">
        <v>23</v>
      </c>
      <c r="L2570" s="11" t="s">
        <v>180</v>
      </c>
      <c r="M2570" s="12">
        <v>249.55</v>
      </c>
      <c r="N2570" s="13">
        <v>555.45000000000005</v>
      </c>
    </row>
    <row r="2571" spans="1:14" x14ac:dyDescent="0.3">
      <c r="A2571" s="7" t="s">
        <v>6959</v>
      </c>
      <c r="B2571" s="11" t="s">
        <v>4907</v>
      </c>
      <c r="C2571" s="12">
        <v>1</v>
      </c>
      <c r="D2571" s="12">
        <v>1</v>
      </c>
      <c r="E2571" s="15">
        <v>43922</v>
      </c>
      <c r="F2571" s="12">
        <v>447</v>
      </c>
      <c r="G2571" s="12">
        <v>67.050000000000011</v>
      </c>
      <c r="H2571" s="17">
        <v>1</v>
      </c>
      <c r="I2571" s="31">
        <v>15.000000000000002</v>
      </c>
      <c r="J2571" s="12">
        <v>379.95</v>
      </c>
      <c r="K2571" s="11" t="s">
        <v>63</v>
      </c>
      <c r="L2571" s="11" t="s">
        <v>64</v>
      </c>
      <c r="M2571" s="12">
        <v>156.44999999999999</v>
      </c>
      <c r="N2571" s="13">
        <v>223.5</v>
      </c>
    </row>
    <row r="2572" spans="1:14" x14ac:dyDescent="0.3">
      <c r="A2572" s="7" t="s">
        <v>6960</v>
      </c>
      <c r="B2572" s="11" t="s">
        <v>4914</v>
      </c>
      <c r="C2572" s="12">
        <v>1</v>
      </c>
      <c r="D2572" s="12">
        <v>1</v>
      </c>
      <c r="E2572" s="15">
        <v>43922</v>
      </c>
      <c r="F2572" s="12">
        <v>506</v>
      </c>
      <c r="G2572" s="12">
        <v>75.900000000000034</v>
      </c>
      <c r="H2572" s="17">
        <v>1</v>
      </c>
      <c r="I2572" s="31">
        <v>15.000000000000007</v>
      </c>
      <c r="J2572" s="12">
        <v>430.09999999999997</v>
      </c>
      <c r="K2572" s="11" t="s">
        <v>44</v>
      </c>
      <c r="L2572" s="11" t="s">
        <v>58</v>
      </c>
      <c r="M2572" s="12">
        <v>146.73999999999998</v>
      </c>
      <c r="N2572" s="13">
        <v>283.36</v>
      </c>
    </row>
    <row r="2573" spans="1:14" x14ac:dyDescent="0.3">
      <c r="A2573" s="7" t="s">
        <v>6961</v>
      </c>
      <c r="B2573" s="11" t="s">
        <v>4921</v>
      </c>
      <c r="C2573" s="12">
        <v>1</v>
      </c>
      <c r="D2573" s="12">
        <v>1</v>
      </c>
      <c r="E2573" s="15">
        <v>43922</v>
      </c>
      <c r="F2573" s="12">
        <v>383</v>
      </c>
      <c r="G2573" s="12">
        <v>57.449999999999989</v>
      </c>
      <c r="H2573" s="17">
        <v>1</v>
      </c>
      <c r="I2573" s="31">
        <v>14.999999999999996</v>
      </c>
      <c r="J2573" s="12">
        <v>325.55</v>
      </c>
      <c r="K2573" s="11" t="s">
        <v>63</v>
      </c>
      <c r="L2573" s="11" t="s">
        <v>66</v>
      </c>
      <c r="M2573" s="12">
        <v>122.56</v>
      </c>
      <c r="N2573" s="13">
        <v>202.99</v>
      </c>
    </row>
    <row r="2574" spans="1:14" x14ac:dyDescent="0.3">
      <c r="A2574" s="7" t="s">
        <v>6962</v>
      </c>
      <c r="B2574" s="11" t="s">
        <v>4928</v>
      </c>
      <c r="C2574" s="12">
        <v>1</v>
      </c>
      <c r="D2574" s="12">
        <v>1</v>
      </c>
      <c r="E2574" s="15">
        <v>43922</v>
      </c>
      <c r="F2574" s="12">
        <v>457</v>
      </c>
      <c r="G2574" s="12">
        <v>68.550000000000011</v>
      </c>
      <c r="H2574" s="17">
        <v>1</v>
      </c>
      <c r="I2574" s="31">
        <v>15.000000000000002</v>
      </c>
      <c r="J2574" s="12">
        <v>388.45</v>
      </c>
      <c r="K2574" s="11" t="s">
        <v>38</v>
      </c>
      <c r="L2574" s="11" t="s">
        <v>4929</v>
      </c>
      <c r="M2574" s="12">
        <v>123.39000000000001</v>
      </c>
      <c r="N2574" s="13">
        <v>265.05999999999995</v>
      </c>
    </row>
    <row r="2575" spans="1:14" x14ac:dyDescent="0.3">
      <c r="A2575" s="7" t="s">
        <v>6963</v>
      </c>
      <c r="B2575" s="11" t="s">
        <v>4936</v>
      </c>
      <c r="C2575" s="12">
        <v>1</v>
      </c>
      <c r="D2575" s="12">
        <v>1</v>
      </c>
      <c r="E2575" s="15">
        <v>43922</v>
      </c>
      <c r="F2575" s="12">
        <v>447</v>
      </c>
      <c r="G2575" s="12">
        <v>67.050000000000011</v>
      </c>
      <c r="H2575" s="17">
        <v>1</v>
      </c>
      <c r="I2575" s="31">
        <v>15.000000000000002</v>
      </c>
      <c r="J2575" s="12">
        <v>379.95</v>
      </c>
      <c r="K2575" s="11" t="s">
        <v>63</v>
      </c>
      <c r="L2575" s="11" t="s">
        <v>64</v>
      </c>
      <c r="M2575" s="12">
        <v>156.44999999999999</v>
      </c>
      <c r="N2575" s="13">
        <v>223.5</v>
      </c>
    </row>
    <row r="2576" spans="1:14" x14ac:dyDescent="0.3">
      <c r="A2576" s="7" t="s">
        <v>6964</v>
      </c>
      <c r="B2576" s="11" t="s">
        <v>5881</v>
      </c>
      <c r="C2576" s="12">
        <v>1</v>
      </c>
      <c r="D2576" s="12">
        <v>1</v>
      </c>
      <c r="E2576" s="15">
        <v>43922</v>
      </c>
      <c r="F2576" s="12">
        <v>383</v>
      </c>
      <c r="G2576" s="12">
        <v>57.449999999999989</v>
      </c>
      <c r="H2576" s="17">
        <v>1</v>
      </c>
      <c r="I2576" s="31">
        <v>14.999999999999996</v>
      </c>
      <c r="J2576" s="12">
        <v>325.55</v>
      </c>
      <c r="K2576" s="11" t="s">
        <v>63</v>
      </c>
      <c r="L2576" s="11" t="s">
        <v>66</v>
      </c>
      <c r="M2576" s="12">
        <v>122.56</v>
      </c>
      <c r="N2576" s="13">
        <v>202.99</v>
      </c>
    </row>
    <row r="2577" spans="1:14" x14ac:dyDescent="0.3">
      <c r="A2577" s="7" t="s">
        <v>6965</v>
      </c>
      <c r="B2577" s="11" t="s">
        <v>5893</v>
      </c>
      <c r="C2577" s="12">
        <v>1</v>
      </c>
      <c r="D2577" s="12">
        <v>0</v>
      </c>
      <c r="E2577" s="15">
        <v>43922</v>
      </c>
      <c r="F2577" s="12">
        <v>210</v>
      </c>
      <c r="G2577" s="12">
        <v>31.5</v>
      </c>
      <c r="H2577" s="17">
        <v>1</v>
      </c>
      <c r="I2577" s="31">
        <v>15</v>
      </c>
      <c r="J2577" s="12">
        <v>178.5</v>
      </c>
      <c r="K2577" s="11" t="s">
        <v>14</v>
      </c>
      <c r="L2577" s="11" t="s">
        <v>75</v>
      </c>
      <c r="M2577" s="12">
        <v>37.799999999999997</v>
      </c>
      <c r="N2577" s="13">
        <v>140.69999999999999</v>
      </c>
    </row>
    <row r="2578" spans="1:14" x14ac:dyDescent="0.3">
      <c r="A2578" s="7" t="s">
        <v>6966</v>
      </c>
      <c r="B2578" s="11" t="s">
        <v>5899</v>
      </c>
      <c r="C2578" s="12">
        <v>1</v>
      </c>
      <c r="D2578" s="12">
        <v>1</v>
      </c>
      <c r="E2578" s="15">
        <v>43922</v>
      </c>
      <c r="F2578" s="12">
        <v>220</v>
      </c>
      <c r="G2578" s="12">
        <v>33</v>
      </c>
      <c r="H2578" s="17">
        <v>1</v>
      </c>
      <c r="I2578" s="31">
        <v>15</v>
      </c>
      <c r="J2578" s="12">
        <v>187</v>
      </c>
      <c r="K2578" s="11" t="s">
        <v>14</v>
      </c>
      <c r="L2578" s="11" t="s">
        <v>15</v>
      </c>
      <c r="M2578" s="12">
        <v>39.6</v>
      </c>
      <c r="N2578" s="13">
        <v>147.4</v>
      </c>
    </row>
    <row r="2579" spans="1:14" x14ac:dyDescent="0.3">
      <c r="A2579" s="7" t="s">
        <v>6958</v>
      </c>
      <c r="B2579" s="11" t="s">
        <v>4900</v>
      </c>
      <c r="C2579" s="12">
        <v>1</v>
      </c>
      <c r="D2579" s="12">
        <v>1</v>
      </c>
      <c r="E2579" s="15">
        <v>43922</v>
      </c>
      <c r="F2579" s="12">
        <v>312</v>
      </c>
      <c r="G2579" s="12">
        <v>46.800000000000011</v>
      </c>
      <c r="H2579" s="17">
        <v>1</v>
      </c>
      <c r="I2579" s="31">
        <v>15.000000000000005</v>
      </c>
      <c r="J2579" s="12">
        <v>265.2</v>
      </c>
      <c r="K2579" s="11" t="s">
        <v>60</v>
      </c>
      <c r="L2579" s="11" t="s">
        <v>61</v>
      </c>
      <c r="M2579" s="12">
        <v>99.84</v>
      </c>
      <c r="N2579" s="13">
        <v>165.35999999999999</v>
      </c>
    </row>
    <row r="2580" spans="1:14" x14ac:dyDescent="0.3">
      <c r="A2580" s="7" t="s">
        <v>95</v>
      </c>
      <c r="B2580" s="11" t="s">
        <v>97</v>
      </c>
      <c r="C2580" s="12">
        <v>0</v>
      </c>
      <c r="D2580" s="12">
        <v>0</v>
      </c>
      <c r="E2580" s="15">
        <v>43922</v>
      </c>
      <c r="F2580" s="12">
        <v>210</v>
      </c>
      <c r="G2580" s="12">
        <v>31.5</v>
      </c>
      <c r="H2580" s="17">
        <v>1</v>
      </c>
      <c r="I2580" s="31">
        <v>15</v>
      </c>
      <c r="J2580" s="12">
        <v>178.5</v>
      </c>
      <c r="K2580" s="11" t="s">
        <v>14</v>
      </c>
      <c r="L2580" s="11" t="s">
        <v>75</v>
      </c>
      <c r="M2580" s="12">
        <v>37.799999999999997</v>
      </c>
      <c r="N2580" s="13">
        <v>140.69999999999999</v>
      </c>
    </row>
    <row r="2581" spans="1:14" x14ac:dyDescent="0.3">
      <c r="A2581" s="7" t="s">
        <v>106</v>
      </c>
      <c r="B2581" s="11" t="s">
        <v>108</v>
      </c>
      <c r="C2581" s="12">
        <v>0</v>
      </c>
      <c r="D2581" s="12">
        <v>1</v>
      </c>
      <c r="E2581" s="15">
        <v>43922</v>
      </c>
      <c r="F2581" s="12">
        <v>284</v>
      </c>
      <c r="G2581" s="12">
        <v>42.599999999999994</v>
      </c>
      <c r="H2581" s="17">
        <v>1</v>
      </c>
      <c r="I2581" s="31">
        <v>14.999999999999996</v>
      </c>
      <c r="J2581" s="12">
        <v>241.4</v>
      </c>
      <c r="K2581" s="11" t="s">
        <v>60</v>
      </c>
      <c r="L2581" s="11" t="s">
        <v>109</v>
      </c>
      <c r="M2581" s="12">
        <v>76.680000000000007</v>
      </c>
      <c r="N2581" s="13">
        <v>164.72</v>
      </c>
    </row>
    <row r="2582" spans="1:14" x14ac:dyDescent="0.3">
      <c r="A2582" s="7" t="s">
        <v>114</v>
      </c>
      <c r="B2582" s="11" t="s">
        <v>120</v>
      </c>
      <c r="C2582" s="12">
        <v>0</v>
      </c>
      <c r="D2582" s="12">
        <v>0</v>
      </c>
      <c r="E2582" s="15">
        <v>43922</v>
      </c>
      <c r="F2582" s="12">
        <v>168</v>
      </c>
      <c r="G2582" s="12">
        <v>25.200000000000017</v>
      </c>
      <c r="H2582" s="17">
        <v>1</v>
      </c>
      <c r="I2582" s="31">
        <v>15.000000000000011</v>
      </c>
      <c r="J2582" s="12">
        <v>142.79999999999998</v>
      </c>
      <c r="K2582" s="11" t="s">
        <v>11</v>
      </c>
      <c r="L2582" s="11" t="s">
        <v>121</v>
      </c>
      <c r="M2582" s="12">
        <v>75.600000000000009</v>
      </c>
      <c r="N2582" s="13">
        <v>67.199999999999974</v>
      </c>
    </row>
    <row r="2583" spans="1:14" x14ac:dyDescent="0.3">
      <c r="A2583" s="7" t="s">
        <v>132</v>
      </c>
      <c r="B2583" s="11" t="s">
        <v>134</v>
      </c>
      <c r="C2583" s="12">
        <v>0</v>
      </c>
      <c r="D2583" s="12">
        <v>0</v>
      </c>
      <c r="E2583" s="15">
        <v>43922</v>
      </c>
      <c r="F2583" s="12">
        <v>220</v>
      </c>
      <c r="G2583" s="12">
        <v>33</v>
      </c>
      <c r="H2583" s="17">
        <v>1</v>
      </c>
      <c r="I2583" s="31">
        <v>15</v>
      </c>
      <c r="J2583" s="12">
        <v>187</v>
      </c>
      <c r="K2583" s="11" t="s">
        <v>14</v>
      </c>
      <c r="L2583" s="11" t="s">
        <v>15</v>
      </c>
      <c r="M2583" s="12">
        <v>39.6</v>
      </c>
      <c r="N2583" s="13">
        <v>147.4</v>
      </c>
    </row>
    <row r="2584" spans="1:14" x14ac:dyDescent="0.3">
      <c r="A2584" s="7" t="s">
        <v>132</v>
      </c>
      <c r="B2584" s="11" t="s">
        <v>135</v>
      </c>
      <c r="C2584" s="12">
        <v>0</v>
      </c>
      <c r="D2584" s="12">
        <v>0</v>
      </c>
      <c r="E2584" s="15">
        <v>43922</v>
      </c>
      <c r="F2584" s="12">
        <v>220</v>
      </c>
      <c r="G2584" s="12">
        <v>33</v>
      </c>
      <c r="H2584" s="17">
        <v>1</v>
      </c>
      <c r="I2584" s="31">
        <v>15</v>
      </c>
      <c r="J2584" s="12">
        <v>187</v>
      </c>
      <c r="K2584" s="11" t="s">
        <v>14</v>
      </c>
      <c r="L2584" s="11" t="s">
        <v>15</v>
      </c>
      <c r="M2584" s="12">
        <v>39.6</v>
      </c>
      <c r="N2584" s="13">
        <v>147.4</v>
      </c>
    </row>
    <row r="2585" spans="1:14" x14ac:dyDescent="0.3">
      <c r="A2585" s="7" t="s">
        <v>141</v>
      </c>
      <c r="B2585" s="11" t="s">
        <v>146</v>
      </c>
      <c r="C2585" s="12">
        <v>0</v>
      </c>
      <c r="D2585" s="12">
        <v>0</v>
      </c>
      <c r="E2585" s="15">
        <v>43922</v>
      </c>
      <c r="F2585" s="12">
        <v>210</v>
      </c>
      <c r="G2585" s="12">
        <v>31.5</v>
      </c>
      <c r="H2585" s="17">
        <v>1</v>
      </c>
      <c r="I2585" s="31">
        <v>15</v>
      </c>
      <c r="J2585" s="12">
        <v>178.5</v>
      </c>
      <c r="K2585" s="11" t="s">
        <v>14</v>
      </c>
      <c r="L2585" s="11" t="s">
        <v>75</v>
      </c>
      <c r="M2585" s="12">
        <v>37.799999999999997</v>
      </c>
      <c r="N2585" s="13">
        <v>140.69999999999999</v>
      </c>
    </row>
    <row r="2586" spans="1:14" x14ac:dyDescent="0.3">
      <c r="A2586" s="7" t="s">
        <v>150</v>
      </c>
      <c r="B2586" s="11" t="s">
        <v>152</v>
      </c>
      <c r="C2586" s="12">
        <v>0</v>
      </c>
      <c r="D2586" s="12">
        <v>0</v>
      </c>
      <c r="E2586" s="15">
        <v>43922</v>
      </c>
      <c r="F2586" s="12">
        <v>240</v>
      </c>
      <c r="G2586" s="12">
        <v>36</v>
      </c>
      <c r="H2586" s="17">
        <v>1</v>
      </c>
      <c r="I2586" s="31">
        <v>15</v>
      </c>
      <c r="J2586" s="12">
        <v>204</v>
      </c>
      <c r="K2586" s="11" t="s">
        <v>14</v>
      </c>
      <c r="L2586" s="11" t="s">
        <v>17</v>
      </c>
      <c r="M2586" s="12">
        <v>43.199999999999996</v>
      </c>
      <c r="N2586" s="13">
        <v>160.80000000000001</v>
      </c>
    </row>
    <row r="2587" spans="1:14" x14ac:dyDescent="0.3">
      <c r="A2587" s="7" t="s">
        <v>150</v>
      </c>
      <c r="B2587" s="11" t="s">
        <v>153</v>
      </c>
      <c r="C2587" s="12">
        <v>0</v>
      </c>
      <c r="D2587" s="12">
        <v>0</v>
      </c>
      <c r="E2587" s="15">
        <v>43922</v>
      </c>
      <c r="F2587" s="12">
        <v>255</v>
      </c>
      <c r="G2587" s="12">
        <v>38.25</v>
      </c>
      <c r="H2587" s="17">
        <v>1</v>
      </c>
      <c r="I2587" s="31">
        <v>15</v>
      </c>
      <c r="J2587" s="12">
        <v>216.75</v>
      </c>
      <c r="K2587" s="11" t="s">
        <v>20</v>
      </c>
      <c r="L2587" s="11" t="s">
        <v>102</v>
      </c>
      <c r="M2587" s="12">
        <v>66.3</v>
      </c>
      <c r="N2587" s="13">
        <v>150.44999999999999</v>
      </c>
    </row>
    <row r="2588" spans="1:14" x14ac:dyDescent="0.3">
      <c r="A2588" s="7" t="s">
        <v>150</v>
      </c>
      <c r="B2588" s="11" t="s">
        <v>155</v>
      </c>
      <c r="C2588" s="12">
        <v>0</v>
      </c>
      <c r="D2588" s="12">
        <v>0</v>
      </c>
      <c r="E2588" s="15">
        <v>43922</v>
      </c>
      <c r="F2588" s="12">
        <v>258</v>
      </c>
      <c r="G2588" s="12">
        <v>38.700000000000017</v>
      </c>
      <c r="H2588" s="17">
        <v>1</v>
      </c>
      <c r="I2588" s="31">
        <v>15.000000000000007</v>
      </c>
      <c r="J2588" s="12">
        <v>219.29999999999998</v>
      </c>
      <c r="K2588" s="11" t="s">
        <v>20</v>
      </c>
      <c r="L2588" s="11" t="s">
        <v>105</v>
      </c>
      <c r="M2588" s="12">
        <v>72.240000000000009</v>
      </c>
      <c r="N2588" s="13">
        <v>147.05999999999997</v>
      </c>
    </row>
    <row r="2589" spans="1:14" x14ac:dyDescent="0.3">
      <c r="A2589" s="7" t="s">
        <v>150</v>
      </c>
      <c r="B2589" s="11" t="s">
        <v>157</v>
      </c>
      <c r="C2589" s="12">
        <v>0</v>
      </c>
      <c r="D2589" s="12">
        <v>0</v>
      </c>
      <c r="E2589" s="15">
        <v>43922</v>
      </c>
      <c r="F2589" s="12">
        <v>313</v>
      </c>
      <c r="G2589" s="12">
        <v>46.949999999999989</v>
      </c>
      <c r="H2589" s="17">
        <v>1</v>
      </c>
      <c r="I2589" s="31">
        <v>14.999999999999996</v>
      </c>
      <c r="J2589" s="12">
        <v>266.05</v>
      </c>
      <c r="K2589" s="11" t="s">
        <v>20</v>
      </c>
      <c r="L2589" s="11" t="s">
        <v>21</v>
      </c>
      <c r="M2589" s="12">
        <v>93.899999999999991</v>
      </c>
      <c r="N2589" s="13">
        <v>172.15000000000003</v>
      </c>
    </row>
    <row r="2590" spans="1:14" x14ac:dyDescent="0.3">
      <c r="A2590" s="7" t="s">
        <v>160</v>
      </c>
      <c r="B2590" s="11" t="s">
        <v>169</v>
      </c>
      <c r="C2590" s="12">
        <v>0</v>
      </c>
      <c r="D2590" s="12">
        <v>1</v>
      </c>
      <c r="E2590" s="15">
        <v>43922</v>
      </c>
      <c r="F2590" s="12">
        <v>345</v>
      </c>
      <c r="G2590" s="12">
        <v>51.75</v>
      </c>
      <c r="H2590" s="17">
        <v>1</v>
      </c>
      <c r="I2590" s="31">
        <v>15</v>
      </c>
      <c r="J2590" s="12">
        <v>293.25</v>
      </c>
      <c r="K2590" s="11" t="s">
        <v>63</v>
      </c>
      <c r="L2590" s="11" t="s">
        <v>116</v>
      </c>
      <c r="M2590" s="12">
        <v>106.95</v>
      </c>
      <c r="N2590" s="13">
        <v>186.3</v>
      </c>
    </row>
    <row r="2591" spans="1:14" x14ac:dyDescent="0.3">
      <c r="A2591" s="7" t="s">
        <v>219</v>
      </c>
      <c r="B2591" s="11" t="s">
        <v>222</v>
      </c>
      <c r="C2591" s="12">
        <v>0</v>
      </c>
      <c r="D2591" s="12">
        <v>1</v>
      </c>
      <c r="E2591" s="15">
        <v>43922</v>
      </c>
      <c r="F2591" s="12">
        <v>579</v>
      </c>
      <c r="G2591" s="12">
        <v>86.850000000000023</v>
      </c>
      <c r="H2591" s="17">
        <v>1</v>
      </c>
      <c r="I2591" s="31">
        <v>15.000000000000005</v>
      </c>
      <c r="J2591" s="12">
        <v>492.15</v>
      </c>
      <c r="K2591" s="11" t="s">
        <v>41</v>
      </c>
      <c r="L2591" s="11" t="s">
        <v>197</v>
      </c>
      <c r="M2591" s="12">
        <v>167.91</v>
      </c>
      <c r="N2591" s="13">
        <v>324.24</v>
      </c>
    </row>
    <row r="2592" spans="1:14" x14ac:dyDescent="0.3">
      <c r="A2592" s="7" t="s">
        <v>402</v>
      </c>
      <c r="B2592" s="11" t="s">
        <v>404</v>
      </c>
      <c r="C2592" s="12">
        <v>0</v>
      </c>
      <c r="D2592" s="12">
        <v>0</v>
      </c>
      <c r="E2592" s="15">
        <v>43922</v>
      </c>
      <c r="F2592" s="12">
        <v>992</v>
      </c>
      <c r="G2592" s="12">
        <v>148.80000000000007</v>
      </c>
      <c r="H2592" s="17">
        <v>1</v>
      </c>
      <c r="I2592" s="31">
        <v>15.000000000000007</v>
      </c>
      <c r="J2592" s="12">
        <v>843.19999999999993</v>
      </c>
      <c r="K2592" s="11" t="s">
        <v>23</v>
      </c>
      <c r="L2592" s="11" t="s">
        <v>405</v>
      </c>
      <c r="M2592" s="12">
        <v>277.76000000000005</v>
      </c>
      <c r="N2592" s="13">
        <v>565.43999999999983</v>
      </c>
    </row>
    <row r="2593" spans="1:14" x14ac:dyDescent="0.3">
      <c r="A2593" s="7" t="s">
        <v>416</v>
      </c>
      <c r="B2593" s="11" t="s">
        <v>418</v>
      </c>
      <c r="C2593" s="12">
        <v>0</v>
      </c>
      <c r="D2593" s="12">
        <v>1</v>
      </c>
      <c r="E2593" s="15">
        <v>43922</v>
      </c>
      <c r="F2593" s="12">
        <v>220</v>
      </c>
      <c r="G2593" s="12">
        <v>33</v>
      </c>
      <c r="H2593" s="17">
        <v>1</v>
      </c>
      <c r="I2593" s="31">
        <v>15</v>
      </c>
      <c r="J2593" s="12">
        <v>187</v>
      </c>
      <c r="K2593" s="11" t="s">
        <v>14</v>
      </c>
      <c r="L2593" s="11" t="s">
        <v>15</v>
      </c>
      <c r="M2593" s="12">
        <v>39.6</v>
      </c>
      <c r="N2593" s="13">
        <v>147.4</v>
      </c>
    </row>
    <row r="2594" spans="1:14" x14ac:dyDescent="0.3">
      <c r="A2594" s="7" t="s">
        <v>645</v>
      </c>
      <c r="B2594" s="11" t="s">
        <v>647</v>
      </c>
      <c r="C2594" s="12">
        <v>0</v>
      </c>
      <c r="D2594" s="12">
        <v>1</v>
      </c>
      <c r="E2594" s="15">
        <v>43922</v>
      </c>
      <c r="F2594" s="12">
        <v>383</v>
      </c>
      <c r="G2594" s="12">
        <v>57.449999999999989</v>
      </c>
      <c r="H2594" s="17">
        <v>1</v>
      </c>
      <c r="I2594" s="31">
        <v>14.999999999999996</v>
      </c>
      <c r="J2594" s="12">
        <v>325.55</v>
      </c>
      <c r="K2594" s="11" t="s">
        <v>63</v>
      </c>
      <c r="L2594" s="11" t="s">
        <v>66</v>
      </c>
      <c r="M2594" s="12">
        <v>122.56</v>
      </c>
      <c r="N2594" s="13">
        <v>202.99</v>
      </c>
    </row>
    <row r="2595" spans="1:14" x14ac:dyDescent="0.3">
      <c r="A2595" s="7" t="s">
        <v>666</v>
      </c>
      <c r="B2595" s="11" t="s">
        <v>668</v>
      </c>
      <c r="C2595" s="12">
        <v>0</v>
      </c>
      <c r="D2595" s="12">
        <v>0</v>
      </c>
      <c r="E2595" s="15">
        <v>43922</v>
      </c>
      <c r="F2595" s="12">
        <v>317</v>
      </c>
      <c r="G2595" s="12">
        <v>47.550000000000011</v>
      </c>
      <c r="H2595" s="17">
        <v>1</v>
      </c>
      <c r="I2595" s="31">
        <v>15.000000000000002</v>
      </c>
      <c r="J2595" s="12">
        <v>269.45</v>
      </c>
      <c r="K2595" s="11" t="s">
        <v>60</v>
      </c>
      <c r="L2595" s="11" t="s">
        <v>245</v>
      </c>
      <c r="M2595" s="12">
        <v>98.27</v>
      </c>
      <c r="N2595" s="13">
        <v>171.18</v>
      </c>
    </row>
    <row r="2596" spans="1:14" x14ac:dyDescent="0.3">
      <c r="A2596" s="7" t="s">
        <v>666</v>
      </c>
      <c r="B2596" s="11" t="s">
        <v>669</v>
      </c>
      <c r="C2596" s="12">
        <v>0</v>
      </c>
      <c r="D2596" s="12">
        <v>0</v>
      </c>
      <c r="E2596" s="15">
        <v>43922</v>
      </c>
      <c r="F2596" s="12">
        <v>345</v>
      </c>
      <c r="G2596" s="12">
        <v>51.75</v>
      </c>
      <c r="H2596" s="17">
        <v>1</v>
      </c>
      <c r="I2596" s="31">
        <v>15</v>
      </c>
      <c r="J2596" s="12">
        <v>293.25</v>
      </c>
      <c r="K2596" s="11" t="s">
        <v>63</v>
      </c>
      <c r="L2596" s="11" t="s">
        <v>116</v>
      </c>
      <c r="M2596" s="12">
        <v>106.95</v>
      </c>
      <c r="N2596" s="13">
        <v>186.3</v>
      </c>
    </row>
    <row r="2597" spans="1:14" x14ac:dyDescent="0.3">
      <c r="A2597" s="7" t="s">
        <v>666</v>
      </c>
      <c r="B2597" s="11" t="s">
        <v>670</v>
      </c>
      <c r="C2597" s="12">
        <v>0</v>
      </c>
      <c r="D2597" s="12">
        <v>0</v>
      </c>
      <c r="E2597" s="15">
        <v>43922</v>
      </c>
      <c r="F2597" s="12">
        <v>383</v>
      </c>
      <c r="G2597" s="12">
        <v>57.449999999999989</v>
      </c>
      <c r="H2597" s="17">
        <v>1</v>
      </c>
      <c r="I2597" s="31">
        <v>14.999999999999996</v>
      </c>
      <c r="J2597" s="12">
        <v>325.55</v>
      </c>
      <c r="K2597" s="11" t="s">
        <v>63</v>
      </c>
      <c r="L2597" s="11" t="s">
        <v>66</v>
      </c>
      <c r="M2597" s="12">
        <v>122.56</v>
      </c>
      <c r="N2597" s="13">
        <v>202.99</v>
      </c>
    </row>
    <row r="2598" spans="1:14" x14ac:dyDescent="0.3">
      <c r="A2598" s="7" t="s">
        <v>666</v>
      </c>
      <c r="B2598" s="11" t="s">
        <v>671</v>
      </c>
      <c r="C2598" s="12">
        <v>0</v>
      </c>
      <c r="D2598" s="12">
        <v>1</v>
      </c>
      <c r="E2598" s="15">
        <v>43922</v>
      </c>
      <c r="F2598" s="12">
        <v>383</v>
      </c>
      <c r="G2598" s="12">
        <v>57.449999999999989</v>
      </c>
      <c r="H2598" s="17">
        <v>1</v>
      </c>
      <c r="I2598" s="31">
        <v>14.999999999999996</v>
      </c>
      <c r="J2598" s="12">
        <v>325.55</v>
      </c>
      <c r="K2598" s="11" t="s">
        <v>63</v>
      </c>
      <c r="L2598" s="11" t="s">
        <v>66</v>
      </c>
      <c r="M2598" s="12">
        <v>122.56</v>
      </c>
      <c r="N2598" s="13">
        <v>202.99</v>
      </c>
    </row>
    <row r="2599" spans="1:14" x14ac:dyDescent="0.3">
      <c r="A2599" s="7" t="s">
        <v>683</v>
      </c>
      <c r="B2599" s="11" t="s">
        <v>685</v>
      </c>
      <c r="C2599" s="12">
        <v>0</v>
      </c>
      <c r="D2599" s="12">
        <v>1</v>
      </c>
      <c r="E2599" s="15">
        <v>43922</v>
      </c>
      <c r="F2599" s="12">
        <v>172</v>
      </c>
      <c r="G2599" s="12">
        <v>25.800000000000011</v>
      </c>
      <c r="H2599" s="17">
        <v>1</v>
      </c>
      <c r="I2599" s="31">
        <v>15.000000000000007</v>
      </c>
      <c r="J2599" s="12">
        <v>146.19999999999999</v>
      </c>
      <c r="K2599" s="11" t="s">
        <v>11</v>
      </c>
      <c r="L2599" s="11" t="s">
        <v>71</v>
      </c>
      <c r="M2599" s="12">
        <v>65.36</v>
      </c>
      <c r="N2599" s="13">
        <v>80.839999999999989</v>
      </c>
    </row>
    <row r="2600" spans="1:14" x14ac:dyDescent="0.3">
      <c r="A2600" s="7" t="s">
        <v>693</v>
      </c>
      <c r="B2600" s="11" t="s">
        <v>698</v>
      </c>
      <c r="C2600" s="12">
        <v>0</v>
      </c>
      <c r="D2600" s="12">
        <v>0</v>
      </c>
      <c r="E2600" s="15">
        <v>43922</v>
      </c>
      <c r="F2600" s="12">
        <v>240</v>
      </c>
      <c r="G2600" s="12">
        <v>36</v>
      </c>
      <c r="H2600" s="17">
        <v>1</v>
      </c>
      <c r="I2600" s="31">
        <v>15</v>
      </c>
      <c r="J2600" s="12">
        <v>204</v>
      </c>
      <c r="K2600" s="11" t="s">
        <v>14</v>
      </c>
      <c r="L2600" s="11" t="s">
        <v>17</v>
      </c>
      <c r="M2600" s="12">
        <v>43.199999999999996</v>
      </c>
      <c r="N2600" s="13">
        <v>160.80000000000001</v>
      </c>
    </row>
    <row r="2601" spans="1:14" x14ac:dyDescent="0.3">
      <c r="A2601" s="7" t="s">
        <v>4461</v>
      </c>
      <c r="B2601" s="11" t="s">
        <v>4462</v>
      </c>
      <c r="C2601" s="12">
        <v>1</v>
      </c>
      <c r="D2601" s="12">
        <v>1</v>
      </c>
      <c r="E2601" s="15">
        <v>43922</v>
      </c>
      <c r="F2601" s="12">
        <v>168</v>
      </c>
      <c r="G2601" s="12">
        <v>25.200000000000017</v>
      </c>
      <c r="H2601" s="17">
        <v>1</v>
      </c>
      <c r="I2601" s="31">
        <v>15.000000000000011</v>
      </c>
      <c r="J2601" s="12">
        <v>142.79999999999998</v>
      </c>
      <c r="K2601" s="11" t="s">
        <v>11</v>
      </c>
      <c r="L2601" s="11" t="s">
        <v>121</v>
      </c>
      <c r="M2601" s="12">
        <v>75.600000000000009</v>
      </c>
      <c r="N2601" s="13">
        <v>67.199999999999974</v>
      </c>
    </row>
    <row r="2602" spans="1:14" x14ac:dyDescent="0.3">
      <c r="A2602" s="7" t="s">
        <v>4463</v>
      </c>
      <c r="B2602" s="11" t="s">
        <v>4464</v>
      </c>
      <c r="C2602" s="12">
        <v>1</v>
      </c>
      <c r="D2602" s="12">
        <v>1</v>
      </c>
      <c r="E2602" s="15">
        <v>43922</v>
      </c>
      <c r="F2602" s="12">
        <v>144</v>
      </c>
      <c r="G2602" s="12">
        <v>21.600000000000009</v>
      </c>
      <c r="H2602" s="17">
        <v>1</v>
      </c>
      <c r="I2602" s="31">
        <v>15.000000000000005</v>
      </c>
      <c r="J2602" s="12">
        <v>122.39999999999999</v>
      </c>
      <c r="K2602" s="11" t="s">
        <v>11</v>
      </c>
      <c r="L2602" s="11" t="s">
        <v>119</v>
      </c>
      <c r="M2602" s="12">
        <v>66.240000000000009</v>
      </c>
      <c r="N2602" s="13">
        <v>56.159999999999982</v>
      </c>
    </row>
    <row r="2603" spans="1:14" x14ac:dyDescent="0.3">
      <c r="A2603" s="7" t="s">
        <v>4465</v>
      </c>
      <c r="B2603" s="11" t="s">
        <v>4466</v>
      </c>
      <c r="C2603" s="12">
        <v>1</v>
      </c>
      <c r="D2603" s="12">
        <v>1</v>
      </c>
      <c r="E2603" s="15">
        <v>43922</v>
      </c>
      <c r="F2603" s="12">
        <v>205</v>
      </c>
      <c r="G2603" s="12">
        <v>30.75</v>
      </c>
      <c r="H2603" s="17">
        <v>1</v>
      </c>
      <c r="I2603" s="31">
        <v>15</v>
      </c>
      <c r="J2603" s="12">
        <v>174.25</v>
      </c>
      <c r="K2603" s="11" t="s">
        <v>14</v>
      </c>
      <c r="L2603" s="11" t="s">
        <v>87</v>
      </c>
      <c r="M2603" s="12">
        <v>36.9</v>
      </c>
      <c r="N2603" s="13">
        <v>137.35</v>
      </c>
    </row>
    <row r="2604" spans="1:14" x14ac:dyDescent="0.3">
      <c r="A2604" s="7" t="s">
        <v>4467</v>
      </c>
      <c r="B2604" s="11" t="s">
        <v>4468</v>
      </c>
      <c r="C2604" s="12">
        <v>1</v>
      </c>
      <c r="D2604" s="12">
        <v>1</v>
      </c>
      <c r="E2604" s="15">
        <v>43922</v>
      </c>
      <c r="F2604" s="12">
        <v>240</v>
      </c>
      <c r="G2604" s="12">
        <v>36</v>
      </c>
      <c r="H2604" s="17">
        <v>1</v>
      </c>
      <c r="I2604" s="31">
        <v>15</v>
      </c>
      <c r="J2604" s="12">
        <v>204</v>
      </c>
      <c r="K2604" s="11" t="s">
        <v>14</v>
      </c>
      <c r="L2604" s="11" t="s">
        <v>17</v>
      </c>
      <c r="M2604" s="12">
        <v>43.199999999999996</v>
      </c>
      <c r="N2604" s="13">
        <v>160.80000000000001</v>
      </c>
    </row>
    <row r="2605" spans="1:14" x14ac:dyDescent="0.3">
      <c r="A2605" s="7" t="s">
        <v>4469</v>
      </c>
      <c r="B2605" s="11" t="s">
        <v>4470</v>
      </c>
      <c r="C2605" s="12">
        <v>1</v>
      </c>
      <c r="D2605" s="12">
        <v>1</v>
      </c>
      <c r="E2605" s="15">
        <v>43922</v>
      </c>
      <c r="F2605" s="12">
        <v>220</v>
      </c>
      <c r="G2605" s="12">
        <v>33</v>
      </c>
      <c r="H2605" s="17">
        <v>1</v>
      </c>
      <c r="I2605" s="31">
        <v>15</v>
      </c>
      <c r="J2605" s="12">
        <v>187</v>
      </c>
      <c r="K2605" s="11" t="s">
        <v>14</v>
      </c>
      <c r="L2605" s="11" t="s">
        <v>15</v>
      </c>
      <c r="M2605" s="12">
        <v>39.6</v>
      </c>
      <c r="N2605" s="13">
        <v>147.4</v>
      </c>
    </row>
    <row r="2606" spans="1:14" x14ac:dyDescent="0.3">
      <c r="A2606" s="7" t="s">
        <v>4471</v>
      </c>
      <c r="B2606" s="11" t="s">
        <v>4472</v>
      </c>
      <c r="C2606" s="12">
        <v>1</v>
      </c>
      <c r="D2606" s="12">
        <v>1</v>
      </c>
      <c r="E2606" s="15">
        <v>43922</v>
      </c>
      <c r="F2606" s="12">
        <v>278</v>
      </c>
      <c r="G2606" s="12">
        <v>41.700000000000017</v>
      </c>
      <c r="H2606" s="17">
        <v>1</v>
      </c>
      <c r="I2606" s="31">
        <v>15.000000000000005</v>
      </c>
      <c r="J2606" s="12">
        <v>236.29999999999998</v>
      </c>
      <c r="K2606" s="11" t="s">
        <v>60</v>
      </c>
      <c r="L2606" s="11" t="s">
        <v>518</v>
      </c>
      <c r="M2606" s="12">
        <v>88.960000000000008</v>
      </c>
      <c r="N2606" s="13">
        <v>147.33999999999997</v>
      </c>
    </row>
    <row r="2607" spans="1:14" x14ac:dyDescent="0.3">
      <c r="A2607" s="7" t="s">
        <v>4473</v>
      </c>
      <c r="B2607" s="11" t="s">
        <v>4474</v>
      </c>
      <c r="C2607" s="12">
        <v>1</v>
      </c>
      <c r="D2607" s="12">
        <v>1</v>
      </c>
      <c r="E2607" s="15">
        <v>43922</v>
      </c>
      <c r="F2607" s="12">
        <v>447</v>
      </c>
      <c r="G2607" s="12">
        <v>67.050000000000011</v>
      </c>
      <c r="H2607" s="17">
        <v>1</v>
      </c>
      <c r="I2607" s="31">
        <v>15.000000000000002</v>
      </c>
      <c r="J2607" s="12">
        <v>379.95</v>
      </c>
      <c r="K2607" s="11" t="s">
        <v>63</v>
      </c>
      <c r="L2607" s="11" t="s">
        <v>64</v>
      </c>
      <c r="M2607" s="12">
        <v>156.44999999999999</v>
      </c>
      <c r="N2607" s="13">
        <v>223.5</v>
      </c>
    </row>
    <row r="2608" spans="1:14" x14ac:dyDescent="0.3">
      <c r="A2608" s="7" t="s">
        <v>4475</v>
      </c>
      <c r="B2608" s="11" t="s">
        <v>4476</v>
      </c>
      <c r="C2608" s="12">
        <v>1</v>
      </c>
      <c r="D2608" s="12">
        <v>1</v>
      </c>
      <c r="E2608" s="15">
        <v>43922</v>
      </c>
      <c r="F2608" s="12">
        <v>144</v>
      </c>
      <c r="G2608" s="12">
        <v>21.600000000000009</v>
      </c>
      <c r="H2608" s="17">
        <v>1</v>
      </c>
      <c r="I2608" s="31">
        <v>15.000000000000005</v>
      </c>
      <c r="J2608" s="12">
        <v>122.39999999999999</v>
      </c>
      <c r="K2608" s="11" t="s">
        <v>11</v>
      </c>
      <c r="L2608" s="11" t="s">
        <v>119</v>
      </c>
      <c r="M2608" s="12">
        <v>66.240000000000009</v>
      </c>
      <c r="N2608" s="13">
        <v>56.159999999999982</v>
      </c>
    </row>
    <row r="2609" spans="1:14" x14ac:dyDescent="0.3">
      <c r="A2609" s="7" t="s">
        <v>4477</v>
      </c>
      <c r="B2609" s="11" t="s">
        <v>4478</v>
      </c>
      <c r="C2609" s="12">
        <v>1</v>
      </c>
      <c r="D2609" s="12">
        <v>1</v>
      </c>
      <c r="E2609" s="15">
        <v>43922</v>
      </c>
      <c r="F2609" s="12">
        <v>205</v>
      </c>
      <c r="G2609" s="12">
        <v>30.75</v>
      </c>
      <c r="H2609" s="17">
        <v>1</v>
      </c>
      <c r="I2609" s="31">
        <v>15</v>
      </c>
      <c r="J2609" s="12">
        <v>174.25</v>
      </c>
      <c r="K2609" s="11" t="s">
        <v>14</v>
      </c>
      <c r="L2609" s="11" t="s">
        <v>87</v>
      </c>
      <c r="M2609" s="12">
        <v>36.9</v>
      </c>
      <c r="N2609" s="13">
        <v>137.35</v>
      </c>
    </row>
    <row r="2610" spans="1:14" x14ac:dyDescent="0.3">
      <c r="A2610" s="7" t="s">
        <v>4479</v>
      </c>
      <c r="B2610" s="11" t="s">
        <v>4480</v>
      </c>
      <c r="C2610" s="12">
        <v>1</v>
      </c>
      <c r="D2610" s="12">
        <v>1</v>
      </c>
      <c r="E2610" s="15">
        <v>43922</v>
      </c>
      <c r="F2610" s="12">
        <v>210</v>
      </c>
      <c r="G2610" s="12">
        <v>31.5</v>
      </c>
      <c r="H2610" s="17">
        <v>1</v>
      </c>
      <c r="I2610" s="31">
        <v>15</v>
      </c>
      <c r="J2610" s="12">
        <v>178.5</v>
      </c>
      <c r="K2610" s="11" t="s">
        <v>14</v>
      </c>
      <c r="L2610" s="11" t="s">
        <v>75</v>
      </c>
      <c r="M2610" s="12">
        <v>37.799999999999997</v>
      </c>
      <c r="N2610" s="13">
        <v>140.69999999999999</v>
      </c>
    </row>
    <row r="2611" spans="1:14" x14ac:dyDescent="0.3">
      <c r="A2611" s="7" t="s">
        <v>4481</v>
      </c>
      <c r="B2611" s="11" t="s">
        <v>4482</v>
      </c>
      <c r="C2611" s="12">
        <v>1</v>
      </c>
      <c r="D2611" s="12">
        <v>1</v>
      </c>
      <c r="E2611" s="15">
        <v>43922</v>
      </c>
      <c r="F2611" s="12">
        <v>240</v>
      </c>
      <c r="G2611" s="12">
        <v>36</v>
      </c>
      <c r="H2611" s="17">
        <v>1</v>
      </c>
      <c r="I2611" s="31">
        <v>15</v>
      </c>
      <c r="J2611" s="12">
        <v>204</v>
      </c>
      <c r="K2611" s="11" t="s">
        <v>14</v>
      </c>
      <c r="L2611" s="11" t="s">
        <v>17</v>
      </c>
      <c r="M2611" s="12">
        <v>43.199999999999996</v>
      </c>
      <c r="N2611" s="13">
        <v>160.80000000000001</v>
      </c>
    </row>
    <row r="2612" spans="1:14" x14ac:dyDescent="0.3">
      <c r="A2612" s="7" t="s">
        <v>4483</v>
      </c>
      <c r="B2612" s="11" t="s">
        <v>4484</v>
      </c>
      <c r="C2612" s="12">
        <v>1</v>
      </c>
      <c r="D2612" s="12">
        <v>1</v>
      </c>
      <c r="E2612" s="15">
        <v>43922</v>
      </c>
      <c r="F2612" s="12">
        <v>313</v>
      </c>
      <c r="G2612" s="12">
        <v>46.949999999999989</v>
      </c>
      <c r="H2612" s="17">
        <v>1</v>
      </c>
      <c r="I2612" s="31">
        <v>14.999999999999996</v>
      </c>
      <c r="J2612" s="12">
        <v>266.05</v>
      </c>
      <c r="K2612" s="11" t="s">
        <v>20</v>
      </c>
      <c r="L2612" s="11" t="s">
        <v>21</v>
      </c>
      <c r="M2612" s="12">
        <v>93.899999999999991</v>
      </c>
      <c r="N2612" s="13">
        <v>172.15000000000003</v>
      </c>
    </row>
    <row r="2613" spans="1:14" x14ac:dyDescent="0.3">
      <c r="A2613" s="7" t="s">
        <v>4485</v>
      </c>
      <c r="B2613" s="11" t="s">
        <v>4486</v>
      </c>
      <c r="C2613" s="12">
        <v>1</v>
      </c>
      <c r="D2613" s="12">
        <v>1</v>
      </c>
      <c r="E2613" s="15">
        <v>43922</v>
      </c>
      <c r="F2613" s="12">
        <v>313</v>
      </c>
      <c r="G2613" s="12">
        <v>46.949999999999989</v>
      </c>
      <c r="H2613" s="17">
        <v>1</v>
      </c>
      <c r="I2613" s="31">
        <v>14.999999999999996</v>
      </c>
      <c r="J2613" s="12">
        <v>266.05</v>
      </c>
      <c r="K2613" s="11" t="s">
        <v>20</v>
      </c>
      <c r="L2613" s="11" t="s">
        <v>21</v>
      </c>
      <c r="M2613" s="12">
        <v>93.899999999999991</v>
      </c>
      <c r="N2613" s="13">
        <v>172.15000000000003</v>
      </c>
    </row>
    <row r="2614" spans="1:14" x14ac:dyDescent="0.3">
      <c r="A2614" s="7" t="s">
        <v>4487</v>
      </c>
      <c r="B2614" s="11" t="s">
        <v>4488</v>
      </c>
      <c r="C2614" s="12">
        <v>1</v>
      </c>
      <c r="D2614" s="12">
        <v>1</v>
      </c>
      <c r="E2614" s="15">
        <v>43922</v>
      </c>
      <c r="F2614" s="12">
        <v>255</v>
      </c>
      <c r="G2614" s="12">
        <v>38.25</v>
      </c>
      <c r="H2614" s="17">
        <v>1</v>
      </c>
      <c r="I2614" s="31">
        <v>15</v>
      </c>
      <c r="J2614" s="12">
        <v>216.75</v>
      </c>
      <c r="K2614" s="11" t="s">
        <v>20</v>
      </c>
      <c r="L2614" s="11" t="s">
        <v>102</v>
      </c>
      <c r="M2614" s="12">
        <v>66.3</v>
      </c>
      <c r="N2614" s="13">
        <v>150.44999999999999</v>
      </c>
    </row>
    <row r="2615" spans="1:14" x14ac:dyDescent="0.3">
      <c r="A2615" s="7" t="s">
        <v>4489</v>
      </c>
      <c r="B2615" s="11" t="s">
        <v>4490</v>
      </c>
      <c r="C2615" s="12">
        <v>1</v>
      </c>
      <c r="D2615" s="12">
        <v>1</v>
      </c>
      <c r="E2615" s="15">
        <v>43922</v>
      </c>
      <c r="F2615" s="12">
        <v>283</v>
      </c>
      <c r="G2615" s="12">
        <v>42.450000000000017</v>
      </c>
      <c r="H2615" s="17">
        <v>1</v>
      </c>
      <c r="I2615" s="31">
        <v>15.000000000000005</v>
      </c>
      <c r="J2615" s="12">
        <v>240.54999999999998</v>
      </c>
      <c r="K2615" s="11" t="s">
        <v>60</v>
      </c>
      <c r="L2615" s="11" t="s">
        <v>745</v>
      </c>
      <c r="M2615" s="12">
        <v>82.07</v>
      </c>
      <c r="N2615" s="13">
        <v>158.47999999999999</v>
      </c>
    </row>
    <row r="2616" spans="1:14" x14ac:dyDescent="0.3">
      <c r="A2616" s="7" t="s">
        <v>4491</v>
      </c>
      <c r="B2616" s="11" t="s">
        <v>4492</v>
      </c>
      <c r="C2616" s="12">
        <v>1</v>
      </c>
      <c r="D2616" s="12">
        <v>1</v>
      </c>
      <c r="E2616" s="15">
        <v>43922</v>
      </c>
      <c r="F2616" s="12">
        <v>383</v>
      </c>
      <c r="G2616" s="12">
        <v>57.449999999999989</v>
      </c>
      <c r="H2616" s="17">
        <v>1</v>
      </c>
      <c r="I2616" s="31">
        <v>14.999999999999996</v>
      </c>
      <c r="J2616" s="12">
        <v>325.55</v>
      </c>
      <c r="K2616" s="11" t="s">
        <v>63</v>
      </c>
      <c r="L2616" s="11" t="s">
        <v>66</v>
      </c>
      <c r="M2616" s="12">
        <v>122.56</v>
      </c>
      <c r="N2616" s="13">
        <v>202.99</v>
      </c>
    </row>
    <row r="2617" spans="1:14" x14ac:dyDescent="0.3">
      <c r="A2617" s="7" t="s">
        <v>4493</v>
      </c>
      <c r="B2617" s="11" t="s">
        <v>4494</v>
      </c>
      <c r="C2617" s="12">
        <v>1</v>
      </c>
      <c r="D2617" s="12">
        <v>1</v>
      </c>
      <c r="E2617" s="15">
        <v>43922</v>
      </c>
      <c r="F2617" s="12">
        <v>168</v>
      </c>
      <c r="G2617" s="12">
        <v>25.200000000000017</v>
      </c>
      <c r="H2617" s="17">
        <v>1</v>
      </c>
      <c r="I2617" s="31">
        <v>15.000000000000011</v>
      </c>
      <c r="J2617" s="12">
        <v>142.79999999999998</v>
      </c>
      <c r="K2617" s="11" t="s">
        <v>11</v>
      </c>
      <c r="L2617" s="11" t="s">
        <v>121</v>
      </c>
      <c r="M2617" s="12">
        <v>75.600000000000009</v>
      </c>
      <c r="N2617" s="13">
        <v>67.199999999999974</v>
      </c>
    </row>
    <row r="2618" spans="1:14" x14ac:dyDescent="0.3">
      <c r="A2618" s="7" t="s">
        <v>4495</v>
      </c>
      <c r="B2618" s="11" t="s">
        <v>4496</v>
      </c>
      <c r="C2618" s="12">
        <v>1</v>
      </c>
      <c r="D2618" s="12">
        <v>1</v>
      </c>
      <c r="E2618" s="15">
        <v>43922</v>
      </c>
      <c r="F2618" s="12">
        <v>168</v>
      </c>
      <c r="G2618" s="12">
        <v>25.200000000000017</v>
      </c>
      <c r="H2618" s="17">
        <v>1</v>
      </c>
      <c r="I2618" s="31">
        <v>15.000000000000011</v>
      </c>
      <c r="J2618" s="12">
        <v>142.79999999999998</v>
      </c>
      <c r="K2618" s="11" t="s">
        <v>11</v>
      </c>
      <c r="L2618" s="11" t="s">
        <v>12</v>
      </c>
      <c r="M2618" s="12">
        <v>25.2</v>
      </c>
      <c r="N2618" s="13">
        <v>117.59999999999998</v>
      </c>
    </row>
    <row r="2619" spans="1:14" x14ac:dyDescent="0.3">
      <c r="A2619" s="7" t="s">
        <v>4497</v>
      </c>
      <c r="B2619" s="11" t="s">
        <v>4498</v>
      </c>
      <c r="C2619" s="12">
        <v>1</v>
      </c>
      <c r="D2619" s="12">
        <v>1</v>
      </c>
      <c r="E2619" s="15">
        <v>43922</v>
      </c>
      <c r="F2619" s="12">
        <v>168</v>
      </c>
      <c r="G2619" s="12">
        <v>25.200000000000017</v>
      </c>
      <c r="H2619" s="17">
        <v>1</v>
      </c>
      <c r="I2619" s="31">
        <v>15.000000000000011</v>
      </c>
      <c r="J2619" s="12">
        <v>142.79999999999998</v>
      </c>
      <c r="K2619" s="11" t="s">
        <v>11</v>
      </c>
      <c r="L2619" s="11" t="s">
        <v>121</v>
      </c>
      <c r="M2619" s="12">
        <v>75.600000000000009</v>
      </c>
      <c r="N2619" s="13">
        <v>67.199999999999974</v>
      </c>
    </row>
    <row r="2620" spans="1:14" x14ac:dyDescent="0.3">
      <c r="A2620" s="7" t="s">
        <v>4499</v>
      </c>
      <c r="B2620" s="11" t="s">
        <v>4500</v>
      </c>
      <c r="C2620" s="12">
        <v>1</v>
      </c>
      <c r="D2620" s="12">
        <v>1</v>
      </c>
      <c r="E2620" s="15">
        <v>43922</v>
      </c>
      <c r="F2620" s="12">
        <v>220</v>
      </c>
      <c r="G2620" s="12">
        <v>33</v>
      </c>
      <c r="H2620" s="17">
        <v>1</v>
      </c>
      <c r="I2620" s="31">
        <v>15</v>
      </c>
      <c r="J2620" s="12">
        <v>187</v>
      </c>
      <c r="K2620" s="11" t="s">
        <v>14</v>
      </c>
      <c r="L2620" s="11" t="s">
        <v>15</v>
      </c>
      <c r="M2620" s="12">
        <v>39.6</v>
      </c>
      <c r="N2620" s="13">
        <v>147.4</v>
      </c>
    </row>
    <row r="2621" spans="1:14" x14ac:dyDescent="0.3">
      <c r="A2621" s="7" t="s">
        <v>4501</v>
      </c>
      <c r="B2621" s="11" t="s">
        <v>4502</v>
      </c>
      <c r="C2621" s="12">
        <v>1</v>
      </c>
      <c r="D2621" s="12">
        <v>1</v>
      </c>
      <c r="E2621" s="15">
        <v>43922</v>
      </c>
      <c r="F2621" s="12">
        <v>192</v>
      </c>
      <c r="G2621" s="12">
        <v>28.800000000000011</v>
      </c>
      <c r="H2621" s="17">
        <v>1</v>
      </c>
      <c r="I2621" s="31">
        <v>15.000000000000005</v>
      </c>
      <c r="J2621" s="12">
        <v>163.19999999999999</v>
      </c>
      <c r="K2621" s="11" t="s">
        <v>14</v>
      </c>
      <c r="L2621" s="11" t="s">
        <v>78</v>
      </c>
      <c r="M2621" s="12">
        <v>34.56</v>
      </c>
      <c r="N2621" s="13">
        <v>128.63999999999999</v>
      </c>
    </row>
    <row r="2622" spans="1:14" x14ac:dyDescent="0.3">
      <c r="A2622" s="7" t="s">
        <v>4503</v>
      </c>
      <c r="B2622" s="11" t="s">
        <v>4504</v>
      </c>
      <c r="C2622" s="12">
        <v>1</v>
      </c>
      <c r="D2622" s="12">
        <v>1</v>
      </c>
      <c r="E2622" s="15">
        <v>43922</v>
      </c>
      <c r="F2622" s="12">
        <v>192</v>
      </c>
      <c r="G2622" s="12">
        <v>28.800000000000011</v>
      </c>
      <c r="H2622" s="17">
        <v>1</v>
      </c>
      <c r="I2622" s="31">
        <v>15.000000000000005</v>
      </c>
      <c r="J2622" s="12">
        <v>163.19999999999999</v>
      </c>
      <c r="K2622" s="11" t="s">
        <v>14</v>
      </c>
      <c r="L2622" s="11" t="s">
        <v>78</v>
      </c>
      <c r="M2622" s="12">
        <v>34.56</v>
      </c>
      <c r="N2622" s="13">
        <v>128.63999999999999</v>
      </c>
    </row>
    <row r="2623" spans="1:14" x14ac:dyDescent="0.3">
      <c r="A2623" s="7" t="s">
        <v>4505</v>
      </c>
      <c r="B2623" s="11" t="s">
        <v>4506</v>
      </c>
      <c r="C2623" s="12">
        <v>1</v>
      </c>
      <c r="D2623" s="12">
        <v>1</v>
      </c>
      <c r="E2623" s="15">
        <v>43922</v>
      </c>
      <c r="F2623" s="12">
        <v>255</v>
      </c>
      <c r="G2623" s="12">
        <v>38.25</v>
      </c>
      <c r="H2623" s="17">
        <v>1</v>
      </c>
      <c r="I2623" s="31">
        <v>15</v>
      </c>
      <c r="J2623" s="12">
        <v>216.75</v>
      </c>
      <c r="K2623" s="11" t="s">
        <v>20</v>
      </c>
      <c r="L2623" s="11" t="s">
        <v>102</v>
      </c>
      <c r="M2623" s="12">
        <v>66.3</v>
      </c>
      <c r="N2623" s="13">
        <v>150.44999999999999</v>
      </c>
    </row>
    <row r="2624" spans="1:14" x14ac:dyDescent="0.3">
      <c r="A2624" s="7" t="s">
        <v>4507</v>
      </c>
      <c r="B2624" s="11" t="s">
        <v>4508</v>
      </c>
      <c r="C2624" s="12">
        <v>1</v>
      </c>
      <c r="D2624" s="12">
        <v>1</v>
      </c>
      <c r="E2624" s="15">
        <v>43922</v>
      </c>
      <c r="F2624" s="12">
        <v>327</v>
      </c>
      <c r="G2624" s="12">
        <v>49.050000000000011</v>
      </c>
      <c r="H2624" s="17">
        <v>1</v>
      </c>
      <c r="I2624" s="31">
        <v>15.000000000000002</v>
      </c>
      <c r="J2624" s="12">
        <v>277.95</v>
      </c>
      <c r="K2624" s="11" t="s">
        <v>20</v>
      </c>
      <c r="L2624" s="11" t="s">
        <v>100</v>
      </c>
      <c r="M2624" s="12">
        <v>94.83</v>
      </c>
      <c r="N2624" s="13">
        <v>183.12</v>
      </c>
    </row>
    <row r="2625" spans="1:14" x14ac:dyDescent="0.3">
      <c r="A2625" s="7" t="s">
        <v>4509</v>
      </c>
      <c r="B2625" s="11" t="s">
        <v>4510</v>
      </c>
      <c r="C2625" s="12">
        <v>1</v>
      </c>
      <c r="D2625" s="12">
        <v>1</v>
      </c>
      <c r="E2625" s="15">
        <v>43922</v>
      </c>
      <c r="F2625" s="12">
        <v>284</v>
      </c>
      <c r="G2625" s="12">
        <v>42.599999999999994</v>
      </c>
      <c r="H2625" s="17">
        <v>1</v>
      </c>
      <c r="I2625" s="31">
        <v>14.999999999999996</v>
      </c>
      <c r="J2625" s="12">
        <v>241.4</v>
      </c>
      <c r="K2625" s="11" t="s">
        <v>60</v>
      </c>
      <c r="L2625" s="11" t="s">
        <v>109</v>
      </c>
      <c r="M2625" s="12">
        <v>76.680000000000007</v>
      </c>
      <c r="N2625" s="13">
        <v>164.72</v>
      </c>
    </row>
    <row r="2626" spans="1:14" x14ac:dyDescent="0.3">
      <c r="A2626" s="7" t="s">
        <v>4511</v>
      </c>
      <c r="B2626" s="11" t="s">
        <v>4512</v>
      </c>
      <c r="C2626" s="12">
        <v>1</v>
      </c>
      <c r="D2626" s="12">
        <v>1</v>
      </c>
      <c r="E2626" s="15">
        <v>43922</v>
      </c>
      <c r="F2626" s="12">
        <v>383</v>
      </c>
      <c r="G2626" s="12">
        <v>57.449999999999989</v>
      </c>
      <c r="H2626" s="17">
        <v>1</v>
      </c>
      <c r="I2626" s="31">
        <v>14.999999999999996</v>
      </c>
      <c r="J2626" s="12">
        <v>325.55</v>
      </c>
      <c r="K2626" s="11" t="s">
        <v>63</v>
      </c>
      <c r="L2626" s="11" t="s">
        <v>66</v>
      </c>
      <c r="M2626" s="12">
        <v>122.56</v>
      </c>
      <c r="N2626" s="13">
        <v>202.99</v>
      </c>
    </row>
    <row r="2627" spans="1:14" x14ac:dyDescent="0.3">
      <c r="A2627" s="7" t="s">
        <v>4513</v>
      </c>
      <c r="B2627" s="11" t="s">
        <v>4514</v>
      </c>
      <c r="C2627" s="12">
        <v>1</v>
      </c>
      <c r="D2627" s="12">
        <v>1</v>
      </c>
      <c r="E2627" s="15">
        <v>43922</v>
      </c>
      <c r="F2627" s="12">
        <v>144</v>
      </c>
      <c r="G2627" s="12">
        <v>21.600000000000009</v>
      </c>
      <c r="H2627" s="17">
        <v>1</v>
      </c>
      <c r="I2627" s="31">
        <v>15.000000000000005</v>
      </c>
      <c r="J2627" s="12">
        <v>122.39999999999999</v>
      </c>
      <c r="K2627" s="11" t="s">
        <v>11</v>
      </c>
      <c r="L2627" s="11" t="s">
        <v>119</v>
      </c>
      <c r="M2627" s="12">
        <v>66.240000000000009</v>
      </c>
      <c r="N2627" s="13">
        <v>56.159999999999982</v>
      </c>
    </row>
    <row r="2628" spans="1:14" x14ac:dyDescent="0.3">
      <c r="A2628" s="7" t="s">
        <v>4515</v>
      </c>
      <c r="B2628" s="11" t="s">
        <v>4516</v>
      </c>
      <c r="C2628" s="12">
        <v>1</v>
      </c>
      <c r="D2628" s="12">
        <v>1</v>
      </c>
      <c r="E2628" s="15">
        <v>43922</v>
      </c>
      <c r="F2628" s="12">
        <v>507</v>
      </c>
      <c r="G2628" s="12">
        <v>76.050000000000011</v>
      </c>
      <c r="H2628" s="17">
        <v>1</v>
      </c>
      <c r="I2628" s="31">
        <v>15.000000000000002</v>
      </c>
      <c r="J2628" s="12">
        <v>430.95</v>
      </c>
      <c r="K2628" s="11" t="s">
        <v>44</v>
      </c>
      <c r="L2628" s="11" t="s">
        <v>275</v>
      </c>
      <c r="M2628" s="12">
        <v>136.89000000000001</v>
      </c>
      <c r="N2628" s="13">
        <v>294.05999999999995</v>
      </c>
    </row>
    <row r="2629" spans="1:14" x14ac:dyDescent="0.3">
      <c r="A2629" s="7" t="s">
        <v>4517</v>
      </c>
      <c r="B2629" s="11" t="s">
        <v>4518</v>
      </c>
      <c r="C2629" s="12">
        <v>1</v>
      </c>
      <c r="D2629" s="12">
        <v>1</v>
      </c>
      <c r="E2629" s="15">
        <v>43922</v>
      </c>
      <c r="F2629" s="12">
        <v>180</v>
      </c>
      <c r="G2629" s="12">
        <v>27</v>
      </c>
      <c r="H2629" s="17">
        <v>1</v>
      </c>
      <c r="I2629" s="31">
        <v>15</v>
      </c>
      <c r="J2629" s="12">
        <v>153</v>
      </c>
      <c r="K2629" s="11" t="s">
        <v>60</v>
      </c>
      <c r="L2629" s="11" t="s">
        <v>1434</v>
      </c>
      <c r="M2629" s="12">
        <v>61.2</v>
      </c>
      <c r="N2629" s="13">
        <v>91.8</v>
      </c>
    </row>
    <row r="2630" spans="1:14" x14ac:dyDescent="0.3">
      <c r="A2630" s="7" t="s">
        <v>4519</v>
      </c>
      <c r="B2630" s="11" t="s">
        <v>4520</v>
      </c>
      <c r="C2630" s="12">
        <v>1</v>
      </c>
      <c r="D2630" s="12">
        <v>1</v>
      </c>
      <c r="E2630" s="15">
        <v>43922</v>
      </c>
      <c r="F2630" s="12">
        <v>447</v>
      </c>
      <c r="G2630" s="12">
        <v>67.050000000000011</v>
      </c>
      <c r="H2630" s="17">
        <v>1</v>
      </c>
      <c r="I2630" s="31">
        <v>15.000000000000002</v>
      </c>
      <c r="J2630" s="12">
        <v>379.95</v>
      </c>
      <c r="K2630" s="11" t="s">
        <v>63</v>
      </c>
      <c r="L2630" s="11" t="s">
        <v>64</v>
      </c>
      <c r="M2630" s="12">
        <v>156.44999999999999</v>
      </c>
      <c r="N2630" s="13">
        <v>223.5</v>
      </c>
    </row>
    <row r="2631" spans="1:14" x14ac:dyDescent="0.3">
      <c r="A2631" s="7" t="s">
        <v>4521</v>
      </c>
      <c r="B2631" s="11" t="s">
        <v>4522</v>
      </c>
      <c r="C2631" s="12">
        <v>1</v>
      </c>
      <c r="D2631" s="12">
        <v>1</v>
      </c>
      <c r="E2631" s="15">
        <v>43922</v>
      </c>
      <c r="F2631" s="12">
        <v>144</v>
      </c>
      <c r="G2631" s="12">
        <v>21.600000000000009</v>
      </c>
      <c r="H2631" s="17">
        <v>1</v>
      </c>
      <c r="I2631" s="31">
        <v>15.000000000000005</v>
      </c>
      <c r="J2631" s="12">
        <v>122.39999999999999</v>
      </c>
      <c r="K2631" s="11" t="s">
        <v>11</v>
      </c>
      <c r="L2631" s="11" t="s">
        <v>119</v>
      </c>
      <c r="M2631" s="12">
        <v>66.240000000000009</v>
      </c>
      <c r="N2631" s="13">
        <v>56.159999999999982</v>
      </c>
    </row>
    <row r="2632" spans="1:14" x14ac:dyDescent="0.3">
      <c r="A2632" s="7" t="s">
        <v>4523</v>
      </c>
      <c r="B2632" s="11" t="s">
        <v>4524</v>
      </c>
      <c r="C2632" s="12">
        <v>1</v>
      </c>
      <c r="D2632" s="12">
        <v>1</v>
      </c>
      <c r="E2632" s="15">
        <v>43922</v>
      </c>
      <c r="F2632" s="12">
        <v>168</v>
      </c>
      <c r="G2632" s="12">
        <v>25.200000000000017</v>
      </c>
      <c r="H2632" s="17">
        <v>1</v>
      </c>
      <c r="I2632" s="31">
        <v>15.000000000000011</v>
      </c>
      <c r="J2632" s="12">
        <v>142.79999999999998</v>
      </c>
      <c r="K2632" s="11" t="s">
        <v>11</v>
      </c>
      <c r="L2632" s="11" t="s">
        <v>12</v>
      </c>
      <c r="M2632" s="12">
        <v>25.2</v>
      </c>
      <c r="N2632" s="13">
        <v>117.59999999999998</v>
      </c>
    </row>
    <row r="2633" spans="1:14" x14ac:dyDescent="0.3">
      <c r="A2633" s="7" t="s">
        <v>4525</v>
      </c>
      <c r="B2633" s="11" t="s">
        <v>4526</v>
      </c>
      <c r="C2633" s="12">
        <v>1</v>
      </c>
      <c r="D2633" s="12">
        <v>1</v>
      </c>
      <c r="E2633" s="15">
        <v>43922</v>
      </c>
      <c r="F2633" s="12">
        <v>192</v>
      </c>
      <c r="G2633" s="12">
        <v>28.800000000000011</v>
      </c>
      <c r="H2633" s="17">
        <v>1</v>
      </c>
      <c r="I2633" s="31">
        <v>15.000000000000005</v>
      </c>
      <c r="J2633" s="12">
        <v>163.19999999999999</v>
      </c>
      <c r="K2633" s="11" t="s">
        <v>14</v>
      </c>
      <c r="L2633" s="11" t="s">
        <v>78</v>
      </c>
      <c r="M2633" s="12">
        <v>34.56</v>
      </c>
      <c r="N2633" s="13">
        <v>128.63999999999999</v>
      </c>
    </row>
    <row r="2634" spans="1:14" x14ac:dyDescent="0.3">
      <c r="A2634" s="7" t="s">
        <v>4527</v>
      </c>
      <c r="B2634" s="11" t="s">
        <v>4528</v>
      </c>
      <c r="C2634" s="12">
        <v>1</v>
      </c>
      <c r="D2634" s="12">
        <v>1</v>
      </c>
      <c r="E2634" s="15">
        <v>43922</v>
      </c>
      <c r="F2634" s="12">
        <v>210</v>
      </c>
      <c r="G2634" s="12">
        <v>31.5</v>
      </c>
      <c r="H2634" s="17">
        <v>1</v>
      </c>
      <c r="I2634" s="31">
        <v>15</v>
      </c>
      <c r="J2634" s="12">
        <v>178.5</v>
      </c>
      <c r="K2634" s="11" t="s">
        <v>14</v>
      </c>
      <c r="L2634" s="11" t="s">
        <v>75</v>
      </c>
      <c r="M2634" s="12">
        <v>37.799999999999997</v>
      </c>
      <c r="N2634" s="13">
        <v>140.69999999999999</v>
      </c>
    </row>
    <row r="2635" spans="1:14" x14ac:dyDescent="0.3">
      <c r="A2635" s="7" t="s">
        <v>4529</v>
      </c>
      <c r="B2635" s="11" t="s">
        <v>4530</v>
      </c>
      <c r="C2635" s="12">
        <v>1</v>
      </c>
      <c r="D2635" s="12">
        <v>1</v>
      </c>
      <c r="E2635" s="15">
        <v>43922</v>
      </c>
      <c r="F2635" s="12">
        <v>240</v>
      </c>
      <c r="G2635" s="12">
        <v>36</v>
      </c>
      <c r="H2635" s="17">
        <v>1</v>
      </c>
      <c r="I2635" s="31">
        <v>15</v>
      </c>
      <c r="J2635" s="12">
        <v>204</v>
      </c>
      <c r="K2635" s="11" t="s">
        <v>14</v>
      </c>
      <c r="L2635" s="11" t="s">
        <v>17</v>
      </c>
      <c r="M2635" s="12">
        <v>43.199999999999996</v>
      </c>
      <c r="N2635" s="13">
        <v>160.80000000000001</v>
      </c>
    </row>
    <row r="2636" spans="1:14" x14ac:dyDescent="0.3">
      <c r="A2636" s="7" t="s">
        <v>4531</v>
      </c>
      <c r="B2636" s="11" t="s">
        <v>4532</v>
      </c>
      <c r="C2636" s="12">
        <v>1</v>
      </c>
      <c r="D2636" s="12">
        <v>1</v>
      </c>
      <c r="E2636" s="15">
        <v>43922</v>
      </c>
      <c r="F2636" s="12">
        <v>258</v>
      </c>
      <c r="G2636" s="12">
        <v>38.700000000000017</v>
      </c>
      <c r="H2636" s="17">
        <v>1</v>
      </c>
      <c r="I2636" s="31">
        <v>15.000000000000007</v>
      </c>
      <c r="J2636" s="12">
        <v>219.29999999999998</v>
      </c>
      <c r="K2636" s="11" t="s">
        <v>20</v>
      </c>
      <c r="L2636" s="11" t="s">
        <v>105</v>
      </c>
      <c r="M2636" s="12">
        <v>72.240000000000009</v>
      </c>
      <c r="N2636" s="13">
        <v>147.05999999999997</v>
      </c>
    </row>
    <row r="2637" spans="1:14" x14ac:dyDescent="0.3">
      <c r="A2637" s="7" t="s">
        <v>4533</v>
      </c>
      <c r="B2637" s="11" t="s">
        <v>4534</v>
      </c>
      <c r="C2637" s="12">
        <v>1</v>
      </c>
      <c r="D2637" s="12">
        <v>1</v>
      </c>
      <c r="E2637" s="15">
        <v>43922</v>
      </c>
      <c r="F2637" s="12">
        <v>523</v>
      </c>
      <c r="G2637" s="12">
        <v>78.449999999999989</v>
      </c>
      <c r="H2637" s="17">
        <v>1</v>
      </c>
      <c r="I2637" s="31">
        <v>14.999999999999996</v>
      </c>
      <c r="J2637" s="12">
        <v>444.55</v>
      </c>
      <c r="K2637" s="11" t="s">
        <v>44</v>
      </c>
      <c r="L2637" s="11" t="s">
        <v>45</v>
      </c>
      <c r="M2637" s="12">
        <v>156.9</v>
      </c>
      <c r="N2637" s="13">
        <v>287.64999999999998</v>
      </c>
    </row>
    <row r="2638" spans="1:14" x14ac:dyDescent="0.3">
      <c r="A2638" s="7" t="s">
        <v>4535</v>
      </c>
      <c r="B2638" s="11" t="s">
        <v>4536</v>
      </c>
      <c r="C2638" s="12">
        <v>1</v>
      </c>
      <c r="D2638" s="12">
        <v>1</v>
      </c>
      <c r="E2638" s="15">
        <v>43922</v>
      </c>
      <c r="F2638" s="12">
        <v>283</v>
      </c>
      <c r="G2638" s="12">
        <v>42.450000000000017</v>
      </c>
      <c r="H2638" s="17">
        <v>1</v>
      </c>
      <c r="I2638" s="31">
        <v>15.000000000000005</v>
      </c>
      <c r="J2638" s="12">
        <v>240.54999999999998</v>
      </c>
      <c r="K2638" s="11" t="s">
        <v>60</v>
      </c>
      <c r="L2638" s="11" t="s">
        <v>745</v>
      </c>
      <c r="M2638" s="12">
        <v>82.07</v>
      </c>
      <c r="N2638" s="13">
        <v>158.47999999999999</v>
      </c>
    </row>
    <row r="2639" spans="1:14" x14ac:dyDescent="0.3">
      <c r="A2639" s="7" t="s">
        <v>4537</v>
      </c>
      <c r="B2639" s="11" t="s">
        <v>4538</v>
      </c>
      <c r="C2639" s="12">
        <v>1</v>
      </c>
      <c r="D2639" s="12">
        <v>1</v>
      </c>
      <c r="E2639" s="15">
        <v>43922</v>
      </c>
      <c r="F2639" s="12">
        <v>345</v>
      </c>
      <c r="G2639" s="12">
        <v>51.75</v>
      </c>
      <c r="H2639" s="17">
        <v>1</v>
      </c>
      <c r="I2639" s="31">
        <v>15</v>
      </c>
      <c r="J2639" s="12">
        <v>293.25</v>
      </c>
      <c r="K2639" s="11" t="s">
        <v>63</v>
      </c>
      <c r="L2639" s="11" t="s">
        <v>116</v>
      </c>
      <c r="M2639" s="12">
        <v>106.95</v>
      </c>
      <c r="N2639" s="13">
        <v>186.3</v>
      </c>
    </row>
    <row r="2640" spans="1:14" x14ac:dyDescent="0.3">
      <c r="A2640" s="7" t="s">
        <v>4539</v>
      </c>
      <c r="B2640" s="11" t="s">
        <v>4540</v>
      </c>
      <c r="C2640" s="12">
        <v>1</v>
      </c>
      <c r="D2640" s="12">
        <v>1</v>
      </c>
      <c r="E2640" s="15">
        <v>43922</v>
      </c>
      <c r="F2640" s="12">
        <v>144</v>
      </c>
      <c r="G2640" s="12">
        <v>21.600000000000009</v>
      </c>
      <c r="H2640" s="17">
        <v>1</v>
      </c>
      <c r="I2640" s="31">
        <v>15.000000000000005</v>
      </c>
      <c r="J2640" s="12">
        <v>122.39999999999999</v>
      </c>
      <c r="K2640" s="11" t="s">
        <v>11</v>
      </c>
      <c r="L2640" s="11" t="s">
        <v>119</v>
      </c>
      <c r="M2640" s="12">
        <v>66.240000000000009</v>
      </c>
      <c r="N2640" s="13">
        <v>56.159999999999982</v>
      </c>
    </row>
    <row r="2641" spans="1:14" x14ac:dyDescent="0.3">
      <c r="A2641" s="7" t="s">
        <v>4541</v>
      </c>
      <c r="B2641" s="11" t="s">
        <v>4542</v>
      </c>
      <c r="C2641" s="12">
        <v>1</v>
      </c>
      <c r="D2641" s="12">
        <v>1</v>
      </c>
      <c r="E2641" s="15">
        <v>43922</v>
      </c>
      <c r="F2641" s="12">
        <v>168</v>
      </c>
      <c r="G2641" s="12">
        <v>25.200000000000017</v>
      </c>
      <c r="H2641" s="17">
        <v>1</v>
      </c>
      <c r="I2641" s="31">
        <v>15.000000000000011</v>
      </c>
      <c r="J2641" s="12">
        <v>142.79999999999998</v>
      </c>
      <c r="K2641" s="11" t="s">
        <v>11</v>
      </c>
      <c r="L2641" s="11" t="s">
        <v>12</v>
      </c>
      <c r="M2641" s="12">
        <v>25.2</v>
      </c>
      <c r="N2641" s="13">
        <v>117.59999999999998</v>
      </c>
    </row>
    <row r="2642" spans="1:14" x14ac:dyDescent="0.3">
      <c r="A2642" s="7" t="s">
        <v>4543</v>
      </c>
      <c r="B2642" s="11" t="s">
        <v>4544</v>
      </c>
      <c r="C2642" s="12">
        <v>1</v>
      </c>
      <c r="D2642" s="12">
        <v>1</v>
      </c>
      <c r="E2642" s="15">
        <v>43922</v>
      </c>
      <c r="F2642" s="12">
        <v>172</v>
      </c>
      <c r="G2642" s="12">
        <v>25.800000000000011</v>
      </c>
      <c r="H2642" s="17">
        <v>1</v>
      </c>
      <c r="I2642" s="31">
        <v>15.000000000000007</v>
      </c>
      <c r="J2642" s="12">
        <v>146.19999999999999</v>
      </c>
      <c r="K2642" s="11" t="s">
        <v>11</v>
      </c>
      <c r="L2642" s="11" t="s">
        <v>71</v>
      </c>
      <c r="M2642" s="12">
        <v>65.36</v>
      </c>
      <c r="N2642" s="13">
        <v>80.839999999999989</v>
      </c>
    </row>
    <row r="2643" spans="1:14" x14ac:dyDescent="0.3">
      <c r="A2643" s="7" t="s">
        <v>4545</v>
      </c>
      <c r="B2643" s="11" t="s">
        <v>4546</v>
      </c>
      <c r="C2643" s="12">
        <v>1</v>
      </c>
      <c r="D2643" s="12">
        <v>1</v>
      </c>
      <c r="E2643" s="15">
        <v>43922</v>
      </c>
      <c r="F2643" s="12">
        <v>210</v>
      </c>
      <c r="G2643" s="12">
        <v>31.5</v>
      </c>
      <c r="H2643" s="17">
        <v>1</v>
      </c>
      <c r="I2643" s="31">
        <v>15</v>
      </c>
      <c r="J2643" s="12">
        <v>178.5</v>
      </c>
      <c r="K2643" s="11" t="s">
        <v>14</v>
      </c>
      <c r="L2643" s="11" t="s">
        <v>75</v>
      </c>
      <c r="M2643" s="12">
        <v>37.799999999999997</v>
      </c>
      <c r="N2643" s="13">
        <v>140.69999999999999</v>
      </c>
    </row>
    <row r="2644" spans="1:14" x14ac:dyDescent="0.3">
      <c r="A2644" s="7" t="s">
        <v>4547</v>
      </c>
      <c r="B2644" s="11" t="s">
        <v>4548</v>
      </c>
      <c r="C2644" s="12">
        <v>1</v>
      </c>
      <c r="D2644" s="12">
        <v>1</v>
      </c>
      <c r="E2644" s="15">
        <v>43922</v>
      </c>
      <c r="F2644" s="12">
        <v>192</v>
      </c>
      <c r="G2644" s="12">
        <v>28.800000000000011</v>
      </c>
      <c r="H2644" s="17">
        <v>1</v>
      </c>
      <c r="I2644" s="31">
        <v>15.000000000000005</v>
      </c>
      <c r="J2644" s="12">
        <v>163.19999999999999</v>
      </c>
      <c r="K2644" s="11" t="s">
        <v>14</v>
      </c>
      <c r="L2644" s="11" t="s">
        <v>78</v>
      </c>
      <c r="M2644" s="12">
        <v>34.56</v>
      </c>
      <c r="N2644" s="13">
        <v>128.63999999999999</v>
      </c>
    </row>
    <row r="2645" spans="1:14" x14ac:dyDescent="0.3">
      <c r="A2645" s="7" t="s">
        <v>4549</v>
      </c>
      <c r="B2645" s="11" t="s">
        <v>4550</v>
      </c>
      <c r="C2645" s="12">
        <v>1</v>
      </c>
      <c r="D2645" s="12">
        <v>1</v>
      </c>
      <c r="E2645" s="15">
        <v>43922</v>
      </c>
      <c r="F2645" s="12">
        <v>210</v>
      </c>
      <c r="G2645" s="12">
        <v>31.5</v>
      </c>
      <c r="H2645" s="17">
        <v>1</v>
      </c>
      <c r="I2645" s="31">
        <v>15</v>
      </c>
      <c r="J2645" s="12">
        <v>178.5</v>
      </c>
      <c r="K2645" s="11" t="s">
        <v>14</v>
      </c>
      <c r="L2645" s="11" t="s">
        <v>75</v>
      </c>
      <c r="M2645" s="12">
        <v>37.799999999999997</v>
      </c>
      <c r="N2645" s="13">
        <v>140.69999999999999</v>
      </c>
    </row>
    <row r="2646" spans="1:14" x14ac:dyDescent="0.3">
      <c r="A2646" s="7" t="s">
        <v>4551</v>
      </c>
      <c r="B2646" s="11" t="s">
        <v>4552</v>
      </c>
      <c r="C2646" s="12">
        <v>1</v>
      </c>
      <c r="D2646" s="12">
        <v>1</v>
      </c>
      <c r="E2646" s="15">
        <v>43922</v>
      </c>
      <c r="F2646" s="12">
        <v>258</v>
      </c>
      <c r="G2646" s="12">
        <v>38.700000000000017</v>
      </c>
      <c r="H2646" s="17">
        <v>1</v>
      </c>
      <c r="I2646" s="31">
        <v>15.000000000000007</v>
      </c>
      <c r="J2646" s="12">
        <v>219.29999999999998</v>
      </c>
      <c r="K2646" s="11" t="s">
        <v>20</v>
      </c>
      <c r="L2646" s="11" t="s">
        <v>105</v>
      </c>
      <c r="M2646" s="12">
        <v>72.240000000000009</v>
      </c>
      <c r="N2646" s="13">
        <v>147.05999999999997</v>
      </c>
    </row>
    <row r="2647" spans="1:14" x14ac:dyDescent="0.3">
      <c r="A2647" s="7" t="s">
        <v>4553</v>
      </c>
      <c r="B2647" s="11" t="s">
        <v>4554</v>
      </c>
      <c r="C2647" s="12">
        <v>1</v>
      </c>
      <c r="D2647" s="12">
        <v>1</v>
      </c>
      <c r="E2647" s="15">
        <v>43922</v>
      </c>
      <c r="F2647" s="12">
        <v>255</v>
      </c>
      <c r="G2647" s="12">
        <v>38.25</v>
      </c>
      <c r="H2647" s="17">
        <v>1</v>
      </c>
      <c r="I2647" s="31">
        <v>15</v>
      </c>
      <c r="J2647" s="12">
        <v>216.75</v>
      </c>
      <c r="K2647" s="11" t="s">
        <v>20</v>
      </c>
      <c r="L2647" s="11" t="s">
        <v>102</v>
      </c>
      <c r="M2647" s="12">
        <v>66.3</v>
      </c>
      <c r="N2647" s="13">
        <v>150.44999999999999</v>
      </c>
    </row>
    <row r="2648" spans="1:14" x14ac:dyDescent="0.3">
      <c r="A2648" s="7" t="s">
        <v>4555</v>
      </c>
      <c r="B2648" s="11" t="s">
        <v>4556</v>
      </c>
      <c r="C2648" s="12">
        <v>1</v>
      </c>
      <c r="D2648" s="12">
        <v>1</v>
      </c>
      <c r="E2648" s="15">
        <v>43922</v>
      </c>
      <c r="F2648" s="12">
        <v>258</v>
      </c>
      <c r="G2648" s="12">
        <v>38.700000000000017</v>
      </c>
      <c r="H2648" s="17">
        <v>1</v>
      </c>
      <c r="I2648" s="31">
        <v>15.000000000000007</v>
      </c>
      <c r="J2648" s="12">
        <v>219.29999999999998</v>
      </c>
      <c r="K2648" s="11" t="s">
        <v>20</v>
      </c>
      <c r="L2648" s="11" t="s">
        <v>105</v>
      </c>
      <c r="M2648" s="12">
        <v>72.240000000000009</v>
      </c>
      <c r="N2648" s="13">
        <v>147.05999999999997</v>
      </c>
    </row>
    <row r="2649" spans="1:14" x14ac:dyDescent="0.3">
      <c r="A2649" s="7" t="s">
        <v>4557</v>
      </c>
      <c r="B2649" s="11" t="s">
        <v>4558</v>
      </c>
      <c r="C2649" s="12">
        <v>1</v>
      </c>
      <c r="D2649" s="12">
        <v>1</v>
      </c>
      <c r="E2649" s="15">
        <v>43922</v>
      </c>
      <c r="F2649" s="12">
        <v>267</v>
      </c>
      <c r="G2649" s="12">
        <v>40.050000000000011</v>
      </c>
      <c r="H2649" s="17">
        <v>1</v>
      </c>
      <c r="I2649" s="31">
        <v>15.000000000000005</v>
      </c>
      <c r="J2649" s="12">
        <v>226.95</v>
      </c>
      <c r="K2649" s="11" t="s">
        <v>60</v>
      </c>
      <c r="L2649" s="11" t="s">
        <v>164</v>
      </c>
      <c r="M2649" s="12">
        <v>90.78</v>
      </c>
      <c r="N2649" s="13">
        <v>136.16999999999999</v>
      </c>
    </row>
    <row r="2650" spans="1:14" x14ac:dyDescent="0.3">
      <c r="A2650" s="7" t="s">
        <v>4559</v>
      </c>
      <c r="B2650" s="11" t="s">
        <v>4560</v>
      </c>
      <c r="C2650" s="12">
        <v>1</v>
      </c>
      <c r="D2650" s="12">
        <v>1</v>
      </c>
      <c r="E2650" s="15">
        <v>43922</v>
      </c>
      <c r="F2650" s="12">
        <v>383</v>
      </c>
      <c r="G2650" s="12">
        <v>57.449999999999989</v>
      </c>
      <c r="H2650" s="17">
        <v>1</v>
      </c>
      <c r="I2650" s="31">
        <v>14.999999999999996</v>
      </c>
      <c r="J2650" s="12">
        <v>325.55</v>
      </c>
      <c r="K2650" s="11" t="s">
        <v>63</v>
      </c>
      <c r="L2650" s="11" t="s">
        <v>66</v>
      </c>
      <c r="M2650" s="12">
        <v>122.56</v>
      </c>
      <c r="N2650" s="13">
        <v>202.99</v>
      </c>
    </row>
    <row r="2651" spans="1:14" x14ac:dyDescent="0.3">
      <c r="A2651" s="7" t="s">
        <v>4561</v>
      </c>
      <c r="B2651" s="11" t="s">
        <v>4562</v>
      </c>
      <c r="C2651" s="12">
        <v>1</v>
      </c>
      <c r="D2651" s="12">
        <v>1</v>
      </c>
      <c r="E2651" s="15">
        <v>43922</v>
      </c>
      <c r="F2651" s="12">
        <v>168</v>
      </c>
      <c r="G2651" s="12">
        <v>25.200000000000017</v>
      </c>
      <c r="H2651" s="17">
        <v>1</v>
      </c>
      <c r="I2651" s="31">
        <v>15.000000000000011</v>
      </c>
      <c r="J2651" s="12">
        <v>142.79999999999998</v>
      </c>
      <c r="K2651" s="11" t="s">
        <v>11</v>
      </c>
      <c r="L2651" s="11" t="s">
        <v>12</v>
      </c>
      <c r="M2651" s="12">
        <v>25.2</v>
      </c>
      <c r="N2651" s="13">
        <v>117.59999999999998</v>
      </c>
    </row>
    <row r="2652" spans="1:14" x14ac:dyDescent="0.3">
      <c r="A2652" s="7" t="s">
        <v>4563</v>
      </c>
      <c r="B2652" s="11" t="s">
        <v>4564</v>
      </c>
      <c r="C2652" s="12">
        <v>1</v>
      </c>
      <c r="D2652" s="12">
        <v>1</v>
      </c>
      <c r="E2652" s="15">
        <v>43922</v>
      </c>
      <c r="F2652" s="12">
        <v>210</v>
      </c>
      <c r="G2652" s="12">
        <v>31.5</v>
      </c>
      <c r="H2652" s="17">
        <v>1</v>
      </c>
      <c r="I2652" s="31">
        <v>15</v>
      </c>
      <c r="J2652" s="12">
        <v>178.5</v>
      </c>
      <c r="K2652" s="11" t="s">
        <v>14</v>
      </c>
      <c r="L2652" s="11" t="s">
        <v>75</v>
      </c>
      <c r="M2652" s="12">
        <v>37.799999999999997</v>
      </c>
      <c r="N2652" s="13">
        <v>140.69999999999999</v>
      </c>
    </row>
    <row r="2653" spans="1:14" x14ac:dyDescent="0.3">
      <c r="A2653" s="7" t="s">
        <v>4565</v>
      </c>
      <c r="B2653" s="11" t="s">
        <v>4566</v>
      </c>
      <c r="C2653" s="12">
        <v>1</v>
      </c>
      <c r="D2653" s="12">
        <v>1</v>
      </c>
      <c r="E2653" s="15">
        <v>43922</v>
      </c>
      <c r="F2653" s="12">
        <v>192</v>
      </c>
      <c r="G2653" s="12">
        <v>28.800000000000011</v>
      </c>
      <c r="H2653" s="17">
        <v>1</v>
      </c>
      <c r="I2653" s="31">
        <v>15.000000000000005</v>
      </c>
      <c r="J2653" s="12">
        <v>163.19999999999999</v>
      </c>
      <c r="K2653" s="11" t="s">
        <v>14</v>
      </c>
      <c r="L2653" s="11" t="s">
        <v>78</v>
      </c>
      <c r="M2653" s="12">
        <v>34.56</v>
      </c>
      <c r="N2653" s="13">
        <v>128.63999999999999</v>
      </c>
    </row>
    <row r="2654" spans="1:14" x14ac:dyDescent="0.3">
      <c r="A2654" s="7" t="s">
        <v>4567</v>
      </c>
      <c r="B2654" s="11" t="s">
        <v>4568</v>
      </c>
      <c r="C2654" s="12">
        <v>1</v>
      </c>
      <c r="D2654" s="12">
        <v>1</v>
      </c>
      <c r="E2654" s="15">
        <v>43922</v>
      </c>
      <c r="F2654" s="12">
        <v>192</v>
      </c>
      <c r="G2654" s="12">
        <v>28.800000000000011</v>
      </c>
      <c r="H2654" s="17">
        <v>1</v>
      </c>
      <c r="I2654" s="31">
        <v>15.000000000000005</v>
      </c>
      <c r="J2654" s="12">
        <v>163.19999999999999</v>
      </c>
      <c r="K2654" s="11" t="s">
        <v>14</v>
      </c>
      <c r="L2654" s="11" t="s">
        <v>78</v>
      </c>
      <c r="M2654" s="12">
        <v>34.56</v>
      </c>
      <c r="N2654" s="13">
        <v>128.63999999999999</v>
      </c>
    </row>
    <row r="2655" spans="1:14" x14ac:dyDescent="0.3">
      <c r="A2655" s="7" t="s">
        <v>4569</v>
      </c>
      <c r="B2655" s="11" t="s">
        <v>4570</v>
      </c>
      <c r="C2655" s="12">
        <v>1</v>
      </c>
      <c r="D2655" s="12">
        <v>1</v>
      </c>
      <c r="E2655" s="15">
        <v>43922</v>
      </c>
      <c r="F2655" s="12">
        <v>327</v>
      </c>
      <c r="G2655" s="12">
        <v>49.050000000000011</v>
      </c>
      <c r="H2655" s="17">
        <v>1</v>
      </c>
      <c r="I2655" s="31">
        <v>15.000000000000002</v>
      </c>
      <c r="J2655" s="12">
        <v>277.95</v>
      </c>
      <c r="K2655" s="11" t="s">
        <v>20</v>
      </c>
      <c r="L2655" s="11" t="s">
        <v>100</v>
      </c>
      <c r="M2655" s="12">
        <v>94.83</v>
      </c>
      <c r="N2655" s="13">
        <v>183.12</v>
      </c>
    </row>
    <row r="2656" spans="1:14" x14ac:dyDescent="0.3">
      <c r="A2656" s="7" t="s">
        <v>4571</v>
      </c>
      <c r="B2656" s="11" t="s">
        <v>4572</v>
      </c>
      <c r="C2656" s="12">
        <v>1</v>
      </c>
      <c r="D2656" s="12">
        <v>1</v>
      </c>
      <c r="E2656" s="15">
        <v>43922</v>
      </c>
      <c r="F2656" s="12">
        <v>383</v>
      </c>
      <c r="G2656" s="12">
        <v>57.449999999999989</v>
      </c>
      <c r="H2656" s="17">
        <v>1</v>
      </c>
      <c r="I2656" s="31">
        <v>14.999999999999996</v>
      </c>
      <c r="J2656" s="12">
        <v>325.55</v>
      </c>
      <c r="K2656" s="11" t="s">
        <v>63</v>
      </c>
      <c r="L2656" s="11" t="s">
        <v>66</v>
      </c>
      <c r="M2656" s="12">
        <v>122.56</v>
      </c>
      <c r="N2656" s="13">
        <v>202.99</v>
      </c>
    </row>
    <row r="2657" spans="1:14" x14ac:dyDescent="0.3">
      <c r="A2657" s="7" t="s">
        <v>4573</v>
      </c>
      <c r="B2657" s="11" t="s">
        <v>4574</v>
      </c>
      <c r="C2657" s="12">
        <v>1</v>
      </c>
      <c r="D2657" s="12">
        <v>1</v>
      </c>
      <c r="E2657" s="15">
        <v>43922</v>
      </c>
      <c r="F2657" s="12">
        <v>168</v>
      </c>
      <c r="G2657" s="12">
        <v>25.200000000000017</v>
      </c>
      <c r="H2657" s="17">
        <v>1</v>
      </c>
      <c r="I2657" s="31">
        <v>15.000000000000011</v>
      </c>
      <c r="J2657" s="12">
        <v>142.79999999999998</v>
      </c>
      <c r="K2657" s="11" t="s">
        <v>11</v>
      </c>
      <c r="L2657" s="11" t="s">
        <v>12</v>
      </c>
      <c r="M2657" s="12">
        <v>25.2</v>
      </c>
      <c r="N2657" s="13">
        <v>117.59999999999998</v>
      </c>
    </row>
    <row r="2658" spans="1:14" x14ac:dyDescent="0.3">
      <c r="A2658" s="7" t="s">
        <v>4575</v>
      </c>
      <c r="B2658" s="11" t="s">
        <v>4576</v>
      </c>
      <c r="C2658" s="12">
        <v>1</v>
      </c>
      <c r="D2658" s="12">
        <v>1</v>
      </c>
      <c r="E2658" s="15">
        <v>43922</v>
      </c>
      <c r="F2658" s="12">
        <v>220</v>
      </c>
      <c r="G2658" s="12">
        <v>33</v>
      </c>
      <c r="H2658" s="17">
        <v>1</v>
      </c>
      <c r="I2658" s="31">
        <v>15</v>
      </c>
      <c r="J2658" s="12">
        <v>187</v>
      </c>
      <c r="K2658" s="11" t="s">
        <v>14</v>
      </c>
      <c r="L2658" s="11" t="s">
        <v>15</v>
      </c>
      <c r="M2658" s="12">
        <v>39.6</v>
      </c>
      <c r="N2658" s="13">
        <v>147.4</v>
      </c>
    </row>
    <row r="2659" spans="1:14" x14ac:dyDescent="0.3">
      <c r="A2659" s="7" t="s">
        <v>4577</v>
      </c>
      <c r="B2659" s="11" t="s">
        <v>4578</v>
      </c>
      <c r="C2659" s="12">
        <v>1</v>
      </c>
      <c r="D2659" s="12">
        <v>1</v>
      </c>
      <c r="E2659" s="15">
        <v>43922</v>
      </c>
      <c r="F2659" s="12">
        <v>210</v>
      </c>
      <c r="G2659" s="12">
        <v>31.5</v>
      </c>
      <c r="H2659" s="17">
        <v>1</v>
      </c>
      <c r="I2659" s="31">
        <v>15</v>
      </c>
      <c r="J2659" s="12">
        <v>178.5</v>
      </c>
      <c r="K2659" s="11" t="s">
        <v>14</v>
      </c>
      <c r="L2659" s="11" t="s">
        <v>75</v>
      </c>
      <c r="M2659" s="12">
        <v>37.799999999999997</v>
      </c>
      <c r="N2659" s="13">
        <v>140.69999999999999</v>
      </c>
    </row>
    <row r="2660" spans="1:14" x14ac:dyDescent="0.3">
      <c r="A2660" s="7" t="s">
        <v>4579</v>
      </c>
      <c r="B2660" s="11" t="s">
        <v>4580</v>
      </c>
      <c r="C2660" s="12">
        <v>1</v>
      </c>
      <c r="D2660" s="12">
        <v>1</v>
      </c>
      <c r="E2660" s="15">
        <v>43922</v>
      </c>
      <c r="F2660" s="12">
        <v>220</v>
      </c>
      <c r="G2660" s="12">
        <v>33</v>
      </c>
      <c r="H2660" s="17">
        <v>1</v>
      </c>
      <c r="I2660" s="31">
        <v>15</v>
      </c>
      <c r="J2660" s="12">
        <v>187</v>
      </c>
      <c r="K2660" s="11" t="s">
        <v>14</v>
      </c>
      <c r="L2660" s="11" t="s">
        <v>15</v>
      </c>
      <c r="M2660" s="12">
        <v>39.6</v>
      </c>
      <c r="N2660" s="13">
        <v>147.4</v>
      </c>
    </row>
    <row r="2661" spans="1:14" x14ac:dyDescent="0.3">
      <c r="A2661" s="7" t="s">
        <v>4581</v>
      </c>
      <c r="B2661" s="11" t="s">
        <v>4582</v>
      </c>
      <c r="C2661" s="12">
        <v>1</v>
      </c>
      <c r="D2661" s="12">
        <v>1</v>
      </c>
      <c r="E2661" s="15">
        <v>43922</v>
      </c>
      <c r="F2661" s="12">
        <v>210</v>
      </c>
      <c r="G2661" s="12">
        <v>31.5</v>
      </c>
      <c r="H2661" s="17">
        <v>1</v>
      </c>
      <c r="I2661" s="31">
        <v>15</v>
      </c>
      <c r="J2661" s="12">
        <v>178.5</v>
      </c>
      <c r="K2661" s="11" t="s">
        <v>14</v>
      </c>
      <c r="L2661" s="11" t="s">
        <v>75</v>
      </c>
      <c r="M2661" s="12">
        <v>37.799999999999997</v>
      </c>
      <c r="N2661" s="13">
        <v>140.69999999999999</v>
      </c>
    </row>
    <row r="2662" spans="1:14" x14ac:dyDescent="0.3">
      <c r="A2662" s="7" t="s">
        <v>4583</v>
      </c>
      <c r="B2662" s="11" t="s">
        <v>4584</v>
      </c>
      <c r="C2662" s="12">
        <v>1</v>
      </c>
      <c r="D2662" s="12">
        <v>1</v>
      </c>
      <c r="E2662" s="15">
        <v>43922</v>
      </c>
      <c r="F2662" s="12">
        <v>327</v>
      </c>
      <c r="G2662" s="12">
        <v>49.050000000000011</v>
      </c>
      <c r="H2662" s="17">
        <v>1</v>
      </c>
      <c r="I2662" s="31">
        <v>15.000000000000002</v>
      </c>
      <c r="J2662" s="12">
        <v>277.95</v>
      </c>
      <c r="K2662" s="11" t="s">
        <v>20</v>
      </c>
      <c r="L2662" s="11" t="s">
        <v>100</v>
      </c>
      <c r="M2662" s="12">
        <v>94.83</v>
      </c>
      <c r="N2662" s="13">
        <v>183.12</v>
      </c>
    </row>
    <row r="2663" spans="1:14" x14ac:dyDescent="0.3">
      <c r="A2663" s="7" t="s">
        <v>4585</v>
      </c>
      <c r="B2663" s="11" t="s">
        <v>4586</v>
      </c>
      <c r="C2663" s="12">
        <v>1</v>
      </c>
      <c r="D2663" s="12">
        <v>1</v>
      </c>
      <c r="E2663" s="15">
        <v>43922</v>
      </c>
      <c r="F2663" s="12">
        <v>327</v>
      </c>
      <c r="G2663" s="12">
        <v>49.050000000000011</v>
      </c>
      <c r="H2663" s="17">
        <v>1</v>
      </c>
      <c r="I2663" s="31">
        <v>15.000000000000002</v>
      </c>
      <c r="J2663" s="12">
        <v>277.95</v>
      </c>
      <c r="K2663" s="11" t="s">
        <v>20</v>
      </c>
      <c r="L2663" s="11" t="s">
        <v>100</v>
      </c>
      <c r="M2663" s="12">
        <v>94.83</v>
      </c>
      <c r="N2663" s="13">
        <v>183.12</v>
      </c>
    </row>
    <row r="2664" spans="1:14" x14ac:dyDescent="0.3">
      <c r="A2664" s="7" t="s">
        <v>4587</v>
      </c>
      <c r="B2664" s="11" t="s">
        <v>4588</v>
      </c>
      <c r="C2664" s="12">
        <v>1</v>
      </c>
      <c r="D2664" s="12">
        <v>1</v>
      </c>
      <c r="E2664" s="15">
        <v>43922</v>
      </c>
      <c r="F2664" s="12">
        <v>327</v>
      </c>
      <c r="G2664" s="12">
        <v>49.050000000000011</v>
      </c>
      <c r="H2664" s="17">
        <v>1</v>
      </c>
      <c r="I2664" s="31">
        <v>15.000000000000002</v>
      </c>
      <c r="J2664" s="12">
        <v>277.95</v>
      </c>
      <c r="K2664" s="11" t="s">
        <v>20</v>
      </c>
      <c r="L2664" s="11" t="s">
        <v>100</v>
      </c>
      <c r="M2664" s="12">
        <v>94.83</v>
      </c>
      <c r="N2664" s="13">
        <v>183.12</v>
      </c>
    </row>
    <row r="2665" spans="1:14" x14ac:dyDescent="0.3">
      <c r="A2665" s="7" t="s">
        <v>4589</v>
      </c>
      <c r="B2665" s="11" t="s">
        <v>4590</v>
      </c>
      <c r="C2665" s="12">
        <v>1</v>
      </c>
      <c r="D2665" s="12">
        <v>1</v>
      </c>
      <c r="E2665" s="15">
        <v>43922</v>
      </c>
      <c r="F2665" s="12">
        <v>1086</v>
      </c>
      <c r="G2665" s="12">
        <v>162.89999999999998</v>
      </c>
      <c r="H2665" s="17">
        <v>1</v>
      </c>
      <c r="I2665" s="31">
        <v>14.999999999999996</v>
      </c>
      <c r="J2665" s="12">
        <v>923.1</v>
      </c>
      <c r="K2665" s="11" t="s">
        <v>23</v>
      </c>
      <c r="L2665" s="11" t="s">
        <v>467</v>
      </c>
      <c r="M2665" s="12">
        <v>293.22000000000003</v>
      </c>
      <c r="N2665" s="13">
        <v>629.88</v>
      </c>
    </row>
    <row r="2666" spans="1:14" x14ac:dyDescent="0.3">
      <c r="A2666" s="7" t="s">
        <v>4591</v>
      </c>
      <c r="B2666" s="11" t="s">
        <v>4592</v>
      </c>
      <c r="C2666" s="12">
        <v>1</v>
      </c>
      <c r="D2666" s="12">
        <v>1</v>
      </c>
      <c r="E2666" s="15">
        <v>43922</v>
      </c>
      <c r="F2666" s="12">
        <v>992</v>
      </c>
      <c r="G2666" s="12">
        <v>148.80000000000007</v>
      </c>
      <c r="H2666" s="17">
        <v>1</v>
      </c>
      <c r="I2666" s="31">
        <v>15.000000000000007</v>
      </c>
      <c r="J2666" s="12">
        <v>843.19999999999993</v>
      </c>
      <c r="K2666" s="11" t="s">
        <v>23</v>
      </c>
      <c r="L2666" s="11" t="s">
        <v>215</v>
      </c>
      <c r="M2666" s="12">
        <v>307.52</v>
      </c>
      <c r="N2666" s="13">
        <v>535.67999999999995</v>
      </c>
    </row>
    <row r="2667" spans="1:14" x14ac:dyDescent="0.3">
      <c r="A2667" s="7" t="s">
        <v>4593</v>
      </c>
      <c r="B2667" s="11" t="s">
        <v>4594</v>
      </c>
      <c r="C2667" s="12">
        <v>1</v>
      </c>
      <c r="D2667" s="12">
        <v>1</v>
      </c>
      <c r="E2667" s="15">
        <v>43922</v>
      </c>
      <c r="F2667" s="12">
        <v>345</v>
      </c>
      <c r="G2667" s="12">
        <v>51.75</v>
      </c>
      <c r="H2667" s="17">
        <v>1</v>
      </c>
      <c r="I2667" s="31">
        <v>15</v>
      </c>
      <c r="J2667" s="12">
        <v>293.25</v>
      </c>
      <c r="K2667" s="11" t="s">
        <v>63</v>
      </c>
      <c r="L2667" s="11" t="s">
        <v>116</v>
      </c>
      <c r="M2667" s="12">
        <v>106.95</v>
      </c>
      <c r="N2667" s="13">
        <v>186.3</v>
      </c>
    </row>
    <row r="2668" spans="1:14" x14ac:dyDescent="0.3">
      <c r="A2668" s="7" t="s">
        <v>4595</v>
      </c>
      <c r="B2668" s="11" t="s">
        <v>4596</v>
      </c>
      <c r="C2668" s="12">
        <v>1</v>
      </c>
      <c r="D2668" s="12">
        <v>1</v>
      </c>
      <c r="E2668" s="15">
        <v>43922</v>
      </c>
      <c r="F2668" s="12">
        <v>144</v>
      </c>
      <c r="G2668" s="12">
        <v>21.600000000000009</v>
      </c>
      <c r="H2668" s="17">
        <v>1</v>
      </c>
      <c r="I2668" s="31">
        <v>15.000000000000005</v>
      </c>
      <c r="J2668" s="12">
        <v>122.39999999999999</v>
      </c>
      <c r="K2668" s="11" t="s">
        <v>11</v>
      </c>
      <c r="L2668" s="11" t="s">
        <v>119</v>
      </c>
      <c r="M2668" s="12">
        <v>66.240000000000009</v>
      </c>
      <c r="N2668" s="13">
        <v>56.159999999999982</v>
      </c>
    </row>
    <row r="2669" spans="1:14" x14ac:dyDescent="0.3">
      <c r="A2669" s="7" t="s">
        <v>4597</v>
      </c>
      <c r="B2669" s="11" t="s">
        <v>4598</v>
      </c>
      <c r="C2669" s="12">
        <v>1</v>
      </c>
      <c r="D2669" s="12">
        <v>1</v>
      </c>
      <c r="E2669" s="15">
        <v>43922</v>
      </c>
      <c r="F2669" s="12">
        <v>192</v>
      </c>
      <c r="G2669" s="12">
        <v>28.800000000000011</v>
      </c>
      <c r="H2669" s="17">
        <v>1</v>
      </c>
      <c r="I2669" s="31">
        <v>15.000000000000005</v>
      </c>
      <c r="J2669" s="12">
        <v>163.19999999999999</v>
      </c>
      <c r="K2669" s="11" t="s">
        <v>14</v>
      </c>
      <c r="L2669" s="11" t="s">
        <v>78</v>
      </c>
      <c r="M2669" s="12">
        <v>34.56</v>
      </c>
      <c r="N2669" s="13">
        <v>128.63999999999999</v>
      </c>
    </row>
    <row r="2670" spans="1:14" x14ac:dyDescent="0.3">
      <c r="A2670" s="7" t="s">
        <v>4599</v>
      </c>
      <c r="B2670" s="11" t="s">
        <v>4600</v>
      </c>
      <c r="C2670" s="12">
        <v>1</v>
      </c>
      <c r="D2670" s="12">
        <v>1</v>
      </c>
      <c r="E2670" s="15">
        <v>43922</v>
      </c>
      <c r="F2670" s="12">
        <v>210</v>
      </c>
      <c r="G2670" s="12">
        <v>31.5</v>
      </c>
      <c r="H2670" s="17">
        <v>1</v>
      </c>
      <c r="I2670" s="31">
        <v>15</v>
      </c>
      <c r="J2670" s="12">
        <v>178.5</v>
      </c>
      <c r="K2670" s="11" t="s">
        <v>14</v>
      </c>
      <c r="L2670" s="11" t="s">
        <v>75</v>
      </c>
      <c r="M2670" s="12">
        <v>37.799999999999997</v>
      </c>
      <c r="N2670" s="13">
        <v>140.69999999999999</v>
      </c>
    </row>
    <row r="2671" spans="1:14" x14ac:dyDescent="0.3">
      <c r="A2671" s="7" t="s">
        <v>4601</v>
      </c>
      <c r="B2671" s="11" t="s">
        <v>4602</v>
      </c>
      <c r="C2671" s="12">
        <v>1</v>
      </c>
      <c r="D2671" s="12">
        <v>1</v>
      </c>
      <c r="E2671" s="15">
        <v>43922</v>
      </c>
      <c r="F2671" s="12">
        <v>258</v>
      </c>
      <c r="G2671" s="12">
        <v>38.700000000000017</v>
      </c>
      <c r="H2671" s="17">
        <v>1</v>
      </c>
      <c r="I2671" s="31">
        <v>15.000000000000007</v>
      </c>
      <c r="J2671" s="12">
        <v>219.29999999999998</v>
      </c>
      <c r="K2671" s="11" t="s">
        <v>20</v>
      </c>
      <c r="L2671" s="11" t="s">
        <v>105</v>
      </c>
      <c r="M2671" s="12">
        <v>72.240000000000009</v>
      </c>
      <c r="N2671" s="13">
        <v>147.05999999999997</v>
      </c>
    </row>
    <row r="2672" spans="1:14" x14ac:dyDescent="0.3">
      <c r="A2672" s="7" t="s">
        <v>4603</v>
      </c>
      <c r="B2672" s="11" t="s">
        <v>4604</v>
      </c>
      <c r="C2672" s="12">
        <v>1</v>
      </c>
      <c r="D2672" s="12">
        <v>1</v>
      </c>
      <c r="E2672" s="15">
        <v>43922</v>
      </c>
      <c r="F2672" s="12">
        <v>258</v>
      </c>
      <c r="G2672" s="12">
        <v>38.700000000000017</v>
      </c>
      <c r="H2672" s="17">
        <v>1</v>
      </c>
      <c r="I2672" s="31">
        <v>15.000000000000007</v>
      </c>
      <c r="J2672" s="12">
        <v>219.29999999999998</v>
      </c>
      <c r="K2672" s="11" t="s">
        <v>20</v>
      </c>
      <c r="L2672" s="11" t="s">
        <v>105</v>
      </c>
      <c r="M2672" s="12">
        <v>72.240000000000009</v>
      </c>
      <c r="N2672" s="13">
        <v>147.05999999999997</v>
      </c>
    </row>
    <row r="2673" spans="1:14" x14ac:dyDescent="0.3">
      <c r="A2673" s="7" t="s">
        <v>4605</v>
      </c>
      <c r="B2673" s="11" t="s">
        <v>4606</v>
      </c>
      <c r="C2673" s="12">
        <v>1</v>
      </c>
      <c r="D2673" s="12">
        <v>1</v>
      </c>
      <c r="E2673" s="15">
        <v>43922</v>
      </c>
      <c r="F2673" s="12">
        <v>447</v>
      </c>
      <c r="G2673" s="12">
        <v>67.050000000000011</v>
      </c>
      <c r="H2673" s="17">
        <v>1</v>
      </c>
      <c r="I2673" s="31">
        <v>15.000000000000002</v>
      </c>
      <c r="J2673" s="12">
        <v>379.95</v>
      </c>
      <c r="K2673" s="11" t="s">
        <v>63</v>
      </c>
      <c r="L2673" s="11" t="s">
        <v>64</v>
      </c>
      <c r="M2673" s="12">
        <v>156.44999999999999</v>
      </c>
      <c r="N2673" s="13">
        <v>223.5</v>
      </c>
    </row>
    <row r="2674" spans="1:14" x14ac:dyDescent="0.3">
      <c r="A2674" s="7" t="s">
        <v>4607</v>
      </c>
      <c r="B2674" s="11" t="s">
        <v>4608</v>
      </c>
      <c r="C2674" s="12">
        <v>1</v>
      </c>
      <c r="D2674" s="12">
        <v>1</v>
      </c>
      <c r="E2674" s="15">
        <v>43922</v>
      </c>
      <c r="F2674" s="12">
        <v>168</v>
      </c>
      <c r="G2674" s="12">
        <v>25.200000000000017</v>
      </c>
      <c r="H2674" s="17">
        <v>1</v>
      </c>
      <c r="I2674" s="31">
        <v>15.000000000000011</v>
      </c>
      <c r="J2674" s="12">
        <v>142.79999999999998</v>
      </c>
      <c r="K2674" s="11" t="s">
        <v>11</v>
      </c>
      <c r="L2674" s="11" t="s">
        <v>12</v>
      </c>
      <c r="M2674" s="12">
        <v>25.2</v>
      </c>
      <c r="N2674" s="13">
        <v>117.59999999999998</v>
      </c>
    </row>
    <row r="2675" spans="1:14" x14ac:dyDescent="0.3">
      <c r="A2675" s="7" t="s">
        <v>4609</v>
      </c>
      <c r="B2675" s="11" t="s">
        <v>4610</v>
      </c>
      <c r="C2675" s="12">
        <v>1</v>
      </c>
      <c r="D2675" s="12">
        <v>1</v>
      </c>
      <c r="E2675" s="15">
        <v>43922</v>
      </c>
      <c r="F2675" s="12">
        <v>205</v>
      </c>
      <c r="G2675" s="12">
        <v>30.75</v>
      </c>
      <c r="H2675" s="17">
        <v>1</v>
      </c>
      <c r="I2675" s="31">
        <v>15</v>
      </c>
      <c r="J2675" s="12">
        <v>174.25</v>
      </c>
      <c r="K2675" s="11" t="s">
        <v>14</v>
      </c>
      <c r="L2675" s="11" t="s">
        <v>87</v>
      </c>
      <c r="M2675" s="12">
        <v>36.9</v>
      </c>
      <c r="N2675" s="13">
        <v>137.35</v>
      </c>
    </row>
    <row r="2676" spans="1:14" x14ac:dyDescent="0.3">
      <c r="A2676" s="7" t="s">
        <v>4611</v>
      </c>
      <c r="B2676" s="11" t="s">
        <v>4612</v>
      </c>
      <c r="C2676" s="12">
        <v>1</v>
      </c>
      <c r="D2676" s="12">
        <v>1</v>
      </c>
      <c r="E2676" s="15">
        <v>43922</v>
      </c>
      <c r="F2676" s="12">
        <v>258</v>
      </c>
      <c r="G2676" s="12">
        <v>38.700000000000017</v>
      </c>
      <c r="H2676" s="17">
        <v>1</v>
      </c>
      <c r="I2676" s="31">
        <v>15.000000000000007</v>
      </c>
      <c r="J2676" s="12">
        <v>219.29999999999998</v>
      </c>
      <c r="K2676" s="11" t="s">
        <v>20</v>
      </c>
      <c r="L2676" s="11" t="s">
        <v>105</v>
      </c>
      <c r="M2676" s="12">
        <v>72.240000000000009</v>
      </c>
      <c r="N2676" s="13">
        <v>147.05999999999997</v>
      </c>
    </row>
    <row r="2677" spans="1:14" x14ac:dyDescent="0.3">
      <c r="A2677" s="7" t="s">
        <v>4613</v>
      </c>
      <c r="B2677" s="11" t="s">
        <v>4614</v>
      </c>
      <c r="C2677" s="12">
        <v>1</v>
      </c>
      <c r="D2677" s="12">
        <v>1</v>
      </c>
      <c r="E2677" s="15">
        <v>43922</v>
      </c>
      <c r="F2677" s="12">
        <v>255</v>
      </c>
      <c r="G2677" s="12">
        <v>38.25</v>
      </c>
      <c r="H2677" s="17">
        <v>1</v>
      </c>
      <c r="I2677" s="31">
        <v>15</v>
      </c>
      <c r="J2677" s="12">
        <v>216.75</v>
      </c>
      <c r="K2677" s="11" t="s">
        <v>20</v>
      </c>
      <c r="L2677" s="11" t="s">
        <v>102</v>
      </c>
      <c r="M2677" s="12">
        <v>66.3</v>
      </c>
      <c r="N2677" s="13">
        <v>150.44999999999999</v>
      </c>
    </row>
    <row r="2678" spans="1:14" x14ac:dyDescent="0.3">
      <c r="A2678" s="7" t="s">
        <v>4615</v>
      </c>
      <c r="B2678" s="11" t="s">
        <v>4616</v>
      </c>
      <c r="C2678" s="12">
        <v>1</v>
      </c>
      <c r="D2678" s="12">
        <v>1</v>
      </c>
      <c r="E2678" s="15">
        <v>43922</v>
      </c>
      <c r="F2678" s="12">
        <v>258</v>
      </c>
      <c r="G2678" s="12">
        <v>38.700000000000017</v>
      </c>
      <c r="H2678" s="17">
        <v>1</v>
      </c>
      <c r="I2678" s="31">
        <v>15.000000000000007</v>
      </c>
      <c r="J2678" s="12">
        <v>219.29999999999998</v>
      </c>
      <c r="K2678" s="11" t="s">
        <v>20</v>
      </c>
      <c r="L2678" s="11" t="s">
        <v>105</v>
      </c>
      <c r="M2678" s="12">
        <v>72.240000000000009</v>
      </c>
      <c r="N2678" s="13">
        <v>147.05999999999997</v>
      </c>
    </row>
    <row r="2679" spans="1:14" x14ac:dyDescent="0.3">
      <c r="A2679" s="7" t="s">
        <v>4617</v>
      </c>
      <c r="B2679" s="11" t="s">
        <v>4618</v>
      </c>
      <c r="C2679" s="12">
        <v>1</v>
      </c>
      <c r="D2679" s="12">
        <v>1</v>
      </c>
      <c r="E2679" s="15">
        <v>43922</v>
      </c>
      <c r="F2679" s="12">
        <v>474</v>
      </c>
      <c r="G2679" s="12">
        <v>71.100000000000023</v>
      </c>
      <c r="H2679" s="17">
        <v>1</v>
      </c>
      <c r="I2679" s="31">
        <v>15.000000000000005</v>
      </c>
      <c r="J2679" s="12">
        <v>402.9</v>
      </c>
      <c r="K2679" s="11" t="s">
        <v>23</v>
      </c>
      <c r="L2679" s="11" t="s">
        <v>499</v>
      </c>
      <c r="M2679" s="12">
        <v>175.38</v>
      </c>
      <c r="N2679" s="13">
        <v>227.51999999999998</v>
      </c>
    </row>
    <row r="2680" spans="1:14" x14ac:dyDescent="0.3">
      <c r="A2680" s="7" t="s">
        <v>4619</v>
      </c>
      <c r="B2680" s="11" t="s">
        <v>4620</v>
      </c>
      <c r="C2680" s="12">
        <v>1</v>
      </c>
      <c r="D2680" s="12">
        <v>1</v>
      </c>
      <c r="E2680" s="15">
        <v>43922</v>
      </c>
      <c r="F2680" s="12">
        <v>992</v>
      </c>
      <c r="G2680" s="12">
        <v>148.80000000000007</v>
      </c>
      <c r="H2680" s="17">
        <v>1</v>
      </c>
      <c r="I2680" s="31">
        <v>15.000000000000007</v>
      </c>
      <c r="J2680" s="12">
        <v>843.19999999999993</v>
      </c>
      <c r="K2680" s="11" t="s">
        <v>23</v>
      </c>
      <c r="L2680" s="11" t="s">
        <v>405</v>
      </c>
      <c r="M2680" s="12">
        <v>277.76000000000005</v>
      </c>
      <c r="N2680" s="13">
        <v>565.43999999999983</v>
      </c>
    </row>
    <row r="2681" spans="1:14" x14ac:dyDescent="0.3">
      <c r="A2681" s="7" t="s">
        <v>4621</v>
      </c>
      <c r="B2681" s="11" t="s">
        <v>4622</v>
      </c>
      <c r="C2681" s="12">
        <v>1</v>
      </c>
      <c r="D2681" s="12">
        <v>1</v>
      </c>
      <c r="E2681" s="15">
        <v>43922</v>
      </c>
      <c r="F2681" s="12">
        <v>1576</v>
      </c>
      <c r="G2681" s="12">
        <v>236.40000000000009</v>
      </c>
      <c r="H2681" s="17">
        <v>1</v>
      </c>
      <c r="I2681" s="31">
        <v>15.000000000000005</v>
      </c>
      <c r="J2681" s="12">
        <v>1339.6</v>
      </c>
      <c r="K2681" s="11" t="s">
        <v>26</v>
      </c>
      <c r="L2681" s="11" t="s">
        <v>407</v>
      </c>
      <c r="M2681" s="12">
        <v>520.08000000000004</v>
      </c>
      <c r="N2681" s="13">
        <v>819.51999999999987</v>
      </c>
    </row>
    <row r="2682" spans="1:14" x14ac:dyDescent="0.3">
      <c r="A2682" s="7" t="s">
        <v>4623</v>
      </c>
      <c r="B2682" s="11" t="s">
        <v>4624</v>
      </c>
      <c r="C2682" s="12">
        <v>1</v>
      </c>
      <c r="D2682" s="12">
        <v>1</v>
      </c>
      <c r="E2682" s="15">
        <v>43922</v>
      </c>
      <c r="F2682" s="12">
        <v>383</v>
      </c>
      <c r="G2682" s="12">
        <v>57.449999999999989</v>
      </c>
      <c r="H2682" s="17">
        <v>1</v>
      </c>
      <c r="I2682" s="31">
        <v>14.999999999999996</v>
      </c>
      <c r="J2682" s="12">
        <v>325.55</v>
      </c>
      <c r="K2682" s="11" t="s">
        <v>63</v>
      </c>
      <c r="L2682" s="11" t="s">
        <v>66</v>
      </c>
      <c r="M2682" s="12">
        <v>122.56</v>
      </c>
      <c r="N2682" s="13">
        <v>202.99</v>
      </c>
    </row>
    <row r="2683" spans="1:14" x14ac:dyDescent="0.3">
      <c r="A2683" s="7" t="s">
        <v>4625</v>
      </c>
      <c r="B2683" s="11" t="s">
        <v>4626</v>
      </c>
      <c r="C2683" s="12">
        <v>1</v>
      </c>
      <c r="D2683" s="12">
        <v>1</v>
      </c>
      <c r="E2683" s="15">
        <v>43922</v>
      </c>
      <c r="F2683" s="12">
        <v>144</v>
      </c>
      <c r="G2683" s="12">
        <v>21.600000000000009</v>
      </c>
      <c r="H2683" s="17">
        <v>1</v>
      </c>
      <c r="I2683" s="31">
        <v>15.000000000000005</v>
      </c>
      <c r="J2683" s="12">
        <v>122.39999999999999</v>
      </c>
      <c r="K2683" s="11" t="s">
        <v>11</v>
      </c>
      <c r="L2683" s="11" t="s">
        <v>119</v>
      </c>
      <c r="M2683" s="12">
        <v>66.240000000000009</v>
      </c>
      <c r="N2683" s="13">
        <v>56.159999999999982</v>
      </c>
    </row>
    <row r="2684" spans="1:14" x14ac:dyDescent="0.3">
      <c r="A2684" s="7" t="s">
        <v>4627</v>
      </c>
      <c r="B2684" s="11" t="s">
        <v>4628</v>
      </c>
      <c r="C2684" s="12">
        <v>1</v>
      </c>
      <c r="D2684" s="12">
        <v>1</v>
      </c>
      <c r="E2684" s="15">
        <v>43922</v>
      </c>
      <c r="F2684" s="12">
        <v>205</v>
      </c>
      <c r="G2684" s="12">
        <v>30.75</v>
      </c>
      <c r="H2684" s="17">
        <v>1</v>
      </c>
      <c r="I2684" s="31">
        <v>15</v>
      </c>
      <c r="J2684" s="12">
        <v>174.25</v>
      </c>
      <c r="K2684" s="11" t="s">
        <v>14</v>
      </c>
      <c r="L2684" s="11" t="s">
        <v>87</v>
      </c>
      <c r="M2684" s="12">
        <v>36.9</v>
      </c>
      <c r="N2684" s="13">
        <v>137.35</v>
      </c>
    </row>
    <row r="2685" spans="1:14" x14ac:dyDescent="0.3">
      <c r="A2685" s="7" t="s">
        <v>4629</v>
      </c>
      <c r="B2685" s="11" t="s">
        <v>4630</v>
      </c>
      <c r="C2685" s="12">
        <v>1</v>
      </c>
      <c r="D2685" s="12">
        <v>1</v>
      </c>
      <c r="E2685" s="15">
        <v>43922</v>
      </c>
      <c r="F2685" s="12">
        <v>255</v>
      </c>
      <c r="G2685" s="12">
        <v>38.25</v>
      </c>
      <c r="H2685" s="17">
        <v>1</v>
      </c>
      <c r="I2685" s="31">
        <v>15</v>
      </c>
      <c r="J2685" s="12">
        <v>216.75</v>
      </c>
      <c r="K2685" s="11" t="s">
        <v>20</v>
      </c>
      <c r="L2685" s="11" t="s">
        <v>102</v>
      </c>
      <c r="M2685" s="12">
        <v>66.3</v>
      </c>
      <c r="N2685" s="13">
        <v>150.44999999999999</v>
      </c>
    </row>
    <row r="2686" spans="1:14" x14ac:dyDescent="0.3">
      <c r="A2686" s="7" t="s">
        <v>4631</v>
      </c>
      <c r="B2686" s="11" t="s">
        <v>4632</v>
      </c>
      <c r="C2686" s="12">
        <v>1</v>
      </c>
      <c r="D2686" s="12">
        <v>1</v>
      </c>
      <c r="E2686" s="15">
        <v>43922</v>
      </c>
      <c r="F2686" s="12">
        <v>313</v>
      </c>
      <c r="G2686" s="12">
        <v>46.949999999999989</v>
      </c>
      <c r="H2686" s="17">
        <v>1</v>
      </c>
      <c r="I2686" s="31">
        <v>14.999999999999996</v>
      </c>
      <c r="J2686" s="12">
        <v>266.05</v>
      </c>
      <c r="K2686" s="11" t="s">
        <v>20</v>
      </c>
      <c r="L2686" s="11" t="s">
        <v>21</v>
      </c>
      <c r="M2686" s="12">
        <v>93.899999999999991</v>
      </c>
      <c r="N2686" s="13">
        <v>172.15000000000003</v>
      </c>
    </row>
    <row r="2687" spans="1:14" x14ac:dyDescent="0.3">
      <c r="A2687" s="7" t="s">
        <v>4633</v>
      </c>
      <c r="B2687" s="11" t="s">
        <v>4634</v>
      </c>
      <c r="C2687" s="12">
        <v>1</v>
      </c>
      <c r="D2687" s="12">
        <v>1</v>
      </c>
      <c r="E2687" s="15">
        <v>43922</v>
      </c>
      <c r="F2687" s="12">
        <v>327</v>
      </c>
      <c r="G2687" s="12">
        <v>49.050000000000011</v>
      </c>
      <c r="H2687" s="17">
        <v>1</v>
      </c>
      <c r="I2687" s="31">
        <v>15.000000000000002</v>
      </c>
      <c r="J2687" s="12">
        <v>277.95</v>
      </c>
      <c r="K2687" s="11" t="s">
        <v>20</v>
      </c>
      <c r="L2687" s="11" t="s">
        <v>100</v>
      </c>
      <c r="M2687" s="12">
        <v>94.83</v>
      </c>
      <c r="N2687" s="13">
        <v>183.12</v>
      </c>
    </row>
    <row r="2688" spans="1:14" x14ac:dyDescent="0.3">
      <c r="A2688" s="7" t="s">
        <v>4635</v>
      </c>
      <c r="B2688" s="11" t="s">
        <v>4636</v>
      </c>
      <c r="C2688" s="12">
        <v>1</v>
      </c>
      <c r="D2688" s="12">
        <v>1</v>
      </c>
      <c r="E2688" s="15">
        <v>43922</v>
      </c>
      <c r="F2688" s="12">
        <v>951</v>
      </c>
      <c r="G2688" s="12">
        <v>142.64999999999998</v>
      </c>
      <c r="H2688" s="17">
        <v>1</v>
      </c>
      <c r="I2688" s="31">
        <v>14.999999999999996</v>
      </c>
      <c r="J2688" s="12">
        <v>808.35</v>
      </c>
      <c r="K2688" s="11" t="s">
        <v>23</v>
      </c>
      <c r="L2688" s="11" t="s">
        <v>24</v>
      </c>
      <c r="M2688" s="12">
        <v>247.26000000000002</v>
      </c>
      <c r="N2688" s="13">
        <v>561.09</v>
      </c>
    </row>
    <row r="2689" spans="1:14" x14ac:dyDescent="0.3">
      <c r="A2689" s="7" t="s">
        <v>4637</v>
      </c>
      <c r="B2689" s="11" t="s">
        <v>4638</v>
      </c>
      <c r="C2689" s="12">
        <v>1</v>
      </c>
      <c r="D2689" s="12">
        <v>1</v>
      </c>
      <c r="E2689" s="15">
        <v>43922</v>
      </c>
      <c r="F2689" s="12">
        <v>1086</v>
      </c>
      <c r="G2689" s="12">
        <v>162.89999999999998</v>
      </c>
      <c r="H2689" s="17">
        <v>1</v>
      </c>
      <c r="I2689" s="31">
        <v>14.999999999999996</v>
      </c>
      <c r="J2689" s="12">
        <v>923.1</v>
      </c>
      <c r="K2689" s="11" t="s">
        <v>23</v>
      </c>
      <c r="L2689" s="11" t="s">
        <v>467</v>
      </c>
      <c r="M2689" s="12">
        <v>293.22000000000003</v>
      </c>
      <c r="N2689" s="13">
        <v>629.88</v>
      </c>
    </row>
    <row r="2690" spans="1:14" x14ac:dyDescent="0.3">
      <c r="A2690" s="7" t="s">
        <v>4639</v>
      </c>
      <c r="B2690" s="11" t="s">
        <v>4640</v>
      </c>
      <c r="C2690" s="12">
        <v>1</v>
      </c>
      <c r="D2690" s="12">
        <v>1</v>
      </c>
      <c r="E2690" s="15">
        <v>43922</v>
      </c>
      <c r="F2690" s="12">
        <v>1491</v>
      </c>
      <c r="G2690" s="12">
        <v>223.65000000000009</v>
      </c>
      <c r="H2690" s="17">
        <v>1</v>
      </c>
      <c r="I2690" s="31">
        <v>15.000000000000005</v>
      </c>
      <c r="J2690" s="12">
        <v>1267.3499999999999</v>
      </c>
      <c r="K2690" s="11" t="s">
        <v>26</v>
      </c>
      <c r="L2690" s="11" t="s">
        <v>31</v>
      </c>
      <c r="M2690" s="12">
        <v>506.94000000000005</v>
      </c>
      <c r="N2690" s="13">
        <v>760.40999999999985</v>
      </c>
    </row>
    <row r="2691" spans="1:14" x14ac:dyDescent="0.3">
      <c r="A2691" s="7" t="s">
        <v>4641</v>
      </c>
      <c r="B2691" s="11" t="s">
        <v>4642</v>
      </c>
      <c r="C2691" s="12">
        <v>1</v>
      </c>
      <c r="D2691" s="12">
        <v>1</v>
      </c>
      <c r="E2691" s="15">
        <v>43922</v>
      </c>
      <c r="F2691" s="12">
        <v>168</v>
      </c>
      <c r="G2691" s="12">
        <v>25.200000000000017</v>
      </c>
      <c r="H2691" s="17">
        <v>1</v>
      </c>
      <c r="I2691" s="31">
        <v>15.000000000000011</v>
      </c>
      <c r="J2691" s="12">
        <v>142.79999999999998</v>
      </c>
      <c r="K2691" s="11" t="s">
        <v>11</v>
      </c>
      <c r="L2691" s="11" t="s">
        <v>12</v>
      </c>
      <c r="M2691" s="12">
        <v>25.2</v>
      </c>
      <c r="N2691" s="13">
        <v>117.59999999999998</v>
      </c>
    </row>
    <row r="2692" spans="1:14" x14ac:dyDescent="0.3">
      <c r="A2692" s="7" t="s">
        <v>4643</v>
      </c>
      <c r="B2692" s="11" t="s">
        <v>4644</v>
      </c>
      <c r="C2692" s="12">
        <v>1</v>
      </c>
      <c r="D2692" s="12">
        <v>1</v>
      </c>
      <c r="E2692" s="15">
        <v>43922</v>
      </c>
      <c r="F2692" s="12">
        <v>205</v>
      </c>
      <c r="G2692" s="12">
        <v>30.75</v>
      </c>
      <c r="H2692" s="17">
        <v>1</v>
      </c>
      <c r="I2692" s="31">
        <v>15</v>
      </c>
      <c r="J2692" s="12">
        <v>174.25</v>
      </c>
      <c r="K2692" s="11" t="s">
        <v>14</v>
      </c>
      <c r="L2692" s="11" t="s">
        <v>87</v>
      </c>
      <c r="M2692" s="12">
        <v>36.9</v>
      </c>
      <c r="N2692" s="13">
        <v>137.35</v>
      </c>
    </row>
    <row r="2693" spans="1:14" x14ac:dyDescent="0.3">
      <c r="A2693" s="7" t="s">
        <v>4645</v>
      </c>
      <c r="B2693" s="11" t="s">
        <v>4646</v>
      </c>
      <c r="C2693" s="12">
        <v>1</v>
      </c>
      <c r="D2693" s="12">
        <v>1</v>
      </c>
      <c r="E2693" s="15">
        <v>43922</v>
      </c>
      <c r="F2693" s="12">
        <v>258</v>
      </c>
      <c r="G2693" s="12">
        <v>38.700000000000017</v>
      </c>
      <c r="H2693" s="17">
        <v>1</v>
      </c>
      <c r="I2693" s="31">
        <v>15.000000000000007</v>
      </c>
      <c r="J2693" s="12">
        <v>219.29999999999998</v>
      </c>
      <c r="K2693" s="11" t="s">
        <v>20</v>
      </c>
      <c r="L2693" s="11" t="s">
        <v>105</v>
      </c>
      <c r="M2693" s="12">
        <v>72.240000000000009</v>
      </c>
      <c r="N2693" s="13">
        <v>147.05999999999997</v>
      </c>
    </row>
    <row r="2694" spans="1:14" x14ac:dyDescent="0.3">
      <c r="A2694" s="7" t="s">
        <v>4647</v>
      </c>
      <c r="B2694" s="11" t="s">
        <v>4648</v>
      </c>
      <c r="C2694" s="12">
        <v>1</v>
      </c>
      <c r="D2694" s="12">
        <v>1</v>
      </c>
      <c r="E2694" s="15">
        <v>43922</v>
      </c>
      <c r="F2694" s="12">
        <v>313</v>
      </c>
      <c r="G2694" s="12">
        <v>46.949999999999989</v>
      </c>
      <c r="H2694" s="17">
        <v>1</v>
      </c>
      <c r="I2694" s="31">
        <v>14.999999999999996</v>
      </c>
      <c r="J2694" s="12">
        <v>266.05</v>
      </c>
      <c r="K2694" s="11" t="s">
        <v>20</v>
      </c>
      <c r="L2694" s="11" t="s">
        <v>21</v>
      </c>
      <c r="M2694" s="12">
        <v>93.899999999999991</v>
      </c>
      <c r="N2694" s="13">
        <v>172.15000000000003</v>
      </c>
    </row>
    <row r="2695" spans="1:14" x14ac:dyDescent="0.3">
      <c r="A2695" s="7" t="s">
        <v>4649</v>
      </c>
      <c r="B2695" s="11" t="s">
        <v>4650</v>
      </c>
      <c r="C2695" s="12">
        <v>1</v>
      </c>
      <c r="D2695" s="12">
        <v>1</v>
      </c>
      <c r="E2695" s="15">
        <v>43922</v>
      </c>
      <c r="F2695" s="12">
        <v>172</v>
      </c>
      <c r="G2695" s="12">
        <v>25.800000000000011</v>
      </c>
      <c r="H2695" s="17">
        <v>1</v>
      </c>
      <c r="I2695" s="31">
        <v>15.000000000000007</v>
      </c>
      <c r="J2695" s="12">
        <v>146.19999999999999</v>
      </c>
      <c r="K2695" s="11" t="s">
        <v>11</v>
      </c>
      <c r="L2695" s="11" t="s">
        <v>71</v>
      </c>
      <c r="M2695" s="12">
        <v>65.36</v>
      </c>
      <c r="N2695" s="13">
        <v>80.839999999999989</v>
      </c>
    </row>
    <row r="2696" spans="1:14" x14ac:dyDescent="0.3">
      <c r="A2696" s="7" t="s">
        <v>4651</v>
      </c>
      <c r="B2696" s="11" t="s">
        <v>4652</v>
      </c>
      <c r="C2696" s="12">
        <v>1</v>
      </c>
      <c r="D2696" s="12">
        <v>1</v>
      </c>
      <c r="E2696" s="15">
        <v>43922</v>
      </c>
      <c r="F2696" s="12">
        <v>240</v>
      </c>
      <c r="G2696" s="12">
        <v>36</v>
      </c>
      <c r="H2696" s="17">
        <v>1</v>
      </c>
      <c r="I2696" s="31">
        <v>15</v>
      </c>
      <c r="J2696" s="12">
        <v>204</v>
      </c>
      <c r="K2696" s="11" t="s">
        <v>14</v>
      </c>
      <c r="L2696" s="11" t="s">
        <v>17</v>
      </c>
      <c r="M2696" s="12">
        <v>43.199999999999996</v>
      </c>
      <c r="N2696" s="13">
        <v>160.80000000000001</v>
      </c>
    </row>
    <row r="2697" spans="1:14" x14ac:dyDescent="0.3">
      <c r="A2697" s="7" t="s">
        <v>4653</v>
      </c>
      <c r="B2697" s="11" t="s">
        <v>4654</v>
      </c>
      <c r="C2697" s="12">
        <v>1</v>
      </c>
      <c r="D2697" s="12">
        <v>1</v>
      </c>
      <c r="E2697" s="15">
        <v>43922</v>
      </c>
      <c r="F2697" s="12">
        <v>258</v>
      </c>
      <c r="G2697" s="12">
        <v>38.700000000000017</v>
      </c>
      <c r="H2697" s="17">
        <v>1</v>
      </c>
      <c r="I2697" s="31">
        <v>15.000000000000007</v>
      </c>
      <c r="J2697" s="12">
        <v>219.29999999999998</v>
      </c>
      <c r="K2697" s="11" t="s">
        <v>20</v>
      </c>
      <c r="L2697" s="11" t="s">
        <v>105</v>
      </c>
      <c r="M2697" s="12">
        <v>72.240000000000009</v>
      </c>
      <c r="N2697" s="13">
        <v>147.05999999999997</v>
      </c>
    </row>
    <row r="2698" spans="1:14" x14ac:dyDescent="0.3">
      <c r="A2698" s="7" t="s">
        <v>4655</v>
      </c>
      <c r="B2698" s="11" t="s">
        <v>4656</v>
      </c>
      <c r="C2698" s="12">
        <v>1</v>
      </c>
      <c r="D2698" s="12">
        <v>1</v>
      </c>
      <c r="E2698" s="15">
        <v>43922</v>
      </c>
      <c r="F2698" s="12">
        <v>258</v>
      </c>
      <c r="G2698" s="12">
        <v>38.700000000000017</v>
      </c>
      <c r="H2698" s="17">
        <v>1</v>
      </c>
      <c r="I2698" s="31">
        <v>15.000000000000007</v>
      </c>
      <c r="J2698" s="12">
        <v>219.29999999999998</v>
      </c>
      <c r="K2698" s="11" t="s">
        <v>20</v>
      </c>
      <c r="L2698" s="11" t="s">
        <v>105</v>
      </c>
      <c r="M2698" s="12">
        <v>72.240000000000009</v>
      </c>
      <c r="N2698" s="13">
        <v>147.05999999999997</v>
      </c>
    </row>
    <row r="2699" spans="1:14" x14ac:dyDescent="0.3">
      <c r="A2699" s="7" t="s">
        <v>4657</v>
      </c>
      <c r="B2699" s="11" t="s">
        <v>4658</v>
      </c>
      <c r="C2699" s="12">
        <v>1</v>
      </c>
      <c r="D2699" s="12">
        <v>1</v>
      </c>
      <c r="E2699" s="15">
        <v>43922</v>
      </c>
      <c r="F2699" s="12">
        <v>805</v>
      </c>
      <c r="G2699" s="12">
        <v>120.75</v>
      </c>
      <c r="H2699" s="17">
        <v>1</v>
      </c>
      <c r="I2699" s="31">
        <v>15</v>
      </c>
      <c r="J2699" s="12">
        <v>684.25</v>
      </c>
      <c r="K2699" s="11" t="s">
        <v>23</v>
      </c>
      <c r="L2699" s="11" t="s">
        <v>180</v>
      </c>
      <c r="M2699" s="12">
        <v>249.55</v>
      </c>
      <c r="N2699" s="13">
        <v>434.7</v>
      </c>
    </row>
    <row r="2700" spans="1:14" x14ac:dyDescent="0.3">
      <c r="A2700" s="7" t="s">
        <v>4659</v>
      </c>
      <c r="B2700" s="11" t="s">
        <v>4660</v>
      </c>
      <c r="C2700" s="12">
        <v>1</v>
      </c>
      <c r="D2700" s="12">
        <v>1</v>
      </c>
      <c r="E2700" s="15">
        <v>43922</v>
      </c>
      <c r="F2700" s="12">
        <v>889</v>
      </c>
      <c r="G2700" s="12">
        <v>133.35000000000002</v>
      </c>
      <c r="H2700" s="17">
        <v>1</v>
      </c>
      <c r="I2700" s="31">
        <v>15.000000000000002</v>
      </c>
      <c r="J2700" s="12">
        <v>755.65</v>
      </c>
      <c r="K2700" s="11" t="s">
        <v>23</v>
      </c>
      <c r="L2700" s="11" t="s">
        <v>309</v>
      </c>
      <c r="M2700" s="12">
        <v>222.25</v>
      </c>
      <c r="N2700" s="13">
        <v>533.4</v>
      </c>
    </row>
    <row r="2701" spans="1:14" x14ac:dyDescent="0.3">
      <c r="A2701" s="7" t="s">
        <v>4661</v>
      </c>
      <c r="B2701" s="11" t="s">
        <v>4662</v>
      </c>
      <c r="C2701" s="12">
        <v>1</v>
      </c>
      <c r="D2701" s="12">
        <v>1</v>
      </c>
      <c r="E2701" s="15">
        <v>43922</v>
      </c>
      <c r="F2701" s="12">
        <v>1491</v>
      </c>
      <c r="G2701" s="12">
        <v>223.65000000000009</v>
      </c>
      <c r="H2701" s="17">
        <v>1</v>
      </c>
      <c r="I2701" s="31">
        <v>15.000000000000005</v>
      </c>
      <c r="J2701" s="12">
        <v>1267.3499999999999</v>
      </c>
      <c r="K2701" s="11" t="s">
        <v>26</v>
      </c>
      <c r="L2701" s="11" t="s">
        <v>31</v>
      </c>
      <c r="M2701" s="12">
        <v>506.94000000000005</v>
      </c>
      <c r="N2701" s="13">
        <v>760.40999999999985</v>
      </c>
    </row>
    <row r="2702" spans="1:14" x14ac:dyDescent="0.3">
      <c r="A2702" s="7" t="s">
        <v>4663</v>
      </c>
      <c r="B2702" s="11" t="s">
        <v>4664</v>
      </c>
      <c r="C2702" s="12">
        <v>1</v>
      </c>
      <c r="D2702" s="12">
        <v>1</v>
      </c>
      <c r="E2702" s="15">
        <v>43922</v>
      </c>
      <c r="F2702" s="12">
        <v>172</v>
      </c>
      <c r="G2702" s="12">
        <v>25.800000000000011</v>
      </c>
      <c r="H2702" s="17">
        <v>1</v>
      </c>
      <c r="I2702" s="31">
        <v>15.000000000000007</v>
      </c>
      <c r="J2702" s="12">
        <v>146.19999999999999</v>
      </c>
      <c r="K2702" s="11" t="s">
        <v>11</v>
      </c>
      <c r="L2702" s="11" t="s">
        <v>71</v>
      </c>
      <c r="M2702" s="12">
        <v>65.36</v>
      </c>
      <c r="N2702" s="13">
        <v>80.839999999999989</v>
      </c>
    </row>
    <row r="2703" spans="1:14" x14ac:dyDescent="0.3">
      <c r="A2703" s="7" t="s">
        <v>4665</v>
      </c>
      <c r="B2703" s="11" t="s">
        <v>4666</v>
      </c>
      <c r="C2703" s="12">
        <v>1</v>
      </c>
      <c r="D2703" s="12">
        <v>1</v>
      </c>
      <c r="E2703" s="15">
        <v>43922</v>
      </c>
      <c r="F2703" s="12">
        <v>336</v>
      </c>
      <c r="G2703" s="12">
        <v>50.400000000000034</v>
      </c>
      <c r="H2703" s="17">
        <v>1</v>
      </c>
      <c r="I2703" s="31">
        <v>15.000000000000011</v>
      </c>
      <c r="J2703" s="12">
        <v>285.59999999999997</v>
      </c>
      <c r="K2703" s="11" t="s">
        <v>60</v>
      </c>
      <c r="L2703" s="11" t="s">
        <v>247</v>
      </c>
      <c r="M2703" s="12">
        <v>120.96</v>
      </c>
      <c r="N2703" s="13">
        <v>164.64</v>
      </c>
    </row>
    <row r="2704" spans="1:14" x14ac:dyDescent="0.3">
      <c r="A2704" s="7" t="s">
        <v>4667</v>
      </c>
      <c r="B2704" s="11" t="s">
        <v>4668</v>
      </c>
      <c r="C2704" s="12">
        <v>1</v>
      </c>
      <c r="D2704" s="12">
        <v>1</v>
      </c>
      <c r="E2704" s="15">
        <v>43922</v>
      </c>
      <c r="F2704" s="12">
        <v>447</v>
      </c>
      <c r="G2704" s="12">
        <v>67.050000000000011</v>
      </c>
      <c r="H2704" s="17">
        <v>1</v>
      </c>
      <c r="I2704" s="31">
        <v>15.000000000000002</v>
      </c>
      <c r="J2704" s="12">
        <v>379.95</v>
      </c>
      <c r="K2704" s="11" t="s">
        <v>63</v>
      </c>
      <c r="L2704" s="11" t="s">
        <v>64</v>
      </c>
      <c r="M2704" s="12">
        <v>156.44999999999999</v>
      </c>
      <c r="N2704" s="13">
        <v>223.5</v>
      </c>
    </row>
    <row r="2705" spans="1:14" x14ac:dyDescent="0.3">
      <c r="A2705" s="7" t="s">
        <v>4669</v>
      </c>
      <c r="B2705" s="11" t="s">
        <v>4670</v>
      </c>
      <c r="C2705" s="12">
        <v>1</v>
      </c>
      <c r="D2705" s="12">
        <v>1</v>
      </c>
      <c r="E2705" s="15">
        <v>43922</v>
      </c>
      <c r="F2705" s="12">
        <v>172</v>
      </c>
      <c r="G2705" s="12">
        <v>25.800000000000011</v>
      </c>
      <c r="H2705" s="17">
        <v>1</v>
      </c>
      <c r="I2705" s="31">
        <v>15.000000000000007</v>
      </c>
      <c r="J2705" s="12">
        <v>146.19999999999999</v>
      </c>
      <c r="K2705" s="11" t="s">
        <v>11</v>
      </c>
      <c r="L2705" s="11" t="s">
        <v>71</v>
      </c>
      <c r="M2705" s="12">
        <v>65.36</v>
      </c>
      <c r="N2705" s="13">
        <v>80.839999999999989</v>
      </c>
    </row>
    <row r="2706" spans="1:14" x14ac:dyDescent="0.3">
      <c r="A2706" s="7" t="s">
        <v>4671</v>
      </c>
      <c r="B2706" s="11" t="s">
        <v>4672</v>
      </c>
      <c r="C2706" s="12">
        <v>1</v>
      </c>
      <c r="D2706" s="12">
        <v>1</v>
      </c>
      <c r="E2706" s="15">
        <v>43922</v>
      </c>
      <c r="F2706" s="12">
        <v>168</v>
      </c>
      <c r="G2706" s="12">
        <v>25.200000000000017</v>
      </c>
      <c r="H2706" s="17">
        <v>1</v>
      </c>
      <c r="I2706" s="31">
        <v>15.000000000000011</v>
      </c>
      <c r="J2706" s="12">
        <v>142.79999999999998</v>
      </c>
      <c r="K2706" s="11" t="s">
        <v>11</v>
      </c>
      <c r="L2706" s="11" t="s">
        <v>121</v>
      </c>
      <c r="M2706" s="12">
        <v>75.600000000000009</v>
      </c>
      <c r="N2706" s="13">
        <v>67.199999999999974</v>
      </c>
    </row>
    <row r="2707" spans="1:14" x14ac:dyDescent="0.3">
      <c r="A2707" s="7" t="s">
        <v>4673</v>
      </c>
      <c r="B2707" s="11" t="s">
        <v>4674</v>
      </c>
      <c r="C2707" s="12">
        <v>1</v>
      </c>
      <c r="D2707" s="12">
        <v>1</v>
      </c>
      <c r="E2707" s="15">
        <v>43922</v>
      </c>
      <c r="F2707" s="12">
        <v>192</v>
      </c>
      <c r="G2707" s="12">
        <v>28.800000000000011</v>
      </c>
      <c r="H2707" s="17">
        <v>1</v>
      </c>
      <c r="I2707" s="31">
        <v>15.000000000000005</v>
      </c>
      <c r="J2707" s="12">
        <v>163.19999999999999</v>
      </c>
      <c r="K2707" s="11" t="s">
        <v>14</v>
      </c>
      <c r="L2707" s="11" t="s">
        <v>78</v>
      </c>
      <c r="M2707" s="12">
        <v>34.56</v>
      </c>
      <c r="N2707" s="13">
        <v>128.63999999999999</v>
      </c>
    </row>
    <row r="2708" spans="1:14" x14ac:dyDescent="0.3">
      <c r="A2708" s="7" t="s">
        <v>4675</v>
      </c>
      <c r="B2708" s="11" t="s">
        <v>4676</v>
      </c>
      <c r="C2708" s="12">
        <v>1</v>
      </c>
      <c r="D2708" s="12">
        <v>1</v>
      </c>
      <c r="E2708" s="15">
        <v>43922</v>
      </c>
      <c r="F2708" s="12">
        <v>220</v>
      </c>
      <c r="G2708" s="12">
        <v>33</v>
      </c>
      <c r="H2708" s="17">
        <v>1</v>
      </c>
      <c r="I2708" s="31">
        <v>15</v>
      </c>
      <c r="J2708" s="12">
        <v>187</v>
      </c>
      <c r="K2708" s="11" t="s">
        <v>14</v>
      </c>
      <c r="L2708" s="11" t="s">
        <v>15</v>
      </c>
      <c r="M2708" s="12">
        <v>39.6</v>
      </c>
      <c r="N2708" s="13">
        <v>147.4</v>
      </c>
    </row>
    <row r="2709" spans="1:14" x14ac:dyDescent="0.3">
      <c r="A2709" s="7" t="s">
        <v>4677</v>
      </c>
      <c r="B2709" s="11" t="s">
        <v>4678</v>
      </c>
      <c r="C2709" s="12">
        <v>1</v>
      </c>
      <c r="D2709" s="12">
        <v>1</v>
      </c>
      <c r="E2709" s="15">
        <v>43922</v>
      </c>
      <c r="F2709" s="12">
        <v>284</v>
      </c>
      <c r="G2709" s="12">
        <v>42.599999999999994</v>
      </c>
      <c r="H2709" s="17">
        <v>1</v>
      </c>
      <c r="I2709" s="31">
        <v>14.999999999999996</v>
      </c>
      <c r="J2709" s="12">
        <v>241.4</v>
      </c>
      <c r="K2709" s="11" t="s">
        <v>60</v>
      </c>
      <c r="L2709" s="11" t="s">
        <v>109</v>
      </c>
      <c r="M2709" s="12">
        <v>76.680000000000007</v>
      </c>
      <c r="N2709" s="13">
        <v>164.72</v>
      </c>
    </row>
    <row r="2710" spans="1:14" x14ac:dyDescent="0.3">
      <c r="A2710" s="7" t="s">
        <v>4679</v>
      </c>
      <c r="B2710" s="11" t="s">
        <v>4680</v>
      </c>
      <c r="C2710" s="12">
        <v>1</v>
      </c>
      <c r="D2710" s="12">
        <v>1</v>
      </c>
      <c r="E2710" s="15">
        <v>43922</v>
      </c>
      <c r="F2710" s="12">
        <v>383</v>
      </c>
      <c r="G2710" s="12">
        <v>57.449999999999989</v>
      </c>
      <c r="H2710" s="17">
        <v>1</v>
      </c>
      <c r="I2710" s="31">
        <v>14.999999999999996</v>
      </c>
      <c r="J2710" s="12">
        <v>325.55</v>
      </c>
      <c r="K2710" s="11" t="s">
        <v>63</v>
      </c>
      <c r="L2710" s="11" t="s">
        <v>66</v>
      </c>
      <c r="M2710" s="12">
        <v>122.56</v>
      </c>
      <c r="N2710" s="13">
        <v>202.99</v>
      </c>
    </row>
    <row r="2711" spans="1:14" x14ac:dyDescent="0.3">
      <c r="A2711" s="7" t="s">
        <v>4681</v>
      </c>
      <c r="B2711" s="11" t="s">
        <v>4682</v>
      </c>
      <c r="C2711" s="12">
        <v>1</v>
      </c>
      <c r="D2711" s="12">
        <v>1</v>
      </c>
      <c r="E2711" s="15">
        <v>43922</v>
      </c>
      <c r="F2711" s="12">
        <v>144</v>
      </c>
      <c r="G2711" s="12">
        <v>21.600000000000009</v>
      </c>
      <c r="H2711" s="17">
        <v>1</v>
      </c>
      <c r="I2711" s="31">
        <v>15.000000000000005</v>
      </c>
      <c r="J2711" s="12">
        <v>122.39999999999999</v>
      </c>
      <c r="K2711" s="11" t="s">
        <v>11</v>
      </c>
      <c r="L2711" s="11" t="s">
        <v>119</v>
      </c>
      <c r="M2711" s="12">
        <v>66.240000000000009</v>
      </c>
      <c r="N2711" s="13">
        <v>56.159999999999982</v>
      </c>
    </row>
    <row r="2712" spans="1:14" x14ac:dyDescent="0.3">
      <c r="A2712" s="7" t="s">
        <v>4683</v>
      </c>
      <c r="B2712" s="11" t="s">
        <v>4684</v>
      </c>
      <c r="C2712" s="12">
        <v>1</v>
      </c>
      <c r="D2712" s="12">
        <v>1</v>
      </c>
      <c r="E2712" s="15">
        <v>43922</v>
      </c>
      <c r="F2712" s="12">
        <v>240</v>
      </c>
      <c r="G2712" s="12">
        <v>36</v>
      </c>
      <c r="H2712" s="17">
        <v>1</v>
      </c>
      <c r="I2712" s="31">
        <v>15</v>
      </c>
      <c r="J2712" s="12">
        <v>204</v>
      </c>
      <c r="K2712" s="11" t="s">
        <v>14</v>
      </c>
      <c r="L2712" s="11" t="s">
        <v>17</v>
      </c>
      <c r="M2712" s="12">
        <v>43.199999999999996</v>
      </c>
      <c r="N2712" s="13">
        <v>160.80000000000001</v>
      </c>
    </row>
    <row r="2713" spans="1:14" x14ac:dyDescent="0.3">
      <c r="A2713" s="7" t="s">
        <v>4685</v>
      </c>
      <c r="B2713" s="11" t="s">
        <v>4686</v>
      </c>
      <c r="C2713" s="12">
        <v>1</v>
      </c>
      <c r="D2713" s="12">
        <v>1</v>
      </c>
      <c r="E2713" s="15">
        <v>43922</v>
      </c>
      <c r="F2713" s="12">
        <v>240</v>
      </c>
      <c r="G2713" s="12">
        <v>36</v>
      </c>
      <c r="H2713" s="17">
        <v>1</v>
      </c>
      <c r="I2713" s="31">
        <v>15</v>
      </c>
      <c r="J2713" s="12">
        <v>204</v>
      </c>
      <c r="K2713" s="11" t="s">
        <v>14</v>
      </c>
      <c r="L2713" s="11" t="s">
        <v>17</v>
      </c>
      <c r="M2713" s="12">
        <v>43.199999999999996</v>
      </c>
      <c r="N2713" s="13">
        <v>160.80000000000001</v>
      </c>
    </row>
    <row r="2714" spans="1:14" x14ac:dyDescent="0.3">
      <c r="A2714" s="7" t="s">
        <v>4687</v>
      </c>
      <c r="B2714" s="11" t="s">
        <v>4688</v>
      </c>
      <c r="C2714" s="12">
        <v>1</v>
      </c>
      <c r="D2714" s="12">
        <v>1</v>
      </c>
      <c r="E2714" s="15">
        <v>43922</v>
      </c>
      <c r="F2714" s="12">
        <v>210</v>
      </c>
      <c r="G2714" s="12">
        <v>31.5</v>
      </c>
      <c r="H2714" s="17">
        <v>1</v>
      </c>
      <c r="I2714" s="31">
        <v>15</v>
      </c>
      <c r="J2714" s="12">
        <v>178.5</v>
      </c>
      <c r="K2714" s="11" t="s">
        <v>14</v>
      </c>
      <c r="L2714" s="11" t="s">
        <v>75</v>
      </c>
      <c r="M2714" s="12">
        <v>37.799999999999997</v>
      </c>
      <c r="N2714" s="13">
        <v>140.69999999999999</v>
      </c>
    </row>
    <row r="2715" spans="1:14" x14ac:dyDescent="0.3">
      <c r="A2715" s="7" t="s">
        <v>4689</v>
      </c>
      <c r="B2715" s="11" t="s">
        <v>4690</v>
      </c>
      <c r="C2715" s="12">
        <v>1</v>
      </c>
      <c r="D2715" s="12">
        <v>1</v>
      </c>
      <c r="E2715" s="15">
        <v>43922</v>
      </c>
      <c r="F2715" s="12">
        <v>192</v>
      </c>
      <c r="G2715" s="12">
        <v>28.800000000000011</v>
      </c>
      <c r="H2715" s="17">
        <v>1</v>
      </c>
      <c r="I2715" s="31">
        <v>15.000000000000005</v>
      </c>
      <c r="J2715" s="12">
        <v>163.19999999999999</v>
      </c>
      <c r="K2715" s="11" t="s">
        <v>14</v>
      </c>
      <c r="L2715" s="11" t="s">
        <v>78</v>
      </c>
      <c r="M2715" s="12">
        <v>34.56</v>
      </c>
      <c r="N2715" s="13">
        <v>128.63999999999999</v>
      </c>
    </row>
    <row r="2716" spans="1:14" x14ac:dyDescent="0.3">
      <c r="A2716" s="7" t="s">
        <v>4691</v>
      </c>
      <c r="B2716" s="11" t="s">
        <v>4692</v>
      </c>
      <c r="C2716" s="12">
        <v>1</v>
      </c>
      <c r="D2716" s="12">
        <v>1</v>
      </c>
      <c r="E2716" s="15">
        <v>43922</v>
      </c>
      <c r="F2716" s="12">
        <v>313</v>
      </c>
      <c r="G2716" s="12">
        <v>46.949999999999989</v>
      </c>
      <c r="H2716" s="17">
        <v>1</v>
      </c>
      <c r="I2716" s="31">
        <v>14.999999999999996</v>
      </c>
      <c r="J2716" s="12">
        <v>266.05</v>
      </c>
      <c r="K2716" s="11" t="s">
        <v>20</v>
      </c>
      <c r="L2716" s="11" t="s">
        <v>21</v>
      </c>
      <c r="M2716" s="12">
        <v>93.899999999999991</v>
      </c>
      <c r="N2716" s="13">
        <v>172.15000000000003</v>
      </c>
    </row>
    <row r="2717" spans="1:14" x14ac:dyDescent="0.3">
      <c r="A2717" s="7" t="s">
        <v>4693</v>
      </c>
      <c r="B2717" s="11" t="s">
        <v>4694</v>
      </c>
      <c r="C2717" s="12">
        <v>1</v>
      </c>
      <c r="D2717" s="12">
        <v>1</v>
      </c>
      <c r="E2717" s="15">
        <v>43922</v>
      </c>
      <c r="F2717" s="12">
        <v>313</v>
      </c>
      <c r="G2717" s="12">
        <v>46.949999999999989</v>
      </c>
      <c r="H2717" s="17">
        <v>1</v>
      </c>
      <c r="I2717" s="31">
        <v>14.999999999999996</v>
      </c>
      <c r="J2717" s="12">
        <v>266.05</v>
      </c>
      <c r="K2717" s="11" t="s">
        <v>20</v>
      </c>
      <c r="L2717" s="11" t="s">
        <v>21</v>
      </c>
      <c r="M2717" s="12">
        <v>93.899999999999991</v>
      </c>
      <c r="N2717" s="13">
        <v>172.15000000000003</v>
      </c>
    </row>
    <row r="2718" spans="1:14" x14ac:dyDescent="0.3">
      <c r="A2718" s="7" t="s">
        <v>4695</v>
      </c>
      <c r="B2718" s="11" t="s">
        <v>4696</v>
      </c>
      <c r="C2718" s="12">
        <v>1</v>
      </c>
      <c r="D2718" s="12">
        <v>1</v>
      </c>
      <c r="E2718" s="15">
        <v>43922</v>
      </c>
      <c r="F2718" s="12">
        <v>258</v>
      </c>
      <c r="G2718" s="12">
        <v>38.700000000000017</v>
      </c>
      <c r="H2718" s="17">
        <v>1</v>
      </c>
      <c r="I2718" s="31">
        <v>15.000000000000007</v>
      </c>
      <c r="J2718" s="12">
        <v>219.29999999999998</v>
      </c>
      <c r="K2718" s="11" t="s">
        <v>20</v>
      </c>
      <c r="L2718" s="11" t="s">
        <v>105</v>
      </c>
      <c r="M2718" s="12">
        <v>72.240000000000009</v>
      </c>
      <c r="N2718" s="13">
        <v>147.05999999999997</v>
      </c>
    </row>
    <row r="2719" spans="1:14" x14ac:dyDescent="0.3">
      <c r="A2719" s="7" t="s">
        <v>4697</v>
      </c>
      <c r="B2719" s="11" t="s">
        <v>4698</v>
      </c>
      <c r="C2719" s="12">
        <v>1</v>
      </c>
      <c r="D2719" s="12">
        <v>1</v>
      </c>
      <c r="E2719" s="15">
        <v>43922</v>
      </c>
      <c r="F2719" s="12">
        <v>992</v>
      </c>
      <c r="G2719" s="12">
        <v>148.80000000000007</v>
      </c>
      <c r="H2719" s="17">
        <v>1</v>
      </c>
      <c r="I2719" s="31">
        <v>15.000000000000007</v>
      </c>
      <c r="J2719" s="12">
        <v>843.19999999999993</v>
      </c>
      <c r="K2719" s="11" t="s">
        <v>23</v>
      </c>
      <c r="L2719" s="11" t="s">
        <v>405</v>
      </c>
      <c r="M2719" s="12">
        <v>277.76000000000005</v>
      </c>
      <c r="N2719" s="13">
        <v>565.43999999999983</v>
      </c>
    </row>
    <row r="2720" spans="1:14" x14ac:dyDescent="0.3">
      <c r="A2720" s="7" t="s">
        <v>4699</v>
      </c>
      <c r="B2720" s="11" t="s">
        <v>4700</v>
      </c>
      <c r="C2720" s="12">
        <v>1</v>
      </c>
      <c r="D2720" s="12">
        <v>1</v>
      </c>
      <c r="E2720" s="15">
        <v>43922</v>
      </c>
      <c r="F2720" s="12">
        <v>636</v>
      </c>
      <c r="G2720" s="12">
        <v>95.399999999999977</v>
      </c>
      <c r="H2720" s="17">
        <v>1</v>
      </c>
      <c r="I2720" s="31">
        <v>14.999999999999996</v>
      </c>
      <c r="J2720" s="12">
        <v>540.6</v>
      </c>
      <c r="K2720" s="11" t="s">
        <v>41</v>
      </c>
      <c r="L2720" s="11" t="s">
        <v>194</v>
      </c>
      <c r="M2720" s="12">
        <v>216.24</v>
      </c>
      <c r="N2720" s="13">
        <v>324.36</v>
      </c>
    </row>
    <row r="2721" spans="1:14" x14ac:dyDescent="0.3">
      <c r="A2721" s="7" t="s">
        <v>4701</v>
      </c>
      <c r="B2721" s="11" t="s">
        <v>4702</v>
      </c>
      <c r="C2721" s="12">
        <v>1</v>
      </c>
      <c r="D2721" s="12">
        <v>1</v>
      </c>
      <c r="E2721" s="15">
        <v>43922</v>
      </c>
      <c r="F2721" s="12">
        <v>538</v>
      </c>
      <c r="G2721" s="12">
        <v>80.699999999999989</v>
      </c>
      <c r="H2721" s="17">
        <v>1</v>
      </c>
      <c r="I2721" s="31">
        <v>14.999999999999996</v>
      </c>
      <c r="J2721" s="12">
        <v>457.3</v>
      </c>
      <c r="K2721" s="11" t="s">
        <v>44</v>
      </c>
      <c r="L2721" s="11" t="s">
        <v>47</v>
      </c>
      <c r="M2721" s="12">
        <v>145.26000000000002</v>
      </c>
      <c r="N2721" s="13">
        <v>312.03999999999996</v>
      </c>
    </row>
    <row r="2722" spans="1:14" x14ac:dyDescent="0.3">
      <c r="A2722" s="7" t="s">
        <v>4703</v>
      </c>
      <c r="B2722" s="11" t="s">
        <v>4704</v>
      </c>
      <c r="C2722" s="12">
        <v>1</v>
      </c>
      <c r="D2722" s="12">
        <v>1</v>
      </c>
      <c r="E2722" s="15">
        <v>43922</v>
      </c>
      <c r="F2722" s="12">
        <v>312</v>
      </c>
      <c r="G2722" s="12">
        <v>46.800000000000011</v>
      </c>
      <c r="H2722" s="17">
        <v>1</v>
      </c>
      <c r="I2722" s="31">
        <v>15.000000000000005</v>
      </c>
      <c r="J2722" s="12">
        <v>265.2</v>
      </c>
      <c r="K2722" s="11" t="s">
        <v>60</v>
      </c>
      <c r="L2722" s="11" t="s">
        <v>61</v>
      </c>
      <c r="M2722" s="12">
        <v>99.84</v>
      </c>
      <c r="N2722" s="13">
        <v>165.35999999999999</v>
      </c>
    </row>
    <row r="2723" spans="1:14" x14ac:dyDescent="0.3">
      <c r="A2723" s="7" t="s">
        <v>4705</v>
      </c>
      <c r="B2723" s="11" t="s">
        <v>4706</v>
      </c>
      <c r="C2723" s="12">
        <v>1</v>
      </c>
      <c r="D2723" s="12">
        <v>1</v>
      </c>
      <c r="E2723" s="15">
        <v>43922</v>
      </c>
      <c r="F2723" s="12">
        <v>636</v>
      </c>
      <c r="G2723" s="12">
        <v>95.399999999999977</v>
      </c>
      <c r="H2723" s="17">
        <v>1</v>
      </c>
      <c r="I2723" s="31">
        <v>14.999999999999996</v>
      </c>
      <c r="J2723" s="12">
        <v>540.6</v>
      </c>
      <c r="K2723" s="11" t="s">
        <v>41</v>
      </c>
      <c r="L2723" s="11" t="s">
        <v>194</v>
      </c>
      <c r="M2723" s="12">
        <v>216.24</v>
      </c>
      <c r="N2723" s="13">
        <v>324.36</v>
      </c>
    </row>
    <row r="2724" spans="1:14" x14ac:dyDescent="0.3">
      <c r="A2724" s="7" t="s">
        <v>4707</v>
      </c>
      <c r="B2724" s="11" t="s">
        <v>4708</v>
      </c>
      <c r="C2724" s="12">
        <v>1</v>
      </c>
      <c r="D2724" s="12">
        <v>1</v>
      </c>
      <c r="E2724" s="15">
        <v>43922</v>
      </c>
      <c r="F2724" s="12">
        <v>538</v>
      </c>
      <c r="G2724" s="12">
        <v>80.699999999999989</v>
      </c>
      <c r="H2724" s="17">
        <v>1</v>
      </c>
      <c r="I2724" s="31">
        <v>14.999999999999996</v>
      </c>
      <c r="J2724" s="12">
        <v>457.3</v>
      </c>
      <c r="K2724" s="11" t="s">
        <v>44</v>
      </c>
      <c r="L2724" s="11" t="s">
        <v>597</v>
      </c>
      <c r="M2724" s="12">
        <v>129.12</v>
      </c>
      <c r="N2724" s="13">
        <v>328.18</v>
      </c>
    </row>
    <row r="2725" spans="1:14" x14ac:dyDescent="0.3">
      <c r="A2725" s="7" t="s">
        <v>4709</v>
      </c>
      <c r="B2725" s="11" t="s">
        <v>4710</v>
      </c>
      <c r="C2725" s="12">
        <v>1</v>
      </c>
      <c r="D2725" s="12">
        <v>1</v>
      </c>
      <c r="E2725" s="15">
        <v>43922</v>
      </c>
      <c r="F2725" s="12">
        <v>295</v>
      </c>
      <c r="G2725" s="12">
        <v>44.25</v>
      </c>
      <c r="H2725" s="17">
        <v>1</v>
      </c>
      <c r="I2725" s="31">
        <v>15</v>
      </c>
      <c r="J2725" s="12">
        <v>250.75</v>
      </c>
      <c r="K2725" s="11" t="s">
        <v>60</v>
      </c>
      <c r="L2725" s="11" t="s">
        <v>729</v>
      </c>
      <c r="M2725" s="12">
        <v>97.350000000000009</v>
      </c>
      <c r="N2725" s="13">
        <v>153.39999999999998</v>
      </c>
    </row>
    <row r="2726" spans="1:14" x14ac:dyDescent="0.3">
      <c r="A2726" s="7" t="s">
        <v>4711</v>
      </c>
      <c r="B2726" s="11" t="s">
        <v>4712</v>
      </c>
      <c r="C2726" s="12">
        <v>1</v>
      </c>
      <c r="D2726" s="12">
        <v>1</v>
      </c>
      <c r="E2726" s="15">
        <v>43922</v>
      </c>
      <c r="F2726" s="12">
        <v>383</v>
      </c>
      <c r="G2726" s="12">
        <v>57.449999999999989</v>
      </c>
      <c r="H2726" s="17">
        <v>1</v>
      </c>
      <c r="I2726" s="31">
        <v>14.999999999999996</v>
      </c>
      <c r="J2726" s="12">
        <v>325.55</v>
      </c>
      <c r="K2726" s="11" t="s">
        <v>63</v>
      </c>
      <c r="L2726" s="11" t="s">
        <v>66</v>
      </c>
      <c r="M2726" s="12">
        <v>122.56</v>
      </c>
      <c r="N2726" s="13">
        <v>202.99</v>
      </c>
    </row>
    <row r="2727" spans="1:14" x14ac:dyDescent="0.3">
      <c r="A2727" s="7" t="s">
        <v>4713</v>
      </c>
      <c r="B2727" s="11" t="s">
        <v>4714</v>
      </c>
      <c r="C2727" s="12">
        <v>1</v>
      </c>
      <c r="D2727" s="12">
        <v>1</v>
      </c>
      <c r="E2727" s="15">
        <v>43922</v>
      </c>
      <c r="F2727" s="12">
        <v>168</v>
      </c>
      <c r="G2727" s="12">
        <v>25.200000000000017</v>
      </c>
      <c r="H2727" s="17">
        <v>1</v>
      </c>
      <c r="I2727" s="31">
        <v>15.000000000000011</v>
      </c>
      <c r="J2727" s="12">
        <v>142.79999999999998</v>
      </c>
      <c r="K2727" s="11" t="s">
        <v>11</v>
      </c>
      <c r="L2727" s="11" t="s">
        <v>121</v>
      </c>
      <c r="M2727" s="12">
        <v>75.600000000000009</v>
      </c>
      <c r="N2727" s="13">
        <v>67.199999999999974</v>
      </c>
    </row>
    <row r="2728" spans="1:14" x14ac:dyDescent="0.3">
      <c r="A2728" s="7" t="s">
        <v>4715</v>
      </c>
      <c r="B2728" s="11" t="s">
        <v>4716</v>
      </c>
      <c r="C2728" s="12">
        <v>1</v>
      </c>
      <c r="D2728" s="12">
        <v>1</v>
      </c>
      <c r="E2728" s="15">
        <v>43922</v>
      </c>
      <c r="F2728" s="12">
        <v>192</v>
      </c>
      <c r="G2728" s="12">
        <v>28.800000000000011</v>
      </c>
      <c r="H2728" s="17">
        <v>1</v>
      </c>
      <c r="I2728" s="31">
        <v>15.000000000000005</v>
      </c>
      <c r="J2728" s="12">
        <v>163.19999999999999</v>
      </c>
      <c r="K2728" s="11" t="s">
        <v>14</v>
      </c>
      <c r="L2728" s="11" t="s">
        <v>78</v>
      </c>
      <c r="M2728" s="12">
        <v>34.56</v>
      </c>
      <c r="N2728" s="13">
        <v>128.63999999999999</v>
      </c>
    </row>
    <row r="2729" spans="1:14" x14ac:dyDescent="0.3">
      <c r="A2729" s="7" t="s">
        <v>4717</v>
      </c>
      <c r="B2729" s="11" t="s">
        <v>4718</v>
      </c>
      <c r="C2729" s="12">
        <v>1</v>
      </c>
      <c r="D2729" s="12">
        <v>1</v>
      </c>
      <c r="E2729" s="15">
        <v>43922</v>
      </c>
      <c r="F2729" s="12">
        <v>210</v>
      </c>
      <c r="G2729" s="12">
        <v>31.5</v>
      </c>
      <c r="H2729" s="17">
        <v>1</v>
      </c>
      <c r="I2729" s="31">
        <v>15</v>
      </c>
      <c r="J2729" s="12">
        <v>178.5</v>
      </c>
      <c r="K2729" s="11" t="s">
        <v>14</v>
      </c>
      <c r="L2729" s="11" t="s">
        <v>75</v>
      </c>
      <c r="M2729" s="12">
        <v>37.799999999999997</v>
      </c>
      <c r="N2729" s="13">
        <v>140.69999999999999</v>
      </c>
    </row>
    <row r="2730" spans="1:14" x14ac:dyDescent="0.3">
      <c r="A2730" s="7" t="s">
        <v>4719</v>
      </c>
      <c r="B2730" s="11" t="s">
        <v>4720</v>
      </c>
      <c r="C2730" s="12">
        <v>1</v>
      </c>
      <c r="D2730" s="12">
        <v>1</v>
      </c>
      <c r="E2730" s="15">
        <v>43922</v>
      </c>
      <c r="F2730" s="12">
        <v>240</v>
      </c>
      <c r="G2730" s="12">
        <v>36</v>
      </c>
      <c r="H2730" s="17">
        <v>1</v>
      </c>
      <c r="I2730" s="31">
        <v>15</v>
      </c>
      <c r="J2730" s="12">
        <v>204</v>
      </c>
      <c r="K2730" s="11" t="s">
        <v>14</v>
      </c>
      <c r="L2730" s="11" t="s">
        <v>17</v>
      </c>
      <c r="M2730" s="12">
        <v>43.199999999999996</v>
      </c>
      <c r="N2730" s="13">
        <v>160.80000000000001</v>
      </c>
    </row>
    <row r="2731" spans="1:14" x14ac:dyDescent="0.3">
      <c r="A2731" s="7" t="s">
        <v>4721</v>
      </c>
      <c r="B2731" s="11" t="s">
        <v>4722</v>
      </c>
      <c r="C2731" s="12">
        <v>1</v>
      </c>
      <c r="D2731" s="12">
        <v>1</v>
      </c>
      <c r="E2731" s="15">
        <v>43922</v>
      </c>
      <c r="F2731" s="12">
        <v>327</v>
      </c>
      <c r="G2731" s="12">
        <v>49.050000000000011</v>
      </c>
      <c r="H2731" s="17">
        <v>1</v>
      </c>
      <c r="I2731" s="31">
        <v>15.000000000000002</v>
      </c>
      <c r="J2731" s="12">
        <v>277.95</v>
      </c>
      <c r="K2731" s="11" t="s">
        <v>20</v>
      </c>
      <c r="L2731" s="11" t="s">
        <v>100</v>
      </c>
      <c r="M2731" s="12">
        <v>94.83</v>
      </c>
      <c r="N2731" s="13">
        <v>183.12</v>
      </c>
    </row>
    <row r="2732" spans="1:14" x14ac:dyDescent="0.3">
      <c r="A2732" s="7" t="s">
        <v>4723</v>
      </c>
      <c r="B2732" s="11" t="s">
        <v>4724</v>
      </c>
      <c r="C2732" s="12">
        <v>1</v>
      </c>
      <c r="D2732" s="12">
        <v>1</v>
      </c>
      <c r="E2732" s="15">
        <v>43922</v>
      </c>
      <c r="F2732" s="12">
        <v>1086</v>
      </c>
      <c r="G2732" s="12">
        <v>162.89999999999998</v>
      </c>
      <c r="H2732" s="17">
        <v>1</v>
      </c>
      <c r="I2732" s="31">
        <v>14.999999999999996</v>
      </c>
      <c r="J2732" s="12">
        <v>923.1</v>
      </c>
      <c r="K2732" s="11" t="s">
        <v>23</v>
      </c>
      <c r="L2732" s="11" t="s">
        <v>467</v>
      </c>
      <c r="M2732" s="12">
        <v>293.22000000000003</v>
      </c>
      <c r="N2732" s="13">
        <v>629.88</v>
      </c>
    </row>
    <row r="2733" spans="1:14" x14ac:dyDescent="0.3">
      <c r="A2733" s="7" t="s">
        <v>4725</v>
      </c>
      <c r="B2733" s="11" t="s">
        <v>4726</v>
      </c>
      <c r="C2733" s="12">
        <v>1</v>
      </c>
      <c r="D2733" s="12">
        <v>1</v>
      </c>
      <c r="E2733" s="15">
        <v>43922</v>
      </c>
      <c r="F2733" s="12">
        <v>1576</v>
      </c>
      <c r="G2733" s="12">
        <v>236.40000000000009</v>
      </c>
      <c r="H2733" s="17">
        <v>1</v>
      </c>
      <c r="I2733" s="31">
        <v>15.000000000000005</v>
      </c>
      <c r="J2733" s="12">
        <v>1339.6</v>
      </c>
      <c r="K2733" s="11" t="s">
        <v>26</v>
      </c>
      <c r="L2733" s="11" t="s">
        <v>407</v>
      </c>
      <c r="M2733" s="12">
        <v>520.08000000000004</v>
      </c>
      <c r="N2733" s="13">
        <v>819.51999999999987</v>
      </c>
    </row>
    <row r="2734" spans="1:14" x14ac:dyDescent="0.3">
      <c r="A2734" s="7" t="s">
        <v>4727</v>
      </c>
      <c r="B2734" s="11" t="s">
        <v>4728</v>
      </c>
      <c r="C2734" s="12">
        <v>1</v>
      </c>
      <c r="D2734" s="12">
        <v>1</v>
      </c>
      <c r="E2734" s="15">
        <v>43922</v>
      </c>
      <c r="F2734" s="12">
        <v>327</v>
      </c>
      <c r="G2734" s="12">
        <v>49.050000000000011</v>
      </c>
      <c r="H2734" s="17">
        <v>1</v>
      </c>
      <c r="I2734" s="31">
        <v>15.000000000000002</v>
      </c>
      <c r="J2734" s="12">
        <v>277.95</v>
      </c>
      <c r="K2734" s="11" t="s">
        <v>20</v>
      </c>
      <c r="L2734" s="11" t="s">
        <v>100</v>
      </c>
      <c r="M2734" s="12">
        <v>94.83</v>
      </c>
      <c r="N2734" s="13">
        <v>183.12</v>
      </c>
    </row>
    <row r="2735" spans="1:14" x14ac:dyDescent="0.3">
      <c r="A2735" s="7" t="s">
        <v>4729</v>
      </c>
      <c r="B2735" s="11" t="s">
        <v>4730</v>
      </c>
      <c r="C2735" s="12">
        <v>1</v>
      </c>
      <c r="D2735" s="12">
        <v>1</v>
      </c>
      <c r="E2735" s="15">
        <v>43922</v>
      </c>
      <c r="F2735" s="12">
        <v>805</v>
      </c>
      <c r="G2735" s="12">
        <v>120.75</v>
      </c>
      <c r="H2735" s="17">
        <v>1</v>
      </c>
      <c r="I2735" s="31">
        <v>15</v>
      </c>
      <c r="J2735" s="12">
        <v>684.25</v>
      </c>
      <c r="K2735" s="11" t="s">
        <v>23</v>
      </c>
      <c r="L2735" s="11" t="s">
        <v>180</v>
      </c>
      <c r="M2735" s="12">
        <v>249.55</v>
      </c>
      <c r="N2735" s="13">
        <v>434.7</v>
      </c>
    </row>
    <row r="2736" spans="1:14" x14ac:dyDescent="0.3">
      <c r="A2736" s="7" t="s">
        <v>4731</v>
      </c>
      <c r="B2736" s="11" t="s">
        <v>4732</v>
      </c>
      <c r="C2736" s="12">
        <v>1</v>
      </c>
      <c r="D2736" s="12">
        <v>1</v>
      </c>
      <c r="E2736" s="15">
        <v>43922</v>
      </c>
      <c r="F2736" s="12">
        <v>168</v>
      </c>
      <c r="G2736" s="12">
        <v>25.200000000000017</v>
      </c>
      <c r="H2736" s="17">
        <v>1</v>
      </c>
      <c r="I2736" s="31">
        <v>15.000000000000011</v>
      </c>
      <c r="J2736" s="12">
        <v>142.79999999999998</v>
      </c>
      <c r="K2736" s="11" t="s">
        <v>11</v>
      </c>
      <c r="L2736" s="11" t="s">
        <v>121</v>
      </c>
      <c r="M2736" s="12">
        <v>75.600000000000009</v>
      </c>
      <c r="N2736" s="13">
        <v>67.199999999999974</v>
      </c>
    </row>
    <row r="2737" spans="1:14" x14ac:dyDescent="0.3">
      <c r="A2737" s="7" t="s">
        <v>4733</v>
      </c>
      <c r="B2737" s="11" t="s">
        <v>4734</v>
      </c>
      <c r="C2737" s="12">
        <v>1</v>
      </c>
      <c r="D2737" s="12">
        <v>1</v>
      </c>
      <c r="E2737" s="15">
        <v>43922</v>
      </c>
      <c r="F2737" s="12">
        <v>447</v>
      </c>
      <c r="G2737" s="12">
        <v>67.050000000000011</v>
      </c>
      <c r="H2737" s="17">
        <v>1</v>
      </c>
      <c r="I2737" s="31">
        <v>15.000000000000002</v>
      </c>
      <c r="J2737" s="12">
        <v>379.95</v>
      </c>
      <c r="K2737" s="11" t="s">
        <v>63</v>
      </c>
      <c r="L2737" s="11" t="s">
        <v>64</v>
      </c>
      <c r="M2737" s="12">
        <v>156.44999999999999</v>
      </c>
      <c r="N2737" s="13">
        <v>223.5</v>
      </c>
    </row>
    <row r="2738" spans="1:14" x14ac:dyDescent="0.3">
      <c r="A2738" s="7" t="s">
        <v>4735</v>
      </c>
      <c r="B2738" s="11" t="s">
        <v>4736</v>
      </c>
      <c r="C2738" s="12">
        <v>1</v>
      </c>
      <c r="D2738" s="12">
        <v>1</v>
      </c>
      <c r="E2738" s="15">
        <v>43922</v>
      </c>
      <c r="F2738" s="12">
        <v>210</v>
      </c>
      <c r="G2738" s="12">
        <v>31.5</v>
      </c>
      <c r="H2738" s="17">
        <v>1</v>
      </c>
      <c r="I2738" s="31">
        <v>15</v>
      </c>
      <c r="J2738" s="12">
        <v>178.5</v>
      </c>
      <c r="K2738" s="11" t="s">
        <v>14</v>
      </c>
      <c r="L2738" s="11" t="s">
        <v>75</v>
      </c>
      <c r="M2738" s="12">
        <v>37.799999999999997</v>
      </c>
      <c r="N2738" s="13">
        <v>140.69999999999999</v>
      </c>
    </row>
    <row r="2739" spans="1:14" x14ac:dyDescent="0.3">
      <c r="A2739" s="7" t="s">
        <v>4737</v>
      </c>
      <c r="B2739" s="11" t="s">
        <v>4738</v>
      </c>
      <c r="C2739" s="12">
        <v>1</v>
      </c>
      <c r="D2739" s="12">
        <v>1</v>
      </c>
      <c r="E2739" s="15">
        <v>43922</v>
      </c>
      <c r="F2739" s="12">
        <v>258</v>
      </c>
      <c r="G2739" s="12">
        <v>38.700000000000017</v>
      </c>
      <c r="H2739" s="17">
        <v>1</v>
      </c>
      <c r="I2739" s="31">
        <v>15.000000000000007</v>
      </c>
      <c r="J2739" s="12">
        <v>219.29999999999998</v>
      </c>
      <c r="K2739" s="11" t="s">
        <v>20</v>
      </c>
      <c r="L2739" s="11" t="s">
        <v>105</v>
      </c>
      <c r="M2739" s="12">
        <v>72.240000000000009</v>
      </c>
      <c r="N2739" s="13">
        <v>147.05999999999997</v>
      </c>
    </row>
    <row r="2740" spans="1:14" x14ac:dyDescent="0.3">
      <c r="A2740" s="7" t="s">
        <v>4739</v>
      </c>
      <c r="B2740" s="11" t="s">
        <v>4740</v>
      </c>
      <c r="C2740" s="12">
        <v>1</v>
      </c>
      <c r="D2740" s="12">
        <v>1</v>
      </c>
      <c r="E2740" s="15">
        <v>43922</v>
      </c>
      <c r="F2740" s="12">
        <v>228</v>
      </c>
      <c r="G2740" s="12">
        <v>34.200000000000017</v>
      </c>
      <c r="H2740" s="17">
        <v>1</v>
      </c>
      <c r="I2740" s="31">
        <v>15.000000000000007</v>
      </c>
      <c r="J2740" s="12">
        <v>193.79999999999998</v>
      </c>
      <c r="K2740" s="11" t="s">
        <v>60</v>
      </c>
      <c r="L2740" s="11" t="s">
        <v>557</v>
      </c>
      <c r="M2740" s="12">
        <v>79.8</v>
      </c>
      <c r="N2740" s="13">
        <v>113.99999999999999</v>
      </c>
    </row>
    <row r="2741" spans="1:14" x14ac:dyDescent="0.3">
      <c r="A2741" s="7" t="s">
        <v>4741</v>
      </c>
      <c r="B2741" s="11" t="s">
        <v>4742</v>
      </c>
      <c r="C2741" s="12">
        <v>1</v>
      </c>
      <c r="D2741" s="12">
        <v>1</v>
      </c>
      <c r="E2741" s="15">
        <v>43922</v>
      </c>
      <c r="F2741" s="12">
        <v>447</v>
      </c>
      <c r="G2741" s="12">
        <v>67.050000000000011</v>
      </c>
      <c r="H2741" s="17">
        <v>1</v>
      </c>
      <c r="I2741" s="31">
        <v>15.000000000000002</v>
      </c>
      <c r="J2741" s="12">
        <v>379.95</v>
      </c>
      <c r="K2741" s="11" t="s">
        <v>63</v>
      </c>
      <c r="L2741" s="11" t="s">
        <v>64</v>
      </c>
      <c r="M2741" s="12">
        <v>156.44999999999999</v>
      </c>
      <c r="N2741" s="13">
        <v>223.5</v>
      </c>
    </row>
    <row r="2742" spans="1:14" x14ac:dyDescent="0.3">
      <c r="A2742" s="7" t="s">
        <v>4743</v>
      </c>
      <c r="B2742" s="11" t="s">
        <v>4744</v>
      </c>
      <c r="C2742" s="12">
        <v>1</v>
      </c>
      <c r="D2742" s="12">
        <v>1</v>
      </c>
      <c r="E2742" s="15">
        <v>43922</v>
      </c>
      <c r="F2742" s="12">
        <v>172</v>
      </c>
      <c r="G2742" s="12">
        <v>25.800000000000011</v>
      </c>
      <c r="H2742" s="17">
        <v>1</v>
      </c>
      <c r="I2742" s="31">
        <v>15.000000000000007</v>
      </c>
      <c r="J2742" s="12">
        <v>146.19999999999999</v>
      </c>
      <c r="K2742" s="11" t="s">
        <v>11</v>
      </c>
      <c r="L2742" s="11" t="s">
        <v>71</v>
      </c>
      <c r="M2742" s="12">
        <v>65.36</v>
      </c>
      <c r="N2742" s="13">
        <v>80.839999999999989</v>
      </c>
    </row>
    <row r="2743" spans="1:14" x14ac:dyDescent="0.3">
      <c r="A2743" s="7" t="s">
        <v>4745</v>
      </c>
      <c r="B2743" s="11" t="s">
        <v>4746</v>
      </c>
      <c r="C2743" s="12">
        <v>1</v>
      </c>
      <c r="D2743" s="12">
        <v>1</v>
      </c>
      <c r="E2743" s="15">
        <v>43922</v>
      </c>
      <c r="F2743" s="12">
        <v>220</v>
      </c>
      <c r="G2743" s="12">
        <v>33</v>
      </c>
      <c r="H2743" s="17">
        <v>1</v>
      </c>
      <c r="I2743" s="31">
        <v>15</v>
      </c>
      <c r="J2743" s="12">
        <v>187</v>
      </c>
      <c r="K2743" s="11" t="s">
        <v>14</v>
      </c>
      <c r="L2743" s="11" t="s">
        <v>15</v>
      </c>
      <c r="M2743" s="12">
        <v>39.6</v>
      </c>
      <c r="N2743" s="13">
        <v>147.4</v>
      </c>
    </row>
    <row r="2744" spans="1:14" x14ac:dyDescent="0.3">
      <c r="A2744" s="7" t="s">
        <v>4747</v>
      </c>
      <c r="B2744" s="11" t="s">
        <v>4748</v>
      </c>
      <c r="C2744" s="12">
        <v>1</v>
      </c>
      <c r="D2744" s="12">
        <v>1</v>
      </c>
      <c r="E2744" s="15">
        <v>43922</v>
      </c>
      <c r="F2744" s="12">
        <v>313</v>
      </c>
      <c r="G2744" s="12">
        <v>46.949999999999989</v>
      </c>
      <c r="H2744" s="17">
        <v>1</v>
      </c>
      <c r="I2744" s="31">
        <v>14.999999999999996</v>
      </c>
      <c r="J2744" s="12">
        <v>266.05</v>
      </c>
      <c r="K2744" s="11" t="s">
        <v>20</v>
      </c>
      <c r="L2744" s="11" t="s">
        <v>21</v>
      </c>
      <c r="M2744" s="12">
        <v>93.899999999999991</v>
      </c>
      <c r="N2744" s="13">
        <v>172.15000000000003</v>
      </c>
    </row>
    <row r="2745" spans="1:14" x14ac:dyDescent="0.3">
      <c r="A2745" s="7" t="s">
        <v>4749</v>
      </c>
      <c r="B2745" s="11" t="s">
        <v>4750</v>
      </c>
      <c r="C2745" s="12">
        <v>1</v>
      </c>
      <c r="D2745" s="12">
        <v>1</v>
      </c>
      <c r="E2745" s="15">
        <v>43922</v>
      </c>
      <c r="F2745" s="12">
        <v>889</v>
      </c>
      <c r="G2745" s="12">
        <v>133.35000000000002</v>
      </c>
      <c r="H2745" s="17">
        <v>1</v>
      </c>
      <c r="I2745" s="31">
        <v>15.000000000000002</v>
      </c>
      <c r="J2745" s="12">
        <v>755.65</v>
      </c>
      <c r="K2745" s="11" t="s">
        <v>23</v>
      </c>
      <c r="L2745" s="11" t="s">
        <v>309</v>
      </c>
      <c r="M2745" s="12">
        <v>222.25</v>
      </c>
      <c r="N2745" s="13">
        <v>533.4</v>
      </c>
    </row>
    <row r="2746" spans="1:14" x14ac:dyDescent="0.3">
      <c r="A2746" s="7" t="s">
        <v>4751</v>
      </c>
      <c r="B2746" s="11" t="s">
        <v>4752</v>
      </c>
      <c r="C2746" s="12">
        <v>1</v>
      </c>
      <c r="D2746" s="12">
        <v>1</v>
      </c>
      <c r="E2746" s="15">
        <v>43922</v>
      </c>
      <c r="F2746" s="12">
        <v>805</v>
      </c>
      <c r="G2746" s="12">
        <v>120.75</v>
      </c>
      <c r="H2746" s="17">
        <v>1</v>
      </c>
      <c r="I2746" s="31">
        <v>15</v>
      </c>
      <c r="J2746" s="12">
        <v>684.25</v>
      </c>
      <c r="K2746" s="11" t="s">
        <v>23</v>
      </c>
      <c r="L2746" s="11" t="s">
        <v>180</v>
      </c>
      <c r="M2746" s="12">
        <v>249.55</v>
      </c>
      <c r="N2746" s="13">
        <v>434.7</v>
      </c>
    </row>
    <row r="2747" spans="1:14" x14ac:dyDescent="0.3">
      <c r="A2747" s="7" t="s">
        <v>4753</v>
      </c>
      <c r="B2747" s="11" t="s">
        <v>4754</v>
      </c>
      <c r="C2747" s="12">
        <v>1</v>
      </c>
      <c r="D2747" s="12">
        <v>1</v>
      </c>
      <c r="E2747" s="15">
        <v>43922</v>
      </c>
      <c r="F2747" s="12">
        <v>1101</v>
      </c>
      <c r="G2747" s="12">
        <v>165.14999999999998</v>
      </c>
      <c r="H2747" s="17">
        <v>1</v>
      </c>
      <c r="I2747" s="31">
        <v>14.999999999999996</v>
      </c>
      <c r="J2747" s="12">
        <v>935.85</v>
      </c>
      <c r="K2747" s="11" t="s">
        <v>26</v>
      </c>
      <c r="L2747" s="11" t="s">
        <v>33</v>
      </c>
      <c r="M2747" s="12">
        <v>396.36</v>
      </c>
      <c r="N2747" s="13">
        <v>539.49</v>
      </c>
    </row>
    <row r="2748" spans="1:14" x14ac:dyDescent="0.3">
      <c r="A2748" s="7" t="s">
        <v>4755</v>
      </c>
      <c r="B2748" s="11" t="s">
        <v>4756</v>
      </c>
      <c r="C2748" s="12">
        <v>1</v>
      </c>
      <c r="D2748" s="12">
        <v>1</v>
      </c>
      <c r="E2748" s="15">
        <v>43922</v>
      </c>
      <c r="F2748" s="12">
        <v>1101</v>
      </c>
      <c r="G2748" s="12">
        <v>165.14999999999998</v>
      </c>
      <c r="H2748" s="17">
        <v>1</v>
      </c>
      <c r="I2748" s="31">
        <v>14.999999999999996</v>
      </c>
      <c r="J2748" s="12">
        <v>935.85</v>
      </c>
      <c r="K2748" s="11" t="s">
        <v>26</v>
      </c>
      <c r="L2748" s="11" t="s">
        <v>33</v>
      </c>
      <c r="M2748" s="12">
        <v>396.36</v>
      </c>
      <c r="N2748" s="13">
        <v>539.49</v>
      </c>
    </row>
    <row r="2749" spans="1:14" x14ac:dyDescent="0.3">
      <c r="A2749" s="7" t="s">
        <v>4757</v>
      </c>
      <c r="B2749" s="11" t="s">
        <v>4758</v>
      </c>
      <c r="C2749" s="12">
        <v>1</v>
      </c>
      <c r="D2749" s="12">
        <v>1</v>
      </c>
      <c r="E2749" s="15">
        <v>43922</v>
      </c>
      <c r="F2749" s="12">
        <v>1576</v>
      </c>
      <c r="G2749" s="12">
        <v>236.40000000000009</v>
      </c>
      <c r="H2749" s="17">
        <v>1</v>
      </c>
      <c r="I2749" s="31">
        <v>15.000000000000005</v>
      </c>
      <c r="J2749" s="12">
        <v>1339.6</v>
      </c>
      <c r="K2749" s="11" t="s">
        <v>26</v>
      </c>
      <c r="L2749" s="11" t="s">
        <v>407</v>
      </c>
      <c r="M2749" s="12">
        <v>520.08000000000004</v>
      </c>
      <c r="N2749" s="13">
        <v>819.51999999999987</v>
      </c>
    </row>
    <row r="2750" spans="1:14" x14ac:dyDescent="0.3">
      <c r="A2750" s="7" t="s">
        <v>4759</v>
      </c>
      <c r="B2750" s="11" t="s">
        <v>4760</v>
      </c>
      <c r="C2750" s="12">
        <v>1</v>
      </c>
      <c r="D2750" s="12">
        <v>1</v>
      </c>
      <c r="E2750" s="15">
        <v>43922</v>
      </c>
      <c r="F2750" s="12">
        <v>492</v>
      </c>
      <c r="G2750" s="12">
        <v>73.800000000000011</v>
      </c>
      <c r="H2750" s="17">
        <v>1</v>
      </c>
      <c r="I2750" s="31">
        <v>15.000000000000002</v>
      </c>
      <c r="J2750" s="12">
        <v>418.2</v>
      </c>
      <c r="K2750" s="11" t="s">
        <v>44</v>
      </c>
      <c r="L2750" s="11" t="s">
        <v>512</v>
      </c>
      <c r="M2750" s="12">
        <v>137.76000000000002</v>
      </c>
      <c r="N2750" s="13">
        <v>280.43999999999994</v>
      </c>
    </row>
    <row r="2751" spans="1:14" x14ac:dyDescent="0.3">
      <c r="A2751" s="7" t="s">
        <v>4761</v>
      </c>
      <c r="B2751" s="11" t="s">
        <v>4762</v>
      </c>
      <c r="C2751" s="12">
        <v>1</v>
      </c>
      <c r="D2751" s="12">
        <v>1</v>
      </c>
      <c r="E2751" s="15">
        <v>43922</v>
      </c>
      <c r="F2751" s="12">
        <v>383</v>
      </c>
      <c r="G2751" s="12">
        <v>57.449999999999989</v>
      </c>
      <c r="H2751" s="17">
        <v>1</v>
      </c>
      <c r="I2751" s="31">
        <v>14.999999999999996</v>
      </c>
      <c r="J2751" s="12">
        <v>325.55</v>
      </c>
      <c r="K2751" s="11" t="s">
        <v>63</v>
      </c>
      <c r="L2751" s="11" t="s">
        <v>66</v>
      </c>
      <c r="M2751" s="12">
        <v>122.56</v>
      </c>
      <c r="N2751" s="13">
        <v>202.99</v>
      </c>
    </row>
    <row r="2752" spans="1:14" x14ac:dyDescent="0.3">
      <c r="A2752" s="7" t="s">
        <v>4763</v>
      </c>
      <c r="B2752" s="11" t="s">
        <v>4764</v>
      </c>
      <c r="C2752" s="12">
        <v>1</v>
      </c>
      <c r="D2752" s="12">
        <v>1</v>
      </c>
      <c r="E2752" s="15">
        <v>43922</v>
      </c>
      <c r="F2752" s="12">
        <v>492</v>
      </c>
      <c r="G2752" s="12">
        <v>73.800000000000011</v>
      </c>
      <c r="H2752" s="17">
        <v>1</v>
      </c>
      <c r="I2752" s="31">
        <v>15.000000000000002</v>
      </c>
      <c r="J2752" s="12">
        <v>418.2</v>
      </c>
      <c r="K2752" s="11" t="s">
        <v>38</v>
      </c>
      <c r="L2752" s="11" t="s">
        <v>39</v>
      </c>
      <c r="M2752" s="12">
        <v>123</v>
      </c>
      <c r="N2752" s="13">
        <v>295.2</v>
      </c>
    </row>
    <row r="2753" spans="1:14" x14ac:dyDescent="0.3">
      <c r="A2753" s="7" t="s">
        <v>4765</v>
      </c>
      <c r="B2753" s="11" t="s">
        <v>4766</v>
      </c>
      <c r="C2753" s="12">
        <v>1</v>
      </c>
      <c r="D2753" s="12">
        <v>1</v>
      </c>
      <c r="E2753" s="15">
        <v>43922</v>
      </c>
      <c r="F2753" s="12">
        <v>579</v>
      </c>
      <c r="G2753" s="12">
        <v>86.850000000000023</v>
      </c>
      <c r="H2753" s="17">
        <v>1</v>
      </c>
      <c r="I2753" s="31">
        <v>15.000000000000005</v>
      </c>
      <c r="J2753" s="12">
        <v>492.15</v>
      </c>
      <c r="K2753" s="11" t="s">
        <v>41</v>
      </c>
      <c r="L2753" s="11" t="s">
        <v>197</v>
      </c>
      <c r="M2753" s="12">
        <v>167.91</v>
      </c>
      <c r="N2753" s="13">
        <v>324.24</v>
      </c>
    </row>
    <row r="2754" spans="1:14" x14ac:dyDescent="0.3">
      <c r="A2754" s="7" t="s">
        <v>4767</v>
      </c>
      <c r="B2754" s="11" t="s">
        <v>4768</v>
      </c>
      <c r="C2754" s="12">
        <v>1</v>
      </c>
      <c r="D2754" s="12">
        <v>1</v>
      </c>
      <c r="E2754" s="15">
        <v>43922</v>
      </c>
      <c r="F2754" s="12">
        <v>523</v>
      </c>
      <c r="G2754" s="12">
        <v>78.449999999999989</v>
      </c>
      <c r="H2754" s="17">
        <v>1</v>
      </c>
      <c r="I2754" s="31">
        <v>14.999999999999996</v>
      </c>
      <c r="J2754" s="12">
        <v>444.55</v>
      </c>
      <c r="K2754" s="11" t="s">
        <v>44</v>
      </c>
      <c r="L2754" s="11" t="s">
        <v>45</v>
      </c>
      <c r="M2754" s="12">
        <v>156.9</v>
      </c>
      <c r="N2754" s="13">
        <v>287.64999999999998</v>
      </c>
    </row>
    <row r="2755" spans="1:14" x14ac:dyDescent="0.3">
      <c r="A2755" s="7" t="s">
        <v>4769</v>
      </c>
      <c r="B2755" s="11" t="s">
        <v>4770</v>
      </c>
      <c r="C2755" s="12">
        <v>1</v>
      </c>
      <c r="D2755" s="12">
        <v>1</v>
      </c>
      <c r="E2755" s="15">
        <v>43922</v>
      </c>
      <c r="F2755" s="12">
        <v>992</v>
      </c>
      <c r="G2755" s="12">
        <v>148.80000000000007</v>
      </c>
      <c r="H2755" s="17">
        <v>1</v>
      </c>
      <c r="I2755" s="31">
        <v>15.000000000000007</v>
      </c>
      <c r="J2755" s="12">
        <v>843.19999999999993</v>
      </c>
      <c r="K2755" s="11" t="s">
        <v>23</v>
      </c>
      <c r="L2755" s="11" t="s">
        <v>405</v>
      </c>
      <c r="M2755" s="12">
        <v>277.76000000000005</v>
      </c>
      <c r="N2755" s="13">
        <v>565.43999999999983</v>
      </c>
    </row>
    <row r="2756" spans="1:14" x14ac:dyDescent="0.3">
      <c r="A2756" s="7" t="s">
        <v>4771</v>
      </c>
      <c r="B2756" s="11" t="s">
        <v>4772</v>
      </c>
      <c r="C2756" s="12">
        <v>1</v>
      </c>
      <c r="D2756" s="12">
        <v>1</v>
      </c>
      <c r="E2756" s="15">
        <v>43922</v>
      </c>
      <c r="F2756" s="12">
        <v>492</v>
      </c>
      <c r="G2756" s="12">
        <v>73.800000000000011</v>
      </c>
      <c r="H2756" s="17">
        <v>1</v>
      </c>
      <c r="I2756" s="31">
        <v>15.000000000000002</v>
      </c>
      <c r="J2756" s="12">
        <v>418.2</v>
      </c>
      <c r="K2756" s="11" t="s">
        <v>38</v>
      </c>
      <c r="L2756" s="11" t="s">
        <v>39</v>
      </c>
      <c r="M2756" s="12">
        <v>123</v>
      </c>
      <c r="N2756" s="13">
        <v>295.2</v>
      </c>
    </row>
    <row r="2757" spans="1:14" x14ac:dyDescent="0.3">
      <c r="A2757" s="7" t="s">
        <v>4773</v>
      </c>
      <c r="B2757" s="11" t="s">
        <v>4774</v>
      </c>
      <c r="C2757" s="12">
        <v>1</v>
      </c>
      <c r="D2757" s="12">
        <v>1</v>
      </c>
      <c r="E2757" s="15">
        <v>43922</v>
      </c>
      <c r="F2757" s="12">
        <v>636</v>
      </c>
      <c r="G2757" s="12">
        <v>95.399999999999977</v>
      </c>
      <c r="H2757" s="17">
        <v>1</v>
      </c>
      <c r="I2757" s="31">
        <v>14.999999999999996</v>
      </c>
      <c r="J2757" s="12">
        <v>540.6</v>
      </c>
      <c r="K2757" s="11" t="s">
        <v>41</v>
      </c>
      <c r="L2757" s="11" t="s">
        <v>194</v>
      </c>
      <c r="M2757" s="12">
        <v>216.24</v>
      </c>
      <c r="N2757" s="13">
        <v>324.36</v>
      </c>
    </row>
    <row r="2758" spans="1:14" x14ac:dyDescent="0.3">
      <c r="A2758" s="7" t="s">
        <v>4775</v>
      </c>
      <c r="B2758" s="11" t="s">
        <v>4776</v>
      </c>
      <c r="C2758" s="12">
        <v>1</v>
      </c>
      <c r="D2758" s="12">
        <v>1</v>
      </c>
      <c r="E2758" s="15">
        <v>43922</v>
      </c>
      <c r="F2758" s="12">
        <v>478</v>
      </c>
      <c r="G2758" s="12">
        <v>71.699999999999989</v>
      </c>
      <c r="H2758" s="17">
        <v>1</v>
      </c>
      <c r="I2758" s="31">
        <v>14.999999999999996</v>
      </c>
      <c r="J2758" s="12">
        <v>406.3</v>
      </c>
      <c r="K2758" s="11" t="s">
        <v>44</v>
      </c>
      <c r="L2758" s="11" t="s">
        <v>162</v>
      </c>
      <c r="M2758" s="12">
        <v>119.5</v>
      </c>
      <c r="N2758" s="13">
        <v>286.8</v>
      </c>
    </row>
    <row r="2759" spans="1:14" x14ac:dyDescent="0.3">
      <c r="A2759" s="7" t="s">
        <v>4777</v>
      </c>
      <c r="B2759" s="11" t="s">
        <v>4778</v>
      </c>
      <c r="C2759" s="12">
        <v>1</v>
      </c>
      <c r="D2759" s="12">
        <v>1</v>
      </c>
      <c r="E2759" s="15">
        <v>43922</v>
      </c>
      <c r="F2759" s="12">
        <v>447</v>
      </c>
      <c r="G2759" s="12">
        <v>67.050000000000011</v>
      </c>
      <c r="H2759" s="17">
        <v>1</v>
      </c>
      <c r="I2759" s="31">
        <v>15.000000000000002</v>
      </c>
      <c r="J2759" s="12">
        <v>379.95</v>
      </c>
      <c r="K2759" s="11" t="s">
        <v>63</v>
      </c>
      <c r="L2759" s="11" t="s">
        <v>64</v>
      </c>
      <c r="M2759" s="12">
        <v>156.44999999999999</v>
      </c>
      <c r="N2759" s="13">
        <v>223.5</v>
      </c>
    </row>
    <row r="2760" spans="1:14" x14ac:dyDescent="0.3">
      <c r="A2760" s="7" t="s">
        <v>4779</v>
      </c>
      <c r="B2760" s="11" t="s">
        <v>4780</v>
      </c>
      <c r="C2760" s="12">
        <v>1</v>
      </c>
      <c r="D2760" s="12">
        <v>1</v>
      </c>
      <c r="E2760" s="15">
        <v>43922</v>
      </c>
      <c r="F2760" s="12">
        <v>579</v>
      </c>
      <c r="G2760" s="12">
        <v>86.850000000000023</v>
      </c>
      <c r="H2760" s="17">
        <v>1</v>
      </c>
      <c r="I2760" s="31">
        <v>15.000000000000005</v>
      </c>
      <c r="J2760" s="12">
        <v>492.15</v>
      </c>
      <c r="K2760" s="11" t="s">
        <v>41</v>
      </c>
      <c r="L2760" s="11" t="s">
        <v>197</v>
      </c>
      <c r="M2760" s="12">
        <v>167.91</v>
      </c>
      <c r="N2760" s="13">
        <v>324.24</v>
      </c>
    </row>
    <row r="2761" spans="1:14" x14ac:dyDescent="0.3">
      <c r="A2761" s="7" t="s">
        <v>4781</v>
      </c>
      <c r="B2761" s="11" t="s">
        <v>4782</v>
      </c>
      <c r="C2761" s="12">
        <v>1</v>
      </c>
      <c r="D2761" s="12">
        <v>1</v>
      </c>
      <c r="E2761" s="15">
        <v>43922</v>
      </c>
      <c r="F2761" s="12">
        <v>523</v>
      </c>
      <c r="G2761" s="12">
        <v>78.449999999999989</v>
      </c>
      <c r="H2761" s="17">
        <v>1</v>
      </c>
      <c r="I2761" s="31">
        <v>14.999999999999996</v>
      </c>
      <c r="J2761" s="12">
        <v>444.55</v>
      </c>
      <c r="K2761" s="11" t="s">
        <v>44</v>
      </c>
      <c r="L2761" s="11" t="s">
        <v>45</v>
      </c>
      <c r="M2761" s="12">
        <v>156.9</v>
      </c>
      <c r="N2761" s="13">
        <v>287.64999999999998</v>
      </c>
    </row>
    <row r="2762" spans="1:14" x14ac:dyDescent="0.3">
      <c r="A2762" s="7" t="s">
        <v>4783</v>
      </c>
      <c r="B2762" s="11" t="s">
        <v>4784</v>
      </c>
      <c r="C2762" s="12">
        <v>1</v>
      </c>
      <c r="D2762" s="12">
        <v>1</v>
      </c>
      <c r="E2762" s="15">
        <v>43922</v>
      </c>
      <c r="F2762" s="12">
        <v>180</v>
      </c>
      <c r="G2762" s="12">
        <v>27</v>
      </c>
      <c r="H2762" s="17">
        <v>1</v>
      </c>
      <c r="I2762" s="31">
        <v>15</v>
      </c>
      <c r="J2762" s="12">
        <v>153</v>
      </c>
      <c r="K2762" s="11" t="s">
        <v>60</v>
      </c>
      <c r="L2762" s="11" t="s">
        <v>1434</v>
      </c>
      <c r="M2762" s="12">
        <v>61.2</v>
      </c>
      <c r="N2762" s="13">
        <v>91.8</v>
      </c>
    </row>
    <row r="2763" spans="1:14" x14ac:dyDescent="0.3">
      <c r="A2763" s="7" t="s">
        <v>4785</v>
      </c>
      <c r="B2763" s="11" t="s">
        <v>4786</v>
      </c>
      <c r="C2763" s="12">
        <v>1</v>
      </c>
      <c r="D2763" s="12">
        <v>1</v>
      </c>
      <c r="E2763" s="15">
        <v>43922</v>
      </c>
      <c r="F2763" s="12">
        <v>345</v>
      </c>
      <c r="G2763" s="12">
        <v>51.75</v>
      </c>
      <c r="H2763" s="17">
        <v>1</v>
      </c>
      <c r="I2763" s="31">
        <v>15</v>
      </c>
      <c r="J2763" s="12">
        <v>293.25</v>
      </c>
      <c r="K2763" s="11" t="s">
        <v>63</v>
      </c>
      <c r="L2763" s="11" t="s">
        <v>116</v>
      </c>
      <c r="M2763" s="12">
        <v>106.95</v>
      </c>
      <c r="N2763" s="13">
        <v>186.3</v>
      </c>
    </row>
    <row r="2764" spans="1:14" x14ac:dyDescent="0.3">
      <c r="A2764" s="7" t="s">
        <v>4787</v>
      </c>
      <c r="B2764" s="11" t="s">
        <v>4788</v>
      </c>
      <c r="C2764" s="12">
        <v>1</v>
      </c>
      <c r="D2764" s="12">
        <v>1</v>
      </c>
      <c r="E2764" s="15">
        <v>43922</v>
      </c>
      <c r="F2764" s="12">
        <v>383</v>
      </c>
      <c r="G2764" s="12">
        <v>57.449999999999989</v>
      </c>
      <c r="H2764" s="17">
        <v>1</v>
      </c>
      <c r="I2764" s="31">
        <v>14.999999999999996</v>
      </c>
      <c r="J2764" s="12">
        <v>325.55</v>
      </c>
      <c r="K2764" s="11" t="s">
        <v>63</v>
      </c>
      <c r="L2764" s="11" t="s">
        <v>66</v>
      </c>
      <c r="M2764" s="12">
        <v>122.56</v>
      </c>
      <c r="N2764" s="13">
        <v>202.99</v>
      </c>
    </row>
    <row r="2765" spans="1:14" x14ac:dyDescent="0.3">
      <c r="A2765" s="7" t="s">
        <v>4789</v>
      </c>
      <c r="B2765" s="11" t="s">
        <v>4790</v>
      </c>
      <c r="C2765" s="12">
        <v>1</v>
      </c>
      <c r="D2765" s="12">
        <v>1</v>
      </c>
      <c r="E2765" s="15">
        <v>43922</v>
      </c>
      <c r="F2765" s="12">
        <v>168</v>
      </c>
      <c r="G2765" s="12">
        <v>25.200000000000017</v>
      </c>
      <c r="H2765" s="17">
        <v>1</v>
      </c>
      <c r="I2765" s="31">
        <v>15.000000000000011</v>
      </c>
      <c r="J2765" s="12">
        <v>142.79999999999998</v>
      </c>
      <c r="K2765" s="11" t="s">
        <v>11</v>
      </c>
      <c r="L2765" s="11" t="s">
        <v>121</v>
      </c>
      <c r="M2765" s="12">
        <v>75.600000000000009</v>
      </c>
      <c r="N2765" s="13">
        <v>67.199999999999974</v>
      </c>
    </row>
    <row r="2766" spans="1:14" x14ac:dyDescent="0.3">
      <c r="A2766" s="7" t="s">
        <v>4791</v>
      </c>
      <c r="B2766" s="11" t="s">
        <v>4792</v>
      </c>
      <c r="C2766" s="12">
        <v>1</v>
      </c>
      <c r="D2766" s="12">
        <v>1</v>
      </c>
      <c r="E2766" s="15">
        <v>43922</v>
      </c>
      <c r="F2766" s="12">
        <v>144</v>
      </c>
      <c r="G2766" s="12">
        <v>21.600000000000009</v>
      </c>
      <c r="H2766" s="17">
        <v>1</v>
      </c>
      <c r="I2766" s="31">
        <v>15.000000000000005</v>
      </c>
      <c r="J2766" s="12">
        <v>122.39999999999999</v>
      </c>
      <c r="K2766" s="11" t="s">
        <v>11</v>
      </c>
      <c r="L2766" s="11" t="s">
        <v>119</v>
      </c>
      <c r="M2766" s="12">
        <v>66.240000000000009</v>
      </c>
      <c r="N2766" s="13">
        <v>56.159999999999982</v>
      </c>
    </row>
    <row r="2767" spans="1:14" x14ac:dyDescent="0.3">
      <c r="A2767" s="7" t="s">
        <v>4793</v>
      </c>
      <c r="B2767" s="11" t="s">
        <v>4794</v>
      </c>
      <c r="C2767" s="12">
        <v>1</v>
      </c>
      <c r="D2767" s="12">
        <v>1</v>
      </c>
      <c r="E2767" s="15">
        <v>43922</v>
      </c>
      <c r="F2767" s="12">
        <v>538</v>
      </c>
      <c r="G2767" s="12">
        <v>80.699999999999989</v>
      </c>
      <c r="H2767" s="17">
        <v>1</v>
      </c>
      <c r="I2767" s="31">
        <v>14.999999999999996</v>
      </c>
      <c r="J2767" s="12">
        <v>457.3</v>
      </c>
      <c r="K2767" s="11" t="s">
        <v>44</v>
      </c>
      <c r="L2767" s="11" t="s">
        <v>597</v>
      </c>
      <c r="M2767" s="12">
        <v>129.12</v>
      </c>
      <c r="N2767" s="13">
        <v>328.18</v>
      </c>
    </row>
    <row r="2768" spans="1:14" x14ac:dyDescent="0.3">
      <c r="A2768" s="7" t="s">
        <v>4795</v>
      </c>
      <c r="B2768" s="11" t="s">
        <v>4796</v>
      </c>
      <c r="C2768" s="12">
        <v>1</v>
      </c>
      <c r="D2768" s="12">
        <v>1</v>
      </c>
      <c r="E2768" s="15">
        <v>43922</v>
      </c>
      <c r="F2768" s="12">
        <v>336</v>
      </c>
      <c r="G2768" s="12">
        <v>50.400000000000034</v>
      </c>
      <c r="H2768" s="17">
        <v>1</v>
      </c>
      <c r="I2768" s="31">
        <v>15.000000000000011</v>
      </c>
      <c r="J2768" s="12">
        <v>285.59999999999997</v>
      </c>
      <c r="K2768" s="11" t="s">
        <v>60</v>
      </c>
      <c r="L2768" s="11" t="s">
        <v>247</v>
      </c>
      <c r="M2768" s="12">
        <v>120.96</v>
      </c>
      <c r="N2768" s="13">
        <v>164.64</v>
      </c>
    </row>
    <row r="2769" spans="1:14" x14ac:dyDescent="0.3">
      <c r="A2769" s="7" t="s">
        <v>4797</v>
      </c>
      <c r="B2769" s="11" t="s">
        <v>4798</v>
      </c>
      <c r="C2769" s="12">
        <v>1</v>
      </c>
      <c r="D2769" s="12">
        <v>1</v>
      </c>
      <c r="E2769" s="15">
        <v>43922</v>
      </c>
      <c r="F2769" s="12">
        <v>345</v>
      </c>
      <c r="G2769" s="12">
        <v>51.75</v>
      </c>
      <c r="H2769" s="17">
        <v>1</v>
      </c>
      <c r="I2769" s="31">
        <v>15</v>
      </c>
      <c r="J2769" s="12">
        <v>293.25</v>
      </c>
      <c r="K2769" s="11" t="s">
        <v>63</v>
      </c>
      <c r="L2769" s="11" t="s">
        <v>116</v>
      </c>
      <c r="M2769" s="12">
        <v>106.95</v>
      </c>
      <c r="N2769" s="13">
        <v>186.3</v>
      </c>
    </row>
    <row r="2770" spans="1:14" x14ac:dyDescent="0.3">
      <c r="A2770" s="7" t="s">
        <v>4799</v>
      </c>
      <c r="B2770" s="11" t="s">
        <v>4800</v>
      </c>
      <c r="C2770" s="12">
        <v>1</v>
      </c>
      <c r="D2770" s="12">
        <v>1</v>
      </c>
      <c r="E2770" s="15">
        <v>43922</v>
      </c>
      <c r="F2770" s="12">
        <v>383</v>
      </c>
      <c r="G2770" s="12">
        <v>57.449999999999989</v>
      </c>
      <c r="H2770" s="17">
        <v>1</v>
      </c>
      <c r="I2770" s="31">
        <v>14.999999999999996</v>
      </c>
      <c r="J2770" s="12">
        <v>325.55</v>
      </c>
      <c r="K2770" s="11" t="s">
        <v>63</v>
      </c>
      <c r="L2770" s="11" t="s">
        <v>66</v>
      </c>
      <c r="M2770" s="12">
        <v>122.56</v>
      </c>
      <c r="N2770" s="13">
        <v>202.99</v>
      </c>
    </row>
    <row r="2771" spans="1:14" x14ac:dyDescent="0.3">
      <c r="A2771" s="7" t="s">
        <v>4801</v>
      </c>
      <c r="B2771" s="11" t="s">
        <v>4802</v>
      </c>
      <c r="C2771" s="12">
        <v>1</v>
      </c>
      <c r="D2771" s="12">
        <v>1</v>
      </c>
      <c r="E2771" s="15">
        <v>43922</v>
      </c>
      <c r="F2771" s="12">
        <v>383</v>
      </c>
      <c r="G2771" s="12">
        <v>57.449999999999989</v>
      </c>
      <c r="H2771" s="17">
        <v>1</v>
      </c>
      <c r="I2771" s="31">
        <v>14.999999999999996</v>
      </c>
      <c r="J2771" s="12">
        <v>325.55</v>
      </c>
      <c r="K2771" s="11" t="s">
        <v>63</v>
      </c>
      <c r="L2771" s="11" t="s">
        <v>66</v>
      </c>
      <c r="M2771" s="12">
        <v>122.56</v>
      </c>
      <c r="N2771" s="13">
        <v>202.99</v>
      </c>
    </row>
    <row r="2772" spans="1:14" x14ac:dyDescent="0.3">
      <c r="A2772" s="7" t="s">
        <v>4803</v>
      </c>
      <c r="B2772" s="11" t="s">
        <v>4804</v>
      </c>
      <c r="C2772" s="12">
        <v>1</v>
      </c>
      <c r="D2772" s="12">
        <v>1</v>
      </c>
      <c r="E2772" s="15">
        <v>43922</v>
      </c>
      <c r="F2772" s="12">
        <v>447</v>
      </c>
      <c r="G2772" s="12">
        <v>67.050000000000011</v>
      </c>
      <c r="H2772" s="17">
        <v>1</v>
      </c>
      <c r="I2772" s="31">
        <v>15.000000000000002</v>
      </c>
      <c r="J2772" s="12">
        <v>379.95</v>
      </c>
      <c r="K2772" s="11" t="s">
        <v>63</v>
      </c>
      <c r="L2772" s="11" t="s">
        <v>64</v>
      </c>
      <c r="M2772" s="12">
        <v>156.44999999999999</v>
      </c>
      <c r="N2772" s="13">
        <v>223.5</v>
      </c>
    </row>
    <row r="2773" spans="1:14" x14ac:dyDescent="0.3">
      <c r="A2773" s="7" t="s">
        <v>4805</v>
      </c>
      <c r="B2773" s="11" t="s">
        <v>4806</v>
      </c>
      <c r="C2773" s="12">
        <v>1</v>
      </c>
      <c r="D2773" s="12">
        <v>1</v>
      </c>
      <c r="E2773" s="15">
        <v>43922</v>
      </c>
      <c r="F2773" s="12">
        <v>168</v>
      </c>
      <c r="G2773" s="12">
        <v>25.200000000000017</v>
      </c>
      <c r="H2773" s="17">
        <v>1</v>
      </c>
      <c r="I2773" s="31">
        <v>15.000000000000011</v>
      </c>
      <c r="J2773" s="12">
        <v>142.79999999999998</v>
      </c>
      <c r="K2773" s="11" t="s">
        <v>11</v>
      </c>
      <c r="L2773" s="11" t="s">
        <v>121</v>
      </c>
      <c r="M2773" s="12">
        <v>75.600000000000009</v>
      </c>
      <c r="N2773" s="13">
        <v>67.199999999999974</v>
      </c>
    </row>
    <row r="2774" spans="1:14" x14ac:dyDescent="0.3">
      <c r="A2774" s="7" t="s">
        <v>4807</v>
      </c>
      <c r="B2774" s="11" t="s">
        <v>4808</v>
      </c>
      <c r="C2774" s="12">
        <v>1</v>
      </c>
      <c r="D2774" s="12">
        <v>1</v>
      </c>
      <c r="E2774" s="15">
        <v>43922</v>
      </c>
      <c r="F2774" s="12">
        <v>192</v>
      </c>
      <c r="G2774" s="12">
        <v>28.800000000000011</v>
      </c>
      <c r="H2774" s="17">
        <v>1</v>
      </c>
      <c r="I2774" s="31">
        <v>15.000000000000005</v>
      </c>
      <c r="J2774" s="12">
        <v>163.19999999999999</v>
      </c>
      <c r="K2774" s="11" t="s">
        <v>14</v>
      </c>
      <c r="L2774" s="11" t="s">
        <v>78</v>
      </c>
      <c r="M2774" s="12">
        <v>34.56</v>
      </c>
      <c r="N2774" s="13">
        <v>128.63999999999999</v>
      </c>
    </row>
    <row r="2775" spans="1:14" x14ac:dyDescent="0.3">
      <c r="A2775" s="7" t="s">
        <v>4809</v>
      </c>
      <c r="B2775" s="11" t="s">
        <v>4810</v>
      </c>
      <c r="C2775" s="12">
        <v>1</v>
      </c>
      <c r="D2775" s="12">
        <v>1</v>
      </c>
      <c r="E2775" s="15">
        <v>43922</v>
      </c>
      <c r="F2775" s="12">
        <v>506</v>
      </c>
      <c r="G2775" s="12">
        <v>75.900000000000034</v>
      </c>
      <c r="H2775" s="17">
        <v>1</v>
      </c>
      <c r="I2775" s="31">
        <v>15.000000000000007</v>
      </c>
      <c r="J2775" s="12">
        <v>430.09999999999997</v>
      </c>
      <c r="K2775" s="11" t="s">
        <v>44</v>
      </c>
      <c r="L2775" s="11" t="s">
        <v>58</v>
      </c>
      <c r="M2775" s="12">
        <v>146.73999999999998</v>
      </c>
      <c r="N2775" s="13">
        <v>283.36</v>
      </c>
    </row>
    <row r="2776" spans="1:14" x14ac:dyDescent="0.3">
      <c r="A2776" s="7" t="s">
        <v>4811</v>
      </c>
      <c r="B2776" s="11" t="s">
        <v>4812</v>
      </c>
      <c r="C2776" s="12">
        <v>1</v>
      </c>
      <c r="D2776" s="12">
        <v>1</v>
      </c>
      <c r="E2776" s="15">
        <v>43922</v>
      </c>
      <c r="F2776" s="12">
        <v>261</v>
      </c>
      <c r="G2776" s="12">
        <v>39.150000000000006</v>
      </c>
      <c r="H2776" s="17">
        <v>1</v>
      </c>
      <c r="I2776" s="31">
        <v>15.000000000000002</v>
      </c>
      <c r="J2776" s="12">
        <v>221.85</v>
      </c>
      <c r="K2776" s="11" t="s">
        <v>60</v>
      </c>
      <c r="L2776" s="11" t="s">
        <v>515</v>
      </c>
      <c r="M2776" s="12">
        <v>78.3</v>
      </c>
      <c r="N2776" s="13">
        <v>143.55000000000001</v>
      </c>
    </row>
    <row r="2777" spans="1:14" x14ac:dyDescent="0.3">
      <c r="A2777" s="7" t="s">
        <v>4813</v>
      </c>
      <c r="B2777" s="11" t="s">
        <v>4814</v>
      </c>
      <c r="C2777" s="12">
        <v>1</v>
      </c>
      <c r="D2777" s="12">
        <v>1</v>
      </c>
      <c r="E2777" s="15">
        <v>43922</v>
      </c>
      <c r="F2777" s="12">
        <v>383</v>
      </c>
      <c r="G2777" s="12">
        <v>57.449999999999989</v>
      </c>
      <c r="H2777" s="17">
        <v>1</v>
      </c>
      <c r="I2777" s="31">
        <v>14.999999999999996</v>
      </c>
      <c r="J2777" s="12">
        <v>325.55</v>
      </c>
      <c r="K2777" s="11" t="s">
        <v>63</v>
      </c>
      <c r="L2777" s="11" t="s">
        <v>66</v>
      </c>
      <c r="M2777" s="12">
        <v>122.56</v>
      </c>
      <c r="N2777" s="13">
        <v>202.99</v>
      </c>
    </row>
    <row r="2778" spans="1:14" x14ac:dyDescent="0.3">
      <c r="A2778" s="7" t="s">
        <v>4815</v>
      </c>
      <c r="B2778" s="11" t="s">
        <v>4816</v>
      </c>
      <c r="C2778" s="12">
        <v>1</v>
      </c>
      <c r="D2778" s="12">
        <v>1</v>
      </c>
      <c r="E2778" s="15">
        <v>43922</v>
      </c>
      <c r="F2778" s="12">
        <v>383</v>
      </c>
      <c r="G2778" s="12">
        <v>57.449999999999989</v>
      </c>
      <c r="H2778" s="17">
        <v>1</v>
      </c>
      <c r="I2778" s="31">
        <v>14.999999999999996</v>
      </c>
      <c r="J2778" s="12">
        <v>325.55</v>
      </c>
      <c r="K2778" s="11" t="s">
        <v>63</v>
      </c>
      <c r="L2778" s="11" t="s">
        <v>66</v>
      </c>
      <c r="M2778" s="12">
        <v>122.56</v>
      </c>
      <c r="N2778" s="13">
        <v>202.99</v>
      </c>
    </row>
    <row r="2779" spans="1:14" x14ac:dyDescent="0.3">
      <c r="A2779" s="7" t="s">
        <v>4817</v>
      </c>
      <c r="B2779" s="11" t="s">
        <v>4818</v>
      </c>
      <c r="C2779" s="12">
        <v>1</v>
      </c>
      <c r="D2779" s="12">
        <v>1</v>
      </c>
      <c r="E2779" s="15">
        <v>43922</v>
      </c>
      <c r="F2779" s="12">
        <v>383</v>
      </c>
      <c r="G2779" s="12">
        <v>57.449999999999989</v>
      </c>
      <c r="H2779" s="17">
        <v>1</v>
      </c>
      <c r="I2779" s="31">
        <v>14.999999999999996</v>
      </c>
      <c r="J2779" s="12">
        <v>325.55</v>
      </c>
      <c r="K2779" s="11" t="s">
        <v>63</v>
      </c>
      <c r="L2779" s="11" t="s">
        <v>66</v>
      </c>
      <c r="M2779" s="12">
        <v>122.56</v>
      </c>
      <c r="N2779" s="13">
        <v>202.99</v>
      </c>
    </row>
    <row r="2780" spans="1:14" x14ac:dyDescent="0.3">
      <c r="A2780" s="7" t="s">
        <v>4819</v>
      </c>
      <c r="B2780" s="11" t="s">
        <v>4820</v>
      </c>
      <c r="C2780" s="12">
        <v>1</v>
      </c>
      <c r="D2780" s="12">
        <v>1</v>
      </c>
      <c r="E2780" s="15">
        <v>43922</v>
      </c>
      <c r="F2780" s="12">
        <v>172</v>
      </c>
      <c r="G2780" s="12">
        <v>25.800000000000011</v>
      </c>
      <c r="H2780" s="17">
        <v>1</v>
      </c>
      <c r="I2780" s="31">
        <v>15.000000000000007</v>
      </c>
      <c r="J2780" s="12">
        <v>146.19999999999999</v>
      </c>
      <c r="K2780" s="11" t="s">
        <v>11</v>
      </c>
      <c r="L2780" s="11" t="s">
        <v>71</v>
      </c>
      <c r="M2780" s="12">
        <v>65.36</v>
      </c>
      <c r="N2780" s="13">
        <v>80.839999999999989</v>
      </c>
    </row>
    <row r="2781" spans="1:14" x14ac:dyDescent="0.3">
      <c r="A2781" s="7" t="s">
        <v>4821</v>
      </c>
      <c r="B2781" s="11" t="s">
        <v>4822</v>
      </c>
      <c r="C2781" s="12">
        <v>1</v>
      </c>
      <c r="D2781" s="12">
        <v>1</v>
      </c>
      <c r="E2781" s="15">
        <v>43922</v>
      </c>
      <c r="F2781" s="12">
        <v>284</v>
      </c>
      <c r="G2781" s="12">
        <v>42.599999999999994</v>
      </c>
      <c r="H2781" s="17">
        <v>1</v>
      </c>
      <c r="I2781" s="31">
        <v>14.999999999999996</v>
      </c>
      <c r="J2781" s="12">
        <v>241.4</v>
      </c>
      <c r="K2781" s="11" t="s">
        <v>60</v>
      </c>
      <c r="L2781" s="11" t="s">
        <v>109</v>
      </c>
      <c r="M2781" s="12">
        <v>76.680000000000007</v>
      </c>
      <c r="N2781" s="13">
        <v>164.72</v>
      </c>
    </row>
    <row r="2782" spans="1:14" x14ac:dyDescent="0.3">
      <c r="A2782" s="7" t="s">
        <v>4823</v>
      </c>
      <c r="B2782" s="11" t="s">
        <v>4824</v>
      </c>
      <c r="C2782" s="12">
        <v>1</v>
      </c>
      <c r="D2782" s="12">
        <v>1</v>
      </c>
      <c r="E2782" s="15">
        <v>43922</v>
      </c>
      <c r="F2782" s="12">
        <v>383</v>
      </c>
      <c r="G2782" s="12">
        <v>57.449999999999989</v>
      </c>
      <c r="H2782" s="17">
        <v>1</v>
      </c>
      <c r="I2782" s="31">
        <v>14.999999999999996</v>
      </c>
      <c r="J2782" s="12">
        <v>325.55</v>
      </c>
      <c r="K2782" s="11" t="s">
        <v>63</v>
      </c>
      <c r="L2782" s="11" t="s">
        <v>66</v>
      </c>
      <c r="M2782" s="12">
        <v>122.56</v>
      </c>
      <c r="N2782" s="13">
        <v>202.99</v>
      </c>
    </row>
    <row r="2783" spans="1:14" x14ac:dyDescent="0.3">
      <c r="A2783" s="7" t="s">
        <v>4825</v>
      </c>
      <c r="B2783" s="11" t="s">
        <v>4826</v>
      </c>
      <c r="C2783" s="12">
        <v>1</v>
      </c>
      <c r="D2783" s="12">
        <v>1</v>
      </c>
      <c r="E2783" s="15">
        <v>43922</v>
      </c>
      <c r="F2783" s="12">
        <v>539</v>
      </c>
      <c r="G2783" s="12">
        <v>80.850000000000023</v>
      </c>
      <c r="H2783" s="17">
        <v>1</v>
      </c>
      <c r="I2783" s="31">
        <v>15.000000000000005</v>
      </c>
      <c r="J2783" s="12">
        <v>458.15</v>
      </c>
      <c r="K2783" s="11" t="s">
        <v>44</v>
      </c>
      <c r="L2783" s="11" t="s">
        <v>1089</v>
      </c>
      <c r="M2783" s="12">
        <v>156.31</v>
      </c>
      <c r="N2783" s="13">
        <v>301.83999999999997</v>
      </c>
    </row>
    <row r="2784" spans="1:14" x14ac:dyDescent="0.3">
      <c r="A2784" s="7" t="s">
        <v>4827</v>
      </c>
      <c r="B2784" s="11" t="s">
        <v>4828</v>
      </c>
      <c r="C2784" s="12">
        <v>1</v>
      </c>
      <c r="D2784" s="12">
        <v>1</v>
      </c>
      <c r="E2784" s="15">
        <v>43922</v>
      </c>
      <c r="F2784" s="12">
        <v>317</v>
      </c>
      <c r="G2784" s="12">
        <v>47.550000000000011</v>
      </c>
      <c r="H2784" s="17">
        <v>1</v>
      </c>
      <c r="I2784" s="31">
        <v>15.000000000000002</v>
      </c>
      <c r="J2784" s="12">
        <v>269.45</v>
      </c>
      <c r="K2784" s="11" t="s">
        <v>60</v>
      </c>
      <c r="L2784" s="11" t="s">
        <v>245</v>
      </c>
      <c r="M2784" s="12">
        <v>98.27</v>
      </c>
      <c r="N2784" s="13">
        <v>171.18</v>
      </c>
    </row>
    <row r="2785" spans="1:14" x14ac:dyDescent="0.3">
      <c r="A2785" s="7" t="s">
        <v>4829</v>
      </c>
      <c r="B2785" s="11" t="s">
        <v>4830</v>
      </c>
      <c r="C2785" s="12">
        <v>1</v>
      </c>
      <c r="D2785" s="12">
        <v>1</v>
      </c>
      <c r="E2785" s="15">
        <v>43922</v>
      </c>
      <c r="F2785" s="12">
        <v>447</v>
      </c>
      <c r="G2785" s="12">
        <v>67.050000000000011</v>
      </c>
      <c r="H2785" s="17">
        <v>1</v>
      </c>
      <c r="I2785" s="31">
        <v>15.000000000000002</v>
      </c>
      <c r="J2785" s="12">
        <v>379.95</v>
      </c>
      <c r="K2785" s="11" t="s">
        <v>63</v>
      </c>
      <c r="L2785" s="11" t="s">
        <v>64</v>
      </c>
      <c r="M2785" s="12">
        <v>156.44999999999999</v>
      </c>
      <c r="N2785" s="13">
        <v>223.5</v>
      </c>
    </row>
    <row r="2786" spans="1:14" x14ac:dyDescent="0.3">
      <c r="A2786" s="7" t="s">
        <v>4831</v>
      </c>
      <c r="B2786" s="11" t="s">
        <v>4832</v>
      </c>
      <c r="C2786" s="12">
        <v>1</v>
      </c>
      <c r="D2786" s="12">
        <v>1</v>
      </c>
      <c r="E2786" s="15">
        <v>43922</v>
      </c>
      <c r="F2786" s="12">
        <v>144</v>
      </c>
      <c r="G2786" s="12">
        <v>21.600000000000009</v>
      </c>
      <c r="H2786" s="17">
        <v>1</v>
      </c>
      <c r="I2786" s="31">
        <v>15.000000000000005</v>
      </c>
      <c r="J2786" s="12">
        <v>122.39999999999999</v>
      </c>
      <c r="K2786" s="11" t="s">
        <v>11</v>
      </c>
      <c r="L2786" s="11" t="s">
        <v>119</v>
      </c>
      <c r="M2786" s="12">
        <v>66.240000000000009</v>
      </c>
      <c r="N2786" s="13">
        <v>56.159999999999982</v>
      </c>
    </row>
    <row r="2787" spans="1:14" x14ac:dyDescent="0.3">
      <c r="A2787" s="7" t="s">
        <v>4833</v>
      </c>
      <c r="B2787" s="11" t="s">
        <v>4834</v>
      </c>
      <c r="C2787" s="12">
        <v>1</v>
      </c>
      <c r="D2787" s="12">
        <v>1</v>
      </c>
      <c r="E2787" s="15">
        <v>43922</v>
      </c>
      <c r="F2787" s="12">
        <v>168</v>
      </c>
      <c r="G2787" s="12">
        <v>25.200000000000017</v>
      </c>
      <c r="H2787" s="17">
        <v>1</v>
      </c>
      <c r="I2787" s="31">
        <v>15.000000000000011</v>
      </c>
      <c r="J2787" s="12">
        <v>142.79999999999998</v>
      </c>
      <c r="K2787" s="11" t="s">
        <v>11</v>
      </c>
      <c r="L2787" s="11" t="s">
        <v>12</v>
      </c>
      <c r="M2787" s="12">
        <v>25.2</v>
      </c>
      <c r="N2787" s="13">
        <v>117.59999999999998</v>
      </c>
    </row>
    <row r="2788" spans="1:14" x14ac:dyDescent="0.3">
      <c r="A2788" s="7" t="s">
        <v>4835</v>
      </c>
      <c r="B2788" s="11" t="s">
        <v>4836</v>
      </c>
      <c r="C2788" s="12">
        <v>1</v>
      </c>
      <c r="D2788" s="12">
        <v>1</v>
      </c>
      <c r="E2788" s="15">
        <v>43922</v>
      </c>
      <c r="F2788" s="12">
        <v>240</v>
      </c>
      <c r="G2788" s="12">
        <v>36</v>
      </c>
      <c r="H2788" s="17">
        <v>1</v>
      </c>
      <c r="I2788" s="31">
        <v>15</v>
      </c>
      <c r="J2788" s="12">
        <v>204</v>
      </c>
      <c r="K2788" s="11" t="s">
        <v>14</v>
      </c>
      <c r="L2788" s="11" t="s">
        <v>17</v>
      </c>
      <c r="M2788" s="12">
        <v>43.199999999999996</v>
      </c>
      <c r="N2788" s="13">
        <v>160.80000000000001</v>
      </c>
    </row>
    <row r="2789" spans="1:14" x14ac:dyDescent="0.3">
      <c r="A2789" s="7" t="s">
        <v>4837</v>
      </c>
      <c r="B2789" s="11" t="s">
        <v>4838</v>
      </c>
      <c r="C2789" s="12">
        <v>1</v>
      </c>
      <c r="D2789" s="12">
        <v>1</v>
      </c>
      <c r="E2789" s="15">
        <v>43922</v>
      </c>
      <c r="F2789" s="12">
        <v>312</v>
      </c>
      <c r="G2789" s="12">
        <v>46.800000000000011</v>
      </c>
      <c r="H2789" s="17">
        <v>1</v>
      </c>
      <c r="I2789" s="31">
        <v>15.000000000000005</v>
      </c>
      <c r="J2789" s="12">
        <v>265.2</v>
      </c>
      <c r="K2789" s="11" t="s">
        <v>60</v>
      </c>
      <c r="L2789" s="11" t="s">
        <v>61</v>
      </c>
      <c r="M2789" s="12">
        <v>99.84</v>
      </c>
      <c r="N2789" s="13">
        <v>165.35999999999999</v>
      </c>
    </row>
    <row r="2790" spans="1:14" x14ac:dyDescent="0.3">
      <c r="A2790" s="7" t="s">
        <v>4839</v>
      </c>
      <c r="B2790" s="11" t="s">
        <v>4840</v>
      </c>
      <c r="C2790" s="12">
        <v>1</v>
      </c>
      <c r="D2790" s="12">
        <v>1</v>
      </c>
      <c r="E2790" s="15">
        <v>43922</v>
      </c>
      <c r="F2790" s="12">
        <v>383</v>
      </c>
      <c r="G2790" s="12">
        <v>57.449999999999989</v>
      </c>
      <c r="H2790" s="17">
        <v>1</v>
      </c>
      <c r="I2790" s="31">
        <v>14.999999999999996</v>
      </c>
      <c r="J2790" s="12">
        <v>325.55</v>
      </c>
      <c r="K2790" s="11" t="s">
        <v>63</v>
      </c>
      <c r="L2790" s="11" t="s">
        <v>66</v>
      </c>
      <c r="M2790" s="12">
        <v>122.56</v>
      </c>
      <c r="N2790" s="13">
        <v>202.99</v>
      </c>
    </row>
    <row r="2791" spans="1:14" x14ac:dyDescent="0.3">
      <c r="A2791" s="7" t="s">
        <v>4841</v>
      </c>
      <c r="B2791" s="11" t="s">
        <v>4842</v>
      </c>
      <c r="C2791" s="12">
        <v>1</v>
      </c>
      <c r="D2791" s="12">
        <v>1</v>
      </c>
      <c r="E2791" s="15">
        <v>43922</v>
      </c>
      <c r="F2791" s="12">
        <v>168</v>
      </c>
      <c r="G2791" s="12">
        <v>25.200000000000017</v>
      </c>
      <c r="H2791" s="17">
        <v>1</v>
      </c>
      <c r="I2791" s="31">
        <v>15.000000000000011</v>
      </c>
      <c r="J2791" s="12">
        <v>142.79999999999998</v>
      </c>
      <c r="K2791" s="11" t="s">
        <v>11</v>
      </c>
      <c r="L2791" s="11" t="s">
        <v>121</v>
      </c>
      <c r="M2791" s="12">
        <v>75.600000000000009</v>
      </c>
      <c r="N2791" s="13">
        <v>67.199999999999974</v>
      </c>
    </row>
    <row r="2792" spans="1:14" x14ac:dyDescent="0.3">
      <c r="A2792" s="7" t="s">
        <v>4843</v>
      </c>
      <c r="B2792" s="11" t="s">
        <v>4844</v>
      </c>
      <c r="C2792" s="12">
        <v>1</v>
      </c>
      <c r="D2792" s="12">
        <v>1</v>
      </c>
      <c r="E2792" s="15">
        <v>43922</v>
      </c>
      <c r="F2792" s="12">
        <v>210</v>
      </c>
      <c r="G2792" s="12">
        <v>31.5</v>
      </c>
      <c r="H2792" s="17">
        <v>1</v>
      </c>
      <c r="I2792" s="31">
        <v>15</v>
      </c>
      <c r="J2792" s="12">
        <v>178.5</v>
      </c>
      <c r="K2792" s="11" t="s">
        <v>14</v>
      </c>
      <c r="L2792" s="11" t="s">
        <v>75</v>
      </c>
      <c r="M2792" s="12">
        <v>37.799999999999997</v>
      </c>
      <c r="N2792" s="13">
        <v>140.69999999999999</v>
      </c>
    </row>
    <row r="2793" spans="1:14" x14ac:dyDescent="0.3">
      <c r="A2793" s="7" t="s">
        <v>4845</v>
      </c>
      <c r="B2793" s="11" t="s">
        <v>4846</v>
      </c>
      <c r="C2793" s="12">
        <v>1</v>
      </c>
      <c r="D2793" s="12">
        <v>1</v>
      </c>
      <c r="E2793" s="15">
        <v>43922</v>
      </c>
      <c r="F2793" s="12">
        <v>192</v>
      </c>
      <c r="G2793" s="12">
        <v>28.800000000000011</v>
      </c>
      <c r="H2793" s="17">
        <v>1</v>
      </c>
      <c r="I2793" s="31">
        <v>15.000000000000005</v>
      </c>
      <c r="J2793" s="12">
        <v>163.19999999999999</v>
      </c>
      <c r="K2793" s="11" t="s">
        <v>14</v>
      </c>
      <c r="L2793" s="11" t="s">
        <v>78</v>
      </c>
      <c r="M2793" s="12">
        <v>34.56</v>
      </c>
      <c r="N2793" s="13">
        <v>128.63999999999999</v>
      </c>
    </row>
    <row r="2794" spans="1:14" x14ac:dyDescent="0.3">
      <c r="A2794" s="7" t="s">
        <v>4847</v>
      </c>
      <c r="B2794" s="11" t="s">
        <v>4848</v>
      </c>
      <c r="C2794" s="12">
        <v>1</v>
      </c>
      <c r="D2794" s="12">
        <v>1</v>
      </c>
      <c r="E2794" s="15">
        <v>43922</v>
      </c>
      <c r="F2794" s="12">
        <v>192</v>
      </c>
      <c r="G2794" s="12">
        <v>28.800000000000011</v>
      </c>
      <c r="H2794" s="17">
        <v>1</v>
      </c>
      <c r="I2794" s="31">
        <v>15.000000000000005</v>
      </c>
      <c r="J2794" s="12">
        <v>163.19999999999999</v>
      </c>
      <c r="K2794" s="11" t="s">
        <v>14</v>
      </c>
      <c r="L2794" s="11" t="s">
        <v>78</v>
      </c>
      <c r="M2794" s="12">
        <v>34.56</v>
      </c>
      <c r="N2794" s="13">
        <v>128.63999999999999</v>
      </c>
    </row>
    <row r="2795" spans="1:14" x14ac:dyDescent="0.3">
      <c r="A2795" s="7" t="s">
        <v>4849</v>
      </c>
      <c r="B2795" s="11" t="s">
        <v>4850</v>
      </c>
      <c r="C2795" s="12">
        <v>1</v>
      </c>
      <c r="D2795" s="12">
        <v>1</v>
      </c>
      <c r="E2795" s="15">
        <v>43922</v>
      </c>
      <c r="F2795" s="12">
        <v>313</v>
      </c>
      <c r="G2795" s="12">
        <v>46.949999999999989</v>
      </c>
      <c r="H2795" s="17">
        <v>1</v>
      </c>
      <c r="I2795" s="31">
        <v>14.999999999999996</v>
      </c>
      <c r="J2795" s="12">
        <v>266.05</v>
      </c>
      <c r="K2795" s="11" t="s">
        <v>20</v>
      </c>
      <c r="L2795" s="11" t="s">
        <v>21</v>
      </c>
      <c r="M2795" s="12">
        <v>93.899999999999991</v>
      </c>
      <c r="N2795" s="13">
        <v>172.15000000000003</v>
      </c>
    </row>
    <row r="2796" spans="1:14" x14ac:dyDescent="0.3">
      <c r="A2796" s="7" t="s">
        <v>4851</v>
      </c>
      <c r="B2796" s="11" t="s">
        <v>4852</v>
      </c>
      <c r="C2796" s="12">
        <v>1</v>
      </c>
      <c r="D2796" s="12">
        <v>1</v>
      </c>
      <c r="E2796" s="15">
        <v>43922</v>
      </c>
      <c r="F2796" s="12">
        <v>383</v>
      </c>
      <c r="G2796" s="12">
        <v>57.449999999999989</v>
      </c>
      <c r="H2796" s="17">
        <v>1</v>
      </c>
      <c r="I2796" s="31">
        <v>14.999999999999996</v>
      </c>
      <c r="J2796" s="12">
        <v>325.55</v>
      </c>
      <c r="K2796" s="11" t="s">
        <v>63</v>
      </c>
      <c r="L2796" s="11" t="s">
        <v>66</v>
      </c>
      <c r="M2796" s="12">
        <v>122.56</v>
      </c>
      <c r="N2796" s="13">
        <v>202.99</v>
      </c>
    </row>
    <row r="2797" spans="1:14" x14ac:dyDescent="0.3">
      <c r="A2797" s="7" t="s">
        <v>4853</v>
      </c>
      <c r="B2797" s="11" t="s">
        <v>4854</v>
      </c>
      <c r="C2797" s="12">
        <v>1</v>
      </c>
      <c r="D2797" s="12">
        <v>1</v>
      </c>
      <c r="E2797" s="15">
        <v>43922</v>
      </c>
      <c r="F2797" s="12">
        <v>168</v>
      </c>
      <c r="G2797" s="12">
        <v>25.200000000000017</v>
      </c>
      <c r="H2797" s="17">
        <v>1</v>
      </c>
      <c r="I2797" s="31">
        <v>15.000000000000011</v>
      </c>
      <c r="J2797" s="12">
        <v>142.79999999999998</v>
      </c>
      <c r="K2797" s="11" t="s">
        <v>11</v>
      </c>
      <c r="L2797" s="11" t="s">
        <v>12</v>
      </c>
      <c r="M2797" s="12">
        <v>25.2</v>
      </c>
      <c r="N2797" s="13">
        <v>117.59999999999998</v>
      </c>
    </row>
    <row r="2798" spans="1:14" x14ac:dyDescent="0.3">
      <c r="A2798" s="7" t="s">
        <v>4855</v>
      </c>
      <c r="B2798" s="11" t="s">
        <v>4856</v>
      </c>
      <c r="C2798" s="12">
        <v>1</v>
      </c>
      <c r="D2798" s="12">
        <v>1</v>
      </c>
      <c r="E2798" s="15">
        <v>43922</v>
      </c>
      <c r="F2798" s="12">
        <v>210</v>
      </c>
      <c r="G2798" s="12">
        <v>31.5</v>
      </c>
      <c r="H2798" s="17">
        <v>1</v>
      </c>
      <c r="I2798" s="31">
        <v>15</v>
      </c>
      <c r="J2798" s="12">
        <v>178.5</v>
      </c>
      <c r="K2798" s="11" t="s">
        <v>14</v>
      </c>
      <c r="L2798" s="11" t="s">
        <v>75</v>
      </c>
      <c r="M2798" s="12">
        <v>37.799999999999997</v>
      </c>
      <c r="N2798" s="13">
        <v>140.69999999999999</v>
      </c>
    </row>
    <row r="2799" spans="1:14" x14ac:dyDescent="0.3">
      <c r="A2799" s="7" t="s">
        <v>4857</v>
      </c>
      <c r="B2799" s="11" t="s">
        <v>4858</v>
      </c>
      <c r="C2799" s="12">
        <v>1</v>
      </c>
      <c r="D2799" s="12">
        <v>0</v>
      </c>
      <c r="E2799" s="15">
        <v>43922</v>
      </c>
      <c r="F2799" s="12">
        <v>192</v>
      </c>
      <c r="G2799" s="12">
        <v>28.800000000000011</v>
      </c>
      <c r="H2799" s="17">
        <v>1</v>
      </c>
      <c r="I2799" s="31">
        <v>15.000000000000005</v>
      </c>
      <c r="J2799" s="12">
        <v>163.19999999999999</v>
      </c>
      <c r="K2799" s="11" t="s">
        <v>14</v>
      </c>
      <c r="L2799" s="11" t="s">
        <v>78</v>
      </c>
      <c r="M2799" s="12">
        <v>34.56</v>
      </c>
      <c r="N2799" s="13">
        <v>128.63999999999999</v>
      </c>
    </row>
    <row r="2800" spans="1:14" x14ac:dyDescent="0.3">
      <c r="A2800" s="7" t="s">
        <v>4863</v>
      </c>
      <c r="B2800" s="11" t="s">
        <v>4864</v>
      </c>
      <c r="C2800" s="12">
        <v>1</v>
      </c>
      <c r="D2800" s="12">
        <v>1</v>
      </c>
      <c r="E2800" s="15">
        <v>43922</v>
      </c>
      <c r="F2800" s="12">
        <v>538</v>
      </c>
      <c r="G2800" s="12">
        <v>80.699999999999989</v>
      </c>
      <c r="H2800" s="17">
        <v>1</v>
      </c>
      <c r="I2800" s="31">
        <v>14.999999999999996</v>
      </c>
      <c r="J2800" s="12">
        <v>457.3</v>
      </c>
      <c r="K2800" s="11" t="s">
        <v>44</v>
      </c>
      <c r="L2800" s="11" t="s">
        <v>597</v>
      </c>
      <c r="M2800" s="12">
        <v>129.12</v>
      </c>
      <c r="N2800" s="13">
        <v>328.18</v>
      </c>
    </row>
    <row r="2801" spans="1:14" x14ac:dyDescent="0.3">
      <c r="A2801" s="7" t="s">
        <v>4865</v>
      </c>
      <c r="B2801" s="11" t="s">
        <v>4866</v>
      </c>
      <c r="C2801" s="12">
        <v>1</v>
      </c>
      <c r="D2801" s="12">
        <v>1</v>
      </c>
      <c r="E2801" s="15">
        <v>43922</v>
      </c>
      <c r="F2801" s="12">
        <v>336</v>
      </c>
      <c r="G2801" s="12">
        <v>50.400000000000034</v>
      </c>
      <c r="H2801" s="17">
        <v>1</v>
      </c>
      <c r="I2801" s="31">
        <v>15.000000000000011</v>
      </c>
      <c r="J2801" s="12">
        <v>285.59999999999997</v>
      </c>
      <c r="K2801" s="11" t="s">
        <v>60</v>
      </c>
      <c r="L2801" s="11" t="s">
        <v>247</v>
      </c>
      <c r="M2801" s="12">
        <v>120.96</v>
      </c>
      <c r="N2801" s="13">
        <v>164.64</v>
      </c>
    </row>
    <row r="2802" spans="1:14" x14ac:dyDescent="0.3">
      <c r="A2802" s="7" t="s">
        <v>4867</v>
      </c>
      <c r="B2802" s="11" t="s">
        <v>4868</v>
      </c>
      <c r="C2802" s="12">
        <v>1</v>
      </c>
      <c r="D2802" s="12">
        <v>1</v>
      </c>
      <c r="E2802" s="15">
        <v>43922</v>
      </c>
      <c r="F2802" s="12">
        <v>383</v>
      </c>
      <c r="G2802" s="12">
        <v>57.449999999999989</v>
      </c>
      <c r="H2802" s="17">
        <v>1</v>
      </c>
      <c r="I2802" s="31">
        <v>14.999999999999996</v>
      </c>
      <c r="J2802" s="12">
        <v>325.55</v>
      </c>
      <c r="K2802" s="11" t="s">
        <v>63</v>
      </c>
      <c r="L2802" s="11" t="s">
        <v>66</v>
      </c>
      <c r="M2802" s="12">
        <v>122.56</v>
      </c>
      <c r="N2802" s="13">
        <v>202.99</v>
      </c>
    </row>
    <row r="2803" spans="1:14" x14ac:dyDescent="0.3">
      <c r="A2803" s="7" t="s">
        <v>4869</v>
      </c>
      <c r="B2803" s="11" t="s">
        <v>4870</v>
      </c>
      <c r="C2803" s="12">
        <v>1</v>
      </c>
      <c r="D2803" s="12">
        <v>1</v>
      </c>
      <c r="E2803" s="15">
        <v>43922</v>
      </c>
      <c r="F2803" s="12">
        <v>278</v>
      </c>
      <c r="G2803" s="12">
        <v>41.700000000000017</v>
      </c>
      <c r="H2803" s="17">
        <v>1</v>
      </c>
      <c r="I2803" s="31">
        <v>15.000000000000005</v>
      </c>
      <c r="J2803" s="12">
        <v>236.29999999999998</v>
      </c>
      <c r="K2803" s="11" t="s">
        <v>38</v>
      </c>
      <c r="L2803" s="11" t="s">
        <v>4871</v>
      </c>
      <c r="M2803" s="12">
        <v>69.5</v>
      </c>
      <c r="N2803" s="13">
        <v>166.79999999999998</v>
      </c>
    </row>
    <row r="2804" spans="1:14" x14ac:dyDescent="0.3">
      <c r="A2804" s="7" t="s">
        <v>4872</v>
      </c>
      <c r="B2804" s="11" t="s">
        <v>4873</v>
      </c>
      <c r="C2804" s="12">
        <v>1</v>
      </c>
      <c r="D2804" s="12">
        <v>1</v>
      </c>
      <c r="E2804" s="15">
        <v>43922</v>
      </c>
      <c r="F2804" s="12">
        <v>636</v>
      </c>
      <c r="G2804" s="12">
        <v>95.399999999999977</v>
      </c>
      <c r="H2804" s="17">
        <v>1</v>
      </c>
      <c r="I2804" s="31">
        <v>14.999999999999996</v>
      </c>
      <c r="J2804" s="12">
        <v>540.6</v>
      </c>
      <c r="K2804" s="11" t="s">
        <v>41</v>
      </c>
      <c r="L2804" s="11" t="s">
        <v>194</v>
      </c>
      <c r="M2804" s="12">
        <v>216.24</v>
      </c>
      <c r="N2804" s="13">
        <v>324.36</v>
      </c>
    </row>
    <row r="2805" spans="1:14" x14ac:dyDescent="0.3">
      <c r="A2805" s="7" t="s">
        <v>4874</v>
      </c>
      <c r="B2805" s="11" t="s">
        <v>4875</v>
      </c>
      <c r="C2805" s="12">
        <v>1</v>
      </c>
      <c r="D2805" s="12">
        <v>1</v>
      </c>
      <c r="E2805" s="15">
        <v>43922</v>
      </c>
      <c r="F2805" s="12">
        <v>538</v>
      </c>
      <c r="G2805" s="12">
        <v>80.699999999999989</v>
      </c>
      <c r="H2805" s="17">
        <v>1</v>
      </c>
      <c r="I2805" s="31">
        <v>14.999999999999996</v>
      </c>
      <c r="J2805" s="12">
        <v>457.3</v>
      </c>
      <c r="K2805" s="11" t="s">
        <v>44</v>
      </c>
      <c r="L2805" s="11" t="s">
        <v>47</v>
      </c>
      <c r="M2805" s="12">
        <v>145.26000000000002</v>
      </c>
      <c r="N2805" s="13">
        <v>312.03999999999996</v>
      </c>
    </row>
    <row r="2806" spans="1:14" x14ac:dyDescent="0.3">
      <c r="A2806" s="7" t="s">
        <v>4876</v>
      </c>
      <c r="B2806" s="11" t="s">
        <v>4877</v>
      </c>
      <c r="C2806" s="12">
        <v>1</v>
      </c>
      <c r="D2806" s="12">
        <v>1</v>
      </c>
      <c r="E2806" s="15">
        <v>43922</v>
      </c>
      <c r="F2806" s="12">
        <v>540</v>
      </c>
      <c r="G2806" s="12">
        <v>81</v>
      </c>
      <c r="H2806" s="17">
        <v>1</v>
      </c>
      <c r="I2806" s="31">
        <v>15</v>
      </c>
      <c r="J2806" s="12">
        <v>459</v>
      </c>
      <c r="K2806" s="11" t="s">
        <v>44</v>
      </c>
      <c r="L2806" s="11" t="s">
        <v>568</v>
      </c>
      <c r="M2806" s="12">
        <v>167.4</v>
      </c>
      <c r="N2806" s="13">
        <v>291.60000000000002</v>
      </c>
    </row>
    <row r="2807" spans="1:14" x14ac:dyDescent="0.3">
      <c r="A2807" s="7" t="s">
        <v>4878</v>
      </c>
      <c r="B2807" s="11" t="s">
        <v>4879</v>
      </c>
      <c r="C2807" s="12">
        <v>1</v>
      </c>
      <c r="D2807" s="12">
        <v>1</v>
      </c>
      <c r="E2807" s="15">
        <v>43922</v>
      </c>
      <c r="F2807" s="12">
        <v>488</v>
      </c>
      <c r="G2807" s="12">
        <v>73.199999999999989</v>
      </c>
      <c r="H2807" s="17">
        <v>1</v>
      </c>
      <c r="I2807" s="31">
        <v>14.999999999999996</v>
      </c>
      <c r="J2807" s="12">
        <v>414.8</v>
      </c>
      <c r="K2807" s="11" t="s">
        <v>44</v>
      </c>
      <c r="L2807" s="11" t="s">
        <v>50</v>
      </c>
      <c r="M2807" s="12">
        <v>156.16</v>
      </c>
      <c r="N2807" s="13">
        <v>258.64</v>
      </c>
    </row>
    <row r="2808" spans="1:14" x14ac:dyDescent="0.3">
      <c r="A2808" s="7" t="s">
        <v>4880</v>
      </c>
      <c r="B2808" s="11" t="s">
        <v>4881</v>
      </c>
      <c r="C2808" s="12">
        <v>1</v>
      </c>
      <c r="D2808" s="12">
        <v>1</v>
      </c>
      <c r="E2808" s="15">
        <v>43922</v>
      </c>
      <c r="F2808" s="12">
        <v>523</v>
      </c>
      <c r="G2808" s="12">
        <v>78.449999999999989</v>
      </c>
      <c r="H2808" s="17">
        <v>1</v>
      </c>
      <c r="I2808" s="31">
        <v>14.999999999999996</v>
      </c>
      <c r="J2808" s="12">
        <v>444.55</v>
      </c>
      <c r="K2808" s="11" t="s">
        <v>44</v>
      </c>
      <c r="L2808" s="11" t="s">
        <v>45</v>
      </c>
      <c r="M2808" s="12">
        <v>156.9</v>
      </c>
      <c r="N2808" s="13">
        <v>287.64999999999998</v>
      </c>
    </row>
    <row r="2809" spans="1:14" x14ac:dyDescent="0.3">
      <c r="A2809" s="7" t="s">
        <v>4882</v>
      </c>
      <c r="B2809" s="11" t="s">
        <v>4883</v>
      </c>
      <c r="C2809" s="12">
        <v>1</v>
      </c>
      <c r="D2809" s="12">
        <v>1</v>
      </c>
      <c r="E2809" s="15">
        <v>43922</v>
      </c>
      <c r="F2809" s="12">
        <v>478</v>
      </c>
      <c r="G2809" s="12">
        <v>71.699999999999989</v>
      </c>
      <c r="H2809" s="17">
        <v>1</v>
      </c>
      <c r="I2809" s="31">
        <v>14.999999999999996</v>
      </c>
      <c r="J2809" s="12">
        <v>406.3</v>
      </c>
      <c r="K2809" s="11" t="s">
        <v>44</v>
      </c>
      <c r="L2809" s="11" t="s">
        <v>162</v>
      </c>
      <c r="M2809" s="12">
        <v>119.5</v>
      </c>
      <c r="N2809" s="13">
        <v>286.8</v>
      </c>
    </row>
    <row r="2810" spans="1:14" x14ac:dyDescent="0.3">
      <c r="A2810" s="7" t="s">
        <v>4884</v>
      </c>
      <c r="B2810" s="11" t="s">
        <v>4885</v>
      </c>
      <c r="C2810" s="12">
        <v>1</v>
      </c>
      <c r="D2810" s="12">
        <v>1</v>
      </c>
      <c r="E2810" s="15">
        <v>43922</v>
      </c>
      <c r="F2810" s="12">
        <v>592</v>
      </c>
      <c r="G2810" s="12">
        <v>88.800000000000011</v>
      </c>
      <c r="H2810" s="17">
        <v>1</v>
      </c>
      <c r="I2810" s="31">
        <v>15.000000000000002</v>
      </c>
      <c r="J2810" s="12">
        <v>503.2</v>
      </c>
      <c r="K2810" s="11" t="s">
        <v>44</v>
      </c>
      <c r="L2810" s="11" t="s">
        <v>55</v>
      </c>
      <c r="M2810" s="12">
        <v>165.76000000000002</v>
      </c>
      <c r="N2810" s="13">
        <v>337.43999999999994</v>
      </c>
    </row>
    <row r="2811" spans="1:14" x14ac:dyDescent="0.3">
      <c r="A2811" s="7" t="s">
        <v>4886</v>
      </c>
      <c r="B2811" s="11" t="s">
        <v>4887</v>
      </c>
      <c r="C2811" s="12">
        <v>1</v>
      </c>
      <c r="D2811" s="12">
        <v>1</v>
      </c>
      <c r="E2811" s="15">
        <v>43922</v>
      </c>
      <c r="F2811" s="12">
        <v>278</v>
      </c>
      <c r="G2811" s="12">
        <v>41.700000000000017</v>
      </c>
      <c r="H2811" s="17">
        <v>1</v>
      </c>
      <c r="I2811" s="31">
        <v>15.000000000000005</v>
      </c>
      <c r="J2811" s="12">
        <v>236.29999999999998</v>
      </c>
      <c r="K2811" s="11" t="s">
        <v>60</v>
      </c>
      <c r="L2811" s="11" t="s">
        <v>518</v>
      </c>
      <c r="M2811" s="12">
        <v>88.960000000000008</v>
      </c>
      <c r="N2811" s="13">
        <v>147.33999999999997</v>
      </c>
    </row>
    <row r="2812" spans="1:14" x14ac:dyDescent="0.3">
      <c r="A2812" s="7" t="s">
        <v>4888</v>
      </c>
      <c r="B2812" s="11" t="s">
        <v>4889</v>
      </c>
      <c r="C2812" s="12">
        <v>1</v>
      </c>
      <c r="D2812" s="12">
        <v>1</v>
      </c>
      <c r="E2812" s="15">
        <v>43922</v>
      </c>
      <c r="F2812" s="12">
        <v>267</v>
      </c>
      <c r="G2812" s="12">
        <v>40.050000000000011</v>
      </c>
      <c r="H2812" s="17">
        <v>1</v>
      </c>
      <c r="I2812" s="31">
        <v>15.000000000000005</v>
      </c>
      <c r="J2812" s="12">
        <v>226.95</v>
      </c>
      <c r="K2812" s="11" t="s">
        <v>60</v>
      </c>
      <c r="L2812" s="11" t="s">
        <v>164</v>
      </c>
      <c r="M2812" s="12">
        <v>90.78</v>
      </c>
      <c r="N2812" s="13">
        <v>136.16999999999999</v>
      </c>
    </row>
    <row r="2813" spans="1:14" x14ac:dyDescent="0.3">
      <c r="A2813" s="7" t="s">
        <v>4890</v>
      </c>
      <c r="B2813" s="11" t="s">
        <v>4891</v>
      </c>
      <c r="C2813" s="12">
        <v>1</v>
      </c>
      <c r="D2813" s="12">
        <v>1</v>
      </c>
      <c r="E2813" s="15">
        <v>43922</v>
      </c>
      <c r="F2813" s="12">
        <v>436</v>
      </c>
      <c r="G2813" s="12">
        <v>65.400000000000034</v>
      </c>
      <c r="H2813" s="17">
        <v>1</v>
      </c>
      <c r="I2813" s="31">
        <v>15.000000000000007</v>
      </c>
      <c r="J2813" s="12">
        <v>370.59999999999997</v>
      </c>
      <c r="K2813" s="11" t="s">
        <v>38</v>
      </c>
      <c r="L2813" s="11" t="s">
        <v>1543</v>
      </c>
      <c r="M2813" s="12">
        <v>126.44</v>
      </c>
      <c r="N2813" s="13">
        <v>244.15999999999997</v>
      </c>
    </row>
    <row r="2814" spans="1:14" x14ac:dyDescent="0.3">
      <c r="A2814" s="7" t="s">
        <v>4892</v>
      </c>
      <c r="B2814" s="11" t="s">
        <v>4893</v>
      </c>
      <c r="C2814" s="12">
        <v>1</v>
      </c>
      <c r="D2814" s="12">
        <v>1</v>
      </c>
      <c r="E2814" s="15">
        <v>43922</v>
      </c>
      <c r="F2814" s="12">
        <v>510</v>
      </c>
      <c r="G2814" s="12">
        <v>76.5</v>
      </c>
      <c r="H2814" s="17">
        <v>1</v>
      </c>
      <c r="I2814" s="31">
        <v>15</v>
      </c>
      <c r="J2814" s="12">
        <v>433.5</v>
      </c>
      <c r="K2814" s="11" t="s">
        <v>41</v>
      </c>
      <c r="L2814" s="11" t="s">
        <v>42</v>
      </c>
      <c r="M2814" s="12">
        <v>163.20000000000002</v>
      </c>
      <c r="N2814" s="13">
        <v>270.29999999999995</v>
      </c>
    </row>
    <row r="2815" spans="1:14" x14ac:dyDescent="0.3">
      <c r="A2815" s="7" t="s">
        <v>4894</v>
      </c>
      <c r="B2815" s="11" t="s">
        <v>4895</v>
      </c>
      <c r="C2815" s="12">
        <v>1</v>
      </c>
      <c r="D2815" s="12">
        <v>1</v>
      </c>
      <c r="E2815" s="15">
        <v>43922</v>
      </c>
      <c r="F2815" s="12">
        <v>523</v>
      </c>
      <c r="G2815" s="12">
        <v>78.449999999999989</v>
      </c>
      <c r="H2815" s="17">
        <v>1</v>
      </c>
      <c r="I2815" s="31">
        <v>14.999999999999996</v>
      </c>
      <c r="J2815" s="12">
        <v>444.55</v>
      </c>
      <c r="K2815" s="11" t="s">
        <v>44</v>
      </c>
      <c r="L2815" s="11" t="s">
        <v>45</v>
      </c>
      <c r="M2815" s="12">
        <v>156.9</v>
      </c>
      <c r="N2815" s="13">
        <v>287.64999999999998</v>
      </c>
    </row>
    <row r="2816" spans="1:14" x14ac:dyDescent="0.3">
      <c r="A2816" s="7" t="s">
        <v>4896</v>
      </c>
      <c r="B2816" s="11" t="s">
        <v>4897</v>
      </c>
      <c r="C2816" s="12">
        <v>1</v>
      </c>
      <c r="D2816" s="12">
        <v>1</v>
      </c>
      <c r="E2816" s="15">
        <v>43922</v>
      </c>
      <c r="F2816" s="12">
        <v>523</v>
      </c>
      <c r="G2816" s="12">
        <v>78.449999999999989</v>
      </c>
      <c r="H2816" s="17">
        <v>1</v>
      </c>
      <c r="I2816" s="31">
        <v>14.999999999999996</v>
      </c>
      <c r="J2816" s="12">
        <v>444.55</v>
      </c>
      <c r="K2816" s="11" t="s">
        <v>44</v>
      </c>
      <c r="L2816" s="11" t="s">
        <v>45</v>
      </c>
      <c r="M2816" s="12">
        <v>156.9</v>
      </c>
      <c r="N2816" s="13">
        <v>287.64999999999998</v>
      </c>
    </row>
    <row r="2817" spans="1:14" x14ac:dyDescent="0.3">
      <c r="A2817" s="7" t="s">
        <v>4898</v>
      </c>
      <c r="B2817" s="11" t="s">
        <v>4899</v>
      </c>
      <c r="C2817" s="12">
        <v>1</v>
      </c>
      <c r="D2817" s="12">
        <v>1</v>
      </c>
      <c r="E2817" s="15">
        <v>43922</v>
      </c>
      <c r="F2817" s="12">
        <v>540</v>
      </c>
      <c r="G2817" s="12">
        <v>81</v>
      </c>
      <c r="H2817" s="17">
        <v>1</v>
      </c>
      <c r="I2817" s="31">
        <v>15</v>
      </c>
      <c r="J2817" s="12">
        <v>459</v>
      </c>
      <c r="K2817" s="11" t="s">
        <v>44</v>
      </c>
      <c r="L2817" s="11" t="s">
        <v>568</v>
      </c>
      <c r="M2817" s="12">
        <v>167.4</v>
      </c>
      <c r="N2817" s="13">
        <v>291.60000000000002</v>
      </c>
    </row>
    <row r="2818" spans="1:14" x14ac:dyDescent="0.3">
      <c r="A2818" s="7" t="s">
        <v>4901</v>
      </c>
      <c r="B2818" s="11" t="s">
        <v>4902</v>
      </c>
      <c r="C2818" s="12">
        <v>1</v>
      </c>
      <c r="D2818" s="12">
        <v>1</v>
      </c>
      <c r="E2818" s="15">
        <v>43922</v>
      </c>
      <c r="F2818" s="12">
        <v>261</v>
      </c>
      <c r="G2818" s="12">
        <v>39.150000000000006</v>
      </c>
      <c r="H2818" s="17">
        <v>1</v>
      </c>
      <c r="I2818" s="31">
        <v>15.000000000000002</v>
      </c>
      <c r="J2818" s="12">
        <v>221.85</v>
      </c>
      <c r="K2818" s="11" t="s">
        <v>60</v>
      </c>
      <c r="L2818" s="11" t="s">
        <v>515</v>
      </c>
      <c r="M2818" s="12">
        <v>78.3</v>
      </c>
      <c r="N2818" s="13">
        <v>143.55000000000001</v>
      </c>
    </row>
    <row r="2819" spans="1:14" x14ac:dyDescent="0.3">
      <c r="A2819" s="7" t="s">
        <v>4903</v>
      </c>
      <c r="B2819" s="11" t="s">
        <v>4904</v>
      </c>
      <c r="C2819" s="12">
        <v>1</v>
      </c>
      <c r="D2819" s="12">
        <v>1</v>
      </c>
      <c r="E2819" s="15">
        <v>43922</v>
      </c>
      <c r="F2819" s="12">
        <v>187</v>
      </c>
      <c r="G2819" s="12">
        <v>28.050000000000011</v>
      </c>
      <c r="H2819" s="17">
        <v>1</v>
      </c>
      <c r="I2819" s="31">
        <v>15.000000000000005</v>
      </c>
      <c r="J2819" s="12">
        <v>158.94999999999999</v>
      </c>
      <c r="K2819" s="11" t="s">
        <v>60</v>
      </c>
      <c r="L2819" s="11" t="s">
        <v>486</v>
      </c>
      <c r="M2819" s="12">
        <v>59.84</v>
      </c>
      <c r="N2819" s="13">
        <v>99.109999999999985</v>
      </c>
    </row>
    <row r="2820" spans="1:14" x14ac:dyDescent="0.3">
      <c r="A2820" s="7" t="s">
        <v>4905</v>
      </c>
      <c r="B2820" s="11" t="s">
        <v>4906</v>
      </c>
      <c r="C2820" s="12">
        <v>1</v>
      </c>
      <c r="D2820" s="12">
        <v>1</v>
      </c>
      <c r="E2820" s="15">
        <v>43922</v>
      </c>
      <c r="F2820" s="12">
        <v>383</v>
      </c>
      <c r="G2820" s="12">
        <v>57.449999999999989</v>
      </c>
      <c r="H2820" s="17">
        <v>1</v>
      </c>
      <c r="I2820" s="31">
        <v>14.999999999999996</v>
      </c>
      <c r="J2820" s="12">
        <v>325.55</v>
      </c>
      <c r="K2820" s="11" t="s">
        <v>63</v>
      </c>
      <c r="L2820" s="11" t="s">
        <v>66</v>
      </c>
      <c r="M2820" s="12">
        <v>122.56</v>
      </c>
      <c r="N2820" s="13">
        <v>202.99</v>
      </c>
    </row>
    <row r="2821" spans="1:14" x14ac:dyDescent="0.3">
      <c r="A2821" s="7" t="s">
        <v>4908</v>
      </c>
      <c r="B2821" s="11" t="s">
        <v>4909</v>
      </c>
      <c r="C2821" s="12">
        <v>1</v>
      </c>
      <c r="D2821" s="12">
        <v>1</v>
      </c>
      <c r="E2821" s="15">
        <v>43922</v>
      </c>
      <c r="F2821" s="12">
        <v>447</v>
      </c>
      <c r="G2821" s="12">
        <v>67.050000000000011</v>
      </c>
      <c r="H2821" s="17">
        <v>1</v>
      </c>
      <c r="I2821" s="31">
        <v>15.000000000000002</v>
      </c>
      <c r="J2821" s="12">
        <v>379.95</v>
      </c>
      <c r="K2821" s="11" t="s">
        <v>63</v>
      </c>
      <c r="L2821" s="11" t="s">
        <v>64</v>
      </c>
      <c r="M2821" s="12">
        <v>156.44999999999999</v>
      </c>
      <c r="N2821" s="13">
        <v>223.5</v>
      </c>
    </row>
    <row r="2822" spans="1:14" x14ac:dyDescent="0.3">
      <c r="A2822" s="7" t="s">
        <v>4910</v>
      </c>
      <c r="B2822" s="11" t="s">
        <v>4911</v>
      </c>
      <c r="C2822" s="12">
        <v>1</v>
      </c>
      <c r="D2822" s="12">
        <v>1</v>
      </c>
      <c r="E2822" s="15">
        <v>43922</v>
      </c>
      <c r="F2822" s="12">
        <v>436</v>
      </c>
      <c r="G2822" s="12">
        <v>65.400000000000034</v>
      </c>
      <c r="H2822" s="17">
        <v>1</v>
      </c>
      <c r="I2822" s="31">
        <v>15.000000000000007</v>
      </c>
      <c r="J2822" s="12">
        <v>370.59999999999997</v>
      </c>
      <c r="K2822" s="11" t="s">
        <v>38</v>
      </c>
      <c r="L2822" s="11" t="s">
        <v>1543</v>
      </c>
      <c r="M2822" s="12">
        <v>126.44</v>
      </c>
      <c r="N2822" s="13">
        <v>244.15999999999997</v>
      </c>
    </row>
    <row r="2823" spans="1:14" x14ac:dyDescent="0.3">
      <c r="A2823" s="7" t="s">
        <v>4912</v>
      </c>
      <c r="B2823" s="11" t="s">
        <v>4913</v>
      </c>
      <c r="C2823" s="12">
        <v>1</v>
      </c>
      <c r="D2823" s="12">
        <v>1</v>
      </c>
      <c r="E2823" s="15">
        <v>43922</v>
      </c>
      <c r="F2823" s="12">
        <v>592</v>
      </c>
      <c r="G2823" s="12">
        <v>88.800000000000011</v>
      </c>
      <c r="H2823" s="17">
        <v>1</v>
      </c>
      <c r="I2823" s="31">
        <v>15.000000000000002</v>
      </c>
      <c r="J2823" s="12">
        <v>503.2</v>
      </c>
      <c r="K2823" s="11" t="s">
        <v>44</v>
      </c>
      <c r="L2823" s="11" t="s">
        <v>55</v>
      </c>
      <c r="M2823" s="12">
        <v>165.76000000000002</v>
      </c>
      <c r="N2823" s="13">
        <v>337.43999999999994</v>
      </c>
    </row>
    <row r="2824" spans="1:14" x14ac:dyDescent="0.3">
      <c r="A2824" s="7" t="s">
        <v>4915</v>
      </c>
      <c r="B2824" s="11" t="s">
        <v>4916</v>
      </c>
      <c r="C2824" s="12">
        <v>1</v>
      </c>
      <c r="D2824" s="12">
        <v>1</v>
      </c>
      <c r="E2824" s="15">
        <v>43922</v>
      </c>
      <c r="F2824" s="12">
        <v>332</v>
      </c>
      <c r="G2824" s="12">
        <v>49.800000000000011</v>
      </c>
      <c r="H2824" s="17">
        <v>1</v>
      </c>
      <c r="I2824" s="31">
        <v>15.000000000000002</v>
      </c>
      <c r="J2824" s="12">
        <v>282.2</v>
      </c>
      <c r="K2824" s="11" t="s">
        <v>60</v>
      </c>
      <c r="L2824" s="11" t="s">
        <v>296</v>
      </c>
      <c r="M2824" s="12">
        <v>99.6</v>
      </c>
      <c r="N2824" s="13">
        <v>182.6</v>
      </c>
    </row>
    <row r="2825" spans="1:14" x14ac:dyDescent="0.3">
      <c r="A2825" s="7" t="s">
        <v>4917</v>
      </c>
      <c r="B2825" s="11" t="s">
        <v>4918</v>
      </c>
      <c r="C2825" s="12">
        <v>1</v>
      </c>
      <c r="D2825" s="12">
        <v>1</v>
      </c>
      <c r="E2825" s="15">
        <v>43922</v>
      </c>
      <c r="F2825" s="12">
        <v>187</v>
      </c>
      <c r="G2825" s="12">
        <v>28.050000000000011</v>
      </c>
      <c r="H2825" s="17">
        <v>1</v>
      </c>
      <c r="I2825" s="31">
        <v>15.000000000000005</v>
      </c>
      <c r="J2825" s="12">
        <v>158.94999999999999</v>
      </c>
      <c r="K2825" s="11" t="s">
        <v>60</v>
      </c>
      <c r="L2825" s="11" t="s">
        <v>486</v>
      </c>
      <c r="M2825" s="12">
        <v>59.84</v>
      </c>
      <c r="N2825" s="13">
        <v>99.109999999999985</v>
      </c>
    </row>
    <row r="2826" spans="1:14" x14ac:dyDescent="0.3">
      <c r="A2826" s="7" t="s">
        <v>4919</v>
      </c>
      <c r="B2826" s="11" t="s">
        <v>4920</v>
      </c>
      <c r="C2826" s="12">
        <v>1</v>
      </c>
      <c r="D2826" s="12">
        <v>1</v>
      </c>
      <c r="E2826" s="15">
        <v>43922</v>
      </c>
      <c r="F2826" s="12">
        <v>447</v>
      </c>
      <c r="G2826" s="12">
        <v>67.050000000000011</v>
      </c>
      <c r="H2826" s="17">
        <v>1</v>
      </c>
      <c r="I2826" s="31">
        <v>15.000000000000002</v>
      </c>
      <c r="J2826" s="12">
        <v>379.95</v>
      </c>
      <c r="K2826" s="11" t="s">
        <v>63</v>
      </c>
      <c r="L2826" s="11" t="s">
        <v>64</v>
      </c>
      <c r="M2826" s="12">
        <v>156.44999999999999</v>
      </c>
      <c r="N2826" s="13">
        <v>223.5</v>
      </c>
    </row>
    <row r="2827" spans="1:14" x14ac:dyDescent="0.3">
      <c r="A2827" s="7" t="s">
        <v>4922</v>
      </c>
      <c r="B2827" s="11" t="s">
        <v>4923</v>
      </c>
      <c r="C2827" s="12">
        <v>1</v>
      </c>
      <c r="D2827" s="12">
        <v>1</v>
      </c>
      <c r="E2827" s="15">
        <v>43922</v>
      </c>
      <c r="F2827" s="12">
        <v>447</v>
      </c>
      <c r="G2827" s="12">
        <v>67.050000000000011</v>
      </c>
      <c r="H2827" s="17">
        <v>1</v>
      </c>
      <c r="I2827" s="31">
        <v>15.000000000000002</v>
      </c>
      <c r="J2827" s="12">
        <v>379.95</v>
      </c>
      <c r="K2827" s="11" t="s">
        <v>63</v>
      </c>
      <c r="L2827" s="11" t="s">
        <v>64</v>
      </c>
      <c r="M2827" s="12">
        <v>156.44999999999999</v>
      </c>
      <c r="N2827" s="13">
        <v>223.5</v>
      </c>
    </row>
    <row r="2828" spans="1:14" x14ac:dyDescent="0.3">
      <c r="A2828" s="7" t="s">
        <v>4924</v>
      </c>
      <c r="B2828" s="11" t="s">
        <v>4925</v>
      </c>
      <c r="C2828" s="12">
        <v>1</v>
      </c>
      <c r="D2828" s="12">
        <v>1</v>
      </c>
      <c r="E2828" s="15">
        <v>43922</v>
      </c>
      <c r="F2828" s="12">
        <v>345</v>
      </c>
      <c r="G2828" s="12">
        <v>51.75</v>
      </c>
      <c r="H2828" s="17">
        <v>1</v>
      </c>
      <c r="I2828" s="31">
        <v>15</v>
      </c>
      <c r="J2828" s="12">
        <v>293.25</v>
      </c>
      <c r="K2828" s="11" t="s">
        <v>63</v>
      </c>
      <c r="L2828" s="11" t="s">
        <v>116</v>
      </c>
      <c r="M2828" s="12">
        <v>106.95</v>
      </c>
      <c r="N2828" s="13">
        <v>186.3</v>
      </c>
    </row>
    <row r="2829" spans="1:14" x14ac:dyDescent="0.3">
      <c r="A2829" s="7" t="s">
        <v>4926</v>
      </c>
      <c r="B2829" s="11" t="s">
        <v>4927</v>
      </c>
      <c r="C2829" s="12">
        <v>1</v>
      </c>
      <c r="D2829" s="12">
        <v>1</v>
      </c>
      <c r="E2829" s="15">
        <v>43922</v>
      </c>
      <c r="F2829" s="12">
        <v>144</v>
      </c>
      <c r="G2829" s="12">
        <v>21.600000000000009</v>
      </c>
      <c r="H2829" s="17">
        <v>1</v>
      </c>
      <c r="I2829" s="31">
        <v>15.000000000000005</v>
      </c>
      <c r="J2829" s="12">
        <v>122.39999999999999</v>
      </c>
      <c r="K2829" s="11" t="s">
        <v>11</v>
      </c>
      <c r="L2829" s="11" t="s">
        <v>119</v>
      </c>
      <c r="M2829" s="12">
        <v>66.240000000000009</v>
      </c>
      <c r="N2829" s="13">
        <v>56.159999999999982</v>
      </c>
    </row>
    <row r="2830" spans="1:14" x14ac:dyDescent="0.3">
      <c r="A2830" s="7" t="s">
        <v>4930</v>
      </c>
      <c r="B2830" s="11" t="s">
        <v>4931</v>
      </c>
      <c r="C2830" s="12">
        <v>1</v>
      </c>
      <c r="D2830" s="12">
        <v>1</v>
      </c>
      <c r="E2830" s="15">
        <v>43922</v>
      </c>
      <c r="F2830" s="12">
        <v>592</v>
      </c>
      <c r="G2830" s="12">
        <v>88.800000000000011</v>
      </c>
      <c r="H2830" s="17">
        <v>1</v>
      </c>
      <c r="I2830" s="31">
        <v>15.000000000000002</v>
      </c>
      <c r="J2830" s="12">
        <v>503.2</v>
      </c>
      <c r="K2830" s="11" t="s">
        <v>44</v>
      </c>
      <c r="L2830" s="11" t="s">
        <v>55</v>
      </c>
      <c r="M2830" s="12">
        <v>165.76000000000002</v>
      </c>
      <c r="N2830" s="13">
        <v>337.43999999999994</v>
      </c>
    </row>
    <row r="2831" spans="1:14" x14ac:dyDescent="0.3">
      <c r="A2831" s="7" t="s">
        <v>4932</v>
      </c>
      <c r="B2831" s="11" t="s">
        <v>4933</v>
      </c>
      <c r="C2831" s="12">
        <v>1</v>
      </c>
      <c r="D2831" s="12">
        <v>1</v>
      </c>
      <c r="E2831" s="15">
        <v>43922</v>
      </c>
      <c r="F2831" s="12">
        <v>440</v>
      </c>
      <c r="G2831" s="12">
        <v>66</v>
      </c>
      <c r="H2831" s="17">
        <v>1</v>
      </c>
      <c r="I2831" s="31">
        <v>15</v>
      </c>
      <c r="J2831" s="12">
        <v>374</v>
      </c>
      <c r="K2831" s="11" t="s">
        <v>44</v>
      </c>
      <c r="L2831" s="11" t="s">
        <v>52</v>
      </c>
      <c r="M2831" s="12">
        <v>136.4</v>
      </c>
      <c r="N2831" s="13">
        <v>237.6</v>
      </c>
    </row>
    <row r="2832" spans="1:14" x14ac:dyDescent="0.3">
      <c r="A2832" s="7" t="s">
        <v>4934</v>
      </c>
      <c r="B2832" s="11" t="s">
        <v>4935</v>
      </c>
      <c r="C2832" s="12">
        <v>1</v>
      </c>
      <c r="D2832" s="12">
        <v>1</v>
      </c>
      <c r="E2832" s="15">
        <v>43922</v>
      </c>
      <c r="F2832" s="12">
        <v>187</v>
      </c>
      <c r="G2832" s="12">
        <v>28.050000000000011</v>
      </c>
      <c r="H2832" s="17">
        <v>1</v>
      </c>
      <c r="I2832" s="31">
        <v>15.000000000000005</v>
      </c>
      <c r="J2832" s="12">
        <v>158.94999999999999</v>
      </c>
      <c r="K2832" s="11" t="s">
        <v>60</v>
      </c>
      <c r="L2832" s="11" t="s">
        <v>486</v>
      </c>
      <c r="M2832" s="12">
        <v>59.84</v>
      </c>
      <c r="N2832" s="13">
        <v>99.109999999999985</v>
      </c>
    </row>
    <row r="2833" spans="1:14" x14ac:dyDescent="0.3">
      <c r="A2833" s="7" t="s">
        <v>4937</v>
      </c>
      <c r="B2833" s="11" t="s">
        <v>4938</v>
      </c>
      <c r="C2833" s="12">
        <v>1</v>
      </c>
      <c r="D2833" s="12">
        <v>1</v>
      </c>
      <c r="E2833" s="15">
        <v>43922</v>
      </c>
      <c r="F2833" s="12">
        <v>447</v>
      </c>
      <c r="G2833" s="12">
        <v>67.050000000000011</v>
      </c>
      <c r="H2833" s="17">
        <v>1</v>
      </c>
      <c r="I2833" s="31">
        <v>15.000000000000002</v>
      </c>
      <c r="J2833" s="12">
        <v>379.95</v>
      </c>
      <c r="K2833" s="11" t="s">
        <v>63</v>
      </c>
      <c r="L2833" s="11" t="s">
        <v>64</v>
      </c>
      <c r="M2833" s="12">
        <v>156.44999999999999</v>
      </c>
      <c r="N2833" s="13">
        <v>223.5</v>
      </c>
    </row>
    <row r="2834" spans="1:14" x14ac:dyDescent="0.3">
      <c r="A2834" s="7" t="s">
        <v>4939</v>
      </c>
      <c r="B2834" s="11" t="s">
        <v>4940</v>
      </c>
      <c r="C2834" s="12">
        <v>1</v>
      </c>
      <c r="D2834" s="12">
        <v>1</v>
      </c>
      <c r="E2834" s="15">
        <v>43922</v>
      </c>
      <c r="F2834" s="12">
        <v>447</v>
      </c>
      <c r="G2834" s="12">
        <v>67.050000000000011</v>
      </c>
      <c r="H2834" s="17">
        <v>1</v>
      </c>
      <c r="I2834" s="31">
        <v>15.000000000000002</v>
      </c>
      <c r="J2834" s="12">
        <v>379.95</v>
      </c>
      <c r="K2834" s="11" t="s">
        <v>63</v>
      </c>
      <c r="L2834" s="11" t="s">
        <v>64</v>
      </c>
      <c r="M2834" s="12">
        <v>156.44999999999999</v>
      </c>
      <c r="N2834" s="13">
        <v>223.5</v>
      </c>
    </row>
    <row r="2835" spans="1:14" x14ac:dyDescent="0.3">
      <c r="A2835" s="7" t="s">
        <v>4941</v>
      </c>
      <c r="B2835" s="11" t="s">
        <v>4942</v>
      </c>
      <c r="C2835" s="12">
        <v>1</v>
      </c>
      <c r="D2835" s="12">
        <v>1</v>
      </c>
      <c r="E2835" s="15">
        <v>43922</v>
      </c>
      <c r="F2835" s="12">
        <v>447</v>
      </c>
      <c r="G2835" s="12">
        <v>67.050000000000011</v>
      </c>
      <c r="H2835" s="17">
        <v>1</v>
      </c>
      <c r="I2835" s="31">
        <v>15.000000000000002</v>
      </c>
      <c r="J2835" s="12">
        <v>379.95</v>
      </c>
      <c r="K2835" s="11" t="s">
        <v>63</v>
      </c>
      <c r="L2835" s="11" t="s">
        <v>64</v>
      </c>
      <c r="M2835" s="12">
        <v>156.44999999999999</v>
      </c>
      <c r="N2835" s="13">
        <v>223.5</v>
      </c>
    </row>
    <row r="2836" spans="1:14" x14ac:dyDescent="0.3">
      <c r="A2836" s="7" t="s">
        <v>4943</v>
      </c>
      <c r="B2836" s="11" t="s">
        <v>4944</v>
      </c>
      <c r="C2836" s="12">
        <v>1</v>
      </c>
      <c r="D2836" s="12">
        <v>1</v>
      </c>
      <c r="E2836" s="15">
        <v>43922</v>
      </c>
      <c r="F2836" s="12">
        <v>636</v>
      </c>
      <c r="G2836" s="12">
        <v>95.399999999999977</v>
      </c>
      <c r="H2836" s="17">
        <v>1</v>
      </c>
      <c r="I2836" s="31">
        <v>14.999999999999996</v>
      </c>
      <c r="J2836" s="12">
        <v>540.6</v>
      </c>
      <c r="K2836" s="11" t="s">
        <v>41</v>
      </c>
      <c r="L2836" s="11" t="s">
        <v>194</v>
      </c>
      <c r="M2836" s="12">
        <v>216.24</v>
      </c>
      <c r="N2836" s="13">
        <v>324.36</v>
      </c>
    </row>
    <row r="2837" spans="1:14" x14ac:dyDescent="0.3">
      <c r="A2837" s="7" t="s">
        <v>5068</v>
      </c>
      <c r="B2837" s="11" t="s">
        <v>5070</v>
      </c>
      <c r="C2837" s="12">
        <v>0</v>
      </c>
      <c r="D2837" s="12">
        <v>1</v>
      </c>
      <c r="E2837" s="15">
        <v>43922</v>
      </c>
      <c r="F2837" s="12">
        <v>240</v>
      </c>
      <c r="G2837" s="12">
        <v>36</v>
      </c>
      <c r="H2837" s="17">
        <v>1</v>
      </c>
      <c r="I2837" s="31">
        <v>15</v>
      </c>
      <c r="J2837" s="12">
        <v>204</v>
      </c>
      <c r="K2837" s="11" t="s">
        <v>14</v>
      </c>
      <c r="L2837" s="11" t="s">
        <v>17</v>
      </c>
      <c r="M2837" s="12">
        <v>43.199999999999996</v>
      </c>
      <c r="N2837" s="13">
        <v>160.80000000000001</v>
      </c>
    </row>
    <row r="2838" spans="1:14" x14ac:dyDescent="0.3">
      <c r="A2838" s="7" t="s">
        <v>5162</v>
      </c>
      <c r="B2838" s="11" t="s">
        <v>5165</v>
      </c>
      <c r="C2838" s="12">
        <v>0</v>
      </c>
      <c r="D2838" s="12">
        <v>0</v>
      </c>
      <c r="E2838" s="15">
        <v>43922</v>
      </c>
      <c r="F2838" s="12">
        <v>447</v>
      </c>
      <c r="G2838" s="12">
        <v>67.050000000000011</v>
      </c>
      <c r="H2838" s="17">
        <v>1</v>
      </c>
      <c r="I2838" s="31">
        <v>15.000000000000002</v>
      </c>
      <c r="J2838" s="12">
        <v>379.95</v>
      </c>
      <c r="K2838" s="11" t="s">
        <v>63</v>
      </c>
      <c r="L2838" s="11" t="s">
        <v>64</v>
      </c>
      <c r="M2838" s="12">
        <v>156.44999999999999</v>
      </c>
      <c r="N2838" s="13">
        <v>223.5</v>
      </c>
    </row>
    <row r="2839" spans="1:14" x14ac:dyDescent="0.3">
      <c r="A2839" s="7" t="s">
        <v>5263</v>
      </c>
      <c r="B2839" s="11" t="s">
        <v>5265</v>
      </c>
      <c r="C2839" s="12">
        <v>0</v>
      </c>
      <c r="D2839" s="12">
        <v>1</v>
      </c>
      <c r="E2839" s="15">
        <v>43922</v>
      </c>
      <c r="F2839" s="12">
        <v>205</v>
      </c>
      <c r="G2839" s="12">
        <v>30.75</v>
      </c>
      <c r="H2839" s="17">
        <v>1</v>
      </c>
      <c r="I2839" s="31">
        <v>15</v>
      </c>
      <c r="J2839" s="12">
        <v>174.25</v>
      </c>
      <c r="K2839" s="11" t="s">
        <v>14</v>
      </c>
      <c r="L2839" s="11" t="s">
        <v>87</v>
      </c>
      <c r="M2839" s="12">
        <v>36.9</v>
      </c>
      <c r="N2839" s="13">
        <v>137.35</v>
      </c>
    </row>
    <row r="2840" spans="1:14" x14ac:dyDescent="0.3">
      <c r="A2840" s="7" t="s">
        <v>5277</v>
      </c>
      <c r="B2840" s="11" t="s">
        <v>5279</v>
      </c>
      <c r="C2840" s="12">
        <v>0</v>
      </c>
      <c r="D2840" s="12">
        <v>1</v>
      </c>
      <c r="E2840" s="15">
        <v>43922</v>
      </c>
      <c r="F2840" s="12">
        <v>312</v>
      </c>
      <c r="G2840" s="12">
        <v>46.800000000000011</v>
      </c>
      <c r="H2840" s="17">
        <v>1</v>
      </c>
      <c r="I2840" s="31">
        <v>15.000000000000005</v>
      </c>
      <c r="J2840" s="12">
        <v>265.2</v>
      </c>
      <c r="K2840" s="11" t="s">
        <v>60</v>
      </c>
      <c r="L2840" s="11" t="s">
        <v>61</v>
      </c>
      <c r="M2840" s="12">
        <v>99.84</v>
      </c>
      <c r="N2840" s="13">
        <v>165.35999999999999</v>
      </c>
    </row>
    <row r="2841" spans="1:14" x14ac:dyDescent="0.3">
      <c r="A2841" s="7" t="s">
        <v>5439</v>
      </c>
      <c r="B2841" s="11" t="s">
        <v>5441</v>
      </c>
      <c r="C2841" s="12">
        <v>0</v>
      </c>
      <c r="D2841" s="12">
        <v>0</v>
      </c>
      <c r="E2841" s="15">
        <v>43922</v>
      </c>
      <c r="F2841" s="12">
        <v>240</v>
      </c>
      <c r="G2841" s="12">
        <v>36</v>
      </c>
      <c r="H2841" s="17">
        <v>1</v>
      </c>
      <c r="I2841" s="31">
        <v>15</v>
      </c>
      <c r="J2841" s="12">
        <v>204</v>
      </c>
      <c r="K2841" s="11" t="s">
        <v>14</v>
      </c>
      <c r="L2841" s="11" t="s">
        <v>17</v>
      </c>
      <c r="M2841" s="12">
        <v>43.199999999999996</v>
      </c>
      <c r="N2841" s="13">
        <v>160.80000000000001</v>
      </c>
    </row>
    <row r="2842" spans="1:14" x14ac:dyDescent="0.3">
      <c r="A2842" s="7" t="s">
        <v>5472</v>
      </c>
      <c r="B2842" s="11" t="s">
        <v>5474</v>
      </c>
      <c r="C2842" s="12">
        <v>0</v>
      </c>
      <c r="D2842" s="12">
        <v>1</v>
      </c>
      <c r="E2842" s="15">
        <v>43922</v>
      </c>
      <c r="F2842" s="12">
        <v>805</v>
      </c>
      <c r="G2842" s="12">
        <v>120.75</v>
      </c>
      <c r="H2842" s="17">
        <v>1</v>
      </c>
      <c r="I2842" s="31">
        <v>15</v>
      </c>
      <c r="J2842" s="12">
        <v>684.25</v>
      </c>
      <c r="K2842" s="11" t="s">
        <v>23</v>
      </c>
      <c r="L2842" s="11" t="s">
        <v>180</v>
      </c>
      <c r="M2842" s="12">
        <v>249.55</v>
      </c>
      <c r="N2842" s="13">
        <v>434.7</v>
      </c>
    </row>
    <row r="2843" spans="1:14" x14ac:dyDescent="0.3">
      <c r="A2843" s="7" t="s">
        <v>5477</v>
      </c>
      <c r="B2843" s="11" t="s">
        <v>5480</v>
      </c>
      <c r="C2843" s="12">
        <v>0</v>
      </c>
      <c r="D2843" s="12">
        <v>1</v>
      </c>
      <c r="E2843" s="15">
        <v>43922</v>
      </c>
      <c r="F2843" s="12">
        <v>1101</v>
      </c>
      <c r="G2843" s="12">
        <v>165.14999999999998</v>
      </c>
      <c r="H2843" s="17">
        <v>1</v>
      </c>
      <c r="I2843" s="31">
        <v>14.999999999999996</v>
      </c>
      <c r="J2843" s="12">
        <v>935.85</v>
      </c>
      <c r="K2843" s="11" t="s">
        <v>26</v>
      </c>
      <c r="L2843" s="11" t="s">
        <v>33</v>
      </c>
      <c r="M2843" s="12">
        <v>396.36</v>
      </c>
      <c r="N2843" s="13">
        <v>539.49</v>
      </c>
    </row>
    <row r="2844" spans="1:14" x14ac:dyDescent="0.3">
      <c r="A2844" s="7" t="s">
        <v>5632</v>
      </c>
      <c r="B2844" s="11" t="s">
        <v>5634</v>
      </c>
      <c r="C2844" s="12">
        <v>0</v>
      </c>
      <c r="D2844" s="12">
        <v>1</v>
      </c>
      <c r="E2844" s="15">
        <v>43922</v>
      </c>
      <c r="F2844" s="12">
        <v>258</v>
      </c>
      <c r="G2844" s="12">
        <v>38.700000000000017</v>
      </c>
      <c r="H2844" s="17">
        <v>1</v>
      </c>
      <c r="I2844" s="31">
        <v>15.000000000000007</v>
      </c>
      <c r="J2844" s="12">
        <v>219.29999999999998</v>
      </c>
      <c r="K2844" s="11" t="s">
        <v>20</v>
      </c>
      <c r="L2844" s="11" t="s">
        <v>105</v>
      </c>
      <c r="M2844" s="12">
        <v>72.240000000000009</v>
      </c>
      <c r="N2844" s="13">
        <v>147.05999999999997</v>
      </c>
    </row>
    <row r="2845" spans="1:14" x14ac:dyDescent="0.3">
      <c r="A2845" s="7" t="s">
        <v>5876</v>
      </c>
      <c r="B2845" s="11" t="s">
        <v>5877</v>
      </c>
      <c r="C2845" s="12">
        <v>1</v>
      </c>
      <c r="D2845" s="12">
        <v>0</v>
      </c>
      <c r="E2845" s="15">
        <v>43922</v>
      </c>
      <c r="F2845" s="12">
        <v>592</v>
      </c>
      <c r="G2845" s="12">
        <v>88.800000000000011</v>
      </c>
      <c r="H2845" s="17">
        <v>1</v>
      </c>
      <c r="I2845" s="31">
        <v>15.000000000000002</v>
      </c>
      <c r="J2845" s="12">
        <v>503.2</v>
      </c>
      <c r="K2845" s="11" t="s">
        <v>44</v>
      </c>
      <c r="L2845" s="11" t="s">
        <v>55</v>
      </c>
      <c r="M2845" s="12">
        <v>165.76000000000002</v>
      </c>
      <c r="N2845" s="13">
        <v>337.43999999999994</v>
      </c>
    </row>
    <row r="2846" spans="1:14" x14ac:dyDescent="0.3">
      <c r="A2846" s="7" t="s">
        <v>5882</v>
      </c>
      <c r="B2846" s="11" t="s">
        <v>5883</v>
      </c>
      <c r="C2846" s="12">
        <v>1</v>
      </c>
      <c r="D2846" s="12">
        <v>0</v>
      </c>
      <c r="E2846" s="15">
        <v>43922</v>
      </c>
      <c r="F2846" s="12">
        <v>523</v>
      </c>
      <c r="G2846" s="12">
        <v>78.449999999999989</v>
      </c>
      <c r="H2846" s="17">
        <v>1</v>
      </c>
      <c r="I2846" s="31">
        <v>14.999999999999996</v>
      </c>
      <c r="J2846" s="12">
        <v>444.55</v>
      </c>
      <c r="K2846" s="11" t="s">
        <v>44</v>
      </c>
      <c r="L2846" s="11" t="s">
        <v>45</v>
      </c>
      <c r="M2846" s="12">
        <v>156.9</v>
      </c>
      <c r="N2846" s="13">
        <v>287.64999999999998</v>
      </c>
    </row>
    <row r="2847" spans="1:14" x14ac:dyDescent="0.3">
      <c r="A2847" s="7" t="s">
        <v>5882</v>
      </c>
      <c r="B2847" s="11" t="s">
        <v>5884</v>
      </c>
      <c r="C2847" s="12">
        <v>0</v>
      </c>
      <c r="D2847" s="12">
        <v>0</v>
      </c>
      <c r="E2847" s="15">
        <v>43922</v>
      </c>
      <c r="F2847" s="12">
        <v>293</v>
      </c>
      <c r="G2847" s="12">
        <v>43.950000000000017</v>
      </c>
      <c r="H2847" s="17">
        <v>1</v>
      </c>
      <c r="I2847" s="31">
        <v>15.000000000000005</v>
      </c>
      <c r="J2847" s="12">
        <v>249.04999999999998</v>
      </c>
      <c r="K2847" s="11" t="s">
        <v>60</v>
      </c>
      <c r="L2847" s="11" t="s">
        <v>250</v>
      </c>
      <c r="M2847" s="12">
        <v>90.83</v>
      </c>
      <c r="N2847" s="13">
        <v>158.21999999999997</v>
      </c>
    </row>
    <row r="2848" spans="1:14" x14ac:dyDescent="0.3">
      <c r="A2848" s="7" t="s">
        <v>5882</v>
      </c>
      <c r="B2848" s="11" t="s">
        <v>5885</v>
      </c>
      <c r="C2848" s="12">
        <v>0</v>
      </c>
      <c r="D2848" s="12">
        <v>0</v>
      </c>
      <c r="E2848" s="15">
        <v>43922</v>
      </c>
      <c r="F2848" s="12">
        <v>383</v>
      </c>
      <c r="G2848" s="12">
        <v>57.449999999999989</v>
      </c>
      <c r="H2848" s="17">
        <v>1</v>
      </c>
      <c r="I2848" s="31">
        <v>14.999999999999996</v>
      </c>
      <c r="J2848" s="12">
        <v>325.55</v>
      </c>
      <c r="K2848" s="11" t="s">
        <v>63</v>
      </c>
      <c r="L2848" s="11" t="s">
        <v>66</v>
      </c>
      <c r="M2848" s="12">
        <v>122.56</v>
      </c>
      <c r="N2848" s="13">
        <v>202.99</v>
      </c>
    </row>
    <row r="2849" spans="1:14" x14ac:dyDescent="0.3">
      <c r="A2849" s="7" t="s">
        <v>5889</v>
      </c>
      <c r="B2849" s="11" t="s">
        <v>5890</v>
      </c>
      <c r="C2849" s="12">
        <v>1</v>
      </c>
      <c r="D2849" s="12">
        <v>1</v>
      </c>
      <c r="E2849" s="15">
        <v>43922</v>
      </c>
      <c r="F2849" s="12">
        <v>447</v>
      </c>
      <c r="G2849" s="12">
        <v>67.050000000000011</v>
      </c>
      <c r="H2849" s="17">
        <v>1</v>
      </c>
      <c r="I2849" s="31">
        <v>15.000000000000002</v>
      </c>
      <c r="J2849" s="12">
        <v>379.95</v>
      </c>
      <c r="K2849" s="11" t="s">
        <v>63</v>
      </c>
      <c r="L2849" s="11" t="s">
        <v>64</v>
      </c>
      <c r="M2849" s="12">
        <v>156.44999999999999</v>
      </c>
      <c r="N2849" s="13">
        <v>223.5</v>
      </c>
    </row>
    <row r="2850" spans="1:14" x14ac:dyDescent="0.3">
      <c r="A2850" s="7" t="s">
        <v>5891</v>
      </c>
      <c r="B2850" s="11" t="s">
        <v>5892</v>
      </c>
      <c r="C2850" s="12">
        <v>1</v>
      </c>
      <c r="D2850" s="12">
        <v>1</v>
      </c>
      <c r="E2850" s="15">
        <v>43922</v>
      </c>
      <c r="F2850" s="12">
        <v>345</v>
      </c>
      <c r="G2850" s="12">
        <v>51.75</v>
      </c>
      <c r="H2850" s="17">
        <v>1</v>
      </c>
      <c r="I2850" s="31">
        <v>15</v>
      </c>
      <c r="J2850" s="12">
        <v>293.25</v>
      </c>
      <c r="K2850" s="11" t="s">
        <v>63</v>
      </c>
      <c r="L2850" s="11" t="s">
        <v>116</v>
      </c>
      <c r="M2850" s="12">
        <v>106.95</v>
      </c>
      <c r="N2850" s="13">
        <v>186.3</v>
      </c>
    </row>
    <row r="2851" spans="1:14" x14ac:dyDescent="0.3">
      <c r="A2851" s="7" t="s">
        <v>5895</v>
      </c>
      <c r="B2851" s="11" t="s">
        <v>5896</v>
      </c>
      <c r="C2851" s="12">
        <v>1</v>
      </c>
      <c r="D2851" s="12">
        <v>1</v>
      </c>
      <c r="E2851" s="15">
        <v>43922</v>
      </c>
      <c r="F2851" s="12">
        <v>383</v>
      </c>
      <c r="G2851" s="12">
        <v>57.449999999999989</v>
      </c>
      <c r="H2851" s="17">
        <v>1</v>
      </c>
      <c r="I2851" s="31">
        <v>14.999999999999996</v>
      </c>
      <c r="J2851" s="12">
        <v>325.55</v>
      </c>
      <c r="K2851" s="11" t="s">
        <v>63</v>
      </c>
      <c r="L2851" s="11" t="s">
        <v>66</v>
      </c>
      <c r="M2851" s="12">
        <v>122.56</v>
      </c>
      <c r="N2851" s="13">
        <v>202.99</v>
      </c>
    </row>
    <row r="2852" spans="1:14" x14ac:dyDescent="0.3">
      <c r="A2852" s="7" t="s">
        <v>5897</v>
      </c>
      <c r="B2852" s="11" t="s">
        <v>5898</v>
      </c>
      <c r="C2852" s="12">
        <v>1</v>
      </c>
      <c r="D2852" s="12">
        <v>1</v>
      </c>
      <c r="E2852" s="15">
        <v>43922</v>
      </c>
      <c r="F2852" s="12">
        <v>168</v>
      </c>
      <c r="G2852" s="12">
        <v>25.200000000000017</v>
      </c>
      <c r="H2852" s="17">
        <v>1</v>
      </c>
      <c r="I2852" s="31">
        <v>15.000000000000011</v>
      </c>
      <c r="J2852" s="12">
        <v>142.79999999999998</v>
      </c>
      <c r="K2852" s="11" t="s">
        <v>11</v>
      </c>
      <c r="L2852" s="11" t="s">
        <v>121</v>
      </c>
      <c r="M2852" s="12">
        <v>75.600000000000009</v>
      </c>
      <c r="N2852" s="13">
        <v>67.199999999999974</v>
      </c>
    </row>
    <row r="2853" spans="1:14" x14ac:dyDescent="0.3">
      <c r="A2853" s="7" t="s">
        <v>5900</v>
      </c>
      <c r="B2853" s="11" t="s">
        <v>5901</v>
      </c>
      <c r="C2853" s="12">
        <v>1</v>
      </c>
      <c r="D2853" s="12">
        <v>1</v>
      </c>
      <c r="E2853" s="15">
        <v>43922</v>
      </c>
      <c r="F2853" s="12">
        <v>492</v>
      </c>
      <c r="G2853" s="12">
        <v>73.800000000000011</v>
      </c>
      <c r="H2853" s="17">
        <v>1</v>
      </c>
      <c r="I2853" s="31">
        <v>15.000000000000002</v>
      </c>
      <c r="J2853" s="12">
        <v>418.2</v>
      </c>
      <c r="K2853" s="11" t="s">
        <v>44</v>
      </c>
      <c r="L2853" s="11" t="s">
        <v>512</v>
      </c>
      <c r="M2853" s="12">
        <v>137.76000000000002</v>
      </c>
      <c r="N2853" s="13">
        <v>280.43999999999994</v>
      </c>
    </row>
    <row r="2854" spans="1:14" x14ac:dyDescent="0.3">
      <c r="A2854" s="7" t="s">
        <v>5902</v>
      </c>
      <c r="B2854" s="11" t="s">
        <v>5903</v>
      </c>
      <c r="C2854" s="12">
        <v>1</v>
      </c>
      <c r="D2854" s="12">
        <v>1</v>
      </c>
      <c r="E2854" s="15">
        <v>43922</v>
      </c>
      <c r="F2854" s="12">
        <v>228</v>
      </c>
      <c r="G2854" s="12">
        <v>34.200000000000017</v>
      </c>
      <c r="H2854" s="17">
        <v>1</v>
      </c>
      <c r="I2854" s="31">
        <v>15.000000000000007</v>
      </c>
      <c r="J2854" s="12">
        <v>193.79999999999998</v>
      </c>
      <c r="K2854" s="11" t="s">
        <v>60</v>
      </c>
      <c r="L2854" s="11" t="s">
        <v>557</v>
      </c>
      <c r="M2854" s="12">
        <v>79.8</v>
      </c>
      <c r="N2854" s="13">
        <v>113.99999999999999</v>
      </c>
    </row>
    <row r="2855" spans="1:14" x14ac:dyDescent="0.3">
      <c r="A2855" s="7" t="s">
        <v>5904</v>
      </c>
      <c r="B2855" s="11" t="s">
        <v>5905</v>
      </c>
      <c r="C2855" s="12">
        <v>1</v>
      </c>
      <c r="D2855" s="12">
        <v>1</v>
      </c>
      <c r="E2855" s="15">
        <v>43922</v>
      </c>
      <c r="F2855" s="12">
        <v>436</v>
      </c>
      <c r="G2855" s="12">
        <v>65.400000000000034</v>
      </c>
      <c r="H2855" s="17">
        <v>1</v>
      </c>
      <c r="I2855" s="31">
        <v>15.000000000000007</v>
      </c>
      <c r="J2855" s="12">
        <v>370.59999999999997</v>
      </c>
      <c r="K2855" s="11" t="s">
        <v>38</v>
      </c>
      <c r="L2855" s="11" t="s">
        <v>5906</v>
      </c>
      <c r="M2855" s="12">
        <v>122.08000000000001</v>
      </c>
      <c r="N2855" s="13">
        <v>248.51999999999995</v>
      </c>
    </row>
    <row r="2856" spans="1:14" x14ac:dyDescent="0.3">
      <c r="A2856" s="7" t="s">
        <v>5907</v>
      </c>
      <c r="B2856" s="11" t="s">
        <v>5908</v>
      </c>
      <c r="C2856" s="12">
        <v>1</v>
      </c>
      <c r="D2856" s="12">
        <v>0</v>
      </c>
      <c r="E2856" s="15">
        <v>43922</v>
      </c>
      <c r="F2856" s="12">
        <v>540</v>
      </c>
      <c r="G2856" s="12">
        <v>81</v>
      </c>
      <c r="H2856" s="17">
        <v>1</v>
      </c>
      <c r="I2856" s="31">
        <v>15</v>
      </c>
      <c r="J2856" s="12">
        <v>459</v>
      </c>
      <c r="K2856" s="11" t="s">
        <v>44</v>
      </c>
      <c r="L2856" s="11" t="s">
        <v>568</v>
      </c>
      <c r="M2856" s="12">
        <v>167.4</v>
      </c>
      <c r="N2856" s="13">
        <v>291.60000000000002</v>
      </c>
    </row>
    <row r="2857" spans="1:14" x14ac:dyDescent="0.3">
      <c r="A2857" s="7" t="s">
        <v>5910</v>
      </c>
      <c r="B2857" s="11" t="s">
        <v>5911</v>
      </c>
      <c r="C2857" s="12">
        <v>1</v>
      </c>
      <c r="D2857" s="12">
        <v>1</v>
      </c>
      <c r="E2857" s="15">
        <v>43922</v>
      </c>
      <c r="F2857" s="12">
        <v>507</v>
      </c>
      <c r="G2857" s="12">
        <v>76.050000000000011</v>
      </c>
      <c r="H2857" s="17">
        <v>1</v>
      </c>
      <c r="I2857" s="31">
        <v>15.000000000000002</v>
      </c>
      <c r="J2857" s="12">
        <v>430.95</v>
      </c>
      <c r="K2857" s="11" t="s">
        <v>44</v>
      </c>
      <c r="L2857" s="11" t="s">
        <v>275</v>
      </c>
      <c r="M2857" s="12">
        <v>136.89000000000001</v>
      </c>
      <c r="N2857" s="13">
        <v>294.05999999999995</v>
      </c>
    </row>
    <row r="2858" spans="1:14" x14ac:dyDescent="0.3">
      <c r="A2858" s="7" t="s">
        <v>5912</v>
      </c>
      <c r="B2858" s="11" t="s">
        <v>5913</v>
      </c>
      <c r="C2858" s="12">
        <v>1</v>
      </c>
      <c r="D2858" s="12">
        <v>0</v>
      </c>
      <c r="E2858" s="15">
        <v>43922</v>
      </c>
      <c r="F2858" s="12">
        <v>592</v>
      </c>
      <c r="G2858" s="12">
        <v>88.800000000000011</v>
      </c>
      <c r="H2858" s="17">
        <v>1</v>
      </c>
      <c r="I2858" s="31">
        <v>15.000000000000002</v>
      </c>
      <c r="J2858" s="12">
        <v>503.2</v>
      </c>
      <c r="K2858" s="11" t="s">
        <v>44</v>
      </c>
      <c r="L2858" s="11" t="s">
        <v>55</v>
      </c>
      <c r="M2858" s="12">
        <v>165.76000000000002</v>
      </c>
      <c r="N2858" s="13">
        <v>337.43999999999994</v>
      </c>
    </row>
    <row r="2859" spans="1:14" x14ac:dyDescent="0.3">
      <c r="A2859" s="7" t="s">
        <v>5916</v>
      </c>
      <c r="B2859" s="11" t="s">
        <v>5917</v>
      </c>
      <c r="C2859" s="12">
        <v>1</v>
      </c>
      <c r="D2859" s="12">
        <v>1</v>
      </c>
      <c r="E2859" s="15">
        <v>43922</v>
      </c>
      <c r="F2859" s="12">
        <v>538</v>
      </c>
      <c r="G2859" s="12">
        <v>80.699999999999989</v>
      </c>
      <c r="H2859" s="17">
        <v>1</v>
      </c>
      <c r="I2859" s="31">
        <v>14.999999999999996</v>
      </c>
      <c r="J2859" s="12">
        <v>457.3</v>
      </c>
      <c r="K2859" s="11" t="s">
        <v>44</v>
      </c>
      <c r="L2859" s="11" t="s">
        <v>597</v>
      </c>
      <c r="M2859" s="12">
        <v>129.12</v>
      </c>
      <c r="N2859" s="13">
        <v>328.18</v>
      </c>
    </row>
    <row r="2860" spans="1:14" x14ac:dyDescent="0.3">
      <c r="A2860" s="7" t="s">
        <v>5918</v>
      </c>
      <c r="B2860" s="11" t="s">
        <v>5919</v>
      </c>
      <c r="C2860" s="12">
        <v>1</v>
      </c>
      <c r="D2860" s="12">
        <v>0</v>
      </c>
      <c r="E2860" s="15">
        <v>43922</v>
      </c>
      <c r="F2860" s="12">
        <v>540</v>
      </c>
      <c r="G2860" s="12">
        <v>81</v>
      </c>
      <c r="H2860" s="17">
        <v>1</v>
      </c>
      <c r="I2860" s="31">
        <v>15</v>
      </c>
      <c r="J2860" s="12">
        <v>459</v>
      </c>
      <c r="K2860" s="11" t="s">
        <v>44</v>
      </c>
      <c r="L2860" s="11" t="s">
        <v>568</v>
      </c>
      <c r="M2860" s="12">
        <v>167.4</v>
      </c>
      <c r="N2860" s="13">
        <v>291.60000000000002</v>
      </c>
    </row>
    <row r="2861" spans="1:14" x14ac:dyDescent="0.3">
      <c r="A2861" s="7" t="s">
        <v>5922</v>
      </c>
      <c r="B2861" s="11" t="s">
        <v>5923</v>
      </c>
      <c r="C2861" s="12">
        <v>1</v>
      </c>
      <c r="D2861" s="12">
        <v>1</v>
      </c>
      <c r="E2861" s="15">
        <v>43922</v>
      </c>
      <c r="F2861" s="12">
        <v>267</v>
      </c>
      <c r="G2861" s="12">
        <v>40.050000000000011</v>
      </c>
      <c r="H2861" s="17">
        <v>1</v>
      </c>
      <c r="I2861" s="31">
        <v>15.000000000000005</v>
      </c>
      <c r="J2861" s="12">
        <v>226.95</v>
      </c>
      <c r="K2861" s="11" t="s">
        <v>60</v>
      </c>
      <c r="L2861" s="11" t="s">
        <v>164</v>
      </c>
      <c r="M2861" s="12">
        <v>90.78</v>
      </c>
      <c r="N2861" s="13">
        <v>136.16999999999999</v>
      </c>
    </row>
    <row r="2862" spans="1:14" x14ac:dyDescent="0.3">
      <c r="A2862" s="7" t="s">
        <v>5924</v>
      </c>
      <c r="B2862" s="11" t="s">
        <v>5925</v>
      </c>
      <c r="C2862" s="12">
        <v>1</v>
      </c>
      <c r="D2862" s="12">
        <v>1</v>
      </c>
      <c r="E2862" s="15">
        <v>43922</v>
      </c>
      <c r="F2862" s="12">
        <v>187</v>
      </c>
      <c r="G2862" s="12">
        <v>28.050000000000011</v>
      </c>
      <c r="H2862" s="17">
        <v>1</v>
      </c>
      <c r="I2862" s="31">
        <v>15.000000000000005</v>
      </c>
      <c r="J2862" s="12">
        <v>158.94999999999999</v>
      </c>
      <c r="K2862" s="11" t="s">
        <v>60</v>
      </c>
      <c r="L2862" s="11" t="s">
        <v>486</v>
      </c>
      <c r="M2862" s="12">
        <v>59.84</v>
      </c>
      <c r="N2862" s="13">
        <v>99.109999999999985</v>
      </c>
    </row>
    <row r="2863" spans="1:14" x14ac:dyDescent="0.3">
      <c r="A2863" s="7" t="s">
        <v>5926</v>
      </c>
      <c r="B2863" s="11" t="s">
        <v>5927</v>
      </c>
      <c r="C2863" s="12">
        <v>1</v>
      </c>
      <c r="D2863" s="12">
        <v>1</v>
      </c>
      <c r="E2863" s="15">
        <v>43922</v>
      </c>
      <c r="F2863" s="12">
        <v>345</v>
      </c>
      <c r="G2863" s="12">
        <v>51.75</v>
      </c>
      <c r="H2863" s="17">
        <v>1</v>
      </c>
      <c r="I2863" s="31">
        <v>15</v>
      </c>
      <c r="J2863" s="12">
        <v>293.25</v>
      </c>
      <c r="K2863" s="11" t="s">
        <v>63</v>
      </c>
      <c r="L2863" s="11" t="s">
        <v>116</v>
      </c>
      <c r="M2863" s="12">
        <v>106.95</v>
      </c>
      <c r="N2863" s="13">
        <v>186.3</v>
      </c>
    </row>
    <row r="2864" spans="1:14" x14ac:dyDescent="0.3">
      <c r="A2864" s="7" t="s">
        <v>5928</v>
      </c>
      <c r="B2864" s="11" t="s">
        <v>5929</v>
      </c>
      <c r="C2864" s="12">
        <v>1</v>
      </c>
      <c r="D2864" s="12">
        <v>0</v>
      </c>
      <c r="E2864" s="15">
        <v>43922</v>
      </c>
      <c r="F2864" s="12">
        <v>447</v>
      </c>
      <c r="G2864" s="12">
        <v>67.050000000000011</v>
      </c>
      <c r="H2864" s="17">
        <v>1</v>
      </c>
      <c r="I2864" s="31">
        <v>15.000000000000002</v>
      </c>
      <c r="J2864" s="12">
        <v>379.95</v>
      </c>
      <c r="K2864" s="11" t="s">
        <v>63</v>
      </c>
      <c r="L2864" s="11" t="s">
        <v>64</v>
      </c>
      <c r="M2864" s="12">
        <v>156.44999999999999</v>
      </c>
      <c r="N2864" s="13">
        <v>223.5</v>
      </c>
    </row>
    <row r="2865" spans="1:14" x14ac:dyDescent="0.3">
      <c r="A2865" s="7" t="s">
        <v>5935</v>
      </c>
      <c r="B2865" s="11" t="s">
        <v>5936</v>
      </c>
      <c r="C2865" s="12">
        <v>1</v>
      </c>
      <c r="D2865" s="12">
        <v>0</v>
      </c>
      <c r="E2865" s="15">
        <v>43922</v>
      </c>
      <c r="F2865" s="12">
        <v>278</v>
      </c>
      <c r="G2865" s="12">
        <v>41.700000000000017</v>
      </c>
      <c r="H2865" s="17">
        <v>1</v>
      </c>
      <c r="I2865" s="31">
        <v>15.000000000000005</v>
      </c>
      <c r="J2865" s="12">
        <v>236.29999999999998</v>
      </c>
      <c r="K2865" s="11" t="s">
        <v>38</v>
      </c>
      <c r="L2865" s="11" t="s">
        <v>4871</v>
      </c>
      <c r="M2865" s="12">
        <v>69.5</v>
      </c>
      <c r="N2865" s="13">
        <v>166.79999999999998</v>
      </c>
    </row>
    <row r="2866" spans="1:14" x14ac:dyDescent="0.3">
      <c r="A2866" s="7" t="s">
        <v>5938</v>
      </c>
      <c r="B2866" s="11" t="s">
        <v>5939</v>
      </c>
      <c r="C2866" s="12">
        <v>1</v>
      </c>
      <c r="D2866" s="12">
        <v>0</v>
      </c>
      <c r="E2866" s="15">
        <v>43922</v>
      </c>
      <c r="F2866" s="12">
        <v>523</v>
      </c>
      <c r="G2866" s="12">
        <v>78.449999999999989</v>
      </c>
      <c r="H2866" s="17">
        <v>1</v>
      </c>
      <c r="I2866" s="31">
        <v>14.999999999999996</v>
      </c>
      <c r="J2866" s="12">
        <v>444.55</v>
      </c>
      <c r="K2866" s="11" t="s">
        <v>44</v>
      </c>
      <c r="L2866" s="11" t="s">
        <v>45</v>
      </c>
      <c r="M2866" s="12">
        <v>156.9</v>
      </c>
      <c r="N2866" s="13">
        <v>287.64999999999998</v>
      </c>
    </row>
    <row r="2867" spans="1:14" x14ac:dyDescent="0.3">
      <c r="A2867" s="7" t="s">
        <v>5938</v>
      </c>
      <c r="B2867" s="11" t="s">
        <v>5940</v>
      </c>
      <c r="C2867" s="12">
        <v>0</v>
      </c>
      <c r="D2867" s="12">
        <v>0</v>
      </c>
      <c r="E2867" s="15">
        <v>43922</v>
      </c>
      <c r="F2867" s="12">
        <v>523</v>
      </c>
      <c r="G2867" s="12">
        <v>78.449999999999989</v>
      </c>
      <c r="H2867" s="17">
        <v>1</v>
      </c>
      <c r="I2867" s="31">
        <v>14.999999999999996</v>
      </c>
      <c r="J2867" s="12">
        <v>444.55</v>
      </c>
      <c r="K2867" s="11" t="s">
        <v>44</v>
      </c>
      <c r="L2867" s="11" t="s">
        <v>45</v>
      </c>
      <c r="M2867" s="12">
        <v>156.9</v>
      </c>
      <c r="N2867" s="13">
        <v>287.64999999999998</v>
      </c>
    </row>
    <row r="2868" spans="1:14" x14ac:dyDescent="0.3">
      <c r="A2868" s="7" t="s">
        <v>5943</v>
      </c>
      <c r="B2868" s="11" t="s">
        <v>5944</v>
      </c>
      <c r="C2868" s="12">
        <v>1</v>
      </c>
      <c r="D2868" s="12">
        <v>1</v>
      </c>
      <c r="E2868" s="15">
        <v>43922</v>
      </c>
      <c r="F2868" s="12">
        <v>478</v>
      </c>
      <c r="G2868" s="12">
        <v>71.699999999999989</v>
      </c>
      <c r="H2868" s="17">
        <v>1</v>
      </c>
      <c r="I2868" s="31">
        <v>14.999999999999996</v>
      </c>
      <c r="J2868" s="12">
        <v>406.3</v>
      </c>
      <c r="K2868" s="11" t="s">
        <v>44</v>
      </c>
      <c r="L2868" s="11" t="s">
        <v>162</v>
      </c>
      <c r="M2868" s="12">
        <v>119.5</v>
      </c>
      <c r="N2868" s="13">
        <v>286.8</v>
      </c>
    </row>
    <row r="2869" spans="1:14" x14ac:dyDescent="0.3">
      <c r="A2869" s="7" t="s">
        <v>5945</v>
      </c>
      <c r="B2869" s="11" t="s">
        <v>5946</v>
      </c>
      <c r="C2869" s="12">
        <v>1</v>
      </c>
      <c r="D2869" s="12">
        <v>1</v>
      </c>
      <c r="E2869" s="15">
        <v>43922</v>
      </c>
      <c r="F2869" s="12">
        <v>478</v>
      </c>
      <c r="G2869" s="12">
        <v>71.699999999999989</v>
      </c>
      <c r="H2869" s="17">
        <v>1</v>
      </c>
      <c r="I2869" s="31">
        <v>14.999999999999996</v>
      </c>
      <c r="J2869" s="12">
        <v>406.3</v>
      </c>
      <c r="K2869" s="11" t="s">
        <v>44</v>
      </c>
      <c r="L2869" s="11" t="s">
        <v>162</v>
      </c>
      <c r="M2869" s="12">
        <v>119.5</v>
      </c>
      <c r="N2869" s="13">
        <v>286.8</v>
      </c>
    </row>
    <row r="2870" spans="1:14" x14ac:dyDescent="0.3">
      <c r="A2870" s="7" t="s">
        <v>5947</v>
      </c>
      <c r="B2870" s="11" t="s">
        <v>5948</v>
      </c>
      <c r="C2870" s="12">
        <v>1</v>
      </c>
      <c r="D2870" s="12">
        <v>0</v>
      </c>
      <c r="E2870" s="15">
        <v>43922</v>
      </c>
      <c r="F2870" s="12">
        <v>506</v>
      </c>
      <c r="G2870" s="12">
        <v>75.900000000000034</v>
      </c>
      <c r="H2870" s="17">
        <v>1</v>
      </c>
      <c r="I2870" s="31">
        <v>15.000000000000007</v>
      </c>
      <c r="J2870" s="12">
        <v>430.09999999999997</v>
      </c>
      <c r="K2870" s="11" t="s">
        <v>44</v>
      </c>
      <c r="L2870" s="11" t="s">
        <v>58</v>
      </c>
      <c r="M2870" s="12">
        <v>146.73999999999998</v>
      </c>
      <c r="N2870" s="13">
        <v>283.36</v>
      </c>
    </row>
    <row r="2871" spans="1:14" x14ac:dyDescent="0.3">
      <c r="A2871" s="7" t="s">
        <v>5950</v>
      </c>
      <c r="B2871" s="11" t="s">
        <v>5951</v>
      </c>
      <c r="C2871" s="12">
        <v>1</v>
      </c>
      <c r="D2871" s="12">
        <v>1</v>
      </c>
      <c r="E2871" s="15">
        <v>43922</v>
      </c>
      <c r="F2871" s="12">
        <v>317</v>
      </c>
      <c r="G2871" s="12">
        <v>47.550000000000011</v>
      </c>
      <c r="H2871" s="17">
        <v>1</v>
      </c>
      <c r="I2871" s="31">
        <v>15.000000000000002</v>
      </c>
      <c r="J2871" s="12">
        <v>269.45</v>
      </c>
      <c r="K2871" s="11" t="s">
        <v>60</v>
      </c>
      <c r="L2871" s="11" t="s">
        <v>245</v>
      </c>
      <c r="M2871" s="12">
        <v>98.27</v>
      </c>
      <c r="N2871" s="13">
        <v>171.18</v>
      </c>
    </row>
    <row r="2872" spans="1:14" x14ac:dyDescent="0.3">
      <c r="A2872" s="7" t="s">
        <v>5952</v>
      </c>
      <c r="B2872" s="11" t="s">
        <v>5953</v>
      </c>
      <c r="C2872" s="12">
        <v>1</v>
      </c>
      <c r="D2872" s="12">
        <v>1</v>
      </c>
      <c r="E2872" s="15">
        <v>43922</v>
      </c>
      <c r="F2872" s="12">
        <v>312</v>
      </c>
      <c r="G2872" s="12">
        <v>46.800000000000011</v>
      </c>
      <c r="H2872" s="17">
        <v>1</v>
      </c>
      <c r="I2872" s="31">
        <v>15.000000000000005</v>
      </c>
      <c r="J2872" s="12">
        <v>265.2</v>
      </c>
      <c r="K2872" s="11" t="s">
        <v>60</v>
      </c>
      <c r="L2872" s="11" t="s">
        <v>61</v>
      </c>
      <c r="M2872" s="12">
        <v>99.84</v>
      </c>
      <c r="N2872" s="13">
        <v>165.35999999999999</v>
      </c>
    </row>
    <row r="2873" spans="1:14" x14ac:dyDescent="0.3">
      <c r="A2873" s="7" t="s">
        <v>5954</v>
      </c>
      <c r="B2873" s="11" t="s">
        <v>5955</v>
      </c>
      <c r="C2873" s="12">
        <v>1</v>
      </c>
      <c r="D2873" s="12">
        <v>1</v>
      </c>
      <c r="E2873" s="15">
        <v>43922</v>
      </c>
      <c r="F2873" s="12">
        <v>332</v>
      </c>
      <c r="G2873" s="12">
        <v>49.800000000000011</v>
      </c>
      <c r="H2873" s="17">
        <v>1</v>
      </c>
      <c r="I2873" s="31">
        <v>15.000000000000002</v>
      </c>
      <c r="J2873" s="12">
        <v>282.2</v>
      </c>
      <c r="K2873" s="11" t="s">
        <v>60</v>
      </c>
      <c r="L2873" s="11" t="s">
        <v>296</v>
      </c>
      <c r="M2873" s="12">
        <v>99.6</v>
      </c>
      <c r="N2873" s="13">
        <v>182.6</v>
      </c>
    </row>
    <row r="2874" spans="1:14" x14ac:dyDescent="0.3">
      <c r="A2874" s="7" t="s">
        <v>5956</v>
      </c>
      <c r="B2874" s="11" t="s">
        <v>5957</v>
      </c>
      <c r="C2874" s="12">
        <v>1</v>
      </c>
      <c r="D2874" s="12">
        <v>1</v>
      </c>
      <c r="E2874" s="15">
        <v>43922</v>
      </c>
      <c r="F2874" s="12">
        <v>447</v>
      </c>
      <c r="G2874" s="12">
        <v>67.050000000000011</v>
      </c>
      <c r="H2874" s="17">
        <v>1</v>
      </c>
      <c r="I2874" s="31">
        <v>15.000000000000002</v>
      </c>
      <c r="J2874" s="12">
        <v>379.95</v>
      </c>
      <c r="K2874" s="11" t="s">
        <v>63</v>
      </c>
      <c r="L2874" s="11" t="s">
        <v>64</v>
      </c>
      <c r="M2874" s="12">
        <v>156.44999999999999</v>
      </c>
      <c r="N2874" s="13">
        <v>223.5</v>
      </c>
    </row>
    <row r="2875" spans="1:14" x14ac:dyDescent="0.3">
      <c r="A2875" s="7" t="s">
        <v>5958</v>
      </c>
      <c r="B2875" s="11" t="s">
        <v>5959</v>
      </c>
      <c r="C2875" s="12">
        <v>1</v>
      </c>
      <c r="D2875" s="12">
        <v>0</v>
      </c>
      <c r="E2875" s="15">
        <v>43922</v>
      </c>
      <c r="F2875" s="12">
        <v>447</v>
      </c>
      <c r="G2875" s="12">
        <v>67.050000000000011</v>
      </c>
      <c r="H2875" s="17">
        <v>1</v>
      </c>
      <c r="I2875" s="31">
        <v>15.000000000000002</v>
      </c>
      <c r="J2875" s="12">
        <v>379.95</v>
      </c>
      <c r="K2875" s="11" t="s">
        <v>63</v>
      </c>
      <c r="L2875" s="11" t="s">
        <v>64</v>
      </c>
      <c r="M2875" s="12">
        <v>156.44999999999999</v>
      </c>
      <c r="N2875" s="13">
        <v>223.5</v>
      </c>
    </row>
    <row r="2876" spans="1:14" x14ac:dyDescent="0.3">
      <c r="A2876" s="7" t="s">
        <v>5961</v>
      </c>
      <c r="B2876" s="11" t="s">
        <v>5962</v>
      </c>
      <c r="C2876" s="12">
        <v>1</v>
      </c>
      <c r="D2876" s="12">
        <v>0</v>
      </c>
      <c r="E2876" s="15">
        <v>43922</v>
      </c>
      <c r="F2876" s="12">
        <v>492</v>
      </c>
      <c r="G2876" s="12">
        <v>73.800000000000011</v>
      </c>
      <c r="H2876" s="17">
        <v>1</v>
      </c>
      <c r="I2876" s="31">
        <v>15.000000000000002</v>
      </c>
      <c r="J2876" s="12">
        <v>418.2</v>
      </c>
      <c r="K2876" s="11" t="s">
        <v>38</v>
      </c>
      <c r="L2876" s="11" t="s">
        <v>39</v>
      </c>
      <c r="M2876" s="12">
        <v>123</v>
      </c>
      <c r="N2876" s="13">
        <v>295.2</v>
      </c>
    </row>
    <row r="2877" spans="1:14" x14ac:dyDescent="0.3">
      <c r="A2877" s="7" t="s">
        <v>5961</v>
      </c>
      <c r="B2877" s="11" t="s">
        <v>5963</v>
      </c>
      <c r="C2877" s="12">
        <v>0</v>
      </c>
      <c r="D2877" s="12">
        <v>0</v>
      </c>
      <c r="E2877" s="15">
        <v>43922</v>
      </c>
      <c r="F2877" s="12">
        <v>510</v>
      </c>
      <c r="G2877" s="12">
        <v>76.5</v>
      </c>
      <c r="H2877" s="17">
        <v>1</v>
      </c>
      <c r="I2877" s="31">
        <v>15</v>
      </c>
      <c r="J2877" s="12">
        <v>433.5</v>
      </c>
      <c r="K2877" s="11" t="s">
        <v>41</v>
      </c>
      <c r="L2877" s="11" t="s">
        <v>42</v>
      </c>
      <c r="M2877" s="12">
        <v>163.20000000000002</v>
      </c>
      <c r="N2877" s="13">
        <v>270.29999999999995</v>
      </c>
    </row>
    <row r="2878" spans="1:14" x14ac:dyDescent="0.3">
      <c r="A2878" s="7" t="s">
        <v>5966</v>
      </c>
      <c r="B2878" s="11" t="s">
        <v>5967</v>
      </c>
      <c r="C2878" s="12">
        <v>1</v>
      </c>
      <c r="D2878" s="12">
        <v>1</v>
      </c>
      <c r="E2878" s="15">
        <v>43922</v>
      </c>
      <c r="F2878" s="12">
        <v>539</v>
      </c>
      <c r="G2878" s="12">
        <v>80.850000000000023</v>
      </c>
      <c r="H2878" s="17">
        <v>1</v>
      </c>
      <c r="I2878" s="31">
        <v>15.000000000000005</v>
      </c>
      <c r="J2878" s="12">
        <v>458.15</v>
      </c>
      <c r="K2878" s="11" t="s">
        <v>44</v>
      </c>
      <c r="L2878" s="11" t="s">
        <v>1089</v>
      </c>
      <c r="M2878" s="12">
        <v>156.31</v>
      </c>
      <c r="N2878" s="13">
        <v>301.83999999999997</v>
      </c>
    </row>
    <row r="2879" spans="1:14" x14ac:dyDescent="0.3">
      <c r="A2879" s="7" t="s">
        <v>5968</v>
      </c>
      <c r="B2879" s="11" t="s">
        <v>5969</v>
      </c>
      <c r="C2879" s="12">
        <v>1</v>
      </c>
      <c r="D2879" s="12">
        <v>1</v>
      </c>
      <c r="E2879" s="15">
        <v>43922</v>
      </c>
      <c r="F2879" s="12">
        <v>539</v>
      </c>
      <c r="G2879" s="12">
        <v>80.850000000000023</v>
      </c>
      <c r="H2879" s="17">
        <v>1</v>
      </c>
      <c r="I2879" s="31">
        <v>15.000000000000005</v>
      </c>
      <c r="J2879" s="12">
        <v>458.15</v>
      </c>
      <c r="K2879" s="11" t="s">
        <v>44</v>
      </c>
      <c r="L2879" s="11" t="s">
        <v>1089</v>
      </c>
      <c r="M2879" s="12">
        <v>156.31</v>
      </c>
      <c r="N2879" s="13">
        <v>301.83999999999997</v>
      </c>
    </row>
    <row r="2880" spans="1:14" x14ac:dyDescent="0.3">
      <c r="A2880" s="7" t="s">
        <v>5970</v>
      </c>
      <c r="B2880" s="11" t="s">
        <v>5971</v>
      </c>
      <c r="C2880" s="12">
        <v>1</v>
      </c>
      <c r="D2880" s="12">
        <v>1</v>
      </c>
      <c r="E2880" s="15">
        <v>43922</v>
      </c>
      <c r="F2880" s="12">
        <v>506</v>
      </c>
      <c r="G2880" s="12">
        <v>75.900000000000034</v>
      </c>
      <c r="H2880" s="17">
        <v>1</v>
      </c>
      <c r="I2880" s="31">
        <v>15.000000000000007</v>
      </c>
      <c r="J2880" s="12">
        <v>430.09999999999997</v>
      </c>
      <c r="K2880" s="11" t="s">
        <v>44</v>
      </c>
      <c r="L2880" s="11" t="s">
        <v>58</v>
      </c>
      <c r="M2880" s="12">
        <v>146.73999999999998</v>
      </c>
      <c r="N2880" s="13">
        <v>283.36</v>
      </c>
    </row>
    <row r="2881" spans="1:14" x14ac:dyDescent="0.3">
      <c r="A2881" s="7" t="s">
        <v>5972</v>
      </c>
      <c r="B2881" s="11" t="s">
        <v>5973</v>
      </c>
      <c r="C2881" s="12">
        <v>1</v>
      </c>
      <c r="D2881" s="12">
        <v>1</v>
      </c>
      <c r="E2881" s="15">
        <v>43922</v>
      </c>
      <c r="F2881" s="12">
        <v>540</v>
      </c>
      <c r="G2881" s="12">
        <v>81</v>
      </c>
      <c r="H2881" s="17">
        <v>1</v>
      </c>
      <c r="I2881" s="31">
        <v>15</v>
      </c>
      <c r="J2881" s="12">
        <v>459</v>
      </c>
      <c r="K2881" s="11" t="s">
        <v>44</v>
      </c>
      <c r="L2881" s="11" t="s">
        <v>568</v>
      </c>
      <c r="M2881" s="12">
        <v>167.4</v>
      </c>
      <c r="N2881" s="13">
        <v>291.60000000000002</v>
      </c>
    </row>
    <row r="2882" spans="1:14" x14ac:dyDescent="0.3">
      <c r="A2882" s="7" t="s">
        <v>5974</v>
      </c>
      <c r="B2882" s="11" t="s">
        <v>5975</v>
      </c>
      <c r="C2882" s="12">
        <v>1</v>
      </c>
      <c r="D2882" s="12">
        <v>1</v>
      </c>
      <c r="E2882" s="15">
        <v>43922</v>
      </c>
      <c r="F2882" s="12">
        <v>278</v>
      </c>
      <c r="G2882" s="12">
        <v>41.700000000000017</v>
      </c>
      <c r="H2882" s="17">
        <v>1</v>
      </c>
      <c r="I2882" s="31">
        <v>15.000000000000005</v>
      </c>
      <c r="J2882" s="12">
        <v>236.29999999999998</v>
      </c>
      <c r="K2882" s="11" t="s">
        <v>60</v>
      </c>
      <c r="L2882" s="11" t="s">
        <v>518</v>
      </c>
      <c r="M2882" s="12">
        <v>88.960000000000008</v>
      </c>
      <c r="N2882" s="13">
        <v>147.33999999999997</v>
      </c>
    </row>
    <row r="2883" spans="1:14" x14ac:dyDescent="0.3">
      <c r="A2883" s="7" t="s">
        <v>5976</v>
      </c>
      <c r="B2883" s="11" t="s">
        <v>5977</v>
      </c>
      <c r="C2883" s="12">
        <v>1</v>
      </c>
      <c r="D2883" s="12">
        <v>1</v>
      </c>
      <c r="E2883" s="15">
        <v>43922</v>
      </c>
      <c r="F2883" s="12">
        <v>168</v>
      </c>
      <c r="G2883" s="12">
        <v>25.200000000000017</v>
      </c>
      <c r="H2883" s="17">
        <v>1</v>
      </c>
      <c r="I2883" s="31">
        <v>15.000000000000011</v>
      </c>
      <c r="J2883" s="12">
        <v>142.79999999999998</v>
      </c>
      <c r="K2883" s="11" t="s">
        <v>60</v>
      </c>
      <c r="L2883" s="11" t="s">
        <v>535</v>
      </c>
      <c r="M2883" s="12">
        <v>60.48</v>
      </c>
      <c r="N2883" s="13">
        <v>82.32</v>
      </c>
    </row>
    <row r="2884" spans="1:14" x14ac:dyDescent="0.3">
      <c r="A2884" s="7" t="s">
        <v>5978</v>
      </c>
      <c r="B2884" s="11" t="s">
        <v>5979</v>
      </c>
      <c r="C2884" s="12">
        <v>1</v>
      </c>
      <c r="D2884" s="12">
        <v>1</v>
      </c>
      <c r="E2884" s="15">
        <v>43922</v>
      </c>
      <c r="F2884" s="12">
        <v>383</v>
      </c>
      <c r="G2884" s="12">
        <v>57.449999999999989</v>
      </c>
      <c r="H2884" s="17">
        <v>1</v>
      </c>
      <c r="I2884" s="31">
        <v>14.999999999999996</v>
      </c>
      <c r="J2884" s="12">
        <v>325.55</v>
      </c>
      <c r="K2884" s="11" t="s">
        <v>63</v>
      </c>
      <c r="L2884" s="11" t="s">
        <v>66</v>
      </c>
      <c r="M2884" s="12">
        <v>122.56</v>
      </c>
      <c r="N2884" s="13">
        <v>202.99</v>
      </c>
    </row>
    <row r="2885" spans="1:14" x14ac:dyDescent="0.3">
      <c r="A2885" s="7" t="s">
        <v>5980</v>
      </c>
      <c r="B2885" s="11" t="s">
        <v>5981</v>
      </c>
      <c r="C2885" s="12">
        <v>1</v>
      </c>
      <c r="D2885" s="12">
        <v>1</v>
      </c>
      <c r="E2885" s="15">
        <v>43922</v>
      </c>
      <c r="F2885" s="12">
        <v>383</v>
      </c>
      <c r="G2885" s="12">
        <v>57.449999999999989</v>
      </c>
      <c r="H2885" s="17">
        <v>1</v>
      </c>
      <c r="I2885" s="31">
        <v>14.999999999999996</v>
      </c>
      <c r="J2885" s="12">
        <v>325.55</v>
      </c>
      <c r="K2885" s="11" t="s">
        <v>63</v>
      </c>
      <c r="L2885" s="11" t="s">
        <v>66</v>
      </c>
      <c r="M2885" s="12">
        <v>122.56</v>
      </c>
      <c r="N2885" s="13">
        <v>202.99</v>
      </c>
    </row>
    <row r="2886" spans="1:14" x14ac:dyDescent="0.3">
      <c r="A2886" s="7" t="s">
        <v>5982</v>
      </c>
      <c r="B2886" s="11" t="s">
        <v>5983</v>
      </c>
      <c r="C2886" s="12">
        <v>1</v>
      </c>
      <c r="D2886" s="12">
        <v>1</v>
      </c>
      <c r="E2886" s="15">
        <v>43922</v>
      </c>
      <c r="F2886" s="12">
        <v>345</v>
      </c>
      <c r="G2886" s="12">
        <v>51.75</v>
      </c>
      <c r="H2886" s="17">
        <v>1</v>
      </c>
      <c r="I2886" s="31">
        <v>15</v>
      </c>
      <c r="J2886" s="12">
        <v>293.25</v>
      </c>
      <c r="K2886" s="11" t="s">
        <v>63</v>
      </c>
      <c r="L2886" s="11" t="s">
        <v>116</v>
      </c>
      <c r="M2886" s="12">
        <v>106.95</v>
      </c>
      <c r="N2886" s="13">
        <v>186.3</v>
      </c>
    </row>
    <row r="2887" spans="1:14" x14ac:dyDescent="0.3">
      <c r="A2887" s="7" t="s">
        <v>5984</v>
      </c>
      <c r="B2887" s="11" t="s">
        <v>5985</v>
      </c>
      <c r="C2887" s="12">
        <v>1</v>
      </c>
      <c r="D2887" s="12">
        <v>1</v>
      </c>
      <c r="E2887" s="15">
        <v>43922</v>
      </c>
      <c r="F2887" s="12">
        <v>457</v>
      </c>
      <c r="G2887" s="12">
        <v>68.550000000000011</v>
      </c>
      <c r="H2887" s="17">
        <v>1</v>
      </c>
      <c r="I2887" s="31">
        <v>15.000000000000002</v>
      </c>
      <c r="J2887" s="12">
        <v>388.45</v>
      </c>
      <c r="K2887" s="11" t="s">
        <v>38</v>
      </c>
      <c r="L2887" s="11" t="s">
        <v>4929</v>
      </c>
      <c r="M2887" s="12">
        <v>123.39000000000001</v>
      </c>
      <c r="N2887" s="13">
        <v>265.05999999999995</v>
      </c>
    </row>
    <row r="2888" spans="1:14" x14ac:dyDescent="0.3">
      <c r="A2888" s="7" t="s">
        <v>5986</v>
      </c>
      <c r="B2888" s="11" t="s">
        <v>5987</v>
      </c>
      <c r="C2888" s="12">
        <v>1</v>
      </c>
      <c r="D2888" s="12">
        <v>1</v>
      </c>
      <c r="E2888" s="15">
        <v>43922</v>
      </c>
      <c r="F2888" s="12">
        <v>523</v>
      </c>
      <c r="G2888" s="12">
        <v>78.449999999999989</v>
      </c>
      <c r="H2888" s="17">
        <v>1</v>
      </c>
      <c r="I2888" s="31">
        <v>14.999999999999996</v>
      </c>
      <c r="J2888" s="12">
        <v>444.55</v>
      </c>
      <c r="K2888" s="11" t="s">
        <v>44</v>
      </c>
      <c r="L2888" s="11" t="s">
        <v>45</v>
      </c>
      <c r="M2888" s="12">
        <v>156.9</v>
      </c>
      <c r="N2888" s="13">
        <v>287.64999999999998</v>
      </c>
    </row>
    <row r="2889" spans="1:14" x14ac:dyDescent="0.3">
      <c r="A2889" s="7" t="s">
        <v>5988</v>
      </c>
      <c r="B2889" s="11" t="s">
        <v>5989</v>
      </c>
      <c r="C2889" s="12">
        <v>1</v>
      </c>
      <c r="D2889" s="12">
        <v>1</v>
      </c>
      <c r="E2889" s="15">
        <v>43922</v>
      </c>
      <c r="F2889" s="12">
        <v>478</v>
      </c>
      <c r="G2889" s="12">
        <v>71.699999999999989</v>
      </c>
      <c r="H2889" s="17">
        <v>1</v>
      </c>
      <c r="I2889" s="31">
        <v>14.999999999999996</v>
      </c>
      <c r="J2889" s="12">
        <v>406.3</v>
      </c>
      <c r="K2889" s="11" t="s">
        <v>44</v>
      </c>
      <c r="L2889" s="11" t="s">
        <v>162</v>
      </c>
      <c r="M2889" s="12">
        <v>119.5</v>
      </c>
      <c r="N2889" s="13">
        <v>286.8</v>
      </c>
    </row>
    <row r="2890" spans="1:14" x14ac:dyDescent="0.3">
      <c r="A2890" s="7" t="s">
        <v>5990</v>
      </c>
      <c r="B2890" s="11" t="s">
        <v>5991</v>
      </c>
      <c r="C2890" s="12">
        <v>1</v>
      </c>
      <c r="D2890" s="12">
        <v>1</v>
      </c>
      <c r="E2890" s="15">
        <v>43922</v>
      </c>
      <c r="F2890" s="12">
        <v>538</v>
      </c>
      <c r="G2890" s="12">
        <v>80.699999999999989</v>
      </c>
      <c r="H2890" s="17">
        <v>1</v>
      </c>
      <c r="I2890" s="31">
        <v>14.999999999999996</v>
      </c>
      <c r="J2890" s="12">
        <v>457.3</v>
      </c>
      <c r="K2890" s="11" t="s">
        <v>44</v>
      </c>
      <c r="L2890" s="11" t="s">
        <v>597</v>
      </c>
      <c r="M2890" s="12">
        <v>129.12</v>
      </c>
      <c r="N2890" s="13">
        <v>328.18</v>
      </c>
    </row>
    <row r="2891" spans="1:14" x14ac:dyDescent="0.3">
      <c r="A2891" s="7" t="s">
        <v>5992</v>
      </c>
      <c r="B2891" s="11" t="s">
        <v>5993</v>
      </c>
      <c r="C2891" s="12">
        <v>1</v>
      </c>
      <c r="D2891" s="12">
        <v>1</v>
      </c>
      <c r="E2891" s="15">
        <v>43922</v>
      </c>
      <c r="F2891" s="12">
        <v>228</v>
      </c>
      <c r="G2891" s="12">
        <v>34.200000000000017</v>
      </c>
      <c r="H2891" s="17">
        <v>1</v>
      </c>
      <c r="I2891" s="31">
        <v>15.000000000000007</v>
      </c>
      <c r="J2891" s="12">
        <v>193.79999999999998</v>
      </c>
      <c r="K2891" s="11" t="s">
        <v>60</v>
      </c>
      <c r="L2891" s="11" t="s">
        <v>557</v>
      </c>
      <c r="M2891" s="12">
        <v>79.8</v>
      </c>
      <c r="N2891" s="13">
        <v>113.99999999999999</v>
      </c>
    </row>
    <row r="2892" spans="1:14" x14ac:dyDescent="0.3">
      <c r="A2892" s="7" t="s">
        <v>5994</v>
      </c>
      <c r="B2892" s="11" t="s">
        <v>5995</v>
      </c>
      <c r="C2892" s="12">
        <v>1</v>
      </c>
      <c r="D2892" s="12">
        <v>1</v>
      </c>
      <c r="E2892" s="15">
        <v>43922</v>
      </c>
      <c r="F2892" s="12">
        <v>317</v>
      </c>
      <c r="G2892" s="12">
        <v>47.550000000000011</v>
      </c>
      <c r="H2892" s="17">
        <v>1</v>
      </c>
      <c r="I2892" s="31">
        <v>15.000000000000002</v>
      </c>
      <c r="J2892" s="12">
        <v>269.45</v>
      </c>
      <c r="K2892" s="11" t="s">
        <v>60</v>
      </c>
      <c r="L2892" s="11" t="s">
        <v>245</v>
      </c>
      <c r="M2892" s="12">
        <v>98.27</v>
      </c>
      <c r="N2892" s="13">
        <v>171.18</v>
      </c>
    </row>
    <row r="2893" spans="1:14" x14ac:dyDescent="0.3">
      <c r="A2893" s="7" t="s">
        <v>5996</v>
      </c>
      <c r="B2893" s="11" t="s">
        <v>5997</v>
      </c>
      <c r="C2893" s="12">
        <v>1</v>
      </c>
      <c r="D2893" s="12">
        <v>1</v>
      </c>
      <c r="E2893" s="15">
        <v>43922</v>
      </c>
      <c r="F2893" s="12">
        <v>383</v>
      </c>
      <c r="G2893" s="12">
        <v>57.449999999999989</v>
      </c>
      <c r="H2893" s="17">
        <v>1</v>
      </c>
      <c r="I2893" s="31">
        <v>14.999999999999996</v>
      </c>
      <c r="J2893" s="12">
        <v>325.55</v>
      </c>
      <c r="K2893" s="11" t="s">
        <v>63</v>
      </c>
      <c r="L2893" s="11" t="s">
        <v>66</v>
      </c>
      <c r="M2893" s="12">
        <v>122.56</v>
      </c>
      <c r="N2893" s="13">
        <v>202.99</v>
      </c>
    </row>
    <row r="2894" spans="1:14" x14ac:dyDescent="0.3">
      <c r="A2894" s="7" t="s">
        <v>5998</v>
      </c>
      <c r="B2894" s="11" t="s">
        <v>5999</v>
      </c>
      <c r="C2894" s="12">
        <v>1</v>
      </c>
      <c r="D2894" s="12">
        <v>1</v>
      </c>
      <c r="E2894" s="15">
        <v>43922</v>
      </c>
      <c r="F2894" s="12">
        <v>345</v>
      </c>
      <c r="G2894" s="12">
        <v>51.75</v>
      </c>
      <c r="H2894" s="17">
        <v>1</v>
      </c>
      <c r="I2894" s="31">
        <v>15</v>
      </c>
      <c r="J2894" s="12">
        <v>293.25</v>
      </c>
      <c r="K2894" s="11" t="s">
        <v>63</v>
      </c>
      <c r="L2894" s="11" t="s">
        <v>116</v>
      </c>
      <c r="M2894" s="12">
        <v>106.95</v>
      </c>
      <c r="N2894" s="13">
        <v>186.3</v>
      </c>
    </row>
    <row r="2895" spans="1:14" x14ac:dyDescent="0.3">
      <c r="A2895" s="7" t="s">
        <v>6000</v>
      </c>
      <c r="B2895" s="11" t="s">
        <v>6001</v>
      </c>
      <c r="C2895" s="12">
        <v>1</v>
      </c>
      <c r="D2895" s="12">
        <v>1</v>
      </c>
      <c r="E2895" s="15">
        <v>43922</v>
      </c>
      <c r="F2895" s="12">
        <v>447</v>
      </c>
      <c r="G2895" s="12">
        <v>67.050000000000011</v>
      </c>
      <c r="H2895" s="17">
        <v>1</v>
      </c>
      <c r="I2895" s="31">
        <v>15.000000000000002</v>
      </c>
      <c r="J2895" s="12">
        <v>379.95</v>
      </c>
      <c r="K2895" s="11" t="s">
        <v>63</v>
      </c>
      <c r="L2895" s="11" t="s">
        <v>64</v>
      </c>
      <c r="M2895" s="12">
        <v>156.44999999999999</v>
      </c>
      <c r="N2895" s="13">
        <v>223.5</v>
      </c>
    </row>
    <row r="2896" spans="1:14" x14ac:dyDescent="0.3">
      <c r="A2896" s="7" t="s">
        <v>6002</v>
      </c>
      <c r="B2896" s="11" t="s">
        <v>6003</v>
      </c>
      <c r="C2896" s="12">
        <v>1</v>
      </c>
      <c r="D2896" s="12">
        <v>1</v>
      </c>
      <c r="E2896" s="15">
        <v>43922</v>
      </c>
      <c r="F2896" s="12">
        <v>636</v>
      </c>
      <c r="G2896" s="12">
        <v>95.399999999999977</v>
      </c>
      <c r="H2896" s="17">
        <v>1</v>
      </c>
      <c r="I2896" s="31">
        <v>14.999999999999996</v>
      </c>
      <c r="J2896" s="12">
        <v>540.6</v>
      </c>
      <c r="K2896" s="11" t="s">
        <v>41</v>
      </c>
      <c r="L2896" s="11" t="s">
        <v>194</v>
      </c>
      <c r="M2896" s="12">
        <v>216.24</v>
      </c>
      <c r="N2896" s="13">
        <v>324.36</v>
      </c>
    </row>
    <row r="2897" spans="1:14" x14ac:dyDescent="0.3">
      <c r="A2897" s="7" t="s">
        <v>6004</v>
      </c>
      <c r="B2897" s="11" t="s">
        <v>6005</v>
      </c>
      <c r="C2897" s="12">
        <v>1</v>
      </c>
      <c r="D2897" s="12">
        <v>1</v>
      </c>
      <c r="E2897" s="15">
        <v>43922</v>
      </c>
      <c r="F2897" s="12">
        <v>592</v>
      </c>
      <c r="G2897" s="12">
        <v>88.800000000000011</v>
      </c>
      <c r="H2897" s="17">
        <v>1</v>
      </c>
      <c r="I2897" s="31">
        <v>15.000000000000002</v>
      </c>
      <c r="J2897" s="12">
        <v>503.2</v>
      </c>
      <c r="K2897" s="11" t="s">
        <v>44</v>
      </c>
      <c r="L2897" s="11" t="s">
        <v>55</v>
      </c>
      <c r="M2897" s="12">
        <v>165.76000000000002</v>
      </c>
      <c r="N2897" s="13">
        <v>337.43999999999994</v>
      </c>
    </row>
    <row r="2898" spans="1:14" x14ac:dyDescent="0.3">
      <c r="A2898" s="7" t="s">
        <v>6006</v>
      </c>
      <c r="B2898" s="11" t="s">
        <v>6007</v>
      </c>
      <c r="C2898" s="12">
        <v>1</v>
      </c>
      <c r="D2898" s="12">
        <v>1</v>
      </c>
      <c r="E2898" s="15">
        <v>43922</v>
      </c>
      <c r="F2898" s="12">
        <v>312</v>
      </c>
      <c r="G2898" s="12">
        <v>46.800000000000011</v>
      </c>
      <c r="H2898" s="17">
        <v>1</v>
      </c>
      <c r="I2898" s="31">
        <v>15.000000000000005</v>
      </c>
      <c r="J2898" s="12">
        <v>265.2</v>
      </c>
      <c r="K2898" s="11" t="s">
        <v>60</v>
      </c>
      <c r="L2898" s="11" t="s">
        <v>61</v>
      </c>
      <c r="M2898" s="12">
        <v>99.84</v>
      </c>
      <c r="N2898" s="13">
        <v>165.35999999999999</v>
      </c>
    </row>
    <row r="2899" spans="1:14" x14ac:dyDescent="0.3">
      <c r="A2899" s="7" t="s">
        <v>6008</v>
      </c>
      <c r="B2899" s="11" t="s">
        <v>6009</v>
      </c>
      <c r="C2899" s="12">
        <v>1</v>
      </c>
      <c r="D2899" s="12">
        <v>1</v>
      </c>
      <c r="E2899" s="15">
        <v>43922</v>
      </c>
      <c r="F2899" s="12">
        <v>187</v>
      </c>
      <c r="G2899" s="12">
        <v>28.050000000000011</v>
      </c>
      <c r="H2899" s="17">
        <v>1</v>
      </c>
      <c r="I2899" s="31">
        <v>15.000000000000005</v>
      </c>
      <c r="J2899" s="12">
        <v>158.94999999999999</v>
      </c>
      <c r="K2899" s="11" t="s">
        <v>60</v>
      </c>
      <c r="L2899" s="11" t="s">
        <v>486</v>
      </c>
      <c r="M2899" s="12">
        <v>59.84</v>
      </c>
      <c r="N2899" s="13">
        <v>99.109999999999985</v>
      </c>
    </row>
    <row r="2900" spans="1:14" x14ac:dyDescent="0.3">
      <c r="A2900" s="7" t="s">
        <v>6010</v>
      </c>
      <c r="B2900" s="11" t="s">
        <v>6011</v>
      </c>
      <c r="C2900" s="12">
        <v>1</v>
      </c>
      <c r="D2900" s="12">
        <v>0</v>
      </c>
      <c r="E2900" s="15">
        <v>43922</v>
      </c>
      <c r="F2900" s="12">
        <v>383</v>
      </c>
      <c r="G2900" s="12">
        <v>57.449999999999989</v>
      </c>
      <c r="H2900" s="17">
        <v>1</v>
      </c>
      <c r="I2900" s="31">
        <v>14.999999999999996</v>
      </c>
      <c r="J2900" s="12">
        <v>325.55</v>
      </c>
      <c r="K2900" s="11" t="s">
        <v>63</v>
      </c>
      <c r="L2900" s="11" t="s">
        <v>66</v>
      </c>
      <c r="M2900" s="12">
        <v>122.56</v>
      </c>
      <c r="N2900" s="13">
        <v>202.99</v>
      </c>
    </row>
    <row r="2901" spans="1:14" x14ac:dyDescent="0.3">
      <c r="A2901" s="7" t="s">
        <v>6013</v>
      </c>
      <c r="B2901" s="11" t="s">
        <v>6014</v>
      </c>
      <c r="C2901" s="12">
        <v>1</v>
      </c>
      <c r="D2901" s="12">
        <v>1</v>
      </c>
      <c r="E2901" s="15">
        <v>43922</v>
      </c>
      <c r="F2901" s="12">
        <v>436</v>
      </c>
      <c r="G2901" s="12">
        <v>65.400000000000034</v>
      </c>
      <c r="H2901" s="17">
        <v>1</v>
      </c>
      <c r="I2901" s="31">
        <v>15.000000000000007</v>
      </c>
      <c r="J2901" s="12">
        <v>370.59999999999997</v>
      </c>
      <c r="K2901" s="11" t="s">
        <v>38</v>
      </c>
      <c r="L2901" s="11" t="s">
        <v>4294</v>
      </c>
      <c r="M2901" s="12">
        <v>104.64</v>
      </c>
      <c r="N2901" s="13">
        <v>265.95999999999998</v>
      </c>
    </row>
    <row r="2902" spans="1:14" x14ac:dyDescent="0.3">
      <c r="A2902" s="7" t="s">
        <v>6015</v>
      </c>
      <c r="B2902" s="11" t="s">
        <v>6016</v>
      </c>
      <c r="C2902" s="12">
        <v>1</v>
      </c>
      <c r="D2902" s="12">
        <v>1</v>
      </c>
      <c r="E2902" s="15">
        <v>43922</v>
      </c>
      <c r="F2902" s="12">
        <v>636</v>
      </c>
      <c r="G2902" s="12">
        <v>95.399999999999977</v>
      </c>
      <c r="H2902" s="17">
        <v>1</v>
      </c>
      <c r="I2902" s="31">
        <v>14.999999999999996</v>
      </c>
      <c r="J2902" s="12">
        <v>540.6</v>
      </c>
      <c r="K2902" s="11" t="s">
        <v>41</v>
      </c>
      <c r="L2902" s="11" t="s">
        <v>194</v>
      </c>
      <c r="M2902" s="12">
        <v>216.24</v>
      </c>
      <c r="N2902" s="13">
        <v>324.36</v>
      </c>
    </row>
    <row r="2903" spans="1:14" x14ac:dyDescent="0.3">
      <c r="A2903" s="7" t="s">
        <v>6017</v>
      </c>
      <c r="B2903" s="11" t="s">
        <v>6018</v>
      </c>
      <c r="C2903" s="12">
        <v>1</v>
      </c>
      <c r="D2903" s="12">
        <v>1</v>
      </c>
      <c r="E2903" s="15">
        <v>43922</v>
      </c>
      <c r="F2903" s="12">
        <v>488</v>
      </c>
      <c r="G2903" s="12">
        <v>73.199999999999989</v>
      </c>
      <c r="H2903" s="17">
        <v>1</v>
      </c>
      <c r="I2903" s="31">
        <v>14.999999999999996</v>
      </c>
      <c r="J2903" s="12">
        <v>414.8</v>
      </c>
      <c r="K2903" s="11" t="s">
        <v>44</v>
      </c>
      <c r="L2903" s="11" t="s">
        <v>50</v>
      </c>
      <c r="M2903" s="12">
        <v>156.16</v>
      </c>
      <c r="N2903" s="13">
        <v>258.64</v>
      </c>
    </row>
    <row r="2904" spans="1:14" x14ac:dyDescent="0.3">
      <c r="A2904" s="7" t="s">
        <v>6019</v>
      </c>
      <c r="B2904" s="11" t="s">
        <v>6020</v>
      </c>
      <c r="C2904" s="12">
        <v>1</v>
      </c>
      <c r="D2904" s="12">
        <v>1</v>
      </c>
      <c r="E2904" s="15">
        <v>43922</v>
      </c>
      <c r="F2904" s="12">
        <v>506</v>
      </c>
      <c r="G2904" s="12">
        <v>75.900000000000034</v>
      </c>
      <c r="H2904" s="17">
        <v>1</v>
      </c>
      <c r="I2904" s="31">
        <v>15.000000000000007</v>
      </c>
      <c r="J2904" s="12">
        <v>430.09999999999997</v>
      </c>
      <c r="K2904" s="11" t="s">
        <v>44</v>
      </c>
      <c r="L2904" s="11" t="s">
        <v>58</v>
      </c>
      <c r="M2904" s="12">
        <v>146.73999999999998</v>
      </c>
      <c r="N2904" s="13">
        <v>283.36</v>
      </c>
    </row>
    <row r="2905" spans="1:14" x14ac:dyDescent="0.3">
      <c r="A2905" s="7" t="s">
        <v>6021</v>
      </c>
      <c r="B2905" s="11" t="s">
        <v>6022</v>
      </c>
      <c r="C2905" s="12">
        <v>1</v>
      </c>
      <c r="D2905" s="12">
        <v>1</v>
      </c>
      <c r="E2905" s="15">
        <v>43922</v>
      </c>
      <c r="F2905" s="12">
        <v>492</v>
      </c>
      <c r="G2905" s="12">
        <v>73.800000000000011</v>
      </c>
      <c r="H2905" s="17">
        <v>1</v>
      </c>
      <c r="I2905" s="31">
        <v>15.000000000000002</v>
      </c>
      <c r="J2905" s="12">
        <v>418.2</v>
      </c>
      <c r="K2905" s="11" t="s">
        <v>44</v>
      </c>
      <c r="L2905" s="11" t="s">
        <v>512</v>
      </c>
      <c r="M2905" s="12">
        <v>137.76000000000002</v>
      </c>
      <c r="N2905" s="13">
        <v>280.43999999999994</v>
      </c>
    </row>
    <row r="2906" spans="1:14" x14ac:dyDescent="0.3">
      <c r="A2906" s="7" t="s">
        <v>6023</v>
      </c>
      <c r="B2906" s="11" t="s">
        <v>6024</v>
      </c>
      <c r="C2906" s="12">
        <v>1</v>
      </c>
      <c r="D2906" s="12">
        <v>1</v>
      </c>
      <c r="E2906" s="15">
        <v>43922</v>
      </c>
      <c r="F2906" s="12">
        <v>539</v>
      </c>
      <c r="G2906" s="12">
        <v>80.850000000000023</v>
      </c>
      <c r="H2906" s="17">
        <v>1</v>
      </c>
      <c r="I2906" s="31">
        <v>15.000000000000005</v>
      </c>
      <c r="J2906" s="12">
        <v>458.15</v>
      </c>
      <c r="K2906" s="11" t="s">
        <v>44</v>
      </c>
      <c r="L2906" s="11" t="s">
        <v>1089</v>
      </c>
      <c r="M2906" s="12">
        <v>156.31</v>
      </c>
      <c r="N2906" s="13">
        <v>301.83999999999997</v>
      </c>
    </row>
    <row r="2907" spans="1:14" x14ac:dyDescent="0.3">
      <c r="A2907" s="7" t="s">
        <v>6025</v>
      </c>
      <c r="B2907" s="11" t="s">
        <v>6026</v>
      </c>
      <c r="C2907" s="12">
        <v>1</v>
      </c>
      <c r="D2907" s="12">
        <v>1</v>
      </c>
      <c r="E2907" s="15">
        <v>43922</v>
      </c>
      <c r="F2907" s="12">
        <v>488</v>
      </c>
      <c r="G2907" s="12">
        <v>73.199999999999989</v>
      </c>
      <c r="H2907" s="17">
        <v>1</v>
      </c>
      <c r="I2907" s="31">
        <v>14.999999999999996</v>
      </c>
      <c r="J2907" s="12">
        <v>414.8</v>
      </c>
      <c r="K2907" s="11" t="s">
        <v>44</v>
      </c>
      <c r="L2907" s="11" t="s">
        <v>50</v>
      </c>
      <c r="M2907" s="12">
        <v>156.16</v>
      </c>
      <c r="N2907" s="13">
        <v>258.64</v>
      </c>
    </row>
    <row r="2908" spans="1:14" x14ac:dyDescent="0.3">
      <c r="A2908" s="7" t="s">
        <v>6027</v>
      </c>
      <c r="B2908" s="11" t="s">
        <v>6028</v>
      </c>
      <c r="C2908" s="12">
        <v>1</v>
      </c>
      <c r="D2908" s="12">
        <v>1</v>
      </c>
      <c r="E2908" s="15">
        <v>43922</v>
      </c>
      <c r="F2908" s="12">
        <v>312</v>
      </c>
      <c r="G2908" s="12">
        <v>46.800000000000011</v>
      </c>
      <c r="H2908" s="17">
        <v>1</v>
      </c>
      <c r="I2908" s="31">
        <v>15.000000000000005</v>
      </c>
      <c r="J2908" s="12">
        <v>265.2</v>
      </c>
      <c r="K2908" s="11" t="s">
        <v>60</v>
      </c>
      <c r="L2908" s="11" t="s">
        <v>61</v>
      </c>
      <c r="M2908" s="12">
        <v>99.84</v>
      </c>
      <c r="N2908" s="13">
        <v>165.35999999999999</v>
      </c>
    </row>
    <row r="2909" spans="1:14" x14ac:dyDescent="0.3">
      <c r="A2909" s="7" t="s">
        <v>6029</v>
      </c>
      <c r="B2909" s="11" t="s">
        <v>6030</v>
      </c>
      <c r="C2909" s="12">
        <v>1</v>
      </c>
      <c r="D2909" s="12">
        <v>1</v>
      </c>
      <c r="E2909" s="15">
        <v>43922</v>
      </c>
      <c r="F2909" s="12">
        <v>180</v>
      </c>
      <c r="G2909" s="12">
        <v>27</v>
      </c>
      <c r="H2909" s="17">
        <v>1</v>
      </c>
      <c r="I2909" s="31">
        <v>15</v>
      </c>
      <c r="J2909" s="12">
        <v>153</v>
      </c>
      <c r="K2909" s="11" t="s">
        <v>60</v>
      </c>
      <c r="L2909" s="11" t="s">
        <v>1434</v>
      </c>
      <c r="M2909" s="12">
        <v>61.2</v>
      </c>
      <c r="N2909" s="13">
        <v>91.8</v>
      </c>
    </row>
    <row r="2910" spans="1:14" x14ac:dyDescent="0.3">
      <c r="A2910" s="7" t="s">
        <v>6031</v>
      </c>
      <c r="B2910" s="11" t="s">
        <v>6032</v>
      </c>
      <c r="C2910" s="12">
        <v>1</v>
      </c>
      <c r="D2910" s="12">
        <v>0</v>
      </c>
      <c r="E2910" s="15">
        <v>43922</v>
      </c>
      <c r="F2910" s="12">
        <v>457</v>
      </c>
      <c r="G2910" s="12">
        <v>68.550000000000011</v>
      </c>
      <c r="H2910" s="17">
        <v>1</v>
      </c>
      <c r="I2910" s="31">
        <v>15.000000000000002</v>
      </c>
      <c r="J2910" s="12">
        <v>388.45</v>
      </c>
      <c r="K2910" s="11" t="s">
        <v>38</v>
      </c>
      <c r="L2910" s="11" t="s">
        <v>4929</v>
      </c>
      <c r="M2910" s="12">
        <v>123.39000000000001</v>
      </c>
      <c r="N2910" s="13">
        <v>265.05999999999995</v>
      </c>
    </row>
    <row r="2911" spans="1:14" x14ac:dyDescent="0.3">
      <c r="A2911" s="7" t="s">
        <v>6034</v>
      </c>
      <c r="B2911" s="11" t="s">
        <v>6035</v>
      </c>
      <c r="C2911" s="12">
        <v>1</v>
      </c>
      <c r="D2911" s="12">
        <v>1</v>
      </c>
      <c r="E2911" s="15">
        <v>43922</v>
      </c>
      <c r="F2911" s="12">
        <v>506</v>
      </c>
      <c r="G2911" s="12">
        <v>75.900000000000034</v>
      </c>
      <c r="H2911" s="17">
        <v>1</v>
      </c>
      <c r="I2911" s="31">
        <v>15.000000000000007</v>
      </c>
      <c r="J2911" s="12">
        <v>430.09999999999997</v>
      </c>
      <c r="K2911" s="11" t="s">
        <v>44</v>
      </c>
      <c r="L2911" s="11" t="s">
        <v>58</v>
      </c>
      <c r="M2911" s="12">
        <v>146.73999999999998</v>
      </c>
      <c r="N2911" s="13">
        <v>283.36</v>
      </c>
    </row>
    <row r="2912" spans="1:14" x14ac:dyDescent="0.3">
      <c r="A2912" s="7" t="s">
        <v>6036</v>
      </c>
      <c r="B2912" s="11" t="s">
        <v>6037</v>
      </c>
      <c r="C2912" s="12">
        <v>1</v>
      </c>
      <c r="D2912" s="12">
        <v>1</v>
      </c>
      <c r="E2912" s="15">
        <v>43922</v>
      </c>
      <c r="F2912" s="12">
        <v>539</v>
      </c>
      <c r="G2912" s="12">
        <v>80.850000000000023</v>
      </c>
      <c r="H2912" s="17">
        <v>1</v>
      </c>
      <c r="I2912" s="31">
        <v>15.000000000000005</v>
      </c>
      <c r="J2912" s="12">
        <v>458.15</v>
      </c>
      <c r="K2912" s="11" t="s">
        <v>44</v>
      </c>
      <c r="L2912" s="11" t="s">
        <v>1089</v>
      </c>
      <c r="M2912" s="12">
        <v>156.31</v>
      </c>
      <c r="N2912" s="13">
        <v>301.83999999999997</v>
      </c>
    </row>
    <row r="2913" spans="1:14" x14ac:dyDescent="0.3">
      <c r="A2913" s="7" t="s">
        <v>6038</v>
      </c>
      <c r="B2913" s="11" t="s">
        <v>6039</v>
      </c>
      <c r="C2913" s="12">
        <v>1</v>
      </c>
      <c r="D2913" s="12">
        <v>1</v>
      </c>
      <c r="E2913" s="15">
        <v>43922</v>
      </c>
      <c r="F2913" s="12">
        <v>538</v>
      </c>
      <c r="G2913" s="12">
        <v>80.699999999999989</v>
      </c>
      <c r="H2913" s="17">
        <v>1</v>
      </c>
      <c r="I2913" s="31">
        <v>14.999999999999996</v>
      </c>
      <c r="J2913" s="12">
        <v>457.3</v>
      </c>
      <c r="K2913" s="11" t="s">
        <v>44</v>
      </c>
      <c r="L2913" s="11" t="s">
        <v>597</v>
      </c>
      <c r="M2913" s="12">
        <v>129.12</v>
      </c>
      <c r="N2913" s="13">
        <v>328.18</v>
      </c>
    </row>
    <row r="2914" spans="1:14" x14ac:dyDescent="0.3">
      <c r="A2914" s="7" t="s">
        <v>6040</v>
      </c>
      <c r="B2914" s="11" t="s">
        <v>6041</v>
      </c>
      <c r="C2914" s="12">
        <v>1</v>
      </c>
      <c r="D2914" s="12">
        <v>1</v>
      </c>
      <c r="E2914" s="15">
        <v>43922</v>
      </c>
      <c r="F2914" s="12">
        <v>523</v>
      </c>
      <c r="G2914" s="12">
        <v>78.449999999999989</v>
      </c>
      <c r="H2914" s="17">
        <v>1</v>
      </c>
      <c r="I2914" s="31">
        <v>14.999999999999996</v>
      </c>
      <c r="J2914" s="12">
        <v>444.55</v>
      </c>
      <c r="K2914" s="11" t="s">
        <v>44</v>
      </c>
      <c r="L2914" s="11" t="s">
        <v>45</v>
      </c>
      <c r="M2914" s="12">
        <v>156.9</v>
      </c>
      <c r="N2914" s="13">
        <v>287.64999999999998</v>
      </c>
    </row>
    <row r="2915" spans="1:14" x14ac:dyDescent="0.3">
      <c r="A2915" s="7" t="s">
        <v>6042</v>
      </c>
      <c r="B2915" s="11" t="s">
        <v>6043</v>
      </c>
      <c r="C2915" s="12">
        <v>1</v>
      </c>
      <c r="D2915" s="12">
        <v>0</v>
      </c>
      <c r="E2915" s="15">
        <v>43922</v>
      </c>
      <c r="F2915" s="12">
        <v>592</v>
      </c>
      <c r="G2915" s="12">
        <v>88.800000000000011</v>
      </c>
      <c r="H2915" s="17">
        <v>1</v>
      </c>
      <c r="I2915" s="31">
        <v>15.000000000000002</v>
      </c>
      <c r="J2915" s="12">
        <v>503.2</v>
      </c>
      <c r="K2915" s="11" t="s">
        <v>44</v>
      </c>
      <c r="L2915" s="11" t="s">
        <v>55</v>
      </c>
      <c r="M2915" s="12">
        <v>165.76000000000002</v>
      </c>
      <c r="N2915" s="13">
        <v>337.43999999999994</v>
      </c>
    </row>
    <row r="2916" spans="1:14" x14ac:dyDescent="0.3">
      <c r="A2916" s="7" t="s">
        <v>6042</v>
      </c>
      <c r="B2916" s="11" t="s">
        <v>6044</v>
      </c>
      <c r="C2916" s="12">
        <v>0</v>
      </c>
      <c r="D2916" s="12">
        <v>1</v>
      </c>
      <c r="E2916" s="15">
        <v>43922</v>
      </c>
      <c r="F2916" s="12">
        <v>539</v>
      </c>
      <c r="G2916" s="12">
        <v>80.850000000000023</v>
      </c>
      <c r="H2916" s="17">
        <v>1</v>
      </c>
      <c r="I2916" s="31">
        <v>15.000000000000005</v>
      </c>
      <c r="J2916" s="12">
        <v>458.15</v>
      </c>
      <c r="K2916" s="11" t="s">
        <v>44</v>
      </c>
      <c r="L2916" s="11" t="s">
        <v>1089</v>
      </c>
      <c r="M2916" s="12">
        <v>156.31</v>
      </c>
      <c r="N2916" s="13">
        <v>301.83999999999997</v>
      </c>
    </row>
    <row r="2917" spans="1:14" x14ac:dyDescent="0.3">
      <c r="A2917" s="7" t="s">
        <v>6045</v>
      </c>
      <c r="B2917" s="11" t="s">
        <v>6046</v>
      </c>
      <c r="C2917" s="12">
        <v>1</v>
      </c>
      <c r="D2917" s="12">
        <v>1</v>
      </c>
      <c r="E2917" s="15">
        <v>43922</v>
      </c>
      <c r="F2917" s="12">
        <v>538</v>
      </c>
      <c r="G2917" s="12">
        <v>80.699999999999989</v>
      </c>
      <c r="H2917" s="17">
        <v>1</v>
      </c>
      <c r="I2917" s="31">
        <v>14.999999999999996</v>
      </c>
      <c r="J2917" s="12">
        <v>457.3</v>
      </c>
      <c r="K2917" s="11" t="s">
        <v>44</v>
      </c>
      <c r="L2917" s="11" t="s">
        <v>597</v>
      </c>
      <c r="M2917" s="12">
        <v>129.12</v>
      </c>
      <c r="N2917" s="13">
        <v>328.18</v>
      </c>
    </row>
    <row r="2918" spans="1:14" x14ac:dyDescent="0.3">
      <c r="A2918" s="7" t="s">
        <v>6047</v>
      </c>
      <c r="B2918" s="11" t="s">
        <v>6048</v>
      </c>
      <c r="C2918" s="12">
        <v>1</v>
      </c>
      <c r="D2918" s="12">
        <v>1</v>
      </c>
      <c r="E2918" s="15">
        <v>43922</v>
      </c>
      <c r="F2918" s="12">
        <v>440</v>
      </c>
      <c r="G2918" s="12">
        <v>66</v>
      </c>
      <c r="H2918" s="17">
        <v>1</v>
      </c>
      <c r="I2918" s="31">
        <v>15</v>
      </c>
      <c r="J2918" s="12">
        <v>374</v>
      </c>
      <c r="K2918" s="11" t="s">
        <v>44</v>
      </c>
      <c r="L2918" s="11" t="s">
        <v>52</v>
      </c>
      <c r="M2918" s="12">
        <v>136.4</v>
      </c>
      <c r="N2918" s="13">
        <v>237.6</v>
      </c>
    </row>
    <row r="2919" spans="1:14" x14ac:dyDescent="0.3">
      <c r="A2919" s="7" t="s">
        <v>6049</v>
      </c>
      <c r="B2919" s="11" t="s">
        <v>6050</v>
      </c>
      <c r="C2919" s="12">
        <v>1</v>
      </c>
      <c r="D2919" s="12">
        <v>1</v>
      </c>
      <c r="E2919" s="15">
        <v>43922</v>
      </c>
      <c r="F2919" s="12">
        <v>592</v>
      </c>
      <c r="G2919" s="12">
        <v>88.800000000000011</v>
      </c>
      <c r="H2919" s="17">
        <v>1</v>
      </c>
      <c r="I2919" s="31">
        <v>15.000000000000002</v>
      </c>
      <c r="J2919" s="12">
        <v>503.2</v>
      </c>
      <c r="K2919" s="11" t="s">
        <v>44</v>
      </c>
      <c r="L2919" s="11" t="s">
        <v>55</v>
      </c>
      <c r="M2919" s="12">
        <v>165.76000000000002</v>
      </c>
      <c r="N2919" s="13">
        <v>337.43999999999994</v>
      </c>
    </row>
    <row r="2920" spans="1:14" x14ac:dyDescent="0.3">
      <c r="A2920" s="7" t="s">
        <v>6051</v>
      </c>
      <c r="B2920" s="11" t="s">
        <v>6052</v>
      </c>
      <c r="C2920" s="12">
        <v>1</v>
      </c>
      <c r="D2920" s="12">
        <v>1</v>
      </c>
      <c r="E2920" s="15">
        <v>43922</v>
      </c>
      <c r="F2920" s="12">
        <v>538</v>
      </c>
      <c r="G2920" s="12">
        <v>80.699999999999989</v>
      </c>
      <c r="H2920" s="17">
        <v>1</v>
      </c>
      <c r="I2920" s="31">
        <v>14.999999999999996</v>
      </c>
      <c r="J2920" s="12">
        <v>457.3</v>
      </c>
      <c r="K2920" s="11" t="s">
        <v>44</v>
      </c>
      <c r="L2920" s="11" t="s">
        <v>47</v>
      </c>
      <c r="M2920" s="12">
        <v>145.26000000000002</v>
      </c>
      <c r="N2920" s="13">
        <v>312.03999999999996</v>
      </c>
    </row>
    <row r="2921" spans="1:14" x14ac:dyDescent="0.3">
      <c r="A2921" s="7" t="s">
        <v>6103</v>
      </c>
      <c r="B2921" s="11" t="s">
        <v>6105</v>
      </c>
      <c r="C2921" s="12">
        <v>0</v>
      </c>
      <c r="D2921" s="12">
        <v>1</v>
      </c>
      <c r="E2921" s="15">
        <v>43922</v>
      </c>
      <c r="F2921" s="12">
        <v>261</v>
      </c>
      <c r="G2921" s="12">
        <v>39.150000000000006</v>
      </c>
      <c r="H2921" s="17">
        <v>1</v>
      </c>
      <c r="I2921" s="31">
        <v>15.000000000000002</v>
      </c>
      <c r="J2921" s="12">
        <v>221.85</v>
      </c>
      <c r="K2921" s="11" t="s">
        <v>60</v>
      </c>
      <c r="L2921" s="11" t="s">
        <v>515</v>
      </c>
      <c r="M2921" s="12">
        <v>78.3</v>
      </c>
      <c r="N2921" s="13">
        <v>143.55000000000001</v>
      </c>
    </row>
    <row r="2922" spans="1:14" x14ac:dyDescent="0.3">
      <c r="A2922" s="7" t="s">
        <v>6143</v>
      </c>
      <c r="B2922" s="11" t="s">
        <v>6144</v>
      </c>
      <c r="C2922" s="12">
        <v>1</v>
      </c>
      <c r="D2922" s="12">
        <v>1</v>
      </c>
      <c r="E2922" s="15">
        <v>43922</v>
      </c>
      <c r="F2922" s="12">
        <v>172</v>
      </c>
      <c r="G2922" s="12">
        <v>25.800000000000011</v>
      </c>
      <c r="H2922" s="17">
        <v>1</v>
      </c>
      <c r="I2922" s="31">
        <v>15.000000000000007</v>
      </c>
      <c r="J2922" s="12">
        <v>146.19999999999999</v>
      </c>
      <c r="K2922" s="11" t="s">
        <v>11</v>
      </c>
      <c r="L2922" s="11" t="s">
        <v>71</v>
      </c>
      <c r="M2922" s="12">
        <v>65.36</v>
      </c>
      <c r="N2922" s="13">
        <v>80.839999999999989</v>
      </c>
    </row>
    <row r="2923" spans="1:14" x14ac:dyDescent="0.3">
      <c r="A2923" s="7" t="s">
        <v>6145</v>
      </c>
      <c r="B2923" s="11" t="s">
        <v>6146</v>
      </c>
      <c r="C2923" s="12">
        <v>1</v>
      </c>
      <c r="D2923" s="12">
        <v>1</v>
      </c>
      <c r="E2923" s="15">
        <v>43922</v>
      </c>
      <c r="F2923" s="12">
        <v>327</v>
      </c>
      <c r="G2923" s="12">
        <v>49.050000000000011</v>
      </c>
      <c r="H2923" s="17">
        <v>1</v>
      </c>
      <c r="I2923" s="31">
        <v>15.000000000000002</v>
      </c>
      <c r="J2923" s="12">
        <v>277.95</v>
      </c>
      <c r="K2923" s="11" t="s">
        <v>20</v>
      </c>
      <c r="L2923" s="11" t="s">
        <v>100</v>
      </c>
      <c r="M2923" s="12">
        <v>94.83</v>
      </c>
      <c r="N2923" s="13">
        <v>183.12</v>
      </c>
    </row>
    <row r="2924" spans="1:14" x14ac:dyDescent="0.3">
      <c r="A2924" s="7" t="s">
        <v>6147</v>
      </c>
      <c r="B2924" s="11" t="s">
        <v>6148</v>
      </c>
      <c r="C2924" s="12">
        <v>1</v>
      </c>
      <c r="D2924" s="12">
        <v>0</v>
      </c>
      <c r="E2924" s="15">
        <v>43922</v>
      </c>
      <c r="F2924" s="12">
        <v>313</v>
      </c>
      <c r="G2924" s="12">
        <v>46.949999999999989</v>
      </c>
      <c r="H2924" s="17">
        <v>1</v>
      </c>
      <c r="I2924" s="31">
        <v>14.999999999999996</v>
      </c>
      <c r="J2924" s="12">
        <v>266.05</v>
      </c>
      <c r="K2924" s="11" t="s">
        <v>20</v>
      </c>
      <c r="L2924" s="11" t="s">
        <v>21</v>
      </c>
      <c r="M2924" s="12">
        <v>93.899999999999991</v>
      </c>
      <c r="N2924" s="13">
        <v>172.15000000000003</v>
      </c>
    </row>
    <row r="2925" spans="1:14" x14ac:dyDescent="0.3">
      <c r="A2925" s="7" t="s">
        <v>6151</v>
      </c>
      <c r="B2925" s="11" t="s">
        <v>6152</v>
      </c>
      <c r="C2925" s="12">
        <v>1</v>
      </c>
      <c r="D2925" s="12">
        <v>1</v>
      </c>
      <c r="E2925" s="15">
        <v>43922</v>
      </c>
      <c r="F2925" s="12">
        <v>1101</v>
      </c>
      <c r="G2925" s="12">
        <v>165.14999999999998</v>
      </c>
      <c r="H2925" s="17">
        <v>1</v>
      </c>
      <c r="I2925" s="31">
        <v>14.999999999999996</v>
      </c>
      <c r="J2925" s="12">
        <v>935.85</v>
      </c>
      <c r="K2925" s="11" t="s">
        <v>26</v>
      </c>
      <c r="L2925" s="11" t="s">
        <v>33</v>
      </c>
      <c r="M2925" s="12">
        <v>396.36</v>
      </c>
      <c r="N2925" s="13">
        <v>539.49</v>
      </c>
    </row>
    <row r="2926" spans="1:14" x14ac:dyDescent="0.3">
      <c r="A2926" s="7" t="s">
        <v>6153</v>
      </c>
      <c r="B2926" s="11" t="s">
        <v>6154</v>
      </c>
      <c r="C2926" s="12">
        <v>1</v>
      </c>
      <c r="D2926" s="12">
        <v>0</v>
      </c>
      <c r="E2926" s="15">
        <v>43922</v>
      </c>
      <c r="F2926" s="12">
        <v>1576</v>
      </c>
      <c r="G2926" s="12">
        <v>236.40000000000009</v>
      </c>
      <c r="H2926" s="17">
        <v>1</v>
      </c>
      <c r="I2926" s="31">
        <v>15.000000000000005</v>
      </c>
      <c r="J2926" s="12">
        <v>1339.6</v>
      </c>
      <c r="K2926" s="11" t="s">
        <v>26</v>
      </c>
      <c r="L2926" s="11" t="s">
        <v>407</v>
      </c>
      <c r="M2926" s="12">
        <v>520.08000000000004</v>
      </c>
      <c r="N2926" s="13">
        <v>819.51999999999987</v>
      </c>
    </row>
    <row r="2927" spans="1:14" x14ac:dyDescent="0.3">
      <c r="A2927" s="7" t="s">
        <v>6157</v>
      </c>
      <c r="B2927" s="11" t="s">
        <v>6158</v>
      </c>
      <c r="C2927" s="12">
        <v>1</v>
      </c>
      <c r="D2927" s="12">
        <v>1</v>
      </c>
      <c r="E2927" s="15">
        <v>43922</v>
      </c>
      <c r="F2927" s="12">
        <v>636</v>
      </c>
      <c r="G2927" s="12">
        <v>95.399999999999977</v>
      </c>
      <c r="H2927" s="17">
        <v>1</v>
      </c>
      <c r="I2927" s="31">
        <v>14.999999999999996</v>
      </c>
      <c r="J2927" s="12">
        <v>540.6</v>
      </c>
      <c r="K2927" s="11" t="s">
        <v>41</v>
      </c>
      <c r="L2927" s="11" t="s">
        <v>194</v>
      </c>
      <c r="M2927" s="12">
        <v>216.24</v>
      </c>
      <c r="N2927" s="13">
        <v>324.36</v>
      </c>
    </row>
    <row r="2928" spans="1:14" x14ac:dyDescent="0.3">
      <c r="A2928" s="7" t="s">
        <v>6159</v>
      </c>
      <c r="B2928" s="11" t="s">
        <v>6160</v>
      </c>
      <c r="C2928" s="12">
        <v>1</v>
      </c>
      <c r="D2928" s="12">
        <v>0</v>
      </c>
      <c r="E2928" s="15">
        <v>43922</v>
      </c>
      <c r="F2928" s="12">
        <v>313</v>
      </c>
      <c r="G2928" s="12">
        <v>46.949999999999989</v>
      </c>
      <c r="H2928" s="17">
        <v>1</v>
      </c>
      <c r="I2928" s="31">
        <v>14.999999999999996</v>
      </c>
      <c r="J2928" s="12">
        <v>266.05</v>
      </c>
      <c r="K2928" s="11" t="s">
        <v>20</v>
      </c>
      <c r="L2928" s="11" t="s">
        <v>21</v>
      </c>
      <c r="M2928" s="12">
        <v>93.899999999999991</v>
      </c>
      <c r="N2928" s="13">
        <v>172.15000000000003</v>
      </c>
    </row>
    <row r="2929" spans="1:14" x14ac:dyDescent="0.3">
      <c r="A2929" s="7" t="s">
        <v>6162</v>
      </c>
      <c r="B2929" s="11" t="s">
        <v>6163</v>
      </c>
      <c r="C2929" s="12">
        <v>1</v>
      </c>
      <c r="D2929" s="12">
        <v>1</v>
      </c>
      <c r="E2929" s="15">
        <v>43922</v>
      </c>
      <c r="F2929" s="12">
        <v>1101</v>
      </c>
      <c r="G2929" s="12">
        <v>165.14999999999998</v>
      </c>
      <c r="H2929" s="17">
        <v>1</v>
      </c>
      <c r="I2929" s="31">
        <v>14.999999999999996</v>
      </c>
      <c r="J2929" s="12">
        <v>935.85</v>
      </c>
      <c r="K2929" s="11" t="s">
        <v>26</v>
      </c>
      <c r="L2929" s="11" t="s">
        <v>33</v>
      </c>
      <c r="M2929" s="12">
        <v>396.36</v>
      </c>
      <c r="N2929" s="13">
        <v>539.49</v>
      </c>
    </row>
    <row r="2930" spans="1:14" x14ac:dyDescent="0.3">
      <c r="A2930" s="7" t="s">
        <v>6164</v>
      </c>
      <c r="B2930" s="11" t="s">
        <v>6165</v>
      </c>
      <c r="C2930" s="12">
        <v>1</v>
      </c>
      <c r="D2930" s="12">
        <v>0</v>
      </c>
      <c r="E2930" s="15">
        <v>43922</v>
      </c>
      <c r="F2930" s="12">
        <v>327</v>
      </c>
      <c r="G2930" s="12">
        <v>49.050000000000011</v>
      </c>
      <c r="H2930" s="17">
        <v>1</v>
      </c>
      <c r="I2930" s="31">
        <v>15.000000000000002</v>
      </c>
      <c r="J2930" s="12">
        <v>277.95</v>
      </c>
      <c r="K2930" s="11" t="s">
        <v>20</v>
      </c>
      <c r="L2930" s="11" t="s">
        <v>100</v>
      </c>
      <c r="M2930" s="12">
        <v>94.83</v>
      </c>
      <c r="N2930" s="13">
        <v>183.12</v>
      </c>
    </row>
    <row r="2931" spans="1:14" x14ac:dyDescent="0.3">
      <c r="A2931" s="7" t="s">
        <v>6172</v>
      </c>
      <c r="B2931" s="11" t="s">
        <v>6173</v>
      </c>
      <c r="C2931" s="12">
        <v>1</v>
      </c>
      <c r="D2931" s="12">
        <v>1</v>
      </c>
      <c r="E2931" s="15">
        <v>43922</v>
      </c>
      <c r="F2931" s="12">
        <v>1101</v>
      </c>
      <c r="G2931" s="12">
        <v>165.14999999999998</v>
      </c>
      <c r="H2931" s="17">
        <v>1</v>
      </c>
      <c r="I2931" s="31">
        <v>14.999999999999996</v>
      </c>
      <c r="J2931" s="12">
        <v>935.85</v>
      </c>
      <c r="K2931" s="11" t="s">
        <v>26</v>
      </c>
      <c r="L2931" s="11" t="s">
        <v>33</v>
      </c>
      <c r="M2931" s="12">
        <v>396.36</v>
      </c>
      <c r="N2931" s="13">
        <v>539.49</v>
      </c>
    </row>
    <row r="2932" spans="1:14" x14ac:dyDescent="0.3">
      <c r="A2932" s="7" t="s">
        <v>6174</v>
      </c>
      <c r="B2932" s="11" t="s">
        <v>6175</v>
      </c>
      <c r="C2932" s="12">
        <v>1</v>
      </c>
      <c r="D2932" s="12">
        <v>1</v>
      </c>
      <c r="E2932" s="15">
        <v>43922</v>
      </c>
      <c r="F2932" s="12">
        <v>1491</v>
      </c>
      <c r="G2932" s="12">
        <v>223.65000000000009</v>
      </c>
      <c r="H2932" s="17">
        <v>1</v>
      </c>
      <c r="I2932" s="31">
        <v>15.000000000000005</v>
      </c>
      <c r="J2932" s="12">
        <v>1267.3499999999999</v>
      </c>
      <c r="K2932" s="11" t="s">
        <v>26</v>
      </c>
      <c r="L2932" s="11" t="s">
        <v>31</v>
      </c>
      <c r="M2932" s="12">
        <v>506.94000000000005</v>
      </c>
      <c r="N2932" s="13">
        <v>760.40999999999985</v>
      </c>
    </row>
    <row r="2933" spans="1:14" x14ac:dyDescent="0.3">
      <c r="A2933" s="7" t="s">
        <v>6176</v>
      </c>
      <c r="B2933" s="11" t="s">
        <v>6177</v>
      </c>
      <c r="C2933" s="12">
        <v>1</v>
      </c>
      <c r="D2933" s="12">
        <v>0</v>
      </c>
      <c r="E2933" s="15">
        <v>43922</v>
      </c>
      <c r="F2933" s="12">
        <v>172</v>
      </c>
      <c r="G2933" s="12">
        <v>25.800000000000011</v>
      </c>
      <c r="H2933" s="17">
        <v>1</v>
      </c>
      <c r="I2933" s="31">
        <v>15.000000000000007</v>
      </c>
      <c r="J2933" s="12">
        <v>146.19999999999999</v>
      </c>
      <c r="K2933" s="11" t="s">
        <v>11</v>
      </c>
      <c r="L2933" s="11" t="s">
        <v>71</v>
      </c>
      <c r="M2933" s="12">
        <v>65.36</v>
      </c>
      <c r="N2933" s="13">
        <v>80.839999999999989</v>
      </c>
    </row>
    <row r="2934" spans="1:14" x14ac:dyDescent="0.3">
      <c r="A2934" s="7" t="s">
        <v>6180</v>
      </c>
      <c r="B2934" s="11" t="s">
        <v>6181</v>
      </c>
      <c r="C2934" s="12">
        <v>1</v>
      </c>
      <c r="D2934" s="12">
        <v>1</v>
      </c>
      <c r="E2934" s="15">
        <v>43922</v>
      </c>
      <c r="F2934" s="12">
        <v>267</v>
      </c>
      <c r="G2934" s="12">
        <v>40.050000000000011</v>
      </c>
      <c r="H2934" s="17">
        <v>1</v>
      </c>
      <c r="I2934" s="31">
        <v>15.000000000000005</v>
      </c>
      <c r="J2934" s="12">
        <v>226.95</v>
      </c>
      <c r="K2934" s="11" t="s">
        <v>60</v>
      </c>
      <c r="L2934" s="11" t="s">
        <v>164</v>
      </c>
      <c r="M2934" s="12">
        <v>90.78</v>
      </c>
      <c r="N2934" s="13">
        <v>136.16999999999999</v>
      </c>
    </row>
    <row r="2935" spans="1:14" x14ac:dyDescent="0.3">
      <c r="A2935" s="7" t="s">
        <v>6182</v>
      </c>
      <c r="B2935" s="11" t="s">
        <v>6183</v>
      </c>
      <c r="C2935" s="12">
        <v>1</v>
      </c>
      <c r="D2935" s="12">
        <v>1</v>
      </c>
      <c r="E2935" s="15">
        <v>43922</v>
      </c>
      <c r="F2935" s="12">
        <v>345</v>
      </c>
      <c r="G2935" s="12">
        <v>51.75</v>
      </c>
      <c r="H2935" s="17">
        <v>1</v>
      </c>
      <c r="I2935" s="31">
        <v>15</v>
      </c>
      <c r="J2935" s="12">
        <v>293.25</v>
      </c>
      <c r="K2935" s="11" t="s">
        <v>63</v>
      </c>
      <c r="L2935" s="11" t="s">
        <v>116</v>
      </c>
      <c r="M2935" s="12">
        <v>106.95</v>
      </c>
      <c r="N2935" s="13">
        <v>186.3</v>
      </c>
    </row>
    <row r="2936" spans="1:14" x14ac:dyDescent="0.3">
      <c r="A2936" s="7" t="s">
        <v>6184</v>
      </c>
      <c r="B2936" s="11" t="s">
        <v>6185</v>
      </c>
      <c r="C2936" s="12">
        <v>1</v>
      </c>
      <c r="D2936" s="12">
        <v>0</v>
      </c>
      <c r="E2936" s="15">
        <v>43922</v>
      </c>
      <c r="F2936" s="12">
        <v>144</v>
      </c>
      <c r="G2936" s="12">
        <v>21.600000000000009</v>
      </c>
      <c r="H2936" s="17">
        <v>1</v>
      </c>
      <c r="I2936" s="31">
        <v>15.000000000000005</v>
      </c>
      <c r="J2936" s="12">
        <v>122.39999999999999</v>
      </c>
      <c r="K2936" s="11" t="s">
        <v>11</v>
      </c>
      <c r="L2936" s="11" t="s">
        <v>119</v>
      </c>
      <c r="M2936" s="12">
        <v>66.240000000000009</v>
      </c>
      <c r="N2936" s="13">
        <v>56.159999999999982</v>
      </c>
    </row>
    <row r="2937" spans="1:14" x14ac:dyDescent="0.3">
      <c r="A2937" s="7" t="s">
        <v>6187</v>
      </c>
      <c r="B2937" s="11" t="s">
        <v>6188</v>
      </c>
      <c r="C2937" s="12">
        <v>1</v>
      </c>
      <c r="D2937" s="12">
        <v>1</v>
      </c>
      <c r="E2937" s="15">
        <v>43922</v>
      </c>
      <c r="F2937" s="12">
        <v>168</v>
      </c>
      <c r="G2937" s="12">
        <v>25.200000000000017</v>
      </c>
      <c r="H2937" s="17">
        <v>1</v>
      </c>
      <c r="I2937" s="31">
        <v>15.000000000000011</v>
      </c>
      <c r="J2937" s="12">
        <v>142.79999999999998</v>
      </c>
      <c r="K2937" s="11" t="s">
        <v>11</v>
      </c>
      <c r="L2937" s="11" t="s">
        <v>121</v>
      </c>
      <c r="M2937" s="12">
        <v>75.600000000000009</v>
      </c>
      <c r="N2937" s="13">
        <v>67.199999999999974</v>
      </c>
    </row>
    <row r="2938" spans="1:14" x14ac:dyDescent="0.3">
      <c r="A2938" s="7" t="s">
        <v>6189</v>
      </c>
      <c r="B2938" s="11" t="s">
        <v>6190</v>
      </c>
      <c r="C2938" s="12">
        <v>1</v>
      </c>
      <c r="D2938" s="12">
        <v>1</v>
      </c>
      <c r="E2938" s="15">
        <v>43922</v>
      </c>
      <c r="F2938" s="12">
        <v>345</v>
      </c>
      <c r="G2938" s="12">
        <v>51.75</v>
      </c>
      <c r="H2938" s="17">
        <v>1</v>
      </c>
      <c r="I2938" s="31">
        <v>15</v>
      </c>
      <c r="J2938" s="12">
        <v>293.25</v>
      </c>
      <c r="K2938" s="11" t="s">
        <v>63</v>
      </c>
      <c r="L2938" s="11" t="s">
        <v>116</v>
      </c>
      <c r="M2938" s="12">
        <v>106.95</v>
      </c>
      <c r="N2938" s="13">
        <v>186.3</v>
      </c>
    </row>
    <row r="2939" spans="1:14" x14ac:dyDescent="0.3">
      <c r="A2939" s="7" t="s">
        <v>6191</v>
      </c>
      <c r="B2939" s="11" t="s">
        <v>6192</v>
      </c>
      <c r="C2939" s="12">
        <v>1</v>
      </c>
      <c r="D2939" s="12">
        <v>0</v>
      </c>
      <c r="E2939" s="15">
        <v>43922</v>
      </c>
      <c r="F2939" s="12">
        <v>168</v>
      </c>
      <c r="G2939" s="12">
        <v>25.200000000000017</v>
      </c>
      <c r="H2939" s="17">
        <v>1</v>
      </c>
      <c r="I2939" s="31">
        <v>15.000000000000011</v>
      </c>
      <c r="J2939" s="12">
        <v>142.79999999999998</v>
      </c>
      <c r="K2939" s="11" t="s">
        <v>11</v>
      </c>
      <c r="L2939" s="11" t="s">
        <v>121</v>
      </c>
      <c r="M2939" s="12">
        <v>75.600000000000009</v>
      </c>
      <c r="N2939" s="13">
        <v>67.199999999999974</v>
      </c>
    </row>
    <row r="2940" spans="1:14" x14ac:dyDescent="0.3">
      <c r="A2940" s="7" t="s">
        <v>6194</v>
      </c>
      <c r="B2940" s="11" t="s">
        <v>6195</v>
      </c>
      <c r="C2940" s="12">
        <v>1</v>
      </c>
      <c r="D2940" s="12">
        <v>1</v>
      </c>
      <c r="E2940" s="15">
        <v>43922</v>
      </c>
      <c r="F2940" s="12">
        <v>255</v>
      </c>
      <c r="G2940" s="12">
        <v>38.25</v>
      </c>
      <c r="H2940" s="17">
        <v>1</v>
      </c>
      <c r="I2940" s="31">
        <v>15</v>
      </c>
      <c r="J2940" s="12">
        <v>216.75</v>
      </c>
      <c r="K2940" s="11" t="s">
        <v>20</v>
      </c>
      <c r="L2940" s="11" t="s">
        <v>102</v>
      </c>
      <c r="M2940" s="12">
        <v>66.3</v>
      </c>
      <c r="N2940" s="13">
        <v>150.44999999999999</v>
      </c>
    </row>
    <row r="2941" spans="1:14" x14ac:dyDescent="0.3">
      <c r="A2941" s="7" t="s">
        <v>6196</v>
      </c>
      <c r="B2941" s="11" t="s">
        <v>6197</v>
      </c>
      <c r="C2941" s="12">
        <v>1</v>
      </c>
      <c r="D2941" s="12">
        <v>0</v>
      </c>
      <c r="E2941" s="15">
        <v>43922</v>
      </c>
      <c r="F2941" s="12">
        <v>313</v>
      </c>
      <c r="G2941" s="12">
        <v>46.949999999999989</v>
      </c>
      <c r="H2941" s="17">
        <v>1</v>
      </c>
      <c r="I2941" s="31">
        <v>14.999999999999996</v>
      </c>
      <c r="J2941" s="12">
        <v>266.05</v>
      </c>
      <c r="K2941" s="11" t="s">
        <v>20</v>
      </c>
      <c r="L2941" s="11" t="s">
        <v>21</v>
      </c>
      <c r="M2941" s="12">
        <v>93.899999999999991</v>
      </c>
      <c r="N2941" s="13">
        <v>172.15000000000003</v>
      </c>
    </row>
    <row r="2942" spans="1:14" x14ac:dyDescent="0.3">
      <c r="A2942" s="7" t="s">
        <v>6199</v>
      </c>
      <c r="B2942" s="11" t="s">
        <v>6200</v>
      </c>
      <c r="C2942" s="12">
        <v>1</v>
      </c>
      <c r="D2942" s="12">
        <v>1</v>
      </c>
      <c r="E2942" s="15">
        <v>43922</v>
      </c>
      <c r="F2942" s="12">
        <v>258</v>
      </c>
      <c r="G2942" s="12">
        <v>38.700000000000017</v>
      </c>
      <c r="H2942" s="17">
        <v>1</v>
      </c>
      <c r="I2942" s="31">
        <v>15.000000000000007</v>
      </c>
      <c r="J2942" s="12">
        <v>219.29999999999998</v>
      </c>
      <c r="K2942" s="11" t="s">
        <v>20</v>
      </c>
      <c r="L2942" s="11" t="s">
        <v>105</v>
      </c>
      <c r="M2942" s="12">
        <v>72.240000000000009</v>
      </c>
      <c r="N2942" s="13">
        <v>147.05999999999997</v>
      </c>
    </row>
    <row r="2943" spans="1:14" x14ac:dyDescent="0.3">
      <c r="A2943" s="7" t="s">
        <v>6201</v>
      </c>
      <c r="B2943" s="11" t="s">
        <v>6202</v>
      </c>
      <c r="C2943" s="12">
        <v>1</v>
      </c>
      <c r="D2943" s="12">
        <v>0</v>
      </c>
      <c r="E2943" s="15">
        <v>43922</v>
      </c>
      <c r="F2943" s="12">
        <v>255</v>
      </c>
      <c r="G2943" s="12">
        <v>38.25</v>
      </c>
      <c r="H2943" s="17">
        <v>1</v>
      </c>
      <c r="I2943" s="31">
        <v>15</v>
      </c>
      <c r="J2943" s="12">
        <v>216.75</v>
      </c>
      <c r="K2943" s="11" t="s">
        <v>20</v>
      </c>
      <c r="L2943" s="11" t="s">
        <v>102</v>
      </c>
      <c r="M2943" s="12">
        <v>66.3</v>
      </c>
      <c r="N2943" s="13">
        <v>150.44999999999999</v>
      </c>
    </row>
    <row r="2944" spans="1:14" x14ac:dyDescent="0.3">
      <c r="A2944" s="7" t="s">
        <v>6204</v>
      </c>
      <c r="B2944" s="11" t="s">
        <v>6205</v>
      </c>
      <c r="C2944" s="12">
        <v>1</v>
      </c>
      <c r="D2944" s="12">
        <v>1</v>
      </c>
      <c r="E2944" s="15">
        <v>43922</v>
      </c>
      <c r="F2944" s="12">
        <v>278</v>
      </c>
      <c r="G2944" s="12">
        <v>41.700000000000017</v>
      </c>
      <c r="H2944" s="17">
        <v>1</v>
      </c>
      <c r="I2944" s="31">
        <v>15.000000000000005</v>
      </c>
      <c r="J2944" s="12">
        <v>236.29999999999998</v>
      </c>
      <c r="K2944" s="11" t="s">
        <v>60</v>
      </c>
      <c r="L2944" s="11" t="s">
        <v>518</v>
      </c>
      <c r="M2944" s="12">
        <v>88.960000000000008</v>
      </c>
      <c r="N2944" s="13">
        <v>147.33999999999997</v>
      </c>
    </row>
    <row r="2945" spans="1:14" x14ac:dyDescent="0.3">
      <c r="A2945" s="7" t="s">
        <v>6206</v>
      </c>
      <c r="B2945" s="11" t="s">
        <v>6207</v>
      </c>
      <c r="C2945" s="12">
        <v>1</v>
      </c>
      <c r="D2945" s="12">
        <v>1</v>
      </c>
      <c r="E2945" s="15">
        <v>43922</v>
      </c>
      <c r="F2945" s="12">
        <v>447</v>
      </c>
      <c r="G2945" s="12">
        <v>67.050000000000011</v>
      </c>
      <c r="H2945" s="17">
        <v>1</v>
      </c>
      <c r="I2945" s="31">
        <v>15.000000000000002</v>
      </c>
      <c r="J2945" s="12">
        <v>379.95</v>
      </c>
      <c r="K2945" s="11" t="s">
        <v>63</v>
      </c>
      <c r="L2945" s="11" t="s">
        <v>64</v>
      </c>
      <c r="M2945" s="12">
        <v>156.44999999999999</v>
      </c>
      <c r="N2945" s="13">
        <v>223.5</v>
      </c>
    </row>
    <row r="2946" spans="1:14" x14ac:dyDescent="0.3">
      <c r="A2946" s="7" t="s">
        <v>6208</v>
      </c>
      <c r="B2946" s="11" t="s">
        <v>6209</v>
      </c>
      <c r="C2946" s="12">
        <v>1</v>
      </c>
      <c r="D2946" s="12">
        <v>1</v>
      </c>
      <c r="E2946" s="15">
        <v>43922</v>
      </c>
      <c r="F2946" s="12">
        <v>144</v>
      </c>
      <c r="G2946" s="12">
        <v>21.600000000000009</v>
      </c>
      <c r="H2946" s="17">
        <v>1</v>
      </c>
      <c r="I2946" s="31">
        <v>15.000000000000005</v>
      </c>
      <c r="J2946" s="12">
        <v>122.39999999999999</v>
      </c>
      <c r="K2946" s="11" t="s">
        <v>11</v>
      </c>
      <c r="L2946" s="11" t="s">
        <v>119</v>
      </c>
      <c r="M2946" s="12">
        <v>66.240000000000009</v>
      </c>
      <c r="N2946" s="13">
        <v>56.159999999999982</v>
      </c>
    </row>
    <row r="2947" spans="1:14" x14ac:dyDescent="0.3">
      <c r="A2947" s="7" t="s">
        <v>6210</v>
      </c>
      <c r="B2947" s="11" t="s">
        <v>6211</v>
      </c>
      <c r="C2947" s="12">
        <v>1</v>
      </c>
      <c r="D2947" s="12">
        <v>1</v>
      </c>
      <c r="E2947" s="15">
        <v>43922</v>
      </c>
      <c r="F2947" s="12">
        <v>220</v>
      </c>
      <c r="G2947" s="12">
        <v>33</v>
      </c>
      <c r="H2947" s="17">
        <v>1</v>
      </c>
      <c r="I2947" s="31">
        <v>15</v>
      </c>
      <c r="J2947" s="12">
        <v>187</v>
      </c>
      <c r="K2947" s="11" t="s">
        <v>14</v>
      </c>
      <c r="L2947" s="11" t="s">
        <v>15</v>
      </c>
      <c r="M2947" s="12">
        <v>39.6</v>
      </c>
      <c r="N2947" s="13">
        <v>147.4</v>
      </c>
    </row>
    <row r="2948" spans="1:14" x14ac:dyDescent="0.3">
      <c r="A2948" s="7" t="s">
        <v>6212</v>
      </c>
      <c r="B2948" s="11" t="s">
        <v>6213</v>
      </c>
      <c r="C2948" s="12">
        <v>1</v>
      </c>
      <c r="D2948" s="12">
        <v>1</v>
      </c>
      <c r="E2948" s="15">
        <v>43922</v>
      </c>
      <c r="F2948" s="12">
        <v>327</v>
      </c>
      <c r="G2948" s="12">
        <v>49.050000000000011</v>
      </c>
      <c r="H2948" s="17">
        <v>1</v>
      </c>
      <c r="I2948" s="31">
        <v>15.000000000000002</v>
      </c>
      <c r="J2948" s="12">
        <v>277.95</v>
      </c>
      <c r="K2948" s="11" t="s">
        <v>20</v>
      </c>
      <c r="L2948" s="11" t="s">
        <v>100</v>
      </c>
      <c r="M2948" s="12">
        <v>94.83</v>
      </c>
      <c r="N2948" s="13">
        <v>183.12</v>
      </c>
    </row>
    <row r="2949" spans="1:14" x14ac:dyDescent="0.3">
      <c r="A2949" s="7" t="s">
        <v>6214</v>
      </c>
      <c r="B2949" s="11" t="s">
        <v>6215</v>
      </c>
      <c r="C2949" s="12">
        <v>1</v>
      </c>
      <c r="D2949" s="12">
        <v>1</v>
      </c>
      <c r="E2949" s="15">
        <v>43922</v>
      </c>
      <c r="F2949" s="12">
        <v>992</v>
      </c>
      <c r="G2949" s="12">
        <v>148.80000000000007</v>
      </c>
      <c r="H2949" s="17">
        <v>1</v>
      </c>
      <c r="I2949" s="31">
        <v>15.000000000000007</v>
      </c>
      <c r="J2949" s="12">
        <v>843.19999999999993</v>
      </c>
      <c r="K2949" s="11" t="s">
        <v>23</v>
      </c>
      <c r="L2949" s="11" t="s">
        <v>215</v>
      </c>
      <c r="M2949" s="12">
        <v>307.52</v>
      </c>
      <c r="N2949" s="13">
        <v>535.67999999999995</v>
      </c>
    </row>
    <row r="2950" spans="1:14" x14ac:dyDescent="0.3">
      <c r="A2950" s="7" t="s">
        <v>6216</v>
      </c>
      <c r="B2950" s="11" t="s">
        <v>6217</v>
      </c>
      <c r="C2950" s="12">
        <v>1</v>
      </c>
      <c r="D2950" s="12">
        <v>1</v>
      </c>
      <c r="E2950" s="15">
        <v>43922</v>
      </c>
      <c r="F2950" s="12">
        <v>1491</v>
      </c>
      <c r="G2950" s="12">
        <v>223.65000000000009</v>
      </c>
      <c r="H2950" s="17">
        <v>1</v>
      </c>
      <c r="I2950" s="31">
        <v>15.000000000000005</v>
      </c>
      <c r="J2950" s="12">
        <v>1267.3499999999999</v>
      </c>
      <c r="K2950" s="11" t="s">
        <v>26</v>
      </c>
      <c r="L2950" s="11" t="s">
        <v>31</v>
      </c>
      <c r="M2950" s="12">
        <v>506.94000000000005</v>
      </c>
      <c r="N2950" s="13">
        <v>760.40999999999985</v>
      </c>
    </row>
    <row r="2951" spans="1:14" x14ac:dyDescent="0.3">
      <c r="A2951" s="7" t="s">
        <v>6218</v>
      </c>
      <c r="B2951" s="11" t="s">
        <v>6219</v>
      </c>
      <c r="C2951" s="12">
        <v>1</v>
      </c>
      <c r="D2951" s="12">
        <v>1</v>
      </c>
      <c r="E2951" s="15">
        <v>43922</v>
      </c>
      <c r="F2951" s="12">
        <v>345</v>
      </c>
      <c r="G2951" s="12">
        <v>51.75</v>
      </c>
      <c r="H2951" s="17">
        <v>1</v>
      </c>
      <c r="I2951" s="31">
        <v>15</v>
      </c>
      <c r="J2951" s="12">
        <v>293.25</v>
      </c>
      <c r="K2951" s="11" t="s">
        <v>63</v>
      </c>
      <c r="L2951" s="11" t="s">
        <v>116</v>
      </c>
      <c r="M2951" s="12">
        <v>106.95</v>
      </c>
      <c r="N2951" s="13">
        <v>186.3</v>
      </c>
    </row>
    <row r="2952" spans="1:14" x14ac:dyDescent="0.3">
      <c r="A2952" s="7" t="s">
        <v>6220</v>
      </c>
      <c r="B2952" s="11" t="s">
        <v>6221</v>
      </c>
      <c r="C2952" s="12">
        <v>1</v>
      </c>
      <c r="D2952" s="12">
        <v>1</v>
      </c>
      <c r="E2952" s="15">
        <v>43922</v>
      </c>
      <c r="F2952" s="12">
        <v>327</v>
      </c>
      <c r="G2952" s="12">
        <v>49.050000000000011</v>
      </c>
      <c r="H2952" s="17">
        <v>1</v>
      </c>
      <c r="I2952" s="31">
        <v>15.000000000000002</v>
      </c>
      <c r="J2952" s="12">
        <v>277.95</v>
      </c>
      <c r="K2952" s="11" t="s">
        <v>20</v>
      </c>
      <c r="L2952" s="11" t="s">
        <v>100</v>
      </c>
      <c r="M2952" s="12">
        <v>94.83</v>
      </c>
      <c r="N2952" s="13">
        <v>183.12</v>
      </c>
    </row>
    <row r="2953" spans="1:14" x14ac:dyDescent="0.3">
      <c r="A2953" s="7" t="s">
        <v>6222</v>
      </c>
      <c r="B2953" s="11" t="s">
        <v>6223</v>
      </c>
      <c r="C2953" s="12">
        <v>1</v>
      </c>
      <c r="D2953" s="12">
        <v>1</v>
      </c>
      <c r="E2953" s="15">
        <v>43922</v>
      </c>
      <c r="F2953" s="12">
        <v>951</v>
      </c>
      <c r="G2953" s="12">
        <v>142.64999999999998</v>
      </c>
      <c r="H2953" s="17">
        <v>1</v>
      </c>
      <c r="I2953" s="31">
        <v>14.999999999999996</v>
      </c>
      <c r="J2953" s="12">
        <v>808.35</v>
      </c>
      <c r="K2953" s="11" t="s">
        <v>23</v>
      </c>
      <c r="L2953" s="11" t="s">
        <v>24</v>
      </c>
      <c r="M2953" s="12">
        <v>247.26000000000002</v>
      </c>
      <c r="N2953" s="13">
        <v>561.09</v>
      </c>
    </row>
    <row r="2954" spans="1:14" x14ac:dyDescent="0.3">
      <c r="A2954" s="7" t="s">
        <v>6224</v>
      </c>
      <c r="B2954" s="11" t="s">
        <v>6225</v>
      </c>
      <c r="C2954" s="12">
        <v>1</v>
      </c>
      <c r="D2954" s="12">
        <v>1</v>
      </c>
      <c r="E2954" s="15">
        <v>43922</v>
      </c>
      <c r="F2954" s="12">
        <v>948</v>
      </c>
      <c r="G2954" s="12">
        <v>142.20000000000005</v>
      </c>
      <c r="H2954" s="17">
        <v>1</v>
      </c>
      <c r="I2954" s="31">
        <v>15.000000000000005</v>
      </c>
      <c r="J2954" s="12">
        <v>805.8</v>
      </c>
      <c r="K2954" s="11" t="s">
        <v>26</v>
      </c>
      <c r="L2954" s="11" t="s">
        <v>27</v>
      </c>
      <c r="M2954" s="12">
        <v>303.36</v>
      </c>
      <c r="N2954" s="13">
        <v>502.43999999999994</v>
      </c>
    </row>
    <row r="2955" spans="1:14" x14ac:dyDescent="0.3">
      <c r="A2955" s="7" t="s">
        <v>6226</v>
      </c>
      <c r="B2955" s="11" t="s">
        <v>6227</v>
      </c>
      <c r="C2955" s="12">
        <v>1</v>
      </c>
      <c r="D2955" s="12">
        <v>1</v>
      </c>
      <c r="E2955" s="15">
        <v>43922</v>
      </c>
      <c r="F2955" s="12">
        <v>284</v>
      </c>
      <c r="G2955" s="12">
        <v>42.599999999999994</v>
      </c>
      <c r="H2955" s="17">
        <v>1</v>
      </c>
      <c r="I2955" s="31">
        <v>14.999999999999996</v>
      </c>
      <c r="J2955" s="12">
        <v>241.4</v>
      </c>
      <c r="K2955" s="11" t="s">
        <v>60</v>
      </c>
      <c r="L2955" s="11" t="s">
        <v>109</v>
      </c>
      <c r="M2955" s="12">
        <v>76.680000000000007</v>
      </c>
      <c r="N2955" s="13">
        <v>164.72</v>
      </c>
    </row>
    <row r="2956" spans="1:14" x14ac:dyDescent="0.3">
      <c r="A2956" s="7" t="s">
        <v>6228</v>
      </c>
      <c r="B2956" s="11" t="s">
        <v>6229</v>
      </c>
      <c r="C2956" s="12">
        <v>1</v>
      </c>
      <c r="D2956" s="12">
        <v>1</v>
      </c>
      <c r="E2956" s="15">
        <v>43922</v>
      </c>
      <c r="F2956" s="12">
        <v>383</v>
      </c>
      <c r="G2956" s="12">
        <v>57.449999999999989</v>
      </c>
      <c r="H2956" s="17">
        <v>1</v>
      </c>
      <c r="I2956" s="31">
        <v>14.999999999999996</v>
      </c>
      <c r="J2956" s="12">
        <v>325.55</v>
      </c>
      <c r="K2956" s="11" t="s">
        <v>63</v>
      </c>
      <c r="L2956" s="11" t="s">
        <v>66</v>
      </c>
      <c r="M2956" s="12">
        <v>122.56</v>
      </c>
      <c r="N2956" s="13">
        <v>202.99</v>
      </c>
    </row>
    <row r="2957" spans="1:14" x14ac:dyDescent="0.3">
      <c r="A2957" s="7" t="s">
        <v>6230</v>
      </c>
      <c r="B2957" s="11" t="s">
        <v>6231</v>
      </c>
      <c r="C2957" s="12">
        <v>1</v>
      </c>
      <c r="D2957" s="12">
        <v>1</v>
      </c>
      <c r="E2957" s="15">
        <v>43922</v>
      </c>
      <c r="F2957" s="12">
        <v>168</v>
      </c>
      <c r="G2957" s="12">
        <v>25.200000000000017</v>
      </c>
      <c r="H2957" s="17">
        <v>1</v>
      </c>
      <c r="I2957" s="31">
        <v>15.000000000000011</v>
      </c>
      <c r="J2957" s="12">
        <v>142.79999999999998</v>
      </c>
      <c r="K2957" s="11" t="s">
        <v>11</v>
      </c>
      <c r="L2957" s="11" t="s">
        <v>12</v>
      </c>
      <c r="M2957" s="12">
        <v>25.2</v>
      </c>
      <c r="N2957" s="13">
        <v>117.59999999999998</v>
      </c>
    </row>
    <row r="2958" spans="1:14" x14ac:dyDescent="0.3">
      <c r="A2958" s="7" t="s">
        <v>6232</v>
      </c>
      <c r="B2958" s="11" t="s">
        <v>6233</v>
      </c>
      <c r="C2958" s="12">
        <v>1</v>
      </c>
      <c r="D2958" s="12">
        <v>1</v>
      </c>
      <c r="E2958" s="15">
        <v>43922</v>
      </c>
      <c r="F2958" s="12">
        <v>523</v>
      </c>
      <c r="G2958" s="12">
        <v>78.449999999999989</v>
      </c>
      <c r="H2958" s="17">
        <v>1</v>
      </c>
      <c r="I2958" s="31">
        <v>14.999999999999996</v>
      </c>
      <c r="J2958" s="12">
        <v>444.55</v>
      </c>
      <c r="K2958" s="11" t="s">
        <v>44</v>
      </c>
      <c r="L2958" s="11" t="s">
        <v>45</v>
      </c>
      <c r="M2958" s="12">
        <v>156.9</v>
      </c>
      <c r="N2958" s="13">
        <v>287.64999999999998</v>
      </c>
    </row>
    <row r="2959" spans="1:14" x14ac:dyDescent="0.3">
      <c r="A2959" s="7" t="s">
        <v>6234</v>
      </c>
      <c r="B2959" s="11" t="s">
        <v>6235</v>
      </c>
      <c r="C2959" s="12">
        <v>1</v>
      </c>
      <c r="D2959" s="12">
        <v>1</v>
      </c>
      <c r="E2959" s="15">
        <v>43922</v>
      </c>
      <c r="F2959" s="12">
        <v>367</v>
      </c>
      <c r="G2959" s="12">
        <v>55.050000000000011</v>
      </c>
      <c r="H2959" s="17">
        <v>1</v>
      </c>
      <c r="I2959" s="31">
        <v>15.000000000000002</v>
      </c>
      <c r="J2959" s="12">
        <v>311.95</v>
      </c>
      <c r="K2959" s="11" t="s">
        <v>60</v>
      </c>
      <c r="L2959" s="11" t="s">
        <v>538</v>
      </c>
      <c r="M2959" s="12">
        <v>110.1</v>
      </c>
      <c r="N2959" s="13">
        <v>201.85</v>
      </c>
    </row>
    <row r="2960" spans="1:14" x14ac:dyDescent="0.3">
      <c r="A2960" s="7" t="s">
        <v>6236</v>
      </c>
      <c r="B2960" s="11" t="s">
        <v>6237</v>
      </c>
      <c r="C2960" s="12">
        <v>1</v>
      </c>
      <c r="D2960" s="12">
        <v>1</v>
      </c>
      <c r="E2960" s="15">
        <v>43922</v>
      </c>
      <c r="F2960" s="12">
        <v>383</v>
      </c>
      <c r="G2960" s="12">
        <v>57.449999999999989</v>
      </c>
      <c r="H2960" s="17">
        <v>1</v>
      </c>
      <c r="I2960" s="31">
        <v>14.999999999999996</v>
      </c>
      <c r="J2960" s="12">
        <v>325.55</v>
      </c>
      <c r="K2960" s="11" t="s">
        <v>63</v>
      </c>
      <c r="L2960" s="11" t="s">
        <v>66</v>
      </c>
      <c r="M2960" s="12">
        <v>122.56</v>
      </c>
      <c r="N2960" s="13">
        <v>202.99</v>
      </c>
    </row>
    <row r="2961" spans="1:14" x14ac:dyDescent="0.3">
      <c r="A2961" s="7" t="s">
        <v>6238</v>
      </c>
      <c r="B2961" s="11" t="s">
        <v>6239</v>
      </c>
      <c r="C2961" s="12">
        <v>1</v>
      </c>
      <c r="D2961" s="12">
        <v>1</v>
      </c>
      <c r="E2961" s="15">
        <v>43922</v>
      </c>
      <c r="F2961" s="12">
        <v>538</v>
      </c>
      <c r="G2961" s="12">
        <v>80.699999999999989</v>
      </c>
      <c r="H2961" s="17">
        <v>1</v>
      </c>
      <c r="I2961" s="31">
        <v>14.999999999999996</v>
      </c>
      <c r="J2961" s="12">
        <v>457.3</v>
      </c>
      <c r="K2961" s="11" t="s">
        <v>44</v>
      </c>
      <c r="L2961" s="11" t="s">
        <v>47</v>
      </c>
      <c r="M2961" s="12">
        <v>145.26000000000002</v>
      </c>
      <c r="N2961" s="13">
        <v>312.03999999999996</v>
      </c>
    </row>
    <row r="2962" spans="1:14" x14ac:dyDescent="0.3">
      <c r="A2962" s="7" t="s">
        <v>6240</v>
      </c>
      <c r="B2962" s="11" t="s">
        <v>6241</v>
      </c>
      <c r="C2962" s="12">
        <v>1</v>
      </c>
      <c r="D2962" s="12">
        <v>1</v>
      </c>
      <c r="E2962" s="15">
        <v>43922</v>
      </c>
      <c r="F2962" s="12">
        <v>228</v>
      </c>
      <c r="G2962" s="12">
        <v>34.200000000000017</v>
      </c>
      <c r="H2962" s="17">
        <v>1</v>
      </c>
      <c r="I2962" s="31">
        <v>15.000000000000007</v>
      </c>
      <c r="J2962" s="12">
        <v>193.79999999999998</v>
      </c>
      <c r="K2962" s="11" t="s">
        <v>60</v>
      </c>
      <c r="L2962" s="11" t="s">
        <v>557</v>
      </c>
      <c r="M2962" s="12">
        <v>79.8</v>
      </c>
      <c r="N2962" s="13">
        <v>113.99999999999999</v>
      </c>
    </row>
    <row r="2963" spans="1:14" x14ac:dyDescent="0.3">
      <c r="A2963" s="7" t="s">
        <v>6242</v>
      </c>
      <c r="B2963" s="11" t="s">
        <v>6243</v>
      </c>
      <c r="C2963" s="12">
        <v>1</v>
      </c>
      <c r="D2963" s="12">
        <v>1</v>
      </c>
      <c r="E2963" s="15">
        <v>43922</v>
      </c>
      <c r="F2963" s="12">
        <v>1101</v>
      </c>
      <c r="G2963" s="12">
        <v>165.14999999999998</v>
      </c>
      <c r="H2963" s="17">
        <v>1</v>
      </c>
      <c r="I2963" s="31">
        <v>14.999999999999996</v>
      </c>
      <c r="J2963" s="12">
        <v>935.85</v>
      </c>
      <c r="K2963" s="11" t="s">
        <v>26</v>
      </c>
      <c r="L2963" s="11" t="s">
        <v>33</v>
      </c>
      <c r="M2963" s="12">
        <v>396.36</v>
      </c>
      <c r="N2963" s="13">
        <v>539.49</v>
      </c>
    </row>
    <row r="2964" spans="1:14" x14ac:dyDescent="0.3">
      <c r="A2964" s="7" t="s">
        <v>6244</v>
      </c>
      <c r="B2964" s="11" t="s">
        <v>6245</v>
      </c>
      <c r="C2964" s="12">
        <v>1</v>
      </c>
      <c r="D2964" s="12">
        <v>1</v>
      </c>
      <c r="E2964" s="15">
        <v>43922</v>
      </c>
      <c r="F2964" s="12">
        <v>579</v>
      </c>
      <c r="G2964" s="12">
        <v>86.850000000000023</v>
      </c>
      <c r="H2964" s="17">
        <v>1</v>
      </c>
      <c r="I2964" s="31">
        <v>15.000000000000005</v>
      </c>
      <c r="J2964" s="12">
        <v>492.15</v>
      </c>
      <c r="K2964" s="11" t="s">
        <v>41</v>
      </c>
      <c r="L2964" s="11" t="s">
        <v>197</v>
      </c>
      <c r="M2964" s="12">
        <v>167.91</v>
      </c>
      <c r="N2964" s="13">
        <v>324.24</v>
      </c>
    </row>
    <row r="2965" spans="1:14" x14ac:dyDescent="0.3">
      <c r="A2965" s="7" t="s">
        <v>6246</v>
      </c>
      <c r="B2965" s="11" t="s">
        <v>6247</v>
      </c>
      <c r="C2965" s="12">
        <v>1</v>
      </c>
      <c r="D2965" s="12">
        <v>1</v>
      </c>
      <c r="E2965" s="15">
        <v>43922</v>
      </c>
      <c r="F2965" s="12">
        <v>646</v>
      </c>
      <c r="G2965" s="12">
        <v>96.899999999999977</v>
      </c>
      <c r="H2965" s="17">
        <v>1</v>
      </c>
      <c r="I2965" s="31">
        <v>14.999999999999996</v>
      </c>
      <c r="J2965" s="12">
        <v>549.1</v>
      </c>
      <c r="K2965" s="11" t="s">
        <v>41</v>
      </c>
      <c r="L2965" s="11" t="s">
        <v>201</v>
      </c>
      <c r="M2965" s="12">
        <v>348.84000000000003</v>
      </c>
      <c r="N2965" s="13">
        <v>200.26</v>
      </c>
    </row>
    <row r="2966" spans="1:14" x14ac:dyDescent="0.3">
      <c r="A2966" s="7" t="s">
        <v>6248</v>
      </c>
      <c r="B2966" s="11" t="s">
        <v>6249</v>
      </c>
      <c r="C2966" s="12">
        <v>1</v>
      </c>
      <c r="D2966" s="12">
        <v>1</v>
      </c>
      <c r="E2966" s="15">
        <v>43922</v>
      </c>
      <c r="F2966" s="12">
        <v>585</v>
      </c>
      <c r="G2966" s="12">
        <v>87.75</v>
      </c>
      <c r="H2966" s="17">
        <v>1</v>
      </c>
      <c r="I2966" s="31">
        <v>15</v>
      </c>
      <c r="J2966" s="12">
        <v>497.25</v>
      </c>
      <c r="K2966" s="11" t="s">
        <v>41</v>
      </c>
      <c r="L2966" s="11" t="s">
        <v>2042</v>
      </c>
      <c r="M2966" s="12">
        <v>351</v>
      </c>
      <c r="N2966" s="13">
        <v>146.25</v>
      </c>
    </row>
    <row r="2967" spans="1:14" x14ac:dyDescent="0.3">
      <c r="A2967" s="7" t="s">
        <v>6250</v>
      </c>
      <c r="B2967" s="11" t="s">
        <v>6251</v>
      </c>
      <c r="C2967" s="12">
        <v>1</v>
      </c>
      <c r="D2967" s="12">
        <v>1</v>
      </c>
      <c r="E2967" s="15">
        <v>43922</v>
      </c>
      <c r="F2967" s="12">
        <v>551</v>
      </c>
      <c r="G2967" s="12">
        <v>82.650000000000034</v>
      </c>
      <c r="H2967" s="17">
        <v>1</v>
      </c>
      <c r="I2967" s="31">
        <v>15.000000000000005</v>
      </c>
      <c r="J2967" s="12">
        <v>468.34999999999997</v>
      </c>
      <c r="K2967" s="11" t="s">
        <v>41</v>
      </c>
      <c r="L2967" s="11" t="s">
        <v>204</v>
      </c>
      <c r="M2967" s="12">
        <v>264.48</v>
      </c>
      <c r="N2967" s="13">
        <v>203.86999999999995</v>
      </c>
    </row>
    <row r="2968" spans="1:14" x14ac:dyDescent="0.3">
      <c r="A2968" s="7" t="s">
        <v>6252</v>
      </c>
      <c r="B2968" s="11" t="s">
        <v>6253</v>
      </c>
      <c r="C2968" s="12">
        <v>1</v>
      </c>
      <c r="D2968" s="12">
        <v>1</v>
      </c>
      <c r="E2968" s="15">
        <v>43922</v>
      </c>
      <c r="F2968" s="12">
        <v>951</v>
      </c>
      <c r="G2968" s="12">
        <v>142.64999999999998</v>
      </c>
      <c r="H2968" s="17">
        <v>1</v>
      </c>
      <c r="I2968" s="31">
        <v>14.999999999999996</v>
      </c>
      <c r="J2968" s="12">
        <v>808.35</v>
      </c>
      <c r="K2968" s="11" t="s">
        <v>23</v>
      </c>
      <c r="L2968" s="11" t="s">
        <v>24</v>
      </c>
      <c r="M2968" s="12">
        <v>247.26000000000002</v>
      </c>
      <c r="N2968" s="13">
        <v>561.09</v>
      </c>
    </row>
    <row r="2969" spans="1:14" x14ac:dyDescent="0.3">
      <c r="A2969" s="7" t="s">
        <v>6254</v>
      </c>
      <c r="B2969" s="11" t="s">
        <v>6255</v>
      </c>
      <c r="C2969" s="12">
        <v>1</v>
      </c>
      <c r="D2969" s="12">
        <v>1</v>
      </c>
      <c r="E2969" s="15">
        <v>43922</v>
      </c>
      <c r="F2969" s="12">
        <v>1576</v>
      </c>
      <c r="G2969" s="12">
        <v>236.40000000000009</v>
      </c>
      <c r="H2969" s="17">
        <v>1</v>
      </c>
      <c r="I2969" s="31">
        <v>15.000000000000005</v>
      </c>
      <c r="J2969" s="12">
        <v>1339.6</v>
      </c>
      <c r="K2969" s="11" t="s">
        <v>26</v>
      </c>
      <c r="L2969" s="11" t="s">
        <v>407</v>
      </c>
      <c r="M2969" s="12">
        <v>520.08000000000004</v>
      </c>
      <c r="N2969" s="13">
        <v>819.51999999999987</v>
      </c>
    </row>
    <row r="2970" spans="1:14" x14ac:dyDescent="0.3">
      <c r="A2970" s="7" t="s">
        <v>6256</v>
      </c>
      <c r="B2970" s="11" t="s">
        <v>6257</v>
      </c>
      <c r="C2970" s="12">
        <v>1</v>
      </c>
      <c r="D2970" s="12">
        <v>1</v>
      </c>
      <c r="E2970" s="15">
        <v>43922</v>
      </c>
      <c r="F2970" s="12">
        <v>510</v>
      </c>
      <c r="G2970" s="12">
        <v>76.5</v>
      </c>
      <c r="H2970" s="17">
        <v>1</v>
      </c>
      <c r="I2970" s="31">
        <v>15</v>
      </c>
      <c r="J2970" s="12">
        <v>433.5</v>
      </c>
      <c r="K2970" s="11" t="s">
        <v>41</v>
      </c>
      <c r="L2970" s="11" t="s">
        <v>42</v>
      </c>
      <c r="M2970" s="12">
        <v>163.20000000000002</v>
      </c>
      <c r="N2970" s="13">
        <v>270.29999999999995</v>
      </c>
    </row>
    <row r="2971" spans="1:14" x14ac:dyDescent="0.3">
      <c r="A2971" s="7" t="s">
        <v>6258</v>
      </c>
      <c r="B2971" s="11" t="s">
        <v>6259</v>
      </c>
      <c r="C2971" s="12">
        <v>1</v>
      </c>
      <c r="D2971" s="12">
        <v>1</v>
      </c>
      <c r="E2971" s="15">
        <v>43922</v>
      </c>
      <c r="F2971" s="12">
        <v>579</v>
      </c>
      <c r="G2971" s="12">
        <v>86.850000000000023</v>
      </c>
      <c r="H2971" s="17">
        <v>1</v>
      </c>
      <c r="I2971" s="31">
        <v>15.000000000000005</v>
      </c>
      <c r="J2971" s="12">
        <v>492.15</v>
      </c>
      <c r="K2971" s="11" t="s">
        <v>41</v>
      </c>
      <c r="L2971" s="11" t="s">
        <v>197</v>
      </c>
      <c r="M2971" s="12">
        <v>167.91</v>
      </c>
      <c r="N2971" s="13">
        <v>324.24</v>
      </c>
    </row>
    <row r="2972" spans="1:14" x14ac:dyDescent="0.3">
      <c r="A2972" s="7" t="s">
        <v>6260</v>
      </c>
      <c r="B2972" s="11" t="s">
        <v>6261</v>
      </c>
      <c r="C2972" s="12">
        <v>1</v>
      </c>
      <c r="D2972" s="12">
        <v>1</v>
      </c>
      <c r="E2972" s="15">
        <v>43922</v>
      </c>
      <c r="F2972" s="12">
        <v>255</v>
      </c>
      <c r="G2972" s="12">
        <v>38.25</v>
      </c>
      <c r="H2972" s="17">
        <v>1</v>
      </c>
      <c r="I2972" s="31">
        <v>15</v>
      </c>
      <c r="J2972" s="12">
        <v>216.75</v>
      </c>
      <c r="K2972" s="11" t="s">
        <v>20</v>
      </c>
      <c r="L2972" s="11" t="s">
        <v>102</v>
      </c>
      <c r="M2972" s="12">
        <v>66.3</v>
      </c>
      <c r="N2972" s="13">
        <v>150.44999999999999</v>
      </c>
    </row>
    <row r="2973" spans="1:14" x14ac:dyDescent="0.3">
      <c r="A2973" s="7" t="s">
        <v>6262</v>
      </c>
      <c r="B2973" s="11" t="s">
        <v>6263</v>
      </c>
      <c r="C2973" s="12">
        <v>1</v>
      </c>
      <c r="D2973" s="12">
        <v>1</v>
      </c>
      <c r="E2973" s="15">
        <v>43922</v>
      </c>
      <c r="F2973" s="12">
        <v>383</v>
      </c>
      <c r="G2973" s="12">
        <v>57.449999999999989</v>
      </c>
      <c r="H2973" s="17">
        <v>1</v>
      </c>
      <c r="I2973" s="31">
        <v>14.999999999999996</v>
      </c>
      <c r="J2973" s="12">
        <v>325.55</v>
      </c>
      <c r="K2973" s="11" t="s">
        <v>63</v>
      </c>
      <c r="L2973" s="11" t="s">
        <v>66</v>
      </c>
      <c r="M2973" s="12">
        <v>122.56</v>
      </c>
      <c r="N2973" s="13">
        <v>202.99</v>
      </c>
    </row>
    <row r="2974" spans="1:14" x14ac:dyDescent="0.3">
      <c r="A2974" s="7" t="s">
        <v>6264</v>
      </c>
      <c r="B2974" s="11" t="s">
        <v>6265</v>
      </c>
      <c r="C2974" s="12">
        <v>1</v>
      </c>
      <c r="D2974" s="12">
        <v>1</v>
      </c>
      <c r="E2974" s="15">
        <v>43922</v>
      </c>
      <c r="F2974" s="12">
        <v>144</v>
      </c>
      <c r="G2974" s="12">
        <v>21.600000000000009</v>
      </c>
      <c r="H2974" s="17">
        <v>1</v>
      </c>
      <c r="I2974" s="31">
        <v>15.000000000000005</v>
      </c>
      <c r="J2974" s="12">
        <v>122.39999999999999</v>
      </c>
      <c r="K2974" s="11" t="s">
        <v>11</v>
      </c>
      <c r="L2974" s="11" t="s">
        <v>119</v>
      </c>
      <c r="M2974" s="12">
        <v>66.240000000000009</v>
      </c>
      <c r="N2974" s="13">
        <v>56.159999999999982</v>
      </c>
    </row>
    <row r="2975" spans="1:14" x14ac:dyDescent="0.3">
      <c r="A2975" s="7" t="s">
        <v>6266</v>
      </c>
      <c r="B2975" s="11" t="s">
        <v>6267</v>
      </c>
      <c r="C2975" s="12">
        <v>1</v>
      </c>
      <c r="D2975" s="12">
        <v>1</v>
      </c>
      <c r="E2975" s="15">
        <v>43922</v>
      </c>
      <c r="F2975" s="12">
        <v>192</v>
      </c>
      <c r="G2975" s="12">
        <v>28.800000000000011</v>
      </c>
      <c r="H2975" s="17">
        <v>1</v>
      </c>
      <c r="I2975" s="31">
        <v>15.000000000000005</v>
      </c>
      <c r="J2975" s="12">
        <v>163.19999999999999</v>
      </c>
      <c r="K2975" s="11" t="s">
        <v>14</v>
      </c>
      <c r="L2975" s="11" t="s">
        <v>78</v>
      </c>
      <c r="M2975" s="12">
        <v>34.56</v>
      </c>
      <c r="N2975" s="13">
        <v>128.63999999999999</v>
      </c>
    </row>
    <row r="2976" spans="1:14" x14ac:dyDescent="0.3">
      <c r="A2976" s="7" t="s">
        <v>6268</v>
      </c>
      <c r="B2976" s="11" t="s">
        <v>6269</v>
      </c>
      <c r="C2976" s="12">
        <v>1</v>
      </c>
      <c r="D2976" s="12">
        <v>1</v>
      </c>
      <c r="E2976" s="15">
        <v>43922</v>
      </c>
      <c r="F2976" s="12">
        <v>255</v>
      </c>
      <c r="G2976" s="12">
        <v>38.25</v>
      </c>
      <c r="H2976" s="17">
        <v>1</v>
      </c>
      <c r="I2976" s="31">
        <v>15</v>
      </c>
      <c r="J2976" s="12">
        <v>216.75</v>
      </c>
      <c r="K2976" s="11" t="s">
        <v>20</v>
      </c>
      <c r="L2976" s="11" t="s">
        <v>102</v>
      </c>
      <c r="M2976" s="12">
        <v>66.3</v>
      </c>
      <c r="N2976" s="13">
        <v>150.44999999999999</v>
      </c>
    </row>
    <row r="2977" spans="1:14" x14ac:dyDescent="0.3">
      <c r="A2977" s="7" t="s">
        <v>6270</v>
      </c>
      <c r="B2977" s="11" t="s">
        <v>6271</v>
      </c>
      <c r="C2977" s="12">
        <v>1</v>
      </c>
      <c r="D2977" s="12">
        <v>1</v>
      </c>
      <c r="E2977" s="15">
        <v>43922</v>
      </c>
      <c r="F2977" s="12">
        <v>1491</v>
      </c>
      <c r="G2977" s="12">
        <v>223.65000000000009</v>
      </c>
      <c r="H2977" s="17">
        <v>1</v>
      </c>
      <c r="I2977" s="31">
        <v>15.000000000000005</v>
      </c>
      <c r="J2977" s="12">
        <v>1267.3499999999999</v>
      </c>
      <c r="K2977" s="11" t="s">
        <v>26</v>
      </c>
      <c r="L2977" s="11" t="s">
        <v>31</v>
      </c>
      <c r="M2977" s="12">
        <v>506.94000000000005</v>
      </c>
      <c r="N2977" s="13">
        <v>760.40999999999985</v>
      </c>
    </row>
    <row r="2978" spans="1:14" x14ac:dyDescent="0.3">
      <c r="A2978" s="7" t="s">
        <v>6272</v>
      </c>
      <c r="B2978" s="11" t="s">
        <v>6273</v>
      </c>
      <c r="C2978" s="12">
        <v>1</v>
      </c>
      <c r="D2978" s="12">
        <v>1</v>
      </c>
      <c r="E2978" s="15">
        <v>43922</v>
      </c>
      <c r="F2978" s="12">
        <v>255</v>
      </c>
      <c r="G2978" s="12">
        <v>38.25</v>
      </c>
      <c r="H2978" s="17">
        <v>1</v>
      </c>
      <c r="I2978" s="31">
        <v>15</v>
      </c>
      <c r="J2978" s="12">
        <v>216.75</v>
      </c>
      <c r="K2978" s="11" t="s">
        <v>20</v>
      </c>
      <c r="L2978" s="11" t="s">
        <v>102</v>
      </c>
      <c r="M2978" s="12">
        <v>66.3</v>
      </c>
      <c r="N2978" s="13">
        <v>150.44999999999999</v>
      </c>
    </row>
    <row r="2979" spans="1:14" x14ac:dyDescent="0.3">
      <c r="A2979" s="7" t="s">
        <v>6274</v>
      </c>
      <c r="B2979" s="11" t="s">
        <v>6275</v>
      </c>
      <c r="C2979" s="12">
        <v>1</v>
      </c>
      <c r="D2979" s="12">
        <v>1</v>
      </c>
      <c r="E2979" s="15">
        <v>43922</v>
      </c>
      <c r="F2979" s="12">
        <v>889</v>
      </c>
      <c r="G2979" s="12">
        <v>133.35000000000002</v>
      </c>
      <c r="H2979" s="17">
        <v>1</v>
      </c>
      <c r="I2979" s="31">
        <v>15.000000000000002</v>
      </c>
      <c r="J2979" s="12">
        <v>755.65</v>
      </c>
      <c r="K2979" s="11" t="s">
        <v>23</v>
      </c>
      <c r="L2979" s="11" t="s">
        <v>309</v>
      </c>
      <c r="M2979" s="12">
        <v>222.25</v>
      </c>
      <c r="N2979" s="13">
        <v>533.4</v>
      </c>
    </row>
    <row r="2980" spans="1:14" x14ac:dyDescent="0.3">
      <c r="A2980" s="7" t="s">
        <v>6276</v>
      </c>
      <c r="B2980" s="11" t="s">
        <v>6277</v>
      </c>
      <c r="C2980" s="12">
        <v>1</v>
      </c>
      <c r="D2980" s="12">
        <v>1</v>
      </c>
      <c r="E2980" s="15">
        <v>43922</v>
      </c>
      <c r="F2980" s="12">
        <v>383</v>
      </c>
      <c r="G2980" s="12">
        <v>57.449999999999989</v>
      </c>
      <c r="H2980" s="17">
        <v>1</v>
      </c>
      <c r="I2980" s="31">
        <v>14.999999999999996</v>
      </c>
      <c r="J2980" s="12">
        <v>325.55</v>
      </c>
      <c r="K2980" s="11" t="s">
        <v>63</v>
      </c>
      <c r="L2980" s="11" t="s">
        <v>66</v>
      </c>
      <c r="M2980" s="12">
        <v>122.56</v>
      </c>
      <c r="N2980" s="13">
        <v>202.99</v>
      </c>
    </row>
    <row r="2981" spans="1:14" x14ac:dyDescent="0.3">
      <c r="A2981" s="7" t="s">
        <v>6278</v>
      </c>
      <c r="B2981" s="11" t="s">
        <v>6279</v>
      </c>
      <c r="C2981" s="12">
        <v>1</v>
      </c>
      <c r="D2981" s="12">
        <v>1</v>
      </c>
      <c r="E2981" s="15">
        <v>43922</v>
      </c>
      <c r="F2981" s="12">
        <v>506</v>
      </c>
      <c r="G2981" s="12">
        <v>75.900000000000034</v>
      </c>
      <c r="H2981" s="17">
        <v>1</v>
      </c>
      <c r="I2981" s="31">
        <v>15.000000000000007</v>
      </c>
      <c r="J2981" s="12">
        <v>430.09999999999997</v>
      </c>
      <c r="K2981" s="11" t="s">
        <v>44</v>
      </c>
      <c r="L2981" s="11" t="s">
        <v>58</v>
      </c>
      <c r="M2981" s="12">
        <v>146.73999999999998</v>
      </c>
      <c r="N2981" s="13">
        <v>283.36</v>
      </c>
    </row>
    <row r="2982" spans="1:14" x14ac:dyDescent="0.3">
      <c r="A2982" s="7" t="s">
        <v>6280</v>
      </c>
      <c r="B2982" s="11" t="s">
        <v>6281</v>
      </c>
      <c r="C2982" s="12">
        <v>1</v>
      </c>
      <c r="D2982" s="12">
        <v>1</v>
      </c>
      <c r="E2982" s="15">
        <v>43922</v>
      </c>
      <c r="F2982" s="12">
        <v>312</v>
      </c>
      <c r="G2982" s="12">
        <v>46.800000000000011</v>
      </c>
      <c r="H2982" s="17">
        <v>1</v>
      </c>
      <c r="I2982" s="31">
        <v>15.000000000000005</v>
      </c>
      <c r="J2982" s="12">
        <v>265.2</v>
      </c>
      <c r="K2982" s="11" t="s">
        <v>60</v>
      </c>
      <c r="L2982" s="11" t="s">
        <v>61</v>
      </c>
      <c r="M2982" s="12">
        <v>99.84</v>
      </c>
      <c r="N2982" s="13">
        <v>165.35999999999999</v>
      </c>
    </row>
    <row r="2983" spans="1:14" x14ac:dyDescent="0.3">
      <c r="A2983" s="7" t="s">
        <v>6282</v>
      </c>
      <c r="B2983" s="11" t="s">
        <v>6283</v>
      </c>
      <c r="C2983" s="12">
        <v>1</v>
      </c>
      <c r="D2983" s="12">
        <v>1</v>
      </c>
      <c r="E2983" s="15">
        <v>43922</v>
      </c>
      <c r="F2983" s="12">
        <v>447</v>
      </c>
      <c r="G2983" s="12">
        <v>67.050000000000011</v>
      </c>
      <c r="H2983" s="17">
        <v>1</v>
      </c>
      <c r="I2983" s="31">
        <v>15.000000000000002</v>
      </c>
      <c r="J2983" s="12">
        <v>379.95</v>
      </c>
      <c r="K2983" s="11" t="s">
        <v>63</v>
      </c>
      <c r="L2983" s="11" t="s">
        <v>64</v>
      </c>
      <c r="M2983" s="12">
        <v>156.44999999999999</v>
      </c>
      <c r="N2983" s="13">
        <v>223.5</v>
      </c>
    </row>
    <row r="2984" spans="1:14" x14ac:dyDescent="0.3">
      <c r="A2984" s="7" t="s">
        <v>6284</v>
      </c>
      <c r="B2984" s="11" t="s">
        <v>6285</v>
      </c>
      <c r="C2984" s="12">
        <v>1</v>
      </c>
      <c r="D2984" s="12">
        <v>1</v>
      </c>
      <c r="E2984" s="15">
        <v>43922</v>
      </c>
      <c r="F2984" s="12">
        <v>383</v>
      </c>
      <c r="G2984" s="12">
        <v>57.449999999999989</v>
      </c>
      <c r="H2984" s="17">
        <v>1</v>
      </c>
      <c r="I2984" s="31">
        <v>14.999999999999996</v>
      </c>
      <c r="J2984" s="12">
        <v>325.55</v>
      </c>
      <c r="K2984" s="11" t="s">
        <v>63</v>
      </c>
      <c r="L2984" s="11" t="s">
        <v>66</v>
      </c>
      <c r="M2984" s="12">
        <v>122.56</v>
      </c>
      <c r="N2984" s="13">
        <v>202.99</v>
      </c>
    </row>
    <row r="2985" spans="1:14" x14ac:dyDescent="0.3">
      <c r="A2985" s="7" t="s">
        <v>6286</v>
      </c>
      <c r="B2985" s="11" t="s">
        <v>6287</v>
      </c>
      <c r="C2985" s="12">
        <v>1</v>
      </c>
      <c r="D2985" s="12">
        <v>1</v>
      </c>
      <c r="E2985" s="15">
        <v>43922</v>
      </c>
      <c r="F2985" s="12">
        <v>168</v>
      </c>
      <c r="G2985" s="12">
        <v>25.200000000000017</v>
      </c>
      <c r="H2985" s="17">
        <v>1</v>
      </c>
      <c r="I2985" s="31">
        <v>15.000000000000011</v>
      </c>
      <c r="J2985" s="12">
        <v>142.79999999999998</v>
      </c>
      <c r="K2985" s="11" t="s">
        <v>11</v>
      </c>
      <c r="L2985" s="11" t="s">
        <v>121</v>
      </c>
      <c r="M2985" s="12">
        <v>75.600000000000009</v>
      </c>
      <c r="N2985" s="13">
        <v>67.199999999999974</v>
      </c>
    </row>
    <row r="2986" spans="1:14" x14ac:dyDescent="0.3">
      <c r="A2986" s="7" t="s">
        <v>6288</v>
      </c>
      <c r="B2986" s="11" t="s">
        <v>6289</v>
      </c>
      <c r="C2986" s="12">
        <v>1</v>
      </c>
      <c r="D2986" s="12">
        <v>1</v>
      </c>
      <c r="E2986" s="15">
        <v>43922</v>
      </c>
      <c r="F2986" s="12">
        <v>144</v>
      </c>
      <c r="G2986" s="12">
        <v>21.600000000000009</v>
      </c>
      <c r="H2986" s="17">
        <v>1</v>
      </c>
      <c r="I2986" s="31">
        <v>15.000000000000005</v>
      </c>
      <c r="J2986" s="12">
        <v>122.39999999999999</v>
      </c>
      <c r="K2986" s="11" t="s">
        <v>11</v>
      </c>
      <c r="L2986" s="11" t="s">
        <v>119</v>
      </c>
      <c r="M2986" s="12">
        <v>66.240000000000009</v>
      </c>
      <c r="N2986" s="13">
        <v>56.159999999999982</v>
      </c>
    </row>
    <row r="2987" spans="1:14" x14ac:dyDescent="0.3">
      <c r="A2987" s="7" t="s">
        <v>6290</v>
      </c>
      <c r="B2987" s="11" t="s">
        <v>6291</v>
      </c>
      <c r="C2987" s="12">
        <v>1</v>
      </c>
      <c r="D2987" s="12">
        <v>1</v>
      </c>
      <c r="E2987" s="15">
        <v>43922</v>
      </c>
      <c r="F2987" s="12">
        <v>220</v>
      </c>
      <c r="G2987" s="12">
        <v>33</v>
      </c>
      <c r="H2987" s="17">
        <v>1</v>
      </c>
      <c r="I2987" s="31">
        <v>15</v>
      </c>
      <c r="J2987" s="12">
        <v>187</v>
      </c>
      <c r="K2987" s="11" t="s">
        <v>14</v>
      </c>
      <c r="L2987" s="11" t="s">
        <v>15</v>
      </c>
      <c r="M2987" s="12">
        <v>39.6</v>
      </c>
      <c r="N2987" s="13">
        <v>147.4</v>
      </c>
    </row>
    <row r="2988" spans="1:14" x14ac:dyDescent="0.3">
      <c r="A2988" s="7" t="s">
        <v>6292</v>
      </c>
      <c r="B2988" s="11" t="s">
        <v>6293</v>
      </c>
      <c r="C2988" s="12">
        <v>1</v>
      </c>
      <c r="D2988" s="12">
        <v>1</v>
      </c>
      <c r="E2988" s="15">
        <v>43922</v>
      </c>
      <c r="F2988" s="12">
        <v>220</v>
      </c>
      <c r="G2988" s="12">
        <v>33</v>
      </c>
      <c r="H2988" s="17">
        <v>1</v>
      </c>
      <c r="I2988" s="31">
        <v>15</v>
      </c>
      <c r="J2988" s="12">
        <v>187</v>
      </c>
      <c r="K2988" s="11" t="s">
        <v>14</v>
      </c>
      <c r="L2988" s="11" t="s">
        <v>15</v>
      </c>
      <c r="M2988" s="12">
        <v>39.6</v>
      </c>
      <c r="N2988" s="13">
        <v>147.4</v>
      </c>
    </row>
    <row r="2989" spans="1:14" x14ac:dyDescent="0.3">
      <c r="A2989" s="7" t="s">
        <v>6294</v>
      </c>
      <c r="B2989" s="11" t="s">
        <v>6295</v>
      </c>
      <c r="C2989" s="12">
        <v>1</v>
      </c>
      <c r="D2989" s="12">
        <v>1</v>
      </c>
      <c r="E2989" s="15">
        <v>43922</v>
      </c>
      <c r="F2989" s="12">
        <v>240</v>
      </c>
      <c r="G2989" s="12">
        <v>36</v>
      </c>
      <c r="H2989" s="17">
        <v>1</v>
      </c>
      <c r="I2989" s="31">
        <v>15</v>
      </c>
      <c r="J2989" s="12">
        <v>204</v>
      </c>
      <c r="K2989" s="11" t="s">
        <v>14</v>
      </c>
      <c r="L2989" s="11" t="s">
        <v>17</v>
      </c>
      <c r="M2989" s="12">
        <v>43.199999999999996</v>
      </c>
      <c r="N2989" s="13">
        <v>160.80000000000001</v>
      </c>
    </row>
    <row r="2990" spans="1:14" x14ac:dyDescent="0.3">
      <c r="A2990" s="7" t="s">
        <v>6296</v>
      </c>
      <c r="B2990" s="11" t="s">
        <v>6297</v>
      </c>
      <c r="C2990" s="12">
        <v>1</v>
      </c>
      <c r="D2990" s="12">
        <v>1</v>
      </c>
      <c r="E2990" s="15">
        <v>43922</v>
      </c>
      <c r="F2990" s="12">
        <v>539</v>
      </c>
      <c r="G2990" s="12">
        <v>80.850000000000023</v>
      </c>
      <c r="H2990" s="17">
        <v>1</v>
      </c>
      <c r="I2990" s="31">
        <v>15.000000000000005</v>
      </c>
      <c r="J2990" s="12">
        <v>458.15</v>
      </c>
      <c r="K2990" s="11" t="s">
        <v>44</v>
      </c>
      <c r="L2990" s="11" t="s">
        <v>1089</v>
      </c>
      <c r="M2990" s="12">
        <v>156.31</v>
      </c>
      <c r="N2990" s="13">
        <v>301.83999999999997</v>
      </c>
    </row>
    <row r="2991" spans="1:14" x14ac:dyDescent="0.3">
      <c r="A2991" s="7" t="s">
        <v>6298</v>
      </c>
      <c r="B2991" s="11" t="s">
        <v>6299</v>
      </c>
      <c r="C2991" s="12">
        <v>1</v>
      </c>
      <c r="D2991" s="12">
        <v>1</v>
      </c>
      <c r="E2991" s="15">
        <v>43922</v>
      </c>
      <c r="F2991" s="12">
        <v>267</v>
      </c>
      <c r="G2991" s="12">
        <v>40.050000000000011</v>
      </c>
      <c r="H2991" s="17">
        <v>1</v>
      </c>
      <c r="I2991" s="31">
        <v>15.000000000000005</v>
      </c>
      <c r="J2991" s="12">
        <v>226.95</v>
      </c>
      <c r="K2991" s="11" t="s">
        <v>60</v>
      </c>
      <c r="L2991" s="11" t="s">
        <v>164</v>
      </c>
      <c r="M2991" s="12">
        <v>90.78</v>
      </c>
      <c r="N2991" s="13">
        <v>136.16999999999999</v>
      </c>
    </row>
    <row r="2992" spans="1:14" x14ac:dyDescent="0.3">
      <c r="A2992" s="7" t="s">
        <v>6300</v>
      </c>
      <c r="B2992" s="11" t="s">
        <v>6301</v>
      </c>
      <c r="C2992" s="12">
        <v>1</v>
      </c>
      <c r="D2992" s="12">
        <v>1</v>
      </c>
      <c r="E2992" s="15">
        <v>43922</v>
      </c>
      <c r="F2992" s="12">
        <v>345</v>
      </c>
      <c r="G2992" s="12">
        <v>51.75</v>
      </c>
      <c r="H2992" s="17">
        <v>1</v>
      </c>
      <c r="I2992" s="31">
        <v>15</v>
      </c>
      <c r="J2992" s="12">
        <v>293.25</v>
      </c>
      <c r="K2992" s="11" t="s">
        <v>63</v>
      </c>
      <c r="L2992" s="11" t="s">
        <v>116</v>
      </c>
      <c r="M2992" s="12">
        <v>106.95</v>
      </c>
      <c r="N2992" s="13">
        <v>186.3</v>
      </c>
    </row>
    <row r="2993" spans="1:14" x14ac:dyDescent="0.3">
      <c r="A2993" s="7" t="s">
        <v>6302</v>
      </c>
      <c r="B2993" s="11" t="s">
        <v>6303</v>
      </c>
      <c r="C2993" s="12">
        <v>1</v>
      </c>
      <c r="D2993" s="12">
        <v>1</v>
      </c>
      <c r="E2993" s="15">
        <v>43922</v>
      </c>
      <c r="F2993" s="12">
        <v>447</v>
      </c>
      <c r="G2993" s="12">
        <v>67.050000000000011</v>
      </c>
      <c r="H2993" s="17">
        <v>1</v>
      </c>
      <c r="I2993" s="31">
        <v>15.000000000000002</v>
      </c>
      <c r="J2993" s="12">
        <v>379.95</v>
      </c>
      <c r="K2993" s="11" t="s">
        <v>63</v>
      </c>
      <c r="L2993" s="11" t="s">
        <v>64</v>
      </c>
      <c r="M2993" s="12">
        <v>156.44999999999999</v>
      </c>
      <c r="N2993" s="13">
        <v>223.5</v>
      </c>
    </row>
    <row r="2994" spans="1:14" x14ac:dyDescent="0.3">
      <c r="A2994" s="7" t="s">
        <v>6304</v>
      </c>
      <c r="B2994" s="11" t="s">
        <v>6305</v>
      </c>
      <c r="C2994" s="12">
        <v>1</v>
      </c>
      <c r="D2994" s="12">
        <v>1</v>
      </c>
      <c r="E2994" s="15">
        <v>43922</v>
      </c>
      <c r="F2994" s="12">
        <v>592</v>
      </c>
      <c r="G2994" s="12">
        <v>88.800000000000011</v>
      </c>
      <c r="H2994" s="17">
        <v>1</v>
      </c>
      <c r="I2994" s="31">
        <v>15.000000000000002</v>
      </c>
      <c r="J2994" s="12">
        <v>503.2</v>
      </c>
      <c r="K2994" s="11" t="s">
        <v>44</v>
      </c>
      <c r="L2994" s="11" t="s">
        <v>55</v>
      </c>
      <c r="M2994" s="12">
        <v>165.76000000000002</v>
      </c>
      <c r="N2994" s="13">
        <v>337.43999999999994</v>
      </c>
    </row>
    <row r="2995" spans="1:14" x14ac:dyDescent="0.3">
      <c r="A2995" s="7" t="s">
        <v>6306</v>
      </c>
      <c r="B2995" s="11" t="s">
        <v>6307</v>
      </c>
      <c r="C2995" s="12">
        <v>1</v>
      </c>
      <c r="D2995" s="12">
        <v>1</v>
      </c>
      <c r="E2995" s="15">
        <v>43922</v>
      </c>
      <c r="F2995" s="12">
        <v>336</v>
      </c>
      <c r="G2995" s="12">
        <v>50.400000000000034</v>
      </c>
      <c r="H2995" s="17">
        <v>1</v>
      </c>
      <c r="I2995" s="31">
        <v>15.000000000000011</v>
      </c>
      <c r="J2995" s="12">
        <v>285.59999999999997</v>
      </c>
      <c r="K2995" s="11" t="s">
        <v>60</v>
      </c>
      <c r="L2995" s="11" t="s">
        <v>247</v>
      </c>
      <c r="M2995" s="12">
        <v>120.96</v>
      </c>
      <c r="N2995" s="13">
        <v>164.64</v>
      </c>
    </row>
    <row r="2996" spans="1:14" x14ac:dyDescent="0.3">
      <c r="A2996" s="7" t="s">
        <v>6308</v>
      </c>
      <c r="B2996" s="11" t="s">
        <v>6309</v>
      </c>
      <c r="C2996" s="12">
        <v>1</v>
      </c>
      <c r="D2996" s="12">
        <v>1</v>
      </c>
      <c r="E2996" s="15">
        <v>43922</v>
      </c>
      <c r="F2996" s="12">
        <v>383</v>
      </c>
      <c r="G2996" s="12">
        <v>57.449999999999989</v>
      </c>
      <c r="H2996" s="17">
        <v>1</v>
      </c>
      <c r="I2996" s="31">
        <v>14.999999999999996</v>
      </c>
      <c r="J2996" s="12">
        <v>325.55</v>
      </c>
      <c r="K2996" s="11" t="s">
        <v>63</v>
      </c>
      <c r="L2996" s="11" t="s">
        <v>66</v>
      </c>
      <c r="M2996" s="12">
        <v>122.56</v>
      </c>
      <c r="N2996" s="13">
        <v>202.99</v>
      </c>
    </row>
    <row r="2997" spans="1:14" x14ac:dyDescent="0.3">
      <c r="A2997" s="7" t="s">
        <v>6310</v>
      </c>
      <c r="B2997" s="11" t="s">
        <v>6311</v>
      </c>
      <c r="C2997" s="12">
        <v>1</v>
      </c>
      <c r="D2997" s="12">
        <v>1</v>
      </c>
      <c r="E2997" s="15">
        <v>43922</v>
      </c>
      <c r="F2997" s="12">
        <v>447</v>
      </c>
      <c r="G2997" s="12">
        <v>67.050000000000011</v>
      </c>
      <c r="H2997" s="17">
        <v>1</v>
      </c>
      <c r="I2997" s="31">
        <v>15.000000000000002</v>
      </c>
      <c r="J2997" s="12">
        <v>379.95</v>
      </c>
      <c r="K2997" s="11" t="s">
        <v>63</v>
      </c>
      <c r="L2997" s="11" t="s">
        <v>64</v>
      </c>
      <c r="M2997" s="12">
        <v>156.44999999999999</v>
      </c>
      <c r="N2997" s="13">
        <v>223.5</v>
      </c>
    </row>
    <row r="2998" spans="1:14" x14ac:dyDescent="0.3">
      <c r="A2998" s="7" t="s">
        <v>6312</v>
      </c>
      <c r="B2998" s="11" t="s">
        <v>6313</v>
      </c>
      <c r="C2998" s="12">
        <v>1</v>
      </c>
      <c r="D2998" s="12">
        <v>1</v>
      </c>
      <c r="E2998" s="15">
        <v>43922</v>
      </c>
      <c r="F2998" s="12">
        <v>144</v>
      </c>
      <c r="G2998" s="12">
        <v>21.600000000000009</v>
      </c>
      <c r="H2998" s="17">
        <v>1</v>
      </c>
      <c r="I2998" s="31">
        <v>15.000000000000005</v>
      </c>
      <c r="J2998" s="12">
        <v>122.39999999999999</v>
      </c>
      <c r="K2998" s="11" t="s">
        <v>11</v>
      </c>
      <c r="L2998" s="11" t="s">
        <v>119</v>
      </c>
      <c r="M2998" s="12">
        <v>66.240000000000009</v>
      </c>
      <c r="N2998" s="13">
        <v>56.159999999999982</v>
      </c>
    </row>
    <row r="2999" spans="1:14" x14ac:dyDescent="0.3">
      <c r="A2999" s="7" t="s">
        <v>6314</v>
      </c>
      <c r="B2999" s="11" t="s">
        <v>6315</v>
      </c>
      <c r="C2999" s="12">
        <v>1</v>
      </c>
      <c r="D2999" s="12">
        <v>1</v>
      </c>
      <c r="E2999" s="15">
        <v>43922</v>
      </c>
      <c r="F2999" s="12">
        <v>144</v>
      </c>
      <c r="G2999" s="12">
        <v>21.600000000000009</v>
      </c>
      <c r="H2999" s="17">
        <v>1</v>
      </c>
      <c r="I2999" s="31">
        <v>15.000000000000005</v>
      </c>
      <c r="J2999" s="12">
        <v>122.39999999999999</v>
      </c>
      <c r="K2999" s="11" t="s">
        <v>11</v>
      </c>
      <c r="L2999" s="11" t="s">
        <v>119</v>
      </c>
      <c r="M2999" s="12">
        <v>66.240000000000009</v>
      </c>
      <c r="N2999" s="13">
        <v>56.159999999999982</v>
      </c>
    </row>
    <row r="3000" spans="1:14" x14ac:dyDescent="0.3">
      <c r="A3000" s="7" t="s">
        <v>6316</v>
      </c>
      <c r="B3000" s="11" t="s">
        <v>6317</v>
      </c>
      <c r="C3000" s="12">
        <v>1</v>
      </c>
      <c r="D3000" s="12">
        <v>1</v>
      </c>
      <c r="E3000" s="15">
        <v>43922</v>
      </c>
      <c r="F3000" s="12">
        <v>220</v>
      </c>
      <c r="G3000" s="12">
        <v>33</v>
      </c>
      <c r="H3000" s="17">
        <v>1</v>
      </c>
      <c r="I3000" s="31">
        <v>15</v>
      </c>
      <c r="J3000" s="12">
        <v>187</v>
      </c>
      <c r="K3000" s="11" t="s">
        <v>14</v>
      </c>
      <c r="L3000" s="11" t="s">
        <v>15</v>
      </c>
      <c r="M3000" s="12">
        <v>39.6</v>
      </c>
      <c r="N3000" s="13">
        <v>147.4</v>
      </c>
    </row>
    <row r="3001" spans="1:14" x14ac:dyDescent="0.3">
      <c r="A3001" s="7" t="s">
        <v>6318</v>
      </c>
      <c r="B3001" s="11" t="s">
        <v>6319</v>
      </c>
      <c r="C3001" s="12">
        <v>1</v>
      </c>
      <c r="D3001" s="12">
        <v>1</v>
      </c>
      <c r="E3001" s="15">
        <v>43922</v>
      </c>
      <c r="F3001" s="12">
        <v>210</v>
      </c>
      <c r="G3001" s="12">
        <v>31.5</v>
      </c>
      <c r="H3001" s="17">
        <v>1</v>
      </c>
      <c r="I3001" s="31">
        <v>15</v>
      </c>
      <c r="J3001" s="12">
        <v>178.5</v>
      </c>
      <c r="K3001" s="11" t="s">
        <v>14</v>
      </c>
      <c r="L3001" s="11" t="s">
        <v>75</v>
      </c>
      <c r="M3001" s="12">
        <v>37.799999999999997</v>
      </c>
      <c r="N3001" s="13">
        <v>140.69999999999999</v>
      </c>
    </row>
    <row r="3002" spans="1:14" x14ac:dyDescent="0.3">
      <c r="A3002" s="7" t="s">
        <v>6320</v>
      </c>
      <c r="B3002" s="11" t="s">
        <v>6321</v>
      </c>
      <c r="C3002" s="12">
        <v>1</v>
      </c>
      <c r="D3002" s="12">
        <v>1</v>
      </c>
      <c r="E3002" s="15">
        <v>43922</v>
      </c>
      <c r="F3002" s="12">
        <v>192</v>
      </c>
      <c r="G3002" s="12">
        <v>28.800000000000011</v>
      </c>
      <c r="H3002" s="17">
        <v>1</v>
      </c>
      <c r="I3002" s="31">
        <v>15.000000000000005</v>
      </c>
      <c r="J3002" s="12">
        <v>163.19999999999999</v>
      </c>
      <c r="K3002" s="11" t="s">
        <v>14</v>
      </c>
      <c r="L3002" s="11" t="s">
        <v>78</v>
      </c>
      <c r="M3002" s="12">
        <v>34.56</v>
      </c>
      <c r="N3002" s="13">
        <v>128.63999999999999</v>
      </c>
    </row>
    <row r="3003" spans="1:14" x14ac:dyDescent="0.3">
      <c r="A3003" s="7" t="s">
        <v>6322</v>
      </c>
      <c r="B3003" s="11" t="s">
        <v>6323</v>
      </c>
      <c r="C3003" s="12">
        <v>1</v>
      </c>
      <c r="D3003" s="12">
        <v>1</v>
      </c>
      <c r="E3003" s="15">
        <v>43922</v>
      </c>
      <c r="F3003" s="12">
        <v>255</v>
      </c>
      <c r="G3003" s="12">
        <v>38.25</v>
      </c>
      <c r="H3003" s="17">
        <v>1</v>
      </c>
      <c r="I3003" s="31">
        <v>15</v>
      </c>
      <c r="J3003" s="12">
        <v>216.75</v>
      </c>
      <c r="K3003" s="11" t="s">
        <v>20</v>
      </c>
      <c r="L3003" s="11" t="s">
        <v>102</v>
      </c>
      <c r="M3003" s="12">
        <v>66.3</v>
      </c>
      <c r="N3003" s="13">
        <v>150.44999999999999</v>
      </c>
    </row>
    <row r="3004" spans="1:14" x14ac:dyDescent="0.3">
      <c r="A3004" s="7" t="s">
        <v>6324</v>
      </c>
      <c r="B3004" s="11" t="s">
        <v>6325</v>
      </c>
      <c r="C3004" s="12">
        <v>1</v>
      </c>
      <c r="D3004" s="12">
        <v>1</v>
      </c>
      <c r="E3004" s="15">
        <v>43922</v>
      </c>
      <c r="F3004" s="12">
        <v>258</v>
      </c>
      <c r="G3004" s="12">
        <v>38.700000000000017</v>
      </c>
      <c r="H3004" s="17">
        <v>1</v>
      </c>
      <c r="I3004" s="31">
        <v>15.000000000000007</v>
      </c>
      <c r="J3004" s="12">
        <v>219.29999999999998</v>
      </c>
      <c r="K3004" s="11" t="s">
        <v>20</v>
      </c>
      <c r="L3004" s="11" t="s">
        <v>105</v>
      </c>
      <c r="M3004" s="12">
        <v>72.240000000000009</v>
      </c>
      <c r="N3004" s="13">
        <v>147.05999999999997</v>
      </c>
    </row>
    <row r="3005" spans="1:14" x14ac:dyDescent="0.3">
      <c r="A3005" s="7" t="s">
        <v>6326</v>
      </c>
      <c r="B3005" s="11" t="s">
        <v>6327</v>
      </c>
      <c r="C3005" s="12">
        <v>1</v>
      </c>
      <c r="D3005" s="12">
        <v>1</v>
      </c>
      <c r="E3005" s="15">
        <v>43922</v>
      </c>
      <c r="F3005" s="12">
        <v>258</v>
      </c>
      <c r="G3005" s="12">
        <v>38.700000000000017</v>
      </c>
      <c r="H3005" s="17">
        <v>1</v>
      </c>
      <c r="I3005" s="31">
        <v>15.000000000000007</v>
      </c>
      <c r="J3005" s="12">
        <v>219.29999999999998</v>
      </c>
      <c r="K3005" s="11" t="s">
        <v>20</v>
      </c>
      <c r="L3005" s="11" t="s">
        <v>105</v>
      </c>
      <c r="M3005" s="12">
        <v>72.240000000000009</v>
      </c>
      <c r="N3005" s="13">
        <v>147.05999999999997</v>
      </c>
    </row>
    <row r="3006" spans="1:14" x14ac:dyDescent="0.3">
      <c r="A3006" s="7" t="s">
        <v>6328</v>
      </c>
      <c r="B3006" s="11" t="s">
        <v>6329</v>
      </c>
      <c r="C3006" s="12">
        <v>1</v>
      </c>
      <c r="D3006" s="12">
        <v>1</v>
      </c>
      <c r="E3006" s="15">
        <v>43922</v>
      </c>
      <c r="F3006" s="12">
        <v>951</v>
      </c>
      <c r="G3006" s="12">
        <v>142.64999999999998</v>
      </c>
      <c r="H3006" s="17">
        <v>1</v>
      </c>
      <c r="I3006" s="31">
        <v>14.999999999999996</v>
      </c>
      <c r="J3006" s="12">
        <v>808.35</v>
      </c>
      <c r="K3006" s="11" t="s">
        <v>23</v>
      </c>
      <c r="L3006" s="11" t="s">
        <v>24</v>
      </c>
      <c r="M3006" s="12">
        <v>247.26000000000002</v>
      </c>
      <c r="N3006" s="13">
        <v>561.09</v>
      </c>
    </row>
    <row r="3007" spans="1:14" x14ac:dyDescent="0.3">
      <c r="A3007" s="7" t="s">
        <v>6330</v>
      </c>
      <c r="B3007" s="11" t="s">
        <v>6331</v>
      </c>
      <c r="C3007" s="12">
        <v>1</v>
      </c>
      <c r="D3007" s="12">
        <v>1</v>
      </c>
      <c r="E3007" s="15">
        <v>43922</v>
      </c>
      <c r="F3007" s="12">
        <v>889</v>
      </c>
      <c r="G3007" s="12">
        <v>133.35000000000002</v>
      </c>
      <c r="H3007" s="17">
        <v>1</v>
      </c>
      <c r="I3007" s="31">
        <v>15.000000000000002</v>
      </c>
      <c r="J3007" s="12">
        <v>755.65</v>
      </c>
      <c r="K3007" s="11" t="s">
        <v>23</v>
      </c>
      <c r="L3007" s="11" t="s">
        <v>309</v>
      </c>
      <c r="M3007" s="12">
        <v>222.25</v>
      </c>
      <c r="N3007" s="13">
        <v>533.4</v>
      </c>
    </row>
    <row r="3008" spans="1:14" x14ac:dyDescent="0.3">
      <c r="A3008" s="7" t="s">
        <v>6332</v>
      </c>
      <c r="B3008" s="11" t="s">
        <v>6333</v>
      </c>
      <c r="C3008" s="12">
        <v>1</v>
      </c>
      <c r="D3008" s="12">
        <v>1</v>
      </c>
      <c r="E3008" s="15">
        <v>43922</v>
      </c>
      <c r="F3008" s="12">
        <v>948</v>
      </c>
      <c r="G3008" s="12">
        <v>142.20000000000005</v>
      </c>
      <c r="H3008" s="17">
        <v>1</v>
      </c>
      <c r="I3008" s="31">
        <v>15.000000000000005</v>
      </c>
      <c r="J3008" s="12">
        <v>805.8</v>
      </c>
      <c r="K3008" s="11" t="s">
        <v>26</v>
      </c>
      <c r="L3008" s="11" t="s">
        <v>27</v>
      </c>
      <c r="M3008" s="12">
        <v>303.36</v>
      </c>
      <c r="N3008" s="13">
        <v>502.43999999999994</v>
      </c>
    </row>
    <row r="3009" spans="1:14" x14ac:dyDescent="0.3">
      <c r="A3009" s="7" t="s">
        <v>6334</v>
      </c>
      <c r="B3009" s="11" t="s">
        <v>6335</v>
      </c>
      <c r="C3009" s="12">
        <v>1</v>
      </c>
      <c r="D3009" s="12">
        <v>1</v>
      </c>
      <c r="E3009" s="15">
        <v>43922</v>
      </c>
      <c r="F3009" s="12">
        <v>172</v>
      </c>
      <c r="G3009" s="12">
        <v>25.800000000000011</v>
      </c>
      <c r="H3009" s="17">
        <v>1</v>
      </c>
      <c r="I3009" s="31">
        <v>15.000000000000007</v>
      </c>
      <c r="J3009" s="12">
        <v>146.19999999999999</v>
      </c>
      <c r="K3009" s="11" t="s">
        <v>11</v>
      </c>
      <c r="L3009" s="11" t="s">
        <v>71</v>
      </c>
      <c r="M3009" s="12">
        <v>65.36</v>
      </c>
      <c r="N3009" s="13">
        <v>80.839999999999989</v>
      </c>
    </row>
    <row r="3010" spans="1:14" x14ac:dyDescent="0.3">
      <c r="A3010" s="7" t="s">
        <v>6336</v>
      </c>
      <c r="B3010" s="11" t="s">
        <v>6337</v>
      </c>
      <c r="C3010" s="12">
        <v>1</v>
      </c>
      <c r="D3010" s="12">
        <v>1</v>
      </c>
      <c r="E3010" s="15">
        <v>43922</v>
      </c>
      <c r="F3010" s="12">
        <v>220</v>
      </c>
      <c r="G3010" s="12">
        <v>33</v>
      </c>
      <c r="H3010" s="17">
        <v>1</v>
      </c>
      <c r="I3010" s="31">
        <v>15</v>
      </c>
      <c r="J3010" s="12">
        <v>187</v>
      </c>
      <c r="K3010" s="11" t="s">
        <v>14</v>
      </c>
      <c r="L3010" s="11" t="s">
        <v>15</v>
      </c>
      <c r="M3010" s="12">
        <v>39.6</v>
      </c>
      <c r="N3010" s="13">
        <v>147.4</v>
      </c>
    </row>
    <row r="3011" spans="1:14" x14ac:dyDescent="0.3">
      <c r="A3011" s="7" t="s">
        <v>6338</v>
      </c>
      <c r="B3011" s="11" t="s">
        <v>6339</v>
      </c>
      <c r="C3011" s="12">
        <v>1</v>
      </c>
      <c r="D3011" s="12">
        <v>1</v>
      </c>
      <c r="E3011" s="15">
        <v>43922</v>
      </c>
      <c r="F3011" s="12">
        <v>258</v>
      </c>
      <c r="G3011" s="12">
        <v>38.700000000000017</v>
      </c>
      <c r="H3011" s="17">
        <v>1</v>
      </c>
      <c r="I3011" s="31">
        <v>15.000000000000007</v>
      </c>
      <c r="J3011" s="12">
        <v>219.29999999999998</v>
      </c>
      <c r="K3011" s="11" t="s">
        <v>20</v>
      </c>
      <c r="L3011" s="11" t="s">
        <v>105</v>
      </c>
      <c r="M3011" s="12">
        <v>72.240000000000009</v>
      </c>
      <c r="N3011" s="13">
        <v>147.05999999999997</v>
      </c>
    </row>
    <row r="3012" spans="1:14" x14ac:dyDescent="0.3">
      <c r="A3012" s="7" t="s">
        <v>6340</v>
      </c>
      <c r="B3012" s="11" t="s">
        <v>6341</v>
      </c>
      <c r="C3012" s="12">
        <v>1</v>
      </c>
      <c r="D3012" s="12">
        <v>1</v>
      </c>
      <c r="E3012" s="15">
        <v>43922</v>
      </c>
      <c r="F3012" s="12">
        <v>168</v>
      </c>
      <c r="G3012" s="12">
        <v>25.200000000000017</v>
      </c>
      <c r="H3012" s="17">
        <v>1</v>
      </c>
      <c r="I3012" s="31">
        <v>15.000000000000011</v>
      </c>
      <c r="J3012" s="12">
        <v>142.79999999999998</v>
      </c>
      <c r="K3012" s="11" t="s">
        <v>11</v>
      </c>
      <c r="L3012" s="11" t="s">
        <v>121</v>
      </c>
      <c r="M3012" s="12">
        <v>75.600000000000009</v>
      </c>
      <c r="N3012" s="13">
        <v>67.199999999999974</v>
      </c>
    </row>
    <row r="3013" spans="1:14" x14ac:dyDescent="0.3">
      <c r="A3013" s="7" t="s">
        <v>6342</v>
      </c>
      <c r="B3013" s="11" t="s">
        <v>6343</v>
      </c>
      <c r="C3013" s="12">
        <v>1</v>
      </c>
      <c r="D3013" s="12">
        <v>1</v>
      </c>
      <c r="E3013" s="15">
        <v>43922</v>
      </c>
      <c r="F3013" s="12">
        <v>240</v>
      </c>
      <c r="G3013" s="12">
        <v>36</v>
      </c>
      <c r="H3013" s="17">
        <v>1</v>
      </c>
      <c r="I3013" s="31">
        <v>15</v>
      </c>
      <c r="J3013" s="12">
        <v>204</v>
      </c>
      <c r="K3013" s="11" t="s">
        <v>14</v>
      </c>
      <c r="L3013" s="11" t="s">
        <v>17</v>
      </c>
      <c r="M3013" s="12">
        <v>43.199999999999996</v>
      </c>
      <c r="N3013" s="13">
        <v>160.80000000000001</v>
      </c>
    </row>
    <row r="3014" spans="1:14" x14ac:dyDescent="0.3">
      <c r="A3014" s="7" t="s">
        <v>6344</v>
      </c>
      <c r="B3014" s="11" t="s">
        <v>6345</v>
      </c>
      <c r="C3014" s="12">
        <v>1</v>
      </c>
      <c r="D3014" s="12">
        <v>1</v>
      </c>
      <c r="E3014" s="15">
        <v>43922</v>
      </c>
      <c r="F3014" s="12">
        <v>313</v>
      </c>
      <c r="G3014" s="12">
        <v>46.949999999999989</v>
      </c>
      <c r="H3014" s="17">
        <v>1</v>
      </c>
      <c r="I3014" s="31">
        <v>14.999999999999996</v>
      </c>
      <c r="J3014" s="12">
        <v>266.05</v>
      </c>
      <c r="K3014" s="11" t="s">
        <v>20</v>
      </c>
      <c r="L3014" s="11" t="s">
        <v>21</v>
      </c>
      <c r="M3014" s="12">
        <v>93.899999999999991</v>
      </c>
      <c r="N3014" s="13">
        <v>172.15000000000003</v>
      </c>
    </row>
    <row r="3015" spans="1:14" x14ac:dyDescent="0.3">
      <c r="A3015" s="7" t="s">
        <v>6346</v>
      </c>
      <c r="B3015" s="11" t="s">
        <v>6347</v>
      </c>
      <c r="C3015" s="12">
        <v>1</v>
      </c>
      <c r="D3015" s="12">
        <v>1</v>
      </c>
      <c r="E3015" s="15">
        <v>43922</v>
      </c>
      <c r="F3015" s="12">
        <v>258</v>
      </c>
      <c r="G3015" s="12">
        <v>38.700000000000017</v>
      </c>
      <c r="H3015" s="17">
        <v>1</v>
      </c>
      <c r="I3015" s="31">
        <v>15.000000000000007</v>
      </c>
      <c r="J3015" s="12">
        <v>219.29999999999998</v>
      </c>
      <c r="K3015" s="11" t="s">
        <v>20</v>
      </c>
      <c r="L3015" s="11" t="s">
        <v>105</v>
      </c>
      <c r="M3015" s="12">
        <v>72.240000000000009</v>
      </c>
      <c r="N3015" s="13">
        <v>147.05999999999997</v>
      </c>
    </row>
    <row r="3016" spans="1:14" x14ac:dyDescent="0.3">
      <c r="A3016" s="7" t="s">
        <v>6348</v>
      </c>
      <c r="B3016" s="11" t="s">
        <v>6349</v>
      </c>
      <c r="C3016" s="12">
        <v>1</v>
      </c>
      <c r="D3016" s="12">
        <v>1</v>
      </c>
      <c r="E3016" s="15">
        <v>43922</v>
      </c>
      <c r="F3016" s="12">
        <v>255</v>
      </c>
      <c r="G3016" s="12">
        <v>38.25</v>
      </c>
      <c r="H3016" s="17">
        <v>1</v>
      </c>
      <c r="I3016" s="31">
        <v>15</v>
      </c>
      <c r="J3016" s="12">
        <v>216.75</v>
      </c>
      <c r="K3016" s="11" t="s">
        <v>20</v>
      </c>
      <c r="L3016" s="11" t="s">
        <v>102</v>
      </c>
      <c r="M3016" s="12">
        <v>66.3</v>
      </c>
      <c r="N3016" s="13">
        <v>150.44999999999999</v>
      </c>
    </row>
    <row r="3017" spans="1:14" x14ac:dyDescent="0.3">
      <c r="A3017" s="7" t="s">
        <v>6350</v>
      </c>
      <c r="B3017" s="11" t="s">
        <v>6351</v>
      </c>
      <c r="C3017" s="12">
        <v>1</v>
      </c>
      <c r="D3017" s="12">
        <v>1</v>
      </c>
      <c r="E3017" s="15">
        <v>43922</v>
      </c>
      <c r="F3017" s="12">
        <v>317</v>
      </c>
      <c r="G3017" s="12">
        <v>47.550000000000011</v>
      </c>
      <c r="H3017" s="17">
        <v>1</v>
      </c>
      <c r="I3017" s="31">
        <v>15.000000000000002</v>
      </c>
      <c r="J3017" s="12">
        <v>269.45</v>
      </c>
      <c r="K3017" s="11" t="s">
        <v>60</v>
      </c>
      <c r="L3017" s="11" t="s">
        <v>245</v>
      </c>
      <c r="M3017" s="12">
        <v>98.27</v>
      </c>
      <c r="N3017" s="13">
        <v>171.18</v>
      </c>
    </row>
    <row r="3018" spans="1:14" x14ac:dyDescent="0.3">
      <c r="A3018" s="7" t="s">
        <v>6352</v>
      </c>
      <c r="B3018" s="11" t="s">
        <v>6353</v>
      </c>
      <c r="C3018" s="12">
        <v>1</v>
      </c>
      <c r="D3018" s="12">
        <v>1</v>
      </c>
      <c r="E3018" s="15">
        <v>43922</v>
      </c>
      <c r="F3018" s="12">
        <v>345</v>
      </c>
      <c r="G3018" s="12">
        <v>51.75</v>
      </c>
      <c r="H3018" s="17">
        <v>1</v>
      </c>
      <c r="I3018" s="31">
        <v>15</v>
      </c>
      <c r="J3018" s="12">
        <v>293.25</v>
      </c>
      <c r="K3018" s="11" t="s">
        <v>63</v>
      </c>
      <c r="L3018" s="11" t="s">
        <v>116</v>
      </c>
      <c r="M3018" s="12">
        <v>106.95</v>
      </c>
      <c r="N3018" s="13">
        <v>186.3</v>
      </c>
    </row>
    <row r="3019" spans="1:14" x14ac:dyDescent="0.3">
      <c r="A3019" s="7" t="s">
        <v>6354</v>
      </c>
      <c r="B3019" s="11" t="s">
        <v>6355</v>
      </c>
      <c r="C3019" s="12">
        <v>1</v>
      </c>
      <c r="D3019" s="12">
        <v>1</v>
      </c>
      <c r="E3019" s="15">
        <v>43922</v>
      </c>
      <c r="F3019" s="12">
        <v>168</v>
      </c>
      <c r="G3019" s="12">
        <v>25.200000000000017</v>
      </c>
      <c r="H3019" s="17">
        <v>1</v>
      </c>
      <c r="I3019" s="31">
        <v>15.000000000000011</v>
      </c>
      <c r="J3019" s="12">
        <v>142.79999999999998</v>
      </c>
      <c r="K3019" s="11" t="s">
        <v>11</v>
      </c>
      <c r="L3019" s="11" t="s">
        <v>121</v>
      </c>
      <c r="M3019" s="12">
        <v>75.600000000000009</v>
      </c>
      <c r="N3019" s="13">
        <v>67.199999999999974</v>
      </c>
    </row>
    <row r="3020" spans="1:14" x14ac:dyDescent="0.3">
      <c r="A3020" s="7" t="s">
        <v>6356</v>
      </c>
      <c r="B3020" s="11" t="s">
        <v>6357</v>
      </c>
      <c r="C3020" s="12">
        <v>1</v>
      </c>
      <c r="D3020" s="12">
        <v>1</v>
      </c>
      <c r="E3020" s="15">
        <v>43922</v>
      </c>
      <c r="F3020" s="12">
        <v>220</v>
      </c>
      <c r="G3020" s="12">
        <v>33</v>
      </c>
      <c r="H3020" s="17">
        <v>1</v>
      </c>
      <c r="I3020" s="31">
        <v>15</v>
      </c>
      <c r="J3020" s="12">
        <v>187</v>
      </c>
      <c r="K3020" s="11" t="s">
        <v>14</v>
      </c>
      <c r="L3020" s="11" t="s">
        <v>15</v>
      </c>
      <c r="M3020" s="12">
        <v>39.6</v>
      </c>
      <c r="N3020" s="13">
        <v>147.4</v>
      </c>
    </row>
    <row r="3021" spans="1:14" x14ac:dyDescent="0.3">
      <c r="A3021" s="7" t="s">
        <v>6358</v>
      </c>
      <c r="B3021" s="11" t="s">
        <v>6359</v>
      </c>
      <c r="C3021" s="12">
        <v>1</v>
      </c>
      <c r="D3021" s="12">
        <v>1</v>
      </c>
      <c r="E3021" s="15">
        <v>43922</v>
      </c>
      <c r="F3021" s="12">
        <v>210</v>
      </c>
      <c r="G3021" s="12">
        <v>31.5</v>
      </c>
      <c r="H3021" s="17">
        <v>1</v>
      </c>
      <c r="I3021" s="31">
        <v>15</v>
      </c>
      <c r="J3021" s="12">
        <v>178.5</v>
      </c>
      <c r="K3021" s="11" t="s">
        <v>14</v>
      </c>
      <c r="L3021" s="11" t="s">
        <v>75</v>
      </c>
      <c r="M3021" s="12">
        <v>37.799999999999997</v>
      </c>
      <c r="N3021" s="13">
        <v>140.69999999999999</v>
      </c>
    </row>
    <row r="3022" spans="1:14" x14ac:dyDescent="0.3">
      <c r="A3022" s="7" t="s">
        <v>6360</v>
      </c>
      <c r="B3022" s="11" t="s">
        <v>6361</v>
      </c>
      <c r="C3022" s="12">
        <v>1</v>
      </c>
      <c r="D3022" s="12">
        <v>1</v>
      </c>
      <c r="E3022" s="15">
        <v>43922</v>
      </c>
      <c r="F3022" s="12">
        <v>258</v>
      </c>
      <c r="G3022" s="12">
        <v>38.700000000000017</v>
      </c>
      <c r="H3022" s="17">
        <v>1</v>
      </c>
      <c r="I3022" s="31">
        <v>15.000000000000007</v>
      </c>
      <c r="J3022" s="12">
        <v>219.29999999999998</v>
      </c>
      <c r="K3022" s="11" t="s">
        <v>20</v>
      </c>
      <c r="L3022" s="11" t="s">
        <v>105</v>
      </c>
      <c r="M3022" s="12">
        <v>72.240000000000009</v>
      </c>
      <c r="N3022" s="13">
        <v>147.05999999999997</v>
      </c>
    </row>
    <row r="3023" spans="1:14" x14ac:dyDescent="0.3">
      <c r="A3023" s="7" t="s">
        <v>6362</v>
      </c>
      <c r="B3023" s="11" t="s">
        <v>6363</v>
      </c>
      <c r="C3023" s="12">
        <v>1</v>
      </c>
      <c r="D3023" s="12">
        <v>1</v>
      </c>
      <c r="E3023" s="15">
        <v>43922</v>
      </c>
      <c r="F3023" s="12">
        <v>255</v>
      </c>
      <c r="G3023" s="12">
        <v>38.25</v>
      </c>
      <c r="H3023" s="17">
        <v>1</v>
      </c>
      <c r="I3023" s="31">
        <v>15</v>
      </c>
      <c r="J3023" s="12">
        <v>216.75</v>
      </c>
      <c r="K3023" s="11" t="s">
        <v>20</v>
      </c>
      <c r="L3023" s="11" t="s">
        <v>102</v>
      </c>
      <c r="M3023" s="12">
        <v>66.3</v>
      </c>
      <c r="N3023" s="13">
        <v>150.44999999999999</v>
      </c>
    </row>
    <row r="3024" spans="1:14" x14ac:dyDescent="0.3">
      <c r="A3024" s="7" t="s">
        <v>6364</v>
      </c>
      <c r="B3024" s="11" t="s">
        <v>6365</v>
      </c>
      <c r="C3024" s="12">
        <v>1</v>
      </c>
      <c r="D3024" s="12">
        <v>1</v>
      </c>
      <c r="E3024" s="15">
        <v>43922</v>
      </c>
      <c r="F3024" s="12">
        <v>992</v>
      </c>
      <c r="G3024" s="12">
        <v>148.80000000000007</v>
      </c>
      <c r="H3024" s="17">
        <v>1</v>
      </c>
      <c r="I3024" s="31">
        <v>15.000000000000007</v>
      </c>
      <c r="J3024" s="12">
        <v>843.19999999999993</v>
      </c>
      <c r="K3024" s="11" t="s">
        <v>23</v>
      </c>
      <c r="L3024" s="11" t="s">
        <v>405</v>
      </c>
      <c r="M3024" s="12">
        <v>277.76000000000005</v>
      </c>
      <c r="N3024" s="13">
        <v>565.43999999999983</v>
      </c>
    </row>
    <row r="3025" spans="1:14" x14ac:dyDescent="0.3">
      <c r="A3025" s="7" t="s">
        <v>6366</v>
      </c>
      <c r="B3025" s="11" t="s">
        <v>6367</v>
      </c>
      <c r="C3025" s="12">
        <v>1</v>
      </c>
      <c r="D3025" s="12">
        <v>0</v>
      </c>
      <c r="E3025" s="15">
        <v>43922</v>
      </c>
      <c r="F3025" s="12">
        <v>447</v>
      </c>
      <c r="G3025" s="12">
        <v>67.050000000000011</v>
      </c>
      <c r="H3025" s="17">
        <v>1</v>
      </c>
      <c r="I3025" s="31">
        <v>15.000000000000002</v>
      </c>
      <c r="J3025" s="12">
        <v>379.95</v>
      </c>
      <c r="K3025" s="11" t="s">
        <v>63</v>
      </c>
      <c r="L3025" s="11" t="s">
        <v>64</v>
      </c>
      <c r="M3025" s="12">
        <v>156.44999999999999</v>
      </c>
      <c r="N3025" s="13">
        <v>223.5</v>
      </c>
    </row>
    <row r="3026" spans="1:14" x14ac:dyDescent="0.3">
      <c r="A3026" s="7" t="s">
        <v>6369</v>
      </c>
      <c r="B3026" s="11" t="s">
        <v>6370</v>
      </c>
      <c r="C3026" s="12">
        <v>1</v>
      </c>
      <c r="D3026" s="12">
        <v>1</v>
      </c>
      <c r="E3026" s="15">
        <v>43922</v>
      </c>
      <c r="F3026" s="12">
        <v>240</v>
      </c>
      <c r="G3026" s="12">
        <v>36</v>
      </c>
      <c r="H3026" s="17">
        <v>1</v>
      </c>
      <c r="I3026" s="31">
        <v>15</v>
      </c>
      <c r="J3026" s="12">
        <v>204</v>
      </c>
      <c r="K3026" s="11" t="s">
        <v>14</v>
      </c>
      <c r="L3026" s="11" t="s">
        <v>17</v>
      </c>
      <c r="M3026" s="12">
        <v>43.199999999999996</v>
      </c>
      <c r="N3026" s="13">
        <v>160.80000000000001</v>
      </c>
    </row>
    <row r="3027" spans="1:14" x14ac:dyDescent="0.3">
      <c r="A3027" s="7" t="s">
        <v>6371</v>
      </c>
      <c r="B3027" s="11" t="s">
        <v>6372</v>
      </c>
      <c r="C3027" s="12">
        <v>1</v>
      </c>
      <c r="D3027" s="12">
        <v>1</v>
      </c>
      <c r="E3027" s="15">
        <v>43922</v>
      </c>
      <c r="F3027" s="12">
        <v>220</v>
      </c>
      <c r="G3027" s="12">
        <v>33</v>
      </c>
      <c r="H3027" s="17">
        <v>1</v>
      </c>
      <c r="I3027" s="31">
        <v>15</v>
      </c>
      <c r="J3027" s="12">
        <v>187</v>
      </c>
      <c r="K3027" s="11" t="s">
        <v>14</v>
      </c>
      <c r="L3027" s="11" t="s">
        <v>15</v>
      </c>
      <c r="M3027" s="12">
        <v>39.6</v>
      </c>
      <c r="N3027" s="13">
        <v>147.4</v>
      </c>
    </row>
    <row r="3028" spans="1:14" x14ac:dyDescent="0.3">
      <c r="A3028" s="7" t="s">
        <v>6373</v>
      </c>
      <c r="B3028" s="11" t="s">
        <v>6374</v>
      </c>
      <c r="C3028" s="12">
        <v>1</v>
      </c>
      <c r="D3028" s="12">
        <v>1</v>
      </c>
      <c r="E3028" s="15">
        <v>43922</v>
      </c>
      <c r="F3028" s="12">
        <v>210</v>
      </c>
      <c r="G3028" s="12">
        <v>31.5</v>
      </c>
      <c r="H3028" s="17">
        <v>1</v>
      </c>
      <c r="I3028" s="31">
        <v>15</v>
      </c>
      <c r="J3028" s="12">
        <v>178.5</v>
      </c>
      <c r="K3028" s="11" t="s">
        <v>14</v>
      </c>
      <c r="L3028" s="11" t="s">
        <v>75</v>
      </c>
      <c r="M3028" s="12">
        <v>37.799999999999997</v>
      </c>
      <c r="N3028" s="13">
        <v>140.69999999999999</v>
      </c>
    </row>
    <row r="3029" spans="1:14" x14ac:dyDescent="0.3">
      <c r="A3029" s="7" t="s">
        <v>6375</v>
      </c>
      <c r="B3029" s="11" t="s">
        <v>6376</v>
      </c>
      <c r="C3029" s="12">
        <v>1</v>
      </c>
      <c r="D3029" s="12">
        <v>1</v>
      </c>
      <c r="E3029" s="15">
        <v>43922</v>
      </c>
      <c r="F3029" s="12">
        <v>210</v>
      </c>
      <c r="G3029" s="12">
        <v>31.5</v>
      </c>
      <c r="H3029" s="17">
        <v>1</v>
      </c>
      <c r="I3029" s="31">
        <v>15</v>
      </c>
      <c r="J3029" s="12">
        <v>178.5</v>
      </c>
      <c r="K3029" s="11" t="s">
        <v>14</v>
      </c>
      <c r="L3029" s="11" t="s">
        <v>75</v>
      </c>
      <c r="M3029" s="12">
        <v>37.799999999999997</v>
      </c>
      <c r="N3029" s="13">
        <v>140.69999999999999</v>
      </c>
    </row>
    <row r="3030" spans="1:14" x14ac:dyDescent="0.3">
      <c r="A3030" s="7" t="s">
        <v>6377</v>
      </c>
      <c r="B3030" s="11" t="s">
        <v>6378</v>
      </c>
      <c r="C3030" s="12">
        <v>1</v>
      </c>
      <c r="D3030" s="12">
        <v>1</v>
      </c>
      <c r="E3030" s="15">
        <v>43922</v>
      </c>
      <c r="F3030" s="12">
        <v>258</v>
      </c>
      <c r="G3030" s="12">
        <v>38.700000000000017</v>
      </c>
      <c r="H3030" s="17">
        <v>1</v>
      </c>
      <c r="I3030" s="31">
        <v>15.000000000000007</v>
      </c>
      <c r="J3030" s="12">
        <v>219.29999999999998</v>
      </c>
      <c r="K3030" s="11" t="s">
        <v>20</v>
      </c>
      <c r="L3030" s="11" t="s">
        <v>105</v>
      </c>
      <c r="M3030" s="12">
        <v>72.240000000000009</v>
      </c>
      <c r="N3030" s="13">
        <v>147.05999999999997</v>
      </c>
    </row>
    <row r="3031" spans="1:14" x14ac:dyDescent="0.3">
      <c r="A3031" s="7" t="s">
        <v>6379</v>
      </c>
      <c r="B3031" s="11" t="s">
        <v>6380</v>
      </c>
      <c r="C3031" s="12">
        <v>1</v>
      </c>
      <c r="D3031" s="12">
        <v>1</v>
      </c>
      <c r="E3031" s="15">
        <v>43922</v>
      </c>
      <c r="F3031" s="12">
        <v>313</v>
      </c>
      <c r="G3031" s="12">
        <v>46.949999999999989</v>
      </c>
      <c r="H3031" s="17">
        <v>1</v>
      </c>
      <c r="I3031" s="31">
        <v>14.999999999999996</v>
      </c>
      <c r="J3031" s="12">
        <v>266.05</v>
      </c>
      <c r="K3031" s="11" t="s">
        <v>20</v>
      </c>
      <c r="L3031" s="11" t="s">
        <v>21</v>
      </c>
      <c r="M3031" s="12">
        <v>93.899999999999991</v>
      </c>
      <c r="N3031" s="13">
        <v>172.15000000000003</v>
      </c>
    </row>
    <row r="3032" spans="1:14" x14ac:dyDescent="0.3">
      <c r="A3032" s="7" t="s">
        <v>6381</v>
      </c>
      <c r="B3032" s="11" t="s">
        <v>6382</v>
      </c>
      <c r="C3032" s="12">
        <v>1</v>
      </c>
      <c r="D3032" s="12">
        <v>1</v>
      </c>
      <c r="E3032" s="15">
        <v>43922</v>
      </c>
      <c r="F3032" s="12">
        <v>313</v>
      </c>
      <c r="G3032" s="12">
        <v>46.949999999999989</v>
      </c>
      <c r="H3032" s="17">
        <v>1</v>
      </c>
      <c r="I3032" s="31">
        <v>14.999999999999996</v>
      </c>
      <c r="J3032" s="12">
        <v>266.05</v>
      </c>
      <c r="K3032" s="11" t="s">
        <v>20</v>
      </c>
      <c r="L3032" s="11" t="s">
        <v>21</v>
      </c>
      <c r="M3032" s="12">
        <v>93.899999999999991</v>
      </c>
      <c r="N3032" s="13">
        <v>172.15000000000003</v>
      </c>
    </row>
    <row r="3033" spans="1:14" x14ac:dyDescent="0.3">
      <c r="A3033" s="7" t="s">
        <v>6383</v>
      </c>
      <c r="B3033" s="11" t="s">
        <v>6384</v>
      </c>
      <c r="C3033" s="12">
        <v>1</v>
      </c>
      <c r="D3033" s="12">
        <v>1</v>
      </c>
      <c r="E3033" s="15">
        <v>43922</v>
      </c>
      <c r="F3033" s="12">
        <v>992</v>
      </c>
      <c r="G3033" s="12">
        <v>148.80000000000007</v>
      </c>
      <c r="H3033" s="17">
        <v>1</v>
      </c>
      <c r="I3033" s="31">
        <v>15.000000000000007</v>
      </c>
      <c r="J3033" s="12">
        <v>843.19999999999993</v>
      </c>
      <c r="K3033" s="11" t="s">
        <v>23</v>
      </c>
      <c r="L3033" s="11" t="s">
        <v>215</v>
      </c>
      <c r="M3033" s="12">
        <v>307.52</v>
      </c>
      <c r="N3033" s="13">
        <v>535.67999999999995</v>
      </c>
    </row>
    <row r="3034" spans="1:14" x14ac:dyDescent="0.3">
      <c r="A3034" s="7" t="s">
        <v>6385</v>
      </c>
      <c r="B3034" s="11" t="s">
        <v>6386</v>
      </c>
      <c r="C3034" s="12">
        <v>1</v>
      </c>
      <c r="D3034" s="12">
        <v>1</v>
      </c>
      <c r="E3034" s="15">
        <v>43922</v>
      </c>
      <c r="F3034" s="12">
        <v>889</v>
      </c>
      <c r="G3034" s="12">
        <v>133.35000000000002</v>
      </c>
      <c r="H3034" s="17">
        <v>1</v>
      </c>
      <c r="I3034" s="31">
        <v>15.000000000000002</v>
      </c>
      <c r="J3034" s="12">
        <v>755.65</v>
      </c>
      <c r="K3034" s="11" t="s">
        <v>23</v>
      </c>
      <c r="L3034" s="11" t="s">
        <v>309</v>
      </c>
      <c r="M3034" s="12">
        <v>222.25</v>
      </c>
      <c r="N3034" s="13">
        <v>533.4</v>
      </c>
    </row>
    <row r="3035" spans="1:14" x14ac:dyDescent="0.3">
      <c r="A3035" s="7" t="s">
        <v>6391</v>
      </c>
      <c r="B3035" s="11" t="s">
        <v>6393</v>
      </c>
      <c r="C3035" s="12">
        <v>0</v>
      </c>
      <c r="D3035" s="12">
        <v>1</v>
      </c>
      <c r="E3035" s="15">
        <v>43922</v>
      </c>
      <c r="F3035" s="12">
        <v>554</v>
      </c>
      <c r="G3035" s="12">
        <v>83.100000000000023</v>
      </c>
      <c r="H3035" s="17">
        <v>1</v>
      </c>
      <c r="I3035" s="31">
        <v>15.000000000000005</v>
      </c>
      <c r="J3035" s="12">
        <v>470.9</v>
      </c>
      <c r="K3035" s="11" t="s">
        <v>41</v>
      </c>
      <c r="L3035" s="11" t="s">
        <v>1384</v>
      </c>
      <c r="M3035" s="12">
        <v>232.67999999999998</v>
      </c>
      <c r="N3035" s="13">
        <v>238.22</v>
      </c>
    </row>
    <row r="3036" spans="1:14" x14ac:dyDescent="0.3">
      <c r="A3036" s="7" t="s">
        <v>6504</v>
      </c>
      <c r="B3036" s="11" t="s">
        <v>6507</v>
      </c>
      <c r="C3036" s="12">
        <v>0</v>
      </c>
      <c r="D3036" s="12">
        <v>1</v>
      </c>
      <c r="E3036" s="15">
        <v>43922</v>
      </c>
      <c r="F3036" s="12">
        <v>180</v>
      </c>
      <c r="G3036" s="12">
        <v>27</v>
      </c>
      <c r="H3036" s="17">
        <v>1</v>
      </c>
      <c r="I3036" s="31">
        <v>15</v>
      </c>
      <c r="J3036" s="12">
        <v>153</v>
      </c>
      <c r="K3036" s="11" t="s">
        <v>60</v>
      </c>
      <c r="L3036" s="11" t="s">
        <v>1434</v>
      </c>
      <c r="M3036" s="12">
        <v>61.2</v>
      </c>
      <c r="N3036" s="13">
        <v>91.8</v>
      </c>
    </row>
    <row r="3037" spans="1:14" x14ac:dyDescent="0.3">
      <c r="A3037" s="7" t="s">
        <v>6510</v>
      </c>
      <c r="B3037" s="11" t="s">
        <v>6515</v>
      </c>
      <c r="C3037" s="12">
        <v>0</v>
      </c>
      <c r="D3037" s="12">
        <v>0</v>
      </c>
      <c r="E3037" s="15">
        <v>43922</v>
      </c>
      <c r="F3037" s="12">
        <v>447</v>
      </c>
      <c r="G3037" s="12">
        <v>67.050000000000011</v>
      </c>
      <c r="H3037" s="17">
        <v>1</v>
      </c>
      <c r="I3037" s="31">
        <v>15.000000000000002</v>
      </c>
      <c r="J3037" s="12">
        <v>379.95</v>
      </c>
      <c r="K3037" s="11" t="s">
        <v>63</v>
      </c>
      <c r="L3037" s="11" t="s">
        <v>64</v>
      </c>
      <c r="M3037" s="12">
        <v>156.44999999999999</v>
      </c>
      <c r="N3037" s="13">
        <v>223.5</v>
      </c>
    </row>
    <row r="3038" spans="1:14" x14ac:dyDescent="0.3">
      <c r="A3038" s="7" t="s">
        <v>6522</v>
      </c>
      <c r="B3038" s="11" t="s">
        <v>6524</v>
      </c>
      <c r="C3038" s="12">
        <v>0</v>
      </c>
      <c r="D3038" s="12">
        <v>1</v>
      </c>
      <c r="E3038" s="15">
        <v>43922</v>
      </c>
      <c r="F3038" s="12">
        <v>144</v>
      </c>
      <c r="G3038" s="12">
        <v>21.600000000000009</v>
      </c>
      <c r="H3038" s="17">
        <v>1</v>
      </c>
      <c r="I3038" s="31">
        <v>15.000000000000005</v>
      </c>
      <c r="J3038" s="12">
        <v>122.39999999999999</v>
      </c>
      <c r="K3038" s="11" t="s">
        <v>11</v>
      </c>
      <c r="L3038" s="11" t="s">
        <v>119</v>
      </c>
      <c r="M3038" s="12">
        <v>66.240000000000009</v>
      </c>
      <c r="N3038" s="13">
        <v>56.159999999999982</v>
      </c>
    </row>
    <row r="3039" spans="1:14" x14ac:dyDescent="0.3">
      <c r="A3039" s="7" t="s">
        <v>6531</v>
      </c>
      <c r="B3039" s="11" t="s">
        <v>6533</v>
      </c>
      <c r="C3039" s="12">
        <v>0</v>
      </c>
      <c r="D3039" s="12">
        <v>1</v>
      </c>
      <c r="E3039" s="15">
        <v>43922</v>
      </c>
      <c r="F3039" s="12">
        <v>312</v>
      </c>
      <c r="G3039" s="12">
        <v>46.800000000000011</v>
      </c>
      <c r="H3039" s="17">
        <v>1</v>
      </c>
      <c r="I3039" s="31">
        <v>15.000000000000005</v>
      </c>
      <c r="J3039" s="12">
        <v>265.2</v>
      </c>
      <c r="K3039" s="11" t="s">
        <v>60</v>
      </c>
      <c r="L3039" s="11" t="s">
        <v>61</v>
      </c>
      <c r="M3039" s="12">
        <v>99.84</v>
      </c>
      <c r="N3039" s="13">
        <v>165.35999999999999</v>
      </c>
    </row>
    <row r="3040" spans="1:14" x14ac:dyDescent="0.3">
      <c r="A3040" s="7" t="s">
        <v>6569</v>
      </c>
      <c r="B3040" s="11" t="s">
        <v>6572</v>
      </c>
      <c r="C3040" s="12">
        <v>0</v>
      </c>
      <c r="D3040" s="12">
        <v>0</v>
      </c>
      <c r="E3040" s="15">
        <v>43922</v>
      </c>
      <c r="F3040" s="12">
        <v>240</v>
      </c>
      <c r="G3040" s="12">
        <v>36</v>
      </c>
      <c r="H3040" s="17">
        <v>1</v>
      </c>
      <c r="I3040" s="31">
        <v>15</v>
      </c>
      <c r="J3040" s="12">
        <v>204</v>
      </c>
      <c r="K3040" s="11" t="s">
        <v>14</v>
      </c>
      <c r="L3040" s="11" t="s">
        <v>17</v>
      </c>
      <c r="M3040" s="12">
        <v>43.199999999999996</v>
      </c>
      <c r="N3040" s="13">
        <v>160.80000000000001</v>
      </c>
    </row>
    <row r="3041" spans="1:14" x14ac:dyDescent="0.3">
      <c r="A3041" s="7" t="s">
        <v>6581</v>
      </c>
      <c r="B3041" s="11" t="s">
        <v>6584</v>
      </c>
      <c r="C3041" s="12">
        <v>0</v>
      </c>
      <c r="D3041" s="12">
        <v>1</v>
      </c>
      <c r="E3041" s="15">
        <v>43922</v>
      </c>
      <c r="F3041" s="12">
        <v>172</v>
      </c>
      <c r="G3041" s="12">
        <v>25.800000000000011</v>
      </c>
      <c r="H3041" s="17">
        <v>1</v>
      </c>
      <c r="I3041" s="31">
        <v>15.000000000000007</v>
      </c>
      <c r="J3041" s="12">
        <v>146.19999999999999</v>
      </c>
      <c r="K3041" s="11" t="s">
        <v>11</v>
      </c>
      <c r="L3041" s="11" t="s">
        <v>71</v>
      </c>
      <c r="M3041" s="12">
        <v>65.36</v>
      </c>
      <c r="N3041" s="13">
        <v>80.839999999999989</v>
      </c>
    </row>
    <row r="3042" spans="1:14" x14ac:dyDescent="0.3">
      <c r="A3042" s="7" t="s">
        <v>6641</v>
      </c>
      <c r="B3042" s="11" t="s">
        <v>6643</v>
      </c>
      <c r="C3042" s="12">
        <v>0</v>
      </c>
      <c r="D3042" s="12">
        <v>1</v>
      </c>
      <c r="E3042" s="15">
        <v>43922</v>
      </c>
      <c r="F3042" s="12">
        <v>144</v>
      </c>
      <c r="G3042" s="12">
        <v>21.600000000000009</v>
      </c>
      <c r="H3042" s="17">
        <v>1</v>
      </c>
      <c r="I3042" s="31">
        <v>15.000000000000005</v>
      </c>
      <c r="J3042" s="12">
        <v>122.39999999999999</v>
      </c>
      <c r="K3042" s="11" t="s">
        <v>11</v>
      </c>
      <c r="L3042" s="11" t="s">
        <v>119</v>
      </c>
      <c r="M3042" s="12">
        <v>66.240000000000009</v>
      </c>
      <c r="N3042" s="13">
        <v>56.159999999999982</v>
      </c>
    </row>
    <row r="3043" spans="1:14" x14ac:dyDescent="0.3">
      <c r="A3043" s="7" t="s">
        <v>6691</v>
      </c>
      <c r="B3043" s="11" t="s">
        <v>6693</v>
      </c>
      <c r="C3043" s="12">
        <v>0</v>
      </c>
      <c r="D3043" s="12">
        <v>1</v>
      </c>
      <c r="E3043" s="15">
        <v>43922</v>
      </c>
      <c r="F3043" s="12">
        <v>383</v>
      </c>
      <c r="G3043" s="12">
        <v>57.449999999999989</v>
      </c>
      <c r="H3043" s="17">
        <v>1</v>
      </c>
      <c r="I3043" s="31">
        <v>14.999999999999996</v>
      </c>
      <c r="J3043" s="12">
        <v>325.55</v>
      </c>
      <c r="K3043" s="11" t="s">
        <v>63</v>
      </c>
      <c r="L3043" s="11" t="s">
        <v>66</v>
      </c>
      <c r="M3043" s="12">
        <v>122.56</v>
      </c>
      <c r="N3043" s="13">
        <v>202.99</v>
      </c>
    </row>
    <row r="3044" spans="1:14" x14ac:dyDescent="0.3">
      <c r="A3044" s="7" t="s">
        <v>6694</v>
      </c>
      <c r="B3044" s="11" t="s">
        <v>6696</v>
      </c>
      <c r="C3044" s="12">
        <v>0</v>
      </c>
      <c r="D3044" s="12">
        <v>1</v>
      </c>
      <c r="E3044" s="15">
        <v>43922</v>
      </c>
      <c r="F3044" s="12">
        <v>168</v>
      </c>
      <c r="G3044" s="12">
        <v>25.200000000000017</v>
      </c>
      <c r="H3044" s="17">
        <v>1</v>
      </c>
      <c r="I3044" s="31">
        <v>15.000000000000011</v>
      </c>
      <c r="J3044" s="12">
        <v>142.79999999999998</v>
      </c>
      <c r="K3044" s="11" t="s">
        <v>11</v>
      </c>
      <c r="L3044" s="11" t="s">
        <v>12</v>
      </c>
      <c r="M3044" s="12">
        <v>25.2</v>
      </c>
      <c r="N3044" s="13">
        <v>117.59999999999998</v>
      </c>
    </row>
    <row r="3045" spans="1:14" x14ac:dyDescent="0.3">
      <c r="A3045" s="7" t="s">
        <v>6780</v>
      </c>
      <c r="B3045" s="11" t="s">
        <v>6783</v>
      </c>
      <c r="C3045" s="12">
        <v>0</v>
      </c>
      <c r="D3045" s="12">
        <v>0</v>
      </c>
      <c r="E3045" s="15">
        <v>43922</v>
      </c>
      <c r="F3045" s="12">
        <v>240</v>
      </c>
      <c r="G3045" s="12">
        <v>36</v>
      </c>
      <c r="H3045" s="17">
        <v>1</v>
      </c>
      <c r="I3045" s="31">
        <v>15</v>
      </c>
      <c r="J3045" s="12">
        <v>204</v>
      </c>
      <c r="K3045" s="11" t="s">
        <v>14</v>
      </c>
      <c r="L3045" s="11" t="s">
        <v>17</v>
      </c>
      <c r="M3045" s="12">
        <v>43.199999999999996</v>
      </c>
      <c r="N3045" s="13">
        <v>160.80000000000001</v>
      </c>
    </row>
    <row r="3046" spans="1:14" x14ac:dyDescent="0.3">
      <c r="A3046" s="7" t="s">
        <v>6792</v>
      </c>
      <c r="B3046" s="11" t="s">
        <v>6795</v>
      </c>
      <c r="C3046" s="12">
        <v>0</v>
      </c>
      <c r="D3046" s="12">
        <v>0</v>
      </c>
      <c r="E3046" s="15">
        <v>43922</v>
      </c>
      <c r="F3046" s="12">
        <v>327</v>
      </c>
      <c r="G3046" s="12">
        <v>49.050000000000011</v>
      </c>
      <c r="H3046" s="17">
        <v>1</v>
      </c>
      <c r="I3046" s="31">
        <v>15.000000000000002</v>
      </c>
      <c r="J3046" s="12">
        <v>277.95</v>
      </c>
      <c r="K3046" s="11" t="s">
        <v>20</v>
      </c>
      <c r="L3046" s="11" t="s">
        <v>100</v>
      </c>
      <c r="M3046" s="12">
        <v>94.83</v>
      </c>
      <c r="N3046" s="13">
        <v>183.12</v>
      </c>
    </row>
    <row r="3047" spans="1:14" x14ac:dyDescent="0.3">
      <c r="A3047" s="7" t="s">
        <v>6957</v>
      </c>
      <c r="B3047" s="11" t="s">
        <v>10</v>
      </c>
      <c r="C3047" s="12">
        <v>1</v>
      </c>
      <c r="D3047" s="12">
        <v>0</v>
      </c>
      <c r="E3047" s="15">
        <v>43891</v>
      </c>
      <c r="F3047" s="12">
        <v>168</v>
      </c>
      <c r="G3047" s="12">
        <v>0</v>
      </c>
      <c r="H3047" s="17">
        <v>0</v>
      </c>
      <c r="I3047" s="31">
        <v>0</v>
      </c>
      <c r="J3047" s="12">
        <v>168</v>
      </c>
      <c r="K3047" s="11" t="s">
        <v>11</v>
      </c>
      <c r="L3047" s="11" t="s">
        <v>12</v>
      </c>
      <c r="M3047" s="12">
        <v>25.2</v>
      </c>
      <c r="N3047" s="13">
        <v>142.80000000000001</v>
      </c>
    </row>
    <row r="3048" spans="1:14" x14ac:dyDescent="0.3">
      <c r="A3048" s="7" t="s">
        <v>56</v>
      </c>
      <c r="B3048" s="11" t="s">
        <v>65</v>
      </c>
      <c r="C3048" s="12">
        <v>0</v>
      </c>
      <c r="D3048" s="12">
        <v>0</v>
      </c>
      <c r="E3048" s="15">
        <v>43891</v>
      </c>
      <c r="F3048" s="12">
        <v>383</v>
      </c>
      <c r="G3048" s="12">
        <v>0</v>
      </c>
      <c r="H3048" s="17">
        <v>0</v>
      </c>
      <c r="I3048" s="31">
        <v>0</v>
      </c>
      <c r="J3048" s="12">
        <v>383</v>
      </c>
      <c r="K3048" s="11" t="s">
        <v>63</v>
      </c>
      <c r="L3048" s="11" t="s">
        <v>66</v>
      </c>
      <c r="M3048" s="12">
        <v>122.56</v>
      </c>
      <c r="N3048" s="13">
        <v>260.44</v>
      </c>
    </row>
    <row r="3049" spans="1:14" x14ac:dyDescent="0.3">
      <c r="A3049" s="7" t="s">
        <v>141</v>
      </c>
      <c r="B3049" s="11" t="s">
        <v>144</v>
      </c>
      <c r="C3049" s="12">
        <v>0</v>
      </c>
      <c r="D3049" s="12">
        <v>0</v>
      </c>
      <c r="E3049" s="15">
        <v>43891</v>
      </c>
      <c r="F3049" s="12">
        <v>192</v>
      </c>
      <c r="G3049" s="12">
        <v>0</v>
      </c>
      <c r="H3049" s="17">
        <v>0</v>
      </c>
      <c r="I3049" s="31">
        <v>0</v>
      </c>
      <c r="J3049" s="12">
        <v>192</v>
      </c>
      <c r="K3049" s="11" t="s">
        <v>14</v>
      </c>
      <c r="L3049" s="11" t="s">
        <v>78</v>
      </c>
      <c r="M3049" s="12">
        <v>34.56</v>
      </c>
      <c r="N3049" s="13">
        <v>157.44</v>
      </c>
    </row>
    <row r="3050" spans="1:14" x14ac:dyDescent="0.3">
      <c r="A3050" s="7" t="s">
        <v>160</v>
      </c>
      <c r="B3050" s="11" t="s">
        <v>165</v>
      </c>
      <c r="C3050" s="12">
        <v>0</v>
      </c>
      <c r="D3050" s="12">
        <v>0</v>
      </c>
      <c r="E3050" s="15">
        <v>43891</v>
      </c>
      <c r="F3050" s="12">
        <v>383</v>
      </c>
      <c r="G3050" s="12">
        <v>57.449999999999989</v>
      </c>
      <c r="H3050" s="17">
        <v>1</v>
      </c>
      <c r="I3050" s="31">
        <v>14.999999999999996</v>
      </c>
      <c r="J3050" s="12">
        <v>325.55</v>
      </c>
      <c r="K3050" s="11" t="s">
        <v>63</v>
      </c>
      <c r="L3050" s="11" t="s">
        <v>66</v>
      </c>
      <c r="M3050" s="12">
        <v>122.56</v>
      </c>
      <c r="N3050" s="13">
        <v>202.99</v>
      </c>
    </row>
    <row r="3051" spans="1:14" x14ac:dyDescent="0.3">
      <c r="A3051" s="7" t="s">
        <v>160</v>
      </c>
      <c r="B3051" s="11" t="s">
        <v>168</v>
      </c>
      <c r="C3051" s="12">
        <v>0</v>
      </c>
      <c r="D3051" s="12">
        <v>0</v>
      </c>
      <c r="E3051" s="15">
        <v>43891</v>
      </c>
      <c r="F3051" s="12">
        <v>447</v>
      </c>
      <c r="G3051" s="12">
        <v>67.050000000000011</v>
      </c>
      <c r="H3051" s="17">
        <v>1</v>
      </c>
      <c r="I3051" s="31">
        <v>15.000000000000002</v>
      </c>
      <c r="J3051" s="12">
        <v>379.95</v>
      </c>
      <c r="K3051" s="11" t="s">
        <v>63</v>
      </c>
      <c r="L3051" s="11" t="s">
        <v>64</v>
      </c>
      <c r="M3051" s="12">
        <v>156.44999999999999</v>
      </c>
      <c r="N3051" s="13">
        <v>223.5</v>
      </c>
    </row>
    <row r="3052" spans="1:14" x14ac:dyDescent="0.3">
      <c r="A3052" s="7" t="s">
        <v>160</v>
      </c>
      <c r="B3052" s="11" t="s">
        <v>170</v>
      </c>
      <c r="C3052" s="12">
        <v>0</v>
      </c>
      <c r="D3052" s="12">
        <v>0</v>
      </c>
      <c r="E3052" s="15">
        <v>43891</v>
      </c>
      <c r="F3052" s="12">
        <v>345</v>
      </c>
      <c r="G3052" s="12">
        <v>51.75</v>
      </c>
      <c r="H3052" s="17">
        <v>1</v>
      </c>
      <c r="I3052" s="31">
        <v>15</v>
      </c>
      <c r="J3052" s="12">
        <v>293.25</v>
      </c>
      <c r="K3052" s="11" t="s">
        <v>63</v>
      </c>
      <c r="L3052" s="11" t="s">
        <v>116</v>
      </c>
      <c r="M3052" s="12">
        <v>106.95</v>
      </c>
      <c r="N3052" s="13">
        <v>186.3</v>
      </c>
    </row>
    <row r="3053" spans="1:14" x14ac:dyDescent="0.3">
      <c r="A3053" s="7" t="s">
        <v>349</v>
      </c>
      <c r="B3053" s="11" t="s">
        <v>351</v>
      </c>
      <c r="C3053" s="12">
        <v>0</v>
      </c>
      <c r="D3053" s="12">
        <v>1</v>
      </c>
      <c r="E3053" s="15">
        <v>43891</v>
      </c>
      <c r="F3053" s="12">
        <v>313</v>
      </c>
      <c r="G3053" s="12">
        <v>0</v>
      </c>
      <c r="H3053" s="17">
        <v>0</v>
      </c>
      <c r="I3053" s="31">
        <v>0</v>
      </c>
      <c r="J3053" s="12">
        <v>313</v>
      </c>
      <c r="K3053" s="11" t="s">
        <v>20</v>
      </c>
      <c r="L3053" s="11" t="s">
        <v>21</v>
      </c>
      <c r="M3053" s="12">
        <v>93.899999999999991</v>
      </c>
      <c r="N3053" s="13">
        <v>219.10000000000002</v>
      </c>
    </row>
    <row r="3054" spans="1:14" x14ac:dyDescent="0.3">
      <c r="A3054" s="7" t="s">
        <v>387</v>
      </c>
      <c r="B3054" s="11" t="s">
        <v>389</v>
      </c>
      <c r="C3054" s="12">
        <v>0</v>
      </c>
      <c r="D3054" s="12">
        <v>1</v>
      </c>
      <c r="E3054" s="15">
        <v>43891</v>
      </c>
      <c r="F3054" s="12">
        <v>192</v>
      </c>
      <c r="G3054" s="12">
        <v>28.800000000000011</v>
      </c>
      <c r="H3054" s="17">
        <v>1</v>
      </c>
      <c r="I3054" s="31">
        <v>15.000000000000005</v>
      </c>
      <c r="J3054" s="12">
        <v>163.19999999999999</v>
      </c>
      <c r="K3054" s="11" t="s">
        <v>14</v>
      </c>
      <c r="L3054" s="11" t="s">
        <v>78</v>
      </c>
      <c r="M3054" s="12">
        <v>34.56</v>
      </c>
      <c r="N3054" s="13">
        <v>128.63999999999999</v>
      </c>
    </row>
    <row r="3055" spans="1:14" x14ac:dyDescent="0.3">
      <c r="A3055" s="7" t="s">
        <v>674</v>
      </c>
      <c r="B3055" s="11" t="s">
        <v>676</v>
      </c>
      <c r="C3055" s="12">
        <v>0</v>
      </c>
      <c r="D3055" s="12">
        <v>0</v>
      </c>
      <c r="E3055" s="15">
        <v>43891</v>
      </c>
      <c r="F3055" s="12">
        <v>383</v>
      </c>
      <c r="G3055" s="12">
        <v>0</v>
      </c>
      <c r="H3055" s="17">
        <v>0</v>
      </c>
      <c r="I3055" s="31">
        <v>0</v>
      </c>
      <c r="J3055" s="12">
        <v>383</v>
      </c>
      <c r="K3055" s="11" t="s">
        <v>63</v>
      </c>
      <c r="L3055" s="11" t="s">
        <v>66</v>
      </c>
      <c r="M3055" s="12">
        <v>122.56</v>
      </c>
      <c r="N3055" s="13">
        <v>260.44</v>
      </c>
    </row>
    <row r="3056" spans="1:14" x14ac:dyDescent="0.3">
      <c r="A3056" s="7" t="s">
        <v>739</v>
      </c>
      <c r="B3056" s="11" t="s">
        <v>741</v>
      </c>
      <c r="C3056" s="12">
        <v>0</v>
      </c>
      <c r="D3056" s="12">
        <v>0</v>
      </c>
      <c r="E3056" s="15">
        <v>43891</v>
      </c>
      <c r="F3056" s="12">
        <v>168</v>
      </c>
      <c r="G3056" s="12">
        <v>0</v>
      </c>
      <c r="H3056" s="17">
        <v>0</v>
      </c>
      <c r="I3056" s="31">
        <v>0</v>
      </c>
      <c r="J3056" s="12">
        <v>168</v>
      </c>
      <c r="K3056" s="11" t="s">
        <v>11</v>
      </c>
      <c r="L3056" s="11" t="s">
        <v>121</v>
      </c>
      <c r="M3056" s="12">
        <v>75.600000000000009</v>
      </c>
      <c r="N3056" s="13">
        <v>92.399999999999991</v>
      </c>
    </row>
    <row r="3057" spans="1:14" x14ac:dyDescent="0.3">
      <c r="A3057" s="7" t="s">
        <v>4945</v>
      </c>
      <c r="B3057" s="11" t="s">
        <v>4946</v>
      </c>
      <c r="C3057" s="12">
        <v>1</v>
      </c>
      <c r="D3057" s="12">
        <v>1</v>
      </c>
      <c r="E3057" s="15">
        <v>43891</v>
      </c>
      <c r="F3057" s="12">
        <v>367</v>
      </c>
      <c r="G3057" s="12">
        <v>55.050000000000011</v>
      </c>
      <c r="H3057" s="17">
        <v>1</v>
      </c>
      <c r="I3057" s="31">
        <v>15.000000000000002</v>
      </c>
      <c r="J3057" s="12">
        <v>311.95</v>
      </c>
      <c r="K3057" s="11" t="s">
        <v>60</v>
      </c>
      <c r="L3057" s="11" t="s">
        <v>538</v>
      </c>
      <c r="M3057" s="12">
        <v>110.1</v>
      </c>
      <c r="N3057" s="13">
        <v>201.85</v>
      </c>
    </row>
    <row r="3058" spans="1:14" x14ac:dyDescent="0.3">
      <c r="A3058" s="7" t="s">
        <v>4947</v>
      </c>
      <c r="B3058" s="11" t="s">
        <v>4948</v>
      </c>
      <c r="C3058" s="12">
        <v>1</v>
      </c>
      <c r="D3058" s="12">
        <v>1</v>
      </c>
      <c r="E3058" s="15">
        <v>43891</v>
      </c>
      <c r="F3058" s="12">
        <v>447</v>
      </c>
      <c r="G3058" s="12">
        <v>67.050000000000011</v>
      </c>
      <c r="H3058" s="17">
        <v>1</v>
      </c>
      <c r="I3058" s="31">
        <v>15.000000000000002</v>
      </c>
      <c r="J3058" s="12">
        <v>379.95</v>
      </c>
      <c r="K3058" s="11" t="s">
        <v>63</v>
      </c>
      <c r="L3058" s="11" t="s">
        <v>64</v>
      </c>
      <c r="M3058" s="12">
        <v>156.44999999999999</v>
      </c>
      <c r="N3058" s="13">
        <v>223.5</v>
      </c>
    </row>
    <row r="3059" spans="1:14" x14ac:dyDescent="0.3">
      <c r="A3059" s="7" t="s">
        <v>4949</v>
      </c>
      <c r="B3059" s="11" t="s">
        <v>4950</v>
      </c>
      <c r="C3059" s="12">
        <v>1</v>
      </c>
      <c r="D3059" s="12">
        <v>1</v>
      </c>
      <c r="E3059" s="15">
        <v>43891</v>
      </c>
      <c r="F3059" s="12">
        <v>172</v>
      </c>
      <c r="G3059" s="12">
        <v>25.800000000000011</v>
      </c>
      <c r="H3059" s="17">
        <v>1</v>
      </c>
      <c r="I3059" s="31">
        <v>15.000000000000007</v>
      </c>
      <c r="J3059" s="12">
        <v>146.19999999999999</v>
      </c>
      <c r="K3059" s="11" t="s">
        <v>11</v>
      </c>
      <c r="L3059" s="11" t="s">
        <v>71</v>
      </c>
      <c r="M3059" s="12">
        <v>65.36</v>
      </c>
      <c r="N3059" s="13">
        <v>80.839999999999989</v>
      </c>
    </row>
    <row r="3060" spans="1:14" x14ac:dyDescent="0.3">
      <c r="A3060" s="7" t="s">
        <v>4951</v>
      </c>
      <c r="B3060" s="11" t="s">
        <v>4952</v>
      </c>
      <c r="C3060" s="12">
        <v>1</v>
      </c>
      <c r="D3060" s="12">
        <v>1</v>
      </c>
      <c r="E3060" s="15">
        <v>43891</v>
      </c>
      <c r="F3060" s="12">
        <v>172</v>
      </c>
      <c r="G3060" s="12">
        <v>25.800000000000011</v>
      </c>
      <c r="H3060" s="17">
        <v>1</v>
      </c>
      <c r="I3060" s="31">
        <v>15.000000000000007</v>
      </c>
      <c r="J3060" s="12">
        <v>146.19999999999999</v>
      </c>
      <c r="K3060" s="11" t="s">
        <v>11</v>
      </c>
      <c r="L3060" s="11" t="s">
        <v>71</v>
      </c>
      <c r="M3060" s="12">
        <v>65.36</v>
      </c>
      <c r="N3060" s="13">
        <v>80.839999999999989</v>
      </c>
    </row>
    <row r="3061" spans="1:14" x14ac:dyDescent="0.3">
      <c r="A3061" s="7" t="s">
        <v>4953</v>
      </c>
      <c r="B3061" s="11" t="s">
        <v>4954</v>
      </c>
      <c r="C3061" s="12">
        <v>1</v>
      </c>
      <c r="D3061" s="12">
        <v>1</v>
      </c>
      <c r="E3061" s="15">
        <v>43891</v>
      </c>
      <c r="F3061" s="12">
        <v>240</v>
      </c>
      <c r="G3061" s="12">
        <v>36</v>
      </c>
      <c r="H3061" s="17">
        <v>1</v>
      </c>
      <c r="I3061" s="31">
        <v>15</v>
      </c>
      <c r="J3061" s="12">
        <v>204</v>
      </c>
      <c r="K3061" s="11" t="s">
        <v>14</v>
      </c>
      <c r="L3061" s="11" t="s">
        <v>17</v>
      </c>
      <c r="M3061" s="12">
        <v>43.199999999999996</v>
      </c>
      <c r="N3061" s="13">
        <v>160.80000000000001</v>
      </c>
    </row>
    <row r="3062" spans="1:14" x14ac:dyDescent="0.3">
      <c r="A3062" s="7" t="s">
        <v>4955</v>
      </c>
      <c r="B3062" s="11" t="s">
        <v>4956</v>
      </c>
      <c r="C3062" s="12">
        <v>1</v>
      </c>
      <c r="D3062" s="12">
        <v>1</v>
      </c>
      <c r="E3062" s="15">
        <v>43891</v>
      </c>
      <c r="F3062" s="12">
        <v>220</v>
      </c>
      <c r="G3062" s="12">
        <v>33</v>
      </c>
      <c r="H3062" s="17">
        <v>1</v>
      </c>
      <c r="I3062" s="31">
        <v>15</v>
      </c>
      <c r="J3062" s="12">
        <v>187</v>
      </c>
      <c r="K3062" s="11" t="s">
        <v>14</v>
      </c>
      <c r="L3062" s="11" t="s">
        <v>15</v>
      </c>
      <c r="M3062" s="12">
        <v>39.6</v>
      </c>
      <c r="N3062" s="13">
        <v>147.4</v>
      </c>
    </row>
    <row r="3063" spans="1:14" x14ac:dyDescent="0.3">
      <c r="A3063" s="7" t="s">
        <v>4957</v>
      </c>
      <c r="B3063" s="11" t="s">
        <v>4958</v>
      </c>
      <c r="C3063" s="12">
        <v>1</v>
      </c>
      <c r="D3063" s="12">
        <v>1</v>
      </c>
      <c r="E3063" s="15">
        <v>43891</v>
      </c>
      <c r="F3063" s="12">
        <v>440</v>
      </c>
      <c r="G3063" s="12">
        <v>66</v>
      </c>
      <c r="H3063" s="17">
        <v>1</v>
      </c>
      <c r="I3063" s="31">
        <v>15</v>
      </c>
      <c r="J3063" s="12">
        <v>374</v>
      </c>
      <c r="K3063" s="11" t="s">
        <v>44</v>
      </c>
      <c r="L3063" s="11" t="s">
        <v>52</v>
      </c>
      <c r="M3063" s="12">
        <v>136.4</v>
      </c>
      <c r="N3063" s="13">
        <v>237.6</v>
      </c>
    </row>
    <row r="3064" spans="1:14" x14ac:dyDescent="0.3">
      <c r="A3064" s="7" t="s">
        <v>4959</v>
      </c>
      <c r="B3064" s="11" t="s">
        <v>4960</v>
      </c>
      <c r="C3064" s="12">
        <v>1</v>
      </c>
      <c r="D3064" s="12">
        <v>1</v>
      </c>
      <c r="E3064" s="15">
        <v>43891</v>
      </c>
      <c r="F3064" s="12">
        <v>345</v>
      </c>
      <c r="G3064" s="12">
        <v>51.75</v>
      </c>
      <c r="H3064" s="17">
        <v>1</v>
      </c>
      <c r="I3064" s="31">
        <v>15</v>
      </c>
      <c r="J3064" s="12">
        <v>293.25</v>
      </c>
      <c r="K3064" s="11" t="s">
        <v>63</v>
      </c>
      <c r="L3064" s="11" t="s">
        <v>116</v>
      </c>
      <c r="M3064" s="12">
        <v>106.95</v>
      </c>
      <c r="N3064" s="13">
        <v>186.3</v>
      </c>
    </row>
    <row r="3065" spans="1:14" x14ac:dyDescent="0.3">
      <c r="A3065" s="7" t="s">
        <v>4961</v>
      </c>
      <c r="B3065" s="11" t="s">
        <v>4962</v>
      </c>
      <c r="C3065" s="12">
        <v>1</v>
      </c>
      <c r="D3065" s="12">
        <v>1</v>
      </c>
      <c r="E3065" s="15">
        <v>43891</v>
      </c>
      <c r="F3065" s="12">
        <v>168</v>
      </c>
      <c r="G3065" s="12">
        <v>25.200000000000017</v>
      </c>
      <c r="H3065" s="17">
        <v>1</v>
      </c>
      <c r="I3065" s="31">
        <v>15.000000000000011</v>
      </c>
      <c r="J3065" s="12">
        <v>142.79999999999998</v>
      </c>
      <c r="K3065" s="11" t="s">
        <v>11</v>
      </c>
      <c r="L3065" s="11" t="s">
        <v>121</v>
      </c>
      <c r="M3065" s="12">
        <v>75.600000000000009</v>
      </c>
      <c r="N3065" s="13">
        <v>67.199999999999974</v>
      </c>
    </row>
    <row r="3066" spans="1:14" x14ac:dyDescent="0.3">
      <c r="A3066" s="7" t="s">
        <v>4963</v>
      </c>
      <c r="B3066" s="11" t="s">
        <v>4964</v>
      </c>
      <c r="C3066" s="12">
        <v>1</v>
      </c>
      <c r="D3066" s="12">
        <v>1</v>
      </c>
      <c r="E3066" s="15">
        <v>43891</v>
      </c>
      <c r="F3066" s="12">
        <v>240</v>
      </c>
      <c r="G3066" s="12">
        <v>36</v>
      </c>
      <c r="H3066" s="17">
        <v>1</v>
      </c>
      <c r="I3066" s="31">
        <v>15</v>
      </c>
      <c r="J3066" s="12">
        <v>204</v>
      </c>
      <c r="K3066" s="11" t="s">
        <v>14</v>
      </c>
      <c r="L3066" s="11" t="s">
        <v>17</v>
      </c>
      <c r="M3066" s="12">
        <v>43.199999999999996</v>
      </c>
      <c r="N3066" s="13">
        <v>160.80000000000001</v>
      </c>
    </row>
    <row r="3067" spans="1:14" x14ac:dyDescent="0.3">
      <c r="A3067" s="7" t="s">
        <v>4965</v>
      </c>
      <c r="B3067" s="11" t="s">
        <v>4966</v>
      </c>
      <c r="C3067" s="12">
        <v>1</v>
      </c>
      <c r="D3067" s="12">
        <v>1</v>
      </c>
      <c r="E3067" s="15">
        <v>43891</v>
      </c>
      <c r="F3067" s="12">
        <v>255</v>
      </c>
      <c r="G3067" s="12">
        <v>38.25</v>
      </c>
      <c r="H3067" s="17">
        <v>1</v>
      </c>
      <c r="I3067" s="31">
        <v>15</v>
      </c>
      <c r="J3067" s="12">
        <v>216.75</v>
      </c>
      <c r="K3067" s="11" t="s">
        <v>20</v>
      </c>
      <c r="L3067" s="11" t="s">
        <v>102</v>
      </c>
      <c r="M3067" s="12">
        <v>66.3</v>
      </c>
      <c r="N3067" s="13">
        <v>150.44999999999999</v>
      </c>
    </row>
    <row r="3068" spans="1:14" x14ac:dyDescent="0.3">
      <c r="A3068" s="7" t="s">
        <v>4967</v>
      </c>
      <c r="B3068" s="11" t="s">
        <v>4968</v>
      </c>
      <c r="C3068" s="12">
        <v>1</v>
      </c>
      <c r="D3068" s="12">
        <v>1</v>
      </c>
      <c r="E3068" s="15">
        <v>43891</v>
      </c>
      <c r="F3068" s="12">
        <v>255</v>
      </c>
      <c r="G3068" s="12">
        <v>38.25</v>
      </c>
      <c r="H3068" s="17">
        <v>1</v>
      </c>
      <c r="I3068" s="31">
        <v>15</v>
      </c>
      <c r="J3068" s="12">
        <v>216.75</v>
      </c>
      <c r="K3068" s="11" t="s">
        <v>20</v>
      </c>
      <c r="L3068" s="11" t="s">
        <v>102</v>
      </c>
      <c r="M3068" s="12">
        <v>66.3</v>
      </c>
      <c r="N3068" s="13">
        <v>150.44999999999999</v>
      </c>
    </row>
    <row r="3069" spans="1:14" x14ac:dyDescent="0.3">
      <c r="A3069" s="7" t="s">
        <v>4969</v>
      </c>
      <c r="B3069" s="11" t="s">
        <v>4970</v>
      </c>
      <c r="C3069" s="12">
        <v>1</v>
      </c>
      <c r="D3069" s="12">
        <v>1</v>
      </c>
      <c r="E3069" s="15">
        <v>43891</v>
      </c>
      <c r="F3069" s="12">
        <v>255</v>
      </c>
      <c r="G3069" s="12">
        <v>38.25</v>
      </c>
      <c r="H3069" s="17">
        <v>1</v>
      </c>
      <c r="I3069" s="31">
        <v>15</v>
      </c>
      <c r="J3069" s="12">
        <v>216.75</v>
      </c>
      <c r="K3069" s="11" t="s">
        <v>20</v>
      </c>
      <c r="L3069" s="11" t="s">
        <v>102</v>
      </c>
      <c r="M3069" s="12">
        <v>66.3</v>
      </c>
      <c r="N3069" s="13">
        <v>150.44999999999999</v>
      </c>
    </row>
    <row r="3070" spans="1:14" x14ac:dyDescent="0.3">
      <c r="A3070" s="7" t="s">
        <v>4971</v>
      </c>
      <c r="B3070" s="11" t="s">
        <v>4972</v>
      </c>
      <c r="C3070" s="12">
        <v>1</v>
      </c>
      <c r="D3070" s="12">
        <v>1</v>
      </c>
      <c r="E3070" s="15">
        <v>43891</v>
      </c>
      <c r="F3070" s="12">
        <v>805</v>
      </c>
      <c r="G3070" s="12">
        <v>120.75</v>
      </c>
      <c r="H3070" s="17">
        <v>1</v>
      </c>
      <c r="I3070" s="31">
        <v>15</v>
      </c>
      <c r="J3070" s="12">
        <v>684.25</v>
      </c>
      <c r="K3070" s="11" t="s">
        <v>23</v>
      </c>
      <c r="L3070" s="11" t="s">
        <v>180</v>
      </c>
      <c r="M3070" s="12">
        <v>249.55</v>
      </c>
      <c r="N3070" s="13">
        <v>434.7</v>
      </c>
    </row>
    <row r="3071" spans="1:14" x14ac:dyDescent="0.3">
      <c r="A3071" s="7" t="s">
        <v>4973</v>
      </c>
      <c r="B3071" s="11" t="s">
        <v>4974</v>
      </c>
      <c r="C3071" s="12">
        <v>1</v>
      </c>
      <c r="D3071" s="12">
        <v>1</v>
      </c>
      <c r="E3071" s="15">
        <v>43891</v>
      </c>
      <c r="F3071" s="12">
        <v>951</v>
      </c>
      <c r="G3071" s="12">
        <v>142.64999999999998</v>
      </c>
      <c r="H3071" s="17">
        <v>1</v>
      </c>
      <c r="I3071" s="31">
        <v>14.999999999999996</v>
      </c>
      <c r="J3071" s="12">
        <v>808.35</v>
      </c>
      <c r="K3071" s="11" t="s">
        <v>23</v>
      </c>
      <c r="L3071" s="11" t="s">
        <v>24</v>
      </c>
      <c r="M3071" s="12">
        <v>247.26000000000002</v>
      </c>
      <c r="N3071" s="13">
        <v>561.09</v>
      </c>
    </row>
    <row r="3072" spans="1:14" x14ac:dyDescent="0.3">
      <c r="A3072" s="7" t="s">
        <v>4975</v>
      </c>
      <c r="B3072" s="11" t="s">
        <v>4976</v>
      </c>
      <c r="C3072" s="12">
        <v>1</v>
      </c>
      <c r="D3072" s="12">
        <v>1</v>
      </c>
      <c r="E3072" s="15">
        <v>43891</v>
      </c>
      <c r="F3072" s="12">
        <v>948</v>
      </c>
      <c r="G3072" s="12">
        <v>142.20000000000005</v>
      </c>
      <c r="H3072" s="17">
        <v>1</v>
      </c>
      <c r="I3072" s="31">
        <v>15.000000000000005</v>
      </c>
      <c r="J3072" s="12">
        <v>805.8</v>
      </c>
      <c r="K3072" s="11" t="s">
        <v>26</v>
      </c>
      <c r="L3072" s="11" t="s">
        <v>27</v>
      </c>
      <c r="M3072" s="12">
        <v>303.36</v>
      </c>
      <c r="N3072" s="13">
        <v>502.43999999999994</v>
      </c>
    </row>
    <row r="3073" spans="1:14" x14ac:dyDescent="0.3">
      <c r="A3073" s="7" t="s">
        <v>4977</v>
      </c>
      <c r="B3073" s="11" t="s">
        <v>4978</v>
      </c>
      <c r="C3073" s="12">
        <v>1</v>
      </c>
      <c r="D3073" s="12">
        <v>1</v>
      </c>
      <c r="E3073" s="15">
        <v>43891</v>
      </c>
      <c r="F3073" s="12">
        <v>492</v>
      </c>
      <c r="G3073" s="12">
        <v>73.800000000000011</v>
      </c>
      <c r="H3073" s="17">
        <v>1</v>
      </c>
      <c r="I3073" s="31">
        <v>15.000000000000002</v>
      </c>
      <c r="J3073" s="12">
        <v>418.2</v>
      </c>
      <c r="K3073" s="11" t="s">
        <v>44</v>
      </c>
      <c r="L3073" s="11" t="s">
        <v>512</v>
      </c>
      <c r="M3073" s="12">
        <v>137.76000000000002</v>
      </c>
      <c r="N3073" s="13">
        <v>280.43999999999994</v>
      </c>
    </row>
    <row r="3074" spans="1:14" x14ac:dyDescent="0.3">
      <c r="A3074" s="7" t="s">
        <v>4979</v>
      </c>
      <c r="B3074" s="11" t="s">
        <v>4980</v>
      </c>
      <c r="C3074" s="12">
        <v>1</v>
      </c>
      <c r="D3074" s="12">
        <v>1</v>
      </c>
      <c r="E3074" s="15">
        <v>43891</v>
      </c>
      <c r="F3074" s="12">
        <v>447</v>
      </c>
      <c r="G3074" s="12">
        <v>67.050000000000011</v>
      </c>
      <c r="H3074" s="17">
        <v>1</v>
      </c>
      <c r="I3074" s="31">
        <v>15.000000000000002</v>
      </c>
      <c r="J3074" s="12">
        <v>379.95</v>
      </c>
      <c r="K3074" s="11" t="s">
        <v>63</v>
      </c>
      <c r="L3074" s="11" t="s">
        <v>64</v>
      </c>
      <c r="M3074" s="12">
        <v>156.44999999999999</v>
      </c>
      <c r="N3074" s="13">
        <v>223.5</v>
      </c>
    </row>
    <row r="3075" spans="1:14" x14ac:dyDescent="0.3">
      <c r="A3075" s="7" t="s">
        <v>4981</v>
      </c>
      <c r="B3075" s="11" t="s">
        <v>4982</v>
      </c>
      <c r="C3075" s="12">
        <v>1</v>
      </c>
      <c r="D3075" s="12">
        <v>1</v>
      </c>
      <c r="E3075" s="15">
        <v>43891</v>
      </c>
      <c r="F3075" s="12">
        <v>168</v>
      </c>
      <c r="G3075" s="12">
        <v>25.200000000000017</v>
      </c>
      <c r="H3075" s="17">
        <v>1</v>
      </c>
      <c r="I3075" s="31">
        <v>15.000000000000011</v>
      </c>
      <c r="J3075" s="12">
        <v>142.79999999999998</v>
      </c>
      <c r="K3075" s="11" t="s">
        <v>11</v>
      </c>
      <c r="L3075" s="11" t="s">
        <v>12</v>
      </c>
      <c r="M3075" s="12">
        <v>25.2</v>
      </c>
      <c r="N3075" s="13">
        <v>117.59999999999998</v>
      </c>
    </row>
    <row r="3076" spans="1:14" x14ac:dyDescent="0.3">
      <c r="A3076" s="7" t="s">
        <v>4983</v>
      </c>
      <c r="B3076" s="11" t="s">
        <v>4984</v>
      </c>
      <c r="C3076" s="12">
        <v>1</v>
      </c>
      <c r="D3076" s="12">
        <v>1</v>
      </c>
      <c r="E3076" s="15">
        <v>43891</v>
      </c>
      <c r="F3076" s="12">
        <v>210</v>
      </c>
      <c r="G3076" s="12">
        <v>31.5</v>
      </c>
      <c r="H3076" s="17">
        <v>1</v>
      </c>
      <c r="I3076" s="31">
        <v>15</v>
      </c>
      <c r="J3076" s="12">
        <v>178.5</v>
      </c>
      <c r="K3076" s="11" t="s">
        <v>14</v>
      </c>
      <c r="L3076" s="11" t="s">
        <v>75</v>
      </c>
      <c r="M3076" s="12">
        <v>37.799999999999997</v>
      </c>
      <c r="N3076" s="13">
        <v>140.69999999999999</v>
      </c>
    </row>
    <row r="3077" spans="1:14" x14ac:dyDescent="0.3">
      <c r="A3077" s="7" t="s">
        <v>4985</v>
      </c>
      <c r="B3077" s="11" t="s">
        <v>4986</v>
      </c>
      <c r="C3077" s="12">
        <v>1</v>
      </c>
      <c r="D3077" s="12">
        <v>1</v>
      </c>
      <c r="E3077" s="15">
        <v>43891</v>
      </c>
      <c r="F3077" s="12">
        <v>255</v>
      </c>
      <c r="G3077" s="12">
        <v>38.25</v>
      </c>
      <c r="H3077" s="17">
        <v>1</v>
      </c>
      <c r="I3077" s="31">
        <v>15</v>
      </c>
      <c r="J3077" s="12">
        <v>216.75</v>
      </c>
      <c r="K3077" s="11" t="s">
        <v>20</v>
      </c>
      <c r="L3077" s="11" t="s">
        <v>102</v>
      </c>
      <c r="M3077" s="12">
        <v>66.3</v>
      </c>
      <c r="N3077" s="13">
        <v>150.44999999999999</v>
      </c>
    </row>
    <row r="3078" spans="1:14" x14ac:dyDescent="0.3">
      <c r="A3078" s="7" t="s">
        <v>4987</v>
      </c>
      <c r="B3078" s="11" t="s">
        <v>4988</v>
      </c>
      <c r="C3078" s="12">
        <v>1</v>
      </c>
      <c r="D3078" s="12">
        <v>1</v>
      </c>
      <c r="E3078" s="15">
        <v>43891</v>
      </c>
      <c r="F3078" s="12">
        <v>258</v>
      </c>
      <c r="G3078" s="12">
        <v>38.700000000000017</v>
      </c>
      <c r="H3078" s="17">
        <v>1</v>
      </c>
      <c r="I3078" s="31">
        <v>15.000000000000007</v>
      </c>
      <c r="J3078" s="12">
        <v>219.29999999999998</v>
      </c>
      <c r="K3078" s="11" t="s">
        <v>20</v>
      </c>
      <c r="L3078" s="11" t="s">
        <v>105</v>
      </c>
      <c r="M3078" s="12">
        <v>72.240000000000009</v>
      </c>
      <c r="N3078" s="13">
        <v>147.05999999999997</v>
      </c>
    </row>
    <row r="3079" spans="1:14" x14ac:dyDescent="0.3">
      <c r="A3079" s="7" t="s">
        <v>4989</v>
      </c>
      <c r="B3079" s="11" t="s">
        <v>4990</v>
      </c>
      <c r="C3079" s="12">
        <v>1</v>
      </c>
      <c r="D3079" s="12">
        <v>1</v>
      </c>
      <c r="E3079" s="15">
        <v>43891</v>
      </c>
      <c r="F3079" s="12">
        <v>805</v>
      </c>
      <c r="G3079" s="12">
        <v>120.75</v>
      </c>
      <c r="H3079" s="17">
        <v>1</v>
      </c>
      <c r="I3079" s="31">
        <v>15</v>
      </c>
      <c r="J3079" s="12">
        <v>684.25</v>
      </c>
      <c r="K3079" s="11" t="s">
        <v>23</v>
      </c>
      <c r="L3079" s="11" t="s">
        <v>180</v>
      </c>
      <c r="M3079" s="12">
        <v>249.55</v>
      </c>
      <c r="N3079" s="13">
        <v>434.7</v>
      </c>
    </row>
    <row r="3080" spans="1:14" x14ac:dyDescent="0.3">
      <c r="A3080" s="7" t="s">
        <v>4991</v>
      </c>
      <c r="B3080" s="11" t="s">
        <v>4992</v>
      </c>
      <c r="C3080" s="12">
        <v>1</v>
      </c>
      <c r="D3080" s="12">
        <v>1</v>
      </c>
      <c r="E3080" s="15">
        <v>43891</v>
      </c>
      <c r="F3080" s="12">
        <v>805</v>
      </c>
      <c r="G3080" s="12">
        <v>120.75</v>
      </c>
      <c r="H3080" s="17">
        <v>1</v>
      </c>
      <c r="I3080" s="31">
        <v>15</v>
      </c>
      <c r="J3080" s="12">
        <v>684.25</v>
      </c>
      <c r="K3080" s="11" t="s">
        <v>23</v>
      </c>
      <c r="L3080" s="11" t="s">
        <v>180</v>
      </c>
      <c r="M3080" s="12">
        <v>249.55</v>
      </c>
      <c r="N3080" s="13">
        <v>434.7</v>
      </c>
    </row>
    <row r="3081" spans="1:14" x14ac:dyDescent="0.3">
      <c r="A3081" s="7" t="s">
        <v>4993</v>
      </c>
      <c r="B3081" s="11" t="s">
        <v>4994</v>
      </c>
      <c r="C3081" s="12">
        <v>1</v>
      </c>
      <c r="D3081" s="12">
        <v>1</v>
      </c>
      <c r="E3081" s="15">
        <v>43891</v>
      </c>
      <c r="F3081" s="12">
        <v>948</v>
      </c>
      <c r="G3081" s="12">
        <v>142.20000000000005</v>
      </c>
      <c r="H3081" s="17">
        <v>1</v>
      </c>
      <c r="I3081" s="31">
        <v>15.000000000000005</v>
      </c>
      <c r="J3081" s="12">
        <v>805.8</v>
      </c>
      <c r="K3081" s="11" t="s">
        <v>26</v>
      </c>
      <c r="L3081" s="11" t="s">
        <v>27</v>
      </c>
      <c r="M3081" s="12">
        <v>303.36</v>
      </c>
      <c r="N3081" s="13">
        <v>502.43999999999994</v>
      </c>
    </row>
    <row r="3082" spans="1:14" x14ac:dyDescent="0.3">
      <c r="A3082" s="7" t="s">
        <v>4995</v>
      </c>
      <c r="B3082" s="11" t="s">
        <v>4996</v>
      </c>
      <c r="C3082" s="12">
        <v>1</v>
      </c>
      <c r="D3082" s="12">
        <v>1</v>
      </c>
      <c r="E3082" s="15">
        <v>43891</v>
      </c>
      <c r="F3082" s="12">
        <v>1101</v>
      </c>
      <c r="G3082" s="12">
        <v>165.14999999999998</v>
      </c>
      <c r="H3082" s="17">
        <v>1</v>
      </c>
      <c r="I3082" s="31">
        <v>14.999999999999996</v>
      </c>
      <c r="J3082" s="12">
        <v>935.85</v>
      </c>
      <c r="K3082" s="11" t="s">
        <v>26</v>
      </c>
      <c r="L3082" s="11" t="s">
        <v>33</v>
      </c>
      <c r="M3082" s="12">
        <v>396.36</v>
      </c>
      <c r="N3082" s="13">
        <v>539.49</v>
      </c>
    </row>
    <row r="3083" spans="1:14" x14ac:dyDescent="0.3">
      <c r="A3083" s="7" t="s">
        <v>4997</v>
      </c>
      <c r="B3083" s="11" t="s">
        <v>4998</v>
      </c>
      <c r="C3083" s="12">
        <v>1</v>
      </c>
      <c r="D3083" s="12">
        <v>1</v>
      </c>
      <c r="E3083" s="15">
        <v>43891</v>
      </c>
      <c r="F3083" s="12">
        <v>540</v>
      </c>
      <c r="G3083" s="12">
        <v>81</v>
      </c>
      <c r="H3083" s="17">
        <v>1</v>
      </c>
      <c r="I3083" s="31">
        <v>15</v>
      </c>
      <c r="J3083" s="12">
        <v>459</v>
      </c>
      <c r="K3083" s="11" t="s">
        <v>44</v>
      </c>
      <c r="L3083" s="11" t="s">
        <v>568</v>
      </c>
      <c r="M3083" s="12">
        <v>167.4</v>
      </c>
      <c r="N3083" s="13">
        <v>291.60000000000002</v>
      </c>
    </row>
    <row r="3084" spans="1:14" x14ac:dyDescent="0.3">
      <c r="A3084" s="7" t="s">
        <v>4999</v>
      </c>
      <c r="B3084" s="11" t="s">
        <v>5000</v>
      </c>
      <c r="C3084" s="12">
        <v>1</v>
      </c>
      <c r="D3084" s="12">
        <v>1</v>
      </c>
      <c r="E3084" s="15">
        <v>43891</v>
      </c>
      <c r="F3084" s="12">
        <v>168</v>
      </c>
      <c r="G3084" s="12">
        <v>25.200000000000017</v>
      </c>
      <c r="H3084" s="17">
        <v>1</v>
      </c>
      <c r="I3084" s="31">
        <v>15.000000000000011</v>
      </c>
      <c r="J3084" s="12">
        <v>142.79999999999998</v>
      </c>
      <c r="K3084" s="11" t="s">
        <v>11</v>
      </c>
      <c r="L3084" s="11" t="s">
        <v>12</v>
      </c>
      <c r="M3084" s="12">
        <v>25.2</v>
      </c>
      <c r="N3084" s="13">
        <v>117.59999999999998</v>
      </c>
    </row>
    <row r="3085" spans="1:14" x14ac:dyDescent="0.3">
      <c r="A3085" s="7" t="s">
        <v>5001</v>
      </c>
      <c r="B3085" s="11" t="s">
        <v>5002</v>
      </c>
      <c r="C3085" s="12">
        <v>1</v>
      </c>
      <c r="D3085" s="12">
        <v>1</v>
      </c>
      <c r="E3085" s="15">
        <v>43891</v>
      </c>
      <c r="F3085" s="12">
        <v>180</v>
      </c>
      <c r="G3085" s="12">
        <v>27</v>
      </c>
      <c r="H3085" s="17">
        <v>1</v>
      </c>
      <c r="I3085" s="31">
        <v>15</v>
      </c>
      <c r="J3085" s="12">
        <v>153</v>
      </c>
      <c r="K3085" s="11" t="s">
        <v>60</v>
      </c>
      <c r="L3085" s="11" t="s">
        <v>1434</v>
      </c>
      <c r="M3085" s="12">
        <v>61.2</v>
      </c>
      <c r="N3085" s="13">
        <v>91.8</v>
      </c>
    </row>
    <row r="3086" spans="1:14" x14ac:dyDescent="0.3">
      <c r="A3086" s="7" t="s">
        <v>5003</v>
      </c>
      <c r="B3086" s="11" t="s">
        <v>5004</v>
      </c>
      <c r="C3086" s="12">
        <v>1</v>
      </c>
      <c r="D3086" s="12">
        <v>1</v>
      </c>
      <c r="E3086" s="15">
        <v>43891</v>
      </c>
      <c r="F3086" s="12">
        <v>383</v>
      </c>
      <c r="G3086" s="12">
        <v>57.449999999999989</v>
      </c>
      <c r="H3086" s="17">
        <v>1</v>
      </c>
      <c r="I3086" s="31">
        <v>14.999999999999996</v>
      </c>
      <c r="J3086" s="12">
        <v>325.55</v>
      </c>
      <c r="K3086" s="11" t="s">
        <v>63</v>
      </c>
      <c r="L3086" s="11" t="s">
        <v>66</v>
      </c>
      <c r="M3086" s="12">
        <v>122.56</v>
      </c>
      <c r="N3086" s="13">
        <v>202.99</v>
      </c>
    </row>
    <row r="3087" spans="1:14" x14ac:dyDescent="0.3">
      <c r="A3087" s="7" t="s">
        <v>5005</v>
      </c>
      <c r="B3087" s="11" t="s">
        <v>5006</v>
      </c>
      <c r="C3087" s="12">
        <v>1</v>
      </c>
      <c r="D3087" s="12">
        <v>1</v>
      </c>
      <c r="E3087" s="15">
        <v>43891</v>
      </c>
      <c r="F3087" s="12">
        <v>172</v>
      </c>
      <c r="G3087" s="12">
        <v>25.800000000000011</v>
      </c>
      <c r="H3087" s="17">
        <v>1</v>
      </c>
      <c r="I3087" s="31">
        <v>15.000000000000007</v>
      </c>
      <c r="J3087" s="12">
        <v>146.19999999999999</v>
      </c>
      <c r="K3087" s="11" t="s">
        <v>11</v>
      </c>
      <c r="L3087" s="11" t="s">
        <v>71</v>
      </c>
      <c r="M3087" s="12">
        <v>65.36</v>
      </c>
      <c r="N3087" s="13">
        <v>80.839999999999989</v>
      </c>
    </row>
    <row r="3088" spans="1:14" x14ac:dyDescent="0.3">
      <c r="A3088" s="7" t="s">
        <v>5007</v>
      </c>
      <c r="B3088" s="11" t="s">
        <v>5008</v>
      </c>
      <c r="C3088" s="12">
        <v>1</v>
      </c>
      <c r="D3088" s="12">
        <v>1</v>
      </c>
      <c r="E3088" s="15">
        <v>43891</v>
      </c>
      <c r="F3088" s="12">
        <v>168</v>
      </c>
      <c r="G3088" s="12">
        <v>25.200000000000017</v>
      </c>
      <c r="H3088" s="17">
        <v>1</v>
      </c>
      <c r="I3088" s="31">
        <v>15.000000000000011</v>
      </c>
      <c r="J3088" s="12">
        <v>142.79999999999998</v>
      </c>
      <c r="K3088" s="11" t="s">
        <v>11</v>
      </c>
      <c r="L3088" s="11" t="s">
        <v>121</v>
      </c>
      <c r="M3088" s="12">
        <v>75.600000000000009</v>
      </c>
      <c r="N3088" s="13">
        <v>67.199999999999974</v>
      </c>
    </row>
    <row r="3089" spans="1:14" x14ac:dyDescent="0.3">
      <c r="A3089" s="7" t="s">
        <v>5009</v>
      </c>
      <c r="B3089" s="11" t="s">
        <v>5010</v>
      </c>
      <c r="C3089" s="12">
        <v>1</v>
      </c>
      <c r="D3089" s="12">
        <v>1</v>
      </c>
      <c r="E3089" s="15">
        <v>43891</v>
      </c>
      <c r="F3089" s="12">
        <v>192</v>
      </c>
      <c r="G3089" s="12">
        <v>28.800000000000011</v>
      </c>
      <c r="H3089" s="17">
        <v>1</v>
      </c>
      <c r="I3089" s="31">
        <v>15.000000000000005</v>
      </c>
      <c r="J3089" s="12">
        <v>163.19999999999999</v>
      </c>
      <c r="K3089" s="11" t="s">
        <v>14</v>
      </c>
      <c r="L3089" s="11" t="s">
        <v>78</v>
      </c>
      <c r="M3089" s="12">
        <v>34.56</v>
      </c>
      <c r="N3089" s="13">
        <v>128.63999999999999</v>
      </c>
    </row>
    <row r="3090" spans="1:14" x14ac:dyDescent="0.3">
      <c r="A3090" s="7" t="s">
        <v>5011</v>
      </c>
      <c r="B3090" s="11" t="s">
        <v>5012</v>
      </c>
      <c r="C3090" s="12">
        <v>1</v>
      </c>
      <c r="D3090" s="12">
        <v>1</v>
      </c>
      <c r="E3090" s="15">
        <v>43891</v>
      </c>
      <c r="F3090" s="12">
        <v>220</v>
      </c>
      <c r="G3090" s="12">
        <v>33</v>
      </c>
      <c r="H3090" s="17">
        <v>1</v>
      </c>
      <c r="I3090" s="31">
        <v>15</v>
      </c>
      <c r="J3090" s="12">
        <v>187</v>
      </c>
      <c r="K3090" s="11" t="s">
        <v>14</v>
      </c>
      <c r="L3090" s="11" t="s">
        <v>15</v>
      </c>
      <c r="M3090" s="12">
        <v>39.6</v>
      </c>
      <c r="N3090" s="13">
        <v>147.4</v>
      </c>
    </row>
    <row r="3091" spans="1:14" x14ac:dyDescent="0.3">
      <c r="A3091" s="7" t="s">
        <v>5013</v>
      </c>
      <c r="B3091" s="11" t="s">
        <v>5014</v>
      </c>
      <c r="C3091" s="12">
        <v>1</v>
      </c>
      <c r="D3091" s="12">
        <v>1</v>
      </c>
      <c r="E3091" s="15">
        <v>43891</v>
      </c>
      <c r="F3091" s="12">
        <v>240</v>
      </c>
      <c r="G3091" s="12">
        <v>36</v>
      </c>
      <c r="H3091" s="17">
        <v>1</v>
      </c>
      <c r="I3091" s="31">
        <v>15</v>
      </c>
      <c r="J3091" s="12">
        <v>204</v>
      </c>
      <c r="K3091" s="11" t="s">
        <v>14</v>
      </c>
      <c r="L3091" s="11" t="s">
        <v>17</v>
      </c>
      <c r="M3091" s="12">
        <v>43.199999999999996</v>
      </c>
      <c r="N3091" s="13">
        <v>160.80000000000001</v>
      </c>
    </row>
    <row r="3092" spans="1:14" x14ac:dyDescent="0.3">
      <c r="A3092" s="7" t="s">
        <v>5015</v>
      </c>
      <c r="B3092" s="11" t="s">
        <v>5016</v>
      </c>
      <c r="C3092" s="12">
        <v>1</v>
      </c>
      <c r="D3092" s="12">
        <v>1</v>
      </c>
      <c r="E3092" s="15">
        <v>43891</v>
      </c>
      <c r="F3092" s="12">
        <v>538</v>
      </c>
      <c r="G3092" s="12">
        <v>80.699999999999989</v>
      </c>
      <c r="H3092" s="17">
        <v>1</v>
      </c>
      <c r="I3092" s="31">
        <v>14.999999999999996</v>
      </c>
      <c r="J3092" s="12">
        <v>457.3</v>
      </c>
      <c r="K3092" s="11" t="s">
        <v>44</v>
      </c>
      <c r="L3092" s="11" t="s">
        <v>47</v>
      </c>
      <c r="M3092" s="12">
        <v>145.26000000000002</v>
      </c>
      <c r="N3092" s="13">
        <v>312.03999999999996</v>
      </c>
    </row>
    <row r="3093" spans="1:14" x14ac:dyDescent="0.3">
      <c r="A3093" s="7" t="s">
        <v>5017</v>
      </c>
      <c r="B3093" s="11" t="s">
        <v>5018</v>
      </c>
      <c r="C3093" s="12">
        <v>1</v>
      </c>
      <c r="D3093" s="12">
        <v>1</v>
      </c>
      <c r="E3093" s="15">
        <v>43891</v>
      </c>
      <c r="F3093" s="12">
        <v>383</v>
      </c>
      <c r="G3093" s="12">
        <v>57.449999999999989</v>
      </c>
      <c r="H3093" s="17">
        <v>1</v>
      </c>
      <c r="I3093" s="31">
        <v>14.999999999999996</v>
      </c>
      <c r="J3093" s="12">
        <v>325.55</v>
      </c>
      <c r="K3093" s="11" t="s">
        <v>63</v>
      </c>
      <c r="L3093" s="11" t="s">
        <v>66</v>
      </c>
      <c r="M3093" s="12">
        <v>122.56</v>
      </c>
      <c r="N3093" s="13">
        <v>202.99</v>
      </c>
    </row>
    <row r="3094" spans="1:14" x14ac:dyDescent="0.3">
      <c r="A3094" s="7" t="s">
        <v>5019</v>
      </c>
      <c r="B3094" s="11" t="s">
        <v>5020</v>
      </c>
      <c r="C3094" s="12">
        <v>1</v>
      </c>
      <c r="D3094" s="12">
        <v>1</v>
      </c>
      <c r="E3094" s="15">
        <v>43891</v>
      </c>
      <c r="F3094" s="12">
        <v>383</v>
      </c>
      <c r="G3094" s="12">
        <v>57.449999999999989</v>
      </c>
      <c r="H3094" s="17">
        <v>1</v>
      </c>
      <c r="I3094" s="31">
        <v>14.999999999999996</v>
      </c>
      <c r="J3094" s="12">
        <v>325.55</v>
      </c>
      <c r="K3094" s="11" t="s">
        <v>63</v>
      </c>
      <c r="L3094" s="11" t="s">
        <v>66</v>
      </c>
      <c r="M3094" s="12">
        <v>122.56</v>
      </c>
      <c r="N3094" s="13">
        <v>202.99</v>
      </c>
    </row>
    <row r="3095" spans="1:14" x14ac:dyDescent="0.3">
      <c r="A3095" s="7" t="s">
        <v>5021</v>
      </c>
      <c r="B3095" s="11" t="s">
        <v>5022</v>
      </c>
      <c r="C3095" s="12">
        <v>1</v>
      </c>
      <c r="D3095" s="12">
        <v>1</v>
      </c>
      <c r="E3095" s="15">
        <v>43891</v>
      </c>
      <c r="F3095" s="12">
        <v>447</v>
      </c>
      <c r="G3095" s="12">
        <v>67.050000000000011</v>
      </c>
      <c r="H3095" s="17">
        <v>1</v>
      </c>
      <c r="I3095" s="31">
        <v>15.000000000000002</v>
      </c>
      <c r="J3095" s="12">
        <v>379.95</v>
      </c>
      <c r="K3095" s="11" t="s">
        <v>63</v>
      </c>
      <c r="L3095" s="11" t="s">
        <v>64</v>
      </c>
      <c r="M3095" s="12">
        <v>156.44999999999999</v>
      </c>
      <c r="N3095" s="13">
        <v>223.5</v>
      </c>
    </row>
    <row r="3096" spans="1:14" x14ac:dyDescent="0.3">
      <c r="A3096" s="7" t="s">
        <v>5023</v>
      </c>
      <c r="B3096" s="11" t="s">
        <v>5024</v>
      </c>
      <c r="C3096" s="12">
        <v>1</v>
      </c>
      <c r="D3096" s="12">
        <v>1</v>
      </c>
      <c r="E3096" s="15">
        <v>43891</v>
      </c>
      <c r="F3096" s="12">
        <v>168</v>
      </c>
      <c r="G3096" s="12">
        <v>25.200000000000017</v>
      </c>
      <c r="H3096" s="17">
        <v>1</v>
      </c>
      <c r="I3096" s="31">
        <v>15.000000000000011</v>
      </c>
      <c r="J3096" s="12">
        <v>142.79999999999998</v>
      </c>
      <c r="K3096" s="11" t="s">
        <v>11</v>
      </c>
      <c r="L3096" s="11" t="s">
        <v>121</v>
      </c>
      <c r="M3096" s="12">
        <v>75.600000000000009</v>
      </c>
      <c r="N3096" s="13">
        <v>67.199999999999974</v>
      </c>
    </row>
    <row r="3097" spans="1:14" x14ac:dyDescent="0.3">
      <c r="A3097" s="7" t="s">
        <v>5025</v>
      </c>
      <c r="B3097" s="11" t="s">
        <v>5026</v>
      </c>
      <c r="C3097" s="12">
        <v>1</v>
      </c>
      <c r="D3097" s="12">
        <v>1</v>
      </c>
      <c r="E3097" s="15">
        <v>43891</v>
      </c>
      <c r="F3097" s="12">
        <v>168</v>
      </c>
      <c r="G3097" s="12">
        <v>25.200000000000017</v>
      </c>
      <c r="H3097" s="17">
        <v>1</v>
      </c>
      <c r="I3097" s="31">
        <v>15.000000000000011</v>
      </c>
      <c r="J3097" s="12">
        <v>142.79999999999998</v>
      </c>
      <c r="K3097" s="11" t="s">
        <v>11</v>
      </c>
      <c r="L3097" s="11" t="s">
        <v>12</v>
      </c>
      <c r="M3097" s="12">
        <v>25.2</v>
      </c>
      <c r="N3097" s="13">
        <v>117.59999999999998</v>
      </c>
    </row>
    <row r="3098" spans="1:14" x14ac:dyDescent="0.3">
      <c r="A3098" s="7" t="s">
        <v>5027</v>
      </c>
      <c r="B3098" s="11" t="s">
        <v>5028</v>
      </c>
      <c r="C3098" s="12">
        <v>1</v>
      </c>
      <c r="D3098" s="12">
        <v>1</v>
      </c>
      <c r="E3098" s="15">
        <v>43891</v>
      </c>
      <c r="F3098" s="12">
        <v>220</v>
      </c>
      <c r="G3098" s="12">
        <v>33</v>
      </c>
      <c r="H3098" s="17">
        <v>1</v>
      </c>
      <c r="I3098" s="31">
        <v>15</v>
      </c>
      <c r="J3098" s="12">
        <v>187</v>
      </c>
      <c r="K3098" s="11" t="s">
        <v>14</v>
      </c>
      <c r="L3098" s="11" t="s">
        <v>15</v>
      </c>
      <c r="M3098" s="12">
        <v>39.6</v>
      </c>
      <c r="N3098" s="13">
        <v>147.4</v>
      </c>
    </row>
    <row r="3099" spans="1:14" x14ac:dyDescent="0.3">
      <c r="A3099" s="7" t="s">
        <v>5029</v>
      </c>
      <c r="B3099" s="11" t="s">
        <v>5030</v>
      </c>
      <c r="C3099" s="12">
        <v>1</v>
      </c>
      <c r="D3099" s="12">
        <v>1</v>
      </c>
      <c r="E3099" s="15">
        <v>43891</v>
      </c>
      <c r="F3099" s="12">
        <v>205</v>
      </c>
      <c r="G3099" s="12">
        <v>30.75</v>
      </c>
      <c r="H3099" s="17">
        <v>1</v>
      </c>
      <c r="I3099" s="31">
        <v>15</v>
      </c>
      <c r="J3099" s="12">
        <v>174.25</v>
      </c>
      <c r="K3099" s="11" t="s">
        <v>14</v>
      </c>
      <c r="L3099" s="11" t="s">
        <v>87</v>
      </c>
      <c r="M3099" s="12">
        <v>36.9</v>
      </c>
      <c r="N3099" s="13">
        <v>137.35</v>
      </c>
    </row>
    <row r="3100" spans="1:14" x14ac:dyDescent="0.3">
      <c r="A3100" s="7" t="s">
        <v>5031</v>
      </c>
      <c r="B3100" s="11" t="s">
        <v>5032</v>
      </c>
      <c r="C3100" s="12">
        <v>1</v>
      </c>
      <c r="D3100" s="12">
        <v>1</v>
      </c>
      <c r="E3100" s="15">
        <v>43891</v>
      </c>
      <c r="F3100" s="12">
        <v>192</v>
      </c>
      <c r="G3100" s="12">
        <v>28.800000000000011</v>
      </c>
      <c r="H3100" s="17">
        <v>1</v>
      </c>
      <c r="I3100" s="31">
        <v>15.000000000000005</v>
      </c>
      <c r="J3100" s="12">
        <v>163.19999999999999</v>
      </c>
      <c r="K3100" s="11" t="s">
        <v>14</v>
      </c>
      <c r="L3100" s="11" t="s">
        <v>78</v>
      </c>
      <c r="M3100" s="12">
        <v>34.56</v>
      </c>
      <c r="N3100" s="13">
        <v>128.63999999999999</v>
      </c>
    </row>
    <row r="3101" spans="1:14" x14ac:dyDescent="0.3">
      <c r="A3101" s="7" t="s">
        <v>5033</v>
      </c>
      <c r="B3101" s="11" t="s">
        <v>5034</v>
      </c>
      <c r="C3101" s="12">
        <v>1</v>
      </c>
      <c r="D3101" s="12">
        <v>1</v>
      </c>
      <c r="E3101" s="15">
        <v>43891</v>
      </c>
      <c r="F3101" s="12">
        <v>258</v>
      </c>
      <c r="G3101" s="12">
        <v>38.700000000000017</v>
      </c>
      <c r="H3101" s="17">
        <v>1</v>
      </c>
      <c r="I3101" s="31">
        <v>15.000000000000007</v>
      </c>
      <c r="J3101" s="12">
        <v>219.29999999999998</v>
      </c>
      <c r="K3101" s="11" t="s">
        <v>20</v>
      </c>
      <c r="L3101" s="11" t="s">
        <v>105</v>
      </c>
      <c r="M3101" s="12">
        <v>72.240000000000009</v>
      </c>
      <c r="N3101" s="13">
        <v>147.05999999999997</v>
      </c>
    </row>
    <row r="3102" spans="1:14" x14ac:dyDescent="0.3">
      <c r="A3102" s="7" t="s">
        <v>5035</v>
      </c>
      <c r="B3102" s="11" t="s">
        <v>5036</v>
      </c>
      <c r="C3102" s="12">
        <v>1</v>
      </c>
      <c r="D3102" s="12">
        <v>1</v>
      </c>
      <c r="E3102" s="15">
        <v>43891</v>
      </c>
      <c r="F3102" s="12">
        <v>523</v>
      </c>
      <c r="G3102" s="12">
        <v>78.449999999999989</v>
      </c>
      <c r="H3102" s="17">
        <v>1</v>
      </c>
      <c r="I3102" s="31">
        <v>14.999999999999996</v>
      </c>
      <c r="J3102" s="12">
        <v>444.55</v>
      </c>
      <c r="K3102" s="11" t="s">
        <v>44</v>
      </c>
      <c r="L3102" s="11" t="s">
        <v>45</v>
      </c>
      <c r="M3102" s="12">
        <v>156.9</v>
      </c>
      <c r="N3102" s="13">
        <v>287.64999999999998</v>
      </c>
    </row>
    <row r="3103" spans="1:14" x14ac:dyDescent="0.3">
      <c r="A3103" s="7" t="s">
        <v>5037</v>
      </c>
      <c r="B3103" s="11" t="s">
        <v>5038</v>
      </c>
      <c r="C3103" s="12">
        <v>1</v>
      </c>
      <c r="D3103" s="12">
        <v>1</v>
      </c>
      <c r="E3103" s="15">
        <v>43891</v>
      </c>
      <c r="F3103" s="12">
        <v>345</v>
      </c>
      <c r="G3103" s="12">
        <v>51.75</v>
      </c>
      <c r="H3103" s="17">
        <v>1</v>
      </c>
      <c r="I3103" s="31">
        <v>15</v>
      </c>
      <c r="J3103" s="12">
        <v>293.25</v>
      </c>
      <c r="K3103" s="11" t="s">
        <v>63</v>
      </c>
      <c r="L3103" s="11" t="s">
        <v>116</v>
      </c>
      <c r="M3103" s="12">
        <v>106.95</v>
      </c>
      <c r="N3103" s="13">
        <v>186.3</v>
      </c>
    </row>
    <row r="3104" spans="1:14" x14ac:dyDescent="0.3">
      <c r="A3104" s="7" t="s">
        <v>5039</v>
      </c>
      <c r="B3104" s="11" t="s">
        <v>5040</v>
      </c>
      <c r="C3104" s="12">
        <v>1</v>
      </c>
      <c r="D3104" s="12">
        <v>1</v>
      </c>
      <c r="E3104" s="15">
        <v>43891</v>
      </c>
      <c r="F3104" s="12">
        <v>345</v>
      </c>
      <c r="G3104" s="12">
        <v>51.75</v>
      </c>
      <c r="H3104" s="17">
        <v>1</v>
      </c>
      <c r="I3104" s="31">
        <v>15</v>
      </c>
      <c r="J3104" s="12">
        <v>293.25</v>
      </c>
      <c r="K3104" s="11" t="s">
        <v>63</v>
      </c>
      <c r="L3104" s="11" t="s">
        <v>116</v>
      </c>
      <c r="M3104" s="12">
        <v>106.95</v>
      </c>
      <c r="N3104" s="13">
        <v>186.3</v>
      </c>
    </row>
    <row r="3105" spans="1:14" x14ac:dyDescent="0.3">
      <c r="A3105" s="7" t="s">
        <v>5041</v>
      </c>
      <c r="B3105" s="11" t="s">
        <v>5042</v>
      </c>
      <c r="C3105" s="12">
        <v>1</v>
      </c>
      <c r="D3105" s="12">
        <v>1</v>
      </c>
      <c r="E3105" s="15">
        <v>43891</v>
      </c>
      <c r="F3105" s="12">
        <v>172</v>
      </c>
      <c r="G3105" s="12">
        <v>25.800000000000011</v>
      </c>
      <c r="H3105" s="17">
        <v>1</v>
      </c>
      <c r="I3105" s="31">
        <v>15.000000000000007</v>
      </c>
      <c r="J3105" s="12">
        <v>146.19999999999999</v>
      </c>
      <c r="K3105" s="11" t="s">
        <v>11</v>
      </c>
      <c r="L3105" s="11" t="s">
        <v>71</v>
      </c>
      <c r="M3105" s="12">
        <v>65.36</v>
      </c>
      <c r="N3105" s="13">
        <v>80.839999999999989</v>
      </c>
    </row>
    <row r="3106" spans="1:14" x14ac:dyDescent="0.3">
      <c r="A3106" s="7" t="s">
        <v>5043</v>
      </c>
      <c r="B3106" s="11" t="s">
        <v>5044</v>
      </c>
      <c r="C3106" s="12">
        <v>1</v>
      </c>
      <c r="D3106" s="12">
        <v>1</v>
      </c>
      <c r="E3106" s="15">
        <v>43891</v>
      </c>
      <c r="F3106" s="12">
        <v>168</v>
      </c>
      <c r="G3106" s="12">
        <v>25.200000000000017</v>
      </c>
      <c r="H3106" s="17">
        <v>1</v>
      </c>
      <c r="I3106" s="31">
        <v>15.000000000000011</v>
      </c>
      <c r="J3106" s="12">
        <v>142.79999999999998</v>
      </c>
      <c r="K3106" s="11" t="s">
        <v>11</v>
      </c>
      <c r="L3106" s="11" t="s">
        <v>12</v>
      </c>
      <c r="M3106" s="12">
        <v>25.2</v>
      </c>
      <c r="N3106" s="13">
        <v>117.59999999999998</v>
      </c>
    </row>
    <row r="3107" spans="1:14" x14ac:dyDescent="0.3">
      <c r="A3107" s="7" t="s">
        <v>5045</v>
      </c>
      <c r="B3107" s="11" t="s">
        <v>5046</v>
      </c>
      <c r="C3107" s="12">
        <v>1</v>
      </c>
      <c r="D3107" s="12">
        <v>1</v>
      </c>
      <c r="E3107" s="15">
        <v>43891</v>
      </c>
      <c r="F3107" s="12">
        <v>220</v>
      </c>
      <c r="G3107" s="12">
        <v>33</v>
      </c>
      <c r="H3107" s="17">
        <v>1</v>
      </c>
      <c r="I3107" s="31">
        <v>15</v>
      </c>
      <c r="J3107" s="12">
        <v>187</v>
      </c>
      <c r="K3107" s="11" t="s">
        <v>14</v>
      </c>
      <c r="L3107" s="11" t="s">
        <v>15</v>
      </c>
      <c r="M3107" s="12">
        <v>39.6</v>
      </c>
      <c r="N3107" s="13">
        <v>147.4</v>
      </c>
    </row>
    <row r="3108" spans="1:14" x14ac:dyDescent="0.3">
      <c r="A3108" s="7" t="s">
        <v>5047</v>
      </c>
      <c r="B3108" s="11" t="s">
        <v>5048</v>
      </c>
      <c r="C3108" s="12">
        <v>1</v>
      </c>
      <c r="D3108" s="12">
        <v>1</v>
      </c>
      <c r="E3108" s="15">
        <v>43891</v>
      </c>
      <c r="F3108" s="12">
        <v>210</v>
      </c>
      <c r="G3108" s="12">
        <v>31.5</v>
      </c>
      <c r="H3108" s="17">
        <v>1</v>
      </c>
      <c r="I3108" s="31">
        <v>15</v>
      </c>
      <c r="J3108" s="12">
        <v>178.5</v>
      </c>
      <c r="K3108" s="11" t="s">
        <v>14</v>
      </c>
      <c r="L3108" s="11" t="s">
        <v>75</v>
      </c>
      <c r="M3108" s="12">
        <v>37.799999999999997</v>
      </c>
      <c r="N3108" s="13">
        <v>140.69999999999999</v>
      </c>
    </row>
    <row r="3109" spans="1:14" x14ac:dyDescent="0.3">
      <c r="A3109" s="7" t="s">
        <v>5049</v>
      </c>
      <c r="B3109" s="11" t="s">
        <v>5050</v>
      </c>
      <c r="C3109" s="12">
        <v>1</v>
      </c>
      <c r="D3109" s="12">
        <v>1</v>
      </c>
      <c r="E3109" s="15">
        <v>43891</v>
      </c>
      <c r="F3109" s="12">
        <v>210</v>
      </c>
      <c r="G3109" s="12">
        <v>31.5</v>
      </c>
      <c r="H3109" s="17">
        <v>1</v>
      </c>
      <c r="I3109" s="31">
        <v>15</v>
      </c>
      <c r="J3109" s="12">
        <v>178.5</v>
      </c>
      <c r="K3109" s="11" t="s">
        <v>14</v>
      </c>
      <c r="L3109" s="11" t="s">
        <v>75</v>
      </c>
      <c r="M3109" s="12">
        <v>37.799999999999997</v>
      </c>
      <c r="N3109" s="13">
        <v>140.69999999999999</v>
      </c>
    </row>
    <row r="3110" spans="1:14" x14ac:dyDescent="0.3">
      <c r="A3110" s="7" t="s">
        <v>5051</v>
      </c>
      <c r="B3110" s="11" t="s">
        <v>5052</v>
      </c>
      <c r="C3110" s="12">
        <v>1</v>
      </c>
      <c r="D3110" s="12">
        <v>1</v>
      </c>
      <c r="E3110" s="15">
        <v>43891</v>
      </c>
      <c r="F3110" s="12">
        <v>258</v>
      </c>
      <c r="G3110" s="12">
        <v>38.700000000000017</v>
      </c>
      <c r="H3110" s="17">
        <v>1</v>
      </c>
      <c r="I3110" s="31">
        <v>15.000000000000007</v>
      </c>
      <c r="J3110" s="12">
        <v>219.29999999999998</v>
      </c>
      <c r="K3110" s="11" t="s">
        <v>20</v>
      </c>
      <c r="L3110" s="11" t="s">
        <v>105</v>
      </c>
      <c r="M3110" s="12">
        <v>72.240000000000009</v>
      </c>
      <c r="N3110" s="13">
        <v>147.05999999999997</v>
      </c>
    </row>
    <row r="3111" spans="1:14" x14ac:dyDescent="0.3">
      <c r="A3111" s="7" t="s">
        <v>5053</v>
      </c>
      <c r="B3111" s="11" t="s">
        <v>5054</v>
      </c>
      <c r="C3111" s="12">
        <v>1</v>
      </c>
      <c r="D3111" s="12">
        <v>1</v>
      </c>
      <c r="E3111" s="15">
        <v>43891</v>
      </c>
      <c r="F3111" s="12">
        <v>327</v>
      </c>
      <c r="G3111" s="12">
        <v>49.050000000000011</v>
      </c>
      <c r="H3111" s="17">
        <v>1</v>
      </c>
      <c r="I3111" s="31">
        <v>15.000000000000002</v>
      </c>
      <c r="J3111" s="12">
        <v>277.95</v>
      </c>
      <c r="K3111" s="11" t="s">
        <v>20</v>
      </c>
      <c r="L3111" s="11" t="s">
        <v>100</v>
      </c>
      <c r="M3111" s="12">
        <v>94.83</v>
      </c>
      <c r="N3111" s="13">
        <v>183.12</v>
      </c>
    </row>
    <row r="3112" spans="1:14" x14ac:dyDescent="0.3">
      <c r="A3112" s="7" t="s">
        <v>5055</v>
      </c>
      <c r="B3112" s="11" t="s">
        <v>5056</v>
      </c>
      <c r="C3112" s="12">
        <v>1</v>
      </c>
      <c r="D3112" s="12">
        <v>1</v>
      </c>
      <c r="E3112" s="15">
        <v>43891</v>
      </c>
      <c r="F3112" s="12">
        <v>187</v>
      </c>
      <c r="G3112" s="12">
        <v>28.050000000000011</v>
      </c>
      <c r="H3112" s="17">
        <v>1</v>
      </c>
      <c r="I3112" s="31">
        <v>15.000000000000005</v>
      </c>
      <c r="J3112" s="12">
        <v>158.94999999999999</v>
      </c>
      <c r="K3112" s="11" t="s">
        <v>60</v>
      </c>
      <c r="L3112" s="11" t="s">
        <v>486</v>
      </c>
      <c r="M3112" s="12">
        <v>59.84</v>
      </c>
      <c r="N3112" s="13">
        <v>99.109999999999985</v>
      </c>
    </row>
    <row r="3113" spans="1:14" x14ac:dyDescent="0.3">
      <c r="A3113" s="7" t="s">
        <v>5071</v>
      </c>
      <c r="B3113" s="11" t="s">
        <v>5073</v>
      </c>
      <c r="C3113" s="12">
        <v>0</v>
      </c>
      <c r="D3113" s="12">
        <v>1</v>
      </c>
      <c r="E3113" s="15">
        <v>43891</v>
      </c>
      <c r="F3113" s="12">
        <v>192</v>
      </c>
      <c r="G3113" s="12">
        <v>28.800000000000011</v>
      </c>
      <c r="H3113" s="17">
        <v>1</v>
      </c>
      <c r="I3113" s="31">
        <v>15.000000000000005</v>
      </c>
      <c r="J3113" s="12">
        <v>163.19999999999999</v>
      </c>
      <c r="K3113" s="11" t="s">
        <v>14</v>
      </c>
      <c r="L3113" s="11" t="s">
        <v>78</v>
      </c>
      <c r="M3113" s="12">
        <v>34.56</v>
      </c>
      <c r="N3113" s="13">
        <v>128.63999999999999</v>
      </c>
    </row>
    <row r="3114" spans="1:14" x14ac:dyDescent="0.3">
      <c r="A3114" s="7" t="s">
        <v>5151</v>
      </c>
      <c r="B3114" s="11" t="s">
        <v>5153</v>
      </c>
      <c r="C3114" s="12">
        <v>0</v>
      </c>
      <c r="D3114" s="12">
        <v>0</v>
      </c>
      <c r="E3114" s="15">
        <v>43891</v>
      </c>
      <c r="F3114" s="12">
        <v>255</v>
      </c>
      <c r="G3114" s="12">
        <v>0</v>
      </c>
      <c r="H3114" s="17">
        <v>0</v>
      </c>
      <c r="I3114" s="31">
        <v>0</v>
      </c>
      <c r="J3114" s="12">
        <v>255</v>
      </c>
      <c r="K3114" s="11" t="s">
        <v>20</v>
      </c>
      <c r="L3114" s="11" t="s">
        <v>102</v>
      </c>
      <c r="M3114" s="12">
        <v>66.3</v>
      </c>
      <c r="N3114" s="13">
        <v>188.7</v>
      </c>
    </row>
    <row r="3115" spans="1:14" x14ac:dyDescent="0.3">
      <c r="A3115" s="7" t="s">
        <v>5225</v>
      </c>
      <c r="B3115" s="11" t="s">
        <v>5227</v>
      </c>
      <c r="C3115" s="12">
        <v>0</v>
      </c>
      <c r="D3115" s="12">
        <v>0</v>
      </c>
      <c r="E3115" s="15">
        <v>43891</v>
      </c>
      <c r="F3115" s="12">
        <v>172</v>
      </c>
      <c r="G3115" s="12">
        <v>0</v>
      </c>
      <c r="H3115" s="17">
        <v>0</v>
      </c>
      <c r="I3115" s="31">
        <v>0</v>
      </c>
      <c r="J3115" s="12">
        <v>172</v>
      </c>
      <c r="K3115" s="11" t="s">
        <v>11</v>
      </c>
      <c r="L3115" s="11" t="s">
        <v>71</v>
      </c>
      <c r="M3115" s="12">
        <v>65.36</v>
      </c>
      <c r="N3115" s="13">
        <v>106.64</v>
      </c>
    </row>
    <row r="3116" spans="1:14" x14ac:dyDescent="0.3">
      <c r="A3116" s="7" t="s">
        <v>5225</v>
      </c>
      <c r="B3116" s="11" t="s">
        <v>5229</v>
      </c>
      <c r="C3116" s="12">
        <v>0</v>
      </c>
      <c r="D3116" s="12">
        <v>0</v>
      </c>
      <c r="E3116" s="15">
        <v>43891</v>
      </c>
      <c r="F3116" s="12">
        <v>172</v>
      </c>
      <c r="G3116" s="12">
        <v>0</v>
      </c>
      <c r="H3116" s="17">
        <v>0</v>
      </c>
      <c r="I3116" s="31">
        <v>0</v>
      </c>
      <c r="J3116" s="12">
        <v>172</v>
      </c>
      <c r="K3116" s="11" t="s">
        <v>11</v>
      </c>
      <c r="L3116" s="11" t="s">
        <v>71</v>
      </c>
      <c r="M3116" s="12">
        <v>65.36</v>
      </c>
      <c r="N3116" s="13">
        <v>106.64</v>
      </c>
    </row>
    <row r="3117" spans="1:14" x14ac:dyDescent="0.3">
      <c r="A3117" s="7" t="s">
        <v>5225</v>
      </c>
      <c r="B3117" s="11" t="s">
        <v>5230</v>
      </c>
      <c r="C3117" s="12">
        <v>0</v>
      </c>
      <c r="D3117" s="12">
        <v>0</v>
      </c>
      <c r="E3117" s="15">
        <v>43891</v>
      </c>
      <c r="F3117" s="12">
        <v>168</v>
      </c>
      <c r="G3117" s="12">
        <v>0</v>
      </c>
      <c r="H3117" s="17">
        <v>0</v>
      </c>
      <c r="I3117" s="31">
        <v>0</v>
      </c>
      <c r="J3117" s="12">
        <v>168</v>
      </c>
      <c r="K3117" s="11" t="s">
        <v>11</v>
      </c>
      <c r="L3117" s="11" t="s">
        <v>12</v>
      </c>
      <c r="M3117" s="12">
        <v>25.2</v>
      </c>
      <c r="N3117" s="13">
        <v>142.80000000000001</v>
      </c>
    </row>
    <row r="3118" spans="1:14" x14ac:dyDescent="0.3">
      <c r="A3118" s="7" t="s">
        <v>5263</v>
      </c>
      <c r="B3118" s="11" t="s">
        <v>5266</v>
      </c>
      <c r="C3118" s="12">
        <v>0</v>
      </c>
      <c r="D3118" s="12">
        <v>0</v>
      </c>
      <c r="E3118" s="15">
        <v>43891</v>
      </c>
      <c r="F3118" s="12">
        <v>220</v>
      </c>
      <c r="G3118" s="12">
        <v>0</v>
      </c>
      <c r="H3118" s="17">
        <v>0</v>
      </c>
      <c r="I3118" s="31">
        <v>0</v>
      </c>
      <c r="J3118" s="12">
        <v>220</v>
      </c>
      <c r="K3118" s="11" t="s">
        <v>14</v>
      </c>
      <c r="L3118" s="11" t="s">
        <v>15</v>
      </c>
      <c r="M3118" s="12">
        <v>39.6</v>
      </c>
      <c r="N3118" s="13">
        <v>180.4</v>
      </c>
    </row>
    <row r="3119" spans="1:14" x14ac:dyDescent="0.3">
      <c r="A3119" s="7" t="s">
        <v>5317</v>
      </c>
      <c r="B3119" s="11" t="s">
        <v>5319</v>
      </c>
      <c r="C3119" s="12">
        <v>0</v>
      </c>
      <c r="D3119" s="12">
        <v>0</v>
      </c>
      <c r="E3119" s="15">
        <v>43891</v>
      </c>
      <c r="F3119" s="12">
        <v>447</v>
      </c>
      <c r="G3119" s="12">
        <v>0</v>
      </c>
      <c r="H3119" s="17">
        <v>0</v>
      </c>
      <c r="I3119" s="31">
        <v>0</v>
      </c>
      <c r="J3119" s="12">
        <v>447</v>
      </c>
      <c r="K3119" s="11" t="s">
        <v>63</v>
      </c>
      <c r="L3119" s="11" t="s">
        <v>64</v>
      </c>
      <c r="M3119" s="12">
        <v>156.44999999999999</v>
      </c>
      <c r="N3119" s="13">
        <v>290.55</v>
      </c>
    </row>
    <row r="3120" spans="1:14" x14ac:dyDescent="0.3">
      <c r="A3120" s="7" t="s">
        <v>5332</v>
      </c>
      <c r="B3120" s="11" t="s">
        <v>5333</v>
      </c>
      <c r="C3120" s="12">
        <v>1</v>
      </c>
      <c r="D3120" s="12">
        <v>1</v>
      </c>
      <c r="E3120" s="15">
        <v>43891</v>
      </c>
      <c r="F3120" s="12">
        <v>367</v>
      </c>
      <c r="G3120" s="12">
        <v>0</v>
      </c>
      <c r="H3120" s="17">
        <v>0</v>
      </c>
      <c r="I3120" s="31">
        <v>0</v>
      </c>
      <c r="J3120" s="12">
        <v>367</v>
      </c>
      <c r="K3120" s="11" t="s">
        <v>60</v>
      </c>
      <c r="L3120" s="11" t="s">
        <v>538</v>
      </c>
      <c r="M3120" s="12">
        <v>110.1</v>
      </c>
      <c r="N3120" s="13">
        <v>256.89999999999998</v>
      </c>
    </row>
    <row r="3121" spans="1:14" x14ac:dyDescent="0.3">
      <c r="A3121" s="7" t="s">
        <v>5334</v>
      </c>
      <c r="B3121" s="11" t="s">
        <v>5335</v>
      </c>
      <c r="C3121" s="12">
        <v>1</v>
      </c>
      <c r="D3121" s="12">
        <v>0</v>
      </c>
      <c r="E3121" s="15">
        <v>43891</v>
      </c>
      <c r="F3121" s="12">
        <v>457</v>
      </c>
      <c r="G3121" s="12">
        <v>0</v>
      </c>
      <c r="H3121" s="17">
        <v>0</v>
      </c>
      <c r="I3121" s="31">
        <v>0</v>
      </c>
      <c r="J3121" s="12">
        <v>457</v>
      </c>
      <c r="K3121" s="11" t="s">
        <v>38</v>
      </c>
      <c r="L3121" s="11" t="s">
        <v>4929</v>
      </c>
      <c r="M3121" s="12">
        <v>123.39000000000001</v>
      </c>
      <c r="N3121" s="13">
        <v>333.61</v>
      </c>
    </row>
    <row r="3122" spans="1:14" x14ac:dyDescent="0.3">
      <c r="A3122" s="7" t="s">
        <v>5337</v>
      </c>
      <c r="B3122" s="11" t="s">
        <v>5338</v>
      </c>
      <c r="C3122" s="12">
        <v>1</v>
      </c>
      <c r="D3122" s="12">
        <v>1</v>
      </c>
      <c r="E3122" s="15">
        <v>43891</v>
      </c>
      <c r="F3122" s="12">
        <v>506</v>
      </c>
      <c r="G3122" s="12">
        <v>0</v>
      </c>
      <c r="H3122" s="17">
        <v>0</v>
      </c>
      <c r="I3122" s="31">
        <v>0</v>
      </c>
      <c r="J3122" s="12">
        <v>506</v>
      </c>
      <c r="K3122" s="11" t="s">
        <v>44</v>
      </c>
      <c r="L3122" s="11" t="s">
        <v>58</v>
      </c>
      <c r="M3122" s="12">
        <v>146.73999999999998</v>
      </c>
      <c r="N3122" s="13">
        <v>359.26</v>
      </c>
    </row>
    <row r="3123" spans="1:14" x14ac:dyDescent="0.3">
      <c r="A3123" s="7" t="s">
        <v>5339</v>
      </c>
      <c r="B3123" s="11" t="s">
        <v>5340</v>
      </c>
      <c r="C3123" s="12">
        <v>1</v>
      </c>
      <c r="D3123" s="12">
        <v>0</v>
      </c>
      <c r="E3123" s="15">
        <v>43891</v>
      </c>
      <c r="F3123" s="12">
        <v>168</v>
      </c>
      <c r="G3123" s="12">
        <v>0</v>
      </c>
      <c r="H3123" s="17">
        <v>0</v>
      </c>
      <c r="I3123" s="31">
        <v>0</v>
      </c>
      <c r="J3123" s="12">
        <v>168</v>
      </c>
      <c r="K3123" s="11" t="s">
        <v>60</v>
      </c>
      <c r="L3123" s="11" t="s">
        <v>535</v>
      </c>
      <c r="M3123" s="12">
        <v>60.48</v>
      </c>
      <c r="N3123" s="13">
        <v>107.52000000000001</v>
      </c>
    </row>
    <row r="3124" spans="1:14" x14ac:dyDescent="0.3">
      <c r="A3124" s="7" t="s">
        <v>5342</v>
      </c>
      <c r="B3124" s="11" t="s">
        <v>5343</v>
      </c>
      <c r="C3124" s="12">
        <v>1</v>
      </c>
      <c r="D3124" s="12">
        <v>0</v>
      </c>
      <c r="E3124" s="15">
        <v>43891</v>
      </c>
      <c r="F3124" s="12">
        <v>317</v>
      </c>
      <c r="G3124" s="12">
        <v>0</v>
      </c>
      <c r="H3124" s="17">
        <v>0</v>
      </c>
      <c r="I3124" s="31">
        <v>0</v>
      </c>
      <c r="J3124" s="12">
        <v>317</v>
      </c>
      <c r="K3124" s="11" t="s">
        <v>60</v>
      </c>
      <c r="L3124" s="11" t="s">
        <v>245</v>
      </c>
      <c r="M3124" s="12">
        <v>98.27</v>
      </c>
      <c r="N3124" s="13">
        <v>218.73000000000002</v>
      </c>
    </row>
    <row r="3125" spans="1:14" x14ac:dyDescent="0.3">
      <c r="A3125" s="7" t="s">
        <v>5345</v>
      </c>
      <c r="B3125" s="11" t="s">
        <v>5346</v>
      </c>
      <c r="C3125" s="12">
        <v>1</v>
      </c>
      <c r="D3125" s="12">
        <v>0</v>
      </c>
      <c r="E3125" s="15">
        <v>43891</v>
      </c>
      <c r="F3125" s="12">
        <v>345</v>
      </c>
      <c r="G3125" s="12">
        <v>0</v>
      </c>
      <c r="H3125" s="17">
        <v>0</v>
      </c>
      <c r="I3125" s="31">
        <v>0</v>
      </c>
      <c r="J3125" s="12">
        <v>345</v>
      </c>
      <c r="K3125" s="11" t="s">
        <v>63</v>
      </c>
      <c r="L3125" s="11" t="s">
        <v>116</v>
      </c>
      <c r="M3125" s="12">
        <v>106.95</v>
      </c>
      <c r="N3125" s="13">
        <v>238.05</v>
      </c>
    </row>
    <row r="3126" spans="1:14" x14ac:dyDescent="0.3">
      <c r="A3126" s="7" t="s">
        <v>5348</v>
      </c>
      <c r="B3126" s="11" t="s">
        <v>5349</v>
      </c>
      <c r="C3126" s="12">
        <v>1</v>
      </c>
      <c r="D3126" s="12">
        <v>1</v>
      </c>
      <c r="E3126" s="15">
        <v>43891</v>
      </c>
      <c r="F3126" s="12">
        <v>447</v>
      </c>
      <c r="G3126" s="12">
        <v>0</v>
      </c>
      <c r="H3126" s="17">
        <v>0</v>
      </c>
      <c r="I3126" s="31">
        <v>0</v>
      </c>
      <c r="J3126" s="12">
        <v>447</v>
      </c>
      <c r="K3126" s="11" t="s">
        <v>63</v>
      </c>
      <c r="L3126" s="11" t="s">
        <v>64</v>
      </c>
      <c r="M3126" s="12">
        <v>156.44999999999999</v>
      </c>
      <c r="N3126" s="13">
        <v>290.55</v>
      </c>
    </row>
    <row r="3127" spans="1:14" x14ac:dyDescent="0.3">
      <c r="A3127" s="7" t="s">
        <v>5350</v>
      </c>
      <c r="B3127" s="11" t="s">
        <v>5351</v>
      </c>
      <c r="C3127" s="12">
        <v>1</v>
      </c>
      <c r="D3127" s="12">
        <v>0</v>
      </c>
      <c r="E3127" s="15">
        <v>43891</v>
      </c>
      <c r="F3127" s="12">
        <v>447</v>
      </c>
      <c r="G3127" s="12">
        <v>0</v>
      </c>
      <c r="H3127" s="17">
        <v>0</v>
      </c>
      <c r="I3127" s="31">
        <v>0</v>
      </c>
      <c r="J3127" s="12">
        <v>447</v>
      </c>
      <c r="K3127" s="11" t="s">
        <v>63</v>
      </c>
      <c r="L3127" s="11" t="s">
        <v>64</v>
      </c>
      <c r="M3127" s="12">
        <v>156.44999999999999</v>
      </c>
      <c r="N3127" s="13">
        <v>290.55</v>
      </c>
    </row>
    <row r="3128" spans="1:14" x14ac:dyDescent="0.3">
      <c r="A3128" s="7" t="s">
        <v>5353</v>
      </c>
      <c r="B3128" s="11" t="s">
        <v>5354</v>
      </c>
      <c r="C3128" s="12">
        <v>1</v>
      </c>
      <c r="D3128" s="12">
        <v>1</v>
      </c>
      <c r="E3128" s="15">
        <v>43891</v>
      </c>
      <c r="F3128" s="12">
        <v>383</v>
      </c>
      <c r="G3128" s="12">
        <v>0</v>
      </c>
      <c r="H3128" s="17">
        <v>0</v>
      </c>
      <c r="I3128" s="31">
        <v>0</v>
      </c>
      <c r="J3128" s="12">
        <v>383</v>
      </c>
      <c r="K3128" s="11" t="s">
        <v>63</v>
      </c>
      <c r="L3128" s="11" t="s">
        <v>66</v>
      </c>
      <c r="M3128" s="12">
        <v>122.56</v>
      </c>
      <c r="N3128" s="13">
        <v>260.44</v>
      </c>
    </row>
    <row r="3129" spans="1:14" x14ac:dyDescent="0.3">
      <c r="A3129" s="7" t="s">
        <v>5355</v>
      </c>
      <c r="B3129" s="11" t="s">
        <v>5356</v>
      </c>
      <c r="C3129" s="12">
        <v>1</v>
      </c>
      <c r="D3129" s="12">
        <v>0</v>
      </c>
      <c r="E3129" s="15">
        <v>43891</v>
      </c>
      <c r="F3129" s="12">
        <v>168</v>
      </c>
      <c r="G3129" s="12">
        <v>0</v>
      </c>
      <c r="H3129" s="17">
        <v>0</v>
      </c>
      <c r="I3129" s="31">
        <v>0</v>
      </c>
      <c r="J3129" s="12">
        <v>168</v>
      </c>
      <c r="K3129" s="11" t="s">
        <v>11</v>
      </c>
      <c r="L3129" s="11" t="s">
        <v>121</v>
      </c>
      <c r="M3129" s="12">
        <v>75.600000000000009</v>
      </c>
      <c r="N3129" s="13">
        <v>92.399999999999991</v>
      </c>
    </row>
    <row r="3130" spans="1:14" x14ac:dyDescent="0.3">
      <c r="A3130" s="7" t="s">
        <v>5358</v>
      </c>
      <c r="B3130" s="11" t="s">
        <v>5359</v>
      </c>
      <c r="C3130" s="12">
        <v>1</v>
      </c>
      <c r="D3130" s="12">
        <v>0</v>
      </c>
      <c r="E3130" s="15">
        <v>43891</v>
      </c>
      <c r="F3130" s="12">
        <v>144</v>
      </c>
      <c r="G3130" s="12">
        <v>0</v>
      </c>
      <c r="H3130" s="17">
        <v>0</v>
      </c>
      <c r="I3130" s="31">
        <v>0</v>
      </c>
      <c r="J3130" s="12">
        <v>144</v>
      </c>
      <c r="K3130" s="11" t="s">
        <v>11</v>
      </c>
      <c r="L3130" s="11" t="s">
        <v>119</v>
      </c>
      <c r="M3130" s="12">
        <v>66.240000000000009</v>
      </c>
      <c r="N3130" s="13">
        <v>77.759999999999991</v>
      </c>
    </row>
    <row r="3131" spans="1:14" x14ac:dyDescent="0.3">
      <c r="A3131" s="7" t="s">
        <v>5361</v>
      </c>
      <c r="B3131" s="11" t="s">
        <v>5362</v>
      </c>
      <c r="C3131" s="12">
        <v>1</v>
      </c>
      <c r="D3131" s="12">
        <v>1</v>
      </c>
      <c r="E3131" s="15">
        <v>43891</v>
      </c>
      <c r="F3131" s="12">
        <v>240</v>
      </c>
      <c r="G3131" s="12">
        <v>0</v>
      </c>
      <c r="H3131" s="17">
        <v>0</v>
      </c>
      <c r="I3131" s="31">
        <v>0</v>
      </c>
      <c r="J3131" s="12">
        <v>240</v>
      </c>
      <c r="K3131" s="11" t="s">
        <v>14</v>
      </c>
      <c r="L3131" s="11" t="s">
        <v>17</v>
      </c>
      <c r="M3131" s="12">
        <v>43.199999999999996</v>
      </c>
      <c r="N3131" s="13">
        <v>196.8</v>
      </c>
    </row>
    <row r="3132" spans="1:14" x14ac:dyDescent="0.3">
      <c r="A3132" s="7" t="s">
        <v>5363</v>
      </c>
      <c r="B3132" s="11" t="s">
        <v>5364</v>
      </c>
      <c r="C3132" s="12">
        <v>1</v>
      </c>
      <c r="D3132" s="12">
        <v>1</v>
      </c>
      <c r="E3132" s="15">
        <v>43891</v>
      </c>
      <c r="F3132" s="12">
        <v>240</v>
      </c>
      <c r="G3132" s="12">
        <v>0</v>
      </c>
      <c r="H3132" s="17">
        <v>0</v>
      </c>
      <c r="I3132" s="31">
        <v>0</v>
      </c>
      <c r="J3132" s="12">
        <v>240</v>
      </c>
      <c r="K3132" s="11" t="s">
        <v>14</v>
      </c>
      <c r="L3132" s="11" t="s">
        <v>17</v>
      </c>
      <c r="M3132" s="12">
        <v>43.199999999999996</v>
      </c>
      <c r="N3132" s="13">
        <v>196.8</v>
      </c>
    </row>
    <row r="3133" spans="1:14" x14ac:dyDescent="0.3">
      <c r="A3133" s="7" t="s">
        <v>5365</v>
      </c>
      <c r="B3133" s="11" t="s">
        <v>5366</v>
      </c>
      <c r="C3133" s="12">
        <v>1</v>
      </c>
      <c r="D3133" s="12">
        <v>0</v>
      </c>
      <c r="E3133" s="15">
        <v>43891</v>
      </c>
      <c r="F3133" s="12">
        <v>205</v>
      </c>
      <c r="G3133" s="12">
        <v>0</v>
      </c>
      <c r="H3133" s="17">
        <v>0</v>
      </c>
      <c r="I3133" s="31">
        <v>0</v>
      </c>
      <c r="J3133" s="12">
        <v>205</v>
      </c>
      <c r="K3133" s="11" t="s">
        <v>14</v>
      </c>
      <c r="L3133" s="11" t="s">
        <v>87</v>
      </c>
      <c r="M3133" s="12">
        <v>36.9</v>
      </c>
      <c r="N3133" s="13">
        <v>168.1</v>
      </c>
    </row>
    <row r="3134" spans="1:14" x14ac:dyDescent="0.3">
      <c r="A3134" s="7" t="s">
        <v>5371</v>
      </c>
      <c r="B3134" s="11" t="s">
        <v>5372</v>
      </c>
      <c r="C3134" s="12">
        <v>1</v>
      </c>
      <c r="D3134" s="12">
        <v>1</v>
      </c>
      <c r="E3134" s="15">
        <v>43891</v>
      </c>
      <c r="F3134" s="12">
        <v>220</v>
      </c>
      <c r="G3134" s="12">
        <v>0</v>
      </c>
      <c r="H3134" s="17">
        <v>0</v>
      </c>
      <c r="I3134" s="31">
        <v>0</v>
      </c>
      <c r="J3134" s="12">
        <v>220</v>
      </c>
      <c r="K3134" s="11" t="s">
        <v>14</v>
      </c>
      <c r="L3134" s="11" t="s">
        <v>15</v>
      </c>
      <c r="M3134" s="12">
        <v>39.6</v>
      </c>
      <c r="N3134" s="13">
        <v>180.4</v>
      </c>
    </row>
    <row r="3135" spans="1:14" x14ac:dyDescent="0.3">
      <c r="A3135" s="7" t="s">
        <v>5373</v>
      </c>
      <c r="B3135" s="11" t="s">
        <v>5374</v>
      </c>
      <c r="C3135" s="12">
        <v>1</v>
      </c>
      <c r="D3135" s="12">
        <v>1</v>
      </c>
      <c r="E3135" s="15">
        <v>43891</v>
      </c>
      <c r="F3135" s="12">
        <v>240</v>
      </c>
      <c r="G3135" s="12">
        <v>0</v>
      </c>
      <c r="H3135" s="17">
        <v>0</v>
      </c>
      <c r="I3135" s="31">
        <v>0</v>
      </c>
      <c r="J3135" s="12">
        <v>240</v>
      </c>
      <c r="K3135" s="11" t="s">
        <v>14</v>
      </c>
      <c r="L3135" s="11" t="s">
        <v>17</v>
      </c>
      <c r="M3135" s="12">
        <v>43.199999999999996</v>
      </c>
      <c r="N3135" s="13">
        <v>196.8</v>
      </c>
    </row>
    <row r="3136" spans="1:14" x14ac:dyDescent="0.3">
      <c r="A3136" s="7" t="s">
        <v>5375</v>
      </c>
      <c r="B3136" s="11" t="s">
        <v>5376</v>
      </c>
      <c r="C3136" s="12">
        <v>1</v>
      </c>
      <c r="D3136" s="12">
        <v>0</v>
      </c>
      <c r="E3136" s="15">
        <v>43891</v>
      </c>
      <c r="F3136" s="12">
        <v>255</v>
      </c>
      <c r="G3136" s="12">
        <v>0</v>
      </c>
      <c r="H3136" s="17">
        <v>0</v>
      </c>
      <c r="I3136" s="31">
        <v>0</v>
      </c>
      <c r="J3136" s="12">
        <v>255</v>
      </c>
      <c r="K3136" s="11" t="s">
        <v>20</v>
      </c>
      <c r="L3136" s="11" t="s">
        <v>102</v>
      </c>
      <c r="M3136" s="12">
        <v>66.3</v>
      </c>
      <c r="N3136" s="13">
        <v>188.7</v>
      </c>
    </row>
    <row r="3137" spans="1:14" x14ac:dyDescent="0.3">
      <c r="A3137" s="7" t="s">
        <v>5380</v>
      </c>
      <c r="B3137" s="11" t="s">
        <v>5381</v>
      </c>
      <c r="C3137" s="12">
        <v>1</v>
      </c>
      <c r="D3137" s="12">
        <v>0</v>
      </c>
      <c r="E3137" s="15">
        <v>43891</v>
      </c>
      <c r="F3137" s="12">
        <v>255</v>
      </c>
      <c r="G3137" s="12">
        <v>0</v>
      </c>
      <c r="H3137" s="17">
        <v>0</v>
      </c>
      <c r="I3137" s="31">
        <v>0</v>
      </c>
      <c r="J3137" s="12">
        <v>255</v>
      </c>
      <c r="K3137" s="11" t="s">
        <v>20</v>
      </c>
      <c r="L3137" s="11" t="s">
        <v>102</v>
      </c>
      <c r="M3137" s="12">
        <v>66.3</v>
      </c>
      <c r="N3137" s="13">
        <v>188.7</v>
      </c>
    </row>
    <row r="3138" spans="1:14" x14ac:dyDescent="0.3">
      <c r="A3138" s="7" t="s">
        <v>5383</v>
      </c>
      <c r="B3138" s="11" t="s">
        <v>5384</v>
      </c>
      <c r="C3138" s="12">
        <v>1</v>
      </c>
      <c r="D3138" s="12">
        <v>0</v>
      </c>
      <c r="E3138" s="15">
        <v>43891</v>
      </c>
      <c r="F3138" s="12">
        <v>951</v>
      </c>
      <c r="G3138" s="12">
        <v>0</v>
      </c>
      <c r="H3138" s="17">
        <v>0</v>
      </c>
      <c r="I3138" s="31">
        <v>0</v>
      </c>
      <c r="J3138" s="12">
        <v>951</v>
      </c>
      <c r="K3138" s="11" t="s">
        <v>23</v>
      </c>
      <c r="L3138" s="11" t="s">
        <v>24</v>
      </c>
      <c r="M3138" s="12">
        <v>247.26000000000002</v>
      </c>
      <c r="N3138" s="13">
        <v>703.74</v>
      </c>
    </row>
    <row r="3139" spans="1:14" x14ac:dyDescent="0.3">
      <c r="A3139" s="7" t="s">
        <v>5387</v>
      </c>
      <c r="B3139" s="11" t="s">
        <v>5388</v>
      </c>
      <c r="C3139" s="12">
        <v>1</v>
      </c>
      <c r="D3139" s="12">
        <v>1</v>
      </c>
      <c r="E3139" s="15">
        <v>43891</v>
      </c>
      <c r="F3139" s="12">
        <v>474</v>
      </c>
      <c r="G3139" s="12">
        <v>0</v>
      </c>
      <c r="H3139" s="17">
        <v>0</v>
      </c>
      <c r="I3139" s="31">
        <v>0</v>
      </c>
      <c r="J3139" s="12">
        <v>474</v>
      </c>
      <c r="K3139" s="11" t="s">
        <v>23</v>
      </c>
      <c r="L3139" s="11" t="s">
        <v>499</v>
      </c>
      <c r="M3139" s="12">
        <v>175.38</v>
      </c>
      <c r="N3139" s="13">
        <v>298.62</v>
      </c>
    </row>
    <row r="3140" spans="1:14" x14ac:dyDescent="0.3">
      <c r="A3140" s="7" t="s">
        <v>5389</v>
      </c>
      <c r="B3140" s="11" t="s">
        <v>5390</v>
      </c>
      <c r="C3140" s="12">
        <v>1</v>
      </c>
      <c r="D3140" s="12">
        <v>0</v>
      </c>
      <c r="E3140" s="15">
        <v>43891</v>
      </c>
      <c r="F3140" s="12">
        <v>992</v>
      </c>
      <c r="G3140" s="12">
        <v>0</v>
      </c>
      <c r="H3140" s="17">
        <v>0</v>
      </c>
      <c r="I3140" s="31">
        <v>0</v>
      </c>
      <c r="J3140" s="12">
        <v>992</v>
      </c>
      <c r="K3140" s="11" t="s">
        <v>23</v>
      </c>
      <c r="L3140" s="11" t="s">
        <v>215</v>
      </c>
      <c r="M3140" s="12">
        <v>307.52</v>
      </c>
      <c r="N3140" s="13">
        <v>684.48</v>
      </c>
    </row>
    <row r="3141" spans="1:14" x14ac:dyDescent="0.3">
      <c r="A3141" s="7" t="s">
        <v>5396</v>
      </c>
      <c r="B3141" s="11" t="s">
        <v>5397</v>
      </c>
      <c r="C3141" s="12">
        <v>1</v>
      </c>
      <c r="D3141" s="12">
        <v>1</v>
      </c>
      <c r="E3141" s="15">
        <v>43891</v>
      </c>
      <c r="F3141" s="12">
        <v>447</v>
      </c>
      <c r="G3141" s="12">
        <v>0</v>
      </c>
      <c r="H3141" s="17">
        <v>0</v>
      </c>
      <c r="I3141" s="31">
        <v>0</v>
      </c>
      <c r="J3141" s="12">
        <v>447</v>
      </c>
      <c r="K3141" s="11" t="s">
        <v>63</v>
      </c>
      <c r="L3141" s="11" t="s">
        <v>64</v>
      </c>
      <c r="M3141" s="12">
        <v>156.44999999999999</v>
      </c>
      <c r="N3141" s="13">
        <v>290.55</v>
      </c>
    </row>
    <row r="3142" spans="1:14" x14ac:dyDescent="0.3">
      <c r="A3142" s="7" t="s">
        <v>5398</v>
      </c>
      <c r="B3142" s="11" t="s">
        <v>5399</v>
      </c>
      <c r="C3142" s="12">
        <v>1</v>
      </c>
      <c r="D3142" s="12">
        <v>1</v>
      </c>
      <c r="E3142" s="15">
        <v>43891</v>
      </c>
      <c r="F3142" s="12">
        <v>144</v>
      </c>
      <c r="G3142" s="12">
        <v>0</v>
      </c>
      <c r="H3142" s="17">
        <v>0</v>
      </c>
      <c r="I3142" s="31">
        <v>0</v>
      </c>
      <c r="J3142" s="12">
        <v>144</v>
      </c>
      <c r="K3142" s="11" t="s">
        <v>11</v>
      </c>
      <c r="L3142" s="11" t="s">
        <v>119</v>
      </c>
      <c r="M3142" s="12">
        <v>66.240000000000009</v>
      </c>
      <c r="N3142" s="13">
        <v>77.759999999999991</v>
      </c>
    </row>
    <row r="3143" spans="1:14" x14ac:dyDescent="0.3">
      <c r="A3143" s="7" t="s">
        <v>5400</v>
      </c>
      <c r="B3143" s="11" t="s">
        <v>5401</v>
      </c>
      <c r="C3143" s="12">
        <v>1</v>
      </c>
      <c r="D3143" s="12">
        <v>0</v>
      </c>
      <c r="E3143" s="15">
        <v>43891</v>
      </c>
      <c r="F3143" s="12">
        <v>205</v>
      </c>
      <c r="G3143" s="12">
        <v>0</v>
      </c>
      <c r="H3143" s="17">
        <v>0</v>
      </c>
      <c r="I3143" s="31">
        <v>0</v>
      </c>
      <c r="J3143" s="12">
        <v>205</v>
      </c>
      <c r="K3143" s="11" t="s">
        <v>14</v>
      </c>
      <c r="L3143" s="11" t="s">
        <v>87</v>
      </c>
      <c r="M3143" s="12">
        <v>36.9</v>
      </c>
      <c r="N3143" s="13">
        <v>168.1</v>
      </c>
    </row>
    <row r="3144" spans="1:14" x14ac:dyDescent="0.3">
      <c r="A3144" s="7" t="s">
        <v>5400</v>
      </c>
      <c r="B3144" s="11" t="s">
        <v>5402</v>
      </c>
      <c r="C3144" s="12">
        <v>0</v>
      </c>
      <c r="D3144" s="12">
        <v>1</v>
      </c>
      <c r="E3144" s="15">
        <v>43891</v>
      </c>
      <c r="F3144" s="12">
        <v>240</v>
      </c>
      <c r="G3144" s="12">
        <v>36</v>
      </c>
      <c r="H3144" s="17">
        <v>1</v>
      </c>
      <c r="I3144" s="31">
        <v>15</v>
      </c>
      <c r="J3144" s="12">
        <v>204</v>
      </c>
      <c r="K3144" s="11" t="s">
        <v>14</v>
      </c>
      <c r="L3144" s="11" t="s">
        <v>17</v>
      </c>
      <c r="M3144" s="12">
        <v>43.199999999999996</v>
      </c>
      <c r="N3144" s="13">
        <v>160.80000000000001</v>
      </c>
    </row>
    <row r="3145" spans="1:14" x14ac:dyDescent="0.3">
      <c r="A3145" s="7" t="s">
        <v>5403</v>
      </c>
      <c r="B3145" s="11" t="s">
        <v>5404</v>
      </c>
      <c r="C3145" s="12">
        <v>1</v>
      </c>
      <c r="D3145" s="12">
        <v>1</v>
      </c>
      <c r="E3145" s="15">
        <v>43891</v>
      </c>
      <c r="F3145" s="12">
        <v>255</v>
      </c>
      <c r="G3145" s="12">
        <v>0</v>
      </c>
      <c r="H3145" s="17">
        <v>0</v>
      </c>
      <c r="I3145" s="31">
        <v>0</v>
      </c>
      <c r="J3145" s="12">
        <v>255</v>
      </c>
      <c r="K3145" s="11" t="s">
        <v>20</v>
      </c>
      <c r="L3145" s="11" t="s">
        <v>102</v>
      </c>
      <c r="M3145" s="12">
        <v>66.3</v>
      </c>
      <c r="N3145" s="13">
        <v>188.7</v>
      </c>
    </row>
    <row r="3146" spans="1:14" x14ac:dyDescent="0.3">
      <c r="A3146" s="7" t="s">
        <v>5405</v>
      </c>
      <c r="B3146" s="11" t="s">
        <v>5406</v>
      </c>
      <c r="C3146" s="12">
        <v>1</v>
      </c>
      <c r="D3146" s="12">
        <v>1</v>
      </c>
      <c r="E3146" s="15">
        <v>43891</v>
      </c>
      <c r="F3146" s="12">
        <v>313</v>
      </c>
      <c r="G3146" s="12">
        <v>0</v>
      </c>
      <c r="H3146" s="17">
        <v>0</v>
      </c>
      <c r="I3146" s="31">
        <v>0</v>
      </c>
      <c r="J3146" s="12">
        <v>313</v>
      </c>
      <c r="K3146" s="11" t="s">
        <v>20</v>
      </c>
      <c r="L3146" s="11" t="s">
        <v>21</v>
      </c>
      <c r="M3146" s="12">
        <v>93.899999999999991</v>
      </c>
      <c r="N3146" s="13">
        <v>219.10000000000002</v>
      </c>
    </row>
    <row r="3147" spans="1:14" x14ac:dyDescent="0.3">
      <c r="A3147" s="7" t="s">
        <v>5407</v>
      </c>
      <c r="B3147" s="11" t="s">
        <v>5408</v>
      </c>
      <c r="C3147" s="12">
        <v>1</v>
      </c>
      <c r="D3147" s="12">
        <v>1</v>
      </c>
      <c r="E3147" s="15">
        <v>43891</v>
      </c>
      <c r="F3147" s="12">
        <v>258</v>
      </c>
      <c r="G3147" s="12">
        <v>0</v>
      </c>
      <c r="H3147" s="17">
        <v>0</v>
      </c>
      <c r="I3147" s="31">
        <v>0</v>
      </c>
      <c r="J3147" s="12">
        <v>258</v>
      </c>
      <c r="K3147" s="11" t="s">
        <v>20</v>
      </c>
      <c r="L3147" s="11" t="s">
        <v>105</v>
      </c>
      <c r="M3147" s="12">
        <v>72.240000000000009</v>
      </c>
      <c r="N3147" s="13">
        <v>185.76</v>
      </c>
    </row>
    <row r="3148" spans="1:14" x14ac:dyDescent="0.3">
      <c r="A3148" s="7" t="s">
        <v>5409</v>
      </c>
      <c r="B3148" s="11" t="s">
        <v>5410</v>
      </c>
      <c r="C3148" s="12">
        <v>1</v>
      </c>
      <c r="D3148" s="12">
        <v>1</v>
      </c>
      <c r="E3148" s="15">
        <v>43891</v>
      </c>
      <c r="F3148" s="12">
        <v>992</v>
      </c>
      <c r="G3148" s="12">
        <v>0</v>
      </c>
      <c r="H3148" s="17">
        <v>0</v>
      </c>
      <c r="I3148" s="31">
        <v>0</v>
      </c>
      <c r="J3148" s="12">
        <v>992</v>
      </c>
      <c r="K3148" s="11" t="s">
        <v>23</v>
      </c>
      <c r="L3148" s="11" t="s">
        <v>405</v>
      </c>
      <c r="M3148" s="12">
        <v>277.76000000000005</v>
      </c>
      <c r="N3148" s="13">
        <v>714.24</v>
      </c>
    </row>
    <row r="3149" spans="1:14" x14ac:dyDescent="0.3">
      <c r="A3149" s="7" t="s">
        <v>5411</v>
      </c>
      <c r="B3149" s="11" t="s">
        <v>5412</v>
      </c>
      <c r="C3149" s="12">
        <v>1</v>
      </c>
      <c r="D3149" s="12">
        <v>1</v>
      </c>
      <c r="E3149" s="15">
        <v>43891</v>
      </c>
      <c r="F3149" s="12">
        <v>1101</v>
      </c>
      <c r="G3149" s="12">
        <v>0</v>
      </c>
      <c r="H3149" s="17">
        <v>0</v>
      </c>
      <c r="I3149" s="31">
        <v>0</v>
      </c>
      <c r="J3149" s="12">
        <v>1101</v>
      </c>
      <c r="K3149" s="11" t="s">
        <v>26</v>
      </c>
      <c r="L3149" s="11" t="s">
        <v>33</v>
      </c>
      <c r="M3149" s="12">
        <v>396.36</v>
      </c>
      <c r="N3149" s="13">
        <v>704.64</v>
      </c>
    </row>
    <row r="3150" spans="1:14" x14ac:dyDescent="0.3">
      <c r="A3150" s="7" t="s">
        <v>5413</v>
      </c>
      <c r="B3150" s="11" t="s">
        <v>5414</v>
      </c>
      <c r="C3150" s="12">
        <v>1</v>
      </c>
      <c r="D3150" s="12">
        <v>1</v>
      </c>
      <c r="E3150" s="15">
        <v>43891</v>
      </c>
      <c r="F3150" s="12">
        <v>1491</v>
      </c>
      <c r="G3150" s="12">
        <v>0</v>
      </c>
      <c r="H3150" s="17">
        <v>0</v>
      </c>
      <c r="I3150" s="31">
        <v>0</v>
      </c>
      <c r="J3150" s="12">
        <v>1491</v>
      </c>
      <c r="K3150" s="11" t="s">
        <v>26</v>
      </c>
      <c r="L3150" s="11" t="s">
        <v>31</v>
      </c>
      <c r="M3150" s="12">
        <v>506.94000000000005</v>
      </c>
      <c r="N3150" s="13">
        <v>984.06</v>
      </c>
    </row>
    <row r="3151" spans="1:14" x14ac:dyDescent="0.3">
      <c r="A3151" s="7" t="s">
        <v>5415</v>
      </c>
      <c r="B3151" s="11" t="s">
        <v>5416</v>
      </c>
      <c r="C3151" s="12">
        <v>1</v>
      </c>
      <c r="D3151" s="12">
        <v>1</v>
      </c>
      <c r="E3151" s="15">
        <v>43891</v>
      </c>
      <c r="F3151" s="12">
        <v>383</v>
      </c>
      <c r="G3151" s="12">
        <v>0</v>
      </c>
      <c r="H3151" s="17">
        <v>0</v>
      </c>
      <c r="I3151" s="31">
        <v>0</v>
      </c>
      <c r="J3151" s="12">
        <v>383</v>
      </c>
      <c r="K3151" s="11" t="s">
        <v>63</v>
      </c>
      <c r="L3151" s="11" t="s">
        <v>66</v>
      </c>
      <c r="M3151" s="12">
        <v>122.56</v>
      </c>
      <c r="N3151" s="13">
        <v>260.44</v>
      </c>
    </row>
    <row r="3152" spans="1:14" x14ac:dyDescent="0.3">
      <c r="A3152" s="7" t="s">
        <v>5417</v>
      </c>
      <c r="B3152" s="11" t="s">
        <v>5418</v>
      </c>
      <c r="C3152" s="12">
        <v>1</v>
      </c>
      <c r="D3152" s="12">
        <v>1</v>
      </c>
      <c r="E3152" s="15">
        <v>43891</v>
      </c>
      <c r="F3152" s="12">
        <v>144</v>
      </c>
      <c r="G3152" s="12">
        <v>0</v>
      </c>
      <c r="H3152" s="17">
        <v>0</v>
      </c>
      <c r="I3152" s="31">
        <v>0</v>
      </c>
      <c r="J3152" s="12">
        <v>144</v>
      </c>
      <c r="K3152" s="11" t="s">
        <v>11</v>
      </c>
      <c r="L3152" s="11" t="s">
        <v>119</v>
      </c>
      <c r="M3152" s="12">
        <v>66.240000000000009</v>
      </c>
      <c r="N3152" s="13">
        <v>77.759999999999991</v>
      </c>
    </row>
    <row r="3153" spans="1:14" x14ac:dyDescent="0.3">
      <c r="A3153" s="7" t="s">
        <v>5419</v>
      </c>
      <c r="B3153" s="11" t="s">
        <v>5420</v>
      </c>
      <c r="C3153" s="12">
        <v>1</v>
      </c>
      <c r="D3153" s="12">
        <v>0</v>
      </c>
      <c r="E3153" s="15">
        <v>43891</v>
      </c>
      <c r="F3153" s="12">
        <v>220</v>
      </c>
      <c r="G3153" s="12">
        <v>0</v>
      </c>
      <c r="H3153" s="17">
        <v>0</v>
      </c>
      <c r="I3153" s="31">
        <v>0</v>
      </c>
      <c r="J3153" s="12">
        <v>220</v>
      </c>
      <c r="K3153" s="11" t="s">
        <v>14</v>
      </c>
      <c r="L3153" s="11" t="s">
        <v>15</v>
      </c>
      <c r="M3153" s="12">
        <v>39.6</v>
      </c>
      <c r="N3153" s="13">
        <v>180.4</v>
      </c>
    </row>
    <row r="3154" spans="1:14" x14ac:dyDescent="0.3">
      <c r="A3154" s="7" t="s">
        <v>5422</v>
      </c>
      <c r="B3154" s="11" t="s">
        <v>5423</v>
      </c>
      <c r="C3154" s="12">
        <v>1</v>
      </c>
      <c r="D3154" s="12">
        <v>1</v>
      </c>
      <c r="E3154" s="15">
        <v>43891</v>
      </c>
      <c r="F3154" s="12">
        <v>313</v>
      </c>
      <c r="G3154" s="12">
        <v>0</v>
      </c>
      <c r="H3154" s="17">
        <v>0</v>
      </c>
      <c r="I3154" s="31">
        <v>0</v>
      </c>
      <c r="J3154" s="12">
        <v>313</v>
      </c>
      <c r="K3154" s="11" t="s">
        <v>20</v>
      </c>
      <c r="L3154" s="11" t="s">
        <v>21</v>
      </c>
      <c r="M3154" s="12">
        <v>93.899999999999991</v>
      </c>
      <c r="N3154" s="13">
        <v>219.10000000000002</v>
      </c>
    </row>
    <row r="3155" spans="1:14" x14ac:dyDescent="0.3">
      <c r="A3155" s="7" t="s">
        <v>5424</v>
      </c>
      <c r="B3155" s="11" t="s">
        <v>5425</v>
      </c>
      <c r="C3155" s="12">
        <v>1</v>
      </c>
      <c r="D3155" s="12">
        <v>0</v>
      </c>
      <c r="E3155" s="15">
        <v>43891</v>
      </c>
      <c r="F3155" s="12">
        <v>313</v>
      </c>
      <c r="G3155" s="12">
        <v>0</v>
      </c>
      <c r="H3155" s="17">
        <v>0</v>
      </c>
      <c r="I3155" s="31">
        <v>0</v>
      </c>
      <c r="J3155" s="12">
        <v>313</v>
      </c>
      <c r="K3155" s="11" t="s">
        <v>20</v>
      </c>
      <c r="L3155" s="11" t="s">
        <v>21</v>
      </c>
      <c r="M3155" s="12">
        <v>93.899999999999991</v>
      </c>
      <c r="N3155" s="13">
        <v>219.10000000000002</v>
      </c>
    </row>
    <row r="3156" spans="1:14" x14ac:dyDescent="0.3">
      <c r="A3156" s="7" t="s">
        <v>5427</v>
      </c>
      <c r="B3156" s="11" t="s">
        <v>5428</v>
      </c>
      <c r="C3156" s="12">
        <v>1</v>
      </c>
      <c r="D3156" s="12">
        <v>1</v>
      </c>
      <c r="E3156" s="15">
        <v>43891</v>
      </c>
      <c r="F3156" s="12">
        <v>805</v>
      </c>
      <c r="G3156" s="12">
        <v>0</v>
      </c>
      <c r="H3156" s="17">
        <v>0</v>
      </c>
      <c r="I3156" s="31">
        <v>0</v>
      </c>
      <c r="J3156" s="12">
        <v>805</v>
      </c>
      <c r="K3156" s="11" t="s">
        <v>23</v>
      </c>
      <c r="L3156" s="11" t="s">
        <v>180</v>
      </c>
      <c r="M3156" s="12">
        <v>249.55</v>
      </c>
      <c r="N3156" s="13">
        <v>555.45000000000005</v>
      </c>
    </row>
    <row r="3157" spans="1:14" x14ac:dyDescent="0.3">
      <c r="A3157" s="7" t="s">
        <v>5429</v>
      </c>
      <c r="B3157" s="11" t="s">
        <v>5430</v>
      </c>
      <c r="C3157" s="12">
        <v>1</v>
      </c>
      <c r="D3157" s="12">
        <v>0</v>
      </c>
      <c r="E3157" s="15">
        <v>43891</v>
      </c>
      <c r="F3157" s="12">
        <v>474</v>
      </c>
      <c r="G3157" s="12">
        <v>0</v>
      </c>
      <c r="H3157" s="17">
        <v>0</v>
      </c>
      <c r="I3157" s="31">
        <v>0</v>
      </c>
      <c r="J3157" s="12">
        <v>474</v>
      </c>
      <c r="K3157" s="11" t="s">
        <v>23</v>
      </c>
      <c r="L3157" s="11" t="s">
        <v>499</v>
      </c>
      <c r="M3157" s="12">
        <v>175.38</v>
      </c>
      <c r="N3157" s="13">
        <v>298.62</v>
      </c>
    </row>
    <row r="3158" spans="1:14" x14ac:dyDescent="0.3">
      <c r="A3158" s="7" t="s">
        <v>5433</v>
      </c>
      <c r="B3158" s="11" t="s">
        <v>5434</v>
      </c>
      <c r="C3158" s="12">
        <v>1</v>
      </c>
      <c r="D3158" s="12">
        <v>1</v>
      </c>
      <c r="E3158" s="15">
        <v>43891</v>
      </c>
      <c r="F3158" s="12">
        <v>948</v>
      </c>
      <c r="G3158" s="12">
        <v>0</v>
      </c>
      <c r="H3158" s="17">
        <v>0</v>
      </c>
      <c r="I3158" s="31">
        <v>0</v>
      </c>
      <c r="J3158" s="12">
        <v>948</v>
      </c>
      <c r="K3158" s="11" t="s">
        <v>26</v>
      </c>
      <c r="L3158" s="11" t="s">
        <v>27</v>
      </c>
      <c r="M3158" s="12">
        <v>303.36</v>
      </c>
      <c r="N3158" s="13">
        <v>644.64</v>
      </c>
    </row>
    <row r="3159" spans="1:14" x14ac:dyDescent="0.3">
      <c r="A3159" s="7" t="s">
        <v>5435</v>
      </c>
      <c r="B3159" s="11" t="s">
        <v>5436</v>
      </c>
      <c r="C3159" s="12">
        <v>1</v>
      </c>
      <c r="D3159" s="12">
        <v>1</v>
      </c>
      <c r="E3159" s="15">
        <v>43891</v>
      </c>
      <c r="F3159" s="12">
        <v>1576</v>
      </c>
      <c r="G3159" s="12">
        <v>0</v>
      </c>
      <c r="H3159" s="17">
        <v>0</v>
      </c>
      <c r="I3159" s="31">
        <v>0</v>
      </c>
      <c r="J3159" s="12">
        <v>1576</v>
      </c>
      <c r="K3159" s="11" t="s">
        <v>26</v>
      </c>
      <c r="L3159" s="11" t="s">
        <v>407</v>
      </c>
      <c r="M3159" s="12">
        <v>520.08000000000004</v>
      </c>
      <c r="N3159" s="13">
        <v>1055.92</v>
      </c>
    </row>
    <row r="3160" spans="1:14" x14ac:dyDescent="0.3">
      <c r="A3160" s="7" t="s">
        <v>5437</v>
      </c>
      <c r="B3160" s="11" t="s">
        <v>5438</v>
      </c>
      <c r="C3160" s="12">
        <v>1</v>
      </c>
      <c r="D3160" s="12">
        <v>1</v>
      </c>
      <c r="E3160" s="15">
        <v>43891</v>
      </c>
      <c r="F3160" s="12">
        <v>1101</v>
      </c>
      <c r="G3160" s="12">
        <v>0</v>
      </c>
      <c r="H3160" s="17">
        <v>0</v>
      </c>
      <c r="I3160" s="31">
        <v>0</v>
      </c>
      <c r="J3160" s="12">
        <v>1101</v>
      </c>
      <c r="K3160" s="11" t="s">
        <v>26</v>
      </c>
      <c r="L3160" s="11" t="s">
        <v>33</v>
      </c>
      <c r="M3160" s="12">
        <v>396.36</v>
      </c>
      <c r="N3160" s="13">
        <v>704.64</v>
      </c>
    </row>
    <row r="3161" spans="1:14" x14ac:dyDescent="0.3">
      <c r="A3161" s="7" t="s">
        <v>5439</v>
      </c>
      <c r="B3161" s="11" t="s">
        <v>5440</v>
      </c>
      <c r="C3161" s="12">
        <v>1</v>
      </c>
      <c r="D3161" s="12">
        <v>0</v>
      </c>
      <c r="E3161" s="15">
        <v>43891</v>
      </c>
      <c r="F3161" s="12">
        <v>168</v>
      </c>
      <c r="G3161" s="12">
        <v>0</v>
      </c>
      <c r="H3161" s="17">
        <v>0</v>
      </c>
      <c r="I3161" s="31">
        <v>0</v>
      </c>
      <c r="J3161" s="12">
        <v>168</v>
      </c>
      <c r="K3161" s="11" t="s">
        <v>11</v>
      </c>
      <c r="L3161" s="11" t="s">
        <v>121</v>
      </c>
      <c r="M3161" s="12">
        <v>75.600000000000009</v>
      </c>
      <c r="N3161" s="13">
        <v>92.399999999999991</v>
      </c>
    </row>
    <row r="3162" spans="1:14" x14ac:dyDescent="0.3">
      <c r="A3162" s="7" t="s">
        <v>5447</v>
      </c>
      <c r="B3162" s="11" t="s">
        <v>5448</v>
      </c>
      <c r="C3162" s="12">
        <v>1</v>
      </c>
      <c r="D3162" s="12">
        <v>1</v>
      </c>
      <c r="E3162" s="15">
        <v>43891</v>
      </c>
      <c r="F3162" s="12">
        <v>255</v>
      </c>
      <c r="G3162" s="12">
        <v>0</v>
      </c>
      <c r="H3162" s="17">
        <v>0</v>
      </c>
      <c r="I3162" s="31">
        <v>0</v>
      </c>
      <c r="J3162" s="12">
        <v>255</v>
      </c>
      <c r="K3162" s="11" t="s">
        <v>20</v>
      </c>
      <c r="L3162" s="11" t="s">
        <v>102</v>
      </c>
      <c r="M3162" s="12">
        <v>66.3</v>
      </c>
      <c r="N3162" s="13">
        <v>188.7</v>
      </c>
    </row>
    <row r="3163" spans="1:14" x14ac:dyDescent="0.3">
      <c r="A3163" s="7" t="s">
        <v>5449</v>
      </c>
      <c r="B3163" s="11" t="s">
        <v>5450</v>
      </c>
      <c r="C3163" s="12">
        <v>1</v>
      </c>
      <c r="D3163" s="12">
        <v>1</v>
      </c>
      <c r="E3163" s="15">
        <v>43891</v>
      </c>
      <c r="F3163" s="12">
        <v>258</v>
      </c>
      <c r="G3163" s="12">
        <v>0</v>
      </c>
      <c r="H3163" s="17">
        <v>0</v>
      </c>
      <c r="I3163" s="31">
        <v>0</v>
      </c>
      <c r="J3163" s="12">
        <v>258</v>
      </c>
      <c r="K3163" s="11" t="s">
        <v>20</v>
      </c>
      <c r="L3163" s="11" t="s">
        <v>105</v>
      </c>
      <c r="M3163" s="12">
        <v>72.240000000000009</v>
      </c>
      <c r="N3163" s="13">
        <v>185.76</v>
      </c>
    </row>
    <row r="3164" spans="1:14" x14ac:dyDescent="0.3">
      <c r="A3164" s="7" t="s">
        <v>5451</v>
      </c>
      <c r="B3164" s="11" t="s">
        <v>5452</v>
      </c>
      <c r="C3164" s="12">
        <v>1</v>
      </c>
      <c r="D3164" s="12">
        <v>0</v>
      </c>
      <c r="E3164" s="15">
        <v>43891</v>
      </c>
      <c r="F3164" s="12">
        <v>258</v>
      </c>
      <c r="G3164" s="12">
        <v>0</v>
      </c>
      <c r="H3164" s="17">
        <v>0</v>
      </c>
      <c r="I3164" s="31">
        <v>0</v>
      </c>
      <c r="J3164" s="12">
        <v>258</v>
      </c>
      <c r="K3164" s="11" t="s">
        <v>20</v>
      </c>
      <c r="L3164" s="11" t="s">
        <v>105</v>
      </c>
      <c r="M3164" s="12">
        <v>72.240000000000009</v>
      </c>
      <c r="N3164" s="13">
        <v>185.76</v>
      </c>
    </row>
    <row r="3165" spans="1:14" x14ac:dyDescent="0.3">
      <c r="A3165" s="7" t="s">
        <v>5451</v>
      </c>
      <c r="B3165" s="11" t="s">
        <v>5453</v>
      </c>
      <c r="C3165" s="12">
        <v>0</v>
      </c>
      <c r="D3165" s="12">
        <v>0</v>
      </c>
      <c r="E3165" s="15">
        <v>43891</v>
      </c>
      <c r="F3165" s="12">
        <v>951</v>
      </c>
      <c r="G3165" s="12">
        <v>0</v>
      </c>
      <c r="H3165" s="17">
        <v>0</v>
      </c>
      <c r="I3165" s="31">
        <v>0</v>
      </c>
      <c r="J3165" s="12">
        <v>951</v>
      </c>
      <c r="K3165" s="11" t="s">
        <v>23</v>
      </c>
      <c r="L3165" s="11" t="s">
        <v>24</v>
      </c>
      <c r="M3165" s="12">
        <v>247.26000000000002</v>
      </c>
      <c r="N3165" s="13">
        <v>703.74</v>
      </c>
    </row>
    <row r="3166" spans="1:14" x14ac:dyDescent="0.3">
      <c r="A3166" s="7" t="s">
        <v>5456</v>
      </c>
      <c r="B3166" s="11" t="s">
        <v>5457</v>
      </c>
      <c r="C3166" s="12">
        <v>1</v>
      </c>
      <c r="D3166" s="12">
        <v>1</v>
      </c>
      <c r="E3166" s="15">
        <v>43891</v>
      </c>
      <c r="F3166" s="12">
        <v>1086</v>
      </c>
      <c r="G3166" s="12">
        <v>0</v>
      </c>
      <c r="H3166" s="17">
        <v>0</v>
      </c>
      <c r="I3166" s="31">
        <v>0</v>
      </c>
      <c r="J3166" s="12">
        <v>1086</v>
      </c>
      <c r="K3166" s="11" t="s">
        <v>23</v>
      </c>
      <c r="L3166" s="11" t="s">
        <v>467</v>
      </c>
      <c r="M3166" s="12">
        <v>293.22000000000003</v>
      </c>
      <c r="N3166" s="13">
        <v>792.78</v>
      </c>
    </row>
    <row r="3167" spans="1:14" x14ac:dyDescent="0.3">
      <c r="A3167" s="7" t="s">
        <v>5458</v>
      </c>
      <c r="B3167" s="11" t="s">
        <v>5459</v>
      </c>
      <c r="C3167" s="12">
        <v>1</v>
      </c>
      <c r="D3167" s="12">
        <v>1</v>
      </c>
      <c r="E3167" s="15">
        <v>43891</v>
      </c>
      <c r="F3167" s="12">
        <v>805</v>
      </c>
      <c r="G3167" s="12">
        <v>0</v>
      </c>
      <c r="H3167" s="17">
        <v>0</v>
      </c>
      <c r="I3167" s="31">
        <v>0</v>
      </c>
      <c r="J3167" s="12">
        <v>805</v>
      </c>
      <c r="K3167" s="11" t="s">
        <v>23</v>
      </c>
      <c r="L3167" s="11" t="s">
        <v>180</v>
      </c>
      <c r="M3167" s="12">
        <v>249.55</v>
      </c>
      <c r="N3167" s="13">
        <v>555.45000000000005</v>
      </c>
    </row>
    <row r="3168" spans="1:14" x14ac:dyDescent="0.3">
      <c r="A3168" s="7" t="s">
        <v>5460</v>
      </c>
      <c r="B3168" s="11" t="s">
        <v>5461</v>
      </c>
      <c r="C3168" s="12">
        <v>1</v>
      </c>
      <c r="D3168" s="12">
        <v>1</v>
      </c>
      <c r="E3168" s="15">
        <v>43891</v>
      </c>
      <c r="F3168" s="12">
        <v>1491</v>
      </c>
      <c r="G3168" s="12">
        <v>0</v>
      </c>
      <c r="H3168" s="17">
        <v>0</v>
      </c>
      <c r="I3168" s="31">
        <v>0</v>
      </c>
      <c r="J3168" s="12">
        <v>1491</v>
      </c>
      <c r="K3168" s="11" t="s">
        <v>26</v>
      </c>
      <c r="L3168" s="11" t="s">
        <v>31</v>
      </c>
      <c r="M3168" s="12">
        <v>506.94000000000005</v>
      </c>
      <c r="N3168" s="13">
        <v>984.06</v>
      </c>
    </row>
    <row r="3169" spans="1:14" x14ac:dyDescent="0.3">
      <c r="A3169" s="7" t="s">
        <v>5462</v>
      </c>
      <c r="B3169" s="11" t="s">
        <v>5463</v>
      </c>
      <c r="C3169" s="12">
        <v>1</v>
      </c>
      <c r="D3169" s="12">
        <v>1</v>
      </c>
      <c r="E3169" s="15">
        <v>43891</v>
      </c>
      <c r="F3169" s="12">
        <v>1491</v>
      </c>
      <c r="G3169" s="12">
        <v>0</v>
      </c>
      <c r="H3169" s="17">
        <v>0</v>
      </c>
      <c r="I3169" s="31">
        <v>0</v>
      </c>
      <c r="J3169" s="12">
        <v>1491</v>
      </c>
      <c r="K3169" s="11" t="s">
        <v>26</v>
      </c>
      <c r="L3169" s="11" t="s">
        <v>31</v>
      </c>
      <c r="M3169" s="12">
        <v>506.94000000000005</v>
      </c>
      <c r="N3169" s="13">
        <v>984.06</v>
      </c>
    </row>
    <row r="3170" spans="1:14" x14ac:dyDescent="0.3">
      <c r="A3170" s="7" t="s">
        <v>5464</v>
      </c>
      <c r="B3170" s="11" t="s">
        <v>5465</v>
      </c>
      <c r="C3170" s="12">
        <v>1</v>
      </c>
      <c r="D3170" s="12">
        <v>1</v>
      </c>
      <c r="E3170" s="15">
        <v>43891</v>
      </c>
      <c r="F3170" s="12">
        <v>168</v>
      </c>
      <c r="G3170" s="12">
        <v>0</v>
      </c>
      <c r="H3170" s="17">
        <v>0</v>
      </c>
      <c r="I3170" s="31">
        <v>0</v>
      </c>
      <c r="J3170" s="12">
        <v>168</v>
      </c>
      <c r="K3170" s="11" t="s">
        <v>11</v>
      </c>
      <c r="L3170" s="11" t="s">
        <v>121</v>
      </c>
      <c r="M3170" s="12">
        <v>75.600000000000009</v>
      </c>
      <c r="N3170" s="13">
        <v>92.399999999999991</v>
      </c>
    </row>
    <row r="3171" spans="1:14" x14ac:dyDescent="0.3">
      <c r="A3171" s="7" t="s">
        <v>5466</v>
      </c>
      <c r="B3171" s="11" t="s">
        <v>5467</v>
      </c>
      <c r="C3171" s="12">
        <v>1</v>
      </c>
      <c r="D3171" s="12">
        <v>0</v>
      </c>
      <c r="E3171" s="15">
        <v>43891</v>
      </c>
      <c r="F3171" s="12">
        <v>192</v>
      </c>
      <c r="G3171" s="12">
        <v>0</v>
      </c>
      <c r="H3171" s="17">
        <v>0</v>
      </c>
      <c r="I3171" s="31">
        <v>0</v>
      </c>
      <c r="J3171" s="12">
        <v>192</v>
      </c>
      <c r="K3171" s="11" t="s">
        <v>14</v>
      </c>
      <c r="L3171" s="11" t="s">
        <v>78</v>
      </c>
      <c r="M3171" s="12">
        <v>34.56</v>
      </c>
      <c r="N3171" s="13">
        <v>157.44</v>
      </c>
    </row>
    <row r="3172" spans="1:14" x14ac:dyDescent="0.3">
      <c r="A3172" s="7" t="s">
        <v>5466</v>
      </c>
      <c r="B3172" s="11" t="s">
        <v>5468</v>
      </c>
      <c r="C3172" s="12">
        <v>0</v>
      </c>
      <c r="D3172" s="12">
        <v>1</v>
      </c>
      <c r="E3172" s="15">
        <v>43891</v>
      </c>
      <c r="F3172" s="12">
        <v>313</v>
      </c>
      <c r="G3172" s="12">
        <v>0</v>
      </c>
      <c r="H3172" s="17">
        <v>0</v>
      </c>
      <c r="I3172" s="31">
        <v>0</v>
      </c>
      <c r="J3172" s="12">
        <v>313</v>
      </c>
      <c r="K3172" s="11" t="s">
        <v>20</v>
      </c>
      <c r="L3172" s="11" t="s">
        <v>21</v>
      </c>
      <c r="M3172" s="12">
        <v>93.899999999999991</v>
      </c>
      <c r="N3172" s="13">
        <v>219.10000000000002</v>
      </c>
    </row>
    <row r="3173" spans="1:14" x14ac:dyDescent="0.3">
      <c r="A3173" s="7" t="s">
        <v>5469</v>
      </c>
      <c r="B3173" s="11" t="s">
        <v>5470</v>
      </c>
      <c r="C3173" s="12">
        <v>1</v>
      </c>
      <c r="D3173" s="12">
        <v>0</v>
      </c>
      <c r="E3173" s="15">
        <v>43891</v>
      </c>
      <c r="F3173" s="12">
        <v>327</v>
      </c>
      <c r="G3173" s="12">
        <v>0</v>
      </c>
      <c r="H3173" s="17">
        <v>0</v>
      </c>
      <c r="I3173" s="31">
        <v>0</v>
      </c>
      <c r="J3173" s="12">
        <v>327</v>
      </c>
      <c r="K3173" s="11" t="s">
        <v>20</v>
      </c>
      <c r="L3173" s="11" t="s">
        <v>100</v>
      </c>
      <c r="M3173" s="12">
        <v>94.83</v>
      </c>
      <c r="N3173" s="13">
        <v>232.17000000000002</v>
      </c>
    </row>
    <row r="3174" spans="1:14" x14ac:dyDescent="0.3">
      <c r="A3174" s="7" t="s">
        <v>5472</v>
      </c>
      <c r="B3174" s="11" t="s">
        <v>5473</v>
      </c>
      <c r="C3174" s="12">
        <v>1</v>
      </c>
      <c r="D3174" s="12">
        <v>0</v>
      </c>
      <c r="E3174" s="15">
        <v>43891</v>
      </c>
      <c r="F3174" s="12">
        <v>889</v>
      </c>
      <c r="G3174" s="12">
        <v>0</v>
      </c>
      <c r="H3174" s="17">
        <v>0</v>
      </c>
      <c r="I3174" s="31">
        <v>0</v>
      </c>
      <c r="J3174" s="12">
        <v>889</v>
      </c>
      <c r="K3174" s="11" t="s">
        <v>23</v>
      </c>
      <c r="L3174" s="11" t="s">
        <v>309</v>
      </c>
      <c r="M3174" s="12">
        <v>222.25</v>
      </c>
      <c r="N3174" s="13">
        <v>666.75</v>
      </c>
    </row>
    <row r="3175" spans="1:14" x14ac:dyDescent="0.3">
      <c r="A3175" s="7" t="s">
        <v>5475</v>
      </c>
      <c r="B3175" s="11" t="s">
        <v>5476</v>
      </c>
      <c r="C3175" s="12">
        <v>1</v>
      </c>
      <c r="D3175" s="12">
        <v>1</v>
      </c>
      <c r="E3175" s="15">
        <v>43891</v>
      </c>
      <c r="F3175" s="12">
        <v>889</v>
      </c>
      <c r="G3175" s="12">
        <v>0</v>
      </c>
      <c r="H3175" s="17">
        <v>0</v>
      </c>
      <c r="I3175" s="31">
        <v>0</v>
      </c>
      <c r="J3175" s="12">
        <v>889</v>
      </c>
      <c r="K3175" s="11" t="s">
        <v>23</v>
      </c>
      <c r="L3175" s="11" t="s">
        <v>309</v>
      </c>
      <c r="M3175" s="12">
        <v>222.25</v>
      </c>
      <c r="N3175" s="13">
        <v>666.75</v>
      </c>
    </row>
    <row r="3176" spans="1:14" x14ac:dyDescent="0.3">
      <c r="A3176" s="7" t="s">
        <v>5477</v>
      </c>
      <c r="B3176" s="11" t="s">
        <v>5478</v>
      </c>
      <c r="C3176" s="12">
        <v>1</v>
      </c>
      <c r="D3176" s="12">
        <v>0</v>
      </c>
      <c r="E3176" s="15">
        <v>43891</v>
      </c>
      <c r="F3176" s="12">
        <v>1086</v>
      </c>
      <c r="G3176" s="12">
        <v>0</v>
      </c>
      <c r="H3176" s="17">
        <v>0</v>
      </c>
      <c r="I3176" s="31">
        <v>0</v>
      </c>
      <c r="J3176" s="12">
        <v>1086</v>
      </c>
      <c r="K3176" s="11" t="s">
        <v>23</v>
      </c>
      <c r="L3176" s="11" t="s">
        <v>467</v>
      </c>
      <c r="M3176" s="12">
        <v>293.22000000000003</v>
      </c>
      <c r="N3176" s="13">
        <v>792.78</v>
      </c>
    </row>
    <row r="3177" spans="1:14" x14ac:dyDescent="0.3">
      <c r="A3177" s="7" t="s">
        <v>5477</v>
      </c>
      <c r="B3177" s="11" t="s">
        <v>5479</v>
      </c>
      <c r="C3177" s="12">
        <v>0</v>
      </c>
      <c r="D3177" s="12">
        <v>0</v>
      </c>
      <c r="E3177" s="15">
        <v>43891</v>
      </c>
      <c r="F3177" s="12">
        <v>1491</v>
      </c>
      <c r="G3177" s="12">
        <v>0</v>
      </c>
      <c r="H3177" s="17">
        <v>0</v>
      </c>
      <c r="I3177" s="31">
        <v>0</v>
      </c>
      <c r="J3177" s="12">
        <v>1491</v>
      </c>
      <c r="K3177" s="11" t="s">
        <v>26</v>
      </c>
      <c r="L3177" s="11" t="s">
        <v>31</v>
      </c>
      <c r="M3177" s="12">
        <v>506.94000000000005</v>
      </c>
      <c r="N3177" s="13">
        <v>984.06</v>
      </c>
    </row>
    <row r="3178" spans="1:14" x14ac:dyDescent="0.3">
      <c r="A3178" s="7" t="s">
        <v>5481</v>
      </c>
      <c r="B3178" s="11" t="s">
        <v>5482</v>
      </c>
      <c r="C3178" s="12">
        <v>1</v>
      </c>
      <c r="D3178" s="12">
        <v>1</v>
      </c>
      <c r="E3178" s="15">
        <v>43891</v>
      </c>
      <c r="F3178" s="12">
        <v>436</v>
      </c>
      <c r="G3178" s="12">
        <v>0</v>
      </c>
      <c r="H3178" s="17">
        <v>0</v>
      </c>
      <c r="I3178" s="31">
        <v>0</v>
      </c>
      <c r="J3178" s="12">
        <v>436</v>
      </c>
      <c r="K3178" s="11" t="s">
        <v>38</v>
      </c>
      <c r="L3178" s="11" t="s">
        <v>4294</v>
      </c>
      <c r="M3178" s="12">
        <v>104.64</v>
      </c>
      <c r="N3178" s="13">
        <v>331.36</v>
      </c>
    </row>
    <row r="3179" spans="1:14" x14ac:dyDescent="0.3">
      <c r="A3179" s="7" t="s">
        <v>5483</v>
      </c>
      <c r="B3179" s="11" t="s">
        <v>5484</v>
      </c>
      <c r="C3179" s="12">
        <v>1</v>
      </c>
      <c r="D3179" s="12">
        <v>1</v>
      </c>
      <c r="E3179" s="15">
        <v>43891</v>
      </c>
      <c r="F3179" s="12">
        <v>636</v>
      </c>
      <c r="G3179" s="12">
        <v>0</v>
      </c>
      <c r="H3179" s="17">
        <v>0</v>
      </c>
      <c r="I3179" s="31">
        <v>0</v>
      </c>
      <c r="J3179" s="12">
        <v>636</v>
      </c>
      <c r="K3179" s="11" t="s">
        <v>41</v>
      </c>
      <c r="L3179" s="11" t="s">
        <v>194</v>
      </c>
      <c r="M3179" s="12">
        <v>216.24</v>
      </c>
      <c r="N3179" s="13">
        <v>419.76</v>
      </c>
    </row>
    <row r="3180" spans="1:14" x14ac:dyDescent="0.3">
      <c r="A3180" s="7" t="s">
        <v>5485</v>
      </c>
      <c r="B3180" s="11" t="s">
        <v>5486</v>
      </c>
      <c r="C3180" s="12">
        <v>1</v>
      </c>
      <c r="D3180" s="12">
        <v>1</v>
      </c>
      <c r="E3180" s="15">
        <v>43891</v>
      </c>
      <c r="F3180" s="12">
        <v>440</v>
      </c>
      <c r="G3180" s="12">
        <v>0</v>
      </c>
      <c r="H3180" s="17">
        <v>0</v>
      </c>
      <c r="I3180" s="31">
        <v>0</v>
      </c>
      <c r="J3180" s="12">
        <v>440</v>
      </c>
      <c r="K3180" s="11" t="s">
        <v>44</v>
      </c>
      <c r="L3180" s="11" t="s">
        <v>52</v>
      </c>
      <c r="M3180" s="12">
        <v>136.4</v>
      </c>
      <c r="N3180" s="13">
        <v>303.60000000000002</v>
      </c>
    </row>
    <row r="3181" spans="1:14" x14ac:dyDescent="0.3">
      <c r="A3181" s="7" t="s">
        <v>5487</v>
      </c>
      <c r="B3181" s="11" t="s">
        <v>5488</v>
      </c>
      <c r="C3181" s="12">
        <v>1</v>
      </c>
      <c r="D3181" s="12">
        <v>1</v>
      </c>
      <c r="E3181" s="15">
        <v>43891</v>
      </c>
      <c r="F3181" s="12">
        <v>293</v>
      </c>
      <c r="G3181" s="12">
        <v>0</v>
      </c>
      <c r="H3181" s="17">
        <v>0</v>
      </c>
      <c r="I3181" s="31">
        <v>0</v>
      </c>
      <c r="J3181" s="12">
        <v>293</v>
      </c>
      <c r="K3181" s="11" t="s">
        <v>60</v>
      </c>
      <c r="L3181" s="11" t="s">
        <v>250</v>
      </c>
      <c r="M3181" s="12">
        <v>90.83</v>
      </c>
      <c r="N3181" s="13">
        <v>202.17000000000002</v>
      </c>
    </row>
    <row r="3182" spans="1:14" x14ac:dyDescent="0.3">
      <c r="A3182" s="7" t="s">
        <v>5489</v>
      </c>
      <c r="B3182" s="11" t="s">
        <v>5490</v>
      </c>
      <c r="C3182" s="12">
        <v>1</v>
      </c>
      <c r="D3182" s="12">
        <v>1</v>
      </c>
      <c r="E3182" s="15">
        <v>43891</v>
      </c>
      <c r="F3182" s="12">
        <v>283</v>
      </c>
      <c r="G3182" s="12">
        <v>0</v>
      </c>
      <c r="H3182" s="17">
        <v>0</v>
      </c>
      <c r="I3182" s="31">
        <v>0</v>
      </c>
      <c r="J3182" s="12">
        <v>283</v>
      </c>
      <c r="K3182" s="11" t="s">
        <v>60</v>
      </c>
      <c r="L3182" s="11" t="s">
        <v>745</v>
      </c>
      <c r="M3182" s="12">
        <v>82.07</v>
      </c>
      <c r="N3182" s="13">
        <v>200.93</v>
      </c>
    </row>
    <row r="3183" spans="1:14" x14ac:dyDescent="0.3">
      <c r="A3183" s="7" t="s">
        <v>5491</v>
      </c>
      <c r="B3183" s="11" t="s">
        <v>5492</v>
      </c>
      <c r="C3183" s="12">
        <v>1</v>
      </c>
      <c r="D3183" s="12">
        <v>1</v>
      </c>
      <c r="E3183" s="15">
        <v>43891</v>
      </c>
      <c r="F3183" s="12">
        <v>345</v>
      </c>
      <c r="G3183" s="12">
        <v>0</v>
      </c>
      <c r="H3183" s="17">
        <v>0</v>
      </c>
      <c r="I3183" s="31">
        <v>0</v>
      </c>
      <c r="J3183" s="12">
        <v>345</v>
      </c>
      <c r="K3183" s="11" t="s">
        <v>63</v>
      </c>
      <c r="L3183" s="11" t="s">
        <v>116</v>
      </c>
      <c r="M3183" s="12">
        <v>106.95</v>
      </c>
      <c r="N3183" s="13">
        <v>238.05</v>
      </c>
    </row>
    <row r="3184" spans="1:14" x14ac:dyDescent="0.3">
      <c r="A3184" s="7" t="s">
        <v>5493</v>
      </c>
      <c r="B3184" s="11" t="s">
        <v>5494</v>
      </c>
      <c r="C3184" s="12">
        <v>1</v>
      </c>
      <c r="D3184" s="12">
        <v>1</v>
      </c>
      <c r="E3184" s="15">
        <v>43891</v>
      </c>
      <c r="F3184" s="12">
        <v>447</v>
      </c>
      <c r="G3184" s="12">
        <v>0</v>
      </c>
      <c r="H3184" s="17">
        <v>0</v>
      </c>
      <c r="I3184" s="31">
        <v>0</v>
      </c>
      <c r="J3184" s="12">
        <v>447</v>
      </c>
      <c r="K3184" s="11" t="s">
        <v>63</v>
      </c>
      <c r="L3184" s="11" t="s">
        <v>64</v>
      </c>
      <c r="M3184" s="12">
        <v>156.44999999999999</v>
      </c>
      <c r="N3184" s="13">
        <v>290.55</v>
      </c>
    </row>
    <row r="3185" spans="1:14" x14ac:dyDescent="0.3">
      <c r="A3185" s="7" t="s">
        <v>5495</v>
      </c>
      <c r="B3185" s="11" t="s">
        <v>5496</v>
      </c>
      <c r="C3185" s="12">
        <v>1</v>
      </c>
      <c r="D3185" s="12">
        <v>1</v>
      </c>
      <c r="E3185" s="15">
        <v>43891</v>
      </c>
      <c r="F3185" s="12">
        <v>383</v>
      </c>
      <c r="G3185" s="12">
        <v>0</v>
      </c>
      <c r="H3185" s="17">
        <v>0</v>
      </c>
      <c r="I3185" s="31">
        <v>0</v>
      </c>
      <c r="J3185" s="12">
        <v>383</v>
      </c>
      <c r="K3185" s="11" t="s">
        <v>63</v>
      </c>
      <c r="L3185" s="11" t="s">
        <v>66</v>
      </c>
      <c r="M3185" s="12">
        <v>122.56</v>
      </c>
      <c r="N3185" s="13">
        <v>260.44</v>
      </c>
    </row>
    <row r="3186" spans="1:14" x14ac:dyDescent="0.3">
      <c r="A3186" s="7" t="s">
        <v>5497</v>
      </c>
      <c r="B3186" s="11" t="s">
        <v>5498</v>
      </c>
      <c r="C3186" s="12">
        <v>1</v>
      </c>
      <c r="D3186" s="12">
        <v>1</v>
      </c>
      <c r="E3186" s="15">
        <v>43891</v>
      </c>
      <c r="F3186" s="12">
        <v>383</v>
      </c>
      <c r="G3186" s="12">
        <v>0</v>
      </c>
      <c r="H3186" s="17">
        <v>0</v>
      </c>
      <c r="I3186" s="31">
        <v>0</v>
      </c>
      <c r="J3186" s="12">
        <v>383</v>
      </c>
      <c r="K3186" s="11" t="s">
        <v>63</v>
      </c>
      <c r="L3186" s="11" t="s">
        <v>66</v>
      </c>
      <c r="M3186" s="12">
        <v>122.56</v>
      </c>
      <c r="N3186" s="13">
        <v>260.44</v>
      </c>
    </row>
    <row r="3187" spans="1:14" x14ac:dyDescent="0.3">
      <c r="A3187" s="7" t="s">
        <v>5499</v>
      </c>
      <c r="B3187" s="11" t="s">
        <v>5500</v>
      </c>
      <c r="C3187" s="12">
        <v>1</v>
      </c>
      <c r="D3187" s="12">
        <v>1</v>
      </c>
      <c r="E3187" s="15">
        <v>43891</v>
      </c>
      <c r="F3187" s="12">
        <v>436</v>
      </c>
      <c r="G3187" s="12">
        <v>0</v>
      </c>
      <c r="H3187" s="17">
        <v>0</v>
      </c>
      <c r="I3187" s="31">
        <v>0</v>
      </c>
      <c r="J3187" s="12">
        <v>436</v>
      </c>
      <c r="K3187" s="11" t="s">
        <v>38</v>
      </c>
      <c r="L3187" s="11" t="s">
        <v>1503</v>
      </c>
      <c r="M3187" s="12">
        <v>122.08000000000001</v>
      </c>
      <c r="N3187" s="13">
        <v>313.91999999999996</v>
      </c>
    </row>
    <row r="3188" spans="1:14" x14ac:dyDescent="0.3">
      <c r="A3188" s="7" t="s">
        <v>5501</v>
      </c>
      <c r="B3188" s="11" t="s">
        <v>5502</v>
      </c>
      <c r="C3188" s="12">
        <v>1</v>
      </c>
      <c r="D3188" s="12">
        <v>1</v>
      </c>
      <c r="E3188" s="15">
        <v>43891</v>
      </c>
      <c r="F3188" s="12">
        <v>636</v>
      </c>
      <c r="G3188" s="12">
        <v>0</v>
      </c>
      <c r="H3188" s="17">
        <v>0</v>
      </c>
      <c r="I3188" s="31">
        <v>0</v>
      </c>
      <c r="J3188" s="12">
        <v>636</v>
      </c>
      <c r="K3188" s="11" t="s">
        <v>41</v>
      </c>
      <c r="L3188" s="11" t="s">
        <v>194</v>
      </c>
      <c r="M3188" s="12">
        <v>216.24</v>
      </c>
      <c r="N3188" s="13">
        <v>419.76</v>
      </c>
    </row>
    <row r="3189" spans="1:14" x14ac:dyDescent="0.3">
      <c r="A3189" s="7" t="s">
        <v>5503</v>
      </c>
      <c r="B3189" s="11" t="s">
        <v>5504</v>
      </c>
      <c r="C3189" s="12">
        <v>1</v>
      </c>
      <c r="D3189" s="12">
        <v>1</v>
      </c>
      <c r="E3189" s="15">
        <v>43891</v>
      </c>
      <c r="F3189" s="12">
        <v>523</v>
      </c>
      <c r="G3189" s="12">
        <v>0</v>
      </c>
      <c r="H3189" s="17">
        <v>0</v>
      </c>
      <c r="I3189" s="31">
        <v>0</v>
      </c>
      <c r="J3189" s="12">
        <v>523</v>
      </c>
      <c r="K3189" s="11" t="s">
        <v>44</v>
      </c>
      <c r="L3189" s="11" t="s">
        <v>45</v>
      </c>
      <c r="M3189" s="12">
        <v>156.9</v>
      </c>
      <c r="N3189" s="13">
        <v>366.1</v>
      </c>
    </row>
    <row r="3190" spans="1:14" x14ac:dyDescent="0.3">
      <c r="A3190" s="7" t="s">
        <v>5505</v>
      </c>
      <c r="B3190" s="11" t="s">
        <v>5506</v>
      </c>
      <c r="C3190" s="12">
        <v>1</v>
      </c>
      <c r="D3190" s="12">
        <v>1</v>
      </c>
      <c r="E3190" s="15">
        <v>43891</v>
      </c>
      <c r="F3190" s="12">
        <v>284</v>
      </c>
      <c r="G3190" s="12">
        <v>0</v>
      </c>
      <c r="H3190" s="17">
        <v>0</v>
      </c>
      <c r="I3190" s="31">
        <v>0</v>
      </c>
      <c r="J3190" s="12">
        <v>284</v>
      </c>
      <c r="K3190" s="11" t="s">
        <v>60</v>
      </c>
      <c r="L3190" s="11" t="s">
        <v>109</v>
      </c>
      <c r="M3190" s="12">
        <v>76.680000000000007</v>
      </c>
      <c r="N3190" s="13">
        <v>207.32</v>
      </c>
    </row>
    <row r="3191" spans="1:14" x14ac:dyDescent="0.3">
      <c r="A3191" s="7" t="s">
        <v>5507</v>
      </c>
      <c r="B3191" s="11" t="s">
        <v>5508</v>
      </c>
      <c r="C3191" s="12">
        <v>1</v>
      </c>
      <c r="D3191" s="12">
        <v>1</v>
      </c>
      <c r="E3191" s="15">
        <v>43891</v>
      </c>
      <c r="F3191" s="12">
        <v>267</v>
      </c>
      <c r="G3191" s="12">
        <v>0</v>
      </c>
      <c r="H3191" s="17">
        <v>0</v>
      </c>
      <c r="I3191" s="31">
        <v>0</v>
      </c>
      <c r="J3191" s="12">
        <v>267</v>
      </c>
      <c r="K3191" s="11" t="s">
        <v>60</v>
      </c>
      <c r="L3191" s="11" t="s">
        <v>164</v>
      </c>
      <c r="M3191" s="12">
        <v>90.78</v>
      </c>
      <c r="N3191" s="13">
        <v>176.22</v>
      </c>
    </row>
    <row r="3192" spans="1:14" x14ac:dyDescent="0.3">
      <c r="A3192" s="7" t="s">
        <v>5509</v>
      </c>
      <c r="B3192" s="11" t="s">
        <v>5510</v>
      </c>
      <c r="C3192" s="12">
        <v>1</v>
      </c>
      <c r="D3192" s="12">
        <v>1</v>
      </c>
      <c r="E3192" s="15">
        <v>43891</v>
      </c>
      <c r="F3192" s="12">
        <v>383</v>
      </c>
      <c r="G3192" s="12">
        <v>0</v>
      </c>
      <c r="H3192" s="17">
        <v>0</v>
      </c>
      <c r="I3192" s="31">
        <v>0</v>
      </c>
      <c r="J3192" s="12">
        <v>383</v>
      </c>
      <c r="K3192" s="11" t="s">
        <v>63</v>
      </c>
      <c r="L3192" s="11" t="s">
        <v>66</v>
      </c>
      <c r="M3192" s="12">
        <v>122.56</v>
      </c>
      <c r="N3192" s="13">
        <v>260.44</v>
      </c>
    </row>
    <row r="3193" spans="1:14" x14ac:dyDescent="0.3">
      <c r="A3193" s="7" t="s">
        <v>5511</v>
      </c>
      <c r="B3193" s="11" t="s">
        <v>5512</v>
      </c>
      <c r="C3193" s="12">
        <v>1</v>
      </c>
      <c r="D3193" s="12">
        <v>1</v>
      </c>
      <c r="E3193" s="15">
        <v>43891</v>
      </c>
      <c r="F3193" s="12">
        <v>345</v>
      </c>
      <c r="G3193" s="12">
        <v>0</v>
      </c>
      <c r="H3193" s="17">
        <v>0</v>
      </c>
      <c r="I3193" s="31">
        <v>0</v>
      </c>
      <c r="J3193" s="12">
        <v>345</v>
      </c>
      <c r="K3193" s="11" t="s">
        <v>63</v>
      </c>
      <c r="L3193" s="11" t="s">
        <v>116</v>
      </c>
      <c r="M3193" s="12">
        <v>106.95</v>
      </c>
      <c r="N3193" s="13">
        <v>238.05</v>
      </c>
    </row>
    <row r="3194" spans="1:14" x14ac:dyDescent="0.3">
      <c r="A3194" s="7" t="s">
        <v>5513</v>
      </c>
      <c r="B3194" s="11" t="s">
        <v>5514</v>
      </c>
      <c r="C3194" s="12">
        <v>1</v>
      </c>
      <c r="D3194" s="12">
        <v>0</v>
      </c>
      <c r="E3194" s="15">
        <v>43891</v>
      </c>
      <c r="F3194" s="12">
        <v>383</v>
      </c>
      <c r="G3194" s="12">
        <v>0</v>
      </c>
      <c r="H3194" s="17">
        <v>0</v>
      </c>
      <c r="I3194" s="31">
        <v>0</v>
      </c>
      <c r="J3194" s="12">
        <v>383</v>
      </c>
      <c r="K3194" s="11" t="s">
        <v>63</v>
      </c>
      <c r="L3194" s="11" t="s">
        <v>66</v>
      </c>
      <c r="M3194" s="12">
        <v>122.56</v>
      </c>
      <c r="N3194" s="13">
        <v>260.44</v>
      </c>
    </row>
    <row r="3195" spans="1:14" x14ac:dyDescent="0.3">
      <c r="A3195" s="7" t="s">
        <v>5516</v>
      </c>
      <c r="B3195" s="11" t="s">
        <v>5517</v>
      </c>
      <c r="C3195" s="12">
        <v>1</v>
      </c>
      <c r="D3195" s="12">
        <v>1</v>
      </c>
      <c r="E3195" s="15">
        <v>43891</v>
      </c>
      <c r="F3195" s="12">
        <v>436</v>
      </c>
      <c r="G3195" s="12">
        <v>0</v>
      </c>
      <c r="H3195" s="17">
        <v>0</v>
      </c>
      <c r="I3195" s="31">
        <v>0</v>
      </c>
      <c r="J3195" s="12">
        <v>436</v>
      </c>
      <c r="K3195" s="11" t="s">
        <v>38</v>
      </c>
      <c r="L3195" s="11" t="s">
        <v>4207</v>
      </c>
      <c r="M3195" s="12">
        <v>117.72000000000001</v>
      </c>
      <c r="N3195" s="13">
        <v>318.27999999999997</v>
      </c>
    </row>
    <row r="3196" spans="1:14" x14ac:dyDescent="0.3">
      <c r="A3196" s="7" t="s">
        <v>5518</v>
      </c>
      <c r="B3196" s="11" t="s">
        <v>5519</v>
      </c>
      <c r="C3196" s="12">
        <v>1</v>
      </c>
      <c r="D3196" s="12">
        <v>1</v>
      </c>
      <c r="E3196" s="15">
        <v>43891</v>
      </c>
      <c r="F3196" s="12">
        <v>510</v>
      </c>
      <c r="G3196" s="12">
        <v>0</v>
      </c>
      <c r="H3196" s="17">
        <v>0</v>
      </c>
      <c r="I3196" s="31">
        <v>0</v>
      </c>
      <c r="J3196" s="12">
        <v>510</v>
      </c>
      <c r="K3196" s="11" t="s">
        <v>41</v>
      </c>
      <c r="L3196" s="11" t="s">
        <v>42</v>
      </c>
      <c r="M3196" s="12">
        <v>163.20000000000002</v>
      </c>
      <c r="N3196" s="13">
        <v>346.79999999999995</v>
      </c>
    </row>
    <row r="3197" spans="1:14" x14ac:dyDescent="0.3">
      <c r="A3197" s="7" t="s">
        <v>5520</v>
      </c>
      <c r="B3197" s="11" t="s">
        <v>5521</v>
      </c>
      <c r="C3197" s="12">
        <v>1</v>
      </c>
      <c r="D3197" s="12">
        <v>1</v>
      </c>
      <c r="E3197" s="15">
        <v>43891</v>
      </c>
      <c r="F3197" s="12">
        <v>540</v>
      </c>
      <c r="G3197" s="12">
        <v>0</v>
      </c>
      <c r="H3197" s="17">
        <v>0</v>
      </c>
      <c r="I3197" s="31">
        <v>0</v>
      </c>
      <c r="J3197" s="12">
        <v>540</v>
      </c>
      <c r="K3197" s="11" t="s">
        <v>44</v>
      </c>
      <c r="L3197" s="11" t="s">
        <v>568</v>
      </c>
      <c r="M3197" s="12">
        <v>167.4</v>
      </c>
      <c r="N3197" s="13">
        <v>372.6</v>
      </c>
    </row>
    <row r="3198" spans="1:14" x14ac:dyDescent="0.3">
      <c r="A3198" s="7" t="s">
        <v>5522</v>
      </c>
      <c r="B3198" s="11" t="s">
        <v>5523</v>
      </c>
      <c r="C3198" s="12">
        <v>1</v>
      </c>
      <c r="D3198" s="12">
        <v>1</v>
      </c>
      <c r="E3198" s="15">
        <v>43891</v>
      </c>
      <c r="F3198" s="12">
        <v>507</v>
      </c>
      <c r="G3198" s="12">
        <v>0</v>
      </c>
      <c r="H3198" s="17">
        <v>0</v>
      </c>
      <c r="I3198" s="31">
        <v>0</v>
      </c>
      <c r="J3198" s="12">
        <v>507</v>
      </c>
      <c r="K3198" s="11" t="s">
        <v>44</v>
      </c>
      <c r="L3198" s="11" t="s">
        <v>275</v>
      </c>
      <c r="M3198" s="12">
        <v>136.89000000000001</v>
      </c>
      <c r="N3198" s="13">
        <v>370.11</v>
      </c>
    </row>
    <row r="3199" spans="1:14" x14ac:dyDescent="0.3">
      <c r="A3199" s="7" t="s">
        <v>5524</v>
      </c>
      <c r="B3199" s="11" t="s">
        <v>5525</v>
      </c>
      <c r="C3199" s="12">
        <v>1</v>
      </c>
      <c r="D3199" s="12">
        <v>1</v>
      </c>
      <c r="E3199" s="15">
        <v>43891</v>
      </c>
      <c r="F3199" s="12">
        <v>336</v>
      </c>
      <c r="G3199" s="12">
        <v>0</v>
      </c>
      <c r="H3199" s="17">
        <v>0</v>
      </c>
      <c r="I3199" s="31">
        <v>0</v>
      </c>
      <c r="J3199" s="12">
        <v>336</v>
      </c>
      <c r="K3199" s="11" t="s">
        <v>60</v>
      </c>
      <c r="L3199" s="11" t="s">
        <v>247</v>
      </c>
      <c r="M3199" s="12">
        <v>120.96</v>
      </c>
      <c r="N3199" s="13">
        <v>215.04000000000002</v>
      </c>
    </row>
    <row r="3200" spans="1:14" x14ac:dyDescent="0.3">
      <c r="A3200" s="7" t="s">
        <v>5526</v>
      </c>
      <c r="B3200" s="11" t="s">
        <v>5527</v>
      </c>
      <c r="C3200" s="12">
        <v>1</v>
      </c>
      <c r="D3200" s="12">
        <v>1</v>
      </c>
      <c r="E3200" s="15">
        <v>43891</v>
      </c>
      <c r="F3200" s="12">
        <v>283</v>
      </c>
      <c r="G3200" s="12">
        <v>0</v>
      </c>
      <c r="H3200" s="17">
        <v>0</v>
      </c>
      <c r="I3200" s="31">
        <v>0</v>
      </c>
      <c r="J3200" s="12">
        <v>283</v>
      </c>
      <c r="K3200" s="11" t="s">
        <v>60</v>
      </c>
      <c r="L3200" s="11" t="s">
        <v>745</v>
      </c>
      <c r="M3200" s="12">
        <v>82.07</v>
      </c>
      <c r="N3200" s="13">
        <v>200.93</v>
      </c>
    </row>
    <row r="3201" spans="1:14" x14ac:dyDescent="0.3">
      <c r="A3201" s="7" t="s">
        <v>5528</v>
      </c>
      <c r="B3201" s="11" t="s">
        <v>5529</v>
      </c>
      <c r="C3201" s="12">
        <v>1</v>
      </c>
      <c r="D3201" s="12">
        <v>1</v>
      </c>
      <c r="E3201" s="15">
        <v>43891</v>
      </c>
      <c r="F3201" s="12">
        <v>447</v>
      </c>
      <c r="G3201" s="12">
        <v>0</v>
      </c>
      <c r="H3201" s="17">
        <v>0</v>
      </c>
      <c r="I3201" s="31">
        <v>0</v>
      </c>
      <c r="J3201" s="12">
        <v>447</v>
      </c>
      <c r="K3201" s="11" t="s">
        <v>63</v>
      </c>
      <c r="L3201" s="11" t="s">
        <v>64</v>
      </c>
      <c r="M3201" s="12">
        <v>156.44999999999999</v>
      </c>
      <c r="N3201" s="13">
        <v>290.55</v>
      </c>
    </row>
    <row r="3202" spans="1:14" x14ac:dyDescent="0.3">
      <c r="A3202" s="7" t="s">
        <v>5530</v>
      </c>
      <c r="B3202" s="11" t="s">
        <v>5531</v>
      </c>
      <c r="C3202" s="12">
        <v>1</v>
      </c>
      <c r="D3202" s="12">
        <v>1</v>
      </c>
      <c r="E3202" s="15">
        <v>43891</v>
      </c>
      <c r="F3202" s="12">
        <v>447</v>
      </c>
      <c r="G3202" s="12">
        <v>0</v>
      </c>
      <c r="H3202" s="17">
        <v>0</v>
      </c>
      <c r="I3202" s="31">
        <v>0</v>
      </c>
      <c r="J3202" s="12">
        <v>447</v>
      </c>
      <c r="K3202" s="11" t="s">
        <v>63</v>
      </c>
      <c r="L3202" s="11" t="s">
        <v>64</v>
      </c>
      <c r="M3202" s="12">
        <v>156.44999999999999</v>
      </c>
      <c r="N3202" s="13">
        <v>290.55</v>
      </c>
    </row>
    <row r="3203" spans="1:14" x14ac:dyDescent="0.3">
      <c r="A3203" s="7" t="s">
        <v>5598</v>
      </c>
      <c r="B3203" s="11" t="s">
        <v>5599</v>
      </c>
      <c r="C3203" s="12">
        <v>1</v>
      </c>
      <c r="D3203" s="12">
        <v>1</v>
      </c>
      <c r="E3203" s="15">
        <v>43891</v>
      </c>
      <c r="F3203" s="12">
        <v>447</v>
      </c>
      <c r="G3203" s="12">
        <v>67.050000000000011</v>
      </c>
      <c r="H3203" s="17">
        <v>1</v>
      </c>
      <c r="I3203" s="31">
        <v>15.000000000000002</v>
      </c>
      <c r="J3203" s="12">
        <v>379.95</v>
      </c>
      <c r="K3203" s="11" t="s">
        <v>63</v>
      </c>
      <c r="L3203" s="11" t="s">
        <v>64</v>
      </c>
      <c r="M3203" s="12">
        <v>156.44999999999999</v>
      </c>
      <c r="N3203" s="13">
        <v>223.5</v>
      </c>
    </row>
    <row r="3204" spans="1:14" x14ac:dyDescent="0.3">
      <c r="A3204" s="7" t="s">
        <v>5600</v>
      </c>
      <c r="B3204" s="11" t="s">
        <v>5601</v>
      </c>
      <c r="C3204" s="12">
        <v>1</v>
      </c>
      <c r="D3204" s="12">
        <v>1</v>
      </c>
      <c r="E3204" s="15">
        <v>43891</v>
      </c>
      <c r="F3204" s="12">
        <v>345</v>
      </c>
      <c r="G3204" s="12">
        <v>51.75</v>
      </c>
      <c r="H3204" s="17">
        <v>1</v>
      </c>
      <c r="I3204" s="31">
        <v>15</v>
      </c>
      <c r="J3204" s="12">
        <v>293.25</v>
      </c>
      <c r="K3204" s="11" t="s">
        <v>63</v>
      </c>
      <c r="L3204" s="11" t="s">
        <v>116</v>
      </c>
      <c r="M3204" s="12">
        <v>106.95</v>
      </c>
      <c r="N3204" s="13">
        <v>186.3</v>
      </c>
    </row>
    <row r="3205" spans="1:14" x14ac:dyDescent="0.3">
      <c r="A3205" s="7" t="s">
        <v>5602</v>
      </c>
      <c r="B3205" s="11" t="s">
        <v>5603</v>
      </c>
      <c r="C3205" s="12">
        <v>1</v>
      </c>
      <c r="D3205" s="12">
        <v>0</v>
      </c>
      <c r="E3205" s="15">
        <v>43891</v>
      </c>
      <c r="F3205" s="12">
        <v>220</v>
      </c>
      <c r="G3205" s="12">
        <v>33</v>
      </c>
      <c r="H3205" s="17">
        <v>1</v>
      </c>
      <c r="I3205" s="31">
        <v>15</v>
      </c>
      <c r="J3205" s="12">
        <v>187</v>
      </c>
      <c r="K3205" s="11" t="s">
        <v>14</v>
      </c>
      <c r="L3205" s="11" t="s">
        <v>15</v>
      </c>
      <c r="M3205" s="12">
        <v>39.6</v>
      </c>
      <c r="N3205" s="13">
        <v>147.4</v>
      </c>
    </row>
    <row r="3206" spans="1:14" x14ac:dyDescent="0.3">
      <c r="A3206" s="7" t="s">
        <v>5606</v>
      </c>
      <c r="B3206" s="11" t="s">
        <v>5607</v>
      </c>
      <c r="C3206" s="12">
        <v>1</v>
      </c>
      <c r="D3206" s="12">
        <v>1</v>
      </c>
      <c r="E3206" s="15">
        <v>43891</v>
      </c>
      <c r="F3206" s="12">
        <v>220</v>
      </c>
      <c r="G3206" s="12">
        <v>33</v>
      </c>
      <c r="H3206" s="17">
        <v>1</v>
      </c>
      <c r="I3206" s="31">
        <v>15</v>
      </c>
      <c r="J3206" s="12">
        <v>187</v>
      </c>
      <c r="K3206" s="11" t="s">
        <v>14</v>
      </c>
      <c r="L3206" s="11" t="s">
        <v>15</v>
      </c>
      <c r="M3206" s="12">
        <v>39.6</v>
      </c>
      <c r="N3206" s="13">
        <v>147.4</v>
      </c>
    </row>
    <row r="3207" spans="1:14" x14ac:dyDescent="0.3">
      <c r="A3207" s="7" t="s">
        <v>5608</v>
      </c>
      <c r="B3207" s="11" t="s">
        <v>5609</v>
      </c>
      <c r="C3207" s="12">
        <v>1</v>
      </c>
      <c r="D3207" s="12">
        <v>0</v>
      </c>
      <c r="E3207" s="15">
        <v>43891</v>
      </c>
      <c r="F3207" s="12">
        <v>220</v>
      </c>
      <c r="G3207" s="12">
        <v>33</v>
      </c>
      <c r="H3207" s="17">
        <v>1</v>
      </c>
      <c r="I3207" s="31">
        <v>15</v>
      </c>
      <c r="J3207" s="12">
        <v>187</v>
      </c>
      <c r="K3207" s="11" t="s">
        <v>14</v>
      </c>
      <c r="L3207" s="11" t="s">
        <v>15</v>
      </c>
      <c r="M3207" s="12">
        <v>39.6</v>
      </c>
      <c r="N3207" s="13">
        <v>147.4</v>
      </c>
    </row>
    <row r="3208" spans="1:14" x14ac:dyDescent="0.3">
      <c r="A3208" s="7" t="s">
        <v>5613</v>
      </c>
      <c r="B3208" s="11" t="s">
        <v>5614</v>
      </c>
      <c r="C3208" s="12">
        <v>1</v>
      </c>
      <c r="D3208" s="12">
        <v>1</v>
      </c>
      <c r="E3208" s="15">
        <v>43891</v>
      </c>
      <c r="F3208" s="12">
        <v>327</v>
      </c>
      <c r="G3208" s="12">
        <v>49.050000000000011</v>
      </c>
      <c r="H3208" s="17">
        <v>1</v>
      </c>
      <c r="I3208" s="31">
        <v>15.000000000000002</v>
      </c>
      <c r="J3208" s="12">
        <v>277.95</v>
      </c>
      <c r="K3208" s="11" t="s">
        <v>20</v>
      </c>
      <c r="L3208" s="11" t="s">
        <v>100</v>
      </c>
      <c r="M3208" s="12">
        <v>94.83</v>
      </c>
      <c r="N3208" s="13">
        <v>183.12</v>
      </c>
    </row>
    <row r="3209" spans="1:14" x14ac:dyDescent="0.3">
      <c r="A3209" s="7" t="s">
        <v>5615</v>
      </c>
      <c r="B3209" s="11" t="s">
        <v>5616</v>
      </c>
      <c r="C3209" s="12">
        <v>1</v>
      </c>
      <c r="D3209" s="12">
        <v>0</v>
      </c>
      <c r="E3209" s="15">
        <v>43891</v>
      </c>
      <c r="F3209" s="12">
        <v>327</v>
      </c>
      <c r="G3209" s="12">
        <v>49.050000000000011</v>
      </c>
      <c r="H3209" s="17">
        <v>1</v>
      </c>
      <c r="I3209" s="31">
        <v>15.000000000000002</v>
      </c>
      <c r="J3209" s="12">
        <v>277.95</v>
      </c>
      <c r="K3209" s="11" t="s">
        <v>20</v>
      </c>
      <c r="L3209" s="11" t="s">
        <v>100</v>
      </c>
      <c r="M3209" s="12">
        <v>94.83</v>
      </c>
      <c r="N3209" s="13">
        <v>183.12</v>
      </c>
    </row>
    <row r="3210" spans="1:14" x14ac:dyDescent="0.3">
      <c r="A3210" s="7" t="s">
        <v>5620</v>
      </c>
      <c r="B3210" s="11" t="s">
        <v>5621</v>
      </c>
      <c r="C3210" s="12">
        <v>1</v>
      </c>
      <c r="D3210" s="12">
        <v>0</v>
      </c>
      <c r="E3210" s="15">
        <v>43891</v>
      </c>
      <c r="F3210" s="12">
        <v>295</v>
      </c>
      <c r="G3210" s="12">
        <v>44.25</v>
      </c>
      <c r="H3210" s="17">
        <v>1</v>
      </c>
      <c r="I3210" s="31">
        <v>15</v>
      </c>
      <c r="J3210" s="12">
        <v>250.75</v>
      </c>
      <c r="K3210" s="11" t="s">
        <v>60</v>
      </c>
      <c r="L3210" s="11" t="s">
        <v>729</v>
      </c>
      <c r="M3210" s="12">
        <v>97.350000000000009</v>
      </c>
      <c r="N3210" s="13">
        <v>153.39999999999998</v>
      </c>
    </row>
    <row r="3211" spans="1:14" x14ac:dyDescent="0.3">
      <c r="A3211" s="7" t="s">
        <v>5623</v>
      </c>
      <c r="B3211" s="11" t="s">
        <v>5624</v>
      </c>
      <c r="C3211" s="12">
        <v>1</v>
      </c>
      <c r="D3211" s="12">
        <v>0</v>
      </c>
      <c r="E3211" s="15">
        <v>43891</v>
      </c>
      <c r="F3211" s="12">
        <v>168</v>
      </c>
      <c r="G3211" s="12">
        <v>25.200000000000017</v>
      </c>
      <c r="H3211" s="17">
        <v>1</v>
      </c>
      <c r="I3211" s="31">
        <v>15.000000000000011</v>
      </c>
      <c r="J3211" s="12">
        <v>142.79999999999998</v>
      </c>
      <c r="K3211" s="11" t="s">
        <v>11</v>
      </c>
      <c r="L3211" s="11" t="s">
        <v>12</v>
      </c>
      <c r="M3211" s="12">
        <v>25.2</v>
      </c>
      <c r="N3211" s="13">
        <v>117.59999999999998</v>
      </c>
    </row>
    <row r="3212" spans="1:14" x14ac:dyDescent="0.3">
      <c r="A3212" s="7" t="s">
        <v>5626</v>
      </c>
      <c r="B3212" s="11" t="s">
        <v>5627</v>
      </c>
      <c r="C3212" s="12">
        <v>1</v>
      </c>
      <c r="D3212" s="12">
        <v>1</v>
      </c>
      <c r="E3212" s="15">
        <v>43891</v>
      </c>
      <c r="F3212" s="12">
        <v>220</v>
      </c>
      <c r="G3212" s="12">
        <v>33</v>
      </c>
      <c r="H3212" s="17">
        <v>1</v>
      </c>
      <c r="I3212" s="31">
        <v>15</v>
      </c>
      <c r="J3212" s="12">
        <v>187</v>
      </c>
      <c r="K3212" s="11" t="s">
        <v>14</v>
      </c>
      <c r="L3212" s="11" t="s">
        <v>15</v>
      </c>
      <c r="M3212" s="12">
        <v>39.6</v>
      </c>
      <c r="N3212" s="13">
        <v>147.4</v>
      </c>
    </row>
    <row r="3213" spans="1:14" x14ac:dyDescent="0.3">
      <c r="A3213" s="7" t="s">
        <v>5628</v>
      </c>
      <c r="B3213" s="11" t="s">
        <v>5629</v>
      </c>
      <c r="C3213" s="12">
        <v>1</v>
      </c>
      <c r="D3213" s="12">
        <v>1</v>
      </c>
      <c r="E3213" s="15">
        <v>43891</v>
      </c>
      <c r="F3213" s="12">
        <v>192</v>
      </c>
      <c r="G3213" s="12">
        <v>28.800000000000011</v>
      </c>
      <c r="H3213" s="17">
        <v>1</v>
      </c>
      <c r="I3213" s="31">
        <v>15.000000000000005</v>
      </c>
      <c r="J3213" s="12">
        <v>163.19999999999999</v>
      </c>
      <c r="K3213" s="11" t="s">
        <v>14</v>
      </c>
      <c r="L3213" s="11" t="s">
        <v>78</v>
      </c>
      <c r="M3213" s="12">
        <v>34.56</v>
      </c>
      <c r="N3213" s="13">
        <v>128.63999999999999</v>
      </c>
    </row>
    <row r="3214" spans="1:14" x14ac:dyDescent="0.3">
      <c r="A3214" s="7" t="s">
        <v>5630</v>
      </c>
      <c r="B3214" s="11" t="s">
        <v>5631</v>
      </c>
      <c r="C3214" s="12">
        <v>1</v>
      </c>
      <c r="D3214" s="12">
        <v>1</v>
      </c>
      <c r="E3214" s="15">
        <v>43891</v>
      </c>
      <c r="F3214" s="12">
        <v>205</v>
      </c>
      <c r="G3214" s="12">
        <v>30.75</v>
      </c>
      <c r="H3214" s="17">
        <v>1</v>
      </c>
      <c r="I3214" s="31">
        <v>15</v>
      </c>
      <c r="J3214" s="12">
        <v>174.25</v>
      </c>
      <c r="K3214" s="11" t="s">
        <v>14</v>
      </c>
      <c r="L3214" s="11" t="s">
        <v>87</v>
      </c>
      <c r="M3214" s="12">
        <v>36.9</v>
      </c>
      <c r="N3214" s="13">
        <v>137.35</v>
      </c>
    </row>
    <row r="3215" spans="1:14" x14ac:dyDescent="0.3">
      <c r="A3215" s="7" t="s">
        <v>5632</v>
      </c>
      <c r="B3215" s="11" t="s">
        <v>5633</v>
      </c>
      <c r="C3215" s="12">
        <v>1</v>
      </c>
      <c r="D3215" s="12">
        <v>0</v>
      </c>
      <c r="E3215" s="15">
        <v>43891</v>
      </c>
      <c r="F3215" s="12">
        <v>205</v>
      </c>
      <c r="G3215" s="12">
        <v>30.75</v>
      </c>
      <c r="H3215" s="17">
        <v>1</v>
      </c>
      <c r="I3215" s="31">
        <v>15</v>
      </c>
      <c r="J3215" s="12">
        <v>174.25</v>
      </c>
      <c r="K3215" s="11" t="s">
        <v>14</v>
      </c>
      <c r="L3215" s="11" t="s">
        <v>87</v>
      </c>
      <c r="M3215" s="12">
        <v>36.9</v>
      </c>
      <c r="N3215" s="13">
        <v>137.35</v>
      </c>
    </row>
    <row r="3216" spans="1:14" x14ac:dyDescent="0.3">
      <c r="A3216" s="7" t="s">
        <v>5635</v>
      </c>
      <c r="B3216" s="11" t="s">
        <v>5636</v>
      </c>
      <c r="C3216" s="12">
        <v>1</v>
      </c>
      <c r="D3216" s="12">
        <v>1</v>
      </c>
      <c r="E3216" s="15">
        <v>43891</v>
      </c>
      <c r="F3216" s="12">
        <v>255</v>
      </c>
      <c r="G3216" s="12">
        <v>38.25</v>
      </c>
      <c r="H3216" s="17">
        <v>1</v>
      </c>
      <c r="I3216" s="31">
        <v>15</v>
      </c>
      <c r="J3216" s="12">
        <v>216.75</v>
      </c>
      <c r="K3216" s="11" t="s">
        <v>20</v>
      </c>
      <c r="L3216" s="11" t="s">
        <v>102</v>
      </c>
      <c r="M3216" s="12">
        <v>66.3</v>
      </c>
      <c r="N3216" s="13">
        <v>150.44999999999999</v>
      </c>
    </row>
    <row r="3217" spans="1:14" x14ac:dyDescent="0.3">
      <c r="A3217" s="7" t="s">
        <v>5637</v>
      </c>
      <c r="B3217" s="11" t="s">
        <v>5638</v>
      </c>
      <c r="C3217" s="12">
        <v>1</v>
      </c>
      <c r="D3217" s="12">
        <v>1</v>
      </c>
      <c r="E3217" s="15">
        <v>43891</v>
      </c>
      <c r="F3217" s="12">
        <v>255</v>
      </c>
      <c r="G3217" s="12">
        <v>38.25</v>
      </c>
      <c r="H3217" s="17">
        <v>1</v>
      </c>
      <c r="I3217" s="31">
        <v>15</v>
      </c>
      <c r="J3217" s="12">
        <v>216.75</v>
      </c>
      <c r="K3217" s="11" t="s">
        <v>20</v>
      </c>
      <c r="L3217" s="11" t="s">
        <v>102</v>
      </c>
      <c r="M3217" s="12">
        <v>66.3</v>
      </c>
      <c r="N3217" s="13">
        <v>150.44999999999999</v>
      </c>
    </row>
    <row r="3218" spans="1:14" x14ac:dyDescent="0.3">
      <c r="A3218" s="7" t="s">
        <v>5639</v>
      </c>
      <c r="B3218" s="11" t="s">
        <v>5640</v>
      </c>
      <c r="C3218" s="12">
        <v>1</v>
      </c>
      <c r="D3218" s="12">
        <v>1</v>
      </c>
      <c r="E3218" s="15">
        <v>43891</v>
      </c>
      <c r="F3218" s="12">
        <v>327</v>
      </c>
      <c r="G3218" s="12">
        <v>49.050000000000011</v>
      </c>
      <c r="H3218" s="17">
        <v>1</v>
      </c>
      <c r="I3218" s="31">
        <v>15.000000000000002</v>
      </c>
      <c r="J3218" s="12">
        <v>277.95</v>
      </c>
      <c r="K3218" s="11" t="s">
        <v>20</v>
      </c>
      <c r="L3218" s="11" t="s">
        <v>100</v>
      </c>
      <c r="M3218" s="12">
        <v>94.83</v>
      </c>
      <c r="N3218" s="13">
        <v>183.12</v>
      </c>
    </row>
    <row r="3219" spans="1:14" x14ac:dyDescent="0.3">
      <c r="A3219" s="7" t="s">
        <v>5641</v>
      </c>
      <c r="B3219" s="11" t="s">
        <v>5642</v>
      </c>
      <c r="C3219" s="12">
        <v>1</v>
      </c>
      <c r="D3219" s="12">
        <v>1</v>
      </c>
      <c r="E3219" s="15">
        <v>43891</v>
      </c>
      <c r="F3219" s="12">
        <v>805</v>
      </c>
      <c r="G3219" s="12">
        <v>120.75</v>
      </c>
      <c r="H3219" s="17">
        <v>1</v>
      </c>
      <c r="I3219" s="31">
        <v>15</v>
      </c>
      <c r="J3219" s="12">
        <v>684.25</v>
      </c>
      <c r="K3219" s="11" t="s">
        <v>23</v>
      </c>
      <c r="L3219" s="11" t="s">
        <v>180</v>
      </c>
      <c r="M3219" s="12">
        <v>249.55</v>
      </c>
      <c r="N3219" s="13">
        <v>434.7</v>
      </c>
    </row>
    <row r="3220" spans="1:14" x14ac:dyDescent="0.3">
      <c r="A3220" s="7" t="s">
        <v>5643</v>
      </c>
      <c r="B3220" s="11" t="s">
        <v>5644</v>
      </c>
      <c r="C3220" s="12">
        <v>1</v>
      </c>
      <c r="D3220" s="12">
        <v>1</v>
      </c>
      <c r="E3220" s="15">
        <v>43891</v>
      </c>
      <c r="F3220" s="12">
        <v>447</v>
      </c>
      <c r="G3220" s="12">
        <v>67.050000000000011</v>
      </c>
      <c r="H3220" s="17">
        <v>1</v>
      </c>
      <c r="I3220" s="31">
        <v>15.000000000000002</v>
      </c>
      <c r="J3220" s="12">
        <v>379.95</v>
      </c>
      <c r="K3220" s="11" t="s">
        <v>63</v>
      </c>
      <c r="L3220" s="11" t="s">
        <v>64</v>
      </c>
      <c r="M3220" s="12">
        <v>156.44999999999999</v>
      </c>
      <c r="N3220" s="13">
        <v>223.5</v>
      </c>
    </row>
    <row r="3221" spans="1:14" x14ac:dyDescent="0.3">
      <c r="A3221" s="7" t="s">
        <v>5645</v>
      </c>
      <c r="B3221" s="11" t="s">
        <v>5646</v>
      </c>
      <c r="C3221" s="12">
        <v>1</v>
      </c>
      <c r="D3221" s="12">
        <v>0</v>
      </c>
      <c r="E3221" s="15">
        <v>43891</v>
      </c>
      <c r="F3221" s="12">
        <v>210</v>
      </c>
      <c r="G3221" s="12">
        <v>31.5</v>
      </c>
      <c r="H3221" s="17">
        <v>1</v>
      </c>
      <c r="I3221" s="31">
        <v>15</v>
      </c>
      <c r="J3221" s="12">
        <v>178.5</v>
      </c>
      <c r="K3221" s="11" t="s">
        <v>14</v>
      </c>
      <c r="L3221" s="11" t="s">
        <v>75</v>
      </c>
      <c r="M3221" s="12">
        <v>37.799999999999997</v>
      </c>
      <c r="N3221" s="13">
        <v>140.69999999999999</v>
      </c>
    </row>
    <row r="3222" spans="1:14" x14ac:dyDescent="0.3">
      <c r="A3222" s="7" t="s">
        <v>5648</v>
      </c>
      <c r="B3222" s="11" t="s">
        <v>5649</v>
      </c>
      <c r="C3222" s="12">
        <v>1</v>
      </c>
      <c r="D3222" s="12">
        <v>1</v>
      </c>
      <c r="E3222" s="15">
        <v>43891</v>
      </c>
      <c r="F3222" s="12">
        <v>205</v>
      </c>
      <c r="G3222" s="12">
        <v>30.75</v>
      </c>
      <c r="H3222" s="17">
        <v>1</v>
      </c>
      <c r="I3222" s="31">
        <v>15</v>
      </c>
      <c r="J3222" s="12">
        <v>174.25</v>
      </c>
      <c r="K3222" s="11" t="s">
        <v>14</v>
      </c>
      <c r="L3222" s="11" t="s">
        <v>87</v>
      </c>
      <c r="M3222" s="12">
        <v>36.9</v>
      </c>
      <c r="N3222" s="13">
        <v>137.35</v>
      </c>
    </row>
    <row r="3223" spans="1:14" x14ac:dyDescent="0.3">
      <c r="A3223" s="7" t="s">
        <v>5650</v>
      </c>
      <c r="B3223" s="11" t="s">
        <v>5651</v>
      </c>
      <c r="C3223" s="12">
        <v>1</v>
      </c>
      <c r="D3223" s="12">
        <v>1</v>
      </c>
      <c r="E3223" s="15">
        <v>43891</v>
      </c>
      <c r="F3223" s="12">
        <v>192</v>
      </c>
      <c r="G3223" s="12">
        <v>28.800000000000011</v>
      </c>
      <c r="H3223" s="17">
        <v>1</v>
      </c>
      <c r="I3223" s="31">
        <v>15.000000000000005</v>
      </c>
      <c r="J3223" s="12">
        <v>163.19999999999999</v>
      </c>
      <c r="K3223" s="11" t="s">
        <v>14</v>
      </c>
      <c r="L3223" s="11" t="s">
        <v>78</v>
      </c>
      <c r="M3223" s="12">
        <v>34.56</v>
      </c>
      <c r="N3223" s="13">
        <v>128.63999999999999</v>
      </c>
    </row>
    <row r="3224" spans="1:14" x14ac:dyDescent="0.3">
      <c r="A3224" s="7" t="s">
        <v>5652</v>
      </c>
      <c r="B3224" s="11" t="s">
        <v>5653</v>
      </c>
      <c r="C3224" s="12">
        <v>1</v>
      </c>
      <c r="D3224" s="12">
        <v>1</v>
      </c>
      <c r="E3224" s="15">
        <v>43891</v>
      </c>
      <c r="F3224" s="12">
        <v>255</v>
      </c>
      <c r="G3224" s="12">
        <v>38.25</v>
      </c>
      <c r="H3224" s="17">
        <v>1</v>
      </c>
      <c r="I3224" s="31">
        <v>15</v>
      </c>
      <c r="J3224" s="12">
        <v>216.75</v>
      </c>
      <c r="K3224" s="11" t="s">
        <v>20</v>
      </c>
      <c r="L3224" s="11" t="s">
        <v>102</v>
      </c>
      <c r="M3224" s="12">
        <v>66.3</v>
      </c>
      <c r="N3224" s="13">
        <v>150.44999999999999</v>
      </c>
    </row>
    <row r="3225" spans="1:14" x14ac:dyDescent="0.3">
      <c r="A3225" s="7" t="s">
        <v>5654</v>
      </c>
      <c r="B3225" s="11" t="s">
        <v>5655</v>
      </c>
      <c r="C3225" s="12">
        <v>1</v>
      </c>
      <c r="D3225" s="12">
        <v>0</v>
      </c>
      <c r="E3225" s="15">
        <v>43891</v>
      </c>
      <c r="F3225" s="12">
        <v>258</v>
      </c>
      <c r="G3225" s="12">
        <v>38.700000000000017</v>
      </c>
      <c r="H3225" s="17">
        <v>1</v>
      </c>
      <c r="I3225" s="31">
        <v>15.000000000000007</v>
      </c>
      <c r="J3225" s="12">
        <v>219.29999999999998</v>
      </c>
      <c r="K3225" s="11" t="s">
        <v>20</v>
      </c>
      <c r="L3225" s="11" t="s">
        <v>105</v>
      </c>
      <c r="M3225" s="12">
        <v>72.240000000000009</v>
      </c>
      <c r="N3225" s="13">
        <v>147.05999999999997</v>
      </c>
    </row>
    <row r="3226" spans="1:14" x14ac:dyDescent="0.3">
      <c r="A3226" s="7" t="s">
        <v>5654</v>
      </c>
      <c r="B3226" s="11" t="s">
        <v>5656</v>
      </c>
      <c r="C3226" s="12">
        <v>0</v>
      </c>
      <c r="D3226" s="12">
        <v>0</v>
      </c>
      <c r="E3226" s="15">
        <v>43891</v>
      </c>
      <c r="F3226" s="12">
        <v>258</v>
      </c>
      <c r="G3226" s="12">
        <v>38.700000000000017</v>
      </c>
      <c r="H3226" s="17">
        <v>1</v>
      </c>
      <c r="I3226" s="31">
        <v>15.000000000000007</v>
      </c>
      <c r="J3226" s="12">
        <v>219.29999999999998</v>
      </c>
      <c r="K3226" s="11" t="s">
        <v>20</v>
      </c>
      <c r="L3226" s="11" t="s">
        <v>105</v>
      </c>
      <c r="M3226" s="12">
        <v>72.240000000000009</v>
      </c>
      <c r="N3226" s="13">
        <v>147.05999999999997</v>
      </c>
    </row>
    <row r="3227" spans="1:14" x14ac:dyDescent="0.3">
      <c r="A3227" s="7" t="s">
        <v>5658</v>
      </c>
      <c r="B3227" s="11" t="s">
        <v>5659</v>
      </c>
      <c r="C3227" s="12">
        <v>1</v>
      </c>
      <c r="D3227" s="12">
        <v>1</v>
      </c>
      <c r="E3227" s="15">
        <v>43891</v>
      </c>
      <c r="F3227" s="12">
        <v>313</v>
      </c>
      <c r="G3227" s="12">
        <v>46.949999999999989</v>
      </c>
      <c r="H3227" s="17">
        <v>1</v>
      </c>
      <c r="I3227" s="31">
        <v>14.999999999999996</v>
      </c>
      <c r="J3227" s="12">
        <v>266.05</v>
      </c>
      <c r="K3227" s="11" t="s">
        <v>20</v>
      </c>
      <c r="L3227" s="11" t="s">
        <v>21</v>
      </c>
      <c r="M3227" s="12">
        <v>93.899999999999991</v>
      </c>
      <c r="N3227" s="13">
        <v>172.15000000000003</v>
      </c>
    </row>
    <row r="3228" spans="1:14" x14ac:dyDescent="0.3">
      <c r="A3228" s="7" t="s">
        <v>5660</v>
      </c>
      <c r="B3228" s="11" t="s">
        <v>5661</v>
      </c>
      <c r="C3228" s="12">
        <v>1</v>
      </c>
      <c r="D3228" s="12">
        <v>0</v>
      </c>
      <c r="E3228" s="15">
        <v>43891</v>
      </c>
      <c r="F3228" s="12">
        <v>327</v>
      </c>
      <c r="G3228" s="12">
        <v>49.050000000000011</v>
      </c>
      <c r="H3228" s="17">
        <v>1</v>
      </c>
      <c r="I3228" s="31">
        <v>15.000000000000002</v>
      </c>
      <c r="J3228" s="12">
        <v>277.95</v>
      </c>
      <c r="K3228" s="11" t="s">
        <v>20</v>
      </c>
      <c r="L3228" s="11" t="s">
        <v>100</v>
      </c>
      <c r="M3228" s="12">
        <v>94.83</v>
      </c>
      <c r="N3228" s="13">
        <v>183.12</v>
      </c>
    </row>
    <row r="3229" spans="1:14" x14ac:dyDescent="0.3">
      <c r="A3229" s="7" t="s">
        <v>5667</v>
      </c>
      <c r="B3229" s="11" t="s">
        <v>5668</v>
      </c>
      <c r="C3229" s="12">
        <v>1</v>
      </c>
      <c r="D3229" s="12">
        <v>1</v>
      </c>
      <c r="E3229" s="15">
        <v>43891</v>
      </c>
      <c r="F3229" s="12">
        <v>992</v>
      </c>
      <c r="G3229" s="12">
        <v>148.80000000000007</v>
      </c>
      <c r="H3229" s="17">
        <v>1</v>
      </c>
      <c r="I3229" s="31">
        <v>15.000000000000007</v>
      </c>
      <c r="J3229" s="12">
        <v>843.19999999999993</v>
      </c>
      <c r="K3229" s="11" t="s">
        <v>23</v>
      </c>
      <c r="L3229" s="11" t="s">
        <v>405</v>
      </c>
      <c r="M3229" s="12">
        <v>277.76000000000005</v>
      </c>
      <c r="N3229" s="13">
        <v>565.43999999999983</v>
      </c>
    </row>
    <row r="3230" spans="1:14" x14ac:dyDescent="0.3">
      <c r="A3230" s="7" t="s">
        <v>5669</v>
      </c>
      <c r="B3230" s="11" t="s">
        <v>5670</v>
      </c>
      <c r="C3230" s="12">
        <v>1</v>
      </c>
      <c r="D3230" s="12">
        <v>1</v>
      </c>
      <c r="E3230" s="15">
        <v>43891</v>
      </c>
      <c r="F3230" s="12">
        <v>526</v>
      </c>
      <c r="G3230" s="12">
        <v>78.900000000000034</v>
      </c>
      <c r="H3230" s="17">
        <v>1</v>
      </c>
      <c r="I3230" s="31">
        <v>15.000000000000007</v>
      </c>
      <c r="J3230" s="12">
        <v>447.09999999999997</v>
      </c>
      <c r="K3230" s="11" t="s">
        <v>23</v>
      </c>
      <c r="L3230" s="11" t="s">
        <v>183</v>
      </c>
      <c r="M3230" s="12">
        <v>210.4</v>
      </c>
      <c r="N3230" s="13">
        <v>236.69999999999996</v>
      </c>
    </row>
    <row r="3231" spans="1:14" x14ac:dyDescent="0.3">
      <c r="A3231" s="7" t="s">
        <v>5671</v>
      </c>
      <c r="B3231" s="11" t="s">
        <v>5672</v>
      </c>
      <c r="C3231" s="12">
        <v>1</v>
      </c>
      <c r="D3231" s="12">
        <v>0</v>
      </c>
      <c r="E3231" s="15">
        <v>43891</v>
      </c>
      <c r="F3231" s="12">
        <v>383</v>
      </c>
      <c r="G3231" s="12">
        <v>57.449999999999989</v>
      </c>
      <c r="H3231" s="17">
        <v>1</v>
      </c>
      <c r="I3231" s="31">
        <v>14.999999999999996</v>
      </c>
      <c r="J3231" s="12">
        <v>325.55</v>
      </c>
      <c r="K3231" s="11" t="s">
        <v>63</v>
      </c>
      <c r="L3231" s="11" t="s">
        <v>66</v>
      </c>
      <c r="M3231" s="12">
        <v>122.56</v>
      </c>
      <c r="N3231" s="13">
        <v>202.99</v>
      </c>
    </row>
    <row r="3232" spans="1:14" x14ac:dyDescent="0.3">
      <c r="A3232" s="7" t="s">
        <v>5677</v>
      </c>
      <c r="B3232" s="11" t="s">
        <v>5678</v>
      </c>
      <c r="C3232" s="12">
        <v>1</v>
      </c>
      <c r="D3232" s="12">
        <v>1</v>
      </c>
      <c r="E3232" s="15">
        <v>43891</v>
      </c>
      <c r="F3232" s="12">
        <v>205</v>
      </c>
      <c r="G3232" s="12">
        <v>30.75</v>
      </c>
      <c r="H3232" s="17">
        <v>1</v>
      </c>
      <c r="I3232" s="31">
        <v>15</v>
      </c>
      <c r="J3232" s="12">
        <v>174.25</v>
      </c>
      <c r="K3232" s="11" t="s">
        <v>14</v>
      </c>
      <c r="L3232" s="11" t="s">
        <v>87</v>
      </c>
      <c r="M3232" s="12">
        <v>36.9</v>
      </c>
      <c r="N3232" s="13">
        <v>137.35</v>
      </c>
    </row>
    <row r="3233" spans="1:14" x14ac:dyDescent="0.3">
      <c r="A3233" s="7" t="s">
        <v>5679</v>
      </c>
      <c r="B3233" s="11" t="s">
        <v>5680</v>
      </c>
      <c r="C3233" s="12">
        <v>1</v>
      </c>
      <c r="D3233" s="12">
        <v>0</v>
      </c>
      <c r="E3233" s="15">
        <v>43891</v>
      </c>
      <c r="F3233" s="12">
        <v>220</v>
      </c>
      <c r="G3233" s="12">
        <v>33</v>
      </c>
      <c r="H3233" s="17">
        <v>1</v>
      </c>
      <c r="I3233" s="31">
        <v>15</v>
      </c>
      <c r="J3233" s="12">
        <v>187</v>
      </c>
      <c r="K3233" s="11" t="s">
        <v>14</v>
      </c>
      <c r="L3233" s="11" t="s">
        <v>15</v>
      </c>
      <c r="M3233" s="12">
        <v>39.6</v>
      </c>
      <c r="N3233" s="13">
        <v>147.4</v>
      </c>
    </row>
    <row r="3234" spans="1:14" x14ac:dyDescent="0.3">
      <c r="A3234" s="7" t="s">
        <v>5682</v>
      </c>
      <c r="B3234" s="11" t="s">
        <v>5683</v>
      </c>
      <c r="C3234" s="12">
        <v>1</v>
      </c>
      <c r="D3234" s="12">
        <v>1</v>
      </c>
      <c r="E3234" s="15">
        <v>43891</v>
      </c>
      <c r="F3234" s="12">
        <v>255</v>
      </c>
      <c r="G3234" s="12">
        <v>38.25</v>
      </c>
      <c r="H3234" s="17">
        <v>1</v>
      </c>
      <c r="I3234" s="31">
        <v>15</v>
      </c>
      <c r="J3234" s="12">
        <v>216.75</v>
      </c>
      <c r="K3234" s="11" t="s">
        <v>20</v>
      </c>
      <c r="L3234" s="11" t="s">
        <v>102</v>
      </c>
      <c r="M3234" s="12">
        <v>66.3</v>
      </c>
      <c r="N3234" s="13">
        <v>150.44999999999999</v>
      </c>
    </row>
    <row r="3235" spans="1:14" x14ac:dyDescent="0.3">
      <c r="A3235" s="7" t="s">
        <v>5684</v>
      </c>
      <c r="B3235" s="11" t="s">
        <v>5685</v>
      </c>
      <c r="C3235" s="12">
        <v>1</v>
      </c>
      <c r="D3235" s="12">
        <v>1</v>
      </c>
      <c r="E3235" s="15">
        <v>43891</v>
      </c>
      <c r="F3235" s="12">
        <v>255</v>
      </c>
      <c r="G3235" s="12">
        <v>38.25</v>
      </c>
      <c r="H3235" s="17">
        <v>1</v>
      </c>
      <c r="I3235" s="31">
        <v>15</v>
      </c>
      <c r="J3235" s="12">
        <v>216.75</v>
      </c>
      <c r="K3235" s="11" t="s">
        <v>20</v>
      </c>
      <c r="L3235" s="11" t="s">
        <v>102</v>
      </c>
      <c r="M3235" s="12">
        <v>66.3</v>
      </c>
      <c r="N3235" s="13">
        <v>150.44999999999999</v>
      </c>
    </row>
    <row r="3236" spans="1:14" x14ac:dyDescent="0.3">
      <c r="A3236" s="7" t="s">
        <v>5686</v>
      </c>
      <c r="B3236" s="11" t="s">
        <v>5687</v>
      </c>
      <c r="C3236" s="12">
        <v>1</v>
      </c>
      <c r="D3236" s="12">
        <v>0</v>
      </c>
      <c r="E3236" s="15">
        <v>43891</v>
      </c>
      <c r="F3236" s="12">
        <v>258</v>
      </c>
      <c r="G3236" s="12">
        <v>38.700000000000017</v>
      </c>
      <c r="H3236" s="17">
        <v>1</v>
      </c>
      <c r="I3236" s="31">
        <v>15.000000000000007</v>
      </c>
      <c r="J3236" s="12">
        <v>219.29999999999998</v>
      </c>
      <c r="K3236" s="11" t="s">
        <v>20</v>
      </c>
      <c r="L3236" s="11" t="s">
        <v>105</v>
      </c>
      <c r="M3236" s="12">
        <v>72.240000000000009</v>
      </c>
      <c r="N3236" s="13">
        <v>147.05999999999997</v>
      </c>
    </row>
    <row r="3237" spans="1:14" x14ac:dyDescent="0.3">
      <c r="A3237" s="7" t="s">
        <v>5686</v>
      </c>
      <c r="B3237" s="11" t="s">
        <v>5688</v>
      </c>
      <c r="C3237" s="12">
        <v>0</v>
      </c>
      <c r="D3237" s="12">
        <v>1</v>
      </c>
      <c r="E3237" s="15">
        <v>43891</v>
      </c>
      <c r="F3237" s="12">
        <v>255</v>
      </c>
      <c r="G3237" s="12">
        <v>38.25</v>
      </c>
      <c r="H3237" s="17">
        <v>1</v>
      </c>
      <c r="I3237" s="31">
        <v>15</v>
      </c>
      <c r="J3237" s="12">
        <v>216.75</v>
      </c>
      <c r="K3237" s="11" t="s">
        <v>20</v>
      </c>
      <c r="L3237" s="11" t="s">
        <v>102</v>
      </c>
      <c r="M3237" s="12">
        <v>66.3</v>
      </c>
      <c r="N3237" s="13">
        <v>150.44999999999999</v>
      </c>
    </row>
    <row r="3238" spans="1:14" x14ac:dyDescent="0.3">
      <c r="A3238" s="7" t="s">
        <v>5689</v>
      </c>
      <c r="B3238" s="11" t="s">
        <v>5690</v>
      </c>
      <c r="C3238" s="12">
        <v>1</v>
      </c>
      <c r="D3238" s="12">
        <v>0</v>
      </c>
      <c r="E3238" s="15">
        <v>43891</v>
      </c>
      <c r="F3238" s="12">
        <v>992</v>
      </c>
      <c r="G3238" s="12">
        <v>148.80000000000007</v>
      </c>
      <c r="H3238" s="17">
        <v>1</v>
      </c>
      <c r="I3238" s="31">
        <v>15.000000000000007</v>
      </c>
      <c r="J3238" s="12">
        <v>843.19999999999993</v>
      </c>
      <c r="K3238" s="11" t="s">
        <v>23</v>
      </c>
      <c r="L3238" s="11" t="s">
        <v>405</v>
      </c>
      <c r="M3238" s="12">
        <v>277.76000000000005</v>
      </c>
      <c r="N3238" s="13">
        <v>565.43999999999983</v>
      </c>
    </row>
    <row r="3239" spans="1:14" x14ac:dyDescent="0.3">
      <c r="A3239" s="7" t="s">
        <v>5692</v>
      </c>
      <c r="B3239" s="11" t="s">
        <v>5693</v>
      </c>
      <c r="C3239" s="12">
        <v>1</v>
      </c>
      <c r="D3239" s="12">
        <v>0</v>
      </c>
      <c r="E3239" s="15">
        <v>43891</v>
      </c>
      <c r="F3239" s="12">
        <v>992</v>
      </c>
      <c r="G3239" s="12">
        <v>148.80000000000007</v>
      </c>
      <c r="H3239" s="17">
        <v>1</v>
      </c>
      <c r="I3239" s="31">
        <v>15.000000000000007</v>
      </c>
      <c r="J3239" s="12">
        <v>843.19999999999993</v>
      </c>
      <c r="K3239" s="11" t="s">
        <v>23</v>
      </c>
      <c r="L3239" s="11" t="s">
        <v>405</v>
      </c>
      <c r="M3239" s="12">
        <v>277.76000000000005</v>
      </c>
      <c r="N3239" s="13">
        <v>565.43999999999983</v>
      </c>
    </row>
    <row r="3240" spans="1:14" x14ac:dyDescent="0.3">
      <c r="A3240" s="7" t="s">
        <v>5695</v>
      </c>
      <c r="B3240" s="11" t="s">
        <v>5696</v>
      </c>
      <c r="C3240" s="12">
        <v>1</v>
      </c>
      <c r="D3240" s="12">
        <v>1</v>
      </c>
      <c r="E3240" s="15">
        <v>43891</v>
      </c>
      <c r="F3240" s="12">
        <v>1576</v>
      </c>
      <c r="G3240" s="12">
        <v>236.40000000000009</v>
      </c>
      <c r="H3240" s="17">
        <v>1</v>
      </c>
      <c r="I3240" s="31">
        <v>15.000000000000005</v>
      </c>
      <c r="J3240" s="12">
        <v>1339.6</v>
      </c>
      <c r="K3240" s="11" t="s">
        <v>26</v>
      </c>
      <c r="L3240" s="11" t="s">
        <v>407</v>
      </c>
      <c r="M3240" s="12">
        <v>520.08000000000004</v>
      </c>
      <c r="N3240" s="13">
        <v>819.51999999999987</v>
      </c>
    </row>
    <row r="3241" spans="1:14" x14ac:dyDescent="0.3">
      <c r="A3241" s="7" t="s">
        <v>5697</v>
      </c>
      <c r="B3241" s="11" t="s">
        <v>5698</v>
      </c>
      <c r="C3241" s="12">
        <v>1</v>
      </c>
      <c r="D3241" s="12">
        <v>0</v>
      </c>
      <c r="E3241" s="15">
        <v>43891</v>
      </c>
      <c r="F3241" s="12">
        <v>345</v>
      </c>
      <c r="G3241" s="12">
        <v>51.75</v>
      </c>
      <c r="H3241" s="17">
        <v>1</v>
      </c>
      <c r="I3241" s="31">
        <v>15</v>
      </c>
      <c r="J3241" s="12">
        <v>293.25</v>
      </c>
      <c r="K3241" s="11" t="s">
        <v>63</v>
      </c>
      <c r="L3241" s="11" t="s">
        <v>116</v>
      </c>
      <c r="M3241" s="12">
        <v>106.95</v>
      </c>
      <c r="N3241" s="13">
        <v>186.3</v>
      </c>
    </row>
    <row r="3242" spans="1:14" x14ac:dyDescent="0.3">
      <c r="A3242" s="7" t="s">
        <v>5701</v>
      </c>
      <c r="B3242" s="11" t="s">
        <v>5702</v>
      </c>
      <c r="C3242" s="12">
        <v>1</v>
      </c>
      <c r="D3242" s="12">
        <v>1</v>
      </c>
      <c r="E3242" s="15">
        <v>43891</v>
      </c>
      <c r="F3242" s="12">
        <v>240</v>
      </c>
      <c r="G3242" s="12">
        <v>36</v>
      </c>
      <c r="H3242" s="17">
        <v>1</v>
      </c>
      <c r="I3242" s="31">
        <v>15</v>
      </c>
      <c r="J3242" s="12">
        <v>204</v>
      </c>
      <c r="K3242" s="11" t="s">
        <v>14</v>
      </c>
      <c r="L3242" s="11" t="s">
        <v>17</v>
      </c>
      <c r="M3242" s="12">
        <v>43.199999999999996</v>
      </c>
      <c r="N3242" s="13">
        <v>160.80000000000001</v>
      </c>
    </row>
    <row r="3243" spans="1:14" x14ac:dyDescent="0.3">
      <c r="A3243" s="7" t="s">
        <v>5703</v>
      </c>
      <c r="B3243" s="11" t="s">
        <v>5704</v>
      </c>
      <c r="C3243" s="12">
        <v>1</v>
      </c>
      <c r="D3243" s="12">
        <v>1</v>
      </c>
      <c r="E3243" s="15">
        <v>43891</v>
      </c>
      <c r="F3243" s="12">
        <v>205</v>
      </c>
      <c r="G3243" s="12">
        <v>30.75</v>
      </c>
      <c r="H3243" s="17">
        <v>1</v>
      </c>
      <c r="I3243" s="31">
        <v>15</v>
      </c>
      <c r="J3243" s="12">
        <v>174.25</v>
      </c>
      <c r="K3243" s="11" t="s">
        <v>14</v>
      </c>
      <c r="L3243" s="11" t="s">
        <v>87</v>
      </c>
      <c r="M3243" s="12">
        <v>36.9</v>
      </c>
      <c r="N3243" s="13">
        <v>137.35</v>
      </c>
    </row>
    <row r="3244" spans="1:14" x14ac:dyDescent="0.3">
      <c r="A3244" s="7" t="s">
        <v>5705</v>
      </c>
      <c r="B3244" s="11" t="s">
        <v>5706</v>
      </c>
      <c r="C3244" s="12">
        <v>1</v>
      </c>
      <c r="D3244" s="12">
        <v>1</v>
      </c>
      <c r="E3244" s="15">
        <v>43891</v>
      </c>
      <c r="F3244" s="12">
        <v>313</v>
      </c>
      <c r="G3244" s="12">
        <v>46.949999999999989</v>
      </c>
      <c r="H3244" s="17">
        <v>1</v>
      </c>
      <c r="I3244" s="31">
        <v>14.999999999999996</v>
      </c>
      <c r="J3244" s="12">
        <v>266.05</v>
      </c>
      <c r="K3244" s="11" t="s">
        <v>20</v>
      </c>
      <c r="L3244" s="11" t="s">
        <v>21</v>
      </c>
      <c r="M3244" s="12">
        <v>93.899999999999991</v>
      </c>
      <c r="N3244" s="13">
        <v>172.15000000000003</v>
      </c>
    </row>
    <row r="3245" spans="1:14" x14ac:dyDescent="0.3">
      <c r="A3245" s="7" t="s">
        <v>5707</v>
      </c>
      <c r="B3245" s="11" t="s">
        <v>5708</v>
      </c>
      <c r="C3245" s="12">
        <v>1</v>
      </c>
      <c r="D3245" s="12">
        <v>1</v>
      </c>
      <c r="E3245" s="15">
        <v>43891</v>
      </c>
      <c r="F3245" s="12">
        <v>255</v>
      </c>
      <c r="G3245" s="12">
        <v>38.25</v>
      </c>
      <c r="H3245" s="17">
        <v>1</v>
      </c>
      <c r="I3245" s="31">
        <v>15</v>
      </c>
      <c r="J3245" s="12">
        <v>216.75</v>
      </c>
      <c r="K3245" s="11" t="s">
        <v>20</v>
      </c>
      <c r="L3245" s="11" t="s">
        <v>102</v>
      </c>
      <c r="M3245" s="12">
        <v>66.3</v>
      </c>
      <c r="N3245" s="13">
        <v>150.44999999999999</v>
      </c>
    </row>
    <row r="3246" spans="1:14" x14ac:dyDescent="0.3">
      <c r="A3246" s="7" t="s">
        <v>5709</v>
      </c>
      <c r="B3246" s="11" t="s">
        <v>5710</v>
      </c>
      <c r="C3246" s="12">
        <v>1</v>
      </c>
      <c r="D3246" s="12">
        <v>1</v>
      </c>
      <c r="E3246" s="15">
        <v>43891</v>
      </c>
      <c r="F3246" s="12">
        <v>255</v>
      </c>
      <c r="G3246" s="12">
        <v>38.25</v>
      </c>
      <c r="H3246" s="17">
        <v>1</v>
      </c>
      <c r="I3246" s="31">
        <v>15</v>
      </c>
      <c r="J3246" s="12">
        <v>216.75</v>
      </c>
      <c r="K3246" s="11" t="s">
        <v>20</v>
      </c>
      <c r="L3246" s="11" t="s">
        <v>102</v>
      </c>
      <c r="M3246" s="12">
        <v>66.3</v>
      </c>
      <c r="N3246" s="13">
        <v>150.44999999999999</v>
      </c>
    </row>
    <row r="3247" spans="1:14" x14ac:dyDescent="0.3">
      <c r="A3247" s="7" t="s">
        <v>5711</v>
      </c>
      <c r="B3247" s="11" t="s">
        <v>5712</v>
      </c>
      <c r="C3247" s="12">
        <v>1</v>
      </c>
      <c r="D3247" s="12">
        <v>1</v>
      </c>
      <c r="E3247" s="15">
        <v>43891</v>
      </c>
      <c r="F3247" s="12">
        <v>1086</v>
      </c>
      <c r="G3247" s="12">
        <v>162.89999999999998</v>
      </c>
      <c r="H3247" s="17">
        <v>1</v>
      </c>
      <c r="I3247" s="31">
        <v>14.999999999999996</v>
      </c>
      <c r="J3247" s="12">
        <v>923.1</v>
      </c>
      <c r="K3247" s="11" t="s">
        <v>23</v>
      </c>
      <c r="L3247" s="11" t="s">
        <v>467</v>
      </c>
      <c r="M3247" s="12">
        <v>293.22000000000003</v>
      </c>
      <c r="N3247" s="13">
        <v>629.88</v>
      </c>
    </row>
    <row r="3248" spans="1:14" x14ac:dyDescent="0.3">
      <c r="A3248" s="7" t="s">
        <v>5713</v>
      </c>
      <c r="B3248" s="11" t="s">
        <v>5714</v>
      </c>
      <c r="C3248" s="12">
        <v>1</v>
      </c>
      <c r="D3248" s="12">
        <v>1</v>
      </c>
      <c r="E3248" s="15">
        <v>43891</v>
      </c>
      <c r="F3248" s="12">
        <v>951</v>
      </c>
      <c r="G3248" s="12">
        <v>142.64999999999998</v>
      </c>
      <c r="H3248" s="17">
        <v>1</v>
      </c>
      <c r="I3248" s="31">
        <v>14.999999999999996</v>
      </c>
      <c r="J3248" s="12">
        <v>808.35</v>
      </c>
      <c r="K3248" s="11" t="s">
        <v>23</v>
      </c>
      <c r="L3248" s="11" t="s">
        <v>24</v>
      </c>
      <c r="M3248" s="12">
        <v>247.26000000000002</v>
      </c>
      <c r="N3248" s="13">
        <v>561.09</v>
      </c>
    </row>
    <row r="3249" spans="1:14" x14ac:dyDescent="0.3">
      <c r="A3249" s="7" t="s">
        <v>5715</v>
      </c>
      <c r="B3249" s="11" t="s">
        <v>5716</v>
      </c>
      <c r="C3249" s="12">
        <v>1</v>
      </c>
      <c r="D3249" s="12">
        <v>1</v>
      </c>
      <c r="E3249" s="15">
        <v>43891</v>
      </c>
      <c r="F3249" s="12">
        <v>1101</v>
      </c>
      <c r="G3249" s="12">
        <v>165.14999999999998</v>
      </c>
      <c r="H3249" s="17">
        <v>1</v>
      </c>
      <c r="I3249" s="31">
        <v>14.999999999999996</v>
      </c>
      <c r="J3249" s="12">
        <v>935.85</v>
      </c>
      <c r="K3249" s="11" t="s">
        <v>26</v>
      </c>
      <c r="L3249" s="11" t="s">
        <v>33</v>
      </c>
      <c r="M3249" s="12">
        <v>396.36</v>
      </c>
      <c r="N3249" s="13">
        <v>539.49</v>
      </c>
    </row>
    <row r="3250" spans="1:14" x14ac:dyDescent="0.3">
      <c r="A3250" s="7" t="s">
        <v>5717</v>
      </c>
      <c r="B3250" s="11" t="s">
        <v>5718</v>
      </c>
      <c r="C3250" s="12">
        <v>1</v>
      </c>
      <c r="D3250" s="12">
        <v>1</v>
      </c>
      <c r="E3250" s="15">
        <v>43891</v>
      </c>
      <c r="F3250" s="12">
        <v>948</v>
      </c>
      <c r="G3250" s="12">
        <v>142.20000000000005</v>
      </c>
      <c r="H3250" s="17">
        <v>1</v>
      </c>
      <c r="I3250" s="31">
        <v>15.000000000000005</v>
      </c>
      <c r="J3250" s="12">
        <v>805.8</v>
      </c>
      <c r="K3250" s="11" t="s">
        <v>26</v>
      </c>
      <c r="L3250" s="11" t="s">
        <v>27</v>
      </c>
      <c r="M3250" s="12">
        <v>303.36</v>
      </c>
      <c r="N3250" s="13">
        <v>502.43999999999994</v>
      </c>
    </row>
    <row r="3251" spans="1:14" x14ac:dyDescent="0.3">
      <c r="A3251" s="7" t="s">
        <v>5719</v>
      </c>
      <c r="B3251" s="11" t="s">
        <v>5720</v>
      </c>
      <c r="C3251" s="12">
        <v>1</v>
      </c>
      <c r="D3251" s="12">
        <v>1</v>
      </c>
      <c r="E3251" s="15">
        <v>43891</v>
      </c>
      <c r="F3251" s="12">
        <v>168</v>
      </c>
      <c r="G3251" s="12">
        <v>25.200000000000017</v>
      </c>
      <c r="H3251" s="17">
        <v>1</v>
      </c>
      <c r="I3251" s="31">
        <v>15.000000000000011</v>
      </c>
      <c r="J3251" s="12">
        <v>142.79999999999998</v>
      </c>
      <c r="K3251" s="11" t="s">
        <v>11</v>
      </c>
      <c r="L3251" s="11" t="s">
        <v>12</v>
      </c>
      <c r="M3251" s="12">
        <v>25.2</v>
      </c>
      <c r="N3251" s="13">
        <v>117.59999999999998</v>
      </c>
    </row>
    <row r="3252" spans="1:14" x14ac:dyDescent="0.3">
      <c r="A3252" s="7" t="s">
        <v>5721</v>
      </c>
      <c r="B3252" s="11" t="s">
        <v>5722</v>
      </c>
      <c r="C3252" s="12">
        <v>1</v>
      </c>
      <c r="D3252" s="12">
        <v>1</v>
      </c>
      <c r="E3252" s="15">
        <v>43891</v>
      </c>
      <c r="F3252" s="12">
        <v>255</v>
      </c>
      <c r="G3252" s="12">
        <v>38.25</v>
      </c>
      <c r="H3252" s="17">
        <v>1</v>
      </c>
      <c r="I3252" s="31">
        <v>15</v>
      </c>
      <c r="J3252" s="12">
        <v>216.75</v>
      </c>
      <c r="K3252" s="11" t="s">
        <v>20</v>
      </c>
      <c r="L3252" s="11" t="s">
        <v>102</v>
      </c>
      <c r="M3252" s="12">
        <v>66.3</v>
      </c>
      <c r="N3252" s="13">
        <v>150.44999999999999</v>
      </c>
    </row>
    <row r="3253" spans="1:14" x14ac:dyDescent="0.3">
      <c r="A3253" s="7" t="s">
        <v>5723</v>
      </c>
      <c r="B3253" s="11" t="s">
        <v>5724</v>
      </c>
      <c r="C3253" s="12">
        <v>1</v>
      </c>
      <c r="D3253" s="12">
        <v>1</v>
      </c>
      <c r="E3253" s="15">
        <v>43891</v>
      </c>
      <c r="F3253" s="12">
        <v>327</v>
      </c>
      <c r="G3253" s="12">
        <v>49.050000000000011</v>
      </c>
      <c r="H3253" s="17">
        <v>1</v>
      </c>
      <c r="I3253" s="31">
        <v>15.000000000000002</v>
      </c>
      <c r="J3253" s="12">
        <v>277.95</v>
      </c>
      <c r="K3253" s="11" t="s">
        <v>20</v>
      </c>
      <c r="L3253" s="11" t="s">
        <v>100</v>
      </c>
      <c r="M3253" s="12">
        <v>94.83</v>
      </c>
      <c r="N3253" s="13">
        <v>183.12</v>
      </c>
    </row>
    <row r="3254" spans="1:14" x14ac:dyDescent="0.3">
      <c r="A3254" s="7" t="s">
        <v>5725</v>
      </c>
      <c r="B3254" s="11" t="s">
        <v>5726</v>
      </c>
      <c r="C3254" s="12">
        <v>1</v>
      </c>
      <c r="D3254" s="12">
        <v>1</v>
      </c>
      <c r="E3254" s="15">
        <v>43891</v>
      </c>
      <c r="F3254" s="12">
        <v>258</v>
      </c>
      <c r="G3254" s="12">
        <v>38.700000000000017</v>
      </c>
      <c r="H3254" s="17">
        <v>1</v>
      </c>
      <c r="I3254" s="31">
        <v>15.000000000000007</v>
      </c>
      <c r="J3254" s="12">
        <v>219.29999999999998</v>
      </c>
      <c r="K3254" s="11" t="s">
        <v>20</v>
      </c>
      <c r="L3254" s="11" t="s">
        <v>105</v>
      </c>
      <c r="M3254" s="12">
        <v>72.240000000000009</v>
      </c>
      <c r="N3254" s="13">
        <v>147.05999999999997</v>
      </c>
    </row>
    <row r="3255" spans="1:14" x14ac:dyDescent="0.3">
      <c r="A3255" s="7" t="s">
        <v>5727</v>
      </c>
      <c r="B3255" s="11" t="s">
        <v>5728</v>
      </c>
      <c r="C3255" s="12">
        <v>1</v>
      </c>
      <c r="D3255" s="12">
        <v>1</v>
      </c>
      <c r="E3255" s="15">
        <v>43891</v>
      </c>
      <c r="F3255" s="12">
        <v>255</v>
      </c>
      <c r="G3255" s="12">
        <v>38.25</v>
      </c>
      <c r="H3255" s="17">
        <v>1</v>
      </c>
      <c r="I3255" s="31">
        <v>15</v>
      </c>
      <c r="J3255" s="12">
        <v>216.75</v>
      </c>
      <c r="K3255" s="11" t="s">
        <v>20</v>
      </c>
      <c r="L3255" s="11" t="s">
        <v>102</v>
      </c>
      <c r="M3255" s="12">
        <v>66.3</v>
      </c>
      <c r="N3255" s="13">
        <v>150.44999999999999</v>
      </c>
    </row>
    <row r="3256" spans="1:14" x14ac:dyDescent="0.3">
      <c r="A3256" s="7" t="s">
        <v>5729</v>
      </c>
      <c r="B3256" s="11" t="s">
        <v>5730</v>
      </c>
      <c r="C3256" s="12">
        <v>1</v>
      </c>
      <c r="D3256" s="12">
        <v>1</v>
      </c>
      <c r="E3256" s="15">
        <v>43891</v>
      </c>
      <c r="F3256" s="12">
        <v>1086</v>
      </c>
      <c r="G3256" s="12">
        <v>162.89999999999998</v>
      </c>
      <c r="H3256" s="17">
        <v>1</v>
      </c>
      <c r="I3256" s="31">
        <v>14.999999999999996</v>
      </c>
      <c r="J3256" s="12">
        <v>923.1</v>
      </c>
      <c r="K3256" s="11" t="s">
        <v>23</v>
      </c>
      <c r="L3256" s="11" t="s">
        <v>467</v>
      </c>
      <c r="M3256" s="12">
        <v>293.22000000000003</v>
      </c>
      <c r="N3256" s="13">
        <v>629.88</v>
      </c>
    </row>
    <row r="3257" spans="1:14" x14ac:dyDescent="0.3">
      <c r="A3257" s="7" t="s">
        <v>5731</v>
      </c>
      <c r="B3257" s="11" t="s">
        <v>5732</v>
      </c>
      <c r="C3257" s="12">
        <v>1</v>
      </c>
      <c r="D3257" s="12">
        <v>1</v>
      </c>
      <c r="E3257" s="15">
        <v>43891</v>
      </c>
      <c r="F3257" s="12">
        <v>805</v>
      </c>
      <c r="G3257" s="12">
        <v>120.75</v>
      </c>
      <c r="H3257" s="17">
        <v>1</v>
      </c>
      <c r="I3257" s="31">
        <v>15</v>
      </c>
      <c r="J3257" s="12">
        <v>684.25</v>
      </c>
      <c r="K3257" s="11" t="s">
        <v>23</v>
      </c>
      <c r="L3257" s="11" t="s">
        <v>180</v>
      </c>
      <c r="M3257" s="12">
        <v>249.55</v>
      </c>
      <c r="N3257" s="13">
        <v>434.7</v>
      </c>
    </row>
    <row r="3258" spans="1:14" x14ac:dyDescent="0.3">
      <c r="A3258" s="7" t="s">
        <v>5733</v>
      </c>
      <c r="B3258" s="11" t="s">
        <v>5734</v>
      </c>
      <c r="C3258" s="12">
        <v>1</v>
      </c>
      <c r="D3258" s="12">
        <v>1</v>
      </c>
      <c r="E3258" s="15">
        <v>43891</v>
      </c>
      <c r="F3258" s="12">
        <v>1101</v>
      </c>
      <c r="G3258" s="12">
        <v>165.14999999999998</v>
      </c>
      <c r="H3258" s="17">
        <v>1</v>
      </c>
      <c r="I3258" s="31">
        <v>14.999999999999996</v>
      </c>
      <c r="J3258" s="12">
        <v>935.85</v>
      </c>
      <c r="K3258" s="11" t="s">
        <v>26</v>
      </c>
      <c r="L3258" s="11" t="s">
        <v>33</v>
      </c>
      <c r="M3258" s="12">
        <v>396.36</v>
      </c>
      <c r="N3258" s="13">
        <v>539.49</v>
      </c>
    </row>
    <row r="3259" spans="1:14" x14ac:dyDescent="0.3">
      <c r="A3259" s="7" t="s">
        <v>5735</v>
      </c>
      <c r="B3259" s="11" t="s">
        <v>5736</v>
      </c>
      <c r="C3259" s="12">
        <v>1</v>
      </c>
      <c r="D3259" s="12">
        <v>0</v>
      </c>
      <c r="E3259" s="15">
        <v>43891</v>
      </c>
      <c r="F3259" s="12">
        <v>948</v>
      </c>
      <c r="G3259" s="12">
        <v>142.20000000000005</v>
      </c>
      <c r="H3259" s="17">
        <v>1</v>
      </c>
      <c r="I3259" s="31">
        <v>15.000000000000005</v>
      </c>
      <c r="J3259" s="12">
        <v>805.8</v>
      </c>
      <c r="K3259" s="11" t="s">
        <v>26</v>
      </c>
      <c r="L3259" s="11" t="s">
        <v>27</v>
      </c>
      <c r="M3259" s="12">
        <v>303.36</v>
      </c>
      <c r="N3259" s="13">
        <v>502.43999999999994</v>
      </c>
    </row>
    <row r="3260" spans="1:14" x14ac:dyDescent="0.3">
      <c r="A3260" s="7" t="s">
        <v>5735</v>
      </c>
      <c r="B3260" s="11" t="s">
        <v>5737</v>
      </c>
      <c r="C3260" s="12">
        <v>0</v>
      </c>
      <c r="D3260" s="12">
        <v>1</v>
      </c>
      <c r="E3260" s="15">
        <v>43891</v>
      </c>
      <c r="F3260" s="12">
        <v>948</v>
      </c>
      <c r="G3260" s="12">
        <v>142.20000000000005</v>
      </c>
      <c r="H3260" s="17">
        <v>1</v>
      </c>
      <c r="I3260" s="31">
        <v>15.000000000000005</v>
      </c>
      <c r="J3260" s="12">
        <v>805.8</v>
      </c>
      <c r="K3260" s="11" t="s">
        <v>26</v>
      </c>
      <c r="L3260" s="11" t="s">
        <v>27</v>
      </c>
      <c r="M3260" s="12">
        <v>303.36</v>
      </c>
      <c r="N3260" s="13">
        <v>502.43999999999994</v>
      </c>
    </row>
    <row r="3261" spans="1:14" x14ac:dyDescent="0.3">
      <c r="A3261" s="7" t="s">
        <v>5738</v>
      </c>
      <c r="B3261" s="11" t="s">
        <v>5739</v>
      </c>
      <c r="C3261" s="12">
        <v>1</v>
      </c>
      <c r="D3261" s="12">
        <v>1</v>
      </c>
      <c r="E3261" s="15">
        <v>43891</v>
      </c>
      <c r="F3261" s="12">
        <v>488</v>
      </c>
      <c r="G3261" s="12">
        <v>73.199999999999989</v>
      </c>
      <c r="H3261" s="17">
        <v>1</v>
      </c>
      <c r="I3261" s="31">
        <v>14.999999999999996</v>
      </c>
      <c r="J3261" s="12">
        <v>414.8</v>
      </c>
      <c r="K3261" s="11" t="s">
        <v>44</v>
      </c>
      <c r="L3261" s="11" t="s">
        <v>50</v>
      </c>
      <c r="M3261" s="12">
        <v>156.16</v>
      </c>
      <c r="N3261" s="13">
        <v>258.64</v>
      </c>
    </row>
    <row r="3262" spans="1:14" x14ac:dyDescent="0.3">
      <c r="A3262" s="7" t="s">
        <v>5740</v>
      </c>
      <c r="B3262" s="11" t="s">
        <v>5741</v>
      </c>
      <c r="C3262" s="12">
        <v>1</v>
      </c>
      <c r="D3262" s="12">
        <v>1</v>
      </c>
      <c r="E3262" s="15">
        <v>43891</v>
      </c>
      <c r="F3262" s="12">
        <v>187</v>
      </c>
      <c r="G3262" s="12">
        <v>28.050000000000011</v>
      </c>
      <c r="H3262" s="17">
        <v>1</v>
      </c>
      <c r="I3262" s="31">
        <v>15.000000000000005</v>
      </c>
      <c r="J3262" s="12">
        <v>158.94999999999999</v>
      </c>
      <c r="K3262" s="11" t="s">
        <v>60</v>
      </c>
      <c r="L3262" s="11" t="s">
        <v>486</v>
      </c>
      <c r="M3262" s="12">
        <v>59.84</v>
      </c>
      <c r="N3262" s="13">
        <v>99.109999999999985</v>
      </c>
    </row>
    <row r="3263" spans="1:14" x14ac:dyDescent="0.3">
      <c r="A3263" s="7" t="s">
        <v>5742</v>
      </c>
      <c r="B3263" s="11" t="s">
        <v>5743</v>
      </c>
      <c r="C3263" s="12">
        <v>1</v>
      </c>
      <c r="D3263" s="12">
        <v>1</v>
      </c>
      <c r="E3263" s="15">
        <v>43891</v>
      </c>
      <c r="F3263" s="12">
        <v>447</v>
      </c>
      <c r="G3263" s="12">
        <v>67.050000000000011</v>
      </c>
      <c r="H3263" s="17">
        <v>1</v>
      </c>
      <c r="I3263" s="31">
        <v>15.000000000000002</v>
      </c>
      <c r="J3263" s="12">
        <v>379.95</v>
      </c>
      <c r="K3263" s="11" t="s">
        <v>63</v>
      </c>
      <c r="L3263" s="11" t="s">
        <v>64</v>
      </c>
      <c r="M3263" s="12">
        <v>156.44999999999999</v>
      </c>
      <c r="N3263" s="13">
        <v>223.5</v>
      </c>
    </row>
    <row r="3264" spans="1:14" x14ac:dyDescent="0.3">
      <c r="A3264" s="7" t="s">
        <v>5744</v>
      </c>
      <c r="B3264" s="11" t="s">
        <v>5745</v>
      </c>
      <c r="C3264" s="12">
        <v>1</v>
      </c>
      <c r="D3264" s="12">
        <v>1</v>
      </c>
      <c r="E3264" s="15">
        <v>43891</v>
      </c>
      <c r="F3264" s="12">
        <v>345</v>
      </c>
      <c r="G3264" s="12">
        <v>51.75</v>
      </c>
      <c r="H3264" s="17">
        <v>1</v>
      </c>
      <c r="I3264" s="31">
        <v>15</v>
      </c>
      <c r="J3264" s="12">
        <v>293.25</v>
      </c>
      <c r="K3264" s="11" t="s">
        <v>63</v>
      </c>
      <c r="L3264" s="11" t="s">
        <v>116</v>
      </c>
      <c r="M3264" s="12">
        <v>106.95</v>
      </c>
      <c r="N3264" s="13">
        <v>186.3</v>
      </c>
    </row>
    <row r="3265" spans="1:14" x14ac:dyDescent="0.3">
      <c r="A3265" s="7" t="s">
        <v>5746</v>
      </c>
      <c r="B3265" s="11" t="s">
        <v>5747</v>
      </c>
      <c r="C3265" s="12">
        <v>1</v>
      </c>
      <c r="D3265" s="12">
        <v>1</v>
      </c>
      <c r="E3265" s="15">
        <v>43891</v>
      </c>
      <c r="F3265" s="12">
        <v>168</v>
      </c>
      <c r="G3265" s="12">
        <v>25.200000000000017</v>
      </c>
      <c r="H3265" s="17">
        <v>1</v>
      </c>
      <c r="I3265" s="31">
        <v>15.000000000000011</v>
      </c>
      <c r="J3265" s="12">
        <v>142.79999999999998</v>
      </c>
      <c r="K3265" s="11" t="s">
        <v>11</v>
      </c>
      <c r="L3265" s="11" t="s">
        <v>121</v>
      </c>
      <c r="M3265" s="12">
        <v>75.600000000000009</v>
      </c>
      <c r="N3265" s="13">
        <v>67.199999999999974</v>
      </c>
    </row>
    <row r="3266" spans="1:14" x14ac:dyDescent="0.3">
      <c r="A3266" s="7" t="s">
        <v>5748</v>
      </c>
      <c r="B3266" s="11" t="s">
        <v>5749</v>
      </c>
      <c r="C3266" s="12">
        <v>1</v>
      </c>
      <c r="D3266" s="12">
        <v>1</v>
      </c>
      <c r="E3266" s="15">
        <v>43891</v>
      </c>
      <c r="F3266" s="12">
        <v>172</v>
      </c>
      <c r="G3266" s="12">
        <v>25.800000000000011</v>
      </c>
      <c r="H3266" s="17">
        <v>1</v>
      </c>
      <c r="I3266" s="31">
        <v>15.000000000000007</v>
      </c>
      <c r="J3266" s="12">
        <v>146.19999999999999</v>
      </c>
      <c r="K3266" s="11" t="s">
        <v>11</v>
      </c>
      <c r="L3266" s="11" t="s">
        <v>71</v>
      </c>
      <c r="M3266" s="12">
        <v>65.36</v>
      </c>
      <c r="N3266" s="13">
        <v>80.839999999999989</v>
      </c>
    </row>
    <row r="3267" spans="1:14" x14ac:dyDescent="0.3">
      <c r="A3267" s="7" t="s">
        <v>5750</v>
      </c>
      <c r="B3267" s="11" t="s">
        <v>5751</v>
      </c>
      <c r="C3267" s="12">
        <v>1</v>
      </c>
      <c r="D3267" s="12">
        <v>1</v>
      </c>
      <c r="E3267" s="15">
        <v>43891</v>
      </c>
      <c r="F3267" s="12">
        <v>205</v>
      </c>
      <c r="G3267" s="12">
        <v>30.75</v>
      </c>
      <c r="H3267" s="17">
        <v>1</v>
      </c>
      <c r="I3267" s="31">
        <v>15</v>
      </c>
      <c r="J3267" s="12">
        <v>174.25</v>
      </c>
      <c r="K3267" s="11" t="s">
        <v>14</v>
      </c>
      <c r="L3267" s="11" t="s">
        <v>87</v>
      </c>
      <c r="M3267" s="12">
        <v>36.9</v>
      </c>
      <c r="N3267" s="13">
        <v>137.35</v>
      </c>
    </row>
    <row r="3268" spans="1:14" x14ac:dyDescent="0.3">
      <c r="A3268" s="7" t="s">
        <v>5752</v>
      </c>
      <c r="B3268" s="11" t="s">
        <v>5753</v>
      </c>
      <c r="C3268" s="12">
        <v>1</v>
      </c>
      <c r="D3268" s="12">
        <v>1</v>
      </c>
      <c r="E3268" s="15">
        <v>43891</v>
      </c>
      <c r="F3268" s="12">
        <v>192</v>
      </c>
      <c r="G3268" s="12">
        <v>28.800000000000011</v>
      </c>
      <c r="H3268" s="17">
        <v>1</v>
      </c>
      <c r="I3268" s="31">
        <v>15.000000000000005</v>
      </c>
      <c r="J3268" s="12">
        <v>163.19999999999999</v>
      </c>
      <c r="K3268" s="11" t="s">
        <v>14</v>
      </c>
      <c r="L3268" s="11" t="s">
        <v>78</v>
      </c>
      <c r="M3268" s="12">
        <v>34.56</v>
      </c>
      <c r="N3268" s="13">
        <v>128.63999999999999</v>
      </c>
    </row>
    <row r="3269" spans="1:14" x14ac:dyDescent="0.3">
      <c r="A3269" s="7" t="s">
        <v>5754</v>
      </c>
      <c r="B3269" s="11" t="s">
        <v>5755</v>
      </c>
      <c r="C3269" s="12">
        <v>1</v>
      </c>
      <c r="D3269" s="12">
        <v>1</v>
      </c>
      <c r="E3269" s="15">
        <v>43891</v>
      </c>
      <c r="F3269" s="12">
        <v>220</v>
      </c>
      <c r="G3269" s="12">
        <v>33</v>
      </c>
      <c r="H3269" s="17">
        <v>1</v>
      </c>
      <c r="I3269" s="31">
        <v>15</v>
      </c>
      <c r="J3269" s="12">
        <v>187</v>
      </c>
      <c r="K3269" s="11" t="s">
        <v>14</v>
      </c>
      <c r="L3269" s="11" t="s">
        <v>15</v>
      </c>
      <c r="M3269" s="12">
        <v>39.6</v>
      </c>
      <c r="N3269" s="13">
        <v>147.4</v>
      </c>
    </row>
    <row r="3270" spans="1:14" x14ac:dyDescent="0.3">
      <c r="A3270" s="7" t="s">
        <v>5756</v>
      </c>
      <c r="B3270" s="11" t="s">
        <v>5757</v>
      </c>
      <c r="C3270" s="12">
        <v>1</v>
      </c>
      <c r="D3270" s="12">
        <v>1</v>
      </c>
      <c r="E3270" s="15">
        <v>43891</v>
      </c>
      <c r="F3270" s="12">
        <v>540</v>
      </c>
      <c r="G3270" s="12">
        <v>81</v>
      </c>
      <c r="H3270" s="17">
        <v>1</v>
      </c>
      <c r="I3270" s="31">
        <v>15</v>
      </c>
      <c r="J3270" s="12">
        <v>459</v>
      </c>
      <c r="K3270" s="11" t="s">
        <v>44</v>
      </c>
      <c r="L3270" s="11" t="s">
        <v>568</v>
      </c>
      <c r="M3270" s="12">
        <v>167.4</v>
      </c>
      <c r="N3270" s="13">
        <v>291.60000000000002</v>
      </c>
    </row>
    <row r="3271" spans="1:14" x14ac:dyDescent="0.3">
      <c r="A3271" s="7" t="s">
        <v>5758</v>
      </c>
      <c r="B3271" s="11" t="s">
        <v>5759</v>
      </c>
      <c r="C3271" s="12">
        <v>1</v>
      </c>
      <c r="D3271" s="12">
        <v>1</v>
      </c>
      <c r="E3271" s="15">
        <v>43891</v>
      </c>
      <c r="F3271" s="12">
        <v>345</v>
      </c>
      <c r="G3271" s="12">
        <v>51.75</v>
      </c>
      <c r="H3271" s="17">
        <v>1</v>
      </c>
      <c r="I3271" s="31">
        <v>15</v>
      </c>
      <c r="J3271" s="12">
        <v>293.25</v>
      </c>
      <c r="K3271" s="11" t="s">
        <v>63</v>
      </c>
      <c r="L3271" s="11" t="s">
        <v>116</v>
      </c>
      <c r="M3271" s="12">
        <v>106.95</v>
      </c>
      <c r="N3271" s="13">
        <v>186.3</v>
      </c>
    </row>
    <row r="3272" spans="1:14" x14ac:dyDescent="0.3">
      <c r="A3272" s="7" t="s">
        <v>5760</v>
      </c>
      <c r="B3272" s="11" t="s">
        <v>5761</v>
      </c>
      <c r="C3272" s="12">
        <v>1</v>
      </c>
      <c r="D3272" s="12">
        <v>1</v>
      </c>
      <c r="E3272" s="15">
        <v>43891</v>
      </c>
      <c r="F3272" s="12">
        <v>345</v>
      </c>
      <c r="G3272" s="12">
        <v>51.75</v>
      </c>
      <c r="H3272" s="17">
        <v>1</v>
      </c>
      <c r="I3272" s="31">
        <v>15</v>
      </c>
      <c r="J3272" s="12">
        <v>293.25</v>
      </c>
      <c r="K3272" s="11" t="s">
        <v>63</v>
      </c>
      <c r="L3272" s="11" t="s">
        <v>116</v>
      </c>
      <c r="M3272" s="12">
        <v>106.95</v>
      </c>
      <c r="N3272" s="13">
        <v>186.3</v>
      </c>
    </row>
    <row r="3273" spans="1:14" x14ac:dyDescent="0.3">
      <c r="A3273" s="7" t="s">
        <v>5762</v>
      </c>
      <c r="B3273" s="11" t="s">
        <v>5763</v>
      </c>
      <c r="C3273" s="12">
        <v>1</v>
      </c>
      <c r="D3273" s="12">
        <v>1</v>
      </c>
      <c r="E3273" s="15">
        <v>43891</v>
      </c>
      <c r="F3273" s="12">
        <v>447</v>
      </c>
      <c r="G3273" s="12">
        <v>67.050000000000011</v>
      </c>
      <c r="H3273" s="17">
        <v>1</v>
      </c>
      <c r="I3273" s="31">
        <v>15.000000000000002</v>
      </c>
      <c r="J3273" s="12">
        <v>379.95</v>
      </c>
      <c r="K3273" s="11" t="s">
        <v>63</v>
      </c>
      <c r="L3273" s="11" t="s">
        <v>64</v>
      </c>
      <c r="M3273" s="12">
        <v>156.44999999999999</v>
      </c>
      <c r="N3273" s="13">
        <v>223.5</v>
      </c>
    </row>
    <row r="3274" spans="1:14" x14ac:dyDescent="0.3">
      <c r="A3274" s="7" t="s">
        <v>5764</v>
      </c>
      <c r="B3274" s="11" t="s">
        <v>5765</v>
      </c>
      <c r="C3274" s="12">
        <v>1</v>
      </c>
      <c r="D3274" s="12">
        <v>1</v>
      </c>
      <c r="E3274" s="15">
        <v>43891</v>
      </c>
      <c r="F3274" s="12">
        <v>144</v>
      </c>
      <c r="G3274" s="12">
        <v>21.600000000000009</v>
      </c>
      <c r="H3274" s="17">
        <v>1</v>
      </c>
      <c r="I3274" s="31">
        <v>15.000000000000005</v>
      </c>
      <c r="J3274" s="12">
        <v>122.39999999999999</v>
      </c>
      <c r="K3274" s="11" t="s">
        <v>11</v>
      </c>
      <c r="L3274" s="11" t="s">
        <v>119</v>
      </c>
      <c r="M3274" s="12">
        <v>66.240000000000009</v>
      </c>
      <c r="N3274" s="13">
        <v>56.159999999999982</v>
      </c>
    </row>
    <row r="3275" spans="1:14" x14ac:dyDescent="0.3">
      <c r="A3275" s="7" t="s">
        <v>5766</v>
      </c>
      <c r="B3275" s="11" t="s">
        <v>5767</v>
      </c>
      <c r="C3275" s="12">
        <v>1</v>
      </c>
      <c r="D3275" s="12">
        <v>1</v>
      </c>
      <c r="E3275" s="15">
        <v>43891</v>
      </c>
      <c r="F3275" s="12">
        <v>540</v>
      </c>
      <c r="G3275" s="12">
        <v>81</v>
      </c>
      <c r="H3275" s="17">
        <v>1</v>
      </c>
      <c r="I3275" s="31">
        <v>15</v>
      </c>
      <c r="J3275" s="12">
        <v>459</v>
      </c>
      <c r="K3275" s="11" t="s">
        <v>44</v>
      </c>
      <c r="L3275" s="11" t="s">
        <v>568</v>
      </c>
      <c r="M3275" s="12">
        <v>167.4</v>
      </c>
      <c r="N3275" s="13">
        <v>291.60000000000002</v>
      </c>
    </row>
    <row r="3276" spans="1:14" x14ac:dyDescent="0.3">
      <c r="A3276" s="7" t="s">
        <v>5768</v>
      </c>
      <c r="B3276" s="11" t="s">
        <v>5769</v>
      </c>
      <c r="C3276" s="12">
        <v>1</v>
      </c>
      <c r="D3276" s="12">
        <v>1</v>
      </c>
      <c r="E3276" s="15">
        <v>43891</v>
      </c>
      <c r="F3276" s="12">
        <v>168</v>
      </c>
      <c r="G3276" s="12">
        <v>25.200000000000017</v>
      </c>
      <c r="H3276" s="17">
        <v>1</v>
      </c>
      <c r="I3276" s="31">
        <v>15.000000000000011</v>
      </c>
      <c r="J3276" s="12">
        <v>142.79999999999998</v>
      </c>
      <c r="K3276" s="11" t="s">
        <v>60</v>
      </c>
      <c r="L3276" s="11" t="s">
        <v>535</v>
      </c>
      <c r="M3276" s="12">
        <v>60.48</v>
      </c>
      <c r="N3276" s="13">
        <v>82.32</v>
      </c>
    </row>
    <row r="3277" spans="1:14" x14ac:dyDescent="0.3">
      <c r="A3277" s="7" t="s">
        <v>5770</v>
      </c>
      <c r="B3277" s="11" t="s">
        <v>5771</v>
      </c>
      <c r="C3277" s="12">
        <v>1</v>
      </c>
      <c r="D3277" s="12">
        <v>1</v>
      </c>
      <c r="E3277" s="15">
        <v>43891</v>
      </c>
      <c r="F3277" s="12">
        <v>447</v>
      </c>
      <c r="G3277" s="12">
        <v>67.050000000000011</v>
      </c>
      <c r="H3277" s="17">
        <v>1</v>
      </c>
      <c r="I3277" s="31">
        <v>15.000000000000002</v>
      </c>
      <c r="J3277" s="12">
        <v>379.95</v>
      </c>
      <c r="K3277" s="11" t="s">
        <v>63</v>
      </c>
      <c r="L3277" s="11" t="s">
        <v>64</v>
      </c>
      <c r="M3277" s="12">
        <v>156.44999999999999</v>
      </c>
      <c r="N3277" s="13">
        <v>223.5</v>
      </c>
    </row>
    <row r="3278" spans="1:14" x14ac:dyDescent="0.3">
      <c r="A3278" s="7" t="s">
        <v>5772</v>
      </c>
      <c r="B3278" s="11" t="s">
        <v>5773</v>
      </c>
      <c r="C3278" s="12">
        <v>1</v>
      </c>
      <c r="D3278" s="12">
        <v>1</v>
      </c>
      <c r="E3278" s="15">
        <v>43891</v>
      </c>
      <c r="F3278" s="12">
        <v>447</v>
      </c>
      <c r="G3278" s="12">
        <v>67.050000000000011</v>
      </c>
      <c r="H3278" s="17">
        <v>1</v>
      </c>
      <c r="I3278" s="31">
        <v>15.000000000000002</v>
      </c>
      <c r="J3278" s="12">
        <v>379.95</v>
      </c>
      <c r="K3278" s="11" t="s">
        <v>63</v>
      </c>
      <c r="L3278" s="11" t="s">
        <v>64</v>
      </c>
      <c r="M3278" s="12">
        <v>156.44999999999999</v>
      </c>
      <c r="N3278" s="13">
        <v>223.5</v>
      </c>
    </row>
    <row r="3279" spans="1:14" x14ac:dyDescent="0.3">
      <c r="A3279" s="7" t="s">
        <v>5774</v>
      </c>
      <c r="B3279" s="11" t="s">
        <v>5775</v>
      </c>
      <c r="C3279" s="12">
        <v>1</v>
      </c>
      <c r="D3279" s="12">
        <v>1</v>
      </c>
      <c r="E3279" s="15">
        <v>43891</v>
      </c>
      <c r="F3279" s="12">
        <v>345</v>
      </c>
      <c r="G3279" s="12">
        <v>51.75</v>
      </c>
      <c r="H3279" s="17">
        <v>1</v>
      </c>
      <c r="I3279" s="31">
        <v>15</v>
      </c>
      <c r="J3279" s="12">
        <v>293.25</v>
      </c>
      <c r="K3279" s="11" t="s">
        <v>63</v>
      </c>
      <c r="L3279" s="11" t="s">
        <v>116</v>
      </c>
      <c r="M3279" s="12">
        <v>106.95</v>
      </c>
      <c r="N3279" s="13">
        <v>186.3</v>
      </c>
    </row>
    <row r="3280" spans="1:14" x14ac:dyDescent="0.3">
      <c r="A3280" s="7" t="s">
        <v>5776</v>
      </c>
      <c r="B3280" s="11" t="s">
        <v>5777</v>
      </c>
      <c r="C3280" s="12">
        <v>1</v>
      </c>
      <c r="D3280" s="12">
        <v>1</v>
      </c>
      <c r="E3280" s="15">
        <v>43891</v>
      </c>
      <c r="F3280" s="12">
        <v>383</v>
      </c>
      <c r="G3280" s="12">
        <v>57.449999999999989</v>
      </c>
      <c r="H3280" s="17">
        <v>1</v>
      </c>
      <c r="I3280" s="31">
        <v>14.999999999999996</v>
      </c>
      <c r="J3280" s="12">
        <v>325.55</v>
      </c>
      <c r="K3280" s="11" t="s">
        <v>63</v>
      </c>
      <c r="L3280" s="11" t="s">
        <v>66</v>
      </c>
      <c r="M3280" s="12">
        <v>122.56</v>
      </c>
      <c r="N3280" s="13">
        <v>202.99</v>
      </c>
    </row>
    <row r="3281" spans="1:14" x14ac:dyDescent="0.3">
      <c r="A3281" s="7" t="s">
        <v>5778</v>
      </c>
      <c r="B3281" s="11" t="s">
        <v>5779</v>
      </c>
      <c r="C3281" s="12">
        <v>1</v>
      </c>
      <c r="D3281" s="12">
        <v>1</v>
      </c>
      <c r="E3281" s="15">
        <v>43891</v>
      </c>
      <c r="F3281" s="12">
        <v>144</v>
      </c>
      <c r="G3281" s="12">
        <v>21.600000000000009</v>
      </c>
      <c r="H3281" s="17">
        <v>1</v>
      </c>
      <c r="I3281" s="31">
        <v>15.000000000000005</v>
      </c>
      <c r="J3281" s="12">
        <v>122.39999999999999</v>
      </c>
      <c r="K3281" s="11" t="s">
        <v>11</v>
      </c>
      <c r="L3281" s="11" t="s">
        <v>119</v>
      </c>
      <c r="M3281" s="12">
        <v>66.240000000000009</v>
      </c>
      <c r="N3281" s="13">
        <v>56.159999999999982</v>
      </c>
    </row>
    <row r="3282" spans="1:14" x14ac:dyDescent="0.3">
      <c r="A3282" s="7" t="s">
        <v>5780</v>
      </c>
      <c r="B3282" s="11" t="s">
        <v>5781</v>
      </c>
      <c r="C3282" s="12">
        <v>1</v>
      </c>
      <c r="D3282" s="12">
        <v>1</v>
      </c>
      <c r="E3282" s="15">
        <v>43891</v>
      </c>
      <c r="F3282" s="12">
        <v>144</v>
      </c>
      <c r="G3282" s="12">
        <v>21.600000000000009</v>
      </c>
      <c r="H3282" s="17">
        <v>1</v>
      </c>
      <c r="I3282" s="31">
        <v>15.000000000000005</v>
      </c>
      <c r="J3282" s="12">
        <v>122.39999999999999</v>
      </c>
      <c r="K3282" s="11" t="s">
        <v>11</v>
      </c>
      <c r="L3282" s="11" t="s">
        <v>119</v>
      </c>
      <c r="M3282" s="12">
        <v>66.240000000000009</v>
      </c>
      <c r="N3282" s="13">
        <v>56.159999999999982</v>
      </c>
    </row>
    <row r="3283" spans="1:14" x14ac:dyDescent="0.3">
      <c r="A3283" s="7" t="s">
        <v>5782</v>
      </c>
      <c r="B3283" s="11" t="s">
        <v>5783</v>
      </c>
      <c r="C3283" s="12">
        <v>1</v>
      </c>
      <c r="D3283" s="12">
        <v>1</v>
      </c>
      <c r="E3283" s="15">
        <v>43891</v>
      </c>
      <c r="F3283" s="12">
        <v>205</v>
      </c>
      <c r="G3283" s="12">
        <v>30.75</v>
      </c>
      <c r="H3283" s="17">
        <v>1</v>
      </c>
      <c r="I3283" s="31">
        <v>15</v>
      </c>
      <c r="J3283" s="12">
        <v>174.25</v>
      </c>
      <c r="K3283" s="11" t="s">
        <v>14</v>
      </c>
      <c r="L3283" s="11" t="s">
        <v>87</v>
      </c>
      <c r="M3283" s="12">
        <v>36.9</v>
      </c>
      <c r="N3283" s="13">
        <v>137.35</v>
      </c>
    </row>
    <row r="3284" spans="1:14" x14ac:dyDescent="0.3">
      <c r="A3284" s="7" t="s">
        <v>5784</v>
      </c>
      <c r="B3284" s="11" t="s">
        <v>5785</v>
      </c>
      <c r="C3284" s="12">
        <v>1</v>
      </c>
      <c r="D3284" s="12">
        <v>1</v>
      </c>
      <c r="E3284" s="15">
        <v>43891</v>
      </c>
      <c r="F3284" s="12">
        <v>538</v>
      </c>
      <c r="G3284" s="12">
        <v>80.699999999999989</v>
      </c>
      <c r="H3284" s="17">
        <v>1</v>
      </c>
      <c r="I3284" s="31">
        <v>14.999999999999996</v>
      </c>
      <c r="J3284" s="12">
        <v>457.3</v>
      </c>
      <c r="K3284" s="11" t="s">
        <v>44</v>
      </c>
      <c r="L3284" s="11" t="s">
        <v>597</v>
      </c>
      <c r="M3284" s="12">
        <v>129.12</v>
      </c>
      <c r="N3284" s="13">
        <v>328.18</v>
      </c>
    </row>
    <row r="3285" spans="1:14" x14ac:dyDescent="0.3">
      <c r="A3285" s="7" t="s">
        <v>5786</v>
      </c>
      <c r="B3285" s="11" t="s">
        <v>5787</v>
      </c>
      <c r="C3285" s="12">
        <v>1</v>
      </c>
      <c r="D3285" s="12">
        <v>1</v>
      </c>
      <c r="E3285" s="15">
        <v>43891</v>
      </c>
      <c r="F3285" s="12">
        <v>636</v>
      </c>
      <c r="G3285" s="12">
        <v>95.399999999999977</v>
      </c>
      <c r="H3285" s="17">
        <v>1</v>
      </c>
      <c r="I3285" s="31">
        <v>14.999999999999996</v>
      </c>
      <c r="J3285" s="12">
        <v>540.6</v>
      </c>
      <c r="K3285" s="11" t="s">
        <v>41</v>
      </c>
      <c r="L3285" s="11" t="s">
        <v>194</v>
      </c>
      <c r="M3285" s="12">
        <v>216.24</v>
      </c>
      <c r="N3285" s="13">
        <v>324.36</v>
      </c>
    </row>
    <row r="3286" spans="1:14" x14ac:dyDescent="0.3">
      <c r="A3286" s="7" t="s">
        <v>5788</v>
      </c>
      <c r="B3286" s="11" t="s">
        <v>5789</v>
      </c>
      <c r="C3286" s="12">
        <v>1</v>
      </c>
      <c r="D3286" s="12">
        <v>1</v>
      </c>
      <c r="E3286" s="15">
        <v>43891</v>
      </c>
      <c r="F3286" s="12">
        <v>488</v>
      </c>
      <c r="G3286" s="12">
        <v>73.199999999999989</v>
      </c>
      <c r="H3286" s="17">
        <v>1</v>
      </c>
      <c r="I3286" s="31">
        <v>14.999999999999996</v>
      </c>
      <c r="J3286" s="12">
        <v>414.8</v>
      </c>
      <c r="K3286" s="11" t="s">
        <v>44</v>
      </c>
      <c r="L3286" s="11" t="s">
        <v>50</v>
      </c>
      <c r="M3286" s="12">
        <v>156.16</v>
      </c>
      <c r="N3286" s="13">
        <v>258.64</v>
      </c>
    </row>
    <row r="3287" spans="1:14" x14ac:dyDescent="0.3">
      <c r="A3287" s="7" t="s">
        <v>5790</v>
      </c>
      <c r="B3287" s="11" t="s">
        <v>5791</v>
      </c>
      <c r="C3287" s="12">
        <v>1</v>
      </c>
      <c r="D3287" s="12">
        <v>1</v>
      </c>
      <c r="E3287" s="15">
        <v>43891</v>
      </c>
      <c r="F3287" s="12">
        <v>336</v>
      </c>
      <c r="G3287" s="12">
        <v>50.400000000000034</v>
      </c>
      <c r="H3287" s="17">
        <v>1</v>
      </c>
      <c r="I3287" s="31">
        <v>15.000000000000011</v>
      </c>
      <c r="J3287" s="12">
        <v>285.59999999999997</v>
      </c>
      <c r="K3287" s="11" t="s">
        <v>60</v>
      </c>
      <c r="L3287" s="11" t="s">
        <v>247</v>
      </c>
      <c r="M3287" s="12">
        <v>120.96</v>
      </c>
      <c r="N3287" s="13">
        <v>164.64</v>
      </c>
    </row>
    <row r="3288" spans="1:14" x14ac:dyDescent="0.3">
      <c r="A3288" s="7" t="s">
        <v>5792</v>
      </c>
      <c r="B3288" s="11" t="s">
        <v>5793</v>
      </c>
      <c r="C3288" s="12">
        <v>1</v>
      </c>
      <c r="D3288" s="12">
        <v>1</v>
      </c>
      <c r="E3288" s="15">
        <v>43891</v>
      </c>
      <c r="F3288" s="12">
        <v>345</v>
      </c>
      <c r="G3288" s="12">
        <v>51.75</v>
      </c>
      <c r="H3288" s="17">
        <v>1</v>
      </c>
      <c r="I3288" s="31">
        <v>15</v>
      </c>
      <c r="J3288" s="12">
        <v>293.25</v>
      </c>
      <c r="K3288" s="11" t="s">
        <v>63</v>
      </c>
      <c r="L3288" s="11" t="s">
        <v>116</v>
      </c>
      <c r="M3288" s="12">
        <v>106.95</v>
      </c>
      <c r="N3288" s="13">
        <v>186.3</v>
      </c>
    </row>
    <row r="3289" spans="1:14" x14ac:dyDescent="0.3">
      <c r="A3289" s="7" t="s">
        <v>5794</v>
      </c>
      <c r="B3289" s="11" t="s">
        <v>5795</v>
      </c>
      <c r="C3289" s="12">
        <v>1</v>
      </c>
      <c r="D3289" s="12">
        <v>1</v>
      </c>
      <c r="E3289" s="15">
        <v>43891</v>
      </c>
      <c r="F3289" s="12">
        <v>383</v>
      </c>
      <c r="G3289" s="12">
        <v>57.449999999999989</v>
      </c>
      <c r="H3289" s="17">
        <v>1</v>
      </c>
      <c r="I3289" s="31">
        <v>14.999999999999996</v>
      </c>
      <c r="J3289" s="12">
        <v>325.55</v>
      </c>
      <c r="K3289" s="11" t="s">
        <v>63</v>
      </c>
      <c r="L3289" s="11" t="s">
        <v>66</v>
      </c>
      <c r="M3289" s="12">
        <v>122.56</v>
      </c>
      <c r="N3289" s="13">
        <v>202.99</v>
      </c>
    </row>
    <row r="3290" spans="1:14" x14ac:dyDescent="0.3">
      <c r="A3290" s="7" t="s">
        <v>5796</v>
      </c>
      <c r="B3290" s="11" t="s">
        <v>5797</v>
      </c>
      <c r="C3290" s="12">
        <v>1</v>
      </c>
      <c r="D3290" s="12">
        <v>1</v>
      </c>
      <c r="E3290" s="15">
        <v>43891</v>
      </c>
      <c r="F3290" s="12">
        <v>345</v>
      </c>
      <c r="G3290" s="12">
        <v>51.75</v>
      </c>
      <c r="H3290" s="17">
        <v>1</v>
      </c>
      <c r="I3290" s="31">
        <v>15</v>
      </c>
      <c r="J3290" s="12">
        <v>293.25</v>
      </c>
      <c r="K3290" s="11" t="s">
        <v>63</v>
      </c>
      <c r="L3290" s="11" t="s">
        <v>116</v>
      </c>
      <c r="M3290" s="12">
        <v>106.95</v>
      </c>
      <c r="N3290" s="13">
        <v>186.3</v>
      </c>
    </row>
    <row r="3291" spans="1:14" x14ac:dyDescent="0.3">
      <c r="A3291" s="7" t="s">
        <v>5798</v>
      </c>
      <c r="B3291" s="11" t="s">
        <v>5799</v>
      </c>
      <c r="C3291" s="12">
        <v>1</v>
      </c>
      <c r="D3291" s="12">
        <v>1</v>
      </c>
      <c r="E3291" s="15">
        <v>43891</v>
      </c>
      <c r="F3291" s="12">
        <v>383</v>
      </c>
      <c r="G3291" s="12">
        <v>57.449999999999989</v>
      </c>
      <c r="H3291" s="17">
        <v>1</v>
      </c>
      <c r="I3291" s="31">
        <v>14.999999999999996</v>
      </c>
      <c r="J3291" s="12">
        <v>325.55</v>
      </c>
      <c r="K3291" s="11" t="s">
        <v>63</v>
      </c>
      <c r="L3291" s="11" t="s">
        <v>66</v>
      </c>
      <c r="M3291" s="12">
        <v>122.56</v>
      </c>
      <c r="N3291" s="13">
        <v>202.99</v>
      </c>
    </row>
    <row r="3292" spans="1:14" x14ac:dyDescent="0.3">
      <c r="A3292" s="7" t="s">
        <v>5800</v>
      </c>
      <c r="B3292" s="11" t="s">
        <v>5801</v>
      </c>
      <c r="C3292" s="12">
        <v>1</v>
      </c>
      <c r="D3292" s="12">
        <v>1</v>
      </c>
      <c r="E3292" s="15">
        <v>43891</v>
      </c>
      <c r="F3292" s="12">
        <v>168</v>
      </c>
      <c r="G3292" s="12">
        <v>25.200000000000017</v>
      </c>
      <c r="H3292" s="17">
        <v>1</v>
      </c>
      <c r="I3292" s="31">
        <v>15.000000000000011</v>
      </c>
      <c r="J3292" s="12">
        <v>142.79999999999998</v>
      </c>
      <c r="K3292" s="11" t="s">
        <v>11</v>
      </c>
      <c r="L3292" s="11" t="s">
        <v>12</v>
      </c>
      <c r="M3292" s="12">
        <v>25.2</v>
      </c>
      <c r="N3292" s="13">
        <v>117.59999999999998</v>
      </c>
    </row>
    <row r="3293" spans="1:14" x14ac:dyDescent="0.3">
      <c r="A3293" s="7" t="s">
        <v>5802</v>
      </c>
      <c r="B3293" s="11" t="s">
        <v>5803</v>
      </c>
      <c r="C3293" s="12">
        <v>1</v>
      </c>
      <c r="D3293" s="12">
        <v>1</v>
      </c>
      <c r="E3293" s="15">
        <v>43891</v>
      </c>
      <c r="F3293" s="12">
        <v>172</v>
      </c>
      <c r="G3293" s="12">
        <v>25.800000000000011</v>
      </c>
      <c r="H3293" s="17">
        <v>1</v>
      </c>
      <c r="I3293" s="31">
        <v>15.000000000000007</v>
      </c>
      <c r="J3293" s="12">
        <v>146.19999999999999</v>
      </c>
      <c r="K3293" s="11" t="s">
        <v>11</v>
      </c>
      <c r="L3293" s="11" t="s">
        <v>71</v>
      </c>
      <c r="M3293" s="12">
        <v>65.36</v>
      </c>
      <c r="N3293" s="13">
        <v>80.839999999999989</v>
      </c>
    </row>
    <row r="3294" spans="1:14" x14ac:dyDescent="0.3">
      <c r="A3294" s="7" t="s">
        <v>5804</v>
      </c>
      <c r="B3294" s="11" t="s">
        <v>5805</v>
      </c>
      <c r="C3294" s="12">
        <v>1</v>
      </c>
      <c r="D3294" s="12">
        <v>1</v>
      </c>
      <c r="E3294" s="15">
        <v>43891</v>
      </c>
      <c r="F3294" s="12">
        <v>579</v>
      </c>
      <c r="G3294" s="12">
        <v>86.850000000000023</v>
      </c>
      <c r="H3294" s="17">
        <v>1</v>
      </c>
      <c r="I3294" s="31">
        <v>15.000000000000005</v>
      </c>
      <c r="J3294" s="12">
        <v>492.15</v>
      </c>
      <c r="K3294" s="11" t="s">
        <v>41</v>
      </c>
      <c r="L3294" s="11" t="s">
        <v>197</v>
      </c>
      <c r="M3294" s="12">
        <v>167.91</v>
      </c>
      <c r="N3294" s="13">
        <v>324.24</v>
      </c>
    </row>
    <row r="3295" spans="1:14" x14ac:dyDescent="0.3">
      <c r="A3295" s="7" t="s">
        <v>5806</v>
      </c>
      <c r="B3295" s="11" t="s">
        <v>5807</v>
      </c>
      <c r="C3295" s="12">
        <v>1</v>
      </c>
      <c r="D3295" s="12">
        <v>1</v>
      </c>
      <c r="E3295" s="15">
        <v>43891</v>
      </c>
      <c r="F3295" s="12">
        <v>523</v>
      </c>
      <c r="G3295" s="12">
        <v>78.449999999999989</v>
      </c>
      <c r="H3295" s="17">
        <v>1</v>
      </c>
      <c r="I3295" s="31">
        <v>14.999999999999996</v>
      </c>
      <c r="J3295" s="12">
        <v>444.55</v>
      </c>
      <c r="K3295" s="11" t="s">
        <v>44</v>
      </c>
      <c r="L3295" s="11" t="s">
        <v>45</v>
      </c>
      <c r="M3295" s="12">
        <v>156.9</v>
      </c>
      <c r="N3295" s="13">
        <v>287.64999999999998</v>
      </c>
    </row>
    <row r="3296" spans="1:14" x14ac:dyDescent="0.3">
      <c r="A3296" s="7" t="s">
        <v>5808</v>
      </c>
      <c r="B3296" s="11" t="s">
        <v>5809</v>
      </c>
      <c r="C3296" s="12">
        <v>1</v>
      </c>
      <c r="D3296" s="12">
        <v>1</v>
      </c>
      <c r="E3296" s="15">
        <v>43891</v>
      </c>
      <c r="F3296" s="12">
        <v>383</v>
      </c>
      <c r="G3296" s="12">
        <v>57.449999999999989</v>
      </c>
      <c r="H3296" s="17">
        <v>1</v>
      </c>
      <c r="I3296" s="31">
        <v>14.999999999999996</v>
      </c>
      <c r="J3296" s="12">
        <v>325.55</v>
      </c>
      <c r="K3296" s="11" t="s">
        <v>63</v>
      </c>
      <c r="L3296" s="11" t="s">
        <v>66</v>
      </c>
      <c r="M3296" s="12">
        <v>122.56</v>
      </c>
      <c r="N3296" s="13">
        <v>202.99</v>
      </c>
    </row>
    <row r="3297" spans="1:14" x14ac:dyDescent="0.3">
      <c r="A3297" s="7" t="s">
        <v>5810</v>
      </c>
      <c r="B3297" s="11" t="s">
        <v>5811</v>
      </c>
      <c r="C3297" s="12">
        <v>1</v>
      </c>
      <c r="D3297" s="12">
        <v>1</v>
      </c>
      <c r="E3297" s="15">
        <v>43891</v>
      </c>
      <c r="F3297" s="12">
        <v>383</v>
      </c>
      <c r="G3297" s="12">
        <v>57.449999999999989</v>
      </c>
      <c r="H3297" s="17">
        <v>1</v>
      </c>
      <c r="I3297" s="31">
        <v>14.999999999999996</v>
      </c>
      <c r="J3297" s="12">
        <v>325.55</v>
      </c>
      <c r="K3297" s="11" t="s">
        <v>63</v>
      </c>
      <c r="L3297" s="11" t="s">
        <v>66</v>
      </c>
      <c r="M3297" s="12">
        <v>122.56</v>
      </c>
      <c r="N3297" s="13">
        <v>202.99</v>
      </c>
    </row>
    <row r="3298" spans="1:14" x14ac:dyDescent="0.3">
      <c r="A3298" s="7" t="s">
        <v>5812</v>
      </c>
      <c r="B3298" s="11" t="s">
        <v>5813</v>
      </c>
      <c r="C3298" s="12">
        <v>1</v>
      </c>
      <c r="D3298" s="12">
        <v>1</v>
      </c>
      <c r="E3298" s="15">
        <v>43891</v>
      </c>
      <c r="F3298" s="12">
        <v>345</v>
      </c>
      <c r="G3298" s="12">
        <v>51.75</v>
      </c>
      <c r="H3298" s="17">
        <v>1</v>
      </c>
      <c r="I3298" s="31">
        <v>15</v>
      </c>
      <c r="J3298" s="12">
        <v>293.25</v>
      </c>
      <c r="K3298" s="11" t="s">
        <v>63</v>
      </c>
      <c r="L3298" s="11" t="s">
        <v>116</v>
      </c>
      <c r="M3298" s="12">
        <v>106.95</v>
      </c>
      <c r="N3298" s="13">
        <v>186.3</v>
      </c>
    </row>
    <row r="3299" spans="1:14" x14ac:dyDescent="0.3">
      <c r="A3299" s="7" t="s">
        <v>5814</v>
      </c>
      <c r="B3299" s="11" t="s">
        <v>5815</v>
      </c>
      <c r="C3299" s="12">
        <v>1</v>
      </c>
      <c r="D3299" s="12">
        <v>1</v>
      </c>
      <c r="E3299" s="15">
        <v>43891</v>
      </c>
      <c r="F3299" s="12">
        <v>383</v>
      </c>
      <c r="G3299" s="12">
        <v>57.449999999999989</v>
      </c>
      <c r="H3299" s="17">
        <v>1</v>
      </c>
      <c r="I3299" s="31">
        <v>14.999999999999996</v>
      </c>
      <c r="J3299" s="12">
        <v>325.55</v>
      </c>
      <c r="K3299" s="11" t="s">
        <v>63</v>
      </c>
      <c r="L3299" s="11" t="s">
        <v>66</v>
      </c>
      <c r="M3299" s="12">
        <v>122.56</v>
      </c>
      <c r="N3299" s="13">
        <v>202.99</v>
      </c>
    </row>
    <row r="3300" spans="1:14" x14ac:dyDescent="0.3">
      <c r="A3300" s="7" t="s">
        <v>5816</v>
      </c>
      <c r="B3300" s="11" t="s">
        <v>5817</v>
      </c>
      <c r="C3300" s="12">
        <v>1</v>
      </c>
      <c r="D3300" s="12">
        <v>1</v>
      </c>
      <c r="E3300" s="15">
        <v>43891</v>
      </c>
      <c r="F3300" s="12">
        <v>636</v>
      </c>
      <c r="G3300" s="12">
        <v>95.399999999999977</v>
      </c>
      <c r="H3300" s="17">
        <v>1</v>
      </c>
      <c r="I3300" s="31">
        <v>14.999999999999996</v>
      </c>
      <c r="J3300" s="12">
        <v>540.6</v>
      </c>
      <c r="K3300" s="11" t="s">
        <v>41</v>
      </c>
      <c r="L3300" s="11" t="s">
        <v>194</v>
      </c>
      <c r="M3300" s="12">
        <v>216.24</v>
      </c>
      <c r="N3300" s="13">
        <v>324.36</v>
      </c>
    </row>
    <row r="3301" spans="1:14" x14ac:dyDescent="0.3">
      <c r="A3301" s="7" t="s">
        <v>5818</v>
      </c>
      <c r="B3301" s="11" t="s">
        <v>5819</v>
      </c>
      <c r="C3301" s="12">
        <v>1</v>
      </c>
      <c r="D3301" s="12">
        <v>1</v>
      </c>
      <c r="E3301" s="15">
        <v>43891</v>
      </c>
      <c r="F3301" s="12">
        <v>488</v>
      </c>
      <c r="G3301" s="12">
        <v>73.199999999999989</v>
      </c>
      <c r="H3301" s="17">
        <v>1</v>
      </c>
      <c r="I3301" s="31">
        <v>14.999999999999996</v>
      </c>
      <c r="J3301" s="12">
        <v>414.8</v>
      </c>
      <c r="K3301" s="11" t="s">
        <v>44</v>
      </c>
      <c r="L3301" s="11" t="s">
        <v>50</v>
      </c>
      <c r="M3301" s="12">
        <v>156.16</v>
      </c>
      <c r="N3301" s="13">
        <v>258.64</v>
      </c>
    </row>
    <row r="3302" spans="1:14" x14ac:dyDescent="0.3">
      <c r="A3302" s="7" t="s">
        <v>5820</v>
      </c>
      <c r="B3302" s="11" t="s">
        <v>5821</v>
      </c>
      <c r="C3302" s="12">
        <v>1</v>
      </c>
      <c r="D3302" s="12">
        <v>1</v>
      </c>
      <c r="E3302" s="15">
        <v>43891</v>
      </c>
      <c r="F3302" s="12">
        <v>283</v>
      </c>
      <c r="G3302" s="12">
        <v>42.450000000000017</v>
      </c>
      <c r="H3302" s="17">
        <v>1</v>
      </c>
      <c r="I3302" s="31">
        <v>15.000000000000005</v>
      </c>
      <c r="J3302" s="12">
        <v>240.54999999999998</v>
      </c>
      <c r="K3302" s="11" t="s">
        <v>60</v>
      </c>
      <c r="L3302" s="11" t="s">
        <v>745</v>
      </c>
      <c r="M3302" s="12">
        <v>82.07</v>
      </c>
      <c r="N3302" s="13">
        <v>158.47999999999999</v>
      </c>
    </row>
    <row r="3303" spans="1:14" x14ac:dyDescent="0.3">
      <c r="A3303" s="7" t="s">
        <v>5822</v>
      </c>
      <c r="B3303" s="11" t="s">
        <v>5823</v>
      </c>
      <c r="C3303" s="12">
        <v>1</v>
      </c>
      <c r="D3303" s="12">
        <v>1</v>
      </c>
      <c r="E3303" s="15">
        <v>43891</v>
      </c>
      <c r="F3303" s="12">
        <v>447</v>
      </c>
      <c r="G3303" s="12">
        <v>67.050000000000011</v>
      </c>
      <c r="H3303" s="17">
        <v>1</v>
      </c>
      <c r="I3303" s="31">
        <v>15.000000000000002</v>
      </c>
      <c r="J3303" s="12">
        <v>379.95</v>
      </c>
      <c r="K3303" s="11" t="s">
        <v>63</v>
      </c>
      <c r="L3303" s="11" t="s">
        <v>64</v>
      </c>
      <c r="M3303" s="12">
        <v>156.44999999999999</v>
      </c>
      <c r="N3303" s="13">
        <v>223.5</v>
      </c>
    </row>
    <row r="3304" spans="1:14" x14ac:dyDescent="0.3">
      <c r="A3304" s="7" t="s">
        <v>5824</v>
      </c>
      <c r="B3304" s="11" t="s">
        <v>5825</v>
      </c>
      <c r="C3304" s="12">
        <v>1</v>
      </c>
      <c r="D3304" s="12">
        <v>1</v>
      </c>
      <c r="E3304" s="15">
        <v>43891</v>
      </c>
      <c r="F3304" s="12">
        <v>345</v>
      </c>
      <c r="G3304" s="12">
        <v>51.75</v>
      </c>
      <c r="H3304" s="17">
        <v>1</v>
      </c>
      <c r="I3304" s="31">
        <v>15</v>
      </c>
      <c r="J3304" s="12">
        <v>293.25</v>
      </c>
      <c r="K3304" s="11" t="s">
        <v>63</v>
      </c>
      <c r="L3304" s="11" t="s">
        <v>116</v>
      </c>
      <c r="M3304" s="12">
        <v>106.95</v>
      </c>
      <c r="N3304" s="13">
        <v>186.3</v>
      </c>
    </row>
    <row r="3305" spans="1:14" x14ac:dyDescent="0.3">
      <c r="A3305" s="7" t="s">
        <v>5826</v>
      </c>
      <c r="B3305" s="11" t="s">
        <v>5827</v>
      </c>
      <c r="C3305" s="12">
        <v>1</v>
      </c>
      <c r="D3305" s="12">
        <v>1</v>
      </c>
      <c r="E3305" s="15">
        <v>43891</v>
      </c>
      <c r="F3305" s="12">
        <v>447</v>
      </c>
      <c r="G3305" s="12">
        <v>67.050000000000011</v>
      </c>
      <c r="H3305" s="17">
        <v>1</v>
      </c>
      <c r="I3305" s="31">
        <v>15.000000000000002</v>
      </c>
      <c r="J3305" s="12">
        <v>379.95</v>
      </c>
      <c r="K3305" s="11" t="s">
        <v>63</v>
      </c>
      <c r="L3305" s="11" t="s">
        <v>64</v>
      </c>
      <c r="M3305" s="12">
        <v>156.44999999999999</v>
      </c>
      <c r="N3305" s="13">
        <v>223.5</v>
      </c>
    </row>
    <row r="3306" spans="1:14" x14ac:dyDescent="0.3">
      <c r="A3306" s="7" t="s">
        <v>5828</v>
      </c>
      <c r="B3306" s="11" t="s">
        <v>5829</v>
      </c>
      <c r="C3306" s="12">
        <v>1</v>
      </c>
      <c r="D3306" s="12">
        <v>1</v>
      </c>
      <c r="E3306" s="15">
        <v>43891</v>
      </c>
      <c r="F3306" s="12">
        <v>447</v>
      </c>
      <c r="G3306" s="12">
        <v>67.050000000000011</v>
      </c>
      <c r="H3306" s="17">
        <v>1</v>
      </c>
      <c r="I3306" s="31">
        <v>15.000000000000002</v>
      </c>
      <c r="J3306" s="12">
        <v>379.95</v>
      </c>
      <c r="K3306" s="11" t="s">
        <v>63</v>
      </c>
      <c r="L3306" s="11" t="s">
        <v>64</v>
      </c>
      <c r="M3306" s="12">
        <v>156.44999999999999</v>
      </c>
      <c r="N3306" s="13">
        <v>223.5</v>
      </c>
    </row>
    <row r="3307" spans="1:14" x14ac:dyDescent="0.3">
      <c r="A3307" s="7" t="s">
        <v>5830</v>
      </c>
      <c r="B3307" s="11" t="s">
        <v>5831</v>
      </c>
      <c r="C3307" s="12">
        <v>1</v>
      </c>
      <c r="D3307" s="12">
        <v>1</v>
      </c>
      <c r="E3307" s="15">
        <v>43891</v>
      </c>
      <c r="F3307" s="12">
        <v>168</v>
      </c>
      <c r="G3307" s="12">
        <v>25.200000000000017</v>
      </c>
      <c r="H3307" s="17">
        <v>1</v>
      </c>
      <c r="I3307" s="31">
        <v>15.000000000000011</v>
      </c>
      <c r="J3307" s="12">
        <v>142.79999999999998</v>
      </c>
      <c r="K3307" s="11" t="s">
        <v>11</v>
      </c>
      <c r="L3307" s="11" t="s">
        <v>121</v>
      </c>
      <c r="M3307" s="12">
        <v>75.600000000000009</v>
      </c>
      <c r="N3307" s="13">
        <v>67.199999999999974</v>
      </c>
    </row>
    <row r="3308" spans="1:14" x14ac:dyDescent="0.3">
      <c r="A3308" s="7" t="s">
        <v>5832</v>
      </c>
      <c r="B3308" s="11" t="s">
        <v>5833</v>
      </c>
      <c r="C3308" s="12">
        <v>1</v>
      </c>
      <c r="D3308" s="12">
        <v>1</v>
      </c>
      <c r="E3308" s="15">
        <v>43891</v>
      </c>
      <c r="F3308" s="12">
        <v>636</v>
      </c>
      <c r="G3308" s="12">
        <v>95.399999999999977</v>
      </c>
      <c r="H3308" s="17">
        <v>1</v>
      </c>
      <c r="I3308" s="31">
        <v>14.999999999999996</v>
      </c>
      <c r="J3308" s="12">
        <v>540.6</v>
      </c>
      <c r="K3308" s="11" t="s">
        <v>41</v>
      </c>
      <c r="L3308" s="11" t="s">
        <v>194</v>
      </c>
      <c r="M3308" s="12">
        <v>216.24</v>
      </c>
      <c r="N3308" s="13">
        <v>324.36</v>
      </c>
    </row>
    <row r="3309" spans="1:14" x14ac:dyDescent="0.3">
      <c r="A3309" s="7" t="s">
        <v>5834</v>
      </c>
      <c r="B3309" s="11" t="s">
        <v>5835</v>
      </c>
      <c r="C3309" s="12">
        <v>1</v>
      </c>
      <c r="D3309" s="12">
        <v>1</v>
      </c>
      <c r="E3309" s="15">
        <v>43891</v>
      </c>
      <c r="F3309" s="12">
        <v>488</v>
      </c>
      <c r="G3309" s="12">
        <v>73.199999999999989</v>
      </c>
      <c r="H3309" s="17">
        <v>1</v>
      </c>
      <c r="I3309" s="31">
        <v>14.999999999999996</v>
      </c>
      <c r="J3309" s="12">
        <v>414.8</v>
      </c>
      <c r="K3309" s="11" t="s">
        <v>44</v>
      </c>
      <c r="L3309" s="11" t="s">
        <v>50</v>
      </c>
      <c r="M3309" s="12">
        <v>156.16</v>
      </c>
      <c r="N3309" s="13">
        <v>258.64</v>
      </c>
    </row>
    <row r="3310" spans="1:14" x14ac:dyDescent="0.3">
      <c r="A3310" s="7" t="s">
        <v>5836</v>
      </c>
      <c r="B3310" s="11" t="s">
        <v>5837</v>
      </c>
      <c r="C3310" s="12">
        <v>1</v>
      </c>
      <c r="D3310" s="12">
        <v>1</v>
      </c>
      <c r="E3310" s="15">
        <v>43891</v>
      </c>
      <c r="F3310" s="12">
        <v>336</v>
      </c>
      <c r="G3310" s="12">
        <v>50.400000000000034</v>
      </c>
      <c r="H3310" s="17">
        <v>1</v>
      </c>
      <c r="I3310" s="31">
        <v>15.000000000000011</v>
      </c>
      <c r="J3310" s="12">
        <v>285.59999999999997</v>
      </c>
      <c r="K3310" s="11" t="s">
        <v>60</v>
      </c>
      <c r="L3310" s="11" t="s">
        <v>247</v>
      </c>
      <c r="M3310" s="12">
        <v>120.96</v>
      </c>
      <c r="N3310" s="13">
        <v>164.64</v>
      </c>
    </row>
    <row r="3311" spans="1:14" x14ac:dyDescent="0.3">
      <c r="A3311" s="7" t="s">
        <v>5838</v>
      </c>
      <c r="B3311" s="11" t="s">
        <v>5839</v>
      </c>
      <c r="C3311" s="12">
        <v>1</v>
      </c>
      <c r="D3311" s="12">
        <v>1</v>
      </c>
      <c r="E3311" s="15">
        <v>43891</v>
      </c>
      <c r="F3311" s="12">
        <v>293</v>
      </c>
      <c r="G3311" s="12">
        <v>43.950000000000017</v>
      </c>
      <c r="H3311" s="17">
        <v>1</v>
      </c>
      <c r="I3311" s="31">
        <v>15.000000000000005</v>
      </c>
      <c r="J3311" s="12">
        <v>249.04999999999998</v>
      </c>
      <c r="K3311" s="11" t="s">
        <v>60</v>
      </c>
      <c r="L3311" s="11" t="s">
        <v>250</v>
      </c>
      <c r="M3311" s="12">
        <v>90.83</v>
      </c>
      <c r="N3311" s="13">
        <v>158.21999999999997</v>
      </c>
    </row>
    <row r="3312" spans="1:14" x14ac:dyDescent="0.3">
      <c r="A3312" s="7" t="s">
        <v>5840</v>
      </c>
      <c r="B3312" s="11" t="s">
        <v>5841</v>
      </c>
      <c r="C3312" s="12">
        <v>1</v>
      </c>
      <c r="D3312" s="12">
        <v>1</v>
      </c>
      <c r="E3312" s="15">
        <v>43891</v>
      </c>
      <c r="F3312" s="12">
        <v>383</v>
      </c>
      <c r="G3312" s="12">
        <v>57.449999999999989</v>
      </c>
      <c r="H3312" s="17">
        <v>1</v>
      </c>
      <c r="I3312" s="31">
        <v>14.999999999999996</v>
      </c>
      <c r="J3312" s="12">
        <v>325.55</v>
      </c>
      <c r="K3312" s="11" t="s">
        <v>63</v>
      </c>
      <c r="L3312" s="11" t="s">
        <v>66</v>
      </c>
      <c r="M3312" s="12">
        <v>122.56</v>
      </c>
      <c r="N3312" s="13">
        <v>202.99</v>
      </c>
    </row>
    <row r="3313" spans="1:14" x14ac:dyDescent="0.3">
      <c r="A3313" s="7" t="s">
        <v>5842</v>
      </c>
      <c r="B3313" s="11" t="s">
        <v>5843</v>
      </c>
      <c r="C3313" s="12">
        <v>1</v>
      </c>
      <c r="D3313" s="12">
        <v>1</v>
      </c>
      <c r="E3313" s="15">
        <v>43891</v>
      </c>
      <c r="F3313" s="12">
        <v>447</v>
      </c>
      <c r="G3313" s="12">
        <v>67.050000000000011</v>
      </c>
      <c r="H3313" s="17">
        <v>1</v>
      </c>
      <c r="I3313" s="31">
        <v>15.000000000000002</v>
      </c>
      <c r="J3313" s="12">
        <v>379.95</v>
      </c>
      <c r="K3313" s="11" t="s">
        <v>63</v>
      </c>
      <c r="L3313" s="11" t="s">
        <v>64</v>
      </c>
      <c r="M3313" s="12">
        <v>156.44999999999999</v>
      </c>
      <c r="N3313" s="13">
        <v>223.5</v>
      </c>
    </row>
    <row r="3314" spans="1:14" x14ac:dyDescent="0.3">
      <c r="A3314" s="7" t="s">
        <v>5844</v>
      </c>
      <c r="B3314" s="11" t="s">
        <v>5845</v>
      </c>
      <c r="C3314" s="12">
        <v>1</v>
      </c>
      <c r="D3314" s="12">
        <v>1</v>
      </c>
      <c r="E3314" s="15">
        <v>43891</v>
      </c>
      <c r="F3314" s="12">
        <v>579</v>
      </c>
      <c r="G3314" s="12">
        <v>86.850000000000023</v>
      </c>
      <c r="H3314" s="17">
        <v>1</v>
      </c>
      <c r="I3314" s="31">
        <v>15.000000000000005</v>
      </c>
      <c r="J3314" s="12">
        <v>492.15</v>
      </c>
      <c r="K3314" s="11" t="s">
        <v>41</v>
      </c>
      <c r="L3314" s="11" t="s">
        <v>197</v>
      </c>
      <c r="M3314" s="12">
        <v>167.91</v>
      </c>
      <c r="N3314" s="13">
        <v>324.24</v>
      </c>
    </row>
    <row r="3315" spans="1:14" x14ac:dyDescent="0.3">
      <c r="A3315" s="7" t="s">
        <v>5846</v>
      </c>
      <c r="B3315" s="11" t="s">
        <v>5847</v>
      </c>
      <c r="C3315" s="12">
        <v>1</v>
      </c>
      <c r="D3315" s="12">
        <v>1</v>
      </c>
      <c r="E3315" s="15">
        <v>43891</v>
      </c>
      <c r="F3315" s="12">
        <v>506</v>
      </c>
      <c r="G3315" s="12">
        <v>75.900000000000034</v>
      </c>
      <c r="H3315" s="17">
        <v>1</v>
      </c>
      <c r="I3315" s="31">
        <v>15.000000000000007</v>
      </c>
      <c r="J3315" s="12">
        <v>430.09999999999997</v>
      </c>
      <c r="K3315" s="11" t="s">
        <v>44</v>
      </c>
      <c r="L3315" s="11" t="s">
        <v>58</v>
      </c>
      <c r="M3315" s="12">
        <v>146.73999999999998</v>
      </c>
      <c r="N3315" s="13">
        <v>283.36</v>
      </c>
    </row>
    <row r="3316" spans="1:14" x14ac:dyDescent="0.3">
      <c r="A3316" s="7" t="s">
        <v>5848</v>
      </c>
      <c r="B3316" s="11" t="s">
        <v>5849</v>
      </c>
      <c r="C3316" s="12">
        <v>1</v>
      </c>
      <c r="D3316" s="12">
        <v>1</v>
      </c>
      <c r="E3316" s="15">
        <v>43891</v>
      </c>
      <c r="F3316" s="12">
        <v>283</v>
      </c>
      <c r="G3316" s="12">
        <v>42.450000000000017</v>
      </c>
      <c r="H3316" s="17">
        <v>1</v>
      </c>
      <c r="I3316" s="31">
        <v>15.000000000000005</v>
      </c>
      <c r="J3316" s="12">
        <v>240.54999999999998</v>
      </c>
      <c r="K3316" s="11" t="s">
        <v>60</v>
      </c>
      <c r="L3316" s="11" t="s">
        <v>745</v>
      </c>
      <c r="M3316" s="12">
        <v>82.07</v>
      </c>
      <c r="N3316" s="13">
        <v>158.47999999999999</v>
      </c>
    </row>
    <row r="3317" spans="1:14" x14ac:dyDescent="0.3">
      <c r="A3317" s="7" t="s">
        <v>5850</v>
      </c>
      <c r="B3317" s="11" t="s">
        <v>5851</v>
      </c>
      <c r="C3317" s="12">
        <v>1</v>
      </c>
      <c r="D3317" s="12">
        <v>1</v>
      </c>
      <c r="E3317" s="15">
        <v>43891</v>
      </c>
      <c r="F3317" s="12">
        <v>312</v>
      </c>
      <c r="G3317" s="12">
        <v>46.800000000000011</v>
      </c>
      <c r="H3317" s="17">
        <v>1</v>
      </c>
      <c r="I3317" s="31">
        <v>15.000000000000005</v>
      </c>
      <c r="J3317" s="12">
        <v>265.2</v>
      </c>
      <c r="K3317" s="11" t="s">
        <v>60</v>
      </c>
      <c r="L3317" s="11" t="s">
        <v>61</v>
      </c>
      <c r="M3317" s="12">
        <v>99.84</v>
      </c>
      <c r="N3317" s="13">
        <v>165.35999999999999</v>
      </c>
    </row>
    <row r="3318" spans="1:14" x14ac:dyDescent="0.3">
      <c r="A3318" s="7" t="s">
        <v>5852</v>
      </c>
      <c r="B3318" s="11" t="s">
        <v>5853</v>
      </c>
      <c r="C3318" s="12">
        <v>1</v>
      </c>
      <c r="D3318" s="12">
        <v>1</v>
      </c>
      <c r="E3318" s="15">
        <v>43891</v>
      </c>
      <c r="F3318" s="12">
        <v>345</v>
      </c>
      <c r="G3318" s="12">
        <v>51.75</v>
      </c>
      <c r="H3318" s="17">
        <v>1</v>
      </c>
      <c r="I3318" s="31">
        <v>15</v>
      </c>
      <c r="J3318" s="12">
        <v>293.25</v>
      </c>
      <c r="K3318" s="11" t="s">
        <v>63</v>
      </c>
      <c r="L3318" s="11" t="s">
        <v>116</v>
      </c>
      <c r="M3318" s="12">
        <v>106.95</v>
      </c>
      <c r="N3318" s="13">
        <v>186.3</v>
      </c>
    </row>
    <row r="3319" spans="1:14" x14ac:dyDescent="0.3">
      <c r="A3319" s="7" t="s">
        <v>5854</v>
      </c>
      <c r="B3319" s="11" t="s">
        <v>5855</v>
      </c>
      <c r="C3319" s="12">
        <v>1</v>
      </c>
      <c r="D3319" s="12">
        <v>1</v>
      </c>
      <c r="E3319" s="15">
        <v>43891</v>
      </c>
      <c r="F3319" s="12">
        <v>383</v>
      </c>
      <c r="G3319" s="12">
        <v>57.449999999999989</v>
      </c>
      <c r="H3319" s="17">
        <v>1</v>
      </c>
      <c r="I3319" s="31">
        <v>14.999999999999996</v>
      </c>
      <c r="J3319" s="12">
        <v>325.55</v>
      </c>
      <c r="K3319" s="11" t="s">
        <v>63</v>
      </c>
      <c r="L3319" s="11" t="s">
        <v>66</v>
      </c>
      <c r="M3319" s="12">
        <v>122.56</v>
      </c>
      <c r="N3319" s="13">
        <v>202.99</v>
      </c>
    </row>
    <row r="3320" spans="1:14" x14ac:dyDescent="0.3">
      <c r="A3320" s="7" t="s">
        <v>5856</v>
      </c>
      <c r="B3320" s="11" t="s">
        <v>5857</v>
      </c>
      <c r="C3320" s="12">
        <v>1</v>
      </c>
      <c r="D3320" s="12">
        <v>1</v>
      </c>
      <c r="E3320" s="15">
        <v>43891</v>
      </c>
      <c r="F3320" s="12">
        <v>447</v>
      </c>
      <c r="G3320" s="12">
        <v>67.050000000000011</v>
      </c>
      <c r="H3320" s="17">
        <v>1</v>
      </c>
      <c r="I3320" s="31">
        <v>15.000000000000002</v>
      </c>
      <c r="J3320" s="12">
        <v>379.95</v>
      </c>
      <c r="K3320" s="11" t="s">
        <v>63</v>
      </c>
      <c r="L3320" s="11" t="s">
        <v>64</v>
      </c>
      <c r="M3320" s="12">
        <v>156.44999999999999</v>
      </c>
      <c r="N3320" s="13">
        <v>223.5</v>
      </c>
    </row>
    <row r="3321" spans="1:14" x14ac:dyDescent="0.3">
      <c r="A3321" s="7" t="s">
        <v>5858</v>
      </c>
      <c r="B3321" s="11" t="s">
        <v>5859</v>
      </c>
      <c r="C3321" s="12">
        <v>1</v>
      </c>
      <c r="D3321" s="12">
        <v>1</v>
      </c>
      <c r="E3321" s="15">
        <v>43891</v>
      </c>
      <c r="F3321" s="12">
        <v>312</v>
      </c>
      <c r="G3321" s="12">
        <v>46.800000000000011</v>
      </c>
      <c r="H3321" s="17">
        <v>1</v>
      </c>
      <c r="I3321" s="31">
        <v>15.000000000000005</v>
      </c>
      <c r="J3321" s="12">
        <v>265.2</v>
      </c>
      <c r="K3321" s="11" t="s">
        <v>38</v>
      </c>
      <c r="L3321" s="11" t="s">
        <v>1389</v>
      </c>
      <c r="M3321" s="12">
        <v>78</v>
      </c>
      <c r="N3321" s="13">
        <v>187.2</v>
      </c>
    </row>
    <row r="3322" spans="1:14" x14ac:dyDescent="0.3">
      <c r="A3322" s="7" t="s">
        <v>5860</v>
      </c>
      <c r="B3322" s="11" t="s">
        <v>5861</v>
      </c>
      <c r="C3322" s="12">
        <v>1</v>
      </c>
      <c r="D3322" s="12">
        <v>1</v>
      </c>
      <c r="E3322" s="15">
        <v>43891</v>
      </c>
      <c r="F3322" s="12">
        <v>510</v>
      </c>
      <c r="G3322" s="12">
        <v>76.5</v>
      </c>
      <c r="H3322" s="17">
        <v>1</v>
      </c>
      <c r="I3322" s="31">
        <v>15</v>
      </c>
      <c r="J3322" s="12">
        <v>433.5</v>
      </c>
      <c r="K3322" s="11" t="s">
        <v>41</v>
      </c>
      <c r="L3322" s="11" t="s">
        <v>42</v>
      </c>
      <c r="M3322" s="12">
        <v>163.20000000000002</v>
      </c>
      <c r="N3322" s="13">
        <v>270.29999999999995</v>
      </c>
    </row>
    <row r="3323" spans="1:14" x14ac:dyDescent="0.3">
      <c r="A3323" s="7" t="s">
        <v>5862</v>
      </c>
      <c r="B3323" s="11" t="s">
        <v>5863</v>
      </c>
      <c r="C3323" s="12">
        <v>1</v>
      </c>
      <c r="D3323" s="12">
        <v>1</v>
      </c>
      <c r="E3323" s="15">
        <v>43891</v>
      </c>
      <c r="F3323" s="12">
        <v>538</v>
      </c>
      <c r="G3323" s="12">
        <v>80.699999999999989</v>
      </c>
      <c r="H3323" s="17">
        <v>1</v>
      </c>
      <c r="I3323" s="31">
        <v>14.999999999999996</v>
      </c>
      <c r="J3323" s="12">
        <v>457.3</v>
      </c>
      <c r="K3323" s="11" t="s">
        <v>44</v>
      </c>
      <c r="L3323" s="11" t="s">
        <v>597</v>
      </c>
      <c r="M3323" s="12">
        <v>129.12</v>
      </c>
      <c r="N3323" s="13">
        <v>328.18</v>
      </c>
    </row>
    <row r="3324" spans="1:14" x14ac:dyDescent="0.3">
      <c r="A3324" s="7" t="s">
        <v>5864</v>
      </c>
      <c r="B3324" s="11" t="s">
        <v>5865</v>
      </c>
      <c r="C3324" s="12">
        <v>1</v>
      </c>
      <c r="D3324" s="12">
        <v>1</v>
      </c>
      <c r="E3324" s="15">
        <v>43891</v>
      </c>
      <c r="F3324" s="12">
        <v>538</v>
      </c>
      <c r="G3324" s="12">
        <v>80.699999999999989</v>
      </c>
      <c r="H3324" s="17">
        <v>1</v>
      </c>
      <c r="I3324" s="31">
        <v>14.999999999999996</v>
      </c>
      <c r="J3324" s="12">
        <v>457.3</v>
      </c>
      <c r="K3324" s="11" t="s">
        <v>44</v>
      </c>
      <c r="L3324" s="11" t="s">
        <v>597</v>
      </c>
      <c r="M3324" s="12">
        <v>129.12</v>
      </c>
      <c r="N3324" s="13">
        <v>328.18</v>
      </c>
    </row>
    <row r="3325" spans="1:14" x14ac:dyDescent="0.3">
      <c r="A3325" s="7" t="s">
        <v>5866</v>
      </c>
      <c r="B3325" s="11" t="s">
        <v>5867</v>
      </c>
      <c r="C3325" s="12">
        <v>1</v>
      </c>
      <c r="D3325" s="12">
        <v>1</v>
      </c>
      <c r="E3325" s="15">
        <v>43891</v>
      </c>
      <c r="F3325" s="12">
        <v>168</v>
      </c>
      <c r="G3325" s="12">
        <v>25.200000000000017</v>
      </c>
      <c r="H3325" s="17">
        <v>1</v>
      </c>
      <c r="I3325" s="31">
        <v>15.000000000000011</v>
      </c>
      <c r="J3325" s="12">
        <v>142.79999999999998</v>
      </c>
      <c r="K3325" s="11" t="s">
        <v>60</v>
      </c>
      <c r="L3325" s="11" t="s">
        <v>535</v>
      </c>
      <c r="M3325" s="12">
        <v>60.48</v>
      </c>
      <c r="N3325" s="13">
        <v>82.32</v>
      </c>
    </row>
    <row r="3326" spans="1:14" x14ac:dyDescent="0.3">
      <c r="A3326" s="7" t="s">
        <v>5868</v>
      </c>
      <c r="B3326" s="11" t="s">
        <v>5869</v>
      </c>
      <c r="C3326" s="12">
        <v>1</v>
      </c>
      <c r="D3326" s="12">
        <v>1</v>
      </c>
      <c r="E3326" s="15">
        <v>43891</v>
      </c>
      <c r="F3326" s="12">
        <v>267</v>
      </c>
      <c r="G3326" s="12">
        <v>0</v>
      </c>
      <c r="H3326" s="17">
        <v>0</v>
      </c>
      <c r="I3326" s="31">
        <v>0</v>
      </c>
      <c r="J3326" s="12">
        <v>267</v>
      </c>
      <c r="K3326" s="11" t="s">
        <v>60</v>
      </c>
      <c r="L3326" s="11" t="s">
        <v>164</v>
      </c>
      <c r="M3326" s="12">
        <v>90.78</v>
      </c>
      <c r="N3326" s="13">
        <v>176.22</v>
      </c>
    </row>
    <row r="3327" spans="1:14" x14ac:dyDescent="0.3">
      <c r="A3327" s="7" t="s">
        <v>5870</v>
      </c>
      <c r="B3327" s="11" t="s">
        <v>5871</v>
      </c>
      <c r="C3327" s="12">
        <v>1</v>
      </c>
      <c r="D3327" s="12">
        <v>1</v>
      </c>
      <c r="E3327" s="15">
        <v>43891</v>
      </c>
      <c r="F3327" s="12">
        <v>447</v>
      </c>
      <c r="G3327" s="12">
        <v>0</v>
      </c>
      <c r="H3327" s="17">
        <v>0</v>
      </c>
      <c r="I3327" s="31">
        <v>0</v>
      </c>
      <c r="J3327" s="12">
        <v>447</v>
      </c>
      <c r="K3327" s="11" t="s">
        <v>63</v>
      </c>
      <c r="L3327" s="11" t="s">
        <v>64</v>
      </c>
      <c r="M3327" s="12">
        <v>156.44999999999999</v>
      </c>
      <c r="N3327" s="13">
        <v>290.55</v>
      </c>
    </row>
    <row r="3328" spans="1:14" x14ac:dyDescent="0.3">
      <c r="A3328" s="7" t="s">
        <v>5872</v>
      </c>
      <c r="B3328" s="11" t="s">
        <v>5873</v>
      </c>
      <c r="C3328" s="12">
        <v>1</v>
      </c>
      <c r="D3328" s="12">
        <v>1</v>
      </c>
      <c r="E3328" s="15">
        <v>43891</v>
      </c>
      <c r="F3328" s="12">
        <v>345</v>
      </c>
      <c r="G3328" s="12">
        <v>0</v>
      </c>
      <c r="H3328" s="17">
        <v>0</v>
      </c>
      <c r="I3328" s="31">
        <v>0</v>
      </c>
      <c r="J3328" s="12">
        <v>345</v>
      </c>
      <c r="K3328" s="11" t="s">
        <v>63</v>
      </c>
      <c r="L3328" s="11" t="s">
        <v>116</v>
      </c>
      <c r="M3328" s="12">
        <v>106.95</v>
      </c>
      <c r="N3328" s="13">
        <v>238.05</v>
      </c>
    </row>
    <row r="3329" spans="1:14" x14ac:dyDescent="0.3">
      <c r="A3329" s="7" t="s">
        <v>5874</v>
      </c>
      <c r="B3329" s="11" t="s">
        <v>5875</v>
      </c>
      <c r="C3329" s="12">
        <v>1</v>
      </c>
      <c r="D3329" s="12">
        <v>1</v>
      </c>
      <c r="E3329" s="15">
        <v>43891</v>
      </c>
      <c r="F3329" s="12">
        <v>345</v>
      </c>
      <c r="G3329" s="12">
        <v>0</v>
      </c>
      <c r="H3329" s="17">
        <v>0</v>
      </c>
      <c r="I3329" s="31">
        <v>0</v>
      </c>
      <c r="J3329" s="12">
        <v>345</v>
      </c>
      <c r="K3329" s="11" t="s">
        <v>63</v>
      </c>
      <c r="L3329" s="11" t="s">
        <v>116</v>
      </c>
      <c r="M3329" s="12">
        <v>106.95</v>
      </c>
      <c r="N3329" s="13">
        <v>238.05</v>
      </c>
    </row>
    <row r="3330" spans="1:14" x14ac:dyDescent="0.3">
      <c r="A3330" s="7" t="s">
        <v>6053</v>
      </c>
      <c r="B3330" s="11" t="s">
        <v>6054</v>
      </c>
      <c r="C3330" s="12">
        <v>1</v>
      </c>
      <c r="D3330" s="12">
        <v>1</v>
      </c>
      <c r="E3330" s="15">
        <v>43891</v>
      </c>
      <c r="F3330" s="12">
        <v>387</v>
      </c>
      <c r="G3330" s="12">
        <v>58.050000000000011</v>
      </c>
      <c r="H3330" s="17">
        <v>1</v>
      </c>
      <c r="I3330" s="31">
        <v>15.000000000000002</v>
      </c>
      <c r="J3330" s="12">
        <v>328.95</v>
      </c>
      <c r="K3330" s="11" t="s">
        <v>38</v>
      </c>
      <c r="L3330" s="11" t="s">
        <v>5304</v>
      </c>
      <c r="M3330" s="12">
        <v>100.62</v>
      </c>
      <c r="N3330" s="13">
        <v>228.32999999999998</v>
      </c>
    </row>
    <row r="3331" spans="1:14" x14ac:dyDescent="0.3">
      <c r="A3331" s="7" t="s">
        <v>6055</v>
      </c>
      <c r="B3331" s="11" t="s">
        <v>6056</v>
      </c>
      <c r="C3331" s="12">
        <v>1</v>
      </c>
      <c r="D3331" s="12">
        <v>1</v>
      </c>
      <c r="E3331" s="15">
        <v>43891</v>
      </c>
      <c r="F3331" s="12">
        <v>579</v>
      </c>
      <c r="G3331" s="12">
        <v>86.850000000000023</v>
      </c>
      <c r="H3331" s="17">
        <v>1</v>
      </c>
      <c r="I3331" s="31">
        <v>15.000000000000005</v>
      </c>
      <c r="J3331" s="12">
        <v>492.15</v>
      </c>
      <c r="K3331" s="11" t="s">
        <v>41</v>
      </c>
      <c r="L3331" s="11" t="s">
        <v>197</v>
      </c>
      <c r="M3331" s="12">
        <v>167.91</v>
      </c>
      <c r="N3331" s="13">
        <v>324.24</v>
      </c>
    </row>
    <row r="3332" spans="1:14" x14ac:dyDescent="0.3">
      <c r="A3332" s="7" t="s">
        <v>6057</v>
      </c>
      <c r="B3332" s="11" t="s">
        <v>6058</v>
      </c>
      <c r="C3332" s="12">
        <v>1</v>
      </c>
      <c r="D3332" s="12">
        <v>1</v>
      </c>
      <c r="E3332" s="15">
        <v>43891</v>
      </c>
      <c r="F3332" s="12">
        <v>506</v>
      </c>
      <c r="G3332" s="12">
        <v>75.900000000000034</v>
      </c>
      <c r="H3332" s="17">
        <v>1</v>
      </c>
      <c r="I3332" s="31">
        <v>15.000000000000007</v>
      </c>
      <c r="J3332" s="12">
        <v>430.09999999999997</v>
      </c>
      <c r="K3332" s="11" t="s">
        <v>44</v>
      </c>
      <c r="L3332" s="11" t="s">
        <v>58</v>
      </c>
      <c r="M3332" s="12">
        <v>146.73999999999998</v>
      </c>
      <c r="N3332" s="13">
        <v>283.36</v>
      </c>
    </row>
    <row r="3333" spans="1:14" x14ac:dyDescent="0.3">
      <c r="A3333" s="7" t="s">
        <v>6059</v>
      </c>
      <c r="B3333" s="11" t="s">
        <v>6060</v>
      </c>
      <c r="C3333" s="12">
        <v>1</v>
      </c>
      <c r="D3333" s="12">
        <v>1</v>
      </c>
      <c r="E3333" s="15">
        <v>43891</v>
      </c>
      <c r="F3333" s="12">
        <v>492</v>
      </c>
      <c r="G3333" s="12">
        <v>73.800000000000011</v>
      </c>
      <c r="H3333" s="17">
        <v>1</v>
      </c>
      <c r="I3333" s="31">
        <v>15.000000000000002</v>
      </c>
      <c r="J3333" s="12">
        <v>418.2</v>
      </c>
      <c r="K3333" s="11" t="s">
        <v>44</v>
      </c>
      <c r="L3333" s="11" t="s">
        <v>512</v>
      </c>
      <c r="M3333" s="12">
        <v>137.76000000000002</v>
      </c>
      <c r="N3333" s="13">
        <v>280.43999999999994</v>
      </c>
    </row>
    <row r="3334" spans="1:14" x14ac:dyDescent="0.3">
      <c r="A3334" s="7" t="s">
        <v>6061</v>
      </c>
      <c r="B3334" s="11" t="s">
        <v>6062</v>
      </c>
      <c r="C3334" s="12">
        <v>1</v>
      </c>
      <c r="D3334" s="12">
        <v>1</v>
      </c>
      <c r="E3334" s="15">
        <v>43891</v>
      </c>
      <c r="F3334" s="12">
        <v>293</v>
      </c>
      <c r="G3334" s="12">
        <v>43.950000000000017</v>
      </c>
      <c r="H3334" s="17">
        <v>1</v>
      </c>
      <c r="I3334" s="31">
        <v>15.000000000000005</v>
      </c>
      <c r="J3334" s="12">
        <v>249.04999999999998</v>
      </c>
      <c r="K3334" s="11" t="s">
        <v>60</v>
      </c>
      <c r="L3334" s="11" t="s">
        <v>250</v>
      </c>
      <c r="M3334" s="12">
        <v>90.83</v>
      </c>
      <c r="N3334" s="13">
        <v>158.21999999999997</v>
      </c>
    </row>
    <row r="3335" spans="1:14" x14ac:dyDescent="0.3">
      <c r="A3335" s="7" t="s">
        <v>6063</v>
      </c>
      <c r="B3335" s="11" t="s">
        <v>6064</v>
      </c>
      <c r="C3335" s="12">
        <v>1</v>
      </c>
      <c r="D3335" s="12">
        <v>1</v>
      </c>
      <c r="E3335" s="15">
        <v>43891</v>
      </c>
      <c r="F3335" s="12">
        <v>436</v>
      </c>
      <c r="G3335" s="12">
        <v>65.400000000000034</v>
      </c>
      <c r="H3335" s="17">
        <v>1</v>
      </c>
      <c r="I3335" s="31">
        <v>15.000000000000007</v>
      </c>
      <c r="J3335" s="12">
        <v>370.59999999999997</v>
      </c>
      <c r="K3335" s="11" t="s">
        <v>38</v>
      </c>
      <c r="L3335" s="11" t="s">
        <v>1503</v>
      </c>
      <c r="M3335" s="12">
        <v>122.08000000000001</v>
      </c>
      <c r="N3335" s="13">
        <v>248.51999999999995</v>
      </c>
    </row>
    <row r="3336" spans="1:14" x14ac:dyDescent="0.3">
      <c r="A3336" s="7" t="s">
        <v>6065</v>
      </c>
      <c r="B3336" s="11" t="s">
        <v>6066</v>
      </c>
      <c r="C3336" s="12">
        <v>1</v>
      </c>
      <c r="D3336" s="12">
        <v>1</v>
      </c>
      <c r="E3336" s="15">
        <v>43891</v>
      </c>
      <c r="F3336" s="12">
        <v>507</v>
      </c>
      <c r="G3336" s="12">
        <v>76.050000000000011</v>
      </c>
      <c r="H3336" s="17">
        <v>1</v>
      </c>
      <c r="I3336" s="31">
        <v>15.000000000000002</v>
      </c>
      <c r="J3336" s="12">
        <v>430.95</v>
      </c>
      <c r="K3336" s="11" t="s">
        <v>44</v>
      </c>
      <c r="L3336" s="11" t="s">
        <v>275</v>
      </c>
      <c r="M3336" s="12">
        <v>136.89000000000001</v>
      </c>
      <c r="N3336" s="13">
        <v>294.05999999999995</v>
      </c>
    </row>
    <row r="3337" spans="1:14" x14ac:dyDescent="0.3">
      <c r="A3337" s="7" t="s">
        <v>6067</v>
      </c>
      <c r="B3337" s="11" t="s">
        <v>6068</v>
      </c>
      <c r="C3337" s="12">
        <v>1</v>
      </c>
      <c r="D3337" s="12">
        <v>1</v>
      </c>
      <c r="E3337" s="15">
        <v>43891</v>
      </c>
      <c r="F3337" s="12">
        <v>538</v>
      </c>
      <c r="G3337" s="12">
        <v>80.699999999999989</v>
      </c>
      <c r="H3337" s="17">
        <v>1</v>
      </c>
      <c r="I3337" s="31">
        <v>14.999999999999996</v>
      </c>
      <c r="J3337" s="12">
        <v>457.3</v>
      </c>
      <c r="K3337" s="11" t="s">
        <v>44</v>
      </c>
      <c r="L3337" s="11" t="s">
        <v>47</v>
      </c>
      <c r="M3337" s="12">
        <v>145.26000000000002</v>
      </c>
      <c r="N3337" s="13">
        <v>312.03999999999996</v>
      </c>
    </row>
    <row r="3338" spans="1:14" x14ac:dyDescent="0.3">
      <c r="A3338" s="7" t="s">
        <v>6069</v>
      </c>
      <c r="B3338" s="11" t="s">
        <v>6070</v>
      </c>
      <c r="C3338" s="12">
        <v>1</v>
      </c>
      <c r="D3338" s="12">
        <v>0</v>
      </c>
      <c r="E3338" s="15">
        <v>43891</v>
      </c>
      <c r="F3338" s="12">
        <v>436</v>
      </c>
      <c r="G3338" s="12">
        <v>65.400000000000034</v>
      </c>
      <c r="H3338" s="17">
        <v>1</v>
      </c>
      <c r="I3338" s="31">
        <v>15.000000000000007</v>
      </c>
      <c r="J3338" s="12">
        <v>370.59999999999997</v>
      </c>
      <c r="K3338" s="11" t="s">
        <v>38</v>
      </c>
      <c r="L3338" s="11" t="s">
        <v>1503</v>
      </c>
      <c r="M3338" s="12">
        <v>122.08000000000001</v>
      </c>
      <c r="N3338" s="13">
        <v>248.51999999999995</v>
      </c>
    </row>
    <row r="3339" spans="1:14" x14ac:dyDescent="0.3">
      <c r="A3339" s="7" t="s">
        <v>6072</v>
      </c>
      <c r="B3339" s="11" t="s">
        <v>6073</v>
      </c>
      <c r="C3339" s="12">
        <v>1</v>
      </c>
      <c r="D3339" s="12">
        <v>1</v>
      </c>
      <c r="E3339" s="15">
        <v>43891</v>
      </c>
      <c r="F3339" s="12">
        <v>592</v>
      </c>
      <c r="G3339" s="12">
        <v>88.800000000000011</v>
      </c>
      <c r="H3339" s="17">
        <v>1</v>
      </c>
      <c r="I3339" s="31">
        <v>15.000000000000002</v>
      </c>
      <c r="J3339" s="12">
        <v>503.2</v>
      </c>
      <c r="K3339" s="11" t="s">
        <v>44</v>
      </c>
      <c r="L3339" s="11" t="s">
        <v>55</v>
      </c>
      <c r="M3339" s="12">
        <v>165.76000000000002</v>
      </c>
      <c r="N3339" s="13">
        <v>337.43999999999994</v>
      </c>
    </row>
    <row r="3340" spans="1:14" x14ac:dyDescent="0.3">
      <c r="A3340" s="7" t="s">
        <v>6074</v>
      </c>
      <c r="B3340" s="11" t="s">
        <v>6075</v>
      </c>
      <c r="C3340" s="12">
        <v>1</v>
      </c>
      <c r="D3340" s="12">
        <v>1</v>
      </c>
      <c r="E3340" s="15">
        <v>43891</v>
      </c>
      <c r="F3340" s="12">
        <v>478</v>
      </c>
      <c r="G3340" s="12">
        <v>71.699999999999989</v>
      </c>
      <c r="H3340" s="17">
        <v>1</v>
      </c>
      <c r="I3340" s="31">
        <v>14.999999999999996</v>
      </c>
      <c r="J3340" s="12">
        <v>406.3</v>
      </c>
      <c r="K3340" s="11" t="s">
        <v>44</v>
      </c>
      <c r="L3340" s="11" t="s">
        <v>162</v>
      </c>
      <c r="M3340" s="12">
        <v>119.5</v>
      </c>
      <c r="N3340" s="13">
        <v>286.8</v>
      </c>
    </row>
    <row r="3341" spans="1:14" x14ac:dyDescent="0.3">
      <c r="A3341" s="7" t="s">
        <v>6076</v>
      </c>
      <c r="B3341" s="11" t="s">
        <v>6077</v>
      </c>
      <c r="C3341" s="12">
        <v>1</v>
      </c>
      <c r="D3341" s="12">
        <v>1</v>
      </c>
      <c r="E3341" s="15">
        <v>43891</v>
      </c>
      <c r="F3341" s="12">
        <v>284</v>
      </c>
      <c r="G3341" s="12">
        <v>42.599999999999994</v>
      </c>
      <c r="H3341" s="17">
        <v>1</v>
      </c>
      <c r="I3341" s="31">
        <v>14.999999999999996</v>
      </c>
      <c r="J3341" s="12">
        <v>241.4</v>
      </c>
      <c r="K3341" s="11" t="s">
        <v>60</v>
      </c>
      <c r="L3341" s="11" t="s">
        <v>109</v>
      </c>
      <c r="M3341" s="12">
        <v>76.680000000000007</v>
      </c>
      <c r="N3341" s="13">
        <v>164.72</v>
      </c>
    </row>
    <row r="3342" spans="1:14" x14ac:dyDescent="0.3">
      <c r="A3342" s="7" t="s">
        <v>6078</v>
      </c>
      <c r="B3342" s="11" t="s">
        <v>6079</v>
      </c>
      <c r="C3342" s="12">
        <v>1</v>
      </c>
      <c r="D3342" s="12">
        <v>1</v>
      </c>
      <c r="E3342" s="15">
        <v>43891</v>
      </c>
      <c r="F3342" s="12">
        <v>317</v>
      </c>
      <c r="G3342" s="12">
        <v>47.550000000000011</v>
      </c>
      <c r="H3342" s="17">
        <v>1</v>
      </c>
      <c r="I3342" s="31">
        <v>15.000000000000002</v>
      </c>
      <c r="J3342" s="12">
        <v>269.45</v>
      </c>
      <c r="K3342" s="11" t="s">
        <v>60</v>
      </c>
      <c r="L3342" s="11" t="s">
        <v>245</v>
      </c>
      <c r="M3342" s="12">
        <v>98.27</v>
      </c>
      <c r="N3342" s="13">
        <v>171.18</v>
      </c>
    </row>
    <row r="3343" spans="1:14" x14ac:dyDescent="0.3">
      <c r="A3343" s="7" t="s">
        <v>6080</v>
      </c>
      <c r="B3343" s="11" t="s">
        <v>6081</v>
      </c>
      <c r="C3343" s="12">
        <v>1</v>
      </c>
      <c r="D3343" s="12">
        <v>1</v>
      </c>
      <c r="E3343" s="15">
        <v>43891</v>
      </c>
      <c r="F3343" s="12">
        <v>636</v>
      </c>
      <c r="G3343" s="12">
        <v>95.399999999999977</v>
      </c>
      <c r="H3343" s="17">
        <v>1</v>
      </c>
      <c r="I3343" s="31">
        <v>14.999999999999996</v>
      </c>
      <c r="J3343" s="12">
        <v>540.6</v>
      </c>
      <c r="K3343" s="11" t="s">
        <v>41</v>
      </c>
      <c r="L3343" s="11" t="s">
        <v>194</v>
      </c>
      <c r="M3343" s="12">
        <v>216.24</v>
      </c>
      <c r="N3343" s="13">
        <v>324.36</v>
      </c>
    </row>
    <row r="3344" spans="1:14" x14ac:dyDescent="0.3">
      <c r="A3344" s="7" t="s">
        <v>6082</v>
      </c>
      <c r="B3344" s="11" t="s">
        <v>6083</v>
      </c>
      <c r="C3344" s="12">
        <v>1</v>
      </c>
      <c r="D3344" s="12">
        <v>1</v>
      </c>
      <c r="E3344" s="15">
        <v>43891</v>
      </c>
      <c r="F3344" s="12">
        <v>284</v>
      </c>
      <c r="G3344" s="12">
        <v>42.599999999999994</v>
      </c>
      <c r="H3344" s="17">
        <v>1</v>
      </c>
      <c r="I3344" s="31">
        <v>14.999999999999996</v>
      </c>
      <c r="J3344" s="12">
        <v>241.4</v>
      </c>
      <c r="K3344" s="11" t="s">
        <v>60</v>
      </c>
      <c r="L3344" s="11" t="s">
        <v>109</v>
      </c>
      <c r="M3344" s="12">
        <v>76.680000000000007</v>
      </c>
      <c r="N3344" s="13">
        <v>164.72</v>
      </c>
    </row>
    <row r="3345" spans="1:14" x14ac:dyDescent="0.3">
      <c r="A3345" s="7" t="s">
        <v>6084</v>
      </c>
      <c r="B3345" s="11" t="s">
        <v>6085</v>
      </c>
      <c r="C3345" s="12">
        <v>1</v>
      </c>
      <c r="D3345" s="12">
        <v>1</v>
      </c>
      <c r="E3345" s="15">
        <v>43891</v>
      </c>
      <c r="F3345" s="12">
        <v>228</v>
      </c>
      <c r="G3345" s="12">
        <v>34.200000000000017</v>
      </c>
      <c r="H3345" s="17">
        <v>1</v>
      </c>
      <c r="I3345" s="31">
        <v>15.000000000000007</v>
      </c>
      <c r="J3345" s="12">
        <v>193.79999999999998</v>
      </c>
      <c r="K3345" s="11" t="s">
        <v>60</v>
      </c>
      <c r="L3345" s="11" t="s">
        <v>557</v>
      </c>
      <c r="M3345" s="12">
        <v>79.8</v>
      </c>
      <c r="N3345" s="13">
        <v>113.99999999999999</v>
      </c>
    </row>
    <row r="3346" spans="1:14" x14ac:dyDescent="0.3">
      <c r="A3346" s="7" t="s">
        <v>6086</v>
      </c>
      <c r="B3346" s="11" t="s">
        <v>6087</v>
      </c>
      <c r="C3346" s="12">
        <v>1</v>
      </c>
      <c r="D3346" s="12">
        <v>1</v>
      </c>
      <c r="E3346" s="15">
        <v>43891</v>
      </c>
      <c r="F3346" s="12">
        <v>180</v>
      </c>
      <c r="G3346" s="12">
        <v>27</v>
      </c>
      <c r="H3346" s="17">
        <v>1</v>
      </c>
      <c r="I3346" s="31">
        <v>15</v>
      </c>
      <c r="J3346" s="12">
        <v>153</v>
      </c>
      <c r="K3346" s="11" t="s">
        <v>60</v>
      </c>
      <c r="L3346" s="11" t="s">
        <v>1434</v>
      </c>
      <c r="M3346" s="12">
        <v>61.2</v>
      </c>
      <c r="N3346" s="13">
        <v>91.8</v>
      </c>
    </row>
    <row r="3347" spans="1:14" x14ac:dyDescent="0.3">
      <c r="A3347" s="7" t="s">
        <v>6088</v>
      </c>
      <c r="B3347" s="11" t="s">
        <v>6089</v>
      </c>
      <c r="C3347" s="12">
        <v>1</v>
      </c>
      <c r="D3347" s="12">
        <v>0</v>
      </c>
      <c r="E3347" s="15">
        <v>43891</v>
      </c>
      <c r="F3347" s="12">
        <v>636</v>
      </c>
      <c r="G3347" s="12">
        <v>95.399999999999977</v>
      </c>
      <c r="H3347" s="17">
        <v>1</v>
      </c>
      <c r="I3347" s="31">
        <v>14.999999999999996</v>
      </c>
      <c r="J3347" s="12">
        <v>540.6</v>
      </c>
      <c r="K3347" s="11" t="s">
        <v>41</v>
      </c>
      <c r="L3347" s="11" t="s">
        <v>194</v>
      </c>
      <c r="M3347" s="12">
        <v>216.24</v>
      </c>
      <c r="N3347" s="13">
        <v>324.36</v>
      </c>
    </row>
    <row r="3348" spans="1:14" x14ac:dyDescent="0.3">
      <c r="A3348" s="7" t="s">
        <v>6091</v>
      </c>
      <c r="B3348" s="11" t="s">
        <v>6092</v>
      </c>
      <c r="C3348" s="12">
        <v>1</v>
      </c>
      <c r="D3348" s="12">
        <v>1</v>
      </c>
      <c r="E3348" s="15">
        <v>43891</v>
      </c>
      <c r="F3348" s="12">
        <v>317</v>
      </c>
      <c r="G3348" s="12">
        <v>47.550000000000011</v>
      </c>
      <c r="H3348" s="17">
        <v>1</v>
      </c>
      <c r="I3348" s="31">
        <v>15.000000000000002</v>
      </c>
      <c r="J3348" s="12">
        <v>269.45</v>
      </c>
      <c r="K3348" s="11" t="s">
        <v>60</v>
      </c>
      <c r="L3348" s="11" t="s">
        <v>245</v>
      </c>
      <c r="M3348" s="12">
        <v>98.27</v>
      </c>
      <c r="N3348" s="13">
        <v>171.18</v>
      </c>
    </row>
    <row r="3349" spans="1:14" x14ac:dyDescent="0.3">
      <c r="A3349" s="7" t="s">
        <v>6093</v>
      </c>
      <c r="B3349" s="11" t="s">
        <v>6094</v>
      </c>
      <c r="C3349" s="12">
        <v>1</v>
      </c>
      <c r="D3349" s="12">
        <v>1</v>
      </c>
      <c r="E3349" s="15">
        <v>43891</v>
      </c>
      <c r="F3349" s="12">
        <v>293</v>
      </c>
      <c r="G3349" s="12">
        <v>43.950000000000017</v>
      </c>
      <c r="H3349" s="17">
        <v>1</v>
      </c>
      <c r="I3349" s="31">
        <v>15.000000000000005</v>
      </c>
      <c r="J3349" s="12">
        <v>249.04999999999998</v>
      </c>
      <c r="K3349" s="11" t="s">
        <v>60</v>
      </c>
      <c r="L3349" s="11" t="s">
        <v>250</v>
      </c>
      <c r="M3349" s="12">
        <v>90.83</v>
      </c>
      <c r="N3349" s="13">
        <v>158.21999999999997</v>
      </c>
    </row>
    <row r="3350" spans="1:14" x14ac:dyDescent="0.3">
      <c r="A3350" s="7" t="s">
        <v>6095</v>
      </c>
      <c r="B3350" s="11" t="s">
        <v>6096</v>
      </c>
      <c r="C3350" s="12">
        <v>1</v>
      </c>
      <c r="D3350" s="12">
        <v>1</v>
      </c>
      <c r="E3350" s="15">
        <v>43891</v>
      </c>
      <c r="F3350" s="12">
        <v>447</v>
      </c>
      <c r="G3350" s="12">
        <v>67.050000000000011</v>
      </c>
      <c r="H3350" s="17">
        <v>1</v>
      </c>
      <c r="I3350" s="31">
        <v>15.000000000000002</v>
      </c>
      <c r="J3350" s="12">
        <v>379.95</v>
      </c>
      <c r="K3350" s="11" t="s">
        <v>63</v>
      </c>
      <c r="L3350" s="11" t="s">
        <v>64</v>
      </c>
      <c r="M3350" s="12">
        <v>156.44999999999999</v>
      </c>
      <c r="N3350" s="13">
        <v>223.5</v>
      </c>
    </row>
    <row r="3351" spans="1:14" x14ac:dyDescent="0.3">
      <c r="A3351" s="7" t="s">
        <v>6097</v>
      </c>
      <c r="B3351" s="11" t="s">
        <v>6098</v>
      </c>
      <c r="C3351" s="12">
        <v>1</v>
      </c>
      <c r="D3351" s="12">
        <v>1</v>
      </c>
      <c r="E3351" s="15">
        <v>43891</v>
      </c>
      <c r="F3351" s="12">
        <v>345</v>
      </c>
      <c r="G3351" s="12">
        <v>51.75</v>
      </c>
      <c r="H3351" s="17">
        <v>1</v>
      </c>
      <c r="I3351" s="31">
        <v>15</v>
      </c>
      <c r="J3351" s="12">
        <v>293.25</v>
      </c>
      <c r="K3351" s="11" t="s">
        <v>63</v>
      </c>
      <c r="L3351" s="11" t="s">
        <v>116</v>
      </c>
      <c r="M3351" s="12">
        <v>106.95</v>
      </c>
      <c r="N3351" s="13">
        <v>186.3</v>
      </c>
    </row>
    <row r="3352" spans="1:14" x14ac:dyDescent="0.3">
      <c r="A3352" s="7" t="s">
        <v>6099</v>
      </c>
      <c r="B3352" s="11" t="s">
        <v>6100</v>
      </c>
      <c r="C3352" s="12">
        <v>1</v>
      </c>
      <c r="D3352" s="12">
        <v>1</v>
      </c>
      <c r="E3352" s="15">
        <v>43891</v>
      </c>
      <c r="F3352" s="12">
        <v>383</v>
      </c>
      <c r="G3352" s="12">
        <v>57.449999999999989</v>
      </c>
      <c r="H3352" s="17">
        <v>1</v>
      </c>
      <c r="I3352" s="31">
        <v>14.999999999999996</v>
      </c>
      <c r="J3352" s="12">
        <v>325.55</v>
      </c>
      <c r="K3352" s="11" t="s">
        <v>63</v>
      </c>
      <c r="L3352" s="11" t="s">
        <v>66</v>
      </c>
      <c r="M3352" s="12">
        <v>122.56</v>
      </c>
      <c r="N3352" s="13">
        <v>202.99</v>
      </c>
    </row>
    <row r="3353" spans="1:14" x14ac:dyDescent="0.3">
      <c r="A3353" s="7" t="s">
        <v>6101</v>
      </c>
      <c r="B3353" s="11" t="s">
        <v>6102</v>
      </c>
      <c r="C3353" s="12">
        <v>1</v>
      </c>
      <c r="D3353" s="12">
        <v>1</v>
      </c>
      <c r="E3353" s="15">
        <v>43891</v>
      </c>
      <c r="F3353" s="12">
        <v>447</v>
      </c>
      <c r="G3353" s="12">
        <v>67.050000000000011</v>
      </c>
      <c r="H3353" s="17">
        <v>1</v>
      </c>
      <c r="I3353" s="31">
        <v>15.000000000000002</v>
      </c>
      <c r="J3353" s="12">
        <v>379.95</v>
      </c>
      <c r="K3353" s="11" t="s">
        <v>63</v>
      </c>
      <c r="L3353" s="11" t="s">
        <v>64</v>
      </c>
      <c r="M3353" s="12">
        <v>156.44999999999999</v>
      </c>
      <c r="N3353" s="13">
        <v>223.5</v>
      </c>
    </row>
    <row r="3354" spans="1:14" x14ac:dyDescent="0.3">
      <c r="A3354" s="7" t="s">
        <v>6103</v>
      </c>
      <c r="B3354" s="11" t="s">
        <v>6104</v>
      </c>
      <c r="C3354" s="12">
        <v>1</v>
      </c>
      <c r="D3354" s="12">
        <v>0</v>
      </c>
      <c r="E3354" s="15">
        <v>43891</v>
      </c>
      <c r="F3354" s="12">
        <v>540</v>
      </c>
      <c r="G3354" s="12">
        <v>81</v>
      </c>
      <c r="H3354" s="17">
        <v>1</v>
      </c>
      <c r="I3354" s="31">
        <v>15</v>
      </c>
      <c r="J3354" s="12">
        <v>459</v>
      </c>
      <c r="K3354" s="11" t="s">
        <v>44</v>
      </c>
      <c r="L3354" s="11" t="s">
        <v>568</v>
      </c>
      <c r="M3354" s="12">
        <v>167.4</v>
      </c>
      <c r="N3354" s="13">
        <v>291.60000000000002</v>
      </c>
    </row>
    <row r="3355" spans="1:14" x14ac:dyDescent="0.3">
      <c r="A3355" s="7" t="s">
        <v>6106</v>
      </c>
      <c r="B3355" s="11" t="s">
        <v>6107</v>
      </c>
      <c r="C3355" s="12">
        <v>1</v>
      </c>
      <c r="D3355" s="12">
        <v>1</v>
      </c>
      <c r="E3355" s="15">
        <v>43891</v>
      </c>
      <c r="F3355" s="12">
        <v>447</v>
      </c>
      <c r="G3355" s="12">
        <v>67.050000000000011</v>
      </c>
      <c r="H3355" s="17">
        <v>1</v>
      </c>
      <c r="I3355" s="31">
        <v>15.000000000000002</v>
      </c>
      <c r="J3355" s="12">
        <v>379.95</v>
      </c>
      <c r="K3355" s="11" t="s">
        <v>63</v>
      </c>
      <c r="L3355" s="11" t="s">
        <v>64</v>
      </c>
      <c r="M3355" s="12">
        <v>156.44999999999999</v>
      </c>
      <c r="N3355" s="13">
        <v>223.5</v>
      </c>
    </row>
    <row r="3356" spans="1:14" x14ac:dyDescent="0.3">
      <c r="A3356" s="7" t="s">
        <v>6108</v>
      </c>
      <c r="B3356" s="11" t="s">
        <v>6109</v>
      </c>
      <c r="C3356" s="12">
        <v>1</v>
      </c>
      <c r="D3356" s="12">
        <v>1</v>
      </c>
      <c r="E3356" s="15">
        <v>43891</v>
      </c>
      <c r="F3356" s="12">
        <v>383</v>
      </c>
      <c r="G3356" s="12">
        <v>57.449999999999989</v>
      </c>
      <c r="H3356" s="17">
        <v>1</v>
      </c>
      <c r="I3356" s="31">
        <v>14.999999999999996</v>
      </c>
      <c r="J3356" s="12">
        <v>325.55</v>
      </c>
      <c r="K3356" s="11" t="s">
        <v>63</v>
      </c>
      <c r="L3356" s="11" t="s">
        <v>66</v>
      </c>
      <c r="M3356" s="12">
        <v>122.56</v>
      </c>
      <c r="N3356" s="13">
        <v>202.99</v>
      </c>
    </row>
    <row r="3357" spans="1:14" x14ac:dyDescent="0.3">
      <c r="A3357" s="7" t="s">
        <v>6110</v>
      </c>
      <c r="B3357" s="11" t="s">
        <v>6111</v>
      </c>
      <c r="C3357" s="12">
        <v>1</v>
      </c>
      <c r="D3357" s="12">
        <v>1</v>
      </c>
      <c r="E3357" s="15">
        <v>43891</v>
      </c>
      <c r="F3357" s="12">
        <v>345</v>
      </c>
      <c r="G3357" s="12">
        <v>51.75</v>
      </c>
      <c r="H3357" s="17">
        <v>1</v>
      </c>
      <c r="I3357" s="31">
        <v>15</v>
      </c>
      <c r="J3357" s="12">
        <v>293.25</v>
      </c>
      <c r="K3357" s="11" t="s">
        <v>63</v>
      </c>
      <c r="L3357" s="11" t="s">
        <v>116</v>
      </c>
      <c r="M3357" s="12">
        <v>106.95</v>
      </c>
      <c r="N3357" s="13">
        <v>186.3</v>
      </c>
    </row>
    <row r="3358" spans="1:14" x14ac:dyDescent="0.3">
      <c r="A3358" s="7" t="s">
        <v>6112</v>
      </c>
      <c r="B3358" s="11" t="s">
        <v>6113</v>
      </c>
      <c r="C3358" s="12">
        <v>1</v>
      </c>
      <c r="D3358" s="12">
        <v>1</v>
      </c>
      <c r="E3358" s="15">
        <v>43891</v>
      </c>
      <c r="F3358" s="12">
        <v>345</v>
      </c>
      <c r="G3358" s="12">
        <v>51.75</v>
      </c>
      <c r="H3358" s="17">
        <v>1</v>
      </c>
      <c r="I3358" s="31">
        <v>15</v>
      </c>
      <c r="J3358" s="12">
        <v>293.25</v>
      </c>
      <c r="K3358" s="11" t="s">
        <v>63</v>
      </c>
      <c r="L3358" s="11" t="s">
        <v>116</v>
      </c>
      <c r="M3358" s="12">
        <v>106.95</v>
      </c>
      <c r="N3358" s="13">
        <v>186.3</v>
      </c>
    </row>
    <row r="3359" spans="1:14" x14ac:dyDescent="0.3">
      <c r="A3359" s="7" t="s">
        <v>6114</v>
      </c>
      <c r="B3359" s="11" t="s">
        <v>6115</v>
      </c>
      <c r="C3359" s="12">
        <v>1</v>
      </c>
      <c r="D3359" s="12">
        <v>1</v>
      </c>
      <c r="E3359" s="15">
        <v>43891</v>
      </c>
      <c r="F3359" s="12">
        <v>345</v>
      </c>
      <c r="G3359" s="12">
        <v>51.75</v>
      </c>
      <c r="H3359" s="17">
        <v>1</v>
      </c>
      <c r="I3359" s="31">
        <v>15</v>
      </c>
      <c r="J3359" s="12">
        <v>293.25</v>
      </c>
      <c r="K3359" s="11" t="s">
        <v>63</v>
      </c>
      <c r="L3359" s="11" t="s">
        <v>116</v>
      </c>
      <c r="M3359" s="12">
        <v>106.95</v>
      </c>
      <c r="N3359" s="13">
        <v>186.3</v>
      </c>
    </row>
    <row r="3360" spans="1:14" x14ac:dyDescent="0.3">
      <c r="A3360" s="7" t="s">
        <v>6116</v>
      </c>
      <c r="B3360" s="11" t="s">
        <v>6117</v>
      </c>
      <c r="C3360" s="12">
        <v>1</v>
      </c>
      <c r="D3360" s="12">
        <v>1</v>
      </c>
      <c r="E3360" s="15">
        <v>43891</v>
      </c>
      <c r="F3360" s="12">
        <v>168</v>
      </c>
      <c r="G3360" s="12">
        <v>25.200000000000017</v>
      </c>
      <c r="H3360" s="17">
        <v>1</v>
      </c>
      <c r="I3360" s="31">
        <v>15.000000000000011</v>
      </c>
      <c r="J3360" s="12">
        <v>142.79999999999998</v>
      </c>
      <c r="K3360" s="11" t="s">
        <v>11</v>
      </c>
      <c r="L3360" s="11" t="s">
        <v>12</v>
      </c>
      <c r="M3360" s="12">
        <v>25.2</v>
      </c>
      <c r="N3360" s="13">
        <v>117.59999999999998</v>
      </c>
    </row>
    <row r="3361" spans="1:14" x14ac:dyDescent="0.3">
      <c r="A3361" s="7" t="s">
        <v>6118</v>
      </c>
      <c r="B3361" s="11" t="s">
        <v>6119</v>
      </c>
      <c r="C3361" s="12">
        <v>1</v>
      </c>
      <c r="D3361" s="12">
        <v>1</v>
      </c>
      <c r="E3361" s="15">
        <v>43891</v>
      </c>
      <c r="F3361" s="12">
        <v>168</v>
      </c>
      <c r="G3361" s="12">
        <v>25.200000000000017</v>
      </c>
      <c r="H3361" s="17">
        <v>1</v>
      </c>
      <c r="I3361" s="31">
        <v>15.000000000000011</v>
      </c>
      <c r="J3361" s="12">
        <v>142.79999999999998</v>
      </c>
      <c r="K3361" s="11" t="s">
        <v>11</v>
      </c>
      <c r="L3361" s="11" t="s">
        <v>12</v>
      </c>
      <c r="M3361" s="12">
        <v>25.2</v>
      </c>
      <c r="N3361" s="13">
        <v>117.59999999999998</v>
      </c>
    </row>
    <row r="3362" spans="1:14" x14ac:dyDescent="0.3">
      <c r="A3362" s="7" t="s">
        <v>6120</v>
      </c>
      <c r="B3362" s="11" t="s">
        <v>6121</v>
      </c>
      <c r="C3362" s="12">
        <v>1</v>
      </c>
      <c r="D3362" s="12">
        <v>1</v>
      </c>
      <c r="E3362" s="15">
        <v>43891</v>
      </c>
      <c r="F3362" s="12">
        <v>220</v>
      </c>
      <c r="G3362" s="12">
        <v>33</v>
      </c>
      <c r="H3362" s="17">
        <v>1</v>
      </c>
      <c r="I3362" s="31">
        <v>15</v>
      </c>
      <c r="J3362" s="12">
        <v>187</v>
      </c>
      <c r="K3362" s="11" t="s">
        <v>14</v>
      </c>
      <c r="L3362" s="11" t="s">
        <v>15</v>
      </c>
      <c r="M3362" s="12">
        <v>39.6</v>
      </c>
      <c r="N3362" s="13">
        <v>147.4</v>
      </c>
    </row>
    <row r="3363" spans="1:14" x14ac:dyDescent="0.3">
      <c r="A3363" s="7" t="s">
        <v>6122</v>
      </c>
      <c r="B3363" s="11" t="s">
        <v>6123</v>
      </c>
      <c r="C3363" s="12">
        <v>1</v>
      </c>
      <c r="D3363" s="12">
        <v>1</v>
      </c>
      <c r="E3363" s="15">
        <v>43891</v>
      </c>
      <c r="F3363" s="12">
        <v>210</v>
      </c>
      <c r="G3363" s="12">
        <v>31.5</v>
      </c>
      <c r="H3363" s="17">
        <v>1</v>
      </c>
      <c r="I3363" s="31">
        <v>15</v>
      </c>
      <c r="J3363" s="12">
        <v>178.5</v>
      </c>
      <c r="K3363" s="11" t="s">
        <v>14</v>
      </c>
      <c r="L3363" s="11" t="s">
        <v>75</v>
      </c>
      <c r="M3363" s="12">
        <v>37.799999999999997</v>
      </c>
      <c r="N3363" s="13">
        <v>140.69999999999999</v>
      </c>
    </row>
    <row r="3364" spans="1:14" x14ac:dyDescent="0.3">
      <c r="A3364" s="7" t="s">
        <v>6124</v>
      </c>
      <c r="B3364" s="11" t="s">
        <v>6125</v>
      </c>
      <c r="C3364" s="12">
        <v>1</v>
      </c>
      <c r="D3364" s="12">
        <v>1</v>
      </c>
      <c r="E3364" s="15">
        <v>43891</v>
      </c>
      <c r="F3364" s="12">
        <v>492</v>
      </c>
      <c r="G3364" s="12">
        <v>73.800000000000011</v>
      </c>
      <c r="H3364" s="17">
        <v>1</v>
      </c>
      <c r="I3364" s="31">
        <v>15.000000000000002</v>
      </c>
      <c r="J3364" s="12">
        <v>418.2</v>
      </c>
      <c r="K3364" s="11" t="s">
        <v>44</v>
      </c>
      <c r="L3364" s="11" t="s">
        <v>512</v>
      </c>
      <c r="M3364" s="12">
        <v>137.76000000000002</v>
      </c>
      <c r="N3364" s="13">
        <v>280.43999999999994</v>
      </c>
    </row>
    <row r="3365" spans="1:14" x14ac:dyDescent="0.3">
      <c r="A3365" s="7" t="s">
        <v>6126</v>
      </c>
      <c r="B3365" s="11" t="s">
        <v>6127</v>
      </c>
      <c r="C3365" s="12">
        <v>1</v>
      </c>
      <c r="D3365" s="12">
        <v>1</v>
      </c>
      <c r="E3365" s="15">
        <v>43891</v>
      </c>
      <c r="F3365" s="12">
        <v>447</v>
      </c>
      <c r="G3365" s="12">
        <v>67.050000000000011</v>
      </c>
      <c r="H3365" s="17">
        <v>1</v>
      </c>
      <c r="I3365" s="31">
        <v>15.000000000000002</v>
      </c>
      <c r="J3365" s="12">
        <v>379.95</v>
      </c>
      <c r="K3365" s="11" t="s">
        <v>63</v>
      </c>
      <c r="L3365" s="11" t="s">
        <v>64</v>
      </c>
      <c r="M3365" s="12">
        <v>156.44999999999999</v>
      </c>
      <c r="N3365" s="13">
        <v>223.5</v>
      </c>
    </row>
    <row r="3366" spans="1:14" x14ac:dyDescent="0.3">
      <c r="A3366" s="7" t="s">
        <v>6128</v>
      </c>
      <c r="B3366" s="11" t="s">
        <v>6129</v>
      </c>
      <c r="C3366" s="12">
        <v>1</v>
      </c>
      <c r="D3366" s="12">
        <v>1</v>
      </c>
      <c r="E3366" s="15">
        <v>43891</v>
      </c>
      <c r="F3366" s="12">
        <v>383</v>
      </c>
      <c r="G3366" s="12">
        <v>57.449999999999989</v>
      </c>
      <c r="H3366" s="17">
        <v>1</v>
      </c>
      <c r="I3366" s="31">
        <v>14.999999999999996</v>
      </c>
      <c r="J3366" s="12">
        <v>325.55</v>
      </c>
      <c r="K3366" s="11" t="s">
        <v>63</v>
      </c>
      <c r="L3366" s="11" t="s">
        <v>66</v>
      </c>
      <c r="M3366" s="12">
        <v>122.56</v>
      </c>
      <c r="N3366" s="13">
        <v>202.99</v>
      </c>
    </row>
    <row r="3367" spans="1:14" x14ac:dyDescent="0.3">
      <c r="A3367" s="7" t="s">
        <v>6130</v>
      </c>
      <c r="B3367" s="11" t="s">
        <v>6131</v>
      </c>
      <c r="C3367" s="12">
        <v>1</v>
      </c>
      <c r="D3367" s="12">
        <v>1</v>
      </c>
      <c r="E3367" s="15">
        <v>43891</v>
      </c>
      <c r="F3367" s="12">
        <v>447</v>
      </c>
      <c r="G3367" s="12">
        <v>67.050000000000011</v>
      </c>
      <c r="H3367" s="17">
        <v>1</v>
      </c>
      <c r="I3367" s="31">
        <v>15.000000000000002</v>
      </c>
      <c r="J3367" s="12">
        <v>379.95</v>
      </c>
      <c r="K3367" s="11" t="s">
        <v>63</v>
      </c>
      <c r="L3367" s="11" t="s">
        <v>64</v>
      </c>
      <c r="M3367" s="12">
        <v>156.44999999999999</v>
      </c>
      <c r="N3367" s="13">
        <v>223.5</v>
      </c>
    </row>
    <row r="3368" spans="1:14" x14ac:dyDescent="0.3">
      <c r="A3368" s="7" t="s">
        <v>6132</v>
      </c>
      <c r="B3368" s="11" t="s">
        <v>6133</v>
      </c>
      <c r="C3368" s="12">
        <v>1</v>
      </c>
      <c r="D3368" s="12">
        <v>1</v>
      </c>
      <c r="E3368" s="15">
        <v>43891</v>
      </c>
      <c r="F3368" s="12">
        <v>447</v>
      </c>
      <c r="G3368" s="12">
        <v>67.050000000000011</v>
      </c>
      <c r="H3368" s="17">
        <v>1</v>
      </c>
      <c r="I3368" s="31">
        <v>15.000000000000002</v>
      </c>
      <c r="J3368" s="12">
        <v>379.95</v>
      </c>
      <c r="K3368" s="11" t="s">
        <v>63</v>
      </c>
      <c r="L3368" s="11" t="s">
        <v>64</v>
      </c>
      <c r="M3368" s="12">
        <v>156.44999999999999</v>
      </c>
      <c r="N3368" s="13">
        <v>223.5</v>
      </c>
    </row>
    <row r="3369" spans="1:14" x14ac:dyDescent="0.3">
      <c r="A3369" s="7" t="s">
        <v>6134</v>
      </c>
      <c r="B3369" s="11" t="s">
        <v>6135</v>
      </c>
      <c r="C3369" s="12">
        <v>1</v>
      </c>
      <c r="D3369" s="12">
        <v>0</v>
      </c>
      <c r="E3369" s="15">
        <v>43891</v>
      </c>
      <c r="F3369" s="12">
        <v>144</v>
      </c>
      <c r="G3369" s="12">
        <v>21.600000000000009</v>
      </c>
      <c r="H3369" s="17">
        <v>1</v>
      </c>
      <c r="I3369" s="31">
        <v>15.000000000000005</v>
      </c>
      <c r="J3369" s="12">
        <v>122.39999999999999</v>
      </c>
      <c r="K3369" s="11" t="s">
        <v>11</v>
      </c>
      <c r="L3369" s="11" t="s">
        <v>119</v>
      </c>
      <c r="M3369" s="12">
        <v>66.240000000000009</v>
      </c>
      <c r="N3369" s="13">
        <v>56.159999999999982</v>
      </c>
    </row>
    <row r="3370" spans="1:14" x14ac:dyDescent="0.3">
      <c r="A3370" s="7" t="s">
        <v>6137</v>
      </c>
      <c r="B3370" s="11" t="s">
        <v>6138</v>
      </c>
      <c r="C3370" s="12">
        <v>1</v>
      </c>
      <c r="D3370" s="12">
        <v>1</v>
      </c>
      <c r="E3370" s="15">
        <v>43891</v>
      </c>
      <c r="F3370" s="12">
        <v>506</v>
      </c>
      <c r="G3370" s="12">
        <v>75.900000000000034</v>
      </c>
      <c r="H3370" s="17">
        <v>1</v>
      </c>
      <c r="I3370" s="31">
        <v>15.000000000000007</v>
      </c>
      <c r="J3370" s="12">
        <v>430.09999999999997</v>
      </c>
      <c r="K3370" s="11" t="s">
        <v>44</v>
      </c>
      <c r="L3370" s="11" t="s">
        <v>58</v>
      </c>
      <c r="M3370" s="12">
        <v>146.73999999999998</v>
      </c>
      <c r="N3370" s="13">
        <v>283.36</v>
      </c>
    </row>
    <row r="3371" spans="1:14" x14ac:dyDescent="0.3">
      <c r="A3371" s="7" t="s">
        <v>6139</v>
      </c>
      <c r="B3371" s="11" t="s">
        <v>6140</v>
      </c>
      <c r="C3371" s="12">
        <v>1</v>
      </c>
      <c r="D3371" s="12">
        <v>1</v>
      </c>
      <c r="E3371" s="15">
        <v>43891</v>
      </c>
      <c r="F3371" s="12">
        <v>283</v>
      </c>
      <c r="G3371" s="12">
        <v>42.450000000000017</v>
      </c>
      <c r="H3371" s="17">
        <v>1</v>
      </c>
      <c r="I3371" s="31">
        <v>15.000000000000005</v>
      </c>
      <c r="J3371" s="12">
        <v>240.54999999999998</v>
      </c>
      <c r="K3371" s="11" t="s">
        <v>60</v>
      </c>
      <c r="L3371" s="11" t="s">
        <v>745</v>
      </c>
      <c r="M3371" s="12">
        <v>82.07</v>
      </c>
      <c r="N3371" s="13">
        <v>158.47999999999999</v>
      </c>
    </row>
    <row r="3372" spans="1:14" x14ac:dyDescent="0.3">
      <c r="A3372" s="7" t="s">
        <v>6141</v>
      </c>
      <c r="B3372" s="11" t="s">
        <v>6142</v>
      </c>
      <c r="C3372" s="12">
        <v>1</v>
      </c>
      <c r="D3372" s="12">
        <v>1</v>
      </c>
      <c r="E3372" s="15">
        <v>43891</v>
      </c>
      <c r="F3372" s="12">
        <v>447</v>
      </c>
      <c r="G3372" s="12">
        <v>67.050000000000011</v>
      </c>
      <c r="H3372" s="17">
        <v>1</v>
      </c>
      <c r="I3372" s="31">
        <v>15.000000000000002</v>
      </c>
      <c r="J3372" s="12">
        <v>379.95</v>
      </c>
      <c r="K3372" s="11" t="s">
        <v>63</v>
      </c>
      <c r="L3372" s="11" t="s">
        <v>64</v>
      </c>
      <c r="M3372" s="12">
        <v>156.44999999999999</v>
      </c>
      <c r="N3372" s="13">
        <v>223.5</v>
      </c>
    </row>
    <row r="3373" spans="1:14" x14ac:dyDescent="0.3">
      <c r="A3373" s="7" t="s">
        <v>6397</v>
      </c>
      <c r="B3373" s="11" t="s">
        <v>6399</v>
      </c>
      <c r="C3373" s="12">
        <v>0</v>
      </c>
      <c r="D3373" s="12">
        <v>1</v>
      </c>
      <c r="E3373" s="15">
        <v>43891</v>
      </c>
      <c r="F3373" s="12">
        <v>636</v>
      </c>
      <c r="G3373" s="12">
        <v>0</v>
      </c>
      <c r="H3373" s="17">
        <v>0</v>
      </c>
      <c r="I3373" s="31">
        <v>0</v>
      </c>
      <c r="J3373" s="12">
        <v>636</v>
      </c>
      <c r="K3373" s="11" t="s">
        <v>41</v>
      </c>
      <c r="L3373" s="11" t="s">
        <v>194</v>
      </c>
      <c r="M3373" s="12">
        <v>216.24</v>
      </c>
      <c r="N3373" s="13">
        <v>419.76</v>
      </c>
    </row>
    <row r="3374" spans="1:14" x14ac:dyDescent="0.3">
      <c r="A3374" s="7" t="s">
        <v>6409</v>
      </c>
      <c r="B3374" s="11" t="s">
        <v>6411</v>
      </c>
      <c r="C3374" s="12">
        <v>0</v>
      </c>
      <c r="D3374" s="12">
        <v>1</v>
      </c>
      <c r="E3374" s="15">
        <v>43891</v>
      </c>
      <c r="F3374" s="12">
        <v>144</v>
      </c>
      <c r="G3374" s="12">
        <v>21.600000000000009</v>
      </c>
      <c r="H3374" s="17">
        <v>1</v>
      </c>
      <c r="I3374" s="31">
        <v>15.000000000000005</v>
      </c>
      <c r="J3374" s="12">
        <v>122.39999999999999</v>
      </c>
      <c r="K3374" s="11" t="s">
        <v>11</v>
      </c>
      <c r="L3374" s="11" t="s">
        <v>119</v>
      </c>
      <c r="M3374" s="12">
        <v>66.240000000000009</v>
      </c>
      <c r="N3374" s="13">
        <v>56.159999999999982</v>
      </c>
    </row>
    <row r="3375" spans="1:14" x14ac:dyDescent="0.3">
      <c r="A3375" s="7" t="s">
        <v>6456</v>
      </c>
      <c r="B3375" s="11" t="s">
        <v>6458</v>
      </c>
      <c r="C3375" s="12">
        <v>0</v>
      </c>
      <c r="D3375" s="12">
        <v>0</v>
      </c>
      <c r="E3375" s="15">
        <v>43891</v>
      </c>
      <c r="F3375" s="12">
        <v>488</v>
      </c>
      <c r="G3375" s="12">
        <v>73.199999999999989</v>
      </c>
      <c r="H3375" s="17">
        <v>1</v>
      </c>
      <c r="I3375" s="31">
        <v>14.999999999999996</v>
      </c>
      <c r="J3375" s="12">
        <v>414.8</v>
      </c>
      <c r="K3375" s="11" t="s">
        <v>44</v>
      </c>
      <c r="L3375" s="11" t="s">
        <v>50</v>
      </c>
      <c r="M3375" s="12">
        <v>156.16</v>
      </c>
      <c r="N3375" s="13">
        <v>258.64</v>
      </c>
    </row>
    <row r="3376" spans="1:14" x14ac:dyDescent="0.3">
      <c r="A3376" s="7" t="s">
        <v>6522</v>
      </c>
      <c r="B3376" s="11" t="s">
        <v>6526</v>
      </c>
      <c r="C3376" s="12">
        <v>0</v>
      </c>
      <c r="D3376" s="12">
        <v>0</v>
      </c>
      <c r="E3376" s="15">
        <v>43891</v>
      </c>
      <c r="F3376" s="12">
        <v>205</v>
      </c>
      <c r="G3376" s="12">
        <v>0</v>
      </c>
      <c r="H3376" s="17">
        <v>0</v>
      </c>
      <c r="I3376" s="31">
        <v>0</v>
      </c>
      <c r="J3376" s="12">
        <v>205</v>
      </c>
      <c r="K3376" s="11" t="s">
        <v>14</v>
      </c>
      <c r="L3376" s="11" t="s">
        <v>87</v>
      </c>
      <c r="M3376" s="12">
        <v>36.9</v>
      </c>
      <c r="N3376" s="13">
        <v>168.1</v>
      </c>
    </row>
    <row r="3377" spans="1:14" x14ac:dyDescent="0.3">
      <c r="A3377" s="7" t="s">
        <v>6541</v>
      </c>
      <c r="B3377" s="11" t="s">
        <v>6543</v>
      </c>
      <c r="C3377" s="12">
        <v>0</v>
      </c>
      <c r="D3377" s="12">
        <v>1</v>
      </c>
      <c r="E3377" s="15">
        <v>43891</v>
      </c>
      <c r="F3377" s="12">
        <v>383</v>
      </c>
      <c r="G3377" s="12">
        <v>57.449999999999989</v>
      </c>
      <c r="H3377" s="17">
        <v>1</v>
      </c>
      <c r="I3377" s="31">
        <v>14.999999999999996</v>
      </c>
      <c r="J3377" s="12">
        <v>325.55</v>
      </c>
      <c r="K3377" s="11" t="s">
        <v>63</v>
      </c>
      <c r="L3377" s="11" t="s">
        <v>66</v>
      </c>
      <c r="M3377" s="12">
        <v>122.56</v>
      </c>
      <c r="N3377" s="13">
        <v>202.99</v>
      </c>
    </row>
    <row r="3378" spans="1:14" x14ac:dyDescent="0.3">
      <c r="A3378" s="7" t="s">
        <v>6597</v>
      </c>
      <c r="B3378" s="11" t="s">
        <v>6599</v>
      </c>
      <c r="C3378" s="12">
        <v>0</v>
      </c>
      <c r="D3378" s="12">
        <v>1</v>
      </c>
      <c r="E3378" s="15">
        <v>43891</v>
      </c>
      <c r="F3378" s="12">
        <v>345</v>
      </c>
      <c r="G3378" s="12">
        <v>51.75</v>
      </c>
      <c r="H3378" s="17">
        <v>1</v>
      </c>
      <c r="I3378" s="31">
        <v>15</v>
      </c>
      <c r="J3378" s="12">
        <v>293.25</v>
      </c>
      <c r="K3378" s="11" t="s">
        <v>63</v>
      </c>
      <c r="L3378" s="11" t="s">
        <v>116</v>
      </c>
      <c r="M3378" s="12">
        <v>106.95</v>
      </c>
      <c r="N3378" s="13">
        <v>186.3</v>
      </c>
    </row>
    <row r="3379" spans="1:14" x14ac:dyDescent="0.3">
      <c r="A3379" s="7" t="s">
        <v>6619</v>
      </c>
      <c r="B3379" s="11" t="s">
        <v>6621</v>
      </c>
      <c r="C3379" s="12">
        <v>0</v>
      </c>
      <c r="D3379" s="12">
        <v>0</v>
      </c>
      <c r="E3379" s="15">
        <v>43891</v>
      </c>
      <c r="F3379" s="12">
        <v>345</v>
      </c>
      <c r="G3379" s="12">
        <v>0</v>
      </c>
      <c r="H3379" s="17">
        <v>0</v>
      </c>
      <c r="I3379" s="31">
        <v>0</v>
      </c>
      <c r="J3379" s="12">
        <v>345</v>
      </c>
      <c r="K3379" s="11" t="s">
        <v>63</v>
      </c>
      <c r="L3379" s="11" t="s">
        <v>116</v>
      </c>
      <c r="M3379" s="12">
        <v>106.95</v>
      </c>
      <c r="N3379" s="13">
        <v>238.05</v>
      </c>
    </row>
    <row r="3380" spans="1:14" x14ac:dyDescent="0.3">
      <c r="A3380" s="7" t="s">
        <v>6712</v>
      </c>
      <c r="B3380" s="11" t="s">
        <v>6714</v>
      </c>
      <c r="C3380" s="12">
        <v>0</v>
      </c>
      <c r="D3380" s="12">
        <v>1</v>
      </c>
      <c r="E3380" s="15">
        <v>43891</v>
      </c>
      <c r="F3380" s="12">
        <v>327</v>
      </c>
      <c r="G3380" s="12">
        <v>0</v>
      </c>
      <c r="H3380" s="17">
        <v>0</v>
      </c>
      <c r="I3380" s="31">
        <v>0</v>
      </c>
      <c r="J3380" s="12">
        <v>327</v>
      </c>
      <c r="K3380" s="11" t="s">
        <v>20</v>
      </c>
      <c r="L3380" s="11" t="s">
        <v>100</v>
      </c>
      <c r="M3380" s="12">
        <v>94.83</v>
      </c>
      <c r="N3380" s="13">
        <v>232.17000000000002</v>
      </c>
    </row>
    <row r="3381" spans="1:14" x14ac:dyDescent="0.3">
      <c r="A3381" s="7" t="s">
        <v>6824</v>
      </c>
      <c r="B3381" s="11" t="s">
        <v>6826</v>
      </c>
      <c r="C3381" s="12">
        <v>0</v>
      </c>
      <c r="D3381" s="12">
        <v>1</v>
      </c>
      <c r="E3381" s="15">
        <v>43891</v>
      </c>
      <c r="F3381" s="12">
        <v>805</v>
      </c>
      <c r="G3381" s="12">
        <v>0</v>
      </c>
      <c r="H3381" s="17">
        <v>0</v>
      </c>
      <c r="I3381" s="31">
        <v>0</v>
      </c>
      <c r="J3381" s="12">
        <v>805</v>
      </c>
      <c r="K3381" s="11" t="s">
        <v>23</v>
      </c>
      <c r="L3381" s="11" t="s">
        <v>180</v>
      </c>
      <c r="M3381" s="12">
        <v>249.55</v>
      </c>
      <c r="N3381" s="13">
        <v>555.45000000000005</v>
      </c>
    </row>
    <row r="3382" spans="1:14" x14ac:dyDescent="0.3">
      <c r="A3382" s="7" t="s">
        <v>6830</v>
      </c>
      <c r="B3382" s="11" t="s">
        <v>6832</v>
      </c>
      <c r="C3382" s="12">
        <v>0</v>
      </c>
      <c r="D3382" s="12">
        <v>1</v>
      </c>
      <c r="E3382" s="15">
        <v>43891</v>
      </c>
      <c r="F3382" s="12">
        <v>1491</v>
      </c>
      <c r="G3382" s="12">
        <v>0</v>
      </c>
      <c r="H3382" s="17">
        <v>0</v>
      </c>
      <c r="I3382" s="31">
        <v>0</v>
      </c>
      <c r="J3382" s="12">
        <v>1491</v>
      </c>
      <c r="K3382" s="11" t="s">
        <v>26</v>
      </c>
      <c r="L3382" s="11" t="s">
        <v>31</v>
      </c>
      <c r="M3382" s="12">
        <v>506.94000000000005</v>
      </c>
      <c r="N3382" s="13">
        <v>984.06</v>
      </c>
    </row>
    <row r="3383" spans="1:14" x14ac:dyDescent="0.3">
      <c r="A3383" s="7" t="s">
        <v>160</v>
      </c>
      <c r="B3383" s="11" t="s">
        <v>6955</v>
      </c>
      <c r="C3383" s="12">
        <v>0</v>
      </c>
      <c r="D3383" s="12">
        <v>0</v>
      </c>
      <c r="E3383" s="15">
        <v>43891</v>
      </c>
      <c r="F3383" s="12">
        <v>447</v>
      </c>
      <c r="G3383" s="12">
        <v>67.050000000000011</v>
      </c>
      <c r="H3383" s="17">
        <v>1</v>
      </c>
      <c r="I3383" s="31">
        <v>15.000000000000002</v>
      </c>
      <c r="J3383" s="12">
        <v>379.95</v>
      </c>
      <c r="K3383" s="11" t="s">
        <v>63</v>
      </c>
      <c r="L3383" s="11" t="s">
        <v>64</v>
      </c>
      <c r="M3383" s="12">
        <v>156.44999999999999</v>
      </c>
      <c r="N3383" s="13">
        <v>223.5</v>
      </c>
    </row>
    <row r="3384" spans="1:14" x14ac:dyDescent="0.3">
      <c r="A3384" s="7" t="s">
        <v>160</v>
      </c>
      <c r="B3384" s="11" t="s">
        <v>6956</v>
      </c>
      <c r="C3384" s="12">
        <v>0</v>
      </c>
      <c r="D3384" s="12">
        <v>0</v>
      </c>
      <c r="E3384" s="15">
        <v>43891</v>
      </c>
      <c r="F3384" s="12">
        <v>345</v>
      </c>
      <c r="G3384" s="12">
        <v>51.75</v>
      </c>
      <c r="H3384" s="17">
        <v>1</v>
      </c>
      <c r="I3384" s="31">
        <v>15</v>
      </c>
      <c r="J3384" s="12">
        <v>293.25</v>
      </c>
      <c r="K3384" s="11" t="s">
        <v>63</v>
      </c>
      <c r="L3384" s="11" t="s">
        <v>116</v>
      </c>
      <c r="M3384" s="12">
        <v>106.95</v>
      </c>
      <c r="N3384" s="13">
        <v>186.3</v>
      </c>
    </row>
    <row r="3385" spans="1:14" x14ac:dyDescent="0.3">
      <c r="A3385" s="7" t="s">
        <v>160</v>
      </c>
      <c r="B3385" s="11" t="s">
        <v>167</v>
      </c>
      <c r="C3385" s="12">
        <v>0</v>
      </c>
      <c r="D3385" s="12">
        <v>0</v>
      </c>
      <c r="E3385" s="15">
        <v>43862</v>
      </c>
      <c r="F3385" s="12">
        <v>447</v>
      </c>
      <c r="G3385" s="12">
        <v>0</v>
      </c>
      <c r="H3385" s="17">
        <v>0</v>
      </c>
      <c r="I3385" s="31">
        <v>0</v>
      </c>
      <c r="J3385" s="12">
        <v>447</v>
      </c>
      <c r="K3385" s="11" t="s">
        <v>63</v>
      </c>
      <c r="L3385" s="11" t="s">
        <v>64</v>
      </c>
      <c r="M3385" s="12">
        <v>156.44999999999999</v>
      </c>
      <c r="N3385" s="13">
        <v>290.55</v>
      </c>
    </row>
    <row r="3386" spans="1:14" x14ac:dyDescent="0.3">
      <c r="A3386" s="7" t="s">
        <v>114</v>
      </c>
      <c r="B3386" s="11" t="s">
        <v>117</v>
      </c>
      <c r="C3386" s="12">
        <v>0</v>
      </c>
      <c r="D3386" s="12">
        <v>0</v>
      </c>
      <c r="E3386" s="15">
        <v>43862</v>
      </c>
      <c r="F3386" s="12">
        <v>447</v>
      </c>
      <c r="G3386" s="12">
        <v>0</v>
      </c>
      <c r="H3386" s="17">
        <v>0</v>
      </c>
      <c r="I3386" s="31">
        <v>0</v>
      </c>
      <c r="J3386" s="12">
        <v>447</v>
      </c>
      <c r="K3386" s="11" t="s">
        <v>63</v>
      </c>
      <c r="L3386" s="11" t="s">
        <v>64</v>
      </c>
      <c r="M3386" s="12">
        <v>156.44999999999999</v>
      </c>
      <c r="N3386" s="13">
        <v>290.55</v>
      </c>
    </row>
    <row r="3387" spans="1:14" x14ac:dyDescent="0.3">
      <c r="A3387" s="7" t="s">
        <v>141</v>
      </c>
      <c r="B3387" s="11" t="s">
        <v>143</v>
      </c>
      <c r="C3387" s="12">
        <v>0</v>
      </c>
      <c r="D3387" s="12">
        <v>0</v>
      </c>
      <c r="E3387" s="15">
        <v>43862</v>
      </c>
      <c r="F3387" s="12">
        <v>205</v>
      </c>
      <c r="G3387" s="12">
        <v>0</v>
      </c>
      <c r="H3387" s="17">
        <v>0</v>
      </c>
      <c r="I3387" s="31">
        <v>0</v>
      </c>
      <c r="J3387" s="12">
        <v>205</v>
      </c>
      <c r="K3387" s="11" t="s">
        <v>14</v>
      </c>
      <c r="L3387" s="11" t="s">
        <v>87</v>
      </c>
      <c r="M3387" s="12">
        <v>36.9</v>
      </c>
      <c r="N3387" s="13">
        <v>168.1</v>
      </c>
    </row>
    <row r="3388" spans="1:14" x14ac:dyDescent="0.3">
      <c r="A3388" s="7" t="s">
        <v>160</v>
      </c>
      <c r="B3388" s="11" t="s">
        <v>163</v>
      </c>
      <c r="C3388" s="12">
        <v>0</v>
      </c>
      <c r="D3388" s="12">
        <v>0</v>
      </c>
      <c r="E3388" s="15">
        <v>43862</v>
      </c>
      <c r="F3388" s="12">
        <v>267</v>
      </c>
      <c r="G3388" s="12">
        <v>0</v>
      </c>
      <c r="H3388" s="17">
        <v>0</v>
      </c>
      <c r="I3388" s="31">
        <v>0</v>
      </c>
      <c r="J3388" s="12">
        <v>267</v>
      </c>
      <c r="K3388" s="11" t="s">
        <v>60</v>
      </c>
      <c r="L3388" s="11" t="s">
        <v>164</v>
      </c>
      <c r="M3388" s="12">
        <v>90.78</v>
      </c>
      <c r="N3388" s="13">
        <v>176.22</v>
      </c>
    </row>
    <row r="3389" spans="1:14" x14ac:dyDescent="0.3">
      <c r="A3389" s="7" t="s">
        <v>160</v>
      </c>
      <c r="B3389" s="11" t="s">
        <v>166</v>
      </c>
      <c r="C3389" s="12">
        <v>0</v>
      </c>
      <c r="D3389" s="12">
        <v>0</v>
      </c>
      <c r="E3389" s="15">
        <v>43862</v>
      </c>
      <c r="F3389" s="12">
        <v>383</v>
      </c>
      <c r="G3389" s="12">
        <v>0</v>
      </c>
      <c r="H3389" s="17">
        <v>0</v>
      </c>
      <c r="I3389" s="31">
        <v>0</v>
      </c>
      <c r="J3389" s="12">
        <v>383</v>
      </c>
      <c r="K3389" s="11" t="s">
        <v>63</v>
      </c>
      <c r="L3389" s="11" t="s">
        <v>66</v>
      </c>
      <c r="M3389" s="12">
        <v>122.56</v>
      </c>
      <c r="N3389" s="13">
        <v>260.44</v>
      </c>
    </row>
    <row r="3390" spans="1:14" x14ac:dyDescent="0.3">
      <c r="A3390" s="7" t="s">
        <v>186</v>
      </c>
      <c r="B3390" s="11" t="s">
        <v>188</v>
      </c>
      <c r="C3390" s="12">
        <v>0</v>
      </c>
      <c r="D3390" s="12">
        <v>1</v>
      </c>
      <c r="E3390" s="15">
        <v>43862</v>
      </c>
      <c r="F3390" s="12">
        <v>1491</v>
      </c>
      <c r="G3390" s="12">
        <v>0</v>
      </c>
      <c r="H3390" s="17">
        <v>0</v>
      </c>
      <c r="I3390" s="31">
        <v>0</v>
      </c>
      <c r="J3390" s="12">
        <v>1491</v>
      </c>
      <c r="K3390" s="11" t="s">
        <v>26</v>
      </c>
      <c r="L3390" s="11" t="s">
        <v>31</v>
      </c>
      <c r="M3390" s="12">
        <v>506.94000000000005</v>
      </c>
      <c r="N3390" s="13">
        <v>984.06</v>
      </c>
    </row>
    <row r="3391" spans="1:14" x14ac:dyDescent="0.3">
      <c r="A3391" s="7" t="s">
        <v>189</v>
      </c>
      <c r="B3391" s="11" t="s">
        <v>191</v>
      </c>
      <c r="C3391" s="12">
        <v>0</v>
      </c>
      <c r="D3391" s="12">
        <v>1</v>
      </c>
      <c r="E3391" s="15">
        <v>43862</v>
      </c>
      <c r="F3391" s="12">
        <v>1101</v>
      </c>
      <c r="G3391" s="12">
        <v>0</v>
      </c>
      <c r="H3391" s="17">
        <v>0</v>
      </c>
      <c r="I3391" s="31">
        <v>0</v>
      </c>
      <c r="J3391" s="12">
        <v>1101</v>
      </c>
      <c r="K3391" s="11" t="s">
        <v>26</v>
      </c>
      <c r="L3391" s="11" t="s">
        <v>33</v>
      </c>
      <c r="M3391" s="12">
        <v>396.36</v>
      </c>
      <c r="N3391" s="13">
        <v>704.64</v>
      </c>
    </row>
    <row r="3392" spans="1:14" x14ac:dyDescent="0.3">
      <c r="A3392" s="7" t="s">
        <v>219</v>
      </c>
      <c r="B3392" s="11" t="s">
        <v>221</v>
      </c>
      <c r="C3392" s="12">
        <v>0</v>
      </c>
      <c r="D3392" s="12">
        <v>0</v>
      </c>
      <c r="E3392" s="15">
        <v>43862</v>
      </c>
      <c r="F3392" s="12">
        <v>579</v>
      </c>
      <c r="G3392" s="12">
        <v>0</v>
      </c>
      <c r="H3392" s="17">
        <v>0</v>
      </c>
      <c r="I3392" s="31">
        <v>0</v>
      </c>
      <c r="J3392" s="12">
        <v>579</v>
      </c>
      <c r="K3392" s="11" t="s">
        <v>41</v>
      </c>
      <c r="L3392" s="11" t="s">
        <v>197</v>
      </c>
      <c r="M3392" s="12">
        <v>167.91</v>
      </c>
      <c r="N3392" s="13">
        <v>411.09000000000003</v>
      </c>
    </row>
    <row r="3393" spans="1:14" x14ac:dyDescent="0.3">
      <c r="A3393" s="7" t="s">
        <v>268</v>
      </c>
      <c r="B3393" s="11" t="s">
        <v>270</v>
      </c>
      <c r="C3393" s="12">
        <v>0</v>
      </c>
      <c r="D3393" s="12">
        <v>1</v>
      </c>
      <c r="E3393" s="15">
        <v>43862</v>
      </c>
      <c r="F3393" s="12">
        <v>220</v>
      </c>
      <c r="G3393" s="12">
        <v>0</v>
      </c>
      <c r="H3393" s="17">
        <v>0</v>
      </c>
      <c r="I3393" s="31">
        <v>0</v>
      </c>
      <c r="J3393" s="12">
        <v>220</v>
      </c>
      <c r="K3393" s="11" t="s">
        <v>14</v>
      </c>
      <c r="L3393" s="11" t="s">
        <v>15</v>
      </c>
      <c r="M3393" s="12">
        <v>39.6</v>
      </c>
      <c r="N3393" s="13">
        <v>180.4</v>
      </c>
    </row>
    <row r="3394" spans="1:14" x14ac:dyDescent="0.3">
      <c r="A3394" s="7" t="s">
        <v>678</v>
      </c>
      <c r="B3394" s="11" t="s">
        <v>680</v>
      </c>
      <c r="C3394" s="12">
        <v>0</v>
      </c>
      <c r="D3394" s="12">
        <v>0</v>
      </c>
      <c r="E3394" s="15">
        <v>43862</v>
      </c>
      <c r="F3394" s="12">
        <v>383</v>
      </c>
      <c r="G3394" s="12">
        <v>0</v>
      </c>
      <c r="H3394" s="17">
        <v>0</v>
      </c>
      <c r="I3394" s="31">
        <v>0</v>
      </c>
      <c r="J3394" s="12">
        <v>383</v>
      </c>
      <c r="K3394" s="11" t="s">
        <v>63</v>
      </c>
      <c r="L3394" s="11" t="s">
        <v>66</v>
      </c>
      <c r="M3394" s="12">
        <v>122.56</v>
      </c>
      <c r="N3394" s="13">
        <v>260.44</v>
      </c>
    </row>
    <row r="3395" spans="1:14" x14ac:dyDescent="0.3">
      <c r="A3395" s="7" t="s">
        <v>5057</v>
      </c>
      <c r="B3395" s="11" t="s">
        <v>5058</v>
      </c>
      <c r="C3395" s="12">
        <v>1</v>
      </c>
      <c r="D3395" s="12">
        <v>1</v>
      </c>
      <c r="E3395" s="15">
        <v>43862</v>
      </c>
      <c r="F3395" s="12">
        <v>592</v>
      </c>
      <c r="G3395" s="12">
        <v>0</v>
      </c>
      <c r="H3395" s="17">
        <v>0</v>
      </c>
      <c r="I3395" s="31">
        <v>0</v>
      </c>
      <c r="J3395" s="12">
        <v>592</v>
      </c>
      <c r="K3395" s="11" t="s">
        <v>44</v>
      </c>
      <c r="L3395" s="11" t="s">
        <v>55</v>
      </c>
      <c r="M3395" s="12">
        <v>165.76000000000002</v>
      </c>
      <c r="N3395" s="13">
        <v>426.24</v>
      </c>
    </row>
    <row r="3396" spans="1:14" x14ac:dyDescent="0.3">
      <c r="A3396" s="7" t="s">
        <v>5059</v>
      </c>
      <c r="B3396" s="11" t="s">
        <v>5060</v>
      </c>
      <c r="C3396" s="12">
        <v>1</v>
      </c>
      <c r="D3396" s="12">
        <v>0</v>
      </c>
      <c r="E3396" s="15">
        <v>43862</v>
      </c>
      <c r="F3396" s="12">
        <v>447</v>
      </c>
      <c r="G3396" s="12">
        <v>0</v>
      </c>
      <c r="H3396" s="17">
        <v>0</v>
      </c>
      <c r="I3396" s="31">
        <v>0</v>
      </c>
      <c r="J3396" s="12">
        <v>447</v>
      </c>
      <c r="K3396" s="11" t="s">
        <v>63</v>
      </c>
      <c r="L3396" s="11" t="s">
        <v>64</v>
      </c>
      <c r="M3396" s="12">
        <v>156.44999999999999</v>
      </c>
      <c r="N3396" s="13">
        <v>290.55</v>
      </c>
    </row>
    <row r="3397" spans="1:14" x14ac:dyDescent="0.3">
      <c r="A3397" s="7" t="s">
        <v>5062</v>
      </c>
      <c r="B3397" s="11" t="s">
        <v>5063</v>
      </c>
      <c r="C3397" s="12">
        <v>1</v>
      </c>
      <c r="D3397" s="12">
        <v>0</v>
      </c>
      <c r="E3397" s="15">
        <v>43862</v>
      </c>
      <c r="F3397" s="12">
        <v>168</v>
      </c>
      <c r="G3397" s="12">
        <v>0</v>
      </c>
      <c r="H3397" s="17">
        <v>0</v>
      </c>
      <c r="I3397" s="31">
        <v>0</v>
      </c>
      <c r="J3397" s="12">
        <v>168</v>
      </c>
      <c r="K3397" s="11" t="s">
        <v>11</v>
      </c>
      <c r="L3397" s="11" t="s">
        <v>12</v>
      </c>
      <c r="M3397" s="12">
        <v>25.2</v>
      </c>
      <c r="N3397" s="13">
        <v>142.80000000000001</v>
      </c>
    </row>
    <row r="3398" spans="1:14" x14ac:dyDescent="0.3">
      <c r="A3398" s="7" t="s">
        <v>5062</v>
      </c>
      <c r="B3398" s="11" t="s">
        <v>5064</v>
      </c>
      <c r="C3398" s="12">
        <v>0</v>
      </c>
      <c r="D3398" s="12">
        <v>1</v>
      </c>
      <c r="E3398" s="15">
        <v>43862</v>
      </c>
      <c r="F3398" s="12">
        <v>168</v>
      </c>
      <c r="G3398" s="12">
        <v>0</v>
      </c>
      <c r="H3398" s="17">
        <v>0</v>
      </c>
      <c r="I3398" s="31">
        <v>0</v>
      </c>
      <c r="J3398" s="12">
        <v>168</v>
      </c>
      <c r="K3398" s="11" t="s">
        <v>11</v>
      </c>
      <c r="L3398" s="11" t="s">
        <v>121</v>
      </c>
      <c r="M3398" s="12">
        <v>75.600000000000009</v>
      </c>
      <c r="N3398" s="13">
        <v>92.399999999999991</v>
      </c>
    </row>
    <row r="3399" spans="1:14" x14ac:dyDescent="0.3">
      <c r="A3399" s="7" t="s">
        <v>5065</v>
      </c>
      <c r="B3399" s="11" t="s">
        <v>5066</v>
      </c>
      <c r="C3399" s="12">
        <v>1</v>
      </c>
      <c r="D3399" s="12">
        <v>0</v>
      </c>
      <c r="E3399" s="15">
        <v>43862</v>
      </c>
      <c r="F3399" s="12">
        <v>168</v>
      </c>
      <c r="G3399" s="12">
        <v>0</v>
      </c>
      <c r="H3399" s="17">
        <v>0</v>
      </c>
      <c r="I3399" s="31">
        <v>0</v>
      </c>
      <c r="J3399" s="12">
        <v>168</v>
      </c>
      <c r="K3399" s="11" t="s">
        <v>11</v>
      </c>
      <c r="L3399" s="11" t="s">
        <v>12</v>
      </c>
      <c r="M3399" s="12">
        <v>25.2</v>
      </c>
      <c r="N3399" s="13">
        <v>142.80000000000001</v>
      </c>
    </row>
    <row r="3400" spans="1:14" x14ac:dyDescent="0.3">
      <c r="A3400" s="7" t="s">
        <v>5068</v>
      </c>
      <c r="B3400" s="11" t="s">
        <v>5069</v>
      </c>
      <c r="C3400" s="12">
        <v>1</v>
      </c>
      <c r="D3400" s="12">
        <v>0</v>
      </c>
      <c r="E3400" s="15">
        <v>43862</v>
      </c>
      <c r="F3400" s="12">
        <v>205</v>
      </c>
      <c r="G3400" s="12">
        <v>0</v>
      </c>
      <c r="H3400" s="17">
        <v>0</v>
      </c>
      <c r="I3400" s="31">
        <v>0</v>
      </c>
      <c r="J3400" s="12">
        <v>205</v>
      </c>
      <c r="K3400" s="11" t="s">
        <v>14</v>
      </c>
      <c r="L3400" s="11" t="s">
        <v>87</v>
      </c>
      <c r="M3400" s="12">
        <v>36.9</v>
      </c>
      <c r="N3400" s="13">
        <v>168.1</v>
      </c>
    </row>
    <row r="3401" spans="1:14" x14ac:dyDescent="0.3">
      <c r="A3401" s="7" t="s">
        <v>5071</v>
      </c>
      <c r="B3401" s="11" t="s">
        <v>5072</v>
      </c>
      <c r="C3401" s="12">
        <v>1</v>
      </c>
      <c r="D3401" s="12">
        <v>0</v>
      </c>
      <c r="E3401" s="15">
        <v>43862</v>
      </c>
      <c r="F3401" s="12">
        <v>240</v>
      </c>
      <c r="G3401" s="12">
        <v>0</v>
      </c>
      <c r="H3401" s="17">
        <v>0</v>
      </c>
      <c r="I3401" s="31">
        <v>0</v>
      </c>
      <c r="J3401" s="12">
        <v>240</v>
      </c>
      <c r="K3401" s="11" t="s">
        <v>14</v>
      </c>
      <c r="L3401" s="11" t="s">
        <v>17</v>
      </c>
      <c r="M3401" s="12">
        <v>43.199999999999996</v>
      </c>
      <c r="N3401" s="13">
        <v>196.8</v>
      </c>
    </row>
    <row r="3402" spans="1:14" x14ac:dyDescent="0.3">
      <c r="A3402" s="7" t="s">
        <v>5074</v>
      </c>
      <c r="B3402" s="11" t="s">
        <v>5075</v>
      </c>
      <c r="C3402" s="12">
        <v>1</v>
      </c>
      <c r="D3402" s="12">
        <v>0</v>
      </c>
      <c r="E3402" s="15">
        <v>43862</v>
      </c>
      <c r="F3402" s="12">
        <v>220</v>
      </c>
      <c r="G3402" s="12">
        <v>0</v>
      </c>
      <c r="H3402" s="17">
        <v>0</v>
      </c>
      <c r="I3402" s="31">
        <v>0</v>
      </c>
      <c r="J3402" s="12">
        <v>220</v>
      </c>
      <c r="K3402" s="11" t="s">
        <v>14</v>
      </c>
      <c r="L3402" s="11" t="s">
        <v>15</v>
      </c>
      <c r="M3402" s="12">
        <v>39.6</v>
      </c>
      <c r="N3402" s="13">
        <v>180.4</v>
      </c>
    </row>
    <row r="3403" spans="1:14" x14ac:dyDescent="0.3">
      <c r="A3403" s="7" t="s">
        <v>5077</v>
      </c>
      <c r="B3403" s="11" t="s">
        <v>5078</v>
      </c>
      <c r="C3403" s="12">
        <v>1</v>
      </c>
      <c r="D3403" s="12">
        <v>0</v>
      </c>
      <c r="E3403" s="15">
        <v>43862</v>
      </c>
      <c r="F3403" s="12">
        <v>255</v>
      </c>
      <c r="G3403" s="12">
        <v>0</v>
      </c>
      <c r="H3403" s="17">
        <v>0</v>
      </c>
      <c r="I3403" s="31">
        <v>0</v>
      </c>
      <c r="J3403" s="12">
        <v>255</v>
      </c>
      <c r="K3403" s="11" t="s">
        <v>20</v>
      </c>
      <c r="L3403" s="11" t="s">
        <v>102</v>
      </c>
      <c r="M3403" s="12">
        <v>66.3</v>
      </c>
      <c r="N3403" s="13">
        <v>188.7</v>
      </c>
    </row>
    <row r="3404" spans="1:14" x14ac:dyDescent="0.3">
      <c r="A3404" s="7" t="s">
        <v>5080</v>
      </c>
      <c r="B3404" s="11" t="s">
        <v>5081</v>
      </c>
      <c r="C3404" s="12">
        <v>1</v>
      </c>
      <c r="D3404" s="12">
        <v>0</v>
      </c>
      <c r="E3404" s="15">
        <v>43862</v>
      </c>
      <c r="F3404" s="12">
        <v>523</v>
      </c>
      <c r="G3404" s="12">
        <v>0</v>
      </c>
      <c r="H3404" s="17">
        <v>0</v>
      </c>
      <c r="I3404" s="31">
        <v>0</v>
      </c>
      <c r="J3404" s="12">
        <v>523</v>
      </c>
      <c r="K3404" s="11" t="s">
        <v>44</v>
      </c>
      <c r="L3404" s="11" t="s">
        <v>45</v>
      </c>
      <c r="M3404" s="12">
        <v>156.9</v>
      </c>
      <c r="N3404" s="13">
        <v>366.1</v>
      </c>
    </row>
    <row r="3405" spans="1:14" x14ac:dyDescent="0.3">
      <c r="A3405" s="7" t="s">
        <v>5083</v>
      </c>
      <c r="B3405" s="11" t="s">
        <v>5084</v>
      </c>
      <c r="C3405" s="12">
        <v>1</v>
      </c>
      <c r="D3405" s="12">
        <v>1</v>
      </c>
      <c r="E3405" s="15">
        <v>43862</v>
      </c>
      <c r="F3405" s="12">
        <v>447</v>
      </c>
      <c r="G3405" s="12">
        <v>0</v>
      </c>
      <c r="H3405" s="17">
        <v>0</v>
      </c>
      <c r="I3405" s="31">
        <v>0</v>
      </c>
      <c r="J3405" s="12">
        <v>447</v>
      </c>
      <c r="K3405" s="11" t="s">
        <v>63</v>
      </c>
      <c r="L3405" s="11" t="s">
        <v>64</v>
      </c>
      <c r="M3405" s="12">
        <v>156.44999999999999</v>
      </c>
      <c r="N3405" s="13">
        <v>290.55</v>
      </c>
    </row>
    <row r="3406" spans="1:14" x14ac:dyDescent="0.3">
      <c r="A3406" s="7" t="s">
        <v>5085</v>
      </c>
      <c r="B3406" s="11" t="s">
        <v>5086</v>
      </c>
      <c r="C3406" s="12">
        <v>1</v>
      </c>
      <c r="D3406" s="12">
        <v>0</v>
      </c>
      <c r="E3406" s="15">
        <v>43862</v>
      </c>
      <c r="F3406" s="12">
        <v>383</v>
      </c>
      <c r="G3406" s="12">
        <v>0</v>
      </c>
      <c r="H3406" s="17">
        <v>0</v>
      </c>
      <c r="I3406" s="31">
        <v>0</v>
      </c>
      <c r="J3406" s="12">
        <v>383</v>
      </c>
      <c r="K3406" s="11" t="s">
        <v>63</v>
      </c>
      <c r="L3406" s="11" t="s">
        <v>66</v>
      </c>
      <c r="M3406" s="12">
        <v>122.56</v>
      </c>
      <c r="N3406" s="13">
        <v>260.44</v>
      </c>
    </row>
    <row r="3407" spans="1:14" x14ac:dyDescent="0.3">
      <c r="A3407" s="7" t="s">
        <v>5085</v>
      </c>
      <c r="B3407" s="11" t="s">
        <v>5087</v>
      </c>
      <c r="C3407" s="12">
        <v>0</v>
      </c>
      <c r="D3407" s="12">
        <v>1</v>
      </c>
      <c r="E3407" s="15">
        <v>43862</v>
      </c>
      <c r="F3407" s="12">
        <v>383</v>
      </c>
      <c r="G3407" s="12">
        <v>0</v>
      </c>
      <c r="H3407" s="17">
        <v>0</v>
      </c>
      <c r="I3407" s="31">
        <v>0</v>
      </c>
      <c r="J3407" s="12">
        <v>383</v>
      </c>
      <c r="K3407" s="11" t="s">
        <v>63</v>
      </c>
      <c r="L3407" s="11" t="s">
        <v>66</v>
      </c>
      <c r="M3407" s="12">
        <v>122.56</v>
      </c>
      <c r="N3407" s="13">
        <v>260.44</v>
      </c>
    </row>
    <row r="3408" spans="1:14" x14ac:dyDescent="0.3">
      <c r="A3408" s="7" t="s">
        <v>5088</v>
      </c>
      <c r="B3408" s="11" t="s">
        <v>5089</v>
      </c>
      <c r="C3408" s="12">
        <v>1</v>
      </c>
      <c r="D3408" s="12">
        <v>0</v>
      </c>
      <c r="E3408" s="15">
        <v>43862</v>
      </c>
      <c r="F3408" s="12">
        <v>168</v>
      </c>
      <c r="G3408" s="12">
        <v>0</v>
      </c>
      <c r="H3408" s="17">
        <v>0</v>
      </c>
      <c r="I3408" s="31">
        <v>0</v>
      </c>
      <c r="J3408" s="12">
        <v>168</v>
      </c>
      <c r="K3408" s="11" t="s">
        <v>11</v>
      </c>
      <c r="L3408" s="11" t="s">
        <v>121</v>
      </c>
      <c r="M3408" s="12">
        <v>75.600000000000009</v>
      </c>
      <c r="N3408" s="13">
        <v>92.399999999999991</v>
      </c>
    </row>
    <row r="3409" spans="1:14" x14ac:dyDescent="0.3">
      <c r="A3409" s="7" t="s">
        <v>5091</v>
      </c>
      <c r="B3409" s="11" t="s">
        <v>5092</v>
      </c>
      <c r="C3409" s="12">
        <v>1</v>
      </c>
      <c r="D3409" s="12">
        <v>1</v>
      </c>
      <c r="E3409" s="15">
        <v>43862</v>
      </c>
      <c r="F3409" s="12">
        <v>172</v>
      </c>
      <c r="G3409" s="12">
        <v>0</v>
      </c>
      <c r="H3409" s="17">
        <v>0</v>
      </c>
      <c r="I3409" s="31">
        <v>0</v>
      </c>
      <c r="J3409" s="12">
        <v>172</v>
      </c>
      <c r="K3409" s="11" t="s">
        <v>11</v>
      </c>
      <c r="L3409" s="11" t="s">
        <v>71</v>
      </c>
      <c r="M3409" s="12">
        <v>65.36</v>
      </c>
      <c r="N3409" s="13">
        <v>106.64</v>
      </c>
    </row>
    <row r="3410" spans="1:14" x14ac:dyDescent="0.3">
      <c r="A3410" s="7" t="s">
        <v>5093</v>
      </c>
      <c r="B3410" s="11" t="s">
        <v>5094</v>
      </c>
      <c r="C3410" s="12">
        <v>1</v>
      </c>
      <c r="D3410" s="12">
        <v>0</v>
      </c>
      <c r="E3410" s="15">
        <v>43862</v>
      </c>
      <c r="F3410" s="12">
        <v>144</v>
      </c>
      <c r="G3410" s="12">
        <v>0</v>
      </c>
      <c r="H3410" s="17">
        <v>0</v>
      </c>
      <c r="I3410" s="31">
        <v>0</v>
      </c>
      <c r="J3410" s="12">
        <v>144</v>
      </c>
      <c r="K3410" s="11" t="s">
        <v>11</v>
      </c>
      <c r="L3410" s="11" t="s">
        <v>119</v>
      </c>
      <c r="M3410" s="12">
        <v>66.240000000000009</v>
      </c>
      <c r="N3410" s="13">
        <v>77.759999999999991</v>
      </c>
    </row>
    <row r="3411" spans="1:14" x14ac:dyDescent="0.3">
      <c r="A3411" s="7" t="s">
        <v>5099</v>
      </c>
      <c r="B3411" s="11" t="s">
        <v>5100</v>
      </c>
      <c r="C3411" s="12">
        <v>1</v>
      </c>
      <c r="D3411" s="12">
        <v>1</v>
      </c>
      <c r="E3411" s="15">
        <v>43862</v>
      </c>
      <c r="F3411" s="12">
        <v>240</v>
      </c>
      <c r="G3411" s="12">
        <v>0</v>
      </c>
      <c r="H3411" s="17">
        <v>0</v>
      </c>
      <c r="I3411" s="31">
        <v>0</v>
      </c>
      <c r="J3411" s="12">
        <v>240</v>
      </c>
      <c r="K3411" s="11" t="s">
        <v>14</v>
      </c>
      <c r="L3411" s="11" t="s">
        <v>17</v>
      </c>
      <c r="M3411" s="12">
        <v>43.199999999999996</v>
      </c>
      <c r="N3411" s="13">
        <v>196.8</v>
      </c>
    </row>
    <row r="3412" spans="1:14" x14ac:dyDescent="0.3">
      <c r="A3412" s="7" t="s">
        <v>5101</v>
      </c>
      <c r="B3412" s="11" t="s">
        <v>5102</v>
      </c>
      <c r="C3412" s="12">
        <v>1</v>
      </c>
      <c r="D3412" s="12">
        <v>0</v>
      </c>
      <c r="E3412" s="15">
        <v>43862</v>
      </c>
      <c r="F3412" s="12">
        <v>210</v>
      </c>
      <c r="G3412" s="12">
        <v>0</v>
      </c>
      <c r="H3412" s="17">
        <v>0</v>
      </c>
      <c r="I3412" s="31">
        <v>0</v>
      </c>
      <c r="J3412" s="12">
        <v>210</v>
      </c>
      <c r="K3412" s="11" t="s">
        <v>14</v>
      </c>
      <c r="L3412" s="11" t="s">
        <v>75</v>
      </c>
      <c r="M3412" s="12">
        <v>37.799999999999997</v>
      </c>
      <c r="N3412" s="13">
        <v>172.2</v>
      </c>
    </row>
    <row r="3413" spans="1:14" x14ac:dyDescent="0.3">
      <c r="A3413" s="7" t="s">
        <v>5105</v>
      </c>
      <c r="B3413" s="11" t="s">
        <v>5106</v>
      </c>
      <c r="C3413" s="12">
        <v>1</v>
      </c>
      <c r="D3413" s="12">
        <v>0</v>
      </c>
      <c r="E3413" s="15">
        <v>43862</v>
      </c>
      <c r="F3413" s="12">
        <v>327</v>
      </c>
      <c r="G3413" s="12">
        <v>0</v>
      </c>
      <c r="H3413" s="17">
        <v>0</v>
      </c>
      <c r="I3413" s="31">
        <v>0</v>
      </c>
      <c r="J3413" s="12">
        <v>327</v>
      </c>
      <c r="K3413" s="11" t="s">
        <v>20</v>
      </c>
      <c r="L3413" s="11" t="s">
        <v>100</v>
      </c>
      <c r="M3413" s="12">
        <v>94.83</v>
      </c>
      <c r="N3413" s="13">
        <v>232.17000000000002</v>
      </c>
    </row>
    <row r="3414" spans="1:14" x14ac:dyDescent="0.3">
      <c r="A3414" s="7" t="s">
        <v>5109</v>
      </c>
      <c r="B3414" s="11" t="s">
        <v>5110</v>
      </c>
      <c r="C3414" s="12">
        <v>1</v>
      </c>
      <c r="D3414" s="12">
        <v>1</v>
      </c>
      <c r="E3414" s="15">
        <v>43862</v>
      </c>
      <c r="F3414" s="12">
        <v>327</v>
      </c>
      <c r="G3414" s="12">
        <v>0</v>
      </c>
      <c r="H3414" s="17">
        <v>0</v>
      </c>
      <c r="I3414" s="31">
        <v>0</v>
      </c>
      <c r="J3414" s="12">
        <v>327</v>
      </c>
      <c r="K3414" s="11" t="s">
        <v>20</v>
      </c>
      <c r="L3414" s="11" t="s">
        <v>100</v>
      </c>
      <c r="M3414" s="12">
        <v>94.83</v>
      </c>
      <c r="N3414" s="13">
        <v>232.17000000000002</v>
      </c>
    </row>
    <row r="3415" spans="1:14" x14ac:dyDescent="0.3">
      <c r="A3415" s="7" t="s">
        <v>5111</v>
      </c>
      <c r="B3415" s="11" t="s">
        <v>5112</v>
      </c>
      <c r="C3415" s="12">
        <v>1</v>
      </c>
      <c r="D3415" s="12">
        <v>0</v>
      </c>
      <c r="E3415" s="15">
        <v>43862</v>
      </c>
      <c r="F3415" s="12">
        <v>538</v>
      </c>
      <c r="G3415" s="12">
        <v>0</v>
      </c>
      <c r="H3415" s="17">
        <v>0</v>
      </c>
      <c r="I3415" s="31">
        <v>0</v>
      </c>
      <c r="J3415" s="12">
        <v>538</v>
      </c>
      <c r="K3415" s="11" t="s">
        <v>44</v>
      </c>
      <c r="L3415" s="11" t="s">
        <v>47</v>
      </c>
      <c r="M3415" s="12">
        <v>145.26000000000002</v>
      </c>
      <c r="N3415" s="13">
        <v>392.74</v>
      </c>
    </row>
    <row r="3416" spans="1:14" x14ac:dyDescent="0.3">
      <c r="A3416" s="7" t="s">
        <v>5116</v>
      </c>
      <c r="B3416" s="11" t="s">
        <v>5117</v>
      </c>
      <c r="C3416" s="12">
        <v>1</v>
      </c>
      <c r="D3416" s="12">
        <v>1</v>
      </c>
      <c r="E3416" s="15">
        <v>43862</v>
      </c>
      <c r="F3416" s="12">
        <v>345</v>
      </c>
      <c r="G3416" s="12">
        <v>0</v>
      </c>
      <c r="H3416" s="17">
        <v>0</v>
      </c>
      <c r="I3416" s="31">
        <v>0</v>
      </c>
      <c r="J3416" s="12">
        <v>345</v>
      </c>
      <c r="K3416" s="11" t="s">
        <v>63</v>
      </c>
      <c r="L3416" s="11" t="s">
        <v>116</v>
      </c>
      <c r="M3416" s="12">
        <v>106.95</v>
      </c>
      <c r="N3416" s="13">
        <v>238.05</v>
      </c>
    </row>
    <row r="3417" spans="1:14" x14ac:dyDescent="0.3">
      <c r="A3417" s="7" t="s">
        <v>5118</v>
      </c>
      <c r="B3417" s="11" t="s">
        <v>5119</v>
      </c>
      <c r="C3417" s="12">
        <v>1</v>
      </c>
      <c r="D3417" s="12">
        <v>0</v>
      </c>
      <c r="E3417" s="15">
        <v>43862</v>
      </c>
      <c r="F3417" s="12">
        <v>383</v>
      </c>
      <c r="G3417" s="12">
        <v>0</v>
      </c>
      <c r="H3417" s="17">
        <v>0</v>
      </c>
      <c r="I3417" s="31">
        <v>0</v>
      </c>
      <c r="J3417" s="12">
        <v>383</v>
      </c>
      <c r="K3417" s="11" t="s">
        <v>63</v>
      </c>
      <c r="L3417" s="11" t="s">
        <v>66</v>
      </c>
      <c r="M3417" s="12">
        <v>122.56</v>
      </c>
      <c r="N3417" s="13">
        <v>260.44</v>
      </c>
    </row>
    <row r="3418" spans="1:14" x14ac:dyDescent="0.3">
      <c r="A3418" s="7" t="s">
        <v>5123</v>
      </c>
      <c r="B3418" s="11" t="s">
        <v>5124</v>
      </c>
      <c r="C3418" s="12">
        <v>1</v>
      </c>
      <c r="D3418" s="12">
        <v>1</v>
      </c>
      <c r="E3418" s="15">
        <v>43862</v>
      </c>
      <c r="F3418" s="12">
        <v>172</v>
      </c>
      <c r="G3418" s="12">
        <v>0</v>
      </c>
      <c r="H3418" s="17">
        <v>0</v>
      </c>
      <c r="I3418" s="31">
        <v>0</v>
      </c>
      <c r="J3418" s="12">
        <v>172</v>
      </c>
      <c r="K3418" s="11" t="s">
        <v>11</v>
      </c>
      <c r="L3418" s="11" t="s">
        <v>71</v>
      </c>
      <c r="M3418" s="12">
        <v>65.36</v>
      </c>
      <c r="N3418" s="13">
        <v>106.64</v>
      </c>
    </row>
    <row r="3419" spans="1:14" x14ac:dyDescent="0.3">
      <c r="A3419" s="7" t="s">
        <v>5125</v>
      </c>
      <c r="B3419" s="11" t="s">
        <v>5126</v>
      </c>
      <c r="C3419" s="12">
        <v>1</v>
      </c>
      <c r="D3419" s="12">
        <v>1</v>
      </c>
      <c r="E3419" s="15">
        <v>43862</v>
      </c>
      <c r="F3419" s="12">
        <v>168</v>
      </c>
      <c r="G3419" s="12">
        <v>0</v>
      </c>
      <c r="H3419" s="17">
        <v>0</v>
      </c>
      <c r="I3419" s="31">
        <v>0</v>
      </c>
      <c r="J3419" s="12">
        <v>168</v>
      </c>
      <c r="K3419" s="11" t="s">
        <v>11</v>
      </c>
      <c r="L3419" s="11" t="s">
        <v>121</v>
      </c>
      <c r="M3419" s="12">
        <v>75.600000000000009</v>
      </c>
      <c r="N3419" s="13">
        <v>92.399999999999991</v>
      </c>
    </row>
    <row r="3420" spans="1:14" x14ac:dyDescent="0.3">
      <c r="A3420" s="7" t="s">
        <v>5127</v>
      </c>
      <c r="B3420" s="11" t="s">
        <v>5128</v>
      </c>
      <c r="C3420" s="12">
        <v>1</v>
      </c>
      <c r="D3420" s="12">
        <v>0</v>
      </c>
      <c r="E3420" s="15">
        <v>43862</v>
      </c>
      <c r="F3420" s="12">
        <v>210</v>
      </c>
      <c r="G3420" s="12">
        <v>0</v>
      </c>
      <c r="H3420" s="17">
        <v>0</v>
      </c>
      <c r="I3420" s="31">
        <v>0</v>
      </c>
      <c r="J3420" s="12">
        <v>210</v>
      </c>
      <c r="K3420" s="11" t="s">
        <v>14</v>
      </c>
      <c r="L3420" s="11" t="s">
        <v>75</v>
      </c>
      <c r="M3420" s="12">
        <v>37.799999999999997</v>
      </c>
      <c r="N3420" s="13">
        <v>172.2</v>
      </c>
    </row>
    <row r="3421" spans="1:14" x14ac:dyDescent="0.3">
      <c r="A3421" s="7" t="s">
        <v>5130</v>
      </c>
      <c r="B3421" s="11" t="s">
        <v>5131</v>
      </c>
      <c r="C3421" s="12">
        <v>1</v>
      </c>
      <c r="D3421" s="12">
        <v>1</v>
      </c>
      <c r="E3421" s="15">
        <v>43862</v>
      </c>
      <c r="F3421" s="12">
        <v>192</v>
      </c>
      <c r="G3421" s="12">
        <v>0</v>
      </c>
      <c r="H3421" s="17">
        <v>0</v>
      </c>
      <c r="I3421" s="31">
        <v>0</v>
      </c>
      <c r="J3421" s="12">
        <v>192</v>
      </c>
      <c r="K3421" s="11" t="s">
        <v>14</v>
      </c>
      <c r="L3421" s="11" t="s">
        <v>78</v>
      </c>
      <c r="M3421" s="12">
        <v>34.56</v>
      </c>
      <c r="N3421" s="13">
        <v>157.44</v>
      </c>
    </row>
    <row r="3422" spans="1:14" x14ac:dyDescent="0.3">
      <c r="A3422" s="7" t="s">
        <v>5132</v>
      </c>
      <c r="B3422" s="11" t="s">
        <v>5133</v>
      </c>
      <c r="C3422" s="12">
        <v>1</v>
      </c>
      <c r="D3422" s="12">
        <v>1</v>
      </c>
      <c r="E3422" s="15">
        <v>43862</v>
      </c>
      <c r="F3422" s="12">
        <v>240</v>
      </c>
      <c r="G3422" s="12">
        <v>0</v>
      </c>
      <c r="H3422" s="17">
        <v>0</v>
      </c>
      <c r="I3422" s="31">
        <v>0</v>
      </c>
      <c r="J3422" s="12">
        <v>240</v>
      </c>
      <c r="K3422" s="11" t="s">
        <v>14</v>
      </c>
      <c r="L3422" s="11" t="s">
        <v>17</v>
      </c>
      <c r="M3422" s="12">
        <v>43.199999999999996</v>
      </c>
      <c r="N3422" s="13">
        <v>196.8</v>
      </c>
    </row>
    <row r="3423" spans="1:14" x14ac:dyDescent="0.3">
      <c r="A3423" s="7" t="s">
        <v>5134</v>
      </c>
      <c r="B3423" s="11" t="s">
        <v>5135</v>
      </c>
      <c r="C3423" s="12">
        <v>1</v>
      </c>
      <c r="D3423" s="12">
        <v>1</v>
      </c>
      <c r="E3423" s="15">
        <v>43862</v>
      </c>
      <c r="F3423" s="12">
        <v>327</v>
      </c>
      <c r="G3423" s="12">
        <v>0</v>
      </c>
      <c r="H3423" s="17">
        <v>0</v>
      </c>
      <c r="I3423" s="31">
        <v>0</v>
      </c>
      <c r="J3423" s="12">
        <v>327</v>
      </c>
      <c r="K3423" s="11" t="s">
        <v>20</v>
      </c>
      <c r="L3423" s="11" t="s">
        <v>100</v>
      </c>
      <c r="M3423" s="12">
        <v>94.83</v>
      </c>
      <c r="N3423" s="13">
        <v>232.17000000000002</v>
      </c>
    </row>
    <row r="3424" spans="1:14" x14ac:dyDescent="0.3">
      <c r="A3424" s="7" t="s">
        <v>5136</v>
      </c>
      <c r="B3424" s="11" t="s">
        <v>5137</v>
      </c>
      <c r="C3424" s="12">
        <v>1</v>
      </c>
      <c r="D3424" s="12">
        <v>0</v>
      </c>
      <c r="E3424" s="15">
        <v>43862</v>
      </c>
      <c r="F3424" s="12">
        <v>327</v>
      </c>
      <c r="G3424" s="12">
        <v>0</v>
      </c>
      <c r="H3424" s="17">
        <v>0</v>
      </c>
      <c r="I3424" s="31">
        <v>0</v>
      </c>
      <c r="J3424" s="12">
        <v>327</v>
      </c>
      <c r="K3424" s="11" t="s">
        <v>20</v>
      </c>
      <c r="L3424" s="11" t="s">
        <v>100</v>
      </c>
      <c r="M3424" s="12">
        <v>94.83</v>
      </c>
      <c r="N3424" s="13">
        <v>232.17000000000002</v>
      </c>
    </row>
    <row r="3425" spans="1:14" x14ac:dyDescent="0.3">
      <c r="A3425" s="7" t="s">
        <v>5139</v>
      </c>
      <c r="B3425" s="11" t="s">
        <v>5140</v>
      </c>
      <c r="C3425" s="12">
        <v>1</v>
      </c>
      <c r="D3425" s="12">
        <v>1</v>
      </c>
      <c r="E3425" s="15">
        <v>43862</v>
      </c>
      <c r="F3425" s="12">
        <v>293</v>
      </c>
      <c r="G3425" s="12">
        <v>0</v>
      </c>
      <c r="H3425" s="17">
        <v>0</v>
      </c>
      <c r="I3425" s="31">
        <v>0</v>
      </c>
      <c r="J3425" s="12">
        <v>293</v>
      </c>
      <c r="K3425" s="11" t="s">
        <v>60</v>
      </c>
      <c r="L3425" s="11" t="s">
        <v>250</v>
      </c>
      <c r="M3425" s="12">
        <v>90.83</v>
      </c>
      <c r="N3425" s="13">
        <v>202.17000000000002</v>
      </c>
    </row>
    <row r="3426" spans="1:14" x14ac:dyDescent="0.3">
      <c r="A3426" s="7" t="s">
        <v>5141</v>
      </c>
      <c r="B3426" s="11" t="s">
        <v>5142</v>
      </c>
      <c r="C3426" s="12">
        <v>1</v>
      </c>
      <c r="D3426" s="12">
        <v>1</v>
      </c>
      <c r="E3426" s="15">
        <v>43862</v>
      </c>
      <c r="F3426" s="12">
        <v>345</v>
      </c>
      <c r="G3426" s="12">
        <v>0</v>
      </c>
      <c r="H3426" s="17">
        <v>0</v>
      </c>
      <c r="I3426" s="31">
        <v>0</v>
      </c>
      <c r="J3426" s="12">
        <v>345</v>
      </c>
      <c r="K3426" s="11" t="s">
        <v>63</v>
      </c>
      <c r="L3426" s="11" t="s">
        <v>116</v>
      </c>
      <c r="M3426" s="12">
        <v>106.95</v>
      </c>
      <c r="N3426" s="13">
        <v>238.05</v>
      </c>
    </row>
    <row r="3427" spans="1:14" x14ac:dyDescent="0.3">
      <c r="A3427" s="7" t="s">
        <v>5143</v>
      </c>
      <c r="B3427" s="11" t="s">
        <v>5144</v>
      </c>
      <c r="C3427" s="12">
        <v>1</v>
      </c>
      <c r="D3427" s="12">
        <v>1</v>
      </c>
      <c r="E3427" s="15">
        <v>43862</v>
      </c>
      <c r="F3427" s="12">
        <v>144</v>
      </c>
      <c r="G3427" s="12">
        <v>0</v>
      </c>
      <c r="H3427" s="17">
        <v>0</v>
      </c>
      <c r="I3427" s="31">
        <v>0</v>
      </c>
      <c r="J3427" s="12">
        <v>144</v>
      </c>
      <c r="K3427" s="11" t="s">
        <v>11</v>
      </c>
      <c r="L3427" s="11" t="s">
        <v>119</v>
      </c>
      <c r="M3427" s="12">
        <v>66.240000000000009</v>
      </c>
      <c r="N3427" s="13">
        <v>77.759999999999991</v>
      </c>
    </row>
    <row r="3428" spans="1:14" x14ac:dyDescent="0.3">
      <c r="A3428" s="7" t="s">
        <v>5145</v>
      </c>
      <c r="B3428" s="11" t="s">
        <v>5146</v>
      </c>
      <c r="C3428" s="12">
        <v>1</v>
      </c>
      <c r="D3428" s="12">
        <v>1</v>
      </c>
      <c r="E3428" s="15">
        <v>43862</v>
      </c>
      <c r="F3428" s="12">
        <v>168</v>
      </c>
      <c r="G3428" s="12">
        <v>0</v>
      </c>
      <c r="H3428" s="17">
        <v>0</v>
      </c>
      <c r="I3428" s="31">
        <v>0</v>
      </c>
      <c r="J3428" s="12">
        <v>168</v>
      </c>
      <c r="K3428" s="11" t="s">
        <v>11</v>
      </c>
      <c r="L3428" s="11" t="s">
        <v>12</v>
      </c>
      <c r="M3428" s="12">
        <v>25.2</v>
      </c>
      <c r="N3428" s="13">
        <v>142.80000000000001</v>
      </c>
    </row>
    <row r="3429" spans="1:14" x14ac:dyDescent="0.3">
      <c r="A3429" s="7" t="s">
        <v>5147</v>
      </c>
      <c r="B3429" s="11" t="s">
        <v>5148</v>
      </c>
      <c r="C3429" s="12">
        <v>1</v>
      </c>
      <c r="D3429" s="12">
        <v>1</v>
      </c>
      <c r="E3429" s="15">
        <v>43862</v>
      </c>
      <c r="F3429" s="12">
        <v>240</v>
      </c>
      <c r="G3429" s="12">
        <v>0</v>
      </c>
      <c r="H3429" s="17">
        <v>0</v>
      </c>
      <c r="I3429" s="31">
        <v>0</v>
      </c>
      <c r="J3429" s="12">
        <v>240</v>
      </c>
      <c r="K3429" s="11" t="s">
        <v>14</v>
      </c>
      <c r="L3429" s="11" t="s">
        <v>17</v>
      </c>
      <c r="M3429" s="12">
        <v>43.199999999999996</v>
      </c>
      <c r="N3429" s="13">
        <v>196.8</v>
      </c>
    </row>
    <row r="3430" spans="1:14" x14ac:dyDescent="0.3">
      <c r="A3430" s="7" t="s">
        <v>5149</v>
      </c>
      <c r="B3430" s="11" t="s">
        <v>5150</v>
      </c>
      <c r="C3430" s="12">
        <v>1</v>
      </c>
      <c r="D3430" s="12">
        <v>1</v>
      </c>
      <c r="E3430" s="15">
        <v>43862</v>
      </c>
      <c r="F3430" s="12">
        <v>220</v>
      </c>
      <c r="G3430" s="12">
        <v>0</v>
      </c>
      <c r="H3430" s="17">
        <v>0</v>
      </c>
      <c r="I3430" s="31">
        <v>0</v>
      </c>
      <c r="J3430" s="12">
        <v>220</v>
      </c>
      <c r="K3430" s="11" t="s">
        <v>14</v>
      </c>
      <c r="L3430" s="11" t="s">
        <v>15</v>
      </c>
      <c r="M3430" s="12">
        <v>39.6</v>
      </c>
      <c r="N3430" s="13">
        <v>180.4</v>
      </c>
    </row>
    <row r="3431" spans="1:14" x14ac:dyDescent="0.3">
      <c r="A3431" s="7" t="s">
        <v>5151</v>
      </c>
      <c r="B3431" s="11" t="s">
        <v>5152</v>
      </c>
      <c r="C3431" s="12">
        <v>1</v>
      </c>
      <c r="D3431" s="12">
        <v>0</v>
      </c>
      <c r="E3431" s="15">
        <v>43862</v>
      </c>
      <c r="F3431" s="12">
        <v>210</v>
      </c>
      <c r="G3431" s="12">
        <v>0</v>
      </c>
      <c r="H3431" s="17">
        <v>0</v>
      </c>
      <c r="I3431" s="31">
        <v>0</v>
      </c>
      <c r="J3431" s="12">
        <v>210</v>
      </c>
      <c r="K3431" s="11" t="s">
        <v>14</v>
      </c>
      <c r="L3431" s="11" t="s">
        <v>75</v>
      </c>
      <c r="M3431" s="12">
        <v>37.799999999999997</v>
      </c>
      <c r="N3431" s="13">
        <v>172.2</v>
      </c>
    </row>
    <row r="3432" spans="1:14" x14ac:dyDescent="0.3">
      <c r="A3432" s="7" t="s">
        <v>5155</v>
      </c>
      <c r="B3432" s="11" t="s">
        <v>5156</v>
      </c>
      <c r="C3432" s="12">
        <v>1</v>
      </c>
      <c r="D3432" s="12">
        <v>1</v>
      </c>
      <c r="E3432" s="15">
        <v>43862</v>
      </c>
      <c r="F3432" s="12">
        <v>313</v>
      </c>
      <c r="G3432" s="12">
        <v>0</v>
      </c>
      <c r="H3432" s="17">
        <v>0</v>
      </c>
      <c r="I3432" s="31">
        <v>0</v>
      </c>
      <c r="J3432" s="12">
        <v>313</v>
      </c>
      <c r="K3432" s="11" t="s">
        <v>20</v>
      </c>
      <c r="L3432" s="11" t="s">
        <v>21</v>
      </c>
      <c r="M3432" s="12">
        <v>93.899999999999991</v>
      </c>
      <c r="N3432" s="13">
        <v>219.10000000000002</v>
      </c>
    </row>
    <row r="3433" spans="1:14" x14ac:dyDescent="0.3">
      <c r="A3433" s="7" t="s">
        <v>5157</v>
      </c>
      <c r="B3433" s="11" t="s">
        <v>5158</v>
      </c>
      <c r="C3433" s="12">
        <v>1</v>
      </c>
      <c r="D3433" s="12">
        <v>0</v>
      </c>
      <c r="E3433" s="15">
        <v>43862</v>
      </c>
      <c r="F3433" s="12">
        <v>258</v>
      </c>
      <c r="G3433" s="12">
        <v>0</v>
      </c>
      <c r="H3433" s="17">
        <v>0</v>
      </c>
      <c r="I3433" s="31">
        <v>0</v>
      </c>
      <c r="J3433" s="12">
        <v>258</v>
      </c>
      <c r="K3433" s="11" t="s">
        <v>20</v>
      </c>
      <c r="L3433" s="11" t="s">
        <v>105</v>
      </c>
      <c r="M3433" s="12">
        <v>72.240000000000009</v>
      </c>
      <c r="N3433" s="13">
        <v>185.76</v>
      </c>
    </row>
    <row r="3434" spans="1:14" x14ac:dyDescent="0.3">
      <c r="A3434" s="7" t="s">
        <v>5160</v>
      </c>
      <c r="B3434" s="11" t="s">
        <v>5161</v>
      </c>
      <c r="C3434" s="12">
        <v>1</v>
      </c>
      <c r="D3434" s="12">
        <v>1</v>
      </c>
      <c r="E3434" s="15">
        <v>43862</v>
      </c>
      <c r="F3434" s="12">
        <v>992</v>
      </c>
      <c r="G3434" s="12">
        <v>0</v>
      </c>
      <c r="H3434" s="17">
        <v>0</v>
      </c>
      <c r="I3434" s="31">
        <v>0</v>
      </c>
      <c r="J3434" s="12">
        <v>992</v>
      </c>
      <c r="K3434" s="11" t="s">
        <v>23</v>
      </c>
      <c r="L3434" s="11" t="s">
        <v>405</v>
      </c>
      <c r="M3434" s="12">
        <v>277.76000000000005</v>
      </c>
      <c r="N3434" s="13">
        <v>714.24</v>
      </c>
    </row>
    <row r="3435" spans="1:14" x14ac:dyDescent="0.3">
      <c r="A3435" s="7" t="s">
        <v>5162</v>
      </c>
      <c r="B3435" s="11" t="s">
        <v>5163</v>
      </c>
      <c r="C3435" s="12">
        <v>1</v>
      </c>
      <c r="D3435" s="12">
        <v>0</v>
      </c>
      <c r="E3435" s="15">
        <v>43862</v>
      </c>
      <c r="F3435" s="12">
        <v>507</v>
      </c>
      <c r="G3435" s="12">
        <v>0</v>
      </c>
      <c r="H3435" s="17">
        <v>0</v>
      </c>
      <c r="I3435" s="31">
        <v>0</v>
      </c>
      <c r="J3435" s="12">
        <v>507</v>
      </c>
      <c r="K3435" s="11" t="s">
        <v>44</v>
      </c>
      <c r="L3435" s="11" t="s">
        <v>275</v>
      </c>
      <c r="M3435" s="12">
        <v>136.89000000000001</v>
      </c>
      <c r="N3435" s="13">
        <v>370.11</v>
      </c>
    </row>
    <row r="3436" spans="1:14" x14ac:dyDescent="0.3">
      <c r="A3436" s="7" t="s">
        <v>5166</v>
      </c>
      <c r="B3436" s="11" t="s">
        <v>5167</v>
      </c>
      <c r="C3436" s="12">
        <v>1</v>
      </c>
      <c r="D3436" s="12">
        <v>1</v>
      </c>
      <c r="E3436" s="15">
        <v>43862</v>
      </c>
      <c r="F3436" s="12">
        <v>345</v>
      </c>
      <c r="G3436" s="12">
        <v>0</v>
      </c>
      <c r="H3436" s="17">
        <v>0</v>
      </c>
      <c r="I3436" s="31">
        <v>0</v>
      </c>
      <c r="J3436" s="12">
        <v>345</v>
      </c>
      <c r="K3436" s="11" t="s">
        <v>63</v>
      </c>
      <c r="L3436" s="11" t="s">
        <v>116</v>
      </c>
      <c r="M3436" s="12">
        <v>106.95</v>
      </c>
      <c r="N3436" s="13">
        <v>238.05</v>
      </c>
    </row>
    <row r="3437" spans="1:14" x14ac:dyDescent="0.3">
      <c r="A3437" s="7" t="s">
        <v>5168</v>
      </c>
      <c r="B3437" s="11" t="s">
        <v>5169</v>
      </c>
      <c r="C3437" s="12">
        <v>1</v>
      </c>
      <c r="D3437" s="12">
        <v>0</v>
      </c>
      <c r="E3437" s="15">
        <v>43862</v>
      </c>
      <c r="F3437" s="12">
        <v>345</v>
      </c>
      <c r="G3437" s="12">
        <v>0</v>
      </c>
      <c r="H3437" s="17">
        <v>0</v>
      </c>
      <c r="I3437" s="31">
        <v>0</v>
      </c>
      <c r="J3437" s="12">
        <v>345</v>
      </c>
      <c r="K3437" s="11" t="s">
        <v>63</v>
      </c>
      <c r="L3437" s="11" t="s">
        <v>116</v>
      </c>
      <c r="M3437" s="12">
        <v>106.95</v>
      </c>
      <c r="N3437" s="13">
        <v>238.05</v>
      </c>
    </row>
    <row r="3438" spans="1:14" x14ac:dyDescent="0.3">
      <c r="A3438" s="7" t="s">
        <v>5176</v>
      </c>
      <c r="B3438" s="11" t="s">
        <v>5177</v>
      </c>
      <c r="C3438" s="12">
        <v>1</v>
      </c>
      <c r="D3438" s="12">
        <v>1</v>
      </c>
      <c r="E3438" s="15">
        <v>43862</v>
      </c>
      <c r="F3438" s="12">
        <v>383</v>
      </c>
      <c r="G3438" s="12">
        <v>0</v>
      </c>
      <c r="H3438" s="17">
        <v>0</v>
      </c>
      <c r="I3438" s="31">
        <v>0</v>
      </c>
      <c r="J3438" s="12">
        <v>383</v>
      </c>
      <c r="K3438" s="11" t="s">
        <v>63</v>
      </c>
      <c r="L3438" s="11" t="s">
        <v>66</v>
      </c>
      <c r="M3438" s="12">
        <v>122.56</v>
      </c>
      <c r="N3438" s="13">
        <v>260.44</v>
      </c>
    </row>
    <row r="3439" spans="1:14" x14ac:dyDescent="0.3">
      <c r="A3439" s="7" t="s">
        <v>5178</v>
      </c>
      <c r="B3439" s="11" t="s">
        <v>5179</v>
      </c>
      <c r="C3439" s="12">
        <v>1</v>
      </c>
      <c r="D3439" s="12">
        <v>1</v>
      </c>
      <c r="E3439" s="15">
        <v>43862</v>
      </c>
      <c r="F3439" s="12">
        <v>383</v>
      </c>
      <c r="G3439" s="12">
        <v>0</v>
      </c>
      <c r="H3439" s="17">
        <v>0</v>
      </c>
      <c r="I3439" s="31">
        <v>0</v>
      </c>
      <c r="J3439" s="12">
        <v>383</v>
      </c>
      <c r="K3439" s="11" t="s">
        <v>63</v>
      </c>
      <c r="L3439" s="11" t="s">
        <v>66</v>
      </c>
      <c r="M3439" s="12">
        <v>122.56</v>
      </c>
      <c r="N3439" s="13">
        <v>260.44</v>
      </c>
    </row>
    <row r="3440" spans="1:14" x14ac:dyDescent="0.3">
      <c r="A3440" s="7" t="s">
        <v>5180</v>
      </c>
      <c r="B3440" s="11" t="s">
        <v>5181</v>
      </c>
      <c r="C3440" s="12">
        <v>1</v>
      </c>
      <c r="D3440" s="12">
        <v>0</v>
      </c>
      <c r="E3440" s="15">
        <v>43862</v>
      </c>
      <c r="F3440" s="12">
        <v>383</v>
      </c>
      <c r="G3440" s="12">
        <v>0</v>
      </c>
      <c r="H3440" s="17">
        <v>0</v>
      </c>
      <c r="I3440" s="31">
        <v>0</v>
      </c>
      <c r="J3440" s="12">
        <v>383</v>
      </c>
      <c r="K3440" s="11" t="s">
        <v>63</v>
      </c>
      <c r="L3440" s="11" t="s">
        <v>66</v>
      </c>
      <c r="M3440" s="12">
        <v>122.56</v>
      </c>
      <c r="N3440" s="13">
        <v>260.44</v>
      </c>
    </row>
    <row r="3441" spans="1:14" x14ac:dyDescent="0.3">
      <c r="A3441" s="7" t="s">
        <v>5185</v>
      </c>
      <c r="B3441" s="11" t="s">
        <v>5186</v>
      </c>
      <c r="C3441" s="12">
        <v>1</v>
      </c>
      <c r="D3441" s="12">
        <v>1</v>
      </c>
      <c r="E3441" s="15">
        <v>43862</v>
      </c>
      <c r="F3441" s="12">
        <v>168</v>
      </c>
      <c r="G3441" s="12">
        <v>0</v>
      </c>
      <c r="H3441" s="17">
        <v>0</v>
      </c>
      <c r="I3441" s="31">
        <v>0</v>
      </c>
      <c r="J3441" s="12">
        <v>168</v>
      </c>
      <c r="K3441" s="11" t="s">
        <v>11</v>
      </c>
      <c r="L3441" s="11" t="s">
        <v>121</v>
      </c>
      <c r="M3441" s="12">
        <v>75.600000000000009</v>
      </c>
      <c r="N3441" s="13">
        <v>92.399999999999991</v>
      </c>
    </row>
    <row r="3442" spans="1:14" x14ac:dyDescent="0.3">
      <c r="A3442" s="7" t="s">
        <v>5187</v>
      </c>
      <c r="B3442" s="11" t="s">
        <v>5188</v>
      </c>
      <c r="C3442" s="12">
        <v>1</v>
      </c>
      <c r="D3442" s="12">
        <v>1</v>
      </c>
      <c r="E3442" s="15">
        <v>43862</v>
      </c>
      <c r="F3442" s="12">
        <v>168</v>
      </c>
      <c r="G3442" s="12">
        <v>0</v>
      </c>
      <c r="H3442" s="17">
        <v>0</v>
      </c>
      <c r="I3442" s="31">
        <v>0</v>
      </c>
      <c r="J3442" s="12">
        <v>168</v>
      </c>
      <c r="K3442" s="11" t="s">
        <v>11</v>
      </c>
      <c r="L3442" s="11" t="s">
        <v>12</v>
      </c>
      <c r="M3442" s="12">
        <v>25.2</v>
      </c>
      <c r="N3442" s="13">
        <v>142.80000000000001</v>
      </c>
    </row>
    <row r="3443" spans="1:14" x14ac:dyDescent="0.3">
      <c r="A3443" s="7" t="s">
        <v>5189</v>
      </c>
      <c r="B3443" s="11" t="s">
        <v>5190</v>
      </c>
      <c r="C3443" s="12">
        <v>1</v>
      </c>
      <c r="D3443" s="12">
        <v>0</v>
      </c>
      <c r="E3443" s="15">
        <v>43862</v>
      </c>
      <c r="F3443" s="12">
        <v>210</v>
      </c>
      <c r="G3443" s="12">
        <v>0</v>
      </c>
      <c r="H3443" s="17">
        <v>0</v>
      </c>
      <c r="I3443" s="31">
        <v>0</v>
      </c>
      <c r="J3443" s="12">
        <v>210</v>
      </c>
      <c r="K3443" s="11" t="s">
        <v>14</v>
      </c>
      <c r="L3443" s="11" t="s">
        <v>75</v>
      </c>
      <c r="M3443" s="12">
        <v>37.799999999999997</v>
      </c>
      <c r="N3443" s="13">
        <v>172.2</v>
      </c>
    </row>
    <row r="3444" spans="1:14" x14ac:dyDescent="0.3">
      <c r="A3444" s="7" t="s">
        <v>5192</v>
      </c>
      <c r="B3444" s="11" t="s">
        <v>5193</v>
      </c>
      <c r="C3444" s="12">
        <v>1</v>
      </c>
      <c r="D3444" s="12">
        <v>1</v>
      </c>
      <c r="E3444" s="15">
        <v>43862</v>
      </c>
      <c r="F3444" s="12">
        <v>538</v>
      </c>
      <c r="G3444" s="12">
        <v>0</v>
      </c>
      <c r="H3444" s="17">
        <v>0</v>
      </c>
      <c r="I3444" s="31">
        <v>0</v>
      </c>
      <c r="J3444" s="12">
        <v>538</v>
      </c>
      <c r="K3444" s="11" t="s">
        <v>44</v>
      </c>
      <c r="L3444" s="11" t="s">
        <v>597</v>
      </c>
      <c r="M3444" s="12">
        <v>129.12</v>
      </c>
      <c r="N3444" s="13">
        <v>408.88</v>
      </c>
    </row>
    <row r="3445" spans="1:14" x14ac:dyDescent="0.3">
      <c r="A3445" s="7" t="s">
        <v>5194</v>
      </c>
      <c r="B3445" s="11" t="s">
        <v>5195</v>
      </c>
      <c r="C3445" s="12">
        <v>1</v>
      </c>
      <c r="D3445" s="12">
        <v>1</v>
      </c>
      <c r="E3445" s="15">
        <v>43862</v>
      </c>
      <c r="F3445" s="12">
        <v>168</v>
      </c>
      <c r="G3445" s="12">
        <v>0</v>
      </c>
      <c r="H3445" s="17">
        <v>0</v>
      </c>
      <c r="I3445" s="31">
        <v>0</v>
      </c>
      <c r="J3445" s="12">
        <v>168</v>
      </c>
      <c r="K3445" s="11" t="s">
        <v>60</v>
      </c>
      <c r="L3445" s="11" t="s">
        <v>535</v>
      </c>
      <c r="M3445" s="12">
        <v>60.48</v>
      </c>
      <c r="N3445" s="13">
        <v>107.52000000000001</v>
      </c>
    </row>
    <row r="3446" spans="1:14" x14ac:dyDescent="0.3">
      <c r="A3446" s="7" t="s">
        <v>5196</v>
      </c>
      <c r="B3446" s="11" t="s">
        <v>5197</v>
      </c>
      <c r="C3446" s="12">
        <v>1</v>
      </c>
      <c r="D3446" s="12">
        <v>1</v>
      </c>
      <c r="E3446" s="15">
        <v>43862</v>
      </c>
      <c r="F3446" s="12">
        <v>447</v>
      </c>
      <c r="G3446" s="12">
        <v>0</v>
      </c>
      <c r="H3446" s="17">
        <v>0</v>
      </c>
      <c r="I3446" s="31">
        <v>0</v>
      </c>
      <c r="J3446" s="12">
        <v>447</v>
      </c>
      <c r="K3446" s="11" t="s">
        <v>63</v>
      </c>
      <c r="L3446" s="11" t="s">
        <v>64</v>
      </c>
      <c r="M3446" s="12">
        <v>156.44999999999999</v>
      </c>
      <c r="N3446" s="13">
        <v>290.55</v>
      </c>
    </row>
    <row r="3447" spans="1:14" x14ac:dyDescent="0.3">
      <c r="A3447" s="7" t="s">
        <v>5225</v>
      </c>
      <c r="B3447" s="11" t="s">
        <v>5228</v>
      </c>
      <c r="C3447" s="12">
        <v>0</v>
      </c>
      <c r="D3447" s="12">
        <v>0</v>
      </c>
      <c r="E3447" s="15">
        <v>43862</v>
      </c>
      <c r="F3447" s="12">
        <v>144</v>
      </c>
      <c r="G3447" s="12">
        <v>0</v>
      </c>
      <c r="H3447" s="17">
        <v>0</v>
      </c>
      <c r="I3447" s="31">
        <v>0</v>
      </c>
      <c r="J3447" s="12">
        <v>144</v>
      </c>
      <c r="K3447" s="11" t="s">
        <v>11</v>
      </c>
      <c r="L3447" s="11" t="s">
        <v>119</v>
      </c>
      <c r="M3447" s="12">
        <v>66.240000000000009</v>
      </c>
      <c r="N3447" s="13">
        <v>77.759999999999991</v>
      </c>
    </row>
    <row r="3448" spans="1:14" x14ac:dyDescent="0.3">
      <c r="A3448" s="7" t="s">
        <v>5532</v>
      </c>
      <c r="B3448" s="11" t="s">
        <v>5533</v>
      </c>
      <c r="C3448" s="12">
        <v>1</v>
      </c>
      <c r="D3448" s="12">
        <v>1</v>
      </c>
      <c r="E3448" s="15">
        <v>43862</v>
      </c>
      <c r="F3448" s="12">
        <v>345</v>
      </c>
      <c r="G3448" s="12">
        <v>0</v>
      </c>
      <c r="H3448" s="17">
        <v>0</v>
      </c>
      <c r="I3448" s="31">
        <v>0</v>
      </c>
      <c r="J3448" s="12">
        <v>345</v>
      </c>
      <c r="K3448" s="11" t="s">
        <v>63</v>
      </c>
      <c r="L3448" s="11" t="s">
        <v>116</v>
      </c>
      <c r="M3448" s="12">
        <v>106.95</v>
      </c>
      <c r="N3448" s="13">
        <v>238.05</v>
      </c>
    </row>
    <row r="3449" spans="1:14" x14ac:dyDescent="0.3">
      <c r="A3449" s="7" t="s">
        <v>5534</v>
      </c>
      <c r="B3449" s="11" t="s">
        <v>5535</v>
      </c>
      <c r="C3449" s="12">
        <v>1</v>
      </c>
      <c r="D3449" s="12">
        <v>1</v>
      </c>
      <c r="E3449" s="15">
        <v>43862</v>
      </c>
      <c r="F3449" s="12">
        <v>510</v>
      </c>
      <c r="G3449" s="12">
        <v>0</v>
      </c>
      <c r="H3449" s="17">
        <v>0</v>
      </c>
      <c r="I3449" s="31">
        <v>0</v>
      </c>
      <c r="J3449" s="12">
        <v>510</v>
      </c>
      <c r="K3449" s="11" t="s">
        <v>41</v>
      </c>
      <c r="L3449" s="11" t="s">
        <v>42</v>
      </c>
      <c r="M3449" s="12">
        <v>163.20000000000002</v>
      </c>
      <c r="N3449" s="13">
        <v>346.79999999999995</v>
      </c>
    </row>
    <row r="3450" spans="1:14" x14ac:dyDescent="0.3">
      <c r="A3450" s="7" t="s">
        <v>5536</v>
      </c>
      <c r="B3450" s="11" t="s">
        <v>5537</v>
      </c>
      <c r="C3450" s="12">
        <v>1</v>
      </c>
      <c r="D3450" s="12">
        <v>1</v>
      </c>
      <c r="E3450" s="15">
        <v>43862</v>
      </c>
      <c r="F3450" s="12">
        <v>506</v>
      </c>
      <c r="G3450" s="12">
        <v>0</v>
      </c>
      <c r="H3450" s="17">
        <v>0</v>
      </c>
      <c r="I3450" s="31">
        <v>0</v>
      </c>
      <c r="J3450" s="12">
        <v>506</v>
      </c>
      <c r="K3450" s="11" t="s">
        <v>44</v>
      </c>
      <c r="L3450" s="11" t="s">
        <v>58</v>
      </c>
      <c r="M3450" s="12">
        <v>146.73999999999998</v>
      </c>
      <c r="N3450" s="13">
        <v>359.26</v>
      </c>
    </row>
    <row r="3451" spans="1:14" x14ac:dyDescent="0.3">
      <c r="A3451" s="7" t="s">
        <v>5538</v>
      </c>
      <c r="B3451" s="11" t="s">
        <v>5539</v>
      </c>
      <c r="C3451" s="12">
        <v>1</v>
      </c>
      <c r="D3451" s="12">
        <v>1</v>
      </c>
      <c r="E3451" s="15">
        <v>43862</v>
      </c>
      <c r="F3451" s="12">
        <v>284</v>
      </c>
      <c r="G3451" s="12">
        <v>0</v>
      </c>
      <c r="H3451" s="17">
        <v>0</v>
      </c>
      <c r="I3451" s="31">
        <v>0</v>
      </c>
      <c r="J3451" s="12">
        <v>284</v>
      </c>
      <c r="K3451" s="11" t="s">
        <v>60</v>
      </c>
      <c r="L3451" s="11" t="s">
        <v>109</v>
      </c>
      <c r="M3451" s="12">
        <v>76.680000000000007</v>
      </c>
      <c r="N3451" s="13">
        <v>207.32</v>
      </c>
    </row>
    <row r="3452" spans="1:14" x14ac:dyDescent="0.3">
      <c r="A3452" s="7" t="s">
        <v>5540</v>
      </c>
      <c r="B3452" s="11" t="s">
        <v>5541</v>
      </c>
      <c r="C3452" s="12">
        <v>1</v>
      </c>
      <c r="D3452" s="12">
        <v>1</v>
      </c>
      <c r="E3452" s="15">
        <v>43862</v>
      </c>
      <c r="F3452" s="12">
        <v>345</v>
      </c>
      <c r="G3452" s="12">
        <v>0</v>
      </c>
      <c r="H3452" s="17">
        <v>0</v>
      </c>
      <c r="I3452" s="31">
        <v>0</v>
      </c>
      <c r="J3452" s="12">
        <v>345</v>
      </c>
      <c r="K3452" s="11" t="s">
        <v>63</v>
      </c>
      <c r="L3452" s="11" t="s">
        <v>116</v>
      </c>
      <c r="M3452" s="12">
        <v>106.95</v>
      </c>
      <c r="N3452" s="13">
        <v>238.05</v>
      </c>
    </row>
    <row r="3453" spans="1:14" x14ac:dyDescent="0.3">
      <c r="A3453" s="7" t="s">
        <v>5542</v>
      </c>
      <c r="B3453" s="11" t="s">
        <v>5543</v>
      </c>
      <c r="C3453" s="12">
        <v>1</v>
      </c>
      <c r="D3453" s="12">
        <v>1</v>
      </c>
      <c r="E3453" s="15">
        <v>43862</v>
      </c>
      <c r="F3453" s="12">
        <v>447</v>
      </c>
      <c r="G3453" s="12">
        <v>0</v>
      </c>
      <c r="H3453" s="17">
        <v>0</v>
      </c>
      <c r="I3453" s="31">
        <v>0</v>
      </c>
      <c r="J3453" s="12">
        <v>447</v>
      </c>
      <c r="K3453" s="11" t="s">
        <v>63</v>
      </c>
      <c r="L3453" s="11" t="s">
        <v>64</v>
      </c>
      <c r="M3453" s="12">
        <v>156.44999999999999</v>
      </c>
      <c r="N3453" s="13">
        <v>290.55</v>
      </c>
    </row>
    <row r="3454" spans="1:14" x14ac:dyDescent="0.3">
      <c r="A3454" s="7" t="s">
        <v>5544</v>
      </c>
      <c r="B3454" s="11" t="s">
        <v>5545</v>
      </c>
      <c r="C3454" s="12">
        <v>1</v>
      </c>
      <c r="D3454" s="12">
        <v>1</v>
      </c>
      <c r="E3454" s="15">
        <v>43862</v>
      </c>
      <c r="F3454" s="12">
        <v>345</v>
      </c>
      <c r="G3454" s="12">
        <v>0</v>
      </c>
      <c r="H3454" s="17">
        <v>0</v>
      </c>
      <c r="I3454" s="31">
        <v>0</v>
      </c>
      <c r="J3454" s="12">
        <v>345</v>
      </c>
      <c r="K3454" s="11" t="s">
        <v>63</v>
      </c>
      <c r="L3454" s="11" t="s">
        <v>116</v>
      </c>
      <c r="M3454" s="12">
        <v>106.95</v>
      </c>
      <c r="N3454" s="13">
        <v>238.05</v>
      </c>
    </row>
    <row r="3455" spans="1:14" x14ac:dyDescent="0.3">
      <c r="A3455" s="7" t="s">
        <v>5546</v>
      </c>
      <c r="B3455" s="11" t="s">
        <v>5547</v>
      </c>
      <c r="C3455" s="12">
        <v>1</v>
      </c>
      <c r="D3455" s="12">
        <v>1</v>
      </c>
      <c r="E3455" s="15">
        <v>43862</v>
      </c>
      <c r="F3455" s="12">
        <v>447</v>
      </c>
      <c r="G3455" s="12">
        <v>0</v>
      </c>
      <c r="H3455" s="17">
        <v>0</v>
      </c>
      <c r="I3455" s="31">
        <v>0</v>
      </c>
      <c r="J3455" s="12">
        <v>447</v>
      </c>
      <c r="K3455" s="11" t="s">
        <v>63</v>
      </c>
      <c r="L3455" s="11" t="s">
        <v>64</v>
      </c>
      <c r="M3455" s="12">
        <v>156.44999999999999</v>
      </c>
      <c r="N3455" s="13">
        <v>290.55</v>
      </c>
    </row>
    <row r="3456" spans="1:14" x14ac:dyDescent="0.3">
      <c r="A3456" s="7" t="s">
        <v>5548</v>
      </c>
      <c r="B3456" s="11" t="s">
        <v>5549</v>
      </c>
      <c r="C3456" s="12">
        <v>1</v>
      </c>
      <c r="D3456" s="12">
        <v>1</v>
      </c>
      <c r="E3456" s="15">
        <v>43862</v>
      </c>
      <c r="F3456" s="12">
        <v>168</v>
      </c>
      <c r="G3456" s="12">
        <v>0</v>
      </c>
      <c r="H3456" s="17">
        <v>0</v>
      </c>
      <c r="I3456" s="31">
        <v>0</v>
      </c>
      <c r="J3456" s="12">
        <v>168</v>
      </c>
      <c r="K3456" s="11" t="s">
        <v>11</v>
      </c>
      <c r="L3456" s="11" t="s">
        <v>121</v>
      </c>
      <c r="M3456" s="12">
        <v>75.600000000000009</v>
      </c>
      <c r="N3456" s="13">
        <v>92.399999999999991</v>
      </c>
    </row>
    <row r="3457" spans="1:14" x14ac:dyDescent="0.3">
      <c r="A3457" s="7" t="s">
        <v>5550</v>
      </c>
      <c r="B3457" s="11" t="s">
        <v>5551</v>
      </c>
      <c r="C3457" s="12">
        <v>1</v>
      </c>
      <c r="D3457" s="12">
        <v>1</v>
      </c>
      <c r="E3457" s="15">
        <v>43862</v>
      </c>
      <c r="F3457" s="12">
        <v>144</v>
      </c>
      <c r="G3457" s="12">
        <v>0</v>
      </c>
      <c r="H3457" s="17">
        <v>0</v>
      </c>
      <c r="I3457" s="31">
        <v>0</v>
      </c>
      <c r="J3457" s="12">
        <v>144</v>
      </c>
      <c r="K3457" s="11" t="s">
        <v>11</v>
      </c>
      <c r="L3457" s="11" t="s">
        <v>119</v>
      </c>
      <c r="M3457" s="12">
        <v>66.240000000000009</v>
      </c>
      <c r="N3457" s="13">
        <v>77.759999999999991</v>
      </c>
    </row>
    <row r="3458" spans="1:14" x14ac:dyDescent="0.3">
      <c r="A3458" s="7" t="s">
        <v>5552</v>
      </c>
      <c r="B3458" s="11" t="s">
        <v>5553</v>
      </c>
      <c r="C3458" s="12">
        <v>1</v>
      </c>
      <c r="D3458" s="12">
        <v>0</v>
      </c>
      <c r="E3458" s="15">
        <v>43862</v>
      </c>
      <c r="F3458" s="12">
        <v>636</v>
      </c>
      <c r="G3458" s="12">
        <v>0</v>
      </c>
      <c r="H3458" s="17">
        <v>0</v>
      </c>
      <c r="I3458" s="31">
        <v>0</v>
      </c>
      <c r="J3458" s="12">
        <v>636</v>
      </c>
      <c r="K3458" s="11" t="s">
        <v>41</v>
      </c>
      <c r="L3458" s="11" t="s">
        <v>194</v>
      </c>
      <c r="M3458" s="12">
        <v>216.24</v>
      </c>
      <c r="N3458" s="13">
        <v>419.76</v>
      </c>
    </row>
    <row r="3459" spans="1:14" x14ac:dyDescent="0.3">
      <c r="A3459" s="7" t="s">
        <v>5555</v>
      </c>
      <c r="B3459" s="11" t="s">
        <v>5556</v>
      </c>
      <c r="C3459" s="12">
        <v>1</v>
      </c>
      <c r="D3459" s="12">
        <v>1</v>
      </c>
      <c r="E3459" s="15">
        <v>43862</v>
      </c>
      <c r="F3459" s="12">
        <v>336</v>
      </c>
      <c r="G3459" s="12">
        <v>0</v>
      </c>
      <c r="H3459" s="17">
        <v>0</v>
      </c>
      <c r="I3459" s="31">
        <v>0</v>
      </c>
      <c r="J3459" s="12">
        <v>336</v>
      </c>
      <c r="K3459" s="11" t="s">
        <v>60</v>
      </c>
      <c r="L3459" s="11" t="s">
        <v>247</v>
      </c>
      <c r="M3459" s="12">
        <v>120.96</v>
      </c>
      <c r="N3459" s="13">
        <v>215.04000000000002</v>
      </c>
    </row>
    <row r="3460" spans="1:14" x14ac:dyDescent="0.3">
      <c r="A3460" s="7" t="s">
        <v>5557</v>
      </c>
      <c r="B3460" s="11" t="s">
        <v>5558</v>
      </c>
      <c r="C3460" s="12">
        <v>1</v>
      </c>
      <c r="D3460" s="12">
        <v>1</v>
      </c>
      <c r="E3460" s="15">
        <v>43862</v>
      </c>
      <c r="F3460" s="12">
        <v>332</v>
      </c>
      <c r="G3460" s="12">
        <v>0</v>
      </c>
      <c r="H3460" s="17">
        <v>0</v>
      </c>
      <c r="I3460" s="31">
        <v>0</v>
      </c>
      <c r="J3460" s="12">
        <v>332</v>
      </c>
      <c r="K3460" s="11" t="s">
        <v>60</v>
      </c>
      <c r="L3460" s="11" t="s">
        <v>296</v>
      </c>
      <c r="M3460" s="12">
        <v>99.6</v>
      </c>
      <c r="N3460" s="13">
        <v>232.4</v>
      </c>
    </row>
    <row r="3461" spans="1:14" x14ac:dyDescent="0.3">
      <c r="A3461" s="7" t="s">
        <v>5559</v>
      </c>
      <c r="B3461" s="11" t="s">
        <v>5560</v>
      </c>
      <c r="C3461" s="12">
        <v>1</v>
      </c>
      <c r="D3461" s="12">
        <v>1</v>
      </c>
      <c r="E3461" s="15">
        <v>43862</v>
      </c>
      <c r="F3461" s="12">
        <v>447</v>
      </c>
      <c r="G3461" s="12">
        <v>0</v>
      </c>
      <c r="H3461" s="17">
        <v>0</v>
      </c>
      <c r="I3461" s="31">
        <v>0</v>
      </c>
      <c r="J3461" s="12">
        <v>447</v>
      </c>
      <c r="K3461" s="11" t="s">
        <v>63</v>
      </c>
      <c r="L3461" s="11" t="s">
        <v>64</v>
      </c>
      <c r="M3461" s="12">
        <v>156.44999999999999</v>
      </c>
      <c r="N3461" s="13">
        <v>290.55</v>
      </c>
    </row>
    <row r="3462" spans="1:14" x14ac:dyDescent="0.3">
      <c r="A3462" s="7" t="s">
        <v>5561</v>
      </c>
      <c r="B3462" s="11" t="s">
        <v>5562</v>
      </c>
      <c r="C3462" s="12">
        <v>1</v>
      </c>
      <c r="D3462" s="12">
        <v>1</v>
      </c>
      <c r="E3462" s="15">
        <v>43862</v>
      </c>
      <c r="F3462" s="12">
        <v>447</v>
      </c>
      <c r="G3462" s="12">
        <v>0</v>
      </c>
      <c r="H3462" s="17">
        <v>0</v>
      </c>
      <c r="I3462" s="31">
        <v>0</v>
      </c>
      <c r="J3462" s="12">
        <v>447</v>
      </c>
      <c r="K3462" s="11" t="s">
        <v>63</v>
      </c>
      <c r="L3462" s="11" t="s">
        <v>64</v>
      </c>
      <c r="M3462" s="12">
        <v>156.44999999999999</v>
      </c>
      <c r="N3462" s="13">
        <v>290.55</v>
      </c>
    </row>
    <row r="3463" spans="1:14" x14ac:dyDescent="0.3">
      <c r="A3463" s="7" t="s">
        <v>5563</v>
      </c>
      <c r="B3463" s="11" t="s">
        <v>5564</v>
      </c>
      <c r="C3463" s="12">
        <v>1</v>
      </c>
      <c r="D3463" s="12">
        <v>1</v>
      </c>
      <c r="E3463" s="15">
        <v>43862</v>
      </c>
      <c r="F3463" s="12">
        <v>345</v>
      </c>
      <c r="G3463" s="12">
        <v>0</v>
      </c>
      <c r="H3463" s="17">
        <v>0</v>
      </c>
      <c r="I3463" s="31">
        <v>0</v>
      </c>
      <c r="J3463" s="12">
        <v>345</v>
      </c>
      <c r="K3463" s="11" t="s">
        <v>63</v>
      </c>
      <c r="L3463" s="11" t="s">
        <v>116</v>
      </c>
      <c r="M3463" s="12">
        <v>106.95</v>
      </c>
      <c r="N3463" s="13">
        <v>238.05</v>
      </c>
    </row>
    <row r="3464" spans="1:14" x14ac:dyDescent="0.3">
      <c r="A3464" s="7" t="s">
        <v>5565</v>
      </c>
      <c r="B3464" s="11" t="s">
        <v>5566</v>
      </c>
      <c r="C3464" s="12">
        <v>1</v>
      </c>
      <c r="D3464" s="12">
        <v>1</v>
      </c>
      <c r="E3464" s="15">
        <v>43862</v>
      </c>
      <c r="F3464" s="12">
        <v>345</v>
      </c>
      <c r="G3464" s="12">
        <v>0</v>
      </c>
      <c r="H3464" s="17">
        <v>0</v>
      </c>
      <c r="I3464" s="31">
        <v>0</v>
      </c>
      <c r="J3464" s="12">
        <v>345</v>
      </c>
      <c r="K3464" s="11" t="s">
        <v>63</v>
      </c>
      <c r="L3464" s="11" t="s">
        <v>116</v>
      </c>
      <c r="M3464" s="12">
        <v>106.95</v>
      </c>
      <c r="N3464" s="13">
        <v>238.05</v>
      </c>
    </row>
    <row r="3465" spans="1:14" x14ac:dyDescent="0.3">
      <c r="A3465" s="7" t="s">
        <v>5567</v>
      </c>
      <c r="B3465" s="11" t="s">
        <v>5568</v>
      </c>
      <c r="C3465" s="12">
        <v>1</v>
      </c>
      <c r="D3465" s="12">
        <v>1</v>
      </c>
      <c r="E3465" s="15">
        <v>43862</v>
      </c>
      <c r="F3465" s="12">
        <v>144</v>
      </c>
      <c r="G3465" s="12">
        <v>0</v>
      </c>
      <c r="H3465" s="17">
        <v>0</v>
      </c>
      <c r="I3465" s="31">
        <v>0</v>
      </c>
      <c r="J3465" s="12">
        <v>144</v>
      </c>
      <c r="K3465" s="11" t="s">
        <v>11</v>
      </c>
      <c r="L3465" s="11" t="s">
        <v>119</v>
      </c>
      <c r="M3465" s="12">
        <v>66.240000000000009</v>
      </c>
      <c r="N3465" s="13">
        <v>77.759999999999991</v>
      </c>
    </row>
    <row r="3466" spans="1:14" x14ac:dyDescent="0.3">
      <c r="A3466" s="7" t="s">
        <v>5569</v>
      </c>
      <c r="B3466" s="11" t="s">
        <v>5570</v>
      </c>
      <c r="C3466" s="12">
        <v>1</v>
      </c>
      <c r="D3466" s="12">
        <v>1</v>
      </c>
      <c r="E3466" s="15">
        <v>43862</v>
      </c>
      <c r="F3466" s="12">
        <v>168</v>
      </c>
      <c r="G3466" s="12">
        <v>0</v>
      </c>
      <c r="H3466" s="17">
        <v>0</v>
      </c>
      <c r="I3466" s="31">
        <v>0</v>
      </c>
      <c r="J3466" s="12">
        <v>168</v>
      </c>
      <c r="K3466" s="11" t="s">
        <v>11</v>
      </c>
      <c r="L3466" s="11" t="s">
        <v>121</v>
      </c>
      <c r="M3466" s="12">
        <v>75.600000000000009</v>
      </c>
      <c r="N3466" s="13">
        <v>92.399999999999991</v>
      </c>
    </row>
    <row r="3467" spans="1:14" x14ac:dyDescent="0.3">
      <c r="A3467" s="7" t="s">
        <v>5571</v>
      </c>
      <c r="B3467" s="11" t="s">
        <v>5572</v>
      </c>
      <c r="C3467" s="12">
        <v>1</v>
      </c>
      <c r="D3467" s="12">
        <v>1</v>
      </c>
      <c r="E3467" s="15">
        <v>43862</v>
      </c>
      <c r="F3467" s="12">
        <v>240</v>
      </c>
      <c r="G3467" s="12">
        <v>0</v>
      </c>
      <c r="H3467" s="17">
        <v>0</v>
      </c>
      <c r="I3467" s="31">
        <v>0</v>
      </c>
      <c r="J3467" s="12">
        <v>240</v>
      </c>
      <c r="K3467" s="11" t="s">
        <v>14</v>
      </c>
      <c r="L3467" s="11" t="s">
        <v>17</v>
      </c>
      <c r="M3467" s="12">
        <v>43.199999999999996</v>
      </c>
      <c r="N3467" s="13">
        <v>196.8</v>
      </c>
    </row>
    <row r="3468" spans="1:14" x14ac:dyDescent="0.3">
      <c r="A3468" s="7" t="s">
        <v>5573</v>
      </c>
      <c r="B3468" s="11" t="s">
        <v>5574</v>
      </c>
      <c r="C3468" s="12">
        <v>1</v>
      </c>
      <c r="D3468" s="12">
        <v>0</v>
      </c>
      <c r="E3468" s="15">
        <v>43862</v>
      </c>
      <c r="F3468" s="12">
        <v>592</v>
      </c>
      <c r="G3468" s="12">
        <v>0</v>
      </c>
      <c r="H3468" s="17">
        <v>0</v>
      </c>
      <c r="I3468" s="31">
        <v>0</v>
      </c>
      <c r="J3468" s="12">
        <v>592</v>
      </c>
      <c r="K3468" s="11" t="s">
        <v>44</v>
      </c>
      <c r="L3468" s="11" t="s">
        <v>55</v>
      </c>
      <c r="M3468" s="12">
        <v>165.76000000000002</v>
      </c>
      <c r="N3468" s="13">
        <v>426.24</v>
      </c>
    </row>
    <row r="3469" spans="1:14" x14ac:dyDescent="0.3">
      <c r="A3469" s="7" t="s">
        <v>5576</v>
      </c>
      <c r="B3469" s="11" t="s">
        <v>5577</v>
      </c>
      <c r="C3469" s="12">
        <v>1</v>
      </c>
      <c r="D3469" s="12">
        <v>1</v>
      </c>
      <c r="E3469" s="15">
        <v>43862</v>
      </c>
      <c r="F3469" s="12">
        <v>447</v>
      </c>
      <c r="G3469" s="12">
        <v>0</v>
      </c>
      <c r="H3469" s="17">
        <v>0</v>
      </c>
      <c r="I3469" s="31">
        <v>0</v>
      </c>
      <c r="J3469" s="12">
        <v>447</v>
      </c>
      <c r="K3469" s="11" t="s">
        <v>63</v>
      </c>
      <c r="L3469" s="11" t="s">
        <v>64</v>
      </c>
      <c r="M3469" s="12">
        <v>156.44999999999999</v>
      </c>
      <c r="N3469" s="13">
        <v>290.55</v>
      </c>
    </row>
    <row r="3470" spans="1:14" x14ac:dyDescent="0.3">
      <c r="A3470" s="7" t="s">
        <v>5578</v>
      </c>
      <c r="B3470" s="11" t="s">
        <v>5579</v>
      </c>
      <c r="C3470" s="12">
        <v>1</v>
      </c>
      <c r="D3470" s="12">
        <v>1</v>
      </c>
      <c r="E3470" s="15">
        <v>43862</v>
      </c>
      <c r="F3470" s="12">
        <v>345</v>
      </c>
      <c r="G3470" s="12">
        <v>0</v>
      </c>
      <c r="H3470" s="17">
        <v>0</v>
      </c>
      <c r="I3470" s="31">
        <v>0</v>
      </c>
      <c r="J3470" s="12">
        <v>345</v>
      </c>
      <c r="K3470" s="11" t="s">
        <v>63</v>
      </c>
      <c r="L3470" s="11" t="s">
        <v>116</v>
      </c>
      <c r="M3470" s="12">
        <v>106.95</v>
      </c>
      <c r="N3470" s="13">
        <v>238.05</v>
      </c>
    </row>
    <row r="3471" spans="1:14" x14ac:dyDescent="0.3">
      <c r="A3471" s="7" t="s">
        <v>5580</v>
      </c>
      <c r="B3471" s="11" t="s">
        <v>5581</v>
      </c>
      <c r="C3471" s="12">
        <v>1</v>
      </c>
      <c r="D3471" s="12">
        <v>1</v>
      </c>
      <c r="E3471" s="15">
        <v>43862</v>
      </c>
      <c r="F3471" s="12">
        <v>345</v>
      </c>
      <c r="G3471" s="12">
        <v>0</v>
      </c>
      <c r="H3471" s="17">
        <v>0</v>
      </c>
      <c r="I3471" s="31">
        <v>0</v>
      </c>
      <c r="J3471" s="12">
        <v>345</v>
      </c>
      <c r="K3471" s="11" t="s">
        <v>63</v>
      </c>
      <c r="L3471" s="11" t="s">
        <v>116</v>
      </c>
      <c r="M3471" s="12">
        <v>106.95</v>
      </c>
      <c r="N3471" s="13">
        <v>238.05</v>
      </c>
    </row>
    <row r="3472" spans="1:14" x14ac:dyDescent="0.3">
      <c r="A3472" s="7" t="s">
        <v>5582</v>
      </c>
      <c r="B3472" s="11" t="s">
        <v>5583</v>
      </c>
      <c r="C3472" s="12">
        <v>1</v>
      </c>
      <c r="D3472" s="12">
        <v>1</v>
      </c>
      <c r="E3472" s="15">
        <v>43862</v>
      </c>
      <c r="F3472" s="12">
        <v>383</v>
      </c>
      <c r="G3472" s="12">
        <v>0</v>
      </c>
      <c r="H3472" s="17">
        <v>0</v>
      </c>
      <c r="I3472" s="31">
        <v>0</v>
      </c>
      <c r="J3472" s="12">
        <v>383</v>
      </c>
      <c r="K3472" s="11" t="s">
        <v>63</v>
      </c>
      <c r="L3472" s="11" t="s">
        <v>66</v>
      </c>
      <c r="M3472" s="12">
        <v>122.56</v>
      </c>
      <c r="N3472" s="13">
        <v>260.44</v>
      </c>
    </row>
    <row r="3473" spans="1:14" x14ac:dyDescent="0.3">
      <c r="A3473" s="7" t="s">
        <v>5584</v>
      </c>
      <c r="B3473" s="11" t="s">
        <v>5585</v>
      </c>
      <c r="C3473" s="12">
        <v>1</v>
      </c>
      <c r="D3473" s="12">
        <v>1</v>
      </c>
      <c r="E3473" s="15">
        <v>43862</v>
      </c>
      <c r="F3473" s="12">
        <v>383</v>
      </c>
      <c r="G3473" s="12">
        <v>0</v>
      </c>
      <c r="H3473" s="17">
        <v>0</v>
      </c>
      <c r="I3473" s="31">
        <v>0</v>
      </c>
      <c r="J3473" s="12">
        <v>383</v>
      </c>
      <c r="K3473" s="11" t="s">
        <v>63</v>
      </c>
      <c r="L3473" s="11" t="s">
        <v>66</v>
      </c>
      <c r="M3473" s="12">
        <v>122.56</v>
      </c>
      <c r="N3473" s="13">
        <v>260.44</v>
      </c>
    </row>
    <row r="3474" spans="1:14" x14ac:dyDescent="0.3">
      <c r="A3474" s="7" t="s">
        <v>5586</v>
      </c>
      <c r="B3474" s="11" t="s">
        <v>5587</v>
      </c>
      <c r="C3474" s="12">
        <v>1</v>
      </c>
      <c r="D3474" s="12">
        <v>1</v>
      </c>
      <c r="E3474" s="15">
        <v>43862</v>
      </c>
      <c r="F3474" s="12">
        <v>144</v>
      </c>
      <c r="G3474" s="12">
        <v>0</v>
      </c>
      <c r="H3474" s="17">
        <v>0</v>
      </c>
      <c r="I3474" s="31">
        <v>0</v>
      </c>
      <c r="J3474" s="12">
        <v>144</v>
      </c>
      <c r="K3474" s="11" t="s">
        <v>11</v>
      </c>
      <c r="L3474" s="11" t="s">
        <v>119</v>
      </c>
      <c r="M3474" s="12">
        <v>66.240000000000009</v>
      </c>
      <c r="N3474" s="13">
        <v>77.759999999999991</v>
      </c>
    </row>
    <row r="3475" spans="1:14" x14ac:dyDescent="0.3">
      <c r="A3475" s="7" t="s">
        <v>5588</v>
      </c>
      <c r="B3475" s="11" t="s">
        <v>5589</v>
      </c>
      <c r="C3475" s="12">
        <v>1</v>
      </c>
      <c r="D3475" s="12">
        <v>1</v>
      </c>
      <c r="E3475" s="15">
        <v>43862</v>
      </c>
      <c r="F3475" s="12">
        <v>168</v>
      </c>
      <c r="G3475" s="12">
        <v>0</v>
      </c>
      <c r="H3475" s="17">
        <v>0</v>
      </c>
      <c r="I3475" s="31">
        <v>0</v>
      </c>
      <c r="J3475" s="12">
        <v>168</v>
      </c>
      <c r="K3475" s="11" t="s">
        <v>11</v>
      </c>
      <c r="L3475" s="11" t="s">
        <v>121</v>
      </c>
      <c r="M3475" s="12">
        <v>75.600000000000009</v>
      </c>
      <c r="N3475" s="13">
        <v>92.399999999999991</v>
      </c>
    </row>
    <row r="3476" spans="1:14" x14ac:dyDescent="0.3">
      <c r="A3476" s="7" t="s">
        <v>5590</v>
      </c>
      <c r="B3476" s="11" t="s">
        <v>5591</v>
      </c>
      <c r="C3476" s="12">
        <v>1</v>
      </c>
      <c r="D3476" s="12">
        <v>1</v>
      </c>
      <c r="E3476" s="15">
        <v>43862</v>
      </c>
      <c r="F3476" s="12">
        <v>210</v>
      </c>
      <c r="G3476" s="12">
        <v>0</v>
      </c>
      <c r="H3476" s="17">
        <v>0</v>
      </c>
      <c r="I3476" s="31">
        <v>0</v>
      </c>
      <c r="J3476" s="12">
        <v>210</v>
      </c>
      <c r="K3476" s="11" t="s">
        <v>14</v>
      </c>
      <c r="L3476" s="11" t="s">
        <v>75</v>
      </c>
      <c r="M3476" s="12">
        <v>37.799999999999997</v>
      </c>
      <c r="N3476" s="13">
        <v>172.2</v>
      </c>
    </row>
    <row r="3477" spans="1:14" x14ac:dyDescent="0.3">
      <c r="A3477" s="7" t="s">
        <v>5592</v>
      </c>
      <c r="B3477" s="11" t="s">
        <v>5593</v>
      </c>
      <c r="C3477" s="12">
        <v>1</v>
      </c>
      <c r="D3477" s="12">
        <v>1</v>
      </c>
      <c r="E3477" s="15">
        <v>43862</v>
      </c>
      <c r="F3477" s="12">
        <v>192</v>
      </c>
      <c r="G3477" s="12">
        <v>0</v>
      </c>
      <c r="H3477" s="17">
        <v>0</v>
      </c>
      <c r="I3477" s="31">
        <v>0</v>
      </c>
      <c r="J3477" s="12">
        <v>192</v>
      </c>
      <c r="K3477" s="11" t="s">
        <v>14</v>
      </c>
      <c r="L3477" s="11" t="s">
        <v>78</v>
      </c>
      <c r="M3477" s="12">
        <v>34.56</v>
      </c>
      <c r="N3477" s="13">
        <v>157.44</v>
      </c>
    </row>
    <row r="3478" spans="1:14" x14ac:dyDescent="0.3">
      <c r="A3478" s="7" t="s">
        <v>5594</v>
      </c>
      <c r="B3478" s="11" t="s">
        <v>5595</v>
      </c>
      <c r="C3478" s="12">
        <v>1</v>
      </c>
      <c r="D3478" s="12">
        <v>1</v>
      </c>
      <c r="E3478" s="15">
        <v>43862</v>
      </c>
      <c r="F3478" s="12">
        <v>492</v>
      </c>
      <c r="G3478" s="12">
        <v>0</v>
      </c>
      <c r="H3478" s="17">
        <v>0</v>
      </c>
      <c r="I3478" s="31">
        <v>0</v>
      </c>
      <c r="J3478" s="12">
        <v>492</v>
      </c>
      <c r="K3478" s="11" t="s">
        <v>44</v>
      </c>
      <c r="L3478" s="11" t="s">
        <v>512</v>
      </c>
      <c r="M3478" s="12">
        <v>137.76000000000002</v>
      </c>
      <c r="N3478" s="13">
        <v>354.24</v>
      </c>
    </row>
    <row r="3479" spans="1:14" x14ac:dyDescent="0.3">
      <c r="A3479" s="7" t="s">
        <v>5596</v>
      </c>
      <c r="B3479" s="11" t="s">
        <v>5597</v>
      </c>
      <c r="C3479" s="12">
        <v>1</v>
      </c>
      <c r="D3479" s="12">
        <v>1</v>
      </c>
      <c r="E3479" s="15">
        <v>43862</v>
      </c>
      <c r="F3479" s="12">
        <v>293</v>
      </c>
      <c r="G3479" s="12">
        <v>0</v>
      </c>
      <c r="H3479" s="17">
        <v>0</v>
      </c>
      <c r="I3479" s="31">
        <v>0</v>
      </c>
      <c r="J3479" s="12">
        <v>293</v>
      </c>
      <c r="K3479" s="11" t="s">
        <v>60</v>
      </c>
      <c r="L3479" s="11" t="s">
        <v>250</v>
      </c>
      <c r="M3479" s="12">
        <v>90.83</v>
      </c>
      <c r="N3479" s="13">
        <v>202.17000000000002</v>
      </c>
    </row>
    <row r="3480" spans="1:14" x14ac:dyDescent="0.3">
      <c r="A3480" s="7" t="s">
        <v>6424</v>
      </c>
      <c r="B3480" s="11" t="s">
        <v>6426</v>
      </c>
      <c r="C3480" s="12">
        <v>0</v>
      </c>
      <c r="D3480" s="12">
        <v>1</v>
      </c>
      <c r="E3480" s="15">
        <v>43862</v>
      </c>
      <c r="F3480" s="12">
        <v>327</v>
      </c>
      <c r="G3480" s="12">
        <v>0</v>
      </c>
      <c r="H3480" s="17">
        <v>0</v>
      </c>
      <c r="I3480" s="31">
        <v>0</v>
      </c>
      <c r="J3480" s="12">
        <v>327</v>
      </c>
      <c r="K3480" s="11" t="s">
        <v>20</v>
      </c>
      <c r="L3480" s="11" t="s">
        <v>100</v>
      </c>
      <c r="M3480" s="12">
        <v>94.83</v>
      </c>
      <c r="N3480" s="13">
        <v>232.17000000000002</v>
      </c>
    </row>
    <row r="3481" spans="1:14" x14ac:dyDescent="0.3">
      <c r="A3481" s="7" t="s">
        <v>6522</v>
      </c>
      <c r="B3481" s="11" t="s">
        <v>6525</v>
      </c>
      <c r="C3481" s="12">
        <v>0</v>
      </c>
      <c r="D3481" s="12">
        <v>0</v>
      </c>
      <c r="E3481" s="15">
        <v>43862</v>
      </c>
      <c r="F3481" s="12">
        <v>205</v>
      </c>
      <c r="G3481" s="12">
        <v>0</v>
      </c>
      <c r="H3481" s="17">
        <v>0</v>
      </c>
      <c r="I3481" s="31">
        <v>0</v>
      </c>
      <c r="J3481" s="12">
        <v>205</v>
      </c>
      <c r="K3481" s="11" t="s">
        <v>14</v>
      </c>
      <c r="L3481" s="11" t="s">
        <v>87</v>
      </c>
      <c r="M3481" s="12">
        <v>36.9</v>
      </c>
      <c r="N3481" s="13">
        <v>168.1</v>
      </c>
    </row>
    <row r="3482" spans="1:14" x14ac:dyDescent="0.3">
      <c r="A3482" s="7" t="s">
        <v>6725</v>
      </c>
      <c r="B3482" s="11" t="s">
        <v>6728</v>
      </c>
      <c r="C3482" s="12">
        <v>0</v>
      </c>
      <c r="D3482" s="12">
        <v>1</v>
      </c>
      <c r="E3482" s="15">
        <v>43862</v>
      </c>
      <c r="F3482" s="12">
        <v>210</v>
      </c>
      <c r="G3482" s="12">
        <v>0</v>
      </c>
      <c r="H3482" s="17">
        <v>0</v>
      </c>
      <c r="I3482" s="31">
        <v>0</v>
      </c>
      <c r="J3482" s="12">
        <v>210</v>
      </c>
      <c r="K3482" s="11" t="s">
        <v>14</v>
      </c>
      <c r="L3482" s="11" t="s">
        <v>75</v>
      </c>
      <c r="M3482" s="12">
        <v>37.799999999999997</v>
      </c>
      <c r="N3482" s="13">
        <v>172.2</v>
      </c>
    </row>
    <row r="3483" spans="1:14" x14ac:dyDescent="0.3">
      <c r="A3483" s="7" t="s">
        <v>6737</v>
      </c>
      <c r="B3483" s="11" t="s">
        <v>6741</v>
      </c>
      <c r="C3483" s="12">
        <v>0</v>
      </c>
      <c r="D3483" s="12">
        <v>1</v>
      </c>
      <c r="E3483" s="15">
        <v>43862</v>
      </c>
      <c r="F3483" s="12">
        <v>327</v>
      </c>
      <c r="G3483" s="12">
        <v>0</v>
      </c>
      <c r="H3483" s="17">
        <v>0</v>
      </c>
      <c r="I3483" s="31">
        <v>0</v>
      </c>
      <c r="J3483" s="12">
        <v>327</v>
      </c>
      <c r="K3483" s="11" t="s">
        <v>20</v>
      </c>
      <c r="L3483" s="11" t="s">
        <v>100</v>
      </c>
      <c r="M3483" s="12">
        <v>94.83</v>
      </c>
      <c r="N3483" s="13">
        <v>232.17000000000002</v>
      </c>
    </row>
    <row r="3484" spans="1:14" x14ac:dyDescent="0.3">
      <c r="A3484" s="7" t="s">
        <v>6744</v>
      </c>
      <c r="B3484" s="11" t="s">
        <v>6746</v>
      </c>
      <c r="C3484" s="12">
        <v>0</v>
      </c>
      <c r="D3484" s="12">
        <v>0</v>
      </c>
      <c r="E3484" s="15">
        <v>43862</v>
      </c>
      <c r="F3484" s="12">
        <v>255</v>
      </c>
      <c r="G3484" s="12">
        <v>0</v>
      </c>
      <c r="H3484" s="17">
        <v>0</v>
      </c>
      <c r="I3484" s="31">
        <v>0</v>
      </c>
      <c r="J3484" s="12">
        <v>255</v>
      </c>
      <c r="K3484" s="11" t="s">
        <v>20</v>
      </c>
      <c r="L3484" s="11" t="s">
        <v>102</v>
      </c>
      <c r="M3484" s="12">
        <v>66.3</v>
      </c>
      <c r="N3484" s="13">
        <v>188.7</v>
      </c>
    </row>
    <row r="3485" spans="1:14" x14ac:dyDescent="0.3">
      <c r="A3485" s="7" t="s">
        <v>6744</v>
      </c>
      <c r="B3485" s="11" t="s">
        <v>6747</v>
      </c>
      <c r="C3485" s="12">
        <v>0</v>
      </c>
      <c r="D3485" s="12">
        <v>0</v>
      </c>
      <c r="E3485" s="15">
        <v>43862</v>
      </c>
      <c r="F3485" s="12">
        <v>258</v>
      </c>
      <c r="G3485" s="12">
        <v>0</v>
      </c>
      <c r="H3485" s="17">
        <v>0</v>
      </c>
      <c r="I3485" s="31">
        <v>0</v>
      </c>
      <c r="J3485" s="12">
        <v>258</v>
      </c>
      <c r="K3485" s="11" t="s">
        <v>20</v>
      </c>
      <c r="L3485" s="11" t="s">
        <v>105</v>
      </c>
      <c r="M3485" s="12">
        <v>72.240000000000009</v>
      </c>
      <c r="N3485" s="13">
        <v>185.76</v>
      </c>
    </row>
    <row r="3486" spans="1:14" x14ac:dyDescent="0.3">
      <c r="A3486" s="7" t="s">
        <v>6744</v>
      </c>
      <c r="B3486" s="11" t="s">
        <v>6748</v>
      </c>
      <c r="C3486" s="12">
        <v>0</v>
      </c>
      <c r="D3486" s="12">
        <v>0</v>
      </c>
      <c r="E3486" s="15">
        <v>43862</v>
      </c>
      <c r="F3486" s="12">
        <v>258</v>
      </c>
      <c r="G3486" s="12">
        <v>0</v>
      </c>
      <c r="H3486" s="17">
        <v>0</v>
      </c>
      <c r="I3486" s="31">
        <v>0</v>
      </c>
      <c r="J3486" s="12">
        <v>258</v>
      </c>
      <c r="K3486" s="11" t="s">
        <v>20</v>
      </c>
      <c r="L3486" s="11" t="s">
        <v>105</v>
      </c>
      <c r="M3486" s="12">
        <v>72.240000000000009</v>
      </c>
      <c r="N3486" s="13">
        <v>185.76</v>
      </c>
    </row>
    <row r="3487" spans="1:14" x14ac:dyDescent="0.3">
      <c r="A3487" s="7" t="s">
        <v>6744</v>
      </c>
      <c r="B3487" s="11" t="s">
        <v>6749</v>
      </c>
      <c r="C3487" s="12">
        <v>0</v>
      </c>
      <c r="D3487" s="12">
        <v>0</v>
      </c>
      <c r="E3487" s="15">
        <v>43862</v>
      </c>
      <c r="F3487" s="12">
        <v>313</v>
      </c>
      <c r="G3487" s="12">
        <v>0</v>
      </c>
      <c r="H3487" s="17">
        <v>0</v>
      </c>
      <c r="I3487" s="31">
        <v>0</v>
      </c>
      <c r="J3487" s="12">
        <v>313</v>
      </c>
      <c r="K3487" s="11" t="s">
        <v>20</v>
      </c>
      <c r="L3487" s="11" t="s">
        <v>21</v>
      </c>
      <c r="M3487" s="12">
        <v>93.899999999999991</v>
      </c>
      <c r="N3487" s="13">
        <v>219.10000000000002</v>
      </c>
    </row>
    <row r="3488" spans="1:14" x14ac:dyDescent="0.3">
      <c r="A3488" s="7" t="s">
        <v>6835</v>
      </c>
      <c r="B3488" s="11" t="s">
        <v>6837</v>
      </c>
      <c r="C3488" s="12">
        <v>0</v>
      </c>
      <c r="D3488" s="12">
        <v>1</v>
      </c>
      <c r="E3488" s="15">
        <v>43862</v>
      </c>
      <c r="F3488" s="12">
        <v>205</v>
      </c>
      <c r="G3488" s="12">
        <v>0</v>
      </c>
      <c r="H3488" s="17">
        <v>0</v>
      </c>
      <c r="I3488" s="31">
        <v>0</v>
      </c>
      <c r="J3488" s="12">
        <v>205</v>
      </c>
      <c r="K3488" s="11" t="s">
        <v>14</v>
      </c>
      <c r="L3488" s="11" t="s">
        <v>87</v>
      </c>
      <c r="M3488" s="12">
        <v>36.9</v>
      </c>
      <c r="N3488" s="13">
        <v>168.1</v>
      </c>
    </row>
    <row r="3489" spans="1:14" x14ac:dyDescent="0.3">
      <c r="A3489" s="7" t="s">
        <v>18</v>
      </c>
      <c r="B3489" s="11" t="s">
        <v>19</v>
      </c>
      <c r="C3489" s="12">
        <v>1</v>
      </c>
      <c r="D3489" s="12">
        <v>0</v>
      </c>
      <c r="E3489" s="15">
        <v>43831</v>
      </c>
      <c r="F3489" s="12">
        <v>313</v>
      </c>
      <c r="G3489" s="12">
        <v>62.599999999999994</v>
      </c>
      <c r="H3489" s="17">
        <v>1</v>
      </c>
      <c r="I3489" s="31">
        <v>20</v>
      </c>
      <c r="J3489" s="12">
        <v>250.4</v>
      </c>
      <c r="K3489" s="11" t="s">
        <v>20</v>
      </c>
      <c r="L3489" s="11" t="s">
        <v>21</v>
      </c>
      <c r="M3489" s="12">
        <v>93.899999999999991</v>
      </c>
      <c r="N3489" s="13">
        <v>156.5</v>
      </c>
    </row>
    <row r="3490" spans="1:14" x14ac:dyDescent="0.3">
      <c r="A3490" s="7" t="s">
        <v>29</v>
      </c>
      <c r="B3490" s="11" t="s">
        <v>30</v>
      </c>
      <c r="C3490" s="12">
        <v>1</v>
      </c>
      <c r="D3490" s="12">
        <v>0</v>
      </c>
      <c r="E3490" s="15">
        <v>43831</v>
      </c>
      <c r="F3490" s="12">
        <v>1491</v>
      </c>
      <c r="G3490" s="12">
        <v>298.20000000000005</v>
      </c>
      <c r="H3490" s="17">
        <v>1</v>
      </c>
      <c r="I3490" s="31">
        <v>20.000000000000004</v>
      </c>
      <c r="J3490" s="12">
        <v>1192.8</v>
      </c>
      <c r="K3490" s="11" t="s">
        <v>26</v>
      </c>
      <c r="L3490" s="11" t="s">
        <v>31</v>
      </c>
      <c r="M3490" s="12">
        <v>506.94000000000005</v>
      </c>
      <c r="N3490" s="13">
        <v>685.8599999999999</v>
      </c>
    </row>
    <row r="3491" spans="1:14" x14ac:dyDescent="0.3">
      <c r="A3491" s="7" t="s">
        <v>36</v>
      </c>
      <c r="B3491" s="11" t="s">
        <v>37</v>
      </c>
      <c r="C3491" s="12">
        <v>1</v>
      </c>
      <c r="D3491" s="12">
        <v>0</v>
      </c>
      <c r="E3491" s="15">
        <v>43831</v>
      </c>
      <c r="F3491" s="12">
        <v>492</v>
      </c>
      <c r="G3491" s="12">
        <v>98.399999999999977</v>
      </c>
      <c r="H3491" s="17">
        <v>1</v>
      </c>
      <c r="I3491" s="31">
        <v>19.999999999999996</v>
      </c>
      <c r="J3491" s="12">
        <v>393.6</v>
      </c>
      <c r="K3491" s="11" t="s">
        <v>38</v>
      </c>
      <c r="L3491" s="11" t="s">
        <v>39</v>
      </c>
      <c r="M3491" s="12">
        <v>123</v>
      </c>
      <c r="N3491" s="13">
        <v>270.60000000000002</v>
      </c>
    </row>
    <row r="3492" spans="1:14" x14ac:dyDescent="0.3">
      <c r="A3492" s="7" t="s">
        <v>48</v>
      </c>
      <c r="B3492" s="11" t="s">
        <v>49</v>
      </c>
      <c r="C3492" s="12">
        <v>1</v>
      </c>
      <c r="D3492" s="12">
        <v>0</v>
      </c>
      <c r="E3492" s="15">
        <v>43831</v>
      </c>
      <c r="F3492" s="12">
        <v>488</v>
      </c>
      <c r="G3492" s="12">
        <v>97.599999999999966</v>
      </c>
      <c r="H3492" s="17">
        <v>1</v>
      </c>
      <c r="I3492" s="31">
        <v>19.999999999999993</v>
      </c>
      <c r="J3492" s="12">
        <v>390.40000000000003</v>
      </c>
      <c r="K3492" s="11" t="s">
        <v>44</v>
      </c>
      <c r="L3492" s="11" t="s">
        <v>50</v>
      </c>
      <c r="M3492" s="12">
        <v>156.16</v>
      </c>
      <c r="N3492" s="13">
        <v>234.24000000000004</v>
      </c>
    </row>
    <row r="3493" spans="1:14" x14ac:dyDescent="0.3">
      <c r="A3493" s="7" t="s">
        <v>56</v>
      </c>
      <c r="B3493" s="11" t="s">
        <v>57</v>
      </c>
      <c r="C3493" s="12">
        <v>1</v>
      </c>
      <c r="D3493" s="12">
        <v>0</v>
      </c>
      <c r="E3493" s="15">
        <v>43831</v>
      </c>
      <c r="F3493" s="12">
        <v>506</v>
      </c>
      <c r="G3493" s="12">
        <v>101.19999999999999</v>
      </c>
      <c r="H3493" s="17">
        <v>1</v>
      </c>
      <c r="I3493" s="31">
        <v>20</v>
      </c>
      <c r="J3493" s="12">
        <v>404.8</v>
      </c>
      <c r="K3493" s="11" t="s">
        <v>44</v>
      </c>
      <c r="L3493" s="11" t="s">
        <v>58</v>
      </c>
      <c r="M3493" s="12">
        <v>146.73999999999998</v>
      </c>
      <c r="N3493" s="13">
        <v>258.06000000000006</v>
      </c>
    </row>
    <row r="3494" spans="1:14" x14ac:dyDescent="0.3">
      <c r="A3494" s="7" t="s">
        <v>56</v>
      </c>
      <c r="B3494" s="11" t="s">
        <v>59</v>
      </c>
      <c r="C3494" s="12">
        <v>0</v>
      </c>
      <c r="D3494" s="12">
        <v>0</v>
      </c>
      <c r="E3494" s="15">
        <v>43831</v>
      </c>
      <c r="F3494" s="12">
        <v>312</v>
      </c>
      <c r="G3494" s="12">
        <v>62.399999999999977</v>
      </c>
      <c r="H3494" s="17">
        <v>1</v>
      </c>
      <c r="I3494" s="31">
        <v>19.999999999999993</v>
      </c>
      <c r="J3494" s="12">
        <v>249.60000000000002</v>
      </c>
      <c r="K3494" s="11" t="s">
        <v>60</v>
      </c>
      <c r="L3494" s="11" t="s">
        <v>61</v>
      </c>
      <c r="M3494" s="12">
        <v>99.84</v>
      </c>
      <c r="N3494" s="13">
        <v>149.76000000000002</v>
      </c>
    </row>
    <row r="3495" spans="1:14" x14ac:dyDescent="0.3">
      <c r="A3495" s="7" t="s">
        <v>67</v>
      </c>
      <c r="B3495" s="11" t="s">
        <v>68</v>
      </c>
      <c r="C3495" s="12">
        <v>1</v>
      </c>
      <c r="D3495" s="12">
        <v>0</v>
      </c>
      <c r="E3495" s="15">
        <v>43831</v>
      </c>
      <c r="F3495" s="12">
        <v>447</v>
      </c>
      <c r="G3495" s="12">
        <v>89.399999999999977</v>
      </c>
      <c r="H3495" s="17">
        <v>1</v>
      </c>
      <c r="I3495" s="31">
        <v>19.999999999999996</v>
      </c>
      <c r="J3495" s="12">
        <v>357.6</v>
      </c>
      <c r="K3495" s="11" t="s">
        <v>63</v>
      </c>
      <c r="L3495" s="11" t="s">
        <v>64</v>
      </c>
      <c r="M3495" s="12">
        <v>156.44999999999999</v>
      </c>
      <c r="N3495" s="13">
        <v>201.15000000000003</v>
      </c>
    </row>
    <row r="3496" spans="1:14" x14ac:dyDescent="0.3">
      <c r="A3496" s="7" t="s">
        <v>72</v>
      </c>
      <c r="B3496" s="11" t="s">
        <v>73</v>
      </c>
      <c r="C3496" s="12">
        <v>1</v>
      </c>
      <c r="D3496" s="12">
        <v>0</v>
      </c>
      <c r="E3496" s="15">
        <v>43831</v>
      </c>
      <c r="F3496" s="12">
        <v>168</v>
      </c>
      <c r="G3496" s="12">
        <v>33.599999999999994</v>
      </c>
      <c r="H3496" s="17">
        <v>1</v>
      </c>
      <c r="I3496" s="31">
        <v>19.999999999999996</v>
      </c>
      <c r="J3496" s="12">
        <v>134.4</v>
      </c>
      <c r="K3496" s="11" t="s">
        <v>11</v>
      </c>
      <c r="L3496" s="11" t="s">
        <v>12</v>
      </c>
      <c r="M3496" s="12">
        <v>25.2</v>
      </c>
      <c r="N3496" s="13">
        <v>109.2</v>
      </c>
    </row>
    <row r="3497" spans="1:14" x14ac:dyDescent="0.3">
      <c r="A3497" s="7" t="s">
        <v>79</v>
      </c>
      <c r="B3497" s="11" t="s">
        <v>80</v>
      </c>
      <c r="C3497" s="12">
        <v>1</v>
      </c>
      <c r="D3497" s="12">
        <v>0</v>
      </c>
      <c r="E3497" s="15">
        <v>43831</v>
      </c>
      <c r="F3497" s="12">
        <v>240</v>
      </c>
      <c r="G3497" s="12">
        <v>48</v>
      </c>
      <c r="H3497" s="17">
        <v>1</v>
      </c>
      <c r="I3497" s="31">
        <v>20</v>
      </c>
      <c r="J3497" s="12">
        <v>192</v>
      </c>
      <c r="K3497" s="11" t="s">
        <v>14</v>
      </c>
      <c r="L3497" s="11" t="s">
        <v>17</v>
      </c>
      <c r="M3497" s="12">
        <v>43.199999999999996</v>
      </c>
      <c r="N3497" s="13">
        <v>148.80000000000001</v>
      </c>
    </row>
    <row r="3498" spans="1:14" x14ac:dyDescent="0.3">
      <c r="A3498" s="7" t="s">
        <v>88</v>
      </c>
      <c r="B3498" s="11" t="s">
        <v>89</v>
      </c>
      <c r="C3498" s="12">
        <v>1</v>
      </c>
      <c r="D3498" s="12">
        <v>0</v>
      </c>
      <c r="E3498" s="15">
        <v>43831</v>
      </c>
      <c r="F3498" s="12">
        <v>210</v>
      </c>
      <c r="G3498" s="12">
        <v>42</v>
      </c>
      <c r="H3498" s="17">
        <v>1</v>
      </c>
      <c r="I3498" s="31">
        <v>20</v>
      </c>
      <c r="J3498" s="12">
        <v>168</v>
      </c>
      <c r="K3498" s="11" t="s">
        <v>14</v>
      </c>
      <c r="L3498" s="11" t="s">
        <v>75</v>
      </c>
      <c r="M3498" s="12">
        <v>37.799999999999997</v>
      </c>
      <c r="N3498" s="13">
        <v>130.19999999999999</v>
      </c>
    </row>
    <row r="3499" spans="1:14" x14ac:dyDescent="0.3">
      <c r="A3499" s="7" t="s">
        <v>95</v>
      </c>
      <c r="B3499" s="11" t="s">
        <v>96</v>
      </c>
      <c r="C3499" s="12">
        <v>1</v>
      </c>
      <c r="D3499" s="12">
        <v>0</v>
      </c>
      <c r="E3499" s="15">
        <v>43831</v>
      </c>
      <c r="F3499" s="12">
        <v>240</v>
      </c>
      <c r="G3499" s="12">
        <v>48</v>
      </c>
      <c r="H3499" s="17">
        <v>1</v>
      </c>
      <c r="I3499" s="31">
        <v>20</v>
      </c>
      <c r="J3499" s="12">
        <v>192</v>
      </c>
      <c r="K3499" s="11" t="s">
        <v>14</v>
      </c>
      <c r="L3499" s="11" t="s">
        <v>17</v>
      </c>
      <c r="M3499" s="12">
        <v>43.199999999999996</v>
      </c>
      <c r="N3499" s="13">
        <v>148.80000000000001</v>
      </c>
    </row>
    <row r="3500" spans="1:14" x14ac:dyDescent="0.3">
      <c r="A3500" s="7" t="s">
        <v>106</v>
      </c>
      <c r="B3500" s="11" t="s">
        <v>107</v>
      </c>
      <c r="C3500" s="12">
        <v>1</v>
      </c>
      <c r="D3500" s="12">
        <v>0</v>
      </c>
      <c r="E3500" s="15">
        <v>43831</v>
      </c>
      <c r="F3500" s="12">
        <v>440</v>
      </c>
      <c r="G3500" s="12">
        <v>88</v>
      </c>
      <c r="H3500" s="17">
        <v>1</v>
      </c>
      <c r="I3500" s="31">
        <v>20</v>
      </c>
      <c r="J3500" s="12">
        <v>352</v>
      </c>
      <c r="K3500" s="11" t="s">
        <v>44</v>
      </c>
      <c r="L3500" s="11" t="s">
        <v>52</v>
      </c>
      <c r="M3500" s="12">
        <v>136.4</v>
      </c>
      <c r="N3500" s="13">
        <v>215.6</v>
      </c>
    </row>
    <row r="3501" spans="1:14" x14ac:dyDescent="0.3">
      <c r="A3501" s="7" t="s">
        <v>110</v>
      </c>
      <c r="B3501" s="11" t="s">
        <v>111</v>
      </c>
      <c r="C3501" s="12">
        <v>1</v>
      </c>
      <c r="D3501" s="12">
        <v>1</v>
      </c>
      <c r="E3501" s="15">
        <v>43831</v>
      </c>
      <c r="F3501" s="12">
        <v>383</v>
      </c>
      <c r="G3501" s="12">
        <v>76.599999999999966</v>
      </c>
      <c r="H3501" s="17">
        <v>1</v>
      </c>
      <c r="I3501" s="31">
        <v>19.999999999999989</v>
      </c>
      <c r="J3501" s="12">
        <v>306.40000000000003</v>
      </c>
      <c r="K3501" s="11" t="s">
        <v>63</v>
      </c>
      <c r="L3501" s="11" t="s">
        <v>66</v>
      </c>
      <c r="M3501" s="12">
        <v>122.56</v>
      </c>
      <c r="N3501" s="13">
        <v>183.84000000000003</v>
      </c>
    </row>
    <row r="3502" spans="1:14" x14ac:dyDescent="0.3">
      <c r="A3502" s="7" t="s">
        <v>112</v>
      </c>
      <c r="B3502" s="11" t="s">
        <v>113</v>
      </c>
      <c r="C3502" s="12">
        <v>1</v>
      </c>
      <c r="D3502" s="12">
        <v>1</v>
      </c>
      <c r="E3502" s="15">
        <v>43831</v>
      </c>
      <c r="F3502" s="12">
        <v>447</v>
      </c>
      <c r="G3502" s="12">
        <v>89.399999999999977</v>
      </c>
      <c r="H3502" s="17">
        <v>1</v>
      </c>
      <c r="I3502" s="31">
        <v>19.999999999999996</v>
      </c>
      <c r="J3502" s="12">
        <v>357.6</v>
      </c>
      <c r="K3502" s="11" t="s">
        <v>63</v>
      </c>
      <c r="L3502" s="11" t="s">
        <v>64</v>
      </c>
      <c r="M3502" s="12">
        <v>156.44999999999999</v>
      </c>
      <c r="N3502" s="13">
        <v>201.15000000000003</v>
      </c>
    </row>
    <row r="3503" spans="1:14" x14ac:dyDescent="0.3">
      <c r="A3503" s="7" t="s">
        <v>114</v>
      </c>
      <c r="B3503" s="11" t="s">
        <v>115</v>
      </c>
      <c r="C3503" s="12">
        <v>1</v>
      </c>
      <c r="D3503" s="12">
        <v>0</v>
      </c>
      <c r="E3503" s="15">
        <v>43831</v>
      </c>
      <c r="F3503" s="12">
        <v>345</v>
      </c>
      <c r="G3503" s="12">
        <v>69</v>
      </c>
      <c r="H3503" s="17">
        <v>1</v>
      </c>
      <c r="I3503" s="31">
        <v>20</v>
      </c>
      <c r="J3503" s="12">
        <v>276</v>
      </c>
      <c r="K3503" s="11" t="s">
        <v>63</v>
      </c>
      <c r="L3503" s="11" t="s">
        <v>116</v>
      </c>
      <c r="M3503" s="12">
        <v>106.95</v>
      </c>
      <c r="N3503" s="13">
        <v>169.05</v>
      </c>
    </row>
    <row r="3504" spans="1:14" x14ac:dyDescent="0.3">
      <c r="A3504" s="7" t="s">
        <v>124</v>
      </c>
      <c r="B3504" s="11" t="s">
        <v>125</v>
      </c>
      <c r="C3504" s="12">
        <v>1</v>
      </c>
      <c r="D3504" s="12">
        <v>1</v>
      </c>
      <c r="E3504" s="15">
        <v>43831</v>
      </c>
      <c r="F3504" s="12">
        <v>144</v>
      </c>
      <c r="G3504" s="12">
        <v>28.799999999999997</v>
      </c>
      <c r="H3504" s="17">
        <v>1</v>
      </c>
      <c r="I3504" s="31">
        <v>20</v>
      </c>
      <c r="J3504" s="12">
        <v>115.2</v>
      </c>
      <c r="K3504" s="11" t="s">
        <v>11</v>
      </c>
      <c r="L3504" s="11" t="s">
        <v>119</v>
      </c>
      <c r="M3504" s="12">
        <v>66.240000000000009</v>
      </c>
      <c r="N3504" s="13">
        <v>48.959999999999994</v>
      </c>
    </row>
    <row r="3505" spans="1:14" x14ac:dyDescent="0.3">
      <c r="A3505" s="7" t="s">
        <v>126</v>
      </c>
      <c r="B3505" s="11" t="s">
        <v>127</v>
      </c>
      <c r="C3505" s="12">
        <v>1</v>
      </c>
      <c r="D3505" s="12">
        <v>0</v>
      </c>
      <c r="E3505" s="15">
        <v>43831</v>
      </c>
      <c r="F3505" s="12">
        <v>168</v>
      </c>
      <c r="G3505" s="12">
        <v>33.599999999999994</v>
      </c>
      <c r="H3505" s="17">
        <v>1</v>
      </c>
      <c r="I3505" s="31">
        <v>19.999999999999996</v>
      </c>
      <c r="J3505" s="12">
        <v>134.4</v>
      </c>
      <c r="K3505" s="11" t="s">
        <v>11</v>
      </c>
      <c r="L3505" s="11" t="s">
        <v>121</v>
      </c>
      <c r="M3505" s="12">
        <v>75.600000000000009</v>
      </c>
      <c r="N3505" s="13">
        <v>58.8</v>
      </c>
    </row>
    <row r="3506" spans="1:14" x14ac:dyDescent="0.3">
      <c r="A3506" s="7" t="s">
        <v>132</v>
      </c>
      <c r="B3506" s="11" t="s">
        <v>133</v>
      </c>
      <c r="C3506" s="12">
        <v>1</v>
      </c>
      <c r="D3506" s="12">
        <v>0</v>
      </c>
      <c r="E3506" s="15">
        <v>43831</v>
      </c>
      <c r="F3506" s="12">
        <v>205</v>
      </c>
      <c r="G3506" s="12">
        <v>41</v>
      </c>
      <c r="H3506" s="17">
        <v>1</v>
      </c>
      <c r="I3506" s="31">
        <v>20</v>
      </c>
      <c r="J3506" s="12">
        <v>164</v>
      </c>
      <c r="K3506" s="11" t="s">
        <v>14</v>
      </c>
      <c r="L3506" s="11" t="s">
        <v>87</v>
      </c>
      <c r="M3506" s="12">
        <v>36.9</v>
      </c>
      <c r="N3506" s="13">
        <v>127.1</v>
      </c>
    </row>
    <row r="3507" spans="1:14" x14ac:dyDescent="0.3">
      <c r="A3507" s="7" t="s">
        <v>141</v>
      </c>
      <c r="B3507" s="11" t="s">
        <v>142</v>
      </c>
      <c r="C3507" s="12">
        <v>1</v>
      </c>
      <c r="D3507" s="12">
        <v>0</v>
      </c>
      <c r="E3507" s="15">
        <v>43831</v>
      </c>
      <c r="F3507" s="12">
        <v>192</v>
      </c>
      <c r="G3507" s="12">
        <v>38.399999999999977</v>
      </c>
      <c r="H3507" s="17">
        <v>1</v>
      </c>
      <c r="I3507" s="31">
        <v>19.999999999999986</v>
      </c>
      <c r="J3507" s="12">
        <v>153.60000000000002</v>
      </c>
      <c r="K3507" s="11" t="s">
        <v>14</v>
      </c>
      <c r="L3507" s="11" t="s">
        <v>78</v>
      </c>
      <c r="M3507" s="12">
        <v>34.56</v>
      </c>
      <c r="N3507" s="13">
        <v>119.04000000000002</v>
      </c>
    </row>
    <row r="3508" spans="1:14" x14ac:dyDescent="0.3">
      <c r="A3508" s="7" t="s">
        <v>150</v>
      </c>
      <c r="B3508" s="11" t="s">
        <v>151</v>
      </c>
      <c r="C3508" s="12">
        <v>1</v>
      </c>
      <c r="D3508" s="12">
        <v>0</v>
      </c>
      <c r="E3508" s="15">
        <v>43831</v>
      </c>
      <c r="F3508" s="12">
        <v>205</v>
      </c>
      <c r="G3508" s="12">
        <v>41</v>
      </c>
      <c r="H3508" s="17">
        <v>1</v>
      </c>
      <c r="I3508" s="31">
        <v>20</v>
      </c>
      <c r="J3508" s="12">
        <v>164</v>
      </c>
      <c r="K3508" s="11" t="s">
        <v>14</v>
      </c>
      <c r="L3508" s="11" t="s">
        <v>87</v>
      </c>
      <c r="M3508" s="12">
        <v>36.9</v>
      </c>
      <c r="N3508" s="13">
        <v>127.1</v>
      </c>
    </row>
    <row r="3509" spans="1:14" x14ac:dyDescent="0.3">
      <c r="A3509" s="7" t="s">
        <v>158</v>
      </c>
      <c r="B3509" s="11" t="s">
        <v>159</v>
      </c>
      <c r="C3509" s="12">
        <v>1</v>
      </c>
      <c r="D3509" s="12">
        <v>1</v>
      </c>
      <c r="E3509" s="15">
        <v>43831</v>
      </c>
      <c r="F3509" s="12">
        <v>258</v>
      </c>
      <c r="G3509" s="12">
        <v>51.599999999999994</v>
      </c>
      <c r="H3509" s="17">
        <v>1</v>
      </c>
      <c r="I3509" s="31">
        <v>20</v>
      </c>
      <c r="J3509" s="12">
        <v>206.4</v>
      </c>
      <c r="K3509" s="11" t="s">
        <v>20</v>
      </c>
      <c r="L3509" s="11" t="s">
        <v>105</v>
      </c>
      <c r="M3509" s="12">
        <v>72.240000000000009</v>
      </c>
      <c r="N3509" s="13">
        <v>134.16</v>
      </c>
    </row>
    <row r="3510" spans="1:14" x14ac:dyDescent="0.3">
      <c r="A3510" s="7" t="s">
        <v>160</v>
      </c>
      <c r="B3510" s="11" t="s">
        <v>161</v>
      </c>
      <c r="C3510" s="12">
        <v>1</v>
      </c>
      <c r="D3510" s="12">
        <v>0</v>
      </c>
      <c r="E3510" s="15">
        <v>43831</v>
      </c>
      <c r="F3510" s="12">
        <v>478</v>
      </c>
      <c r="G3510" s="12">
        <v>95.599999999999966</v>
      </c>
      <c r="H3510" s="17">
        <v>1</v>
      </c>
      <c r="I3510" s="31">
        <v>19.999999999999993</v>
      </c>
      <c r="J3510" s="12">
        <v>382.40000000000003</v>
      </c>
      <c r="K3510" s="11" t="s">
        <v>44</v>
      </c>
      <c r="L3510" s="11" t="s">
        <v>162</v>
      </c>
      <c r="M3510" s="12">
        <v>119.5</v>
      </c>
      <c r="N3510" s="13">
        <v>262.90000000000003</v>
      </c>
    </row>
    <row r="3511" spans="1:14" x14ac:dyDescent="0.3">
      <c r="A3511" s="7" t="s">
        <v>171</v>
      </c>
      <c r="B3511" s="11" t="s">
        <v>172</v>
      </c>
      <c r="C3511" s="12">
        <v>1</v>
      </c>
      <c r="D3511" s="12">
        <v>1</v>
      </c>
      <c r="E3511" s="15">
        <v>43831</v>
      </c>
      <c r="F3511" s="12">
        <v>345</v>
      </c>
      <c r="G3511" s="12">
        <v>69</v>
      </c>
      <c r="H3511" s="17">
        <v>1</v>
      </c>
      <c r="I3511" s="31">
        <v>20</v>
      </c>
      <c r="J3511" s="12">
        <v>276</v>
      </c>
      <c r="K3511" s="11" t="s">
        <v>63</v>
      </c>
      <c r="L3511" s="11" t="s">
        <v>116</v>
      </c>
      <c r="M3511" s="12">
        <v>106.95</v>
      </c>
      <c r="N3511" s="13">
        <v>169.05</v>
      </c>
    </row>
    <row r="3512" spans="1:14" x14ac:dyDescent="0.3">
      <c r="A3512" s="7" t="s">
        <v>173</v>
      </c>
      <c r="B3512" s="11" t="s">
        <v>174</v>
      </c>
      <c r="C3512" s="12">
        <v>1</v>
      </c>
      <c r="D3512" s="12">
        <v>0</v>
      </c>
      <c r="E3512" s="15">
        <v>43831</v>
      </c>
      <c r="F3512" s="12">
        <v>383</v>
      </c>
      <c r="G3512" s="12">
        <v>76.599999999999966</v>
      </c>
      <c r="H3512" s="17">
        <v>1</v>
      </c>
      <c r="I3512" s="31">
        <v>19.999999999999989</v>
      </c>
      <c r="J3512" s="12">
        <v>306.40000000000003</v>
      </c>
      <c r="K3512" s="11" t="s">
        <v>63</v>
      </c>
      <c r="L3512" s="11" t="s">
        <v>66</v>
      </c>
      <c r="M3512" s="12">
        <v>122.56</v>
      </c>
      <c r="N3512" s="13">
        <v>183.84000000000003</v>
      </c>
    </row>
    <row r="3513" spans="1:14" x14ac:dyDescent="0.3">
      <c r="A3513" s="7" t="s">
        <v>176</v>
      </c>
      <c r="B3513" s="11" t="s">
        <v>177</v>
      </c>
      <c r="C3513" s="12">
        <v>1</v>
      </c>
      <c r="D3513" s="12">
        <v>1</v>
      </c>
      <c r="E3513" s="15">
        <v>43831</v>
      </c>
      <c r="F3513" s="12">
        <v>205</v>
      </c>
      <c r="G3513" s="12">
        <v>41</v>
      </c>
      <c r="H3513" s="17">
        <v>1</v>
      </c>
      <c r="I3513" s="31">
        <v>20</v>
      </c>
      <c r="J3513" s="12">
        <v>164</v>
      </c>
      <c r="K3513" s="11" t="s">
        <v>14</v>
      </c>
      <c r="L3513" s="11" t="s">
        <v>87</v>
      </c>
      <c r="M3513" s="12">
        <v>36.9</v>
      </c>
      <c r="N3513" s="13">
        <v>127.1</v>
      </c>
    </row>
    <row r="3514" spans="1:14" x14ac:dyDescent="0.3">
      <c r="A3514" s="7" t="s">
        <v>178</v>
      </c>
      <c r="B3514" s="11" t="s">
        <v>179</v>
      </c>
      <c r="C3514" s="12">
        <v>1</v>
      </c>
      <c r="D3514" s="12">
        <v>1</v>
      </c>
      <c r="E3514" s="15">
        <v>43831</v>
      </c>
      <c r="F3514" s="12">
        <v>805</v>
      </c>
      <c r="G3514" s="12">
        <v>161</v>
      </c>
      <c r="H3514" s="17">
        <v>1</v>
      </c>
      <c r="I3514" s="31">
        <v>20</v>
      </c>
      <c r="J3514" s="12">
        <v>644</v>
      </c>
      <c r="K3514" s="11" t="s">
        <v>23</v>
      </c>
      <c r="L3514" s="11" t="s">
        <v>180</v>
      </c>
      <c r="M3514" s="12">
        <v>249.55</v>
      </c>
      <c r="N3514" s="13">
        <v>394.45</v>
      </c>
    </row>
    <row r="3515" spans="1:14" x14ac:dyDescent="0.3">
      <c r="A3515" s="7" t="s">
        <v>181</v>
      </c>
      <c r="B3515" s="11" t="s">
        <v>182</v>
      </c>
      <c r="C3515" s="12">
        <v>1</v>
      </c>
      <c r="D3515" s="12">
        <v>1</v>
      </c>
      <c r="E3515" s="15">
        <v>43831</v>
      </c>
      <c r="F3515" s="12">
        <v>526</v>
      </c>
      <c r="G3515" s="12">
        <v>105.19999999999999</v>
      </c>
      <c r="H3515" s="17">
        <v>1</v>
      </c>
      <c r="I3515" s="31">
        <v>20</v>
      </c>
      <c r="J3515" s="12">
        <v>420.8</v>
      </c>
      <c r="K3515" s="11" t="s">
        <v>23</v>
      </c>
      <c r="L3515" s="11" t="s">
        <v>183</v>
      </c>
      <c r="M3515" s="12">
        <v>210.4</v>
      </c>
      <c r="N3515" s="13">
        <v>210.4</v>
      </c>
    </row>
    <row r="3516" spans="1:14" x14ac:dyDescent="0.3">
      <c r="A3516" s="7" t="s">
        <v>184</v>
      </c>
      <c r="B3516" s="11" t="s">
        <v>185</v>
      </c>
      <c r="C3516" s="12">
        <v>1</v>
      </c>
      <c r="D3516" s="12">
        <v>1</v>
      </c>
      <c r="E3516" s="15">
        <v>43831</v>
      </c>
      <c r="F3516" s="12">
        <v>1491</v>
      </c>
      <c r="G3516" s="12">
        <v>298.20000000000005</v>
      </c>
      <c r="H3516" s="17">
        <v>1</v>
      </c>
      <c r="I3516" s="31">
        <v>20.000000000000004</v>
      </c>
      <c r="J3516" s="12">
        <v>1192.8</v>
      </c>
      <c r="K3516" s="11" t="s">
        <v>26</v>
      </c>
      <c r="L3516" s="11" t="s">
        <v>31</v>
      </c>
      <c r="M3516" s="12">
        <v>506.94000000000005</v>
      </c>
      <c r="N3516" s="13">
        <v>685.8599999999999</v>
      </c>
    </row>
    <row r="3517" spans="1:14" x14ac:dyDescent="0.3">
      <c r="A3517" s="7" t="s">
        <v>186</v>
      </c>
      <c r="B3517" s="11" t="s">
        <v>187</v>
      </c>
      <c r="C3517" s="12">
        <v>1</v>
      </c>
      <c r="D3517" s="12">
        <v>0</v>
      </c>
      <c r="E3517" s="15">
        <v>43831</v>
      </c>
      <c r="F3517" s="12">
        <v>948</v>
      </c>
      <c r="G3517" s="12">
        <v>189.59999999999991</v>
      </c>
      <c r="H3517" s="17">
        <v>1</v>
      </c>
      <c r="I3517" s="31">
        <v>19.999999999999989</v>
      </c>
      <c r="J3517" s="12">
        <v>758.40000000000009</v>
      </c>
      <c r="K3517" s="11" t="s">
        <v>26</v>
      </c>
      <c r="L3517" s="11" t="s">
        <v>27</v>
      </c>
      <c r="M3517" s="12">
        <v>303.36</v>
      </c>
      <c r="N3517" s="13">
        <v>455.04000000000008</v>
      </c>
    </row>
    <row r="3518" spans="1:14" x14ac:dyDescent="0.3">
      <c r="A3518" s="7" t="s">
        <v>189</v>
      </c>
      <c r="B3518" s="11" t="s">
        <v>190</v>
      </c>
      <c r="C3518" s="12">
        <v>1</v>
      </c>
      <c r="D3518" s="12">
        <v>0</v>
      </c>
      <c r="E3518" s="15">
        <v>43831</v>
      </c>
      <c r="F3518" s="12">
        <v>948</v>
      </c>
      <c r="G3518" s="12">
        <v>189.59999999999991</v>
      </c>
      <c r="H3518" s="17">
        <v>1</v>
      </c>
      <c r="I3518" s="31">
        <v>19.999999999999989</v>
      </c>
      <c r="J3518" s="12">
        <v>758.40000000000009</v>
      </c>
      <c r="K3518" s="11" t="s">
        <v>26</v>
      </c>
      <c r="L3518" s="11" t="s">
        <v>27</v>
      </c>
      <c r="M3518" s="12">
        <v>303.36</v>
      </c>
      <c r="N3518" s="13">
        <v>455.04000000000008</v>
      </c>
    </row>
    <row r="3519" spans="1:14" x14ac:dyDescent="0.3">
      <c r="A3519" s="7" t="s">
        <v>192</v>
      </c>
      <c r="B3519" s="11" t="s">
        <v>193</v>
      </c>
      <c r="C3519" s="12">
        <v>1</v>
      </c>
      <c r="D3519" s="12">
        <v>0</v>
      </c>
      <c r="E3519" s="15">
        <v>43831</v>
      </c>
      <c r="F3519" s="12">
        <v>636</v>
      </c>
      <c r="G3519" s="12">
        <v>127.19999999999999</v>
      </c>
      <c r="H3519" s="17">
        <v>1</v>
      </c>
      <c r="I3519" s="31">
        <v>20</v>
      </c>
      <c r="J3519" s="12">
        <v>508.8</v>
      </c>
      <c r="K3519" s="11" t="s">
        <v>41</v>
      </c>
      <c r="L3519" s="11" t="s">
        <v>194</v>
      </c>
      <c r="M3519" s="12">
        <v>216.24</v>
      </c>
      <c r="N3519" s="13">
        <v>292.56</v>
      </c>
    </row>
    <row r="3520" spans="1:14" x14ac:dyDescent="0.3">
      <c r="A3520" s="7" t="s">
        <v>198</v>
      </c>
      <c r="B3520" s="11" t="s">
        <v>199</v>
      </c>
      <c r="C3520" s="12">
        <v>1</v>
      </c>
      <c r="D3520" s="12">
        <v>0</v>
      </c>
      <c r="E3520" s="15">
        <v>43831</v>
      </c>
      <c r="F3520" s="12">
        <v>510</v>
      </c>
      <c r="G3520" s="12">
        <v>102</v>
      </c>
      <c r="H3520" s="17">
        <v>1</v>
      </c>
      <c r="I3520" s="31">
        <v>20</v>
      </c>
      <c r="J3520" s="12">
        <v>408</v>
      </c>
      <c r="K3520" s="11" t="s">
        <v>41</v>
      </c>
      <c r="L3520" s="11" t="s">
        <v>42</v>
      </c>
      <c r="M3520" s="12">
        <v>163.20000000000002</v>
      </c>
      <c r="N3520" s="13">
        <v>244.79999999999998</v>
      </c>
    </row>
    <row r="3521" spans="1:14" x14ac:dyDescent="0.3">
      <c r="A3521" s="7" t="s">
        <v>202</v>
      </c>
      <c r="B3521" s="11" t="s">
        <v>203</v>
      </c>
      <c r="C3521" s="12">
        <v>1</v>
      </c>
      <c r="D3521" s="12">
        <v>0</v>
      </c>
      <c r="E3521" s="15">
        <v>43831</v>
      </c>
      <c r="F3521" s="12">
        <v>551</v>
      </c>
      <c r="G3521" s="12">
        <v>110.19999999999999</v>
      </c>
      <c r="H3521" s="17">
        <v>1</v>
      </c>
      <c r="I3521" s="31">
        <v>20</v>
      </c>
      <c r="J3521" s="12">
        <v>440.8</v>
      </c>
      <c r="K3521" s="11" t="s">
        <v>41</v>
      </c>
      <c r="L3521" s="11" t="s">
        <v>204</v>
      </c>
      <c r="M3521" s="12">
        <v>264.48</v>
      </c>
      <c r="N3521" s="13">
        <v>176.32</v>
      </c>
    </row>
    <row r="3522" spans="1:14" x14ac:dyDescent="0.3">
      <c r="A3522" s="7" t="s">
        <v>208</v>
      </c>
      <c r="B3522" s="11" t="s">
        <v>209</v>
      </c>
      <c r="C3522" s="12">
        <v>1</v>
      </c>
      <c r="D3522" s="12">
        <v>1</v>
      </c>
      <c r="E3522" s="15">
        <v>43831</v>
      </c>
      <c r="F3522" s="12">
        <v>192</v>
      </c>
      <c r="G3522" s="12">
        <v>38.399999999999977</v>
      </c>
      <c r="H3522" s="17">
        <v>1</v>
      </c>
      <c r="I3522" s="31">
        <v>19.999999999999986</v>
      </c>
      <c r="J3522" s="12">
        <v>153.60000000000002</v>
      </c>
      <c r="K3522" s="11" t="s">
        <v>14</v>
      </c>
      <c r="L3522" s="11" t="s">
        <v>78</v>
      </c>
      <c r="M3522" s="12">
        <v>34.56</v>
      </c>
      <c r="N3522" s="13">
        <v>119.04000000000002</v>
      </c>
    </row>
    <row r="3523" spans="1:14" x14ac:dyDescent="0.3">
      <c r="A3523" s="7" t="s">
        <v>210</v>
      </c>
      <c r="B3523" s="11" t="s">
        <v>211</v>
      </c>
      <c r="C3523" s="12">
        <v>1</v>
      </c>
      <c r="D3523" s="12">
        <v>1</v>
      </c>
      <c r="E3523" s="15">
        <v>43831</v>
      </c>
      <c r="F3523" s="12">
        <v>990</v>
      </c>
      <c r="G3523" s="12">
        <v>198</v>
      </c>
      <c r="H3523" s="17">
        <v>1</v>
      </c>
      <c r="I3523" s="31">
        <v>20</v>
      </c>
      <c r="J3523" s="12">
        <v>792</v>
      </c>
      <c r="K3523" s="11" t="s">
        <v>23</v>
      </c>
      <c r="L3523" s="11" t="s">
        <v>212</v>
      </c>
      <c r="M3523" s="12">
        <v>316.8</v>
      </c>
      <c r="N3523" s="13">
        <v>475.2</v>
      </c>
    </row>
    <row r="3524" spans="1:14" x14ac:dyDescent="0.3">
      <c r="A3524" s="7" t="s">
        <v>213</v>
      </c>
      <c r="B3524" s="11" t="s">
        <v>214</v>
      </c>
      <c r="C3524" s="12">
        <v>1</v>
      </c>
      <c r="D3524" s="12">
        <v>0</v>
      </c>
      <c r="E3524" s="15">
        <v>43831</v>
      </c>
      <c r="F3524" s="12">
        <v>992</v>
      </c>
      <c r="G3524" s="12">
        <v>198.39999999999998</v>
      </c>
      <c r="H3524" s="17">
        <v>1</v>
      </c>
      <c r="I3524" s="31">
        <v>20</v>
      </c>
      <c r="J3524" s="12">
        <v>793.6</v>
      </c>
      <c r="K3524" s="11" t="s">
        <v>23</v>
      </c>
      <c r="L3524" s="11" t="s">
        <v>215</v>
      </c>
      <c r="M3524" s="12">
        <v>307.52</v>
      </c>
      <c r="N3524" s="13">
        <v>486.08000000000004</v>
      </c>
    </row>
    <row r="3525" spans="1:14" x14ac:dyDescent="0.3">
      <c r="A3525" s="7" t="s">
        <v>217</v>
      </c>
      <c r="B3525" s="11" t="s">
        <v>218</v>
      </c>
      <c r="C3525" s="12">
        <v>1</v>
      </c>
      <c r="D3525" s="12">
        <v>1</v>
      </c>
      <c r="E3525" s="15">
        <v>43831</v>
      </c>
      <c r="F3525" s="12">
        <v>1491</v>
      </c>
      <c r="G3525" s="12">
        <v>298.20000000000005</v>
      </c>
      <c r="H3525" s="17">
        <v>1</v>
      </c>
      <c r="I3525" s="31">
        <v>20.000000000000004</v>
      </c>
      <c r="J3525" s="12">
        <v>1192.8</v>
      </c>
      <c r="K3525" s="11" t="s">
        <v>26</v>
      </c>
      <c r="L3525" s="11" t="s">
        <v>31</v>
      </c>
      <c r="M3525" s="12">
        <v>506.94000000000005</v>
      </c>
      <c r="N3525" s="13">
        <v>685.8599999999999</v>
      </c>
    </row>
    <row r="3526" spans="1:14" x14ac:dyDescent="0.3">
      <c r="A3526" s="7" t="s">
        <v>219</v>
      </c>
      <c r="B3526" s="11" t="s">
        <v>220</v>
      </c>
      <c r="C3526" s="12">
        <v>1</v>
      </c>
      <c r="D3526" s="12">
        <v>0</v>
      </c>
      <c r="E3526" s="15">
        <v>43831</v>
      </c>
      <c r="F3526" s="12">
        <v>1491</v>
      </c>
      <c r="G3526" s="12">
        <v>298.20000000000005</v>
      </c>
      <c r="H3526" s="17">
        <v>1</v>
      </c>
      <c r="I3526" s="31">
        <v>20.000000000000004</v>
      </c>
      <c r="J3526" s="12">
        <v>1192.8</v>
      </c>
      <c r="K3526" s="11" t="s">
        <v>26</v>
      </c>
      <c r="L3526" s="11" t="s">
        <v>31</v>
      </c>
      <c r="M3526" s="12">
        <v>506.94000000000005</v>
      </c>
      <c r="N3526" s="13">
        <v>685.8599999999999</v>
      </c>
    </row>
    <row r="3527" spans="1:14" x14ac:dyDescent="0.3">
      <c r="A3527" s="7" t="s">
        <v>223</v>
      </c>
      <c r="B3527" s="11" t="s">
        <v>224</v>
      </c>
      <c r="C3527" s="12">
        <v>1</v>
      </c>
      <c r="D3527" s="12">
        <v>1</v>
      </c>
      <c r="E3527" s="15">
        <v>43831</v>
      </c>
      <c r="F3527" s="12">
        <v>636</v>
      </c>
      <c r="G3527" s="12">
        <v>127.19999999999999</v>
      </c>
      <c r="H3527" s="17">
        <v>1</v>
      </c>
      <c r="I3527" s="31">
        <v>20</v>
      </c>
      <c r="J3527" s="12">
        <v>508.8</v>
      </c>
      <c r="K3527" s="11" t="s">
        <v>41</v>
      </c>
      <c r="L3527" s="11" t="s">
        <v>194</v>
      </c>
      <c r="M3527" s="12">
        <v>216.24</v>
      </c>
      <c r="N3527" s="13">
        <v>292.56</v>
      </c>
    </row>
    <row r="3528" spans="1:14" x14ac:dyDescent="0.3">
      <c r="A3528" s="7" t="s">
        <v>225</v>
      </c>
      <c r="B3528" s="11" t="s">
        <v>226</v>
      </c>
      <c r="C3528" s="12">
        <v>1</v>
      </c>
      <c r="D3528" s="12">
        <v>0</v>
      </c>
      <c r="E3528" s="15">
        <v>43831</v>
      </c>
      <c r="F3528" s="12">
        <v>636</v>
      </c>
      <c r="G3528" s="12">
        <v>127.19999999999999</v>
      </c>
      <c r="H3528" s="17">
        <v>1</v>
      </c>
      <c r="I3528" s="31">
        <v>20</v>
      </c>
      <c r="J3528" s="12">
        <v>508.8</v>
      </c>
      <c r="K3528" s="11" t="s">
        <v>41</v>
      </c>
      <c r="L3528" s="11" t="s">
        <v>194</v>
      </c>
      <c r="M3528" s="12">
        <v>216.24</v>
      </c>
      <c r="N3528" s="13">
        <v>292.56</v>
      </c>
    </row>
    <row r="3529" spans="1:14" x14ac:dyDescent="0.3">
      <c r="A3529" s="7" t="s">
        <v>228</v>
      </c>
      <c r="B3529" s="11" t="s">
        <v>229</v>
      </c>
      <c r="C3529" s="12">
        <v>1</v>
      </c>
      <c r="D3529" s="12">
        <v>1</v>
      </c>
      <c r="E3529" s="15">
        <v>43831</v>
      </c>
      <c r="F3529" s="12">
        <v>255</v>
      </c>
      <c r="G3529" s="12">
        <v>51</v>
      </c>
      <c r="H3529" s="17">
        <v>1</v>
      </c>
      <c r="I3529" s="31">
        <v>20</v>
      </c>
      <c r="J3529" s="12">
        <v>204</v>
      </c>
      <c r="K3529" s="11" t="s">
        <v>41</v>
      </c>
      <c r="L3529" s="11" t="s">
        <v>230</v>
      </c>
      <c r="M3529" s="12">
        <v>114.75</v>
      </c>
      <c r="N3529" s="13">
        <v>89.25</v>
      </c>
    </row>
    <row r="3530" spans="1:14" x14ac:dyDescent="0.3">
      <c r="A3530" s="7" t="s">
        <v>231</v>
      </c>
      <c r="B3530" s="11" t="s">
        <v>232</v>
      </c>
      <c r="C3530" s="12">
        <v>1</v>
      </c>
      <c r="D3530" s="12">
        <v>0</v>
      </c>
      <c r="E3530" s="15">
        <v>43831</v>
      </c>
      <c r="F3530" s="12">
        <v>327</v>
      </c>
      <c r="G3530" s="12">
        <v>65.399999999999977</v>
      </c>
      <c r="H3530" s="17">
        <v>1</v>
      </c>
      <c r="I3530" s="31">
        <v>19.999999999999993</v>
      </c>
      <c r="J3530" s="12">
        <v>261.60000000000002</v>
      </c>
      <c r="K3530" s="11" t="s">
        <v>20</v>
      </c>
      <c r="L3530" s="11" t="s">
        <v>100</v>
      </c>
      <c r="M3530" s="12">
        <v>94.83</v>
      </c>
      <c r="N3530" s="13">
        <v>166.77000000000004</v>
      </c>
    </row>
    <row r="3531" spans="1:14" x14ac:dyDescent="0.3">
      <c r="A3531" s="7" t="s">
        <v>237</v>
      </c>
      <c r="B3531" s="11" t="s">
        <v>238</v>
      </c>
      <c r="C3531" s="12">
        <v>1</v>
      </c>
      <c r="D3531" s="12">
        <v>1</v>
      </c>
      <c r="E3531" s="15">
        <v>43831</v>
      </c>
      <c r="F3531" s="12">
        <v>948</v>
      </c>
      <c r="G3531" s="12">
        <v>189.59999999999991</v>
      </c>
      <c r="H3531" s="17">
        <v>1</v>
      </c>
      <c r="I3531" s="31">
        <v>19.999999999999989</v>
      </c>
      <c r="J3531" s="12">
        <v>758.40000000000009</v>
      </c>
      <c r="K3531" s="11" t="s">
        <v>26</v>
      </c>
      <c r="L3531" s="11" t="s">
        <v>27</v>
      </c>
      <c r="M3531" s="12">
        <v>303.36</v>
      </c>
      <c r="N3531" s="13">
        <v>455.04000000000008</v>
      </c>
    </row>
    <row r="3532" spans="1:14" x14ac:dyDescent="0.3">
      <c r="A3532" s="7" t="s">
        <v>239</v>
      </c>
      <c r="B3532" s="11" t="s">
        <v>240</v>
      </c>
      <c r="C3532" s="12">
        <v>1</v>
      </c>
      <c r="D3532" s="12">
        <v>1</v>
      </c>
      <c r="E3532" s="15">
        <v>43831</v>
      </c>
      <c r="F3532" s="12">
        <v>1491</v>
      </c>
      <c r="G3532" s="12">
        <v>298.20000000000005</v>
      </c>
      <c r="H3532" s="17">
        <v>1</v>
      </c>
      <c r="I3532" s="31">
        <v>20.000000000000004</v>
      </c>
      <c r="J3532" s="12">
        <v>1192.8</v>
      </c>
      <c r="K3532" s="11" t="s">
        <v>26</v>
      </c>
      <c r="L3532" s="11" t="s">
        <v>31</v>
      </c>
      <c r="M3532" s="12">
        <v>506.94000000000005</v>
      </c>
      <c r="N3532" s="13">
        <v>685.8599999999999</v>
      </c>
    </row>
    <row r="3533" spans="1:14" x14ac:dyDescent="0.3">
      <c r="A3533" s="7" t="s">
        <v>241</v>
      </c>
      <c r="B3533" s="11" t="s">
        <v>242</v>
      </c>
      <c r="C3533" s="12">
        <v>1</v>
      </c>
      <c r="D3533" s="12">
        <v>0</v>
      </c>
      <c r="E3533" s="15">
        <v>43831</v>
      </c>
      <c r="F3533" s="12">
        <v>636</v>
      </c>
      <c r="G3533" s="12">
        <v>127.19999999999999</v>
      </c>
      <c r="H3533" s="17">
        <v>1</v>
      </c>
      <c r="I3533" s="31">
        <v>20</v>
      </c>
      <c r="J3533" s="12">
        <v>508.8</v>
      </c>
      <c r="K3533" s="11" t="s">
        <v>41</v>
      </c>
      <c r="L3533" s="11" t="s">
        <v>194</v>
      </c>
      <c r="M3533" s="12">
        <v>216.24</v>
      </c>
      <c r="N3533" s="13">
        <v>292.56</v>
      </c>
    </row>
    <row r="3534" spans="1:14" x14ac:dyDescent="0.3">
      <c r="A3534" s="7" t="s">
        <v>241</v>
      </c>
      <c r="B3534" s="11" t="s">
        <v>243</v>
      </c>
      <c r="C3534" s="12">
        <v>0</v>
      </c>
      <c r="D3534" s="12">
        <v>0</v>
      </c>
      <c r="E3534" s="15">
        <v>43831</v>
      </c>
      <c r="F3534" s="12">
        <v>478</v>
      </c>
      <c r="G3534" s="12">
        <v>0</v>
      </c>
      <c r="H3534" s="17">
        <v>0</v>
      </c>
      <c r="I3534" s="31">
        <v>0</v>
      </c>
      <c r="J3534" s="12">
        <v>478</v>
      </c>
      <c r="K3534" s="11" t="s">
        <v>44</v>
      </c>
      <c r="L3534" s="11" t="s">
        <v>162</v>
      </c>
      <c r="M3534" s="12">
        <v>119.5</v>
      </c>
      <c r="N3534" s="13">
        <v>358.5</v>
      </c>
    </row>
    <row r="3535" spans="1:14" x14ac:dyDescent="0.3">
      <c r="A3535" s="7" t="s">
        <v>241</v>
      </c>
      <c r="B3535" s="11" t="s">
        <v>244</v>
      </c>
      <c r="C3535" s="12">
        <v>0</v>
      </c>
      <c r="D3535" s="12">
        <v>0</v>
      </c>
      <c r="E3535" s="15">
        <v>43831</v>
      </c>
      <c r="F3535" s="12">
        <v>317</v>
      </c>
      <c r="G3535" s="12">
        <v>0</v>
      </c>
      <c r="H3535" s="17">
        <v>0</v>
      </c>
      <c r="I3535" s="31">
        <v>0</v>
      </c>
      <c r="J3535" s="12">
        <v>317</v>
      </c>
      <c r="K3535" s="11" t="s">
        <v>60</v>
      </c>
      <c r="L3535" s="11" t="s">
        <v>245</v>
      </c>
      <c r="M3535" s="12">
        <v>98.27</v>
      </c>
      <c r="N3535" s="13">
        <v>218.73000000000002</v>
      </c>
    </row>
    <row r="3536" spans="1:14" x14ac:dyDescent="0.3">
      <c r="A3536" s="7" t="s">
        <v>241</v>
      </c>
      <c r="B3536" s="11" t="s">
        <v>246</v>
      </c>
      <c r="C3536" s="12">
        <v>0</v>
      </c>
      <c r="D3536" s="12">
        <v>1</v>
      </c>
      <c r="E3536" s="15">
        <v>43831</v>
      </c>
      <c r="F3536" s="12">
        <v>336</v>
      </c>
      <c r="G3536" s="12">
        <v>0</v>
      </c>
      <c r="H3536" s="17">
        <v>0</v>
      </c>
      <c r="I3536" s="31">
        <v>0</v>
      </c>
      <c r="J3536" s="12">
        <v>336</v>
      </c>
      <c r="K3536" s="11" t="s">
        <v>60</v>
      </c>
      <c r="L3536" s="11" t="s">
        <v>247</v>
      </c>
      <c r="M3536" s="12">
        <v>120.96</v>
      </c>
      <c r="N3536" s="13">
        <v>215.04000000000002</v>
      </c>
    </row>
    <row r="3537" spans="1:14" x14ac:dyDescent="0.3">
      <c r="A3537" s="7" t="s">
        <v>248</v>
      </c>
      <c r="B3537" s="11" t="s">
        <v>249</v>
      </c>
      <c r="C3537" s="12">
        <v>1</v>
      </c>
      <c r="D3537" s="12">
        <v>0</v>
      </c>
      <c r="E3537" s="15">
        <v>43831</v>
      </c>
      <c r="F3537" s="12">
        <v>293</v>
      </c>
      <c r="G3537" s="12">
        <v>58.599999999999994</v>
      </c>
      <c r="H3537" s="17">
        <v>1</v>
      </c>
      <c r="I3537" s="31">
        <v>20</v>
      </c>
      <c r="J3537" s="12">
        <v>234.4</v>
      </c>
      <c r="K3537" s="11" t="s">
        <v>60</v>
      </c>
      <c r="L3537" s="11" t="s">
        <v>250</v>
      </c>
      <c r="M3537" s="12">
        <v>90.83</v>
      </c>
      <c r="N3537" s="13">
        <v>143.57</v>
      </c>
    </row>
    <row r="3538" spans="1:14" x14ac:dyDescent="0.3">
      <c r="A3538" s="7" t="s">
        <v>253</v>
      </c>
      <c r="B3538" s="11" t="s">
        <v>254</v>
      </c>
      <c r="C3538" s="12">
        <v>1</v>
      </c>
      <c r="D3538" s="12">
        <v>1</v>
      </c>
      <c r="E3538" s="15">
        <v>43831</v>
      </c>
      <c r="F3538" s="12">
        <v>447</v>
      </c>
      <c r="G3538" s="12">
        <v>89.399999999999977</v>
      </c>
      <c r="H3538" s="17">
        <v>1</v>
      </c>
      <c r="I3538" s="31">
        <v>19.999999999999996</v>
      </c>
      <c r="J3538" s="12">
        <v>357.6</v>
      </c>
      <c r="K3538" s="11" t="s">
        <v>63</v>
      </c>
      <c r="L3538" s="11" t="s">
        <v>64</v>
      </c>
      <c r="M3538" s="12">
        <v>156.44999999999999</v>
      </c>
      <c r="N3538" s="13">
        <v>201.15000000000003</v>
      </c>
    </row>
    <row r="3539" spans="1:14" x14ac:dyDescent="0.3">
      <c r="A3539" s="7" t="s">
        <v>255</v>
      </c>
      <c r="B3539" s="11" t="s">
        <v>256</v>
      </c>
      <c r="C3539" s="12">
        <v>1</v>
      </c>
      <c r="D3539" s="12">
        <v>0</v>
      </c>
      <c r="E3539" s="15">
        <v>43831</v>
      </c>
      <c r="F3539" s="12">
        <v>447</v>
      </c>
      <c r="G3539" s="12">
        <v>89.399999999999977</v>
      </c>
      <c r="H3539" s="17">
        <v>1</v>
      </c>
      <c r="I3539" s="31">
        <v>19.999999999999996</v>
      </c>
      <c r="J3539" s="12">
        <v>357.6</v>
      </c>
      <c r="K3539" s="11" t="s">
        <v>63</v>
      </c>
      <c r="L3539" s="11" t="s">
        <v>64</v>
      </c>
      <c r="M3539" s="12">
        <v>156.44999999999999</v>
      </c>
      <c r="N3539" s="13">
        <v>201.15000000000003</v>
      </c>
    </row>
    <row r="3540" spans="1:14" x14ac:dyDescent="0.3">
      <c r="A3540" s="7" t="s">
        <v>258</v>
      </c>
      <c r="B3540" s="11" t="s">
        <v>259</v>
      </c>
      <c r="C3540" s="12">
        <v>1</v>
      </c>
      <c r="D3540" s="12">
        <v>1</v>
      </c>
      <c r="E3540" s="15">
        <v>43831</v>
      </c>
      <c r="F3540" s="12">
        <v>383</v>
      </c>
      <c r="G3540" s="12">
        <v>76.599999999999966</v>
      </c>
      <c r="H3540" s="17">
        <v>1</v>
      </c>
      <c r="I3540" s="31">
        <v>19.999999999999989</v>
      </c>
      <c r="J3540" s="12">
        <v>306.40000000000003</v>
      </c>
      <c r="K3540" s="11" t="s">
        <v>63</v>
      </c>
      <c r="L3540" s="11" t="s">
        <v>66</v>
      </c>
      <c r="M3540" s="12">
        <v>122.56</v>
      </c>
      <c r="N3540" s="13">
        <v>183.84000000000003</v>
      </c>
    </row>
    <row r="3541" spans="1:14" x14ac:dyDescent="0.3">
      <c r="A3541" s="7" t="s">
        <v>260</v>
      </c>
      <c r="B3541" s="11" t="s">
        <v>261</v>
      </c>
      <c r="C3541" s="12">
        <v>1</v>
      </c>
      <c r="D3541" s="12">
        <v>1</v>
      </c>
      <c r="E3541" s="15">
        <v>43831</v>
      </c>
      <c r="F3541" s="12">
        <v>383</v>
      </c>
      <c r="G3541" s="12">
        <v>76.599999999999966</v>
      </c>
      <c r="H3541" s="17">
        <v>1</v>
      </c>
      <c r="I3541" s="31">
        <v>19.999999999999989</v>
      </c>
      <c r="J3541" s="12">
        <v>306.40000000000003</v>
      </c>
      <c r="K3541" s="11" t="s">
        <v>63</v>
      </c>
      <c r="L3541" s="11" t="s">
        <v>66</v>
      </c>
      <c r="M3541" s="12">
        <v>122.56</v>
      </c>
      <c r="N3541" s="13">
        <v>183.84000000000003</v>
      </c>
    </row>
    <row r="3542" spans="1:14" x14ac:dyDescent="0.3">
      <c r="A3542" s="7" t="s">
        <v>262</v>
      </c>
      <c r="B3542" s="11" t="s">
        <v>263</v>
      </c>
      <c r="C3542" s="12">
        <v>1</v>
      </c>
      <c r="D3542" s="12">
        <v>0</v>
      </c>
      <c r="E3542" s="15">
        <v>43831</v>
      </c>
      <c r="F3542" s="12">
        <v>383</v>
      </c>
      <c r="G3542" s="12">
        <v>76.599999999999966</v>
      </c>
      <c r="H3542" s="17">
        <v>1</v>
      </c>
      <c r="I3542" s="31">
        <v>19.999999999999989</v>
      </c>
      <c r="J3542" s="12">
        <v>306.40000000000003</v>
      </c>
      <c r="K3542" s="11" t="s">
        <v>63</v>
      </c>
      <c r="L3542" s="11" t="s">
        <v>66</v>
      </c>
      <c r="M3542" s="12">
        <v>122.56</v>
      </c>
      <c r="N3542" s="13">
        <v>183.84000000000003</v>
      </c>
    </row>
    <row r="3543" spans="1:14" x14ac:dyDescent="0.3">
      <c r="A3543" s="7" t="s">
        <v>265</v>
      </c>
      <c r="B3543" s="11" t="s">
        <v>266</v>
      </c>
      <c r="C3543" s="12">
        <v>1</v>
      </c>
      <c r="D3543" s="12">
        <v>0</v>
      </c>
      <c r="E3543" s="15">
        <v>43831</v>
      </c>
      <c r="F3543" s="12">
        <v>168</v>
      </c>
      <c r="G3543" s="12">
        <v>33.599999999999994</v>
      </c>
      <c r="H3543" s="17">
        <v>1</v>
      </c>
      <c r="I3543" s="31">
        <v>19.999999999999996</v>
      </c>
      <c r="J3543" s="12">
        <v>134.4</v>
      </c>
      <c r="K3543" s="11" t="s">
        <v>11</v>
      </c>
      <c r="L3543" s="11" t="s">
        <v>121</v>
      </c>
      <c r="M3543" s="12">
        <v>75.600000000000009</v>
      </c>
      <c r="N3543" s="13">
        <v>58.8</v>
      </c>
    </row>
    <row r="3544" spans="1:14" x14ac:dyDescent="0.3">
      <c r="A3544" s="7" t="s">
        <v>268</v>
      </c>
      <c r="B3544" s="11" t="s">
        <v>269</v>
      </c>
      <c r="C3544" s="12">
        <v>1</v>
      </c>
      <c r="D3544" s="12">
        <v>0</v>
      </c>
      <c r="E3544" s="15">
        <v>43831</v>
      </c>
      <c r="F3544" s="12">
        <v>210</v>
      </c>
      <c r="G3544" s="12">
        <v>42</v>
      </c>
      <c r="H3544" s="17">
        <v>1</v>
      </c>
      <c r="I3544" s="31">
        <v>20</v>
      </c>
      <c r="J3544" s="12">
        <v>168</v>
      </c>
      <c r="K3544" s="11" t="s">
        <v>14</v>
      </c>
      <c r="L3544" s="11" t="s">
        <v>75</v>
      </c>
      <c r="M3544" s="12">
        <v>37.799999999999997</v>
      </c>
      <c r="N3544" s="13">
        <v>130.19999999999999</v>
      </c>
    </row>
    <row r="3545" spans="1:14" x14ac:dyDescent="0.3">
      <c r="A3545" s="7" t="s">
        <v>271</v>
      </c>
      <c r="B3545" s="11" t="s">
        <v>272</v>
      </c>
      <c r="C3545" s="12">
        <v>1</v>
      </c>
      <c r="D3545" s="12">
        <v>1</v>
      </c>
      <c r="E3545" s="15">
        <v>43831</v>
      </c>
      <c r="F3545" s="12">
        <v>510</v>
      </c>
      <c r="G3545" s="12">
        <v>102</v>
      </c>
      <c r="H3545" s="17">
        <v>1</v>
      </c>
      <c r="I3545" s="31">
        <v>20</v>
      </c>
      <c r="J3545" s="12">
        <v>408</v>
      </c>
      <c r="K3545" s="11" t="s">
        <v>41</v>
      </c>
      <c r="L3545" s="11" t="s">
        <v>42</v>
      </c>
      <c r="M3545" s="12">
        <v>163.20000000000002</v>
      </c>
      <c r="N3545" s="13">
        <v>244.79999999999998</v>
      </c>
    </row>
    <row r="3546" spans="1:14" x14ac:dyDescent="0.3">
      <c r="A3546" s="7" t="s">
        <v>273</v>
      </c>
      <c r="B3546" s="11" t="s">
        <v>274</v>
      </c>
      <c r="C3546" s="12">
        <v>1</v>
      </c>
      <c r="D3546" s="12">
        <v>0</v>
      </c>
      <c r="E3546" s="15">
        <v>43831</v>
      </c>
      <c r="F3546" s="12">
        <v>507</v>
      </c>
      <c r="G3546" s="12">
        <v>101.39999999999998</v>
      </c>
      <c r="H3546" s="17">
        <v>1</v>
      </c>
      <c r="I3546" s="31">
        <v>19.999999999999996</v>
      </c>
      <c r="J3546" s="12">
        <v>405.6</v>
      </c>
      <c r="K3546" s="11" t="s">
        <v>44</v>
      </c>
      <c r="L3546" s="11" t="s">
        <v>275</v>
      </c>
      <c r="M3546" s="12">
        <v>136.89000000000001</v>
      </c>
      <c r="N3546" s="13">
        <v>268.71000000000004</v>
      </c>
    </row>
    <row r="3547" spans="1:14" x14ac:dyDescent="0.3">
      <c r="A3547" s="7" t="s">
        <v>277</v>
      </c>
      <c r="B3547" s="11" t="s">
        <v>278</v>
      </c>
      <c r="C3547" s="12">
        <v>1</v>
      </c>
      <c r="D3547" s="12">
        <v>1</v>
      </c>
      <c r="E3547" s="15">
        <v>43831</v>
      </c>
      <c r="F3547" s="12">
        <v>345</v>
      </c>
      <c r="G3547" s="12">
        <v>69</v>
      </c>
      <c r="H3547" s="17">
        <v>1</v>
      </c>
      <c r="I3547" s="31">
        <v>20</v>
      </c>
      <c r="J3547" s="12">
        <v>276</v>
      </c>
      <c r="K3547" s="11" t="s">
        <v>63</v>
      </c>
      <c r="L3547" s="11" t="s">
        <v>116</v>
      </c>
      <c r="M3547" s="12">
        <v>106.95</v>
      </c>
      <c r="N3547" s="13">
        <v>169.05</v>
      </c>
    </row>
    <row r="3548" spans="1:14" x14ac:dyDescent="0.3">
      <c r="A3548" s="7" t="s">
        <v>279</v>
      </c>
      <c r="B3548" s="11" t="s">
        <v>280</v>
      </c>
      <c r="C3548" s="12">
        <v>1</v>
      </c>
      <c r="D3548" s="12">
        <v>1</v>
      </c>
      <c r="E3548" s="15">
        <v>43831</v>
      </c>
      <c r="F3548" s="12">
        <v>447</v>
      </c>
      <c r="G3548" s="12">
        <v>89.399999999999977</v>
      </c>
      <c r="H3548" s="17">
        <v>1</v>
      </c>
      <c r="I3548" s="31">
        <v>19.999999999999996</v>
      </c>
      <c r="J3548" s="12">
        <v>357.6</v>
      </c>
      <c r="K3548" s="11" t="s">
        <v>63</v>
      </c>
      <c r="L3548" s="11" t="s">
        <v>64</v>
      </c>
      <c r="M3548" s="12">
        <v>156.44999999999999</v>
      </c>
      <c r="N3548" s="13">
        <v>201.15000000000003</v>
      </c>
    </row>
    <row r="3549" spans="1:14" x14ac:dyDescent="0.3">
      <c r="A3549" s="7" t="s">
        <v>281</v>
      </c>
      <c r="B3549" s="11" t="s">
        <v>282</v>
      </c>
      <c r="C3549" s="12">
        <v>1</v>
      </c>
      <c r="D3549" s="12">
        <v>1</v>
      </c>
      <c r="E3549" s="15">
        <v>43831</v>
      </c>
      <c r="F3549" s="12">
        <v>345</v>
      </c>
      <c r="G3549" s="12">
        <v>69</v>
      </c>
      <c r="H3549" s="17">
        <v>1</v>
      </c>
      <c r="I3549" s="31">
        <v>20</v>
      </c>
      <c r="J3549" s="12">
        <v>276</v>
      </c>
      <c r="K3549" s="11" t="s">
        <v>63</v>
      </c>
      <c r="L3549" s="11" t="s">
        <v>116</v>
      </c>
      <c r="M3549" s="12">
        <v>106.95</v>
      </c>
      <c r="N3549" s="13">
        <v>169.05</v>
      </c>
    </row>
    <row r="3550" spans="1:14" x14ac:dyDescent="0.3">
      <c r="A3550" s="7" t="s">
        <v>283</v>
      </c>
      <c r="B3550" s="11" t="s">
        <v>284</v>
      </c>
      <c r="C3550" s="12">
        <v>1</v>
      </c>
      <c r="D3550" s="12">
        <v>1</v>
      </c>
      <c r="E3550" s="15">
        <v>43831</v>
      </c>
      <c r="F3550" s="12">
        <v>345</v>
      </c>
      <c r="G3550" s="12">
        <v>69</v>
      </c>
      <c r="H3550" s="17">
        <v>1</v>
      </c>
      <c r="I3550" s="31">
        <v>20</v>
      </c>
      <c r="J3550" s="12">
        <v>276</v>
      </c>
      <c r="K3550" s="11" t="s">
        <v>63</v>
      </c>
      <c r="L3550" s="11" t="s">
        <v>116</v>
      </c>
      <c r="M3550" s="12">
        <v>106.95</v>
      </c>
      <c r="N3550" s="13">
        <v>169.05</v>
      </c>
    </row>
    <row r="3551" spans="1:14" x14ac:dyDescent="0.3">
      <c r="A3551" s="7" t="s">
        <v>285</v>
      </c>
      <c r="B3551" s="11" t="s">
        <v>286</v>
      </c>
      <c r="C3551" s="12">
        <v>1</v>
      </c>
      <c r="D3551" s="12">
        <v>1</v>
      </c>
      <c r="E3551" s="15">
        <v>43831</v>
      </c>
      <c r="F3551" s="12">
        <v>345</v>
      </c>
      <c r="G3551" s="12">
        <v>69</v>
      </c>
      <c r="H3551" s="17">
        <v>1</v>
      </c>
      <c r="I3551" s="31">
        <v>20</v>
      </c>
      <c r="J3551" s="12">
        <v>276</v>
      </c>
      <c r="K3551" s="11" t="s">
        <v>63</v>
      </c>
      <c r="L3551" s="11" t="s">
        <v>116</v>
      </c>
      <c r="M3551" s="12">
        <v>106.95</v>
      </c>
      <c r="N3551" s="13">
        <v>169.05</v>
      </c>
    </row>
    <row r="3552" spans="1:14" x14ac:dyDescent="0.3">
      <c r="A3552" s="7" t="s">
        <v>287</v>
      </c>
      <c r="B3552" s="11" t="s">
        <v>288</v>
      </c>
      <c r="C3552" s="12">
        <v>1</v>
      </c>
      <c r="D3552" s="12">
        <v>0</v>
      </c>
      <c r="E3552" s="15">
        <v>43831</v>
      </c>
      <c r="F3552" s="12">
        <v>168</v>
      </c>
      <c r="G3552" s="12">
        <v>33.599999999999994</v>
      </c>
      <c r="H3552" s="17">
        <v>1</v>
      </c>
      <c r="I3552" s="31">
        <v>19.999999999999996</v>
      </c>
      <c r="J3552" s="12">
        <v>134.4</v>
      </c>
      <c r="K3552" s="11" t="s">
        <v>11</v>
      </c>
      <c r="L3552" s="11" t="s">
        <v>12</v>
      </c>
      <c r="M3552" s="12">
        <v>25.2</v>
      </c>
      <c r="N3552" s="13">
        <v>109.2</v>
      </c>
    </row>
    <row r="3553" spans="1:14" x14ac:dyDescent="0.3">
      <c r="A3553" s="7" t="s">
        <v>290</v>
      </c>
      <c r="B3553" s="11" t="s">
        <v>291</v>
      </c>
      <c r="C3553" s="12">
        <v>1</v>
      </c>
      <c r="D3553" s="12">
        <v>1</v>
      </c>
      <c r="E3553" s="15">
        <v>43831</v>
      </c>
      <c r="F3553" s="12">
        <v>192</v>
      </c>
      <c r="G3553" s="12">
        <v>38.399999999999977</v>
      </c>
      <c r="H3553" s="17">
        <v>1</v>
      </c>
      <c r="I3553" s="31">
        <v>19.999999999999986</v>
      </c>
      <c r="J3553" s="12">
        <v>153.60000000000002</v>
      </c>
      <c r="K3553" s="11" t="s">
        <v>14</v>
      </c>
      <c r="L3553" s="11" t="s">
        <v>78</v>
      </c>
      <c r="M3553" s="12">
        <v>34.56</v>
      </c>
      <c r="N3553" s="13">
        <v>119.04000000000002</v>
      </c>
    </row>
    <row r="3554" spans="1:14" x14ac:dyDescent="0.3">
      <c r="A3554" s="7" t="s">
        <v>292</v>
      </c>
      <c r="B3554" s="11" t="s">
        <v>293</v>
      </c>
      <c r="C3554" s="12">
        <v>1</v>
      </c>
      <c r="D3554" s="12">
        <v>1</v>
      </c>
      <c r="E3554" s="15">
        <v>43831</v>
      </c>
      <c r="F3554" s="12">
        <v>478</v>
      </c>
      <c r="G3554" s="12">
        <v>95.599999999999966</v>
      </c>
      <c r="H3554" s="17">
        <v>1</v>
      </c>
      <c r="I3554" s="31">
        <v>19.999999999999993</v>
      </c>
      <c r="J3554" s="12">
        <v>382.40000000000003</v>
      </c>
      <c r="K3554" s="11" t="s">
        <v>44</v>
      </c>
      <c r="L3554" s="11" t="s">
        <v>162</v>
      </c>
      <c r="M3554" s="12">
        <v>119.5</v>
      </c>
      <c r="N3554" s="13">
        <v>262.90000000000003</v>
      </c>
    </row>
    <row r="3555" spans="1:14" x14ac:dyDescent="0.3">
      <c r="A3555" s="7" t="s">
        <v>294</v>
      </c>
      <c r="B3555" s="11" t="s">
        <v>295</v>
      </c>
      <c r="C3555" s="12">
        <v>1</v>
      </c>
      <c r="D3555" s="12">
        <v>1</v>
      </c>
      <c r="E3555" s="15">
        <v>43831</v>
      </c>
      <c r="F3555" s="12">
        <v>332</v>
      </c>
      <c r="G3555" s="12">
        <v>66.399999999999977</v>
      </c>
      <c r="H3555" s="17">
        <v>1</v>
      </c>
      <c r="I3555" s="31">
        <v>19.999999999999993</v>
      </c>
      <c r="J3555" s="12">
        <v>265.60000000000002</v>
      </c>
      <c r="K3555" s="11" t="s">
        <v>60</v>
      </c>
      <c r="L3555" s="11" t="s">
        <v>296</v>
      </c>
      <c r="M3555" s="12">
        <v>99.6</v>
      </c>
      <c r="N3555" s="13">
        <v>166.00000000000003</v>
      </c>
    </row>
    <row r="3556" spans="1:14" x14ac:dyDescent="0.3">
      <c r="A3556" s="7" t="s">
        <v>297</v>
      </c>
      <c r="B3556" s="11" t="s">
        <v>298</v>
      </c>
      <c r="C3556" s="12">
        <v>1</v>
      </c>
      <c r="D3556" s="12">
        <v>1</v>
      </c>
      <c r="E3556" s="15">
        <v>43831</v>
      </c>
      <c r="F3556" s="12">
        <v>383</v>
      </c>
      <c r="G3556" s="12">
        <v>76.599999999999966</v>
      </c>
      <c r="H3556" s="17">
        <v>1</v>
      </c>
      <c r="I3556" s="31">
        <v>19.999999999999989</v>
      </c>
      <c r="J3556" s="12">
        <v>306.40000000000003</v>
      </c>
      <c r="K3556" s="11" t="s">
        <v>63</v>
      </c>
      <c r="L3556" s="11" t="s">
        <v>66</v>
      </c>
      <c r="M3556" s="12">
        <v>122.56</v>
      </c>
      <c r="N3556" s="13">
        <v>183.84000000000003</v>
      </c>
    </row>
    <row r="3557" spans="1:14" x14ac:dyDescent="0.3">
      <c r="A3557" s="7" t="s">
        <v>299</v>
      </c>
      <c r="B3557" s="11" t="s">
        <v>300</v>
      </c>
      <c r="C3557" s="12">
        <v>1</v>
      </c>
      <c r="D3557" s="12">
        <v>0</v>
      </c>
      <c r="E3557" s="15">
        <v>43831</v>
      </c>
      <c r="F3557" s="12">
        <v>345</v>
      </c>
      <c r="G3557" s="12">
        <v>69</v>
      </c>
      <c r="H3557" s="17">
        <v>1</v>
      </c>
      <c r="I3557" s="31">
        <v>20</v>
      </c>
      <c r="J3557" s="12">
        <v>276</v>
      </c>
      <c r="K3557" s="11" t="s">
        <v>63</v>
      </c>
      <c r="L3557" s="11" t="s">
        <v>116</v>
      </c>
      <c r="M3557" s="12">
        <v>106.95</v>
      </c>
      <c r="N3557" s="13">
        <v>169.05</v>
      </c>
    </row>
    <row r="3558" spans="1:14" x14ac:dyDescent="0.3">
      <c r="A3558" s="7" t="s">
        <v>303</v>
      </c>
      <c r="B3558" s="11" t="s">
        <v>304</v>
      </c>
      <c r="C3558" s="12">
        <v>1</v>
      </c>
      <c r="D3558" s="12">
        <v>1</v>
      </c>
      <c r="E3558" s="15">
        <v>43831</v>
      </c>
      <c r="F3558" s="12">
        <v>172</v>
      </c>
      <c r="G3558" s="12">
        <v>34.400000000000006</v>
      </c>
      <c r="H3558" s="17">
        <v>1</v>
      </c>
      <c r="I3558" s="31">
        <v>20.000000000000004</v>
      </c>
      <c r="J3558" s="12">
        <v>137.6</v>
      </c>
      <c r="K3558" s="11" t="s">
        <v>11</v>
      </c>
      <c r="L3558" s="11" t="s">
        <v>71</v>
      </c>
      <c r="M3558" s="12">
        <v>65.36</v>
      </c>
      <c r="N3558" s="13">
        <v>72.239999999999995</v>
      </c>
    </row>
    <row r="3559" spans="1:14" x14ac:dyDescent="0.3">
      <c r="A3559" s="7" t="s">
        <v>305</v>
      </c>
      <c r="B3559" s="11" t="s">
        <v>306</v>
      </c>
      <c r="C3559" s="12">
        <v>1</v>
      </c>
      <c r="D3559" s="12">
        <v>1</v>
      </c>
      <c r="E3559" s="15">
        <v>43831</v>
      </c>
      <c r="F3559" s="12">
        <v>258</v>
      </c>
      <c r="G3559" s="12">
        <v>51.599999999999994</v>
      </c>
      <c r="H3559" s="17">
        <v>1</v>
      </c>
      <c r="I3559" s="31">
        <v>20</v>
      </c>
      <c r="J3559" s="12">
        <v>206.4</v>
      </c>
      <c r="K3559" s="11" t="s">
        <v>20</v>
      </c>
      <c r="L3559" s="11" t="s">
        <v>105</v>
      </c>
      <c r="M3559" s="12">
        <v>72.240000000000009</v>
      </c>
      <c r="N3559" s="13">
        <v>134.16</v>
      </c>
    </row>
    <row r="3560" spans="1:14" x14ac:dyDescent="0.3">
      <c r="A3560" s="7" t="s">
        <v>307</v>
      </c>
      <c r="B3560" s="11" t="s">
        <v>308</v>
      </c>
      <c r="C3560" s="12">
        <v>1</v>
      </c>
      <c r="D3560" s="12">
        <v>1</v>
      </c>
      <c r="E3560" s="15">
        <v>43831</v>
      </c>
      <c r="F3560" s="12">
        <v>889</v>
      </c>
      <c r="G3560" s="12">
        <v>177.79999999999995</v>
      </c>
      <c r="H3560" s="17">
        <v>1</v>
      </c>
      <c r="I3560" s="31">
        <v>19.999999999999996</v>
      </c>
      <c r="J3560" s="12">
        <v>711.2</v>
      </c>
      <c r="K3560" s="11" t="s">
        <v>23</v>
      </c>
      <c r="L3560" s="11" t="s">
        <v>309</v>
      </c>
      <c r="M3560" s="12">
        <v>222.25</v>
      </c>
      <c r="N3560" s="13">
        <v>488.95000000000005</v>
      </c>
    </row>
    <row r="3561" spans="1:14" x14ac:dyDescent="0.3">
      <c r="A3561" s="7" t="s">
        <v>310</v>
      </c>
      <c r="B3561" s="11" t="s">
        <v>311</v>
      </c>
      <c r="C3561" s="12">
        <v>1</v>
      </c>
      <c r="D3561" s="12">
        <v>1</v>
      </c>
      <c r="E3561" s="15">
        <v>43831</v>
      </c>
      <c r="F3561" s="12">
        <v>1491</v>
      </c>
      <c r="G3561" s="12">
        <v>298.20000000000005</v>
      </c>
      <c r="H3561" s="17">
        <v>1</v>
      </c>
      <c r="I3561" s="31">
        <v>20.000000000000004</v>
      </c>
      <c r="J3561" s="12">
        <v>1192.8</v>
      </c>
      <c r="K3561" s="11" t="s">
        <v>26</v>
      </c>
      <c r="L3561" s="11" t="s">
        <v>31</v>
      </c>
      <c r="M3561" s="12">
        <v>506.94000000000005</v>
      </c>
      <c r="N3561" s="13">
        <v>685.8599999999999</v>
      </c>
    </row>
    <row r="3562" spans="1:14" x14ac:dyDescent="0.3">
      <c r="A3562" s="7" t="s">
        <v>312</v>
      </c>
      <c r="B3562" s="11" t="s">
        <v>313</v>
      </c>
      <c r="C3562" s="12">
        <v>1</v>
      </c>
      <c r="D3562" s="12">
        <v>1</v>
      </c>
      <c r="E3562" s="15">
        <v>43831</v>
      </c>
      <c r="F3562" s="12">
        <v>1101</v>
      </c>
      <c r="G3562" s="12">
        <v>220.19999999999993</v>
      </c>
      <c r="H3562" s="17">
        <v>1</v>
      </c>
      <c r="I3562" s="31">
        <v>19.999999999999993</v>
      </c>
      <c r="J3562" s="12">
        <v>880.80000000000007</v>
      </c>
      <c r="K3562" s="11" t="s">
        <v>26</v>
      </c>
      <c r="L3562" s="11" t="s">
        <v>33</v>
      </c>
      <c r="M3562" s="12">
        <v>396.36</v>
      </c>
      <c r="N3562" s="13">
        <v>484.44000000000005</v>
      </c>
    </row>
    <row r="3563" spans="1:14" x14ac:dyDescent="0.3">
      <c r="A3563" s="7" t="s">
        <v>314</v>
      </c>
      <c r="B3563" s="11" t="s">
        <v>315</v>
      </c>
      <c r="C3563" s="12">
        <v>1</v>
      </c>
      <c r="D3563" s="12">
        <v>0</v>
      </c>
      <c r="E3563" s="15">
        <v>43831</v>
      </c>
      <c r="F3563" s="12">
        <v>267</v>
      </c>
      <c r="G3563" s="12">
        <v>53.399999999999977</v>
      </c>
      <c r="H3563" s="17">
        <v>1</v>
      </c>
      <c r="I3563" s="31">
        <v>19.999999999999993</v>
      </c>
      <c r="J3563" s="12">
        <v>213.60000000000002</v>
      </c>
      <c r="K3563" s="11" t="s">
        <v>60</v>
      </c>
      <c r="L3563" s="11" t="s">
        <v>164</v>
      </c>
      <c r="M3563" s="12">
        <v>90.78</v>
      </c>
      <c r="N3563" s="13">
        <v>122.82000000000002</v>
      </c>
    </row>
    <row r="3564" spans="1:14" x14ac:dyDescent="0.3">
      <c r="A3564" s="7" t="s">
        <v>319</v>
      </c>
      <c r="B3564" s="11" t="s">
        <v>320</v>
      </c>
      <c r="C3564" s="12">
        <v>1</v>
      </c>
      <c r="D3564" s="12">
        <v>1</v>
      </c>
      <c r="E3564" s="15">
        <v>43831</v>
      </c>
      <c r="F3564" s="12">
        <v>168</v>
      </c>
      <c r="G3564" s="12">
        <v>33.599999999999994</v>
      </c>
      <c r="H3564" s="17">
        <v>1</v>
      </c>
      <c r="I3564" s="31">
        <v>19.999999999999996</v>
      </c>
      <c r="J3564" s="12">
        <v>134.4</v>
      </c>
      <c r="K3564" s="11" t="s">
        <v>11</v>
      </c>
      <c r="L3564" s="11" t="s">
        <v>12</v>
      </c>
      <c r="M3564" s="12">
        <v>25.2</v>
      </c>
      <c r="N3564" s="13">
        <v>109.2</v>
      </c>
    </row>
    <row r="3565" spans="1:14" x14ac:dyDescent="0.3">
      <c r="A3565" s="7" t="s">
        <v>321</v>
      </c>
      <c r="B3565" s="11" t="s">
        <v>322</v>
      </c>
      <c r="C3565" s="12">
        <v>1</v>
      </c>
      <c r="D3565" s="12">
        <v>1</v>
      </c>
      <c r="E3565" s="15">
        <v>43831</v>
      </c>
      <c r="F3565" s="12">
        <v>144</v>
      </c>
      <c r="G3565" s="12">
        <v>28.799999999999997</v>
      </c>
      <c r="H3565" s="17">
        <v>1</v>
      </c>
      <c r="I3565" s="31">
        <v>20</v>
      </c>
      <c r="J3565" s="12">
        <v>115.2</v>
      </c>
      <c r="K3565" s="11" t="s">
        <v>11</v>
      </c>
      <c r="L3565" s="11" t="s">
        <v>119</v>
      </c>
      <c r="M3565" s="12">
        <v>66.240000000000009</v>
      </c>
      <c r="N3565" s="13">
        <v>48.959999999999994</v>
      </c>
    </row>
    <row r="3566" spans="1:14" x14ac:dyDescent="0.3">
      <c r="A3566" s="7" t="s">
        <v>323</v>
      </c>
      <c r="B3566" s="11" t="s">
        <v>324</v>
      </c>
      <c r="C3566" s="12">
        <v>1</v>
      </c>
      <c r="D3566" s="12">
        <v>1</v>
      </c>
      <c r="E3566" s="15">
        <v>43831</v>
      </c>
      <c r="F3566" s="12">
        <v>168</v>
      </c>
      <c r="G3566" s="12">
        <v>33.599999999999994</v>
      </c>
      <c r="H3566" s="17">
        <v>1</v>
      </c>
      <c r="I3566" s="31">
        <v>19.999999999999996</v>
      </c>
      <c r="J3566" s="12">
        <v>134.4</v>
      </c>
      <c r="K3566" s="11" t="s">
        <v>11</v>
      </c>
      <c r="L3566" s="11" t="s">
        <v>12</v>
      </c>
      <c r="M3566" s="12">
        <v>25.2</v>
      </c>
      <c r="N3566" s="13">
        <v>109.2</v>
      </c>
    </row>
    <row r="3567" spans="1:14" x14ac:dyDescent="0.3">
      <c r="A3567" s="7" t="s">
        <v>325</v>
      </c>
      <c r="B3567" s="11" t="s">
        <v>326</v>
      </c>
      <c r="C3567" s="12">
        <v>1</v>
      </c>
      <c r="D3567" s="12">
        <v>1</v>
      </c>
      <c r="E3567" s="15">
        <v>43831</v>
      </c>
      <c r="F3567" s="12">
        <v>205</v>
      </c>
      <c r="G3567" s="12">
        <v>41</v>
      </c>
      <c r="H3567" s="17">
        <v>1</v>
      </c>
      <c r="I3567" s="31">
        <v>20</v>
      </c>
      <c r="J3567" s="12">
        <v>164</v>
      </c>
      <c r="K3567" s="11" t="s">
        <v>14</v>
      </c>
      <c r="L3567" s="11" t="s">
        <v>87</v>
      </c>
      <c r="M3567" s="12">
        <v>36.9</v>
      </c>
      <c r="N3567" s="13">
        <v>127.1</v>
      </c>
    </row>
    <row r="3568" spans="1:14" x14ac:dyDescent="0.3">
      <c r="A3568" s="7" t="s">
        <v>327</v>
      </c>
      <c r="B3568" s="11" t="s">
        <v>328</v>
      </c>
      <c r="C3568" s="12">
        <v>1</v>
      </c>
      <c r="D3568" s="12">
        <v>1</v>
      </c>
      <c r="E3568" s="15">
        <v>43831</v>
      </c>
      <c r="F3568" s="12">
        <v>210</v>
      </c>
      <c r="G3568" s="12">
        <v>42</v>
      </c>
      <c r="H3568" s="17">
        <v>1</v>
      </c>
      <c r="I3568" s="31">
        <v>20</v>
      </c>
      <c r="J3568" s="12">
        <v>168</v>
      </c>
      <c r="K3568" s="11" t="s">
        <v>14</v>
      </c>
      <c r="L3568" s="11" t="s">
        <v>75</v>
      </c>
      <c r="M3568" s="12">
        <v>37.799999999999997</v>
      </c>
      <c r="N3568" s="13">
        <v>130.19999999999999</v>
      </c>
    </row>
    <row r="3569" spans="1:14" x14ac:dyDescent="0.3">
      <c r="A3569" s="7" t="s">
        <v>329</v>
      </c>
      <c r="B3569" s="11" t="s">
        <v>330</v>
      </c>
      <c r="C3569" s="12">
        <v>1</v>
      </c>
      <c r="D3569" s="12">
        <v>1</v>
      </c>
      <c r="E3569" s="15">
        <v>43831</v>
      </c>
      <c r="F3569" s="12">
        <v>327</v>
      </c>
      <c r="G3569" s="12">
        <v>65.399999999999977</v>
      </c>
      <c r="H3569" s="17">
        <v>1</v>
      </c>
      <c r="I3569" s="31">
        <v>19.999999999999993</v>
      </c>
      <c r="J3569" s="12">
        <v>261.60000000000002</v>
      </c>
      <c r="K3569" s="11" t="s">
        <v>20</v>
      </c>
      <c r="L3569" s="11" t="s">
        <v>100</v>
      </c>
      <c r="M3569" s="12">
        <v>94.83</v>
      </c>
      <c r="N3569" s="13">
        <v>166.77000000000004</v>
      </c>
    </row>
    <row r="3570" spans="1:14" x14ac:dyDescent="0.3">
      <c r="A3570" s="7" t="s">
        <v>331</v>
      </c>
      <c r="B3570" s="11" t="s">
        <v>332</v>
      </c>
      <c r="C3570" s="12">
        <v>1</v>
      </c>
      <c r="D3570" s="12">
        <v>1</v>
      </c>
      <c r="E3570" s="15">
        <v>43831</v>
      </c>
      <c r="F3570" s="12">
        <v>447</v>
      </c>
      <c r="G3570" s="12">
        <v>89.399999999999977</v>
      </c>
      <c r="H3570" s="17">
        <v>1</v>
      </c>
      <c r="I3570" s="31">
        <v>19.999999999999996</v>
      </c>
      <c r="J3570" s="12">
        <v>357.6</v>
      </c>
      <c r="K3570" s="11" t="s">
        <v>63</v>
      </c>
      <c r="L3570" s="11" t="s">
        <v>64</v>
      </c>
      <c r="M3570" s="12">
        <v>156.44999999999999</v>
      </c>
      <c r="N3570" s="13">
        <v>201.15000000000003</v>
      </c>
    </row>
    <row r="3571" spans="1:14" x14ac:dyDescent="0.3">
      <c r="A3571" s="7" t="s">
        <v>333</v>
      </c>
      <c r="B3571" s="11" t="s">
        <v>334</v>
      </c>
      <c r="C3571" s="12">
        <v>1</v>
      </c>
      <c r="D3571" s="12">
        <v>0</v>
      </c>
      <c r="E3571" s="15">
        <v>43831</v>
      </c>
      <c r="F3571" s="12">
        <v>168</v>
      </c>
      <c r="G3571" s="12">
        <v>33.599999999999994</v>
      </c>
      <c r="H3571" s="17">
        <v>1</v>
      </c>
      <c r="I3571" s="31">
        <v>19.999999999999996</v>
      </c>
      <c r="J3571" s="12">
        <v>134.4</v>
      </c>
      <c r="K3571" s="11" t="s">
        <v>11</v>
      </c>
      <c r="L3571" s="11" t="s">
        <v>121</v>
      </c>
      <c r="M3571" s="12">
        <v>75.600000000000009</v>
      </c>
      <c r="N3571" s="13">
        <v>58.8</v>
      </c>
    </row>
    <row r="3572" spans="1:14" x14ac:dyDescent="0.3">
      <c r="A3572" s="7" t="s">
        <v>336</v>
      </c>
      <c r="B3572" s="11" t="s">
        <v>337</v>
      </c>
      <c r="C3572" s="12">
        <v>1</v>
      </c>
      <c r="D3572" s="12">
        <v>1</v>
      </c>
      <c r="E3572" s="15">
        <v>43831</v>
      </c>
      <c r="F3572" s="12">
        <v>336</v>
      </c>
      <c r="G3572" s="12">
        <v>67.199999999999989</v>
      </c>
      <c r="H3572" s="17">
        <v>1</v>
      </c>
      <c r="I3572" s="31">
        <v>19.999999999999996</v>
      </c>
      <c r="J3572" s="12">
        <v>268.8</v>
      </c>
      <c r="K3572" s="11" t="s">
        <v>60</v>
      </c>
      <c r="L3572" s="11" t="s">
        <v>247</v>
      </c>
      <c r="M3572" s="12">
        <v>120.96</v>
      </c>
      <c r="N3572" s="13">
        <v>147.84000000000003</v>
      </c>
    </row>
    <row r="3573" spans="1:14" x14ac:dyDescent="0.3">
      <c r="A3573" s="7" t="s">
        <v>338</v>
      </c>
      <c r="B3573" s="11" t="s">
        <v>339</v>
      </c>
      <c r="C3573" s="12">
        <v>1</v>
      </c>
      <c r="D3573" s="12">
        <v>1</v>
      </c>
      <c r="E3573" s="15">
        <v>43831</v>
      </c>
      <c r="F3573" s="12">
        <v>345</v>
      </c>
      <c r="G3573" s="12">
        <v>69</v>
      </c>
      <c r="H3573" s="17">
        <v>1</v>
      </c>
      <c r="I3573" s="31">
        <v>20</v>
      </c>
      <c r="J3573" s="12">
        <v>276</v>
      </c>
      <c r="K3573" s="11" t="s">
        <v>63</v>
      </c>
      <c r="L3573" s="11" t="s">
        <v>116</v>
      </c>
      <c r="M3573" s="12">
        <v>106.95</v>
      </c>
      <c r="N3573" s="13">
        <v>169.05</v>
      </c>
    </row>
    <row r="3574" spans="1:14" x14ac:dyDescent="0.3">
      <c r="A3574" s="7" t="s">
        <v>340</v>
      </c>
      <c r="B3574" s="11" t="s">
        <v>341</v>
      </c>
      <c r="C3574" s="12">
        <v>1</v>
      </c>
      <c r="D3574" s="12">
        <v>0</v>
      </c>
      <c r="E3574" s="15">
        <v>43831</v>
      </c>
      <c r="F3574" s="12">
        <v>168</v>
      </c>
      <c r="G3574" s="12">
        <v>33.599999999999994</v>
      </c>
      <c r="H3574" s="17">
        <v>1</v>
      </c>
      <c r="I3574" s="31">
        <v>19.999999999999996</v>
      </c>
      <c r="J3574" s="12">
        <v>134.4</v>
      </c>
      <c r="K3574" s="11" t="s">
        <v>11</v>
      </c>
      <c r="L3574" s="11" t="s">
        <v>12</v>
      </c>
      <c r="M3574" s="12">
        <v>25.2</v>
      </c>
      <c r="N3574" s="13">
        <v>109.2</v>
      </c>
    </row>
    <row r="3575" spans="1:14" x14ac:dyDescent="0.3">
      <c r="A3575" s="7" t="s">
        <v>343</v>
      </c>
      <c r="B3575" s="11" t="s">
        <v>344</v>
      </c>
      <c r="C3575" s="12">
        <v>1</v>
      </c>
      <c r="D3575" s="12">
        <v>1</v>
      </c>
      <c r="E3575" s="15">
        <v>43831</v>
      </c>
      <c r="F3575" s="12">
        <v>240</v>
      </c>
      <c r="G3575" s="12">
        <v>48</v>
      </c>
      <c r="H3575" s="17">
        <v>1</v>
      </c>
      <c r="I3575" s="31">
        <v>20</v>
      </c>
      <c r="J3575" s="12">
        <v>192</v>
      </c>
      <c r="K3575" s="11" t="s">
        <v>14</v>
      </c>
      <c r="L3575" s="11" t="s">
        <v>17</v>
      </c>
      <c r="M3575" s="12">
        <v>43.199999999999996</v>
      </c>
      <c r="N3575" s="13">
        <v>148.80000000000001</v>
      </c>
    </row>
    <row r="3576" spans="1:14" x14ac:dyDescent="0.3">
      <c r="A3576" s="7" t="s">
        <v>345</v>
      </c>
      <c r="B3576" s="11" t="s">
        <v>346</v>
      </c>
      <c r="C3576" s="12">
        <v>1</v>
      </c>
      <c r="D3576" s="12">
        <v>1</v>
      </c>
      <c r="E3576" s="15">
        <v>43831</v>
      </c>
      <c r="F3576" s="12">
        <v>210</v>
      </c>
      <c r="G3576" s="12">
        <v>42</v>
      </c>
      <c r="H3576" s="17">
        <v>1</v>
      </c>
      <c r="I3576" s="31">
        <v>20</v>
      </c>
      <c r="J3576" s="12">
        <v>168</v>
      </c>
      <c r="K3576" s="11" t="s">
        <v>14</v>
      </c>
      <c r="L3576" s="11" t="s">
        <v>75</v>
      </c>
      <c r="M3576" s="12">
        <v>37.799999999999997</v>
      </c>
      <c r="N3576" s="13">
        <v>130.19999999999999</v>
      </c>
    </row>
    <row r="3577" spans="1:14" x14ac:dyDescent="0.3">
      <c r="A3577" s="7" t="s">
        <v>347</v>
      </c>
      <c r="B3577" s="11" t="s">
        <v>348</v>
      </c>
      <c r="C3577" s="12">
        <v>1</v>
      </c>
      <c r="D3577" s="12">
        <v>1</v>
      </c>
      <c r="E3577" s="15">
        <v>43831</v>
      </c>
      <c r="F3577" s="12">
        <v>205</v>
      </c>
      <c r="G3577" s="12">
        <v>41</v>
      </c>
      <c r="H3577" s="17">
        <v>1</v>
      </c>
      <c r="I3577" s="31">
        <v>20</v>
      </c>
      <c r="J3577" s="12">
        <v>164</v>
      </c>
      <c r="K3577" s="11" t="s">
        <v>14</v>
      </c>
      <c r="L3577" s="11" t="s">
        <v>87</v>
      </c>
      <c r="M3577" s="12">
        <v>36.9</v>
      </c>
      <c r="N3577" s="13">
        <v>127.1</v>
      </c>
    </row>
    <row r="3578" spans="1:14" x14ac:dyDescent="0.3">
      <c r="A3578" s="7" t="s">
        <v>349</v>
      </c>
      <c r="B3578" s="11" t="s">
        <v>350</v>
      </c>
      <c r="C3578" s="12">
        <v>1</v>
      </c>
      <c r="D3578" s="12">
        <v>0</v>
      </c>
      <c r="E3578" s="15">
        <v>43831</v>
      </c>
      <c r="F3578" s="12">
        <v>192</v>
      </c>
      <c r="G3578" s="12">
        <v>38.399999999999977</v>
      </c>
      <c r="H3578" s="17">
        <v>1</v>
      </c>
      <c r="I3578" s="31">
        <v>19.999999999999986</v>
      </c>
      <c r="J3578" s="12">
        <v>153.60000000000002</v>
      </c>
      <c r="K3578" s="11" t="s">
        <v>14</v>
      </c>
      <c r="L3578" s="11" t="s">
        <v>78</v>
      </c>
      <c r="M3578" s="12">
        <v>34.56</v>
      </c>
      <c r="N3578" s="13">
        <v>119.04000000000002</v>
      </c>
    </row>
    <row r="3579" spans="1:14" x14ac:dyDescent="0.3">
      <c r="A3579" s="7" t="s">
        <v>352</v>
      </c>
      <c r="B3579" s="11" t="s">
        <v>353</v>
      </c>
      <c r="C3579" s="12">
        <v>1</v>
      </c>
      <c r="D3579" s="12">
        <v>1</v>
      </c>
      <c r="E3579" s="15">
        <v>43831</v>
      </c>
      <c r="F3579" s="12">
        <v>258</v>
      </c>
      <c r="G3579" s="12">
        <v>51.599999999999994</v>
      </c>
      <c r="H3579" s="17">
        <v>1</v>
      </c>
      <c r="I3579" s="31">
        <v>20</v>
      </c>
      <c r="J3579" s="12">
        <v>206.4</v>
      </c>
      <c r="K3579" s="11" t="s">
        <v>20</v>
      </c>
      <c r="L3579" s="11" t="s">
        <v>105</v>
      </c>
      <c r="M3579" s="12">
        <v>72.240000000000009</v>
      </c>
      <c r="N3579" s="13">
        <v>134.16</v>
      </c>
    </row>
    <row r="3580" spans="1:14" x14ac:dyDescent="0.3">
      <c r="A3580" s="7" t="s">
        <v>354</v>
      </c>
      <c r="B3580" s="11" t="s">
        <v>355</v>
      </c>
      <c r="C3580" s="12">
        <v>1</v>
      </c>
      <c r="D3580" s="12">
        <v>1</v>
      </c>
      <c r="E3580" s="15">
        <v>43831</v>
      </c>
      <c r="F3580" s="12">
        <v>327</v>
      </c>
      <c r="G3580" s="12">
        <v>65.399999999999977</v>
      </c>
      <c r="H3580" s="17">
        <v>1</v>
      </c>
      <c r="I3580" s="31">
        <v>19.999999999999993</v>
      </c>
      <c r="J3580" s="12">
        <v>261.60000000000002</v>
      </c>
      <c r="K3580" s="11" t="s">
        <v>20</v>
      </c>
      <c r="L3580" s="11" t="s">
        <v>100</v>
      </c>
      <c r="M3580" s="12">
        <v>94.83</v>
      </c>
      <c r="N3580" s="13">
        <v>166.77000000000004</v>
      </c>
    </row>
    <row r="3581" spans="1:14" x14ac:dyDescent="0.3">
      <c r="A3581" s="7" t="s">
        <v>356</v>
      </c>
      <c r="B3581" s="11" t="s">
        <v>357</v>
      </c>
      <c r="C3581" s="12">
        <v>1</v>
      </c>
      <c r="D3581" s="12">
        <v>1</v>
      </c>
      <c r="E3581" s="15">
        <v>43831</v>
      </c>
      <c r="F3581" s="12">
        <v>317</v>
      </c>
      <c r="G3581" s="12">
        <v>63.399999999999977</v>
      </c>
      <c r="H3581" s="17">
        <v>1</v>
      </c>
      <c r="I3581" s="31">
        <v>19.999999999999993</v>
      </c>
      <c r="J3581" s="12">
        <v>253.60000000000002</v>
      </c>
      <c r="K3581" s="11" t="s">
        <v>60</v>
      </c>
      <c r="L3581" s="11" t="s">
        <v>245</v>
      </c>
      <c r="M3581" s="12">
        <v>98.27</v>
      </c>
      <c r="N3581" s="13">
        <v>155.33000000000004</v>
      </c>
    </row>
    <row r="3582" spans="1:14" x14ac:dyDescent="0.3">
      <c r="A3582" s="7" t="s">
        <v>358</v>
      </c>
      <c r="B3582" s="11" t="s">
        <v>359</v>
      </c>
      <c r="C3582" s="12">
        <v>1</v>
      </c>
      <c r="D3582" s="12">
        <v>0</v>
      </c>
      <c r="E3582" s="15">
        <v>43831</v>
      </c>
      <c r="F3582" s="12">
        <v>345</v>
      </c>
      <c r="G3582" s="12">
        <v>69</v>
      </c>
      <c r="H3582" s="17">
        <v>1</v>
      </c>
      <c r="I3582" s="31">
        <v>20</v>
      </c>
      <c r="J3582" s="12">
        <v>276</v>
      </c>
      <c r="K3582" s="11" t="s">
        <v>63</v>
      </c>
      <c r="L3582" s="11" t="s">
        <v>116</v>
      </c>
      <c r="M3582" s="12">
        <v>106.95</v>
      </c>
      <c r="N3582" s="13">
        <v>169.05</v>
      </c>
    </row>
    <row r="3583" spans="1:14" x14ac:dyDescent="0.3">
      <c r="A3583" s="7" t="s">
        <v>361</v>
      </c>
      <c r="B3583" s="11" t="s">
        <v>362</v>
      </c>
      <c r="C3583" s="12">
        <v>1</v>
      </c>
      <c r="D3583" s="12">
        <v>1</v>
      </c>
      <c r="E3583" s="15">
        <v>43831</v>
      </c>
      <c r="F3583" s="12">
        <v>168</v>
      </c>
      <c r="G3583" s="12">
        <v>33.599999999999994</v>
      </c>
      <c r="H3583" s="17">
        <v>1</v>
      </c>
      <c r="I3583" s="31">
        <v>19.999999999999996</v>
      </c>
      <c r="J3583" s="12">
        <v>134.4</v>
      </c>
      <c r="K3583" s="11" t="s">
        <v>11</v>
      </c>
      <c r="L3583" s="11" t="s">
        <v>121</v>
      </c>
      <c r="M3583" s="12">
        <v>75.600000000000009</v>
      </c>
      <c r="N3583" s="13">
        <v>58.8</v>
      </c>
    </row>
    <row r="3584" spans="1:14" x14ac:dyDescent="0.3">
      <c r="A3584" s="7" t="s">
        <v>363</v>
      </c>
      <c r="B3584" s="11" t="s">
        <v>364</v>
      </c>
      <c r="C3584" s="12">
        <v>1</v>
      </c>
      <c r="D3584" s="12">
        <v>1</v>
      </c>
      <c r="E3584" s="15">
        <v>43831</v>
      </c>
      <c r="F3584" s="12">
        <v>168</v>
      </c>
      <c r="G3584" s="12">
        <v>33.599999999999994</v>
      </c>
      <c r="H3584" s="17">
        <v>1</v>
      </c>
      <c r="I3584" s="31">
        <v>19.999999999999996</v>
      </c>
      <c r="J3584" s="12">
        <v>134.4</v>
      </c>
      <c r="K3584" s="11" t="s">
        <v>11</v>
      </c>
      <c r="L3584" s="11" t="s">
        <v>12</v>
      </c>
      <c r="M3584" s="12">
        <v>25.2</v>
      </c>
      <c r="N3584" s="13">
        <v>109.2</v>
      </c>
    </row>
    <row r="3585" spans="1:14" x14ac:dyDescent="0.3">
      <c r="A3585" s="7" t="s">
        <v>365</v>
      </c>
      <c r="B3585" s="11" t="s">
        <v>366</v>
      </c>
      <c r="C3585" s="12">
        <v>1</v>
      </c>
      <c r="D3585" s="12">
        <v>1</v>
      </c>
      <c r="E3585" s="15">
        <v>43831</v>
      </c>
      <c r="F3585" s="12">
        <v>240</v>
      </c>
      <c r="G3585" s="12">
        <v>48</v>
      </c>
      <c r="H3585" s="17">
        <v>1</v>
      </c>
      <c r="I3585" s="31">
        <v>20</v>
      </c>
      <c r="J3585" s="12">
        <v>192</v>
      </c>
      <c r="K3585" s="11" t="s">
        <v>14</v>
      </c>
      <c r="L3585" s="11" t="s">
        <v>17</v>
      </c>
      <c r="M3585" s="12">
        <v>43.199999999999996</v>
      </c>
      <c r="N3585" s="13">
        <v>148.80000000000001</v>
      </c>
    </row>
    <row r="3586" spans="1:14" x14ac:dyDescent="0.3">
      <c r="A3586" s="7" t="s">
        <v>367</v>
      </c>
      <c r="B3586" s="11" t="s">
        <v>368</v>
      </c>
      <c r="C3586" s="12">
        <v>1</v>
      </c>
      <c r="D3586" s="12">
        <v>0</v>
      </c>
      <c r="E3586" s="15">
        <v>43831</v>
      </c>
      <c r="F3586" s="12">
        <v>205</v>
      </c>
      <c r="G3586" s="12">
        <v>41</v>
      </c>
      <c r="H3586" s="17">
        <v>1</v>
      </c>
      <c r="I3586" s="31">
        <v>20</v>
      </c>
      <c r="J3586" s="12">
        <v>164</v>
      </c>
      <c r="K3586" s="11" t="s">
        <v>14</v>
      </c>
      <c r="L3586" s="11" t="s">
        <v>87</v>
      </c>
      <c r="M3586" s="12">
        <v>36.9</v>
      </c>
      <c r="N3586" s="13">
        <v>127.1</v>
      </c>
    </row>
    <row r="3587" spans="1:14" x14ac:dyDescent="0.3">
      <c r="A3587" s="7" t="s">
        <v>375</v>
      </c>
      <c r="B3587" s="11" t="s">
        <v>376</v>
      </c>
      <c r="C3587" s="12">
        <v>1</v>
      </c>
      <c r="D3587" s="12">
        <v>1</v>
      </c>
      <c r="E3587" s="15">
        <v>43831</v>
      </c>
      <c r="F3587" s="12">
        <v>327</v>
      </c>
      <c r="G3587" s="12">
        <v>65.399999999999977</v>
      </c>
      <c r="H3587" s="17">
        <v>1</v>
      </c>
      <c r="I3587" s="31">
        <v>19.999999999999993</v>
      </c>
      <c r="J3587" s="12">
        <v>261.60000000000002</v>
      </c>
      <c r="K3587" s="11" t="s">
        <v>20</v>
      </c>
      <c r="L3587" s="11" t="s">
        <v>100</v>
      </c>
      <c r="M3587" s="12">
        <v>94.83</v>
      </c>
      <c r="N3587" s="13">
        <v>166.77000000000004</v>
      </c>
    </row>
    <row r="3588" spans="1:14" x14ac:dyDescent="0.3">
      <c r="A3588" s="7" t="s">
        <v>377</v>
      </c>
      <c r="B3588" s="11" t="s">
        <v>378</v>
      </c>
      <c r="C3588" s="12">
        <v>1</v>
      </c>
      <c r="D3588" s="12">
        <v>1</v>
      </c>
      <c r="E3588" s="15">
        <v>43831</v>
      </c>
      <c r="F3588" s="12">
        <v>313</v>
      </c>
      <c r="G3588" s="12">
        <v>62.599999999999994</v>
      </c>
      <c r="H3588" s="17">
        <v>1</v>
      </c>
      <c r="I3588" s="31">
        <v>20</v>
      </c>
      <c r="J3588" s="12">
        <v>250.4</v>
      </c>
      <c r="K3588" s="11" t="s">
        <v>20</v>
      </c>
      <c r="L3588" s="11" t="s">
        <v>21</v>
      </c>
      <c r="M3588" s="12">
        <v>93.899999999999991</v>
      </c>
      <c r="N3588" s="13">
        <v>156.5</v>
      </c>
    </row>
    <row r="3589" spans="1:14" x14ac:dyDescent="0.3">
      <c r="A3589" s="7" t="s">
        <v>379</v>
      </c>
      <c r="B3589" s="11" t="s">
        <v>380</v>
      </c>
      <c r="C3589" s="12">
        <v>1</v>
      </c>
      <c r="D3589" s="12">
        <v>1</v>
      </c>
      <c r="E3589" s="15">
        <v>43831</v>
      </c>
      <c r="F3589" s="12">
        <v>258</v>
      </c>
      <c r="G3589" s="12">
        <v>51.599999999999994</v>
      </c>
      <c r="H3589" s="17">
        <v>1</v>
      </c>
      <c r="I3589" s="31">
        <v>20</v>
      </c>
      <c r="J3589" s="12">
        <v>206.4</v>
      </c>
      <c r="K3589" s="11" t="s">
        <v>20</v>
      </c>
      <c r="L3589" s="11" t="s">
        <v>105</v>
      </c>
      <c r="M3589" s="12">
        <v>72.240000000000009</v>
      </c>
      <c r="N3589" s="13">
        <v>134.16</v>
      </c>
    </row>
    <row r="3590" spans="1:14" x14ac:dyDescent="0.3">
      <c r="A3590" s="7" t="s">
        <v>381</v>
      </c>
      <c r="B3590" s="11" t="s">
        <v>382</v>
      </c>
      <c r="C3590" s="12">
        <v>1</v>
      </c>
      <c r="D3590" s="12">
        <v>1</v>
      </c>
      <c r="E3590" s="15">
        <v>43831</v>
      </c>
      <c r="F3590" s="12">
        <v>313</v>
      </c>
      <c r="G3590" s="12">
        <v>62.599999999999994</v>
      </c>
      <c r="H3590" s="17">
        <v>1</v>
      </c>
      <c r="I3590" s="31">
        <v>20</v>
      </c>
      <c r="J3590" s="12">
        <v>250.4</v>
      </c>
      <c r="K3590" s="11" t="s">
        <v>20</v>
      </c>
      <c r="L3590" s="11" t="s">
        <v>21</v>
      </c>
      <c r="M3590" s="12">
        <v>93.899999999999991</v>
      </c>
      <c r="N3590" s="13">
        <v>156.5</v>
      </c>
    </row>
    <row r="3591" spans="1:14" x14ac:dyDescent="0.3">
      <c r="A3591" s="7" t="s">
        <v>383</v>
      </c>
      <c r="B3591" s="11" t="s">
        <v>384</v>
      </c>
      <c r="C3591" s="12">
        <v>1</v>
      </c>
      <c r="D3591" s="12">
        <v>1</v>
      </c>
      <c r="E3591" s="15">
        <v>43831</v>
      </c>
      <c r="F3591" s="12">
        <v>336</v>
      </c>
      <c r="G3591" s="12">
        <v>67.199999999999989</v>
      </c>
      <c r="H3591" s="17">
        <v>1</v>
      </c>
      <c r="I3591" s="31">
        <v>19.999999999999996</v>
      </c>
      <c r="J3591" s="12">
        <v>268.8</v>
      </c>
      <c r="K3591" s="11" t="s">
        <v>60</v>
      </c>
      <c r="L3591" s="11" t="s">
        <v>247</v>
      </c>
      <c r="M3591" s="12">
        <v>120.96</v>
      </c>
      <c r="N3591" s="13">
        <v>147.84000000000003</v>
      </c>
    </row>
    <row r="3592" spans="1:14" x14ac:dyDescent="0.3">
      <c r="A3592" s="7" t="s">
        <v>385</v>
      </c>
      <c r="B3592" s="11" t="s">
        <v>386</v>
      </c>
      <c r="C3592" s="12">
        <v>1</v>
      </c>
      <c r="D3592" s="12">
        <v>1</v>
      </c>
      <c r="E3592" s="15">
        <v>43831</v>
      </c>
      <c r="F3592" s="12">
        <v>345</v>
      </c>
      <c r="G3592" s="12">
        <v>69</v>
      </c>
      <c r="H3592" s="17">
        <v>1</v>
      </c>
      <c r="I3592" s="31">
        <v>20</v>
      </c>
      <c r="J3592" s="12">
        <v>276</v>
      </c>
      <c r="K3592" s="11" t="s">
        <v>63</v>
      </c>
      <c r="L3592" s="11" t="s">
        <v>116</v>
      </c>
      <c r="M3592" s="12">
        <v>106.95</v>
      </c>
      <c r="N3592" s="13">
        <v>169.05</v>
      </c>
    </row>
    <row r="3593" spans="1:14" x14ac:dyDescent="0.3">
      <c r="A3593" s="7" t="s">
        <v>387</v>
      </c>
      <c r="B3593" s="11" t="s">
        <v>388</v>
      </c>
      <c r="C3593" s="12">
        <v>1</v>
      </c>
      <c r="D3593" s="12">
        <v>0</v>
      </c>
      <c r="E3593" s="15">
        <v>43831</v>
      </c>
      <c r="F3593" s="12">
        <v>144</v>
      </c>
      <c r="G3593" s="12">
        <v>28.799999999999997</v>
      </c>
      <c r="H3593" s="17">
        <v>1</v>
      </c>
      <c r="I3593" s="31">
        <v>20</v>
      </c>
      <c r="J3593" s="12">
        <v>115.2</v>
      </c>
      <c r="K3593" s="11" t="s">
        <v>11</v>
      </c>
      <c r="L3593" s="11" t="s">
        <v>119</v>
      </c>
      <c r="M3593" s="12">
        <v>66.240000000000009</v>
      </c>
      <c r="N3593" s="13">
        <v>48.959999999999994</v>
      </c>
    </row>
    <row r="3594" spans="1:14" x14ac:dyDescent="0.3">
      <c r="A3594" s="7" t="s">
        <v>390</v>
      </c>
      <c r="B3594" s="11" t="s">
        <v>391</v>
      </c>
      <c r="C3594" s="12">
        <v>1</v>
      </c>
      <c r="D3594" s="12">
        <v>1</v>
      </c>
      <c r="E3594" s="15">
        <v>43831</v>
      </c>
      <c r="F3594" s="12">
        <v>220</v>
      </c>
      <c r="G3594" s="12">
        <v>44</v>
      </c>
      <c r="H3594" s="17">
        <v>1</v>
      </c>
      <c r="I3594" s="31">
        <v>20</v>
      </c>
      <c r="J3594" s="12">
        <v>176</v>
      </c>
      <c r="K3594" s="11" t="s">
        <v>14</v>
      </c>
      <c r="L3594" s="11" t="s">
        <v>15</v>
      </c>
      <c r="M3594" s="12">
        <v>39.6</v>
      </c>
      <c r="N3594" s="13">
        <v>136.4</v>
      </c>
    </row>
    <row r="3595" spans="1:14" x14ac:dyDescent="0.3">
      <c r="A3595" s="7" t="s">
        <v>392</v>
      </c>
      <c r="B3595" s="11" t="s">
        <v>393</v>
      </c>
      <c r="C3595" s="12">
        <v>1</v>
      </c>
      <c r="D3595" s="12">
        <v>1</v>
      </c>
      <c r="E3595" s="15">
        <v>43831</v>
      </c>
      <c r="F3595" s="12">
        <v>192</v>
      </c>
      <c r="G3595" s="12">
        <v>38.399999999999977</v>
      </c>
      <c r="H3595" s="17">
        <v>1</v>
      </c>
      <c r="I3595" s="31">
        <v>19.999999999999986</v>
      </c>
      <c r="J3595" s="12">
        <v>153.60000000000002</v>
      </c>
      <c r="K3595" s="11" t="s">
        <v>14</v>
      </c>
      <c r="L3595" s="11" t="s">
        <v>78</v>
      </c>
      <c r="M3595" s="12">
        <v>34.56</v>
      </c>
      <c r="N3595" s="13">
        <v>119.04000000000002</v>
      </c>
    </row>
    <row r="3596" spans="1:14" x14ac:dyDescent="0.3">
      <c r="A3596" s="7" t="s">
        <v>394</v>
      </c>
      <c r="B3596" s="11" t="s">
        <v>395</v>
      </c>
      <c r="C3596" s="12">
        <v>1</v>
      </c>
      <c r="D3596" s="12">
        <v>1</v>
      </c>
      <c r="E3596" s="15">
        <v>43831</v>
      </c>
      <c r="F3596" s="12">
        <v>192</v>
      </c>
      <c r="G3596" s="12">
        <v>38.399999999999977</v>
      </c>
      <c r="H3596" s="17">
        <v>1</v>
      </c>
      <c r="I3596" s="31">
        <v>19.999999999999986</v>
      </c>
      <c r="J3596" s="12">
        <v>153.60000000000002</v>
      </c>
      <c r="K3596" s="11" t="s">
        <v>14</v>
      </c>
      <c r="L3596" s="11" t="s">
        <v>78</v>
      </c>
      <c r="M3596" s="12">
        <v>34.56</v>
      </c>
      <c r="N3596" s="13">
        <v>119.04000000000002</v>
      </c>
    </row>
    <row r="3597" spans="1:14" x14ac:dyDescent="0.3">
      <c r="A3597" s="7" t="s">
        <v>396</v>
      </c>
      <c r="B3597" s="11" t="s">
        <v>397</v>
      </c>
      <c r="C3597" s="12">
        <v>1</v>
      </c>
      <c r="D3597" s="12">
        <v>1</v>
      </c>
      <c r="E3597" s="15">
        <v>43831</v>
      </c>
      <c r="F3597" s="12">
        <v>255</v>
      </c>
      <c r="G3597" s="12">
        <v>51</v>
      </c>
      <c r="H3597" s="17">
        <v>1</v>
      </c>
      <c r="I3597" s="31">
        <v>20</v>
      </c>
      <c r="J3597" s="12">
        <v>204</v>
      </c>
      <c r="K3597" s="11" t="s">
        <v>20</v>
      </c>
      <c r="L3597" s="11" t="s">
        <v>102</v>
      </c>
      <c r="M3597" s="12">
        <v>66.3</v>
      </c>
      <c r="N3597" s="13">
        <v>137.69999999999999</v>
      </c>
    </row>
    <row r="3598" spans="1:14" x14ac:dyDescent="0.3">
      <c r="A3598" s="7" t="s">
        <v>398</v>
      </c>
      <c r="B3598" s="11" t="s">
        <v>399</v>
      </c>
      <c r="C3598" s="12">
        <v>1</v>
      </c>
      <c r="D3598" s="12">
        <v>1</v>
      </c>
      <c r="E3598" s="15">
        <v>43831</v>
      </c>
      <c r="F3598" s="12">
        <v>313</v>
      </c>
      <c r="G3598" s="12">
        <v>62.599999999999994</v>
      </c>
      <c r="H3598" s="17">
        <v>1</v>
      </c>
      <c r="I3598" s="31">
        <v>20</v>
      </c>
      <c r="J3598" s="12">
        <v>250.4</v>
      </c>
      <c r="K3598" s="11" t="s">
        <v>20</v>
      </c>
      <c r="L3598" s="11" t="s">
        <v>21</v>
      </c>
      <c r="M3598" s="12">
        <v>93.899999999999991</v>
      </c>
      <c r="N3598" s="13">
        <v>156.5</v>
      </c>
    </row>
    <row r="3599" spans="1:14" x14ac:dyDescent="0.3">
      <c r="A3599" s="7" t="s">
        <v>400</v>
      </c>
      <c r="B3599" s="11" t="s">
        <v>401</v>
      </c>
      <c r="C3599" s="12">
        <v>1</v>
      </c>
      <c r="D3599" s="12">
        <v>1</v>
      </c>
      <c r="E3599" s="15">
        <v>43831</v>
      </c>
      <c r="F3599" s="12">
        <v>255</v>
      </c>
      <c r="G3599" s="12">
        <v>51</v>
      </c>
      <c r="H3599" s="17">
        <v>1</v>
      </c>
      <c r="I3599" s="31">
        <v>20</v>
      </c>
      <c r="J3599" s="12">
        <v>204</v>
      </c>
      <c r="K3599" s="11" t="s">
        <v>20</v>
      </c>
      <c r="L3599" s="11" t="s">
        <v>102</v>
      </c>
      <c r="M3599" s="12">
        <v>66.3</v>
      </c>
      <c r="N3599" s="13">
        <v>137.69999999999999</v>
      </c>
    </row>
    <row r="3600" spans="1:14" x14ac:dyDescent="0.3">
      <c r="A3600" s="7" t="s">
        <v>402</v>
      </c>
      <c r="B3600" s="11" t="s">
        <v>403</v>
      </c>
      <c r="C3600" s="12">
        <v>1</v>
      </c>
      <c r="D3600" s="12">
        <v>0</v>
      </c>
      <c r="E3600" s="15">
        <v>43831</v>
      </c>
      <c r="F3600" s="12">
        <v>951</v>
      </c>
      <c r="G3600" s="12">
        <v>190.19999999999993</v>
      </c>
      <c r="H3600" s="17">
        <v>1</v>
      </c>
      <c r="I3600" s="31">
        <v>19.999999999999993</v>
      </c>
      <c r="J3600" s="12">
        <v>760.80000000000007</v>
      </c>
      <c r="K3600" s="11" t="s">
        <v>23</v>
      </c>
      <c r="L3600" s="11" t="s">
        <v>24</v>
      </c>
      <c r="M3600" s="12">
        <v>247.26</v>
      </c>
      <c r="N3600" s="13">
        <v>513.54000000000008</v>
      </c>
    </row>
    <row r="3601" spans="1:14" x14ac:dyDescent="0.3">
      <c r="A3601" s="7" t="s">
        <v>410</v>
      </c>
      <c r="B3601" s="11" t="s">
        <v>411</v>
      </c>
      <c r="C3601" s="12">
        <v>1</v>
      </c>
      <c r="D3601" s="12">
        <v>1</v>
      </c>
      <c r="E3601" s="15">
        <v>43831</v>
      </c>
      <c r="F3601" s="12">
        <v>447</v>
      </c>
      <c r="G3601" s="12">
        <v>89.399999999999977</v>
      </c>
      <c r="H3601" s="17">
        <v>1</v>
      </c>
      <c r="I3601" s="31">
        <v>19.999999999999996</v>
      </c>
      <c r="J3601" s="12">
        <v>357.6</v>
      </c>
      <c r="K3601" s="11" t="s">
        <v>63</v>
      </c>
      <c r="L3601" s="11" t="s">
        <v>64</v>
      </c>
      <c r="M3601" s="12">
        <v>156.44999999999999</v>
      </c>
      <c r="N3601" s="13">
        <v>201.15000000000003</v>
      </c>
    </row>
    <row r="3602" spans="1:14" x14ac:dyDescent="0.3">
      <c r="A3602" s="7" t="s">
        <v>412</v>
      </c>
      <c r="B3602" s="11" t="s">
        <v>413</v>
      </c>
      <c r="C3602" s="12">
        <v>1</v>
      </c>
      <c r="D3602" s="12">
        <v>1</v>
      </c>
      <c r="E3602" s="15">
        <v>43831</v>
      </c>
      <c r="F3602" s="12">
        <v>172</v>
      </c>
      <c r="G3602" s="12">
        <v>34.400000000000006</v>
      </c>
      <c r="H3602" s="17">
        <v>1</v>
      </c>
      <c r="I3602" s="31">
        <v>20.000000000000004</v>
      </c>
      <c r="J3602" s="12">
        <v>137.6</v>
      </c>
      <c r="K3602" s="11" t="s">
        <v>11</v>
      </c>
      <c r="L3602" s="11" t="s">
        <v>71</v>
      </c>
      <c r="M3602" s="12">
        <v>65.36</v>
      </c>
      <c r="N3602" s="13">
        <v>72.239999999999995</v>
      </c>
    </row>
    <row r="3603" spans="1:14" x14ac:dyDescent="0.3">
      <c r="A3603" s="7" t="s">
        <v>414</v>
      </c>
      <c r="B3603" s="11" t="s">
        <v>415</v>
      </c>
      <c r="C3603" s="12">
        <v>1</v>
      </c>
      <c r="D3603" s="12">
        <v>1</v>
      </c>
      <c r="E3603" s="15">
        <v>43831</v>
      </c>
      <c r="F3603" s="12">
        <v>220</v>
      </c>
      <c r="G3603" s="12">
        <v>44</v>
      </c>
      <c r="H3603" s="17">
        <v>1</v>
      </c>
      <c r="I3603" s="31">
        <v>20</v>
      </c>
      <c r="J3603" s="12">
        <v>176</v>
      </c>
      <c r="K3603" s="11" t="s">
        <v>14</v>
      </c>
      <c r="L3603" s="11" t="s">
        <v>15</v>
      </c>
      <c r="M3603" s="12">
        <v>39.6</v>
      </c>
      <c r="N3603" s="13">
        <v>136.4</v>
      </c>
    </row>
    <row r="3604" spans="1:14" x14ac:dyDescent="0.3">
      <c r="A3604" s="7" t="s">
        <v>416</v>
      </c>
      <c r="B3604" s="11" t="s">
        <v>417</v>
      </c>
      <c r="C3604" s="12">
        <v>1</v>
      </c>
      <c r="D3604" s="12">
        <v>0</v>
      </c>
      <c r="E3604" s="15">
        <v>43831</v>
      </c>
      <c r="F3604" s="12">
        <v>220</v>
      </c>
      <c r="G3604" s="12">
        <v>44</v>
      </c>
      <c r="H3604" s="17">
        <v>1</v>
      </c>
      <c r="I3604" s="31">
        <v>20</v>
      </c>
      <c r="J3604" s="12">
        <v>176</v>
      </c>
      <c r="K3604" s="11" t="s">
        <v>14</v>
      </c>
      <c r="L3604" s="11" t="s">
        <v>15</v>
      </c>
      <c r="M3604" s="12">
        <v>39.6</v>
      </c>
      <c r="N3604" s="13">
        <v>136.4</v>
      </c>
    </row>
    <row r="3605" spans="1:14" x14ac:dyDescent="0.3">
      <c r="A3605" s="7" t="s">
        <v>419</v>
      </c>
      <c r="B3605" s="11" t="s">
        <v>420</v>
      </c>
      <c r="C3605" s="12">
        <v>1</v>
      </c>
      <c r="D3605" s="12">
        <v>1</v>
      </c>
      <c r="E3605" s="15">
        <v>43831</v>
      </c>
      <c r="F3605" s="12">
        <v>327</v>
      </c>
      <c r="G3605" s="12">
        <v>65.399999999999977</v>
      </c>
      <c r="H3605" s="17">
        <v>1</v>
      </c>
      <c r="I3605" s="31">
        <v>19.999999999999993</v>
      </c>
      <c r="J3605" s="12">
        <v>261.60000000000002</v>
      </c>
      <c r="K3605" s="11" t="s">
        <v>20</v>
      </c>
      <c r="L3605" s="11" t="s">
        <v>100</v>
      </c>
      <c r="M3605" s="12">
        <v>94.83</v>
      </c>
      <c r="N3605" s="13">
        <v>166.77000000000004</v>
      </c>
    </row>
    <row r="3606" spans="1:14" x14ac:dyDescent="0.3">
      <c r="A3606" s="7" t="s">
        <v>421</v>
      </c>
      <c r="B3606" s="11" t="s">
        <v>422</v>
      </c>
      <c r="C3606" s="12">
        <v>1</v>
      </c>
      <c r="D3606" s="12">
        <v>1</v>
      </c>
      <c r="E3606" s="15">
        <v>43831</v>
      </c>
      <c r="F3606" s="12">
        <v>327</v>
      </c>
      <c r="G3606" s="12">
        <v>65.399999999999977</v>
      </c>
      <c r="H3606" s="17">
        <v>1</v>
      </c>
      <c r="I3606" s="31">
        <v>19.999999999999993</v>
      </c>
      <c r="J3606" s="12">
        <v>261.60000000000002</v>
      </c>
      <c r="K3606" s="11" t="s">
        <v>20</v>
      </c>
      <c r="L3606" s="11" t="s">
        <v>100</v>
      </c>
      <c r="M3606" s="12">
        <v>94.83</v>
      </c>
      <c r="N3606" s="13">
        <v>166.77000000000004</v>
      </c>
    </row>
    <row r="3607" spans="1:14" x14ac:dyDescent="0.3">
      <c r="A3607" s="7" t="s">
        <v>423</v>
      </c>
      <c r="B3607" s="11" t="s">
        <v>424</v>
      </c>
      <c r="C3607" s="12">
        <v>1</v>
      </c>
      <c r="D3607" s="12">
        <v>1</v>
      </c>
      <c r="E3607" s="15">
        <v>43831</v>
      </c>
      <c r="F3607" s="12">
        <v>327</v>
      </c>
      <c r="G3607" s="12">
        <v>65.399999999999977</v>
      </c>
      <c r="H3607" s="17">
        <v>1</v>
      </c>
      <c r="I3607" s="31">
        <v>19.999999999999993</v>
      </c>
      <c r="J3607" s="12">
        <v>261.60000000000002</v>
      </c>
      <c r="K3607" s="11" t="s">
        <v>20</v>
      </c>
      <c r="L3607" s="11" t="s">
        <v>100</v>
      </c>
      <c r="M3607" s="12">
        <v>94.83</v>
      </c>
      <c r="N3607" s="13">
        <v>166.77000000000004</v>
      </c>
    </row>
    <row r="3608" spans="1:14" x14ac:dyDescent="0.3">
      <c r="A3608" s="7" t="s">
        <v>425</v>
      </c>
      <c r="B3608" s="11" t="s">
        <v>426</v>
      </c>
      <c r="C3608" s="12">
        <v>1</v>
      </c>
      <c r="D3608" s="12">
        <v>1</v>
      </c>
      <c r="E3608" s="15">
        <v>43831</v>
      </c>
      <c r="F3608" s="12">
        <v>313</v>
      </c>
      <c r="G3608" s="12">
        <v>62.599999999999994</v>
      </c>
      <c r="H3608" s="17">
        <v>1</v>
      </c>
      <c r="I3608" s="31">
        <v>20</v>
      </c>
      <c r="J3608" s="12">
        <v>250.4</v>
      </c>
      <c r="K3608" s="11" t="s">
        <v>20</v>
      </c>
      <c r="L3608" s="11" t="s">
        <v>21</v>
      </c>
      <c r="M3608" s="12">
        <v>93.899999999999991</v>
      </c>
      <c r="N3608" s="13">
        <v>156.5</v>
      </c>
    </row>
    <row r="3609" spans="1:14" x14ac:dyDescent="0.3">
      <c r="A3609" s="7" t="s">
        <v>427</v>
      </c>
      <c r="B3609" s="11" t="s">
        <v>428</v>
      </c>
      <c r="C3609" s="12">
        <v>1</v>
      </c>
      <c r="D3609" s="12">
        <v>1</v>
      </c>
      <c r="E3609" s="15">
        <v>43831</v>
      </c>
      <c r="F3609" s="12">
        <v>951</v>
      </c>
      <c r="G3609" s="12">
        <v>190.19999999999993</v>
      </c>
      <c r="H3609" s="17">
        <v>1</v>
      </c>
      <c r="I3609" s="31">
        <v>19.999999999999993</v>
      </c>
      <c r="J3609" s="12">
        <v>760.80000000000007</v>
      </c>
      <c r="K3609" s="11" t="s">
        <v>23</v>
      </c>
      <c r="L3609" s="11" t="s">
        <v>24</v>
      </c>
      <c r="M3609" s="12">
        <v>247.26000000000002</v>
      </c>
      <c r="N3609" s="13">
        <v>513.54000000000008</v>
      </c>
    </row>
    <row r="3610" spans="1:14" x14ac:dyDescent="0.3">
      <c r="A3610" s="7" t="s">
        <v>429</v>
      </c>
      <c r="B3610" s="11" t="s">
        <v>430</v>
      </c>
      <c r="C3610" s="12">
        <v>1</v>
      </c>
      <c r="D3610" s="12">
        <v>0</v>
      </c>
      <c r="E3610" s="15">
        <v>43831</v>
      </c>
      <c r="F3610" s="12">
        <v>526</v>
      </c>
      <c r="G3610" s="12">
        <v>105.19999999999999</v>
      </c>
      <c r="H3610" s="17">
        <v>1</v>
      </c>
      <c r="I3610" s="31">
        <v>20</v>
      </c>
      <c r="J3610" s="12">
        <v>420.8</v>
      </c>
      <c r="K3610" s="11" t="s">
        <v>23</v>
      </c>
      <c r="L3610" s="11" t="s">
        <v>183</v>
      </c>
      <c r="M3610" s="12">
        <v>210.4</v>
      </c>
      <c r="N3610" s="13">
        <v>210.4</v>
      </c>
    </row>
    <row r="3611" spans="1:14" x14ac:dyDescent="0.3">
      <c r="A3611" s="7" t="s">
        <v>432</v>
      </c>
      <c r="B3611" s="11" t="s">
        <v>433</v>
      </c>
      <c r="C3611" s="12">
        <v>1</v>
      </c>
      <c r="D3611" s="12">
        <v>1</v>
      </c>
      <c r="E3611" s="15">
        <v>43831</v>
      </c>
      <c r="F3611" s="12">
        <v>447</v>
      </c>
      <c r="G3611" s="12">
        <v>89.399999999999977</v>
      </c>
      <c r="H3611" s="17">
        <v>1</v>
      </c>
      <c r="I3611" s="31">
        <v>19.999999999999996</v>
      </c>
      <c r="J3611" s="12">
        <v>357.6</v>
      </c>
      <c r="K3611" s="11" t="s">
        <v>63</v>
      </c>
      <c r="L3611" s="11" t="s">
        <v>64</v>
      </c>
      <c r="M3611" s="12">
        <v>156.44999999999999</v>
      </c>
      <c r="N3611" s="13">
        <v>201.15000000000003</v>
      </c>
    </row>
    <row r="3612" spans="1:14" x14ac:dyDescent="0.3">
      <c r="A3612" s="7" t="s">
        <v>434</v>
      </c>
      <c r="B3612" s="11" t="s">
        <v>435</v>
      </c>
      <c r="C3612" s="12">
        <v>1</v>
      </c>
      <c r="D3612" s="12">
        <v>1</v>
      </c>
      <c r="E3612" s="15">
        <v>43831</v>
      </c>
      <c r="F3612" s="12">
        <v>144</v>
      </c>
      <c r="G3612" s="12">
        <v>28.799999999999997</v>
      </c>
      <c r="H3612" s="17">
        <v>1</v>
      </c>
      <c r="I3612" s="31">
        <v>20</v>
      </c>
      <c r="J3612" s="12">
        <v>115.2</v>
      </c>
      <c r="K3612" s="11" t="s">
        <v>11</v>
      </c>
      <c r="L3612" s="11" t="s">
        <v>119</v>
      </c>
      <c r="M3612" s="12">
        <v>66.240000000000009</v>
      </c>
      <c r="N3612" s="13">
        <v>48.959999999999994</v>
      </c>
    </row>
    <row r="3613" spans="1:14" x14ac:dyDescent="0.3">
      <c r="A3613" s="7" t="s">
        <v>436</v>
      </c>
      <c r="B3613" s="11" t="s">
        <v>437</v>
      </c>
      <c r="C3613" s="12">
        <v>1</v>
      </c>
      <c r="D3613" s="12">
        <v>0</v>
      </c>
      <c r="E3613" s="15">
        <v>43831</v>
      </c>
      <c r="F3613" s="12">
        <v>192</v>
      </c>
      <c r="G3613" s="12">
        <v>38.399999999999977</v>
      </c>
      <c r="H3613" s="17">
        <v>1</v>
      </c>
      <c r="I3613" s="31">
        <v>19.999999999999986</v>
      </c>
      <c r="J3613" s="12">
        <v>153.60000000000002</v>
      </c>
      <c r="K3613" s="11" t="s">
        <v>14</v>
      </c>
      <c r="L3613" s="11" t="s">
        <v>78</v>
      </c>
      <c r="M3613" s="12">
        <v>34.56</v>
      </c>
      <c r="N3613" s="13">
        <v>119.04000000000002</v>
      </c>
    </row>
    <row r="3614" spans="1:14" x14ac:dyDescent="0.3">
      <c r="A3614" s="7" t="s">
        <v>631</v>
      </c>
      <c r="B3614" s="11" t="s">
        <v>633</v>
      </c>
      <c r="C3614" s="12">
        <v>0</v>
      </c>
      <c r="D3614" s="12">
        <v>1</v>
      </c>
      <c r="E3614" s="15">
        <v>43831</v>
      </c>
      <c r="F3614" s="12">
        <v>240</v>
      </c>
      <c r="G3614" s="12">
        <v>48</v>
      </c>
      <c r="H3614" s="17">
        <v>1</v>
      </c>
      <c r="I3614" s="31">
        <v>20</v>
      </c>
      <c r="J3614" s="12">
        <v>192</v>
      </c>
      <c r="K3614" s="11" t="s">
        <v>14</v>
      </c>
      <c r="L3614" s="11" t="s">
        <v>17</v>
      </c>
      <c r="M3614" s="12">
        <v>43.199999999999996</v>
      </c>
      <c r="N3614" s="13">
        <v>148.80000000000001</v>
      </c>
    </row>
    <row r="3615" spans="1:14" x14ac:dyDescent="0.3">
      <c r="A3615" s="7" t="s">
        <v>678</v>
      </c>
      <c r="B3615" s="11" t="s">
        <v>681</v>
      </c>
      <c r="C3615" s="12">
        <v>0</v>
      </c>
      <c r="D3615" s="12">
        <v>0</v>
      </c>
      <c r="E3615" s="15">
        <v>43831</v>
      </c>
      <c r="F3615" s="12">
        <v>144</v>
      </c>
      <c r="G3615" s="12">
        <v>0</v>
      </c>
      <c r="H3615" s="17">
        <v>0</v>
      </c>
      <c r="I3615" s="31">
        <v>0</v>
      </c>
      <c r="J3615" s="12">
        <v>144</v>
      </c>
      <c r="K3615" s="11" t="s">
        <v>11</v>
      </c>
      <c r="L3615" s="11" t="s">
        <v>119</v>
      </c>
      <c r="M3615" s="12">
        <v>66.240000000000009</v>
      </c>
      <c r="N3615" s="13">
        <v>77.759999999999991</v>
      </c>
    </row>
    <row r="3616" spans="1:14" x14ac:dyDescent="0.3">
      <c r="A3616" s="7" t="s">
        <v>693</v>
      </c>
      <c r="B3616" s="11" t="s">
        <v>695</v>
      </c>
      <c r="C3616" s="12">
        <v>0</v>
      </c>
      <c r="D3616" s="12">
        <v>0</v>
      </c>
      <c r="E3616" s="15">
        <v>43831</v>
      </c>
      <c r="F3616" s="12">
        <v>205</v>
      </c>
      <c r="G3616" s="12">
        <v>0</v>
      </c>
      <c r="H3616" s="17">
        <v>0</v>
      </c>
      <c r="I3616" s="31">
        <v>0</v>
      </c>
      <c r="J3616" s="12">
        <v>205</v>
      </c>
      <c r="K3616" s="11" t="s">
        <v>14</v>
      </c>
      <c r="L3616" s="11" t="s">
        <v>87</v>
      </c>
      <c r="M3616" s="12">
        <v>36.9</v>
      </c>
      <c r="N3616" s="13">
        <v>168.1</v>
      </c>
    </row>
    <row r="3617" spans="1:14" x14ac:dyDescent="0.3">
      <c r="A3617" s="7" t="s">
        <v>5198</v>
      </c>
      <c r="B3617" s="11" t="s">
        <v>5199</v>
      </c>
      <c r="C3617" s="12">
        <v>1</v>
      </c>
      <c r="D3617" s="12">
        <v>1</v>
      </c>
      <c r="E3617" s="15">
        <v>43831</v>
      </c>
      <c r="F3617" s="12">
        <v>447</v>
      </c>
      <c r="G3617" s="12">
        <v>0</v>
      </c>
      <c r="H3617" s="17">
        <v>0</v>
      </c>
      <c r="I3617" s="31">
        <v>0</v>
      </c>
      <c r="J3617" s="12">
        <v>447</v>
      </c>
      <c r="K3617" s="11" t="s">
        <v>63</v>
      </c>
      <c r="L3617" s="11" t="s">
        <v>64</v>
      </c>
      <c r="M3617" s="12">
        <v>156.44999999999999</v>
      </c>
      <c r="N3617" s="13">
        <v>290.55</v>
      </c>
    </row>
    <row r="3618" spans="1:14" x14ac:dyDescent="0.3">
      <c r="A3618" s="7" t="s">
        <v>5200</v>
      </c>
      <c r="B3618" s="11" t="s">
        <v>5201</v>
      </c>
      <c r="C3618" s="12">
        <v>1</v>
      </c>
      <c r="D3618" s="12">
        <v>0</v>
      </c>
      <c r="E3618" s="15">
        <v>43831</v>
      </c>
      <c r="F3618" s="12">
        <v>345</v>
      </c>
      <c r="G3618" s="12">
        <v>0</v>
      </c>
      <c r="H3618" s="17">
        <v>0</v>
      </c>
      <c r="I3618" s="31">
        <v>0</v>
      </c>
      <c r="J3618" s="12">
        <v>345</v>
      </c>
      <c r="K3618" s="11" t="s">
        <v>63</v>
      </c>
      <c r="L3618" s="11" t="s">
        <v>116</v>
      </c>
      <c r="M3618" s="12">
        <v>106.95</v>
      </c>
      <c r="N3618" s="13">
        <v>238.05</v>
      </c>
    </row>
    <row r="3619" spans="1:14" x14ac:dyDescent="0.3">
      <c r="A3619" s="7" t="s">
        <v>5203</v>
      </c>
      <c r="B3619" s="11" t="s">
        <v>5204</v>
      </c>
      <c r="C3619" s="12">
        <v>1</v>
      </c>
      <c r="D3619" s="12">
        <v>1</v>
      </c>
      <c r="E3619" s="15">
        <v>43831</v>
      </c>
      <c r="F3619" s="12">
        <v>168</v>
      </c>
      <c r="G3619" s="12">
        <v>0</v>
      </c>
      <c r="H3619" s="17">
        <v>0</v>
      </c>
      <c r="I3619" s="31">
        <v>0</v>
      </c>
      <c r="J3619" s="12">
        <v>168</v>
      </c>
      <c r="K3619" s="11" t="s">
        <v>11</v>
      </c>
      <c r="L3619" s="11" t="s">
        <v>121</v>
      </c>
      <c r="M3619" s="12">
        <v>75.600000000000009</v>
      </c>
      <c r="N3619" s="13">
        <v>92.399999999999991</v>
      </c>
    </row>
    <row r="3620" spans="1:14" x14ac:dyDescent="0.3">
      <c r="A3620" s="7" t="s">
        <v>5205</v>
      </c>
      <c r="B3620" s="11" t="s">
        <v>5206</v>
      </c>
      <c r="C3620" s="12">
        <v>1</v>
      </c>
      <c r="D3620" s="12">
        <v>0</v>
      </c>
      <c r="E3620" s="15">
        <v>43831</v>
      </c>
      <c r="F3620" s="12">
        <v>172</v>
      </c>
      <c r="G3620" s="12">
        <v>0</v>
      </c>
      <c r="H3620" s="17">
        <v>0</v>
      </c>
      <c r="I3620" s="31">
        <v>0</v>
      </c>
      <c r="J3620" s="12">
        <v>172</v>
      </c>
      <c r="K3620" s="11" t="s">
        <v>11</v>
      </c>
      <c r="L3620" s="11" t="s">
        <v>71</v>
      </c>
      <c r="M3620" s="12">
        <v>65.36</v>
      </c>
      <c r="N3620" s="13">
        <v>106.64</v>
      </c>
    </row>
    <row r="3621" spans="1:14" x14ac:dyDescent="0.3">
      <c r="A3621" s="7" t="s">
        <v>5209</v>
      </c>
      <c r="B3621" s="11" t="s">
        <v>5210</v>
      </c>
      <c r="C3621" s="12">
        <v>1</v>
      </c>
      <c r="D3621" s="12">
        <v>1</v>
      </c>
      <c r="E3621" s="15">
        <v>43831</v>
      </c>
      <c r="F3621" s="12">
        <v>220</v>
      </c>
      <c r="G3621" s="12">
        <v>0</v>
      </c>
      <c r="H3621" s="17">
        <v>0</v>
      </c>
      <c r="I3621" s="31">
        <v>0</v>
      </c>
      <c r="J3621" s="12">
        <v>220</v>
      </c>
      <c r="K3621" s="11" t="s">
        <v>14</v>
      </c>
      <c r="L3621" s="11" t="s">
        <v>15</v>
      </c>
      <c r="M3621" s="12">
        <v>39.6</v>
      </c>
      <c r="N3621" s="13">
        <v>180.4</v>
      </c>
    </row>
    <row r="3622" spans="1:14" x14ac:dyDescent="0.3">
      <c r="A3622" s="7" t="s">
        <v>5211</v>
      </c>
      <c r="B3622" s="11" t="s">
        <v>5212</v>
      </c>
      <c r="C3622" s="12">
        <v>1</v>
      </c>
      <c r="D3622" s="12">
        <v>1</v>
      </c>
      <c r="E3622" s="15">
        <v>43831</v>
      </c>
      <c r="F3622" s="12">
        <v>210</v>
      </c>
      <c r="G3622" s="12">
        <v>0</v>
      </c>
      <c r="H3622" s="17">
        <v>0</v>
      </c>
      <c r="I3622" s="31">
        <v>0</v>
      </c>
      <c r="J3622" s="12">
        <v>210</v>
      </c>
      <c r="K3622" s="11" t="s">
        <v>14</v>
      </c>
      <c r="L3622" s="11" t="s">
        <v>75</v>
      </c>
      <c r="M3622" s="12">
        <v>37.799999999999997</v>
      </c>
      <c r="N3622" s="13">
        <v>172.2</v>
      </c>
    </row>
    <row r="3623" spans="1:14" x14ac:dyDescent="0.3">
      <c r="A3623" s="7" t="s">
        <v>5213</v>
      </c>
      <c r="B3623" s="11" t="s">
        <v>5214</v>
      </c>
      <c r="C3623" s="12">
        <v>1</v>
      </c>
      <c r="D3623" s="12">
        <v>1</v>
      </c>
      <c r="E3623" s="15">
        <v>43831</v>
      </c>
      <c r="F3623" s="12">
        <v>220</v>
      </c>
      <c r="G3623" s="12">
        <v>0</v>
      </c>
      <c r="H3623" s="17">
        <v>0</v>
      </c>
      <c r="I3623" s="31">
        <v>0</v>
      </c>
      <c r="J3623" s="12">
        <v>220</v>
      </c>
      <c r="K3623" s="11" t="s">
        <v>14</v>
      </c>
      <c r="L3623" s="11" t="s">
        <v>15</v>
      </c>
      <c r="M3623" s="12">
        <v>39.6</v>
      </c>
      <c r="N3623" s="13">
        <v>180.4</v>
      </c>
    </row>
    <row r="3624" spans="1:14" x14ac:dyDescent="0.3">
      <c r="A3624" s="7" t="s">
        <v>5215</v>
      </c>
      <c r="B3624" s="11" t="s">
        <v>5216</v>
      </c>
      <c r="C3624" s="12">
        <v>1</v>
      </c>
      <c r="D3624" s="12">
        <v>1</v>
      </c>
      <c r="E3624" s="15">
        <v>43831</v>
      </c>
      <c r="F3624" s="12">
        <v>538</v>
      </c>
      <c r="G3624" s="12">
        <v>0</v>
      </c>
      <c r="H3624" s="17">
        <v>0</v>
      </c>
      <c r="I3624" s="31">
        <v>0</v>
      </c>
      <c r="J3624" s="12">
        <v>538</v>
      </c>
      <c r="K3624" s="11" t="s">
        <v>44</v>
      </c>
      <c r="L3624" s="11" t="s">
        <v>47</v>
      </c>
      <c r="M3624" s="12">
        <v>145.26000000000002</v>
      </c>
      <c r="N3624" s="13">
        <v>392.74</v>
      </c>
    </row>
    <row r="3625" spans="1:14" x14ac:dyDescent="0.3">
      <c r="A3625" s="7" t="s">
        <v>5217</v>
      </c>
      <c r="B3625" s="11" t="s">
        <v>5218</v>
      </c>
      <c r="C3625" s="12">
        <v>1</v>
      </c>
      <c r="D3625" s="12">
        <v>1</v>
      </c>
      <c r="E3625" s="15">
        <v>43831</v>
      </c>
      <c r="F3625" s="12">
        <v>295</v>
      </c>
      <c r="G3625" s="12">
        <v>0</v>
      </c>
      <c r="H3625" s="17">
        <v>0</v>
      </c>
      <c r="I3625" s="31">
        <v>0</v>
      </c>
      <c r="J3625" s="12">
        <v>295</v>
      </c>
      <c r="K3625" s="11" t="s">
        <v>60</v>
      </c>
      <c r="L3625" s="11" t="s">
        <v>729</v>
      </c>
      <c r="M3625" s="12">
        <v>97.350000000000009</v>
      </c>
      <c r="N3625" s="13">
        <v>197.64999999999998</v>
      </c>
    </row>
    <row r="3626" spans="1:14" x14ac:dyDescent="0.3">
      <c r="A3626" s="7" t="s">
        <v>5219</v>
      </c>
      <c r="B3626" s="11" t="s">
        <v>5220</v>
      </c>
      <c r="C3626" s="12">
        <v>1</v>
      </c>
      <c r="D3626" s="12">
        <v>0</v>
      </c>
      <c r="E3626" s="15">
        <v>43831</v>
      </c>
      <c r="F3626" s="12">
        <v>383</v>
      </c>
      <c r="G3626" s="12">
        <v>0</v>
      </c>
      <c r="H3626" s="17">
        <v>0</v>
      </c>
      <c r="I3626" s="31">
        <v>0</v>
      </c>
      <c r="J3626" s="12">
        <v>383</v>
      </c>
      <c r="K3626" s="11" t="s">
        <v>63</v>
      </c>
      <c r="L3626" s="11" t="s">
        <v>66</v>
      </c>
      <c r="M3626" s="12">
        <v>122.56</v>
      </c>
      <c r="N3626" s="13">
        <v>260.44</v>
      </c>
    </row>
    <row r="3627" spans="1:14" x14ac:dyDescent="0.3">
      <c r="A3627" s="7" t="s">
        <v>5223</v>
      </c>
      <c r="B3627" s="11" t="s">
        <v>5224</v>
      </c>
      <c r="C3627" s="12">
        <v>1</v>
      </c>
      <c r="D3627" s="12">
        <v>1</v>
      </c>
      <c r="E3627" s="15">
        <v>43831</v>
      </c>
      <c r="F3627" s="12">
        <v>345</v>
      </c>
      <c r="G3627" s="12">
        <v>0</v>
      </c>
      <c r="H3627" s="17">
        <v>0</v>
      </c>
      <c r="I3627" s="31">
        <v>0</v>
      </c>
      <c r="J3627" s="12">
        <v>345</v>
      </c>
      <c r="K3627" s="11" t="s">
        <v>63</v>
      </c>
      <c r="L3627" s="11" t="s">
        <v>116</v>
      </c>
      <c r="M3627" s="12">
        <v>106.95</v>
      </c>
      <c r="N3627" s="13">
        <v>238.05</v>
      </c>
    </row>
    <row r="3628" spans="1:14" x14ac:dyDescent="0.3">
      <c r="A3628" s="7" t="s">
        <v>5225</v>
      </c>
      <c r="B3628" s="11" t="s">
        <v>5226</v>
      </c>
      <c r="C3628" s="12">
        <v>1</v>
      </c>
      <c r="D3628" s="12">
        <v>0</v>
      </c>
      <c r="E3628" s="15">
        <v>43831</v>
      </c>
      <c r="F3628" s="12">
        <v>383</v>
      </c>
      <c r="G3628" s="12">
        <v>0</v>
      </c>
      <c r="H3628" s="17">
        <v>0</v>
      </c>
      <c r="I3628" s="31">
        <v>0</v>
      </c>
      <c r="J3628" s="12">
        <v>383</v>
      </c>
      <c r="K3628" s="11" t="s">
        <v>63</v>
      </c>
      <c r="L3628" s="11" t="s">
        <v>66</v>
      </c>
      <c r="M3628" s="12">
        <v>122.56</v>
      </c>
      <c r="N3628" s="13">
        <v>260.44</v>
      </c>
    </row>
    <row r="3629" spans="1:14" x14ac:dyDescent="0.3">
      <c r="A3629" s="7" t="s">
        <v>5232</v>
      </c>
      <c r="B3629" s="11" t="s">
        <v>5233</v>
      </c>
      <c r="C3629" s="12">
        <v>1</v>
      </c>
      <c r="D3629" s="12">
        <v>1</v>
      </c>
      <c r="E3629" s="15">
        <v>43831</v>
      </c>
      <c r="F3629" s="12">
        <v>168</v>
      </c>
      <c r="G3629" s="12">
        <v>0</v>
      </c>
      <c r="H3629" s="17">
        <v>0</v>
      </c>
      <c r="I3629" s="31">
        <v>0</v>
      </c>
      <c r="J3629" s="12">
        <v>168</v>
      </c>
      <c r="K3629" s="11" t="s">
        <v>11</v>
      </c>
      <c r="L3629" s="11" t="s">
        <v>121</v>
      </c>
      <c r="M3629" s="12">
        <v>75.600000000000009</v>
      </c>
      <c r="N3629" s="13">
        <v>92.399999999999991</v>
      </c>
    </row>
    <row r="3630" spans="1:14" x14ac:dyDescent="0.3">
      <c r="A3630" s="7" t="s">
        <v>5234</v>
      </c>
      <c r="B3630" s="11" t="s">
        <v>5235</v>
      </c>
      <c r="C3630" s="12">
        <v>1</v>
      </c>
      <c r="D3630" s="12">
        <v>0</v>
      </c>
      <c r="E3630" s="15">
        <v>43831</v>
      </c>
      <c r="F3630" s="12">
        <v>172</v>
      </c>
      <c r="G3630" s="12">
        <v>0</v>
      </c>
      <c r="H3630" s="17">
        <v>0</v>
      </c>
      <c r="I3630" s="31">
        <v>0</v>
      </c>
      <c r="J3630" s="12">
        <v>172</v>
      </c>
      <c r="K3630" s="11" t="s">
        <v>11</v>
      </c>
      <c r="L3630" s="11" t="s">
        <v>71</v>
      </c>
      <c r="M3630" s="12">
        <v>65.36</v>
      </c>
      <c r="N3630" s="13">
        <v>106.64</v>
      </c>
    </row>
    <row r="3631" spans="1:14" x14ac:dyDescent="0.3">
      <c r="A3631" s="7" t="s">
        <v>5238</v>
      </c>
      <c r="B3631" s="11" t="s">
        <v>5239</v>
      </c>
      <c r="C3631" s="12">
        <v>1</v>
      </c>
      <c r="D3631" s="12">
        <v>1</v>
      </c>
      <c r="E3631" s="15">
        <v>43831</v>
      </c>
      <c r="F3631" s="12">
        <v>220</v>
      </c>
      <c r="G3631" s="12">
        <v>0</v>
      </c>
      <c r="H3631" s="17">
        <v>0</v>
      </c>
      <c r="I3631" s="31">
        <v>0</v>
      </c>
      <c r="J3631" s="12">
        <v>220</v>
      </c>
      <c r="K3631" s="11" t="s">
        <v>14</v>
      </c>
      <c r="L3631" s="11" t="s">
        <v>15</v>
      </c>
      <c r="M3631" s="12">
        <v>39.6</v>
      </c>
      <c r="N3631" s="13">
        <v>180.4</v>
      </c>
    </row>
    <row r="3632" spans="1:14" x14ac:dyDescent="0.3">
      <c r="A3632" s="7" t="s">
        <v>5240</v>
      </c>
      <c r="B3632" s="11" t="s">
        <v>5241</v>
      </c>
      <c r="C3632" s="12">
        <v>1</v>
      </c>
      <c r="D3632" s="12">
        <v>1</v>
      </c>
      <c r="E3632" s="15">
        <v>43831</v>
      </c>
      <c r="F3632" s="12">
        <v>240</v>
      </c>
      <c r="G3632" s="12">
        <v>0</v>
      </c>
      <c r="H3632" s="17">
        <v>0</v>
      </c>
      <c r="I3632" s="31">
        <v>0</v>
      </c>
      <c r="J3632" s="12">
        <v>240</v>
      </c>
      <c r="K3632" s="11" t="s">
        <v>14</v>
      </c>
      <c r="L3632" s="11" t="s">
        <v>17</v>
      </c>
      <c r="M3632" s="12">
        <v>43.199999999999996</v>
      </c>
      <c r="N3632" s="13">
        <v>196.8</v>
      </c>
    </row>
    <row r="3633" spans="1:14" x14ac:dyDescent="0.3">
      <c r="A3633" s="7" t="s">
        <v>5242</v>
      </c>
      <c r="B3633" s="11" t="s">
        <v>5243</v>
      </c>
      <c r="C3633" s="12">
        <v>1</v>
      </c>
      <c r="D3633" s="12">
        <v>0</v>
      </c>
      <c r="E3633" s="15">
        <v>43831</v>
      </c>
      <c r="F3633" s="12">
        <v>205</v>
      </c>
      <c r="G3633" s="12">
        <v>0</v>
      </c>
      <c r="H3633" s="17">
        <v>0</v>
      </c>
      <c r="I3633" s="31">
        <v>0</v>
      </c>
      <c r="J3633" s="12">
        <v>205</v>
      </c>
      <c r="K3633" s="11" t="s">
        <v>14</v>
      </c>
      <c r="L3633" s="11" t="s">
        <v>87</v>
      </c>
      <c r="M3633" s="12">
        <v>36.9</v>
      </c>
      <c r="N3633" s="13">
        <v>168.1</v>
      </c>
    </row>
    <row r="3634" spans="1:14" x14ac:dyDescent="0.3">
      <c r="A3634" s="7" t="s">
        <v>5246</v>
      </c>
      <c r="B3634" s="11" t="s">
        <v>5247</v>
      </c>
      <c r="C3634" s="12">
        <v>1</v>
      </c>
      <c r="D3634" s="12">
        <v>1</v>
      </c>
      <c r="E3634" s="15">
        <v>43831</v>
      </c>
      <c r="F3634" s="12">
        <v>440</v>
      </c>
      <c r="G3634" s="12">
        <v>0</v>
      </c>
      <c r="H3634" s="17">
        <v>0</v>
      </c>
      <c r="I3634" s="31">
        <v>0</v>
      </c>
      <c r="J3634" s="12">
        <v>440</v>
      </c>
      <c r="K3634" s="11" t="s">
        <v>44</v>
      </c>
      <c r="L3634" s="11" t="s">
        <v>52</v>
      </c>
      <c r="M3634" s="12">
        <v>136.4</v>
      </c>
      <c r="N3634" s="13">
        <v>303.60000000000002</v>
      </c>
    </row>
    <row r="3635" spans="1:14" x14ac:dyDescent="0.3">
      <c r="A3635" s="7" t="s">
        <v>5248</v>
      </c>
      <c r="B3635" s="11" t="s">
        <v>5249</v>
      </c>
      <c r="C3635" s="12">
        <v>1</v>
      </c>
      <c r="D3635" s="12">
        <v>1</v>
      </c>
      <c r="E3635" s="15">
        <v>43831</v>
      </c>
      <c r="F3635" s="12">
        <v>168</v>
      </c>
      <c r="G3635" s="12">
        <v>0</v>
      </c>
      <c r="H3635" s="17">
        <v>0</v>
      </c>
      <c r="I3635" s="31">
        <v>0</v>
      </c>
      <c r="J3635" s="12">
        <v>168</v>
      </c>
      <c r="K3635" s="11" t="s">
        <v>60</v>
      </c>
      <c r="L3635" s="11" t="s">
        <v>535</v>
      </c>
      <c r="M3635" s="12">
        <v>60.48</v>
      </c>
      <c r="N3635" s="13">
        <v>107.52000000000001</v>
      </c>
    </row>
    <row r="3636" spans="1:14" x14ac:dyDescent="0.3">
      <c r="A3636" s="7" t="s">
        <v>5250</v>
      </c>
      <c r="B3636" s="11" t="s">
        <v>5251</v>
      </c>
      <c r="C3636" s="12">
        <v>1</v>
      </c>
      <c r="D3636" s="12">
        <v>0</v>
      </c>
      <c r="E3636" s="15">
        <v>43831</v>
      </c>
      <c r="F3636" s="12">
        <v>383</v>
      </c>
      <c r="G3636" s="12">
        <v>0</v>
      </c>
      <c r="H3636" s="17">
        <v>0</v>
      </c>
      <c r="I3636" s="31">
        <v>0</v>
      </c>
      <c r="J3636" s="12">
        <v>383</v>
      </c>
      <c r="K3636" s="11" t="s">
        <v>63</v>
      </c>
      <c r="L3636" s="11" t="s">
        <v>66</v>
      </c>
      <c r="M3636" s="12">
        <v>122.56</v>
      </c>
      <c r="N3636" s="13">
        <v>260.44</v>
      </c>
    </row>
    <row r="3637" spans="1:14" x14ac:dyDescent="0.3">
      <c r="A3637" s="7" t="s">
        <v>5253</v>
      </c>
      <c r="B3637" s="11" t="s">
        <v>5254</v>
      </c>
      <c r="C3637" s="12">
        <v>1</v>
      </c>
      <c r="D3637" s="12">
        <v>1</v>
      </c>
      <c r="E3637" s="15">
        <v>43831</v>
      </c>
      <c r="F3637" s="12">
        <v>447</v>
      </c>
      <c r="G3637" s="12">
        <v>0</v>
      </c>
      <c r="H3637" s="17">
        <v>0</v>
      </c>
      <c r="I3637" s="31">
        <v>0</v>
      </c>
      <c r="J3637" s="12">
        <v>447</v>
      </c>
      <c r="K3637" s="11" t="s">
        <v>63</v>
      </c>
      <c r="L3637" s="11" t="s">
        <v>64</v>
      </c>
      <c r="M3637" s="12">
        <v>156.44999999999999</v>
      </c>
      <c r="N3637" s="13">
        <v>290.55</v>
      </c>
    </row>
    <row r="3638" spans="1:14" x14ac:dyDescent="0.3">
      <c r="A3638" s="7" t="s">
        <v>5255</v>
      </c>
      <c r="B3638" s="11" t="s">
        <v>5256</v>
      </c>
      <c r="C3638" s="12">
        <v>1</v>
      </c>
      <c r="D3638" s="12">
        <v>1</v>
      </c>
      <c r="E3638" s="15">
        <v>43831</v>
      </c>
      <c r="F3638" s="12">
        <v>447</v>
      </c>
      <c r="G3638" s="12">
        <v>0</v>
      </c>
      <c r="H3638" s="17">
        <v>0</v>
      </c>
      <c r="I3638" s="31">
        <v>0</v>
      </c>
      <c r="J3638" s="12">
        <v>447</v>
      </c>
      <c r="K3638" s="11" t="s">
        <v>63</v>
      </c>
      <c r="L3638" s="11" t="s">
        <v>64</v>
      </c>
      <c r="M3638" s="12">
        <v>156.44999999999999</v>
      </c>
      <c r="N3638" s="13">
        <v>290.55</v>
      </c>
    </row>
    <row r="3639" spans="1:14" x14ac:dyDescent="0.3">
      <c r="A3639" s="7" t="s">
        <v>5257</v>
      </c>
      <c r="B3639" s="11" t="s">
        <v>5258</v>
      </c>
      <c r="C3639" s="12">
        <v>1</v>
      </c>
      <c r="D3639" s="12">
        <v>1</v>
      </c>
      <c r="E3639" s="15">
        <v>43831</v>
      </c>
      <c r="F3639" s="12">
        <v>383</v>
      </c>
      <c r="G3639" s="12">
        <v>0</v>
      </c>
      <c r="H3639" s="17">
        <v>0</v>
      </c>
      <c r="I3639" s="31">
        <v>0</v>
      </c>
      <c r="J3639" s="12">
        <v>383</v>
      </c>
      <c r="K3639" s="11" t="s">
        <v>63</v>
      </c>
      <c r="L3639" s="11" t="s">
        <v>66</v>
      </c>
      <c r="M3639" s="12">
        <v>122.56</v>
      </c>
      <c r="N3639" s="13">
        <v>260.44</v>
      </c>
    </row>
    <row r="3640" spans="1:14" x14ac:dyDescent="0.3">
      <c r="A3640" s="7" t="s">
        <v>5259</v>
      </c>
      <c r="B3640" s="11" t="s">
        <v>5260</v>
      </c>
      <c r="C3640" s="12">
        <v>1</v>
      </c>
      <c r="D3640" s="12">
        <v>1</v>
      </c>
      <c r="E3640" s="15">
        <v>43831</v>
      </c>
      <c r="F3640" s="12">
        <v>168</v>
      </c>
      <c r="G3640" s="12">
        <v>0</v>
      </c>
      <c r="H3640" s="17">
        <v>0</v>
      </c>
      <c r="I3640" s="31">
        <v>0</v>
      </c>
      <c r="J3640" s="12">
        <v>168</v>
      </c>
      <c r="K3640" s="11" t="s">
        <v>11</v>
      </c>
      <c r="L3640" s="11" t="s">
        <v>12</v>
      </c>
      <c r="M3640" s="12">
        <v>25.2</v>
      </c>
      <c r="N3640" s="13">
        <v>142.80000000000001</v>
      </c>
    </row>
    <row r="3641" spans="1:14" x14ac:dyDescent="0.3">
      <c r="A3641" s="7" t="s">
        <v>5261</v>
      </c>
      <c r="B3641" s="11" t="s">
        <v>5262</v>
      </c>
      <c r="C3641" s="12">
        <v>1</v>
      </c>
      <c r="D3641" s="12">
        <v>1</v>
      </c>
      <c r="E3641" s="15">
        <v>43831</v>
      </c>
      <c r="F3641" s="12">
        <v>168</v>
      </c>
      <c r="G3641" s="12">
        <v>0</v>
      </c>
      <c r="H3641" s="17">
        <v>0</v>
      </c>
      <c r="I3641" s="31">
        <v>0</v>
      </c>
      <c r="J3641" s="12">
        <v>168</v>
      </c>
      <c r="K3641" s="11" t="s">
        <v>11</v>
      </c>
      <c r="L3641" s="11" t="s">
        <v>12</v>
      </c>
      <c r="M3641" s="12">
        <v>25.2</v>
      </c>
      <c r="N3641" s="13">
        <v>142.80000000000001</v>
      </c>
    </row>
    <row r="3642" spans="1:14" x14ac:dyDescent="0.3">
      <c r="A3642" s="7" t="s">
        <v>5263</v>
      </c>
      <c r="B3642" s="11" t="s">
        <v>5264</v>
      </c>
      <c r="C3642" s="12">
        <v>1</v>
      </c>
      <c r="D3642" s="12">
        <v>0</v>
      </c>
      <c r="E3642" s="15">
        <v>43831</v>
      </c>
      <c r="F3642" s="12">
        <v>205</v>
      </c>
      <c r="G3642" s="12">
        <v>0</v>
      </c>
      <c r="H3642" s="17">
        <v>0</v>
      </c>
      <c r="I3642" s="31">
        <v>0</v>
      </c>
      <c r="J3642" s="12">
        <v>205</v>
      </c>
      <c r="K3642" s="11" t="s">
        <v>14</v>
      </c>
      <c r="L3642" s="11" t="s">
        <v>87</v>
      </c>
      <c r="M3642" s="12">
        <v>36.9</v>
      </c>
      <c r="N3642" s="13">
        <v>168.1</v>
      </c>
    </row>
    <row r="3643" spans="1:14" x14ac:dyDescent="0.3">
      <c r="A3643" s="7" t="s">
        <v>5267</v>
      </c>
      <c r="B3643" s="11" t="s">
        <v>5268</v>
      </c>
      <c r="C3643" s="12">
        <v>1</v>
      </c>
      <c r="D3643" s="12">
        <v>1</v>
      </c>
      <c r="E3643" s="15">
        <v>43831</v>
      </c>
      <c r="F3643" s="12">
        <v>436</v>
      </c>
      <c r="G3643" s="12">
        <v>0</v>
      </c>
      <c r="H3643" s="17">
        <v>0</v>
      </c>
      <c r="I3643" s="31">
        <v>0</v>
      </c>
      <c r="J3643" s="12">
        <v>436</v>
      </c>
      <c r="K3643" s="11" t="s">
        <v>38</v>
      </c>
      <c r="L3643" s="11" t="s">
        <v>4294</v>
      </c>
      <c r="M3643" s="12">
        <v>104.64</v>
      </c>
      <c r="N3643" s="13">
        <v>331.36</v>
      </c>
    </row>
    <row r="3644" spans="1:14" x14ac:dyDescent="0.3">
      <c r="A3644" s="7" t="s">
        <v>5269</v>
      </c>
      <c r="B3644" s="11" t="s">
        <v>5270</v>
      </c>
      <c r="C3644" s="12">
        <v>1</v>
      </c>
      <c r="D3644" s="12">
        <v>1</v>
      </c>
      <c r="E3644" s="15">
        <v>43831</v>
      </c>
      <c r="F3644" s="12">
        <v>579</v>
      </c>
      <c r="G3644" s="12">
        <v>0</v>
      </c>
      <c r="H3644" s="17">
        <v>0</v>
      </c>
      <c r="I3644" s="31">
        <v>0</v>
      </c>
      <c r="J3644" s="12">
        <v>579</v>
      </c>
      <c r="K3644" s="11" t="s">
        <v>41</v>
      </c>
      <c r="L3644" s="11" t="s">
        <v>197</v>
      </c>
      <c r="M3644" s="12">
        <v>167.91</v>
      </c>
      <c r="N3644" s="13">
        <v>411.09000000000003</v>
      </c>
    </row>
    <row r="3645" spans="1:14" x14ac:dyDescent="0.3">
      <c r="A3645" s="7" t="s">
        <v>5271</v>
      </c>
      <c r="B3645" s="11" t="s">
        <v>5272</v>
      </c>
      <c r="C3645" s="12">
        <v>1</v>
      </c>
      <c r="D3645" s="12">
        <v>1</v>
      </c>
      <c r="E3645" s="15">
        <v>43831</v>
      </c>
      <c r="F3645" s="12">
        <v>538</v>
      </c>
      <c r="G3645" s="12">
        <v>0</v>
      </c>
      <c r="H3645" s="17">
        <v>0</v>
      </c>
      <c r="I3645" s="31">
        <v>0</v>
      </c>
      <c r="J3645" s="12">
        <v>538</v>
      </c>
      <c r="K3645" s="11" t="s">
        <v>44</v>
      </c>
      <c r="L3645" s="11" t="s">
        <v>597</v>
      </c>
      <c r="M3645" s="12">
        <v>129.12</v>
      </c>
      <c r="N3645" s="13">
        <v>408.88</v>
      </c>
    </row>
    <row r="3646" spans="1:14" x14ac:dyDescent="0.3">
      <c r="A3646" s="7" t="s">
        <v>5273</v>
      </c>
      <c r="B3646" s="11" t="s">
        <v>5274</v>
      </c>
      <c r="C3646" s="12">
        <v>1</v>
      </c>
      <c r="D3646" s="12">
        <v>1</v>
      </c>
      <c r="E3646" s="15">
        <v>43831</v>
      </c>
      <c r="F3646" s="12">
        <v>539</v>
      </c>
      <c r="G3646" s="12">
        <v>0</v>
      </c>
      <c r="H3646" s="17">
        <v>0</v>
      </c>
      <c r="I3646" s="31">
        <v>0</v>
      </c>
      <c r="J3646" s="12">
        <v>539</v>
      </c>
      <c r="K3646" s="11" t="s">
        <v>44</v>
      </c>
      <c r="L3646" s="11" t="s">
        <v>1089</v>
      </c>
      <c r="M3646" s="12">
        <v>156.31</v>
      </c>
      <c r="N3646" s="13">
        <v>382.69</v>
      </c>
    </row>
    <row r="3647" spans="1:14" x14ac:dyDescent="0.3">
      <c r="A3647" s="7" t="s">
        <v>5275</v>
      </c>
      <c r="B3647" s="11" t="s">
        <v>5276</v>
      </c>
      <c r="C3647" s="12">
        <v>1</v>
      </c>
      <c r="D3647" s="12">
        <v>1</v>
      </c>
      <c r="E3647" s="15">
        <v>43831</v>
      </c>
      <c r="F3647" s="12">
        <v>539</v>
      </c>
      <c r="G3647" s="12">
        <v>0</v>
      </c>
      <c r="H3647" s="17">
        <v>0</v>
      </c>
      <c r="I3647" s="31">
        <v>0</v>
      </c>
      <c r="J3647" s="12">
        <v>539</v>
      </c>
      <c r="K3647" s="11" t="s">
        <v>44</v>
      </c>
      <c r="L3647" s="11" t="s">
        <v>1089</v>
      </c>
      <c r="M3647" s="12">
        <v>156.31</v>
      </c>
      <c r="N3647" s="13">
        <v>382.69</v>
      </c>
    </row>
    <row r="3648" spans="1:14" x14ac:dyDescent="0.3">
      <c r="A3648" s="7" t="s">
        <v>5277</v>
      </c>
      <c r="B3648" s="11" t="s">
        <v>5278</v>
      </c>
      <c r="C3648" s="12">
        <v>1</v>
      </c>
      <c r="D3648" s="12">
        <v>0</v>
      </c>
      <c r="E3648" s="15">
        <v>43831</v>
      </c>
      <c r="F3648" s="12">
        <v>336</v>
      </c>
      <c r="G3648" s="12">
        <v>0</v>
      </c>
      <c r="H3648" s="17">
        <v>0</v>
      </c>
      <c r="I3648" s="31">
        <v>0</v>
      </c>
      <c r="J3648" s="12">
        <v>336</v>
      </c>
      <c r="K3648" s="11" t="s">
        <v>60</v>
      </c>
      <c r="L3648" s="11" t="s">
        <v>247</v>
      </c>
      <c r="M3648" s="12">
        <v>120.96</v>
      </c>
      <c r="N3648" s="13">
        <v>215.04000000000002</v>
      </c>
    </row>
    <row r="3649" spans="1:14" x14ac:dyDescent="0.3">
      <c r="A3649" s="7" t="s">
        <v>5280</v>
      </c>
      <c r="B3649" s="11" t="s">
        <v>5281</v>
      </c>
      <c r="C3649" s="12">
        <v>1</v>
      </c>
      <c r="D3649" s="12">
        <v>1</v>
      </c>
      <c r="E3649" s="15">
        <v>43831</v>
      </c>
      <c r="F3649" s="12">
        <v>383</v>
      </c>
      <c r="G3649" s="12">
        <v>0</v>
      </c>
      <c r="H3649" s="17">
        <v>0</v>
      </c>
      <c r="I3649" s="31">
        <v>0</v>
      </c>
      <c r="J3649" s="12">
        <v>383</v>
      </c>
      <c r="K3649" s="11" t="s">
        <v>63</v>
      </c>
      <c r="L3649" s="11" t="s">
        <v>66</v>
      </c>
      <c r="M3649" s="12">
        <v>122.56</v>
      </c>
      <c r="N3649" s="13">
        <v>260.44</v>
      </c>
    </row>
    <row r="3650" spans="1:14" x14ac:dyDescent="0.3">
      <c r="A3650" s="7" t="s">
        <v>5282</v>
      </c>
      <c r="B3650" s="11" t="s">
        <v>5283</v>
      </c>
      <c r="C3650" s="12">
        <v>1</v>
      </c>
      <c r="D3650" s="12">
        <v>1</v>
      </c>
      <c r="E3650" s="15">
        <v>43831</v>
      </c>
      <c r="F3650" s="12">
        <v>383</v>
      </c>
      <c r="G3650" s="12">
        <v>0</v>
      </c>
      <c r="H3650" s="17">
        <v>0</v>
      </c>
      <c r="I3650" s="31">
        <v>0</v>
      </c>
      <c r="J3650" s="12">
        <v>383</v>
      </c>
      <c r="K3650" s="11" t="s">
        <v>63</v>
      </c>
      <c r="L3650" s="11" t="s">
        <v>66</v>
      </c>
      <c r="M3650" s="12">
        <v>122.56</v>
      </c>
      <c r="N3650" s="13">
        <v>260.44</v>
      </c>
    </row>
    <row r="3651" spans="1:14" x14ac:dyDescent="0.3">
      <c r="A3651" s="7" t="s">
        <v>5284</v>
      </c>
      <c r="B3651" s="11" t="s">
        <v>5285</v>
      </c>
      <c r="C3651" s="12">
        <v>1</v>
      </c>
      <c r="D3651" s="12">
        <v>1</v>
      </c>
      <c r="E3651" s="15">
        <v>43831</v>
      </c>
      <c r="F3651" s="12">
        <v>345</v>
      </c>
      <c r="G3651" s="12">
        <v>0</v>
      </c>
      <c r="H3651" s="17">
        <v>0</v>
      </c>
      <c r="I3651" s="31">
        <v>0</v>
      </c>
      <c r="J3651" s="12">
        <v>345</v>
      </c>
      <c r="K3651" s="11" t="s">
        <v>63</v>
      </c>
      <c r="L3651" s="11" t="s">
        <v>116</v>
      </c>
      <c r="M3651" s="12">
        <v>106.95</v>
      </c>
      <c r="N3651" s="13">
        <v>238.05</v>
      </c>
    </row>
    <row r="3652" spans="1:14" x14ac:dyDescent="0.3">
      <c r="A3652" s="7" t="s">
        <v>5286</v>
      </c>
      <c r="B3652" s="11" t="s">
        <v>5287</v>
      </c>
      <c r="C3652" s="12">
        <v>1</v>
      </c>
      <c r="D3652" s="12">
        <v>1</v>
      </c>
      <c r="E3652" s="15">
        <v>43831</v>
      </c>
      <c r="F3652" s="12">
        <v>436</v>
      </c>
      <c r="G3652" s="12">
        <v>0</v>
      </c>
      <c r="H3652" s="17">
        <v>0</v>
      </c>
      <c r="I3652" s="31">
        <v>0</v>
      </c>
      <c r="J3652" s="12">
        <v>436</v>
      </c>
      <c r="K3652" s="11" t="s">
        <v>38</v>
      </c>
      <c r="L3652" s="11" t="s">
        <v>1503</v>
      </c>
      <c r="M3652" s="12">
        <v>122.08000000000001</v>
      </c>
      <c r="N3652" s="13">
        <v>313.91999999999996</v>
      </c>
    </row>
    <row r="3653" spans="1:14" x14ac:dyDescent="0.3">
      <c r="A3653" s="7" t="s">
        <v>5288</v>
      </c>
      <c r="B3653" s="11" t="s">
        <v>5289</v>
      </c>
      <c r="C3653" s="12">
        <v>1</v>
      </c>
      <c r="D3653" s="12">
        <v>1</v>
      </c>
      <c r="E3653" s="15">
        <v>43831</v>
      </c>
      <c r="F3653" s="12">
        <v>510</v>
      </c>
      <c r="G3653" s="12">
        <v>0</v>
      </c>
      <c r="H3653" s="17">
        <v>0</v>
      </c>
      <c r="I3653" s="31">
        <v>0</v>
      </c>
      <c r="J3653" s="12">
        <v>510</v>
      </c>
      <c r="K3653" s="11" t="s">
        <v>41</v>
      </c>
      <c r="L3653" s="11" t="s">
        <v>42</v>
      </c>
      <c r="M3653" s="12">
        <v>163.20000000000002</v>
      </c>
      <c r="N3653" s="13">
        <v>346.79999999999995</v>
      </c>
    </row>
    <row r="3654" spans="1:14" x14ac:dyDescent="0.3">
      <c r="A3654" s="7" t="s">
        <v>5290</v>
      </c>
      <c r="B3654" s="11" t="s">
        <v>5291</v>
      </c>
      <c r="C3654" s="12">
        <v>1</v>
      </c>
      <c r="D3654" s="12">
        <v>1</v>
      </c>
      <c r="E3654" s="15">
        <v>43831</v>
      </c>
      <c r="F3654" s="12">
        <v>539</v>
      </c>
      <c r="G3654" s="12">
        <v>0</v>
      </c>
      <c r="H3654" s="17">
        <v>0</v>
      </c>
      <c r="I3654" s="31">
        <v>0</v>
      </c>
      <c r="J3654" s="12">
        <v>539</v>
      </c>
      <c r="K3654" s="11" t="s">
        <v>44</v>
      </c>
      <c r="L3654" s="11" t="s">
        <v>1089</v>
      </c>
      <c r="M3654" s="12">
        <v>156.31</v>
      </c>
      <c r="N3654" s="13">
        <v>382.69</v>
      </c>
    </row>
    <row r="3655" spans="1:14" x14ac:dyDescent="0.3">
      <c r="A3655" s="7" t="s">
        <v>5292</v>
      </c>
      <c r="B3655" s="11" t="s">
        <v>5293</v>
      </c>
      <c r="C3655" s="12">
        <v>1</v>
      </c>
      <c r="D3655" s="12">
        <v>1</v>
      </c>
      <c r="E3655" s="15">
        <v>43831</v>
      </c>
      <c r="F3655" s="12">
        <v>523</v>
      </c>
      <c r="G3655" s="12">
        <v>0</v>
      </c>
      <c r="H3655" s="17">
        <v>0</v>
      </c>
      <c r="I3655" s="31">
        <v>0</v>
      </c>
      <c r="J3655" s="12">
        <v>523</v>
      </c>
      <c r="K3655" s="11" t="s">
        <v>44</v>
      </c>
      <c r="L3655" s="11" t="s">
        <v>45</v>
      </c>
      <c r="M3655" s="12">
        <v>156.9</v>
      </c>
      <c r="N3655" s="13">
        <v>366.1</v>
      </c>
    </row>
    <row r="3656" spans="1:14" x14ac:dyDescent="0.3">
      <c r="A3656" s="7" t="s">
        <v>5294</v>
      </c>
      <c r="B3656" s="11" t="s">
        <v>5295</v>
      </c>
      <c r="C3656" s="12">
        <v>1</v>
      </c>
      <c r="D3656" s="12">
        <v>1</v>
      </c>
      <c r="E3656" s="15">
        <v>43831</v>
      </c>
      <c r="F3656" s="12">
        <v>506</v>
      </c>
      <c r="G3656" s="12">
        <v>0</v>
      </c>
      <c r="H3656" s="17">
        <v>0</v>
      </c>
      <c r="I3656" s="31">
        <v>0</v>
      </c>
      <c r="J3656" s="12">
        <v>506</v>
      </c>
      <c r="K3656" s="11" t="s">
        <v>44</v>
      </c>
      <c r="L3656" s="11" t="s">
        <v>58</v>
      </c>
      <c r="M3656" s="12">
        <v>146.73999999999998</v>
      </c>
      <c r="N3656" s="13">
        <v>359.26</v>
      </c>
    </row>
    <row r="3657" spans="1:14" x14ac:dyDescent="0.3">
      <c r="A3657" s="7" t="s">
        <v>5296</v>
      </c>
      <c r="B3657" s="11" t="s">
        <v>5297</v>
      </c>
      <c r="C3657" s="12">
        <v>1</v>
      </c>
      <c r="D3657" s="12">
        <v>1</v>
      </c>
      <c r="E3657" s="15">
        <v>43831</v>
      </c>
      <c r="F3657" s="12">
        <v>478</v>
      </c>
      <c r="G3657" s="12">
        <v>0</v>
      </c>
      <c r="H3657" s="17">
        <v>0</v>
      </c>
      <c r="I3657" s="31">
        <v>0</v>
      </c>
      <c r="J3657" s="12">
        <v>478</v>
      </c>
      <c r="K3657" s="11" t="s">
        <v>44</v>
      </c>
      <c r="L3657" s="11" t="s">
        <v>162</v>
      </c>
      <c r="M3657" s="12">
        <v>119.5</v>
      </c>
      <c r="N3657" s="13">
        <v>358.5</v>
      </c>
    </row>
    <row r="3658" spans="1:14" x14ac:dyDescent="0.3">
      <c r="A3658" s="7" t="s">
        <v>5298</v>
      </c>
      <c r="B3658" s="11" t="s">
        <v>5299</v>
      </c>
      <c r="C3658" s="12">
        <v>1</v>
      </c>
      <c r="D3658" s="12">
        <v>1</v>
      </c>
      <c r="E3658" s="15">
        <v>43831</v>
      </c>
      <c r="F3658" s="12">
        <v>332</v>
      </c>
      <c r="G3658" s="12">
        <v>0</v>
      </c>
      <c r="H3658" s="17">
        <v>0</v>
      </c>
      <c r="I3658" s="31">
        <v>0</v>
      </c>
      <c r="J3658" s="12">
        <v>332</v>
      </c>
      <c r="K3658" s="11" t="s">
        <v>60</v>
      </c>
      <c r="L3658" s="11" t="s">
        <v>296</v>
      </c>
      <c r="M3658" s="12">
        <v>99.6</v>
      </c>
      <c r="N3658" s="13">
        <v>232.4</v>
      </c>
    </row>
    <row r="3659" spans="1:14" x14ac:dyDescent="0.3">
      <c r="A3659" s="7" t="s">
        <v>5300</v>
      </c>
      <c r="B3659" s="11" t="s">
        <v>5301</v>
      </c>
      <c r="C3659" s="12">
        <v>1</v>
      </c>
      <c r="D3659" s="12">
        <v>1</v>
      </c>
      <c r="E3659" s="15">
        <v>43831</v>
      </c>
      <c r="F3659" s="12">
        <v>293</v>
      </c>
      <c r="G3659" s="12">
        <v>0</v>
      </c>
      <c r="H3659" s="17">
        <v>0</v>
      </c>
      <c r="I3659" s="31">
        <v>0</v>
      </c>
      <c r="J3659" s="12">
        <v>293</v>
      </c>
      <c r="K3659" s="11" t="s">
        <v>60</v>
      </c>
      <c r="L3659" s="11" t="s">
        <v>250</v>
      </c>
      <c r="M3659" s="12">
        <v>90.83</v>
      </c>
      <c r="N3659" s="13">
        <v>202.17000000000002</v>
      </c>
    </row>
    <row r="3660" spans="1:14" x14ac:dyDescent="0.3">
      <c r="A3660" s="7" t="s">
        <v>5302</v>
      </c>
      <c r="B3660" s="11" t="s">
        <v>5303</v>
      </c>
      <c r="C3660" s="12">
        <v>1</v>
      </c>
      <c r="D3660" s="12">
        <v>1</v>
      </c>
      <c r="E3660" s="15">
        <v>43831</v>
      </c>
      <c r="F3660" s="12">
        <v>387</v>
      </c>
      <c r="G3660" s="12">
        <v>0</v>
      </c>
      <c r="H3660" s="17">
        <v>0</v>
      </c>
      <c r="I3660" s="31">
        <v>0</v>
      </c>
      <c r="J3660" s="12">
        <v>387</v>
      </c>
      <c r="K3660" s="11" t="s">
        <v>38</v>
      </c>
      <c r="L3660" s="11" t="s">
        <v>5304</v>
      </c>
      <c r="M3660" s="12">
        <v>100.62</v>
      </c>
      <c r="N3660" s="13">
        <v>286.38</v>
      </c>
    </row>
    <row r="3661" spans="1:14" x14ac:dyDescent="0.3">
      <c r="A3661" s="7" t="s">
        <v>5305</v>
      </c>
      <c r="B3661" s="11" t="s">
        <v>5306</v>
      </c>
      <c r="C3661" s="12">
        <v>1</v>
      </c>
      <c r="D3661" s="12">
        <v>1</v>
      </c>
      <c r="E3661" s="15">
        <v>43831</v>
      </c>
      <c r="F3661" s="12">
        <v>510</v>
      </c>
      <c r="G3661" s="12">
        <v>0</v>
      </c>
      <c r="H3661" s="17">
        <v>0</v>
      </c>
      <c r="I3661" s="31">
        <v>0</v>
      </c>
      <c r="J3661" s="12">
        <v>510</v>
      </c>
      <c r="K3661" s="11" t="s">
        <v>41</v>
      </c>
      <c r="L3661" s="11" t="s">
        <v>42</v>
      </c>
      <c r="M3661" s="12">
        <v>163.20000000000002</v>
      </c>
      <c r="N3661" s="13">
        <v>346.79999999999995</v>
      </c>
    </row>
    <row r="3662" spans="1:14" x14ac:dyDescent="0.3">
      <c r="A3662" s="7" t="s">
        <v>5307</v>
      </c>
      <c r="B3662" s="11" t="s">
        <v>5308</v>
      </c>
      <c r="C3662" s="12">
        <v>1</v>
      </c>
      <c r="D3662" s="12">
        <v>1</v>
      </c>
      <c r="E3662" s="15">
        <v>43831</v>
      </c>
      <c r="F3662" s="12">
        <v>478</v>
      </c>
      <c r="G3662" s="12">
        <v>0</v>
      </c>
      <c r="H3662" s="17">
        <v>0</v>
      </c>
      <c r="I3662" s="31">
        <v>0</v>
      </c>
      <c r="J3662" s="12">
        <v>478</v>
      </c>
      <c r="K3662" s="11" t="s">
        <v>44</v>
      </c>
      <c r="L3662" s="11" t="s">
        <v>162</v>
      </c>
      <c r="M3662" s="12">
        <v>119.5</v>
      </c>
      <c r="N3662" s="13">
        <v>358.5</v>
      </c>
    </row>
    <row r="3663" spans="1:14" x14ac:dyDescent="0.3">
      <c r="A3663" s="7" t="s">
        <v>5309</v>
      </c>
      <c r="B3663" s="11" t="s">
        <v>5310</v>
      </c>
      <c r="C3663" s="12">
        <v>1</v>
      </c>
      <c r="D3663" s="12">
        <v>1</v>
      </c>
      <c r="E3663" s="15">
        <v>43831</v>
      </c>
      <c r="F3663" s="12">
        <v>283</v>
      </c>
      <c r="G3663" s="12">
        <v>0</v>
      </c>
      <c r="H3663" s="17">
        <v>0</v>
      </c>
      <c r="I3663" s="31">
        <v>0</v>
      </c>
      <c r="J3663" s="12">
        <v>283</v>
      </c>
      <c r="K3663" s="11" t="s">
        <v>60</v>
      </c>
      <c r="L3663" s="11" t="s">
        <v>745</v>
      </c>
      <c r="M3663" s="12">
        <v>82.07</v>
      </c>
      <c r="N3663" s="13">
        <v>200.93</v>
      </c>
    </row>
    <row r="3664" spans="1:14" x14ac:dyDescent="0.3">
      <c r="A3664" s="7" t="s">
        <v>5311</v>
      </c>
      <c r="B3664" s="11" t="s">
        <v>5312</v>
      </c>
      <c r="C3664" s="12">
        <v>1</v>
      </c>
      <c r="D3664" s="12">
        <v>1</v>
      </c>
      <c r="E3664" s="15">
        <v>43831</v>
      </c>
      <c r="F3664" s="12">
        <v>168</v>
      </c>
      <c r="G3664" s="12">
        <v>0</v>
      </c>
      <c r="H3664" s="17">
        <v>0</v>
      </c>
      <c r="I3664" s="31">
        <v>0</v>
      </c>
      <c r="J3664" s="12">
        <v>168</v>
      </c>
      <c r="K3664" s="11" t="s">
        <v>60</v>
      </c>
      <c r="L3664" s="11" t="s">
        <v>535</v>
      </c>
      <c r="M3664" s="12">
        <v>60.48</v>
      </c>
      <c r="N3664" s="13">
        <v>107.52000000000001</v>
      </c>
    </row>
    <row r="3665" spans="1:14" x14ac:dyDescent="0.3">
      <c r="A3665" s="7" t="s">
        <v>5313</v>
      </c>
      <c r="B3665" s="11" t="s">
        <v>5314</v>
      </c>
      <c r="C3665" s="12">
        <v>1</v>
      </c>
      <c r="D3665" s="12">
        <v>1</v>
      </c>
      <c r="E3665" s="15">
        <v>43831</v>
      </c>
      <c r="F3665" s="12">
        <v>383</v>
      </c>
      <c r="G3665" s="12">
        <v>0</v>
      </c>
      <c r="H3665" s="17">
        <v>0</v>
      </c>
      <c r="I3665" s="31">
        <v>0</v>
      </c>
      <c r="J3665" s="12">
        <v>383</v>
      </c>
      <c r="K3665" s="11" t="s">
        <v>63</v>
      </c>
      <c r="L3665" s="11" t="s">
        <v>66</v>
      </c>
      <c r="M3665" s="12">
        <v>122.56</v>
      </c>
      <c r="N3665" s="13">
        <v>260.44</v>
      </c>
    </row>
    <row r="3666" spans="1:14" x14ac:dyDescent="0.3">
      <c r="A3666" s="7" t="s">
        <v>5315</v>
      </c>
      <c r="B3666" s="11" t="s">
        <v>5316</v>
      </c>
      <c r="C3666" s="12">
        <v>1</v>
      </c>
      <c r="D3666" s="12">
        <v>1</v>
      </c>
      <c r="E3666" s="15">
        <v>43831</v>
      </c>
      <c r="F3666" s="12">
        <v>447</v>
      </c>
      <c r="G3666" s="12">
        <v>0</v>
      </c>
      <c r="H3666" s="17">
        <v>0</v>
      </c>
      <c r="I3666" s="31">
        <v>0</v>
      </c>
      <c r="J3666" s="12">
        <v>447</v>
      </c>
      <c r="K3666" s="11" t="s">
        <v>63</v>
      </c>
      <c r="L3666" s="11" t="s">
        <v>64</v>
      </c>
      <c r="M3666" s="12">
        <v>156.44999999999999</v>
      </c>
      <c r="N3666" s="13">
        <v>290.55</v>
      </c>
    </row>
    <row r="3667" spans="1:14" x14ac:dyDescent="0.3">
      <c r="A3667" s="7" t="s">
        <v>5317</v>
      </c>
      <c r="B3667" s="11" t="s">
        <v>5318</v>
      </c>
      <c r="C3667" s="12">
        <v>1</v>
      </c>
      <c r="D3667" s="12">
        <v>0</v>
      </c>
      <c r="E3667" s="15">
        <v>43831</v>
      </c>
      <c r="F3667" s="12">
        <v>447</v>
      </c>
      <c r="G3667" s="12">
        <v>0</v>
      </c>
      <c r="H3667" s="17">
        <v>0</v>
      </c>
      <c r="I3667" s="31">
        <v>0</v>
      </c>
      <c r="J3667" s="12">
        <v>447</v>
      </c>
      <c r="K3667" s="11" t="s">
        <v>63</v>
      </c>
      <c r="L3667" s="11" t="s">
        <v>64</v>
      </c>
      <c r="M3667" s="12">
        <v>156.44999999999999</v>
      </c>
      <c r="N3667" s="13">
        <v>290.55</v>
      </c>
    </row>
    <row r="3668" spans="1:14" x14ac:dyDescent="0.3">
      <c r="A3668" s="7" t="s">
        <v>5321</v>
      </c>
      <c r="B3668" s="11" t="s">
        <v>5322</v>
      </c>
      <c r="C3668" s="12">
        <v>1</v>
      </c>
      <c r="D3668" s="12">
        <v>1</v>
      </c>
      <c r="E3668" s="15">
        <v>43831</v>
      </c>
      <c r="F3668" s="12">
        <v>168</v>
      </c>
      <c r="G3668" s="12">
        <v>0</v>
      </c>
      <c r="H3668" s="17">
        <v>0</v>
      </c>
      <c r="I3668" s="31">
        <v>0</v>
      </c>
      <c r="J3668" s="12">
        <v>168</v>
      </c>
      <c r="K3668" s="11" t="s">
        <v>11</v>
      </c>
      <c r="L3668" s="11" t="s">
        <v>12</v>
      </c>
      <c r="M3668" s="12">
        <v>25.2</v>
      </c>
      <c r="N3668" s="13">
        <v>142.80000000000001</v>
      </c>
    </row>
    <row r="3669" spans="1:14" x14ac:dyDescent="0.3">
      <c r="A3669" s="7" t="s">
        <v>5323</v>
      </c>
      <c r="B3669" s="11" t="s">
        <v>5324</v>
      </c>
      <c r="C3669" s="12">
        <v>1</v>
      </c>
      <c r="D3669" s="12">
        <v>1</v>
      </c>
      <c r="E3669" s="15">
        <v>43831</v>
      </c>
      <c r="F3669" s="12">
        <v>387</v>
      </c>
      <c r="G3669" s="12">
        <v>0</v>
      </c>
      <c r="H3669" s="17">
        <v>0</v>
      </c>
      <c r="I3669" s="31">
        <v>0</v>
      </c>
      <c r="J3669" s="12">
        <v>387</v>
      </c>
      <c r="K3669" s="11" t="s">
        <v>38</v>
      </c>
      <c r="L3669" s="11" t="s">
        <v>5304</v>
      </c>
      <c r="M3669" s="12">
        <v>100.62</v>
      </c>
      <c r="N3669" s="13">
        <v>286.38</v>
      </c>
    </row>
    <row r="3670" spans="1:14" x14ac:dyDescent="0.3">
      <c r="A3670" s="7" t="s">
        <v>5325</v>
      </c>
      <c r="B3670" s="11" t="s">
        <v>5326</v>
      </c>
      <c r="C3670" s="12">
        <v>1</v>
      </c>
      <c r="D3670" s="12">
        <v>1</v>
      </c>
      <c r="E3670" s="15">
        <v>43831</v>
      </c>
      <c r="F3670" s="12">
        <v>579</v>
      </c>
      <c r="G3670" s="12">
        <v>0</v>
      </c>
      <c r="H3670" s="17">
        <v>0</v>
      </c>
      <c r="I3670" s="31">
        <v>0</v>
      </c>
      <c r="J3670" s="12">
        <v>579</v>
      </c>
      <c r="K3670" s="11" t="s">
        <v>41</v>
      </c>
      <c r="L3670" s="11" t="s">
        <v>197</v>
      </c>
      <c r="M3670" s="12">
        <v>167.91</v>
      </c>
      <c r="N3670" s="13">
        <v>411.09000000000003</v>
      </c>
    </row>
    <row r="3671" spans="1:14" x14ac:dyDescent="0.3">
      <c r="A3671" s="7" t="s">
        <v>5327</v>
      </c>
      <c r="B3671" s="11" t="s">
        <v>5328</v>
      </c>
      <c r="C3671" s="12">
        <v>1</v>
      </c>
      <c r="D3671" s="12">
        <v>0</v>
      </c>
      <c r="E3671" s="15">
        <v>43831</v>
      </c>
      <c r="F3671" s="12">
        <v>440</v>
      </c>
      <c r="G3671" s="12">
        <v>0</v>
      </c>
      <c r="H3671" s="17">
        <v>0</v>
      </c>
      <c r="I3671" s="31">
        <v>0</v>
      </c>
      <c r="J3671" s="12">
        <v>440</v>
      </c>
      <c r="K3671" s="11" t="s">
        <v>44</v>
      </c>
      <c r="L3671" s="11" t="s">
        <v>52</v>
      </c>
      <c r="M3671" s="12">
        <v>136.4</v>
      </c>
      <c r="N3671" s="13">
        <v>303.60000000000002</v>
      </c>
    </row>
    <row r="3672" spans="1:14" x14ac:dyDescent="0.3">
      <c r="A3672" s="7" t="s">
        <v>5330</v>
      </c>
      <c r="B3672" s="11" t="s">
        <v>5331</v>
      </c>
      <c r="C3672" s="12">
        <v>1</v>
      </c>
      <c r="D3672" s="12">
        <v>1</v>
      </c>
      <c r="E3672" s="15">
        <v>43831</v>
      </c>
      <c r="F3672" s="12">
        <v>317</v>
      </c>
      <c r="G3672" s="12">
        <v>0</v>
      </c>
      <c r="H3672" s="17">
        <v>0</v>
      </c>
      <c r="I3672" s="31">
        <v>0</v>
      </c>
      <c r="J3672" s="12">
        <v>317</v>
      </c>
      <c r="K3672" s="11" t="s">
        <v>60</v>
      </c>
      <c r="L3672" s="11" t="s">
        <v>245</v>
      </c>
      <c r="M3672" s="12">
        <v>98.27</v>
      </c>
      <c r="N3672" s="13">
        <v>218.73000000000002</v>
      </c>
    </row>
    <row r="3673" spans="1:14" x14ac:dyDescent="0.3">
      <c r="A3673" s="7" t="s">
        <v>6403</v>
      </c>
      <c r="B3673" s="11" t="s">
        <v>6405</v>
      </c>
      <c r="C3673" s="12">
        <v>0</v>
      </c>
      <c r="D3673" s="12">
        <v>1</v>
      </c>
      <c r="E3673" s="15">
        <v>43831</v>
      </c>
      <c r="F3673" s="12">
        <v>502</v>
      </c>
      <c r="G3673" s="12">
        <v>0</v>
      </c>
      <c r="H3673" s="17">
        <v>0</v>
      </c>
      <c r="I3673" s="31">
        <v>0</v>
      </c>
      <c r="J3673" s="12">
        <v>502</v>
      </c>
      <c r="K3673" s="11" t="s">
        <v>41</v>
      </c>
      <c r="L3673" s="11" t="s">
        <v>207</v>
      </c>
      <c r="M3673" s="12">
        <v>291.15999999999997</v>
      </c>
      <c r="N3673" s="13">
        <v>210.84000000000003</v>
      </c>
    </row>
    <row r="3674" spans="1:14" x14ac:dyDescent="0.3">
      <c r="A3674" s="7" t="s">
        <v>6504</v>
      </c>
      <c r="B3674" s="11" t="s">
        <v>6506</v>
      </c>
      <c r="C3674" s="12">
        <v>0</v>
      </c>
      <c r="D3674" s="12">
        <v>0</v>
      </c>
      <c r="E3674" s="15">
        <v>43831</v>
      </c>
      <c r="F3674" s="12">
        <v>492</v>
      </c>
      <c r="G3674" s="12">
        <v>0</v>
      </c>
      <c r="H3674" s="17">
        <v>0</v>
      </c>
      <c r="I3674" s="31">
        <v>0</v>
      </c>
      <c r="J3674" s="12">
        <v>492</v>
      </c>
      <c r="K3674" s="11" t="s">
        <v>44</v>
      </c>
      <c r="L3674" s="11" t="s">
        <v>512</v>
      </c>
      <c r="M3674" s="12">
        <v>137.76000000000002</v>
      </c>
      <c r="N3674" s="13">
        <v>354.24</v>
      </c>
    </row>
    <row r="3675" spans="1:14" x14ac:dyDescent="0.3">
      <c r="A3675" s="7" t="s">
        <v>6510</v>
      </c>
      <c r="B3675" s="11" t="s">
        <v>6512</v>
      </c>
      <c r="C3675" s="12">
        <v>0</v>
      </c>
      <c r="D3675" s="12">
        <v>0</v>
      </c>
      <c r="E3675" s="15">
        <v>43831</v>
      </c>
      <c r="F3675" s="12">
        <v>267</v>
      </c>
      <c r="G3675" s="12">
        <v>53.399999999999977</v>
      </c>
      <c r="H3675" s="17">
        <v>1</v>
      </c>
      <c r="I3675" s="31">
        <v>19.999999999999993</v>
      </c>
      <c r="J3675" s="12">
        <v>213.60000000000002</v>
      </c>
      <c r="K3675" s="11" t="s">
        <v>60</v>
      </c>
      <c r="L3675" s="11" t="s">
        <v>164</v>
      </c>
      <c r="M3675" s="12">
        <v>90.78</v>
      </c>
      <c r="N3675" s="13">
        <v>122.82000000000002</v>
      </c>
    </row>
    <row r="3676" spans="1:14" x14ac:dyDescent="0.3">
      <c r="A3676" s="7" t="s">
        <v>6581</v>
      </c>
      <c r="B3676" s="11" t="s">
        <v>6583</v>
      </c>
      <c r="C3676" s="12">
        <v>0</v>
      </c>
      <c r="D3676" s="12">
        <v>0</v>
      </c>
      <c r="E3676" s="15">
        <v>43831</v>
      </c>
      <c r="F3676" s="12">
        <v>345</v>
      </c>
      <c r="G3676" s="12">
        <v>69</v>
      </c>
      <c r="H3676" s="17">
        <v>1</v>
      </c>
      <c r="I3676" s="31">
        <v>20</v>
      </c>
      <c r="J3676" s="12">
        <v>276</v>
      </c>
      <c r="K3676" s="11" t="s">
        <v>63</v>
      </c>
      <c r="L3676" s="11" t="s">
        <v>116</v>
      </c>
      <c r="M3676" s="12">
        <v>106.95</v>
      </c>
      <c r="N3676" s="13">
        <v>169.05</v>
      </c>
    </row>
    <row r="3677" spans="1:14" x14ac:dyDescent="0.3">
      <c r="A3677" s="7" t="s">
        <v>6648</v>
      </c>
      <c r="B3677" s="11" t="s">
        <v>6650</v>
      </c>
      <c r="C3677" s="12">
        <v>0</v>
      </c>
      <c r="D3677" s="12">
        <v>1</v>
      </c>
      <c r="E3677" s="15">
        <v>43831</v>
      </c>
      <c r="F3677" s="12">
        <v>240</v>
      </c>
      <c r="G3677" s="12">
        <v>0</v>
      </c>
      <c r="H3677" s="17">
        <v>0</v>
      </c>
      <c r="I3677" s="31">
        <v>0</v>
      </c>
      <c r="J3677" s="12">
        <v>240</v>
      </c>
      <c r="K3677" s="11" t="s">
        <v>14</v>
      </c>
      <c r="L3677" s="11" t="s">
        <v>17</v>
      </c>
      <c r="M3677" s="12">
        <v>43.199999999999996</v>
      </c>
      <c r="N3677" s="13">
        <v>196.8</v>
      </c>
    </row>
    <row r="3678" spans="1:14" x14ac:dyDescent="0.3">
      <c r="A3678" s="7" t="s">
        <v>6734</v>
      </c>
      <c r="B3678" s="11" t="s">
        <v>6736</v>
      </c>
      <c r="C3678" s="12">
        <v>0</v>
      </c>
      <c r="D3678" s="12">
        <v>1</v>
      </c>
      <c r="E3678" s="15">
        <v>43831</v>
      </c>
      <c r="F3678" s="12">
        <v>240</v>
      </c>
      <c r="G3678" s="12">
        <v>48</v>
      </c>
      <c r="H3678" s="17">
        <v>1</v>
      </c>
      <c r="I3678" s="31">
        <v>20</v>
      </c>
      <c r="J3678" s="12">
        <v>192</v>
      </c>
      <c r="K3678" s="11" t="s">
        <v>14</v>
      </c>
      <c r="L3678" s="11" t="s">
        <v>17</v>
      </c>
      <c r="M3678" s="12">
        <v>43.199999999999996</v>
      </c>
      <c r="N3678" s="13">
        <v>148.80000000000001</v>
      </c>
    </row>
    <row r="3679" spans="1:14" x14ac:dyDescent="0.3">
      <c r="A3679" s="7" t="s">
        <v>6737</v>
      </c>
      <c r="B3679" s="11" t="s">
        <v>6739</v>
      </c>
      <c r="C3679" s="12">
        <v>0</v>
      </c>
      <c r="D3679" s="12">
        <v>0</v>
      </c>
      <c r="E3679" s="15">
        <v>43831</v>
      </c>
      <c r="F3679" s="12">
        <v>192</v>
      </c>
      <c r="G3679" s="12">
        <v>38.399999999999977</v>
      </c>
      <c r="H3679" s="17">
        <v>1</v>
      </c>
      <c r="I3679" s="31">
        <v>19.999999999999986</v>
      </c>
      <c r="J3679" s="12">
        <v>153.60000000000002</v>
      </c>
      <c r="K3679" s="11" t="s">
        <v>14</v>
      </c>
      <c r="L3679" s="11" t="s">
        <v>78</v>
      </c>
      <c r="M3679" s="12">
        <v>34.56</v>
      </c>
      <c r="N3679" s="13">
        <v>119.04000000000002</v>
      </c>
    </row>
  </sheetData>
  <autoFilter ref="A1:N3679" xr:uid="{E54C793A-6C13-41B7-AAA1-6FE2D25FED0B}">
    <sortState xmlns:xlrd2="http://schemas.microsoft.com/office/spreadsheetml/2017/richdata2" ref="A18:N1036">
      <sortCondition descending="1" ref="E1:E3679"/>
    </sortState>
  </autoFilter>
  <conditionalFormatting sqref="F2:F3679">
    <cfRule type="cellIs" dxfId="2" priority="7" operator="lessThan">
      <formula>$G$2</formula>
    </cfRule>
  </conditionalFormatting>
  <conditionalFormatting sqref="F1:I1048576">
    <cfRule type="expression" dxfId="1" priority="9">
      <formula>$F$2:$F$3679&lt;$G$2:$G$3679</formula>
    </cfRule>
  </conditionalFormatting>
  <conditionalFormatting sqref="M2:M3679">
    <cfRule type="cellIs" dxfId="0" priority="5" operator="greaterThan">
      <formula>$J2</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501BA-F74C-4528-854F-D972BC5C3811}">
  <dimension ref="A1:GG3652"/>
  <sheetViews>
    <sheetView topLeftCell="A3346" zoomScale="93" zoomScaleNormal="70" workbookViewId="0">
      <selection activeCell="H3353" sqref="H3353"/>
    </sheetView>
  </sheetViews>
  <sheetFormatPr defaultRowHeight="14.4" x14ac:dyDescent="0.3"/>
  <cols>
    <col min="1" max="1" width="15.77734375" style="6" bestFit="1" customWidth="1"/>
    <col min="2" max="2" width="15.6640625" style="6" bestFit="1" customWidth="1"/>
    <col min="3" max="5" width="8.5546875" style="6" bestFit="1" customWidth="1"/>
    <col min="6" max="6" width="6.44140625" style="6" bestFit="1" customWidth="1"/>
    <col min="7" max="7" width="7.5546875" style="6" bestFit="1" customWidth="1"/>
    <col min="8" max="9" width="8.5546875" style="6" bestFit="1" customWidth="1"/>
    <col min="10" max="12" width="7.5546875" style="6" bestFit="1" customWidth="1"/>
    <col min="13" max="13" width="8.5546875" style="6" bestFit="1" customWidth="1"/>
    <col min="14" max="14" width="4.33203125" style="6" bestFit="1" customWidth="1"/>
    <col min="15" max="15" width="8.5546875" style="6" bestFit="1" customWidth="1"/>
    <col min="16" max="18" width="7.5546875" style="6" bestFit="1" customWidth="1"/>
    <col min="19" max="20" width="8.5546875" style="6" bestFit="1" customWidth="1"/>
    <col min="21" max="26" width="7.5546875" style="6" bestFit="1" customWidth="1"/>
    <col min="27" max="27" width="8.5546875" style="6" bestFit="1" customWidth="1"/>
    <col min="28" max="28" width="6.44140625" style="6" bestFit="1" customWidth="1"/>
    <col min="29" max="29" width="7.5546875" style="6" bestFit="1" customWidth="1"/>
    <col min="30" max="30" width="6.44140625" style="6" bestFit="1" customWidth="1"/>
    <col min="31" max="31" width="4.33203125" style="6" bestFit="1" customWidth="1"/>
    <col min="32" max="32" width="7.5546875" style="6" bestFit="1" customWidth="1"/>
    <col min="33" max="34" width="8.5546875" style="6" bestFit="1" customWidth="1"/>
    <col min="35" max="35" width="7.5546875" style="6" bestFit="1" customWidth="1"/>
    <col min="36" max="36" width="8.5546875" style="6" bestFit="1" customWidth="1"/>
    <col min="37" max="37" width="6.44140625" style="6" bestFit="1" customWidth="1"/>
    <col min="38" max="38" width="7.5546875" style="6" bestFit="1" customWidth="1"/>
    <col min="39" max="40" width="8.5546875" style="6" bestFit="1" customWidth="1"/>
    <col min="41" max="41" width="5.33203125" style="6" bestFit="1" customWidth="1"/>
    <col min="42" max="42" width="6.44140625" style="6" bestFit="1" customWidth="1"/>
    <col min="43" max="43" width="7.5546875" style="6" bestFit="1" customWidth="1"/>
    <col min="44" max="44" width="6.44140625" style="6" bestFit="1" customWidth="1"/>
    <col min="45" max="47" width="7.5546875" style="6" bestFit="1" customWidth="1"/>
    <col min="48" max="48" width="9.6640625" style="6" bestFit="1" customWidth="1"/>
    <col min="49" max="53" width="7.5546875" style="6" bestFit="1" customWidth="1"/>
    <col min="54" max="55" width="8.5546875" style="6" bestFit="1" customWidth="1"/>
    <col min="56" max="56" width="6.44140625" style="6" bestFit="1" customWidth="1"/>
    <col min="57" max="57" width="4.33203125" style="6" bestFit="1" customWidth="1"/>
    <col min="58" max="58" width="6.44140625" style="6" bestFit="1" customWidth="1"/>
    <col min="59" max="59" width="8.5546875" style="6" bestFit="1" customWidth="1"/>
    <col min="60" max="60" width="7.5546875" style="6" bestFit="1" customWidth="1"/>
    <col min="61" max="61" width="8.5546875" style="6" bestFit="1" customWidth="1"/>
    <col min="62" max="63" width="7.5546875" style="6" bestFit="1" customWidth="1"/>
    <col min="64" max="64" width="8.5546875" style="6" bestFit="1" customWidth="1"/>
    <col min="65" max="65" width="4.33203125" style="6" bestFit="1" customWidth="1"/>
    <col min="66" max="66" width="8.5546875" style="6" bestFit="1" customWidth="1"/>
    <col min="67" max="69" width="7.5546875" style="6" bestFit="1" customWidth="1"/>
    <col min="70" max="70" width="8.5546875" style="6" bestFit="1" customWidth="1"/>
    <col min="71" max="71" width="7.5546875" style="6" bestFit="1" customWidth="1"/>
    <col min="72" max="72" width="6.44140625" style="6" bestFit="1" customWidth="1"/>
    <col min="73" max="74" width="8.5546875" style="6" bestFit="1" customWidth="1"/>
    <col min="75" max="77" width="7.5546875" style="6" bestFit="1" customWidth="1"/>
    <col min="78" max="78" width="8.5546875" style="6" bestFit="1" customWidth="1"/>
    <col min="79" max="81" width="7.5546875" style="6" bestFit="1" customWidth="1"/>
    <col min="82" max="83" width="8.5546875" style="6" bestFit="1" customWidth="1"/>
    <col min="84" max="84" width="7.5546875" style="6" bestFit="1" customWidth="1"/>
    <col min="85" max="85" width="8.5546875" style="6" bestFit="1" customWidth="1"/>
    <col min="86" max="88" width="7.5546875" style="6" bestFit="1" customWidth="1"/>
    <col min="89" max="89" width="8.5546875" style="6" bestFit="1" customWidth="1"/>
    <col min="90" max="91" width="7.5546875" style="6" bestFit="1" customWidth="1"/>
    <col min="92" max="92" width="8.5546875" style="6" bestFit="1" customWidth="1"/>
    <col min="93" max="93" width="7.5546875" style="6" bestFit="1" customWidth="1"/>
    <col min="94" max="95" width="6.44140625" style="6" bestFit="1" customWidth="1"/>
    <col min="96" max="96" width="8.5546875" style="6" bestFit="1" customWidth="1"/>
    <col min="97" max="97" width="6.44140625" style="6" bestFit="1" customWidth="1"/>
    <col min="98" max="98" width="7.5546875" style="6" bestFit="1" customWidth="1"/>
    <col min="99" max="100" width="8.5546875" style="6" bestFit="1" customWidth="1"/>
    <col min="101" max="101" width="7.5546875" style="6" bestFit="1" customWidth="1"/>
    <col min="102" max="102" width="8.5546875" style="6" bestFit="1" customWidth="1"/>
    <col min="103" max="103" width="7.5546875" style="6" bestFit="1" customWidth="1"/>
    <col min="104" max="104" width="5.33203125" style="6" bestFit="1" customWidth="1"/>
    <col min="105" max="107" width="8.5546875" style="6" bestFit="1" customWidth="1"/>
    <col min="108" max="110" width="7.5546875" style="6" bestFit="1" customWidth="1"/>
    <col min="111" max="113" width="8.5546875" style="6" bestFit="1" customWidth="1"/>
    <col min="114" max="114" width="7.5546875" style="6" bestFit="1" customWidth="1"/>
    <col min="115" max="121" width="8.5546875" style="6" bestFit="1" customWidth="1"/>
    <col min="122" max="122" width="10.88671875" style="6" bestFit="1" customWidth="1"/>
    <col min="123" max="187" width="4" style="6" bestFit="1" customWidth="1"/>
    <col min="188" max="188" width="5.109375" style="6" bestFit="1" customWidth="1"/>
    <col min="189" max="189" width="11.44140625" style="6" bestFit="1" customWidth="1"/>
    <col min="190" max="16384" width="8.88671875" style="6"/>
  </cols>
  <sheetData>
    <row r="1" spans="1:7" x14ac:dyDescent="0.3">
      <c r="D1" s="6" t="s">
        <v>6967</v>
      </c>
      <c r="E1" s="6" t="s">
        <v>6986</v>
      </c>
    </row>
    <row r="2" spans="1:7" x14ac:dyDescent="0.3">
      <c r="A2" s="6" t="s">
        <v>6977</v>
      </c>
      <c r="G2" s="6" t="s">
        <v>6987</v>
      </c>
    </row>
    <row r="3" spans="1:7" x14ac:dyDescent="0.3">
      <c r="A3" s="6" t="s">
        <v>6972</v>
      </c>
      <c r="B3" s="6" t="s">
        <v>6976</v>
      </c>
      <c r="D3" s="6" t="s">
        <v>6972</v>
      </c>
      <c r="E3" s="6" t="s">
        <v>6976</v>
      </c>
    </row>
    <row r="4" spans="1:7" x14ac:dyDescent="0.3">
      <c r="A4" s="18" t="s">
        <v>6974</v>
      </c>
      <c r="B4" s="6">
        <v>221431.99999999945</v>
      </c>
      <c r="D4" s="18" t="s">
        <v>6974</v>
      </c>
      <c r="E4" s="6">
        <v>221431.99999999945</v>
      </c>
      <c r="G4" s="6">
        <f>((GETPIVOTDATA("Net Profit",$D$3,"Years (DATE)",2020)-GETPIVOTDATA("Net Profit",$D$3,"Years (DATE)",2019))/GETPIVOTDATA("Net Profit",$D$3,"Years (DATE)",2019))*100</f>
        <v>93.90999494201391</v>
      </c>
    </row>
    <row r="5" spans="1:7" x14ac:dyDescent="0.3">
      <c r="A5" s="18" t="s">
        <v>6975</v>
      </c>
      <c r="B5" s="6">
        <v>685784.20000000065</v>
      </c>
      <c r="D5" s="18" t="s">
        <v>6975</v>
      </c>
      <c r="E5" s="6">
        <v>429378.77999999915</v>
      </c>
    </row>
    <row r="6" spans="1:7" x14ac:dyDescent="0.3">
      <c r="A6" s="18" t="s">
        <v>6973</v>
      </c>
      <c r="B6" s="6">
        <v>907216.20000000007</v>
      </c>
      <c r="D6" s="18" t="s">
        <v>6973</v>
      </c>
      <c r="E6" s="6">
        <v>650810.77999999863</v>
      </c>
    </row>
    <row r="9" spans="1:7" x14ac:dyDescent="0.3">
      <c r="A9" s="18" t="s">
        <v>6988</v>
      </c>
    </row>
    <row r="10" spans="1:7" x14ac:dyDescent="0.3">
      <c r="A10" s="6" t="s">
        <v>6972</v>
      </c>
      <c r="B10" s="6" t="s">
        <v>6976</v>
      </c>
      <c r="C10" s="6" t="s">
        <v>6981</v>
      </c>
    </row>
    <row r="11" spans="1:7" x14ac:dyDescent="0.3">
      <c r="A11" s="18">
        <v>0</v>
      </c>
      <c r="B11" s="6">
        <v>634444.35000000102</v>
      </c>
      <c r="C11" s="6">
        <f>((GETPIVOTDATA("Net Profit",$A$10,"Is Discount",1)-GETPIVOTDATA("Net Profit",$A$10,"Is Discount",0))/GETPIVOTDATA("Net Profit",$A$10,"Is Discount",1))*100</f>
        <v>-132.59157790659259</v>
      </c>
    </row>
    <row r="12" spans="1:7" x14ac:dyDescent="0.3">
      <c r="A12" s="18">
        <v>1</v>
      </c>
      <c r="B12" s="6">
        <v>272771.84999999875</v>
      </c>
    </row>
    <row r="13" spans="1:7" x14ac:dyDescent="0.3">
      <c r="A13" s="18" t="s">
        <v>6973</v>
      </c>
      <c r="B13" s="6">
        <v>907216.19999999972</v>
      </c>
    </row>
    <row r="16" spans="1:7" x14ac:dyDescent="0.3">
      <c r="A16" s="6" t="s">
        <v>6978</v>
      </c>
    </row>
    <row r="17" spans="1:3" x14ac:dyDescent="0.3">
      <c r="A17" s="6" t="s">
        <v>6972</v>
      </c>
      <c r="B17" s="6" t="s">
        <v>6976</v>
      </c>
    </row>
    <row r="18" spans="1:3" x14ac:dyDescent="0.3">
      <c r="A18" s="18" t="s">
        <v>6974</v>
      </c>
      <c r="B18" s="6">
        <v>221431.99999999945</v>
      </c>
    </row>
    <row r="19" spans="1:3" x14ac:dyDescent="0.3">
      <c r="A19" s="18" t="s">
        <v>6975</v>
      </c>
      <c r="B19" s="6">
        <v>685784.20000000065</v>
      </c>
    </row>
    <row r="20" spans="1:3" x14ac:dyDescent="0.3">
      <c r="A20" s="18" t="s">
        <v>6973</v>
      </c>
      <c r="B20" s="6">
        <v>907216.20000000007</v>
      </c>
    </row>
    <row r="26" spans="1:3" x14ac:dyDescent="0.3">
      <c r="A26" s="6" t="s">
        <v>6967</v>
      </c>
      <c r="B26" s="6" t="s">
        <v>6986</v>
      </c>
    </row>
    <row r="27" spans="1:3" x14ac:dyDescent="0.3">
      <c r="A27" s="6" t="s">
        <v>6982</v>
      </c>
    </row>
    <row r="28" spans="1:3" x14ac:dyDescent="0.3">
      <c r="A28" s="6" t="s">
        <v>6972</v>
      </c>
      <c r="B28" s="6" t="s">
        <v>6979</v>
      </c>
      <c r="C28" s="6" t="s">
        <v>6980</v>
      </c>
    </row>
    <row r="29" spans="1:3" x14ac:dyDescent="0.3">
      <c r="A29" s="18" t="s">
        <v>6974</v>
      </c>
      <c r="B29" s="6">
        <v>1012</v>
      </c>
      <c r="C29" s="6">
        <f>((GETPIVOTDATA("Is New Consumer",$A$28,"Years (DATE)",2020)-GETPIVOTDATA("Is New Consumer",$A$28,"Years (DATE)",2019))/GETPIVOTDATA("Is New Consumer",$A$28,"Years (DATE)",2019))*100</f>
        <v>17.094861660079054</v>
      </c>
    </row>
    <row r="30" spans="1:3" x14ac:dyDescent="0.3">
      <c r="A30" s="18" t="s">
        <v>6975</v>
      </c>
      <c r="B30" s="6">
        <v>1185</v>
      </c>
    </row>
    <row r="31" spans="1:3" x14ac:dyDescent="0.3">
      <c r="A31" s="18" t="s">
        <v>6973</v>
      </c>
      <c r="B31" s="6">
        <v>2197</v>
      </c>
    </row>
    <row r="35" spans="1:3" x14ac:dyDescent="0.3">
      <c r="A35" s="25" t="s">
        <v>6983</v>
      </c>
      <c r="B35" s="25"/>
    </row>
    <row r="36" spans="1:3" x14ac:dyDescent="0.3">
      <c r="A36" s="6" t="s">
        <v>6972</v>
      </c>
      <c r="B36" s="6" t="s">
        <v>6979</v>
      </c>
    </row>
    <row r="37" spans="1:3" x14ac:dyDescent="0.3">
      <c r="A37" s="18" t="s">
        <v>6974</v>
      </c>
      <c r="B37" s="6">
        <v>1012</v>
      </c>
    </row>
    <row r="38" spans="1:3" x14ac:dyDescent="0.3">
      <c r="A38" s="18" t="s">
        <v>6975</v>
      </c>
      <c r="B38" s="6">
        <v>2176</v>
      </c>
    </row>
    <row r="39" spans="1:3" x14ac:dyDescent="0.3">
      <c r="A39" s="18" t="s">
        <v>6973</v>
      </c>
      <c r="B39" s="6">
        <v>3188</v>
      </c>
    </row>
    <row r="41" spans="1:3" x14ac:dyDescent="0.3">
      <c r="A41" s="6" t="s">
        <v>6967</v>
      </c>
      <c r="B41" s="6" t="s">
        <v>6986</v>
      </c>
    </row>
    <row r="42" spans="1:3" x14ac:dyDescent="0.3">
      <c r="A42" s="18" t="s">
        <v>6984</v>
      </c>
    </row>
    <row r="43" spans="1:3" x14ac:dyDescent="0.3">
      <c r="A43" s="6" t="s">
        <v>6972</v>
      </c>
      <c r="B43" s="6" t="s">
        <v>6985</v>
      </c>
    </row>
    <row r="44" spans="1:3" x14ac:dyDescent="0.3">
      <c r="A44" s="18" t="s">
        <v>6974</v>
      </c>
      <c r="B44" s="6">
        <v>1019</v>
      </c>
      <c r="C44" s="6">
        <f>((GETPIVOTDATA("Order ID",$A$43,"Years (DATE)",2020)-GETPIVOTDATA("Order ID",$A$43,"Years (DATE)",2019))/GETPIVOTDATA("Order ID",$A$43,"Years (DATE)",2019))*100</f>
        <v>52.109911678115793</v>
      </c>
    </row>
    <row r="45" spans="1:3" x14ac:dyDescent="0.3">
      <c r="A45" s="18" t="s">
        <v>6975</v>
      </c>
      <c r="B45" s="6">
        <v>1550</v>
      </c>
    </row>
    <row r="46" spans="1:3" x14ac:dyDescent="0.3">
      <c r="A46" s="18" t="s">
        <v>6973</v>
      </c>
      <c r="B46" s="6">
        <v>2569</v>
      </c>
    </row>
    <row r="50" spans="1:4" x14ac:dyDescent="0.3">
      <c r="A50" s="25" t="s">
        <v>6989</v>
      </c>
      <c r="B50" s="25"/>
    </row>
    <row r="51" spans="1:4" x14ac:dyDescent="0.3">
      <c r="A51" s="19" t="s">
        <v>6972</v>
      </c>
      <c r="B51" s="19" t="s">
        <v>6985</v>
      </c>
    </row>
    <row r="52" spans="1:4" x14ac:dyDescent="0.3">
      <c r="A52" s="18" t="s">
        <v>6974</v>
      </c>
      <c r="B52" s="6">
        <v>1019</v>
      </c>
    </row>
    <row r="53" spans="1:4" x14ac:dyDescent="0.3">
      <c r="A53" s="18" t="s">
        <v>6975</v>
      </c>
      <c r="B53" s="6">
        <v>1550</v>
      </c>
    </row>
    <row r="54" spans="1:4" x14ac:dyDescent="0.3">
      <c r="A54" s="20" t="s">
        <v>6973</v>
      </c>
      <c r="B54" s="21">
        <v>2569</v>
      </c>
    </row>
    <row r="57" spans="1:4" x14ac:dyDescent="0.3">
      <c r="A57" s="22" t="s">
        <v>6990</v>
      </c>
    </row>
    <row r="60" spans="1:4" x14ac:dyDescent="0.3">
      <c r="A60" s="6" t="s">
        <v>6977</v>
      </c>
    </row>
    <row r="62" spans="1:4" x14ac:dyDescent="0.3">
      <c r="B62" s="6" t="s">
        <v>7003</v>
      </c>
    </row>
    <row r="63" spans="1:4" x14ac:dyDescent="0.3">
      <c r="B63" s="13">
        <v>0</v>
      </c>
      <c r="C63" s="13">
        <v>1</v>
      </c>
      <c r="D63" s="13" t="s">
        <v>6973</v>
      </c>
    </row>
    <row r="64" spans="1:4" x14ac:dyDescent="0.3">
      <c r="A64" s="6" t="s">
        <v>6985</v>
      </c>
      <c r="B64" s="6">
        <v>490</v>
      </c>
      <c r="C64" s="6">
        <v>3188</v>
      </c>
      <c r="D64" s="6">
        <v>3678</v>
      </c>
    </row>
    <row r="71" spans="1:8" x14ac:dyDescent="0.3">
      <c r="A71" s="6" t="s">
        <v>6985</v>
      </c>
      <c r="B71" s="6" t="s">
        <v>7003</v>
      </c>
    </row>
    <row r="72" spans="1:8" x14ac:dyDescent="0.3">
      <c r="B72" s="6" t="s">
        <v>6974</v>
      </c>
      <c r="D72" s="6" t="s">
        <v>7004</v>
      </c>
      <c r="E72" s="6" t="s">
        <v>6975</v>
      </c>
      <c r="G72" s="6" t="s">
        <v>7005</v>
      </c>
      <c r="H72" s="6" t="s">
        <v>6973</v>
      </c>
    </row>
    <row r="73" spans="1:8" x14ac:dyDescent="0.3">
      <c r="A73" s="6" t="s">
        <v>6972</v>
      </c>
      <c r="B73" s="13" t="s">
        <v>7006</v>
      </c>
      <c r="C73" s="13" t="s">
        <v>7007</v>
      </c>
      <c r="E73" s="13" t="s">
        <v>7006</v>
      </c>
      <c r="F73" s="13" t="s">
        <v>7007</v>
      </c>
    </row>
    <row r="74" spans="1:8" x14ac:dyDescent="0.3">
      <c r="A74" s="18" t="s">
        <v>6999</v>
      </c>
      <c r="E74" s="6">
        <v>14</v>
      </c>
      <c r="F74" s="6">
        <v>177</v>
      </c>
      <c r="G74" s="6">
        <v>191</v>
      </c>
      <c r="H74" s="6">
        <v>191</v>
      </c>
    </row>
    <row r="75" spans="1:8" x14ac:dyDescent="0.3">
      <c r="A75" s="18" t="s">
        <v>7000</v>
      </c>
      <c r="E75" s="6">
        <v>22</v>
      </c>
      <c r="F75" s="6">
        <v>82</v>
      </c>
      <c r="G75" s="6">
        <v>104</v>
      </c>
      <c r="H75" s="6">
        <v>104</v>
      </c>
    </row>
    <row r="76" spans="1:8" x14ac:dyDescent="0.3">
      <c r="A76" s="18" t="s">
        <v>7001</v>
      </c>
      <c r="E76" s="6">
        <v>35</v>
      </c>
      <c r="F76" s="6">
        <v>303</v>
      </c>
      <c r="G76" s="6">
        <v>338</v>
      </c>
      <c r="H76" s="6">
        <v>338</v>
      </c>
    </row>
    <row r="77" spans="1:8" x14ac:dyDescent="0.3">
      <c r="A77" s="18" t="s">
        <v>7002</v>
      </c>
      <c r="E77" s="6">
        <v>47</v>
      </c>
      <c r="F77" s="6">
        <v>429</v>
      </c>
      <c r="G77" s="6">
        <v>476</v>
      </c>
      <c r="H77" s="6">
        <v>476</v>
      </c>
    </row>
    <row r="78" spans="1:8" x14ac:dyDescent="0.3">
      <c r="A78" s="18" t="s">
        <v>6991</v>
      </c>
      <c r="C78" s="6">
        <v>50</v>
      </c>
      <c r="D78" s="6">
        <v>50</v>
      </c>
      <c r="E78" s="6">
        <v>37</v>
      </c>
      <c r="F78" s="6">
        <v>85</v>
      </c>
      <c r="G78" s="6">
        <v>122</v>
      </c>
      <c r="H78" s="6">
        <v>172</v>
      </c>
    </row>
    <row r="79" spans="1:8" x14ac:dyDescent="0.3">
      <c r="A79" s="18" t="s">
        <v>6992</v>
      </c>
      <c r="C79" s="6">
        <v>87</v>
      </c>
      <c r="D79" s="6">
        <v>87</v>
      </c>
      <c r="E79" s="6">
        <v>52</v>
      </c>
      <c r="F79" s="6">
        <v>272</v>
      </c>
      <c r="G79" s="6">
        <v>324</v>
      </c>
      <c r="H79" s="6">
        <v>411</v>
      </c>
    </row>
    <row r="80" spans="1:8" x14ac:dyDescent="0.3">
      <c r="A80" s="18" t="s">
        <v>6993</v>
      </c>
      <c r="C80" s="6">
        <v>121</v>
      </c>
      <c r="D80" s="6">
        <v>121</v>
      </c>
      <c r="E80" s="6">
        <v>39</v>
      </c>
      <c r="F80" s="6">
        <v>175</v>
      </c>
      <c r="G80" s="6">
        <v>214</v>
      </c>
      <c r="H80" s="6">
        <v>335</v>
      </c>
    </row>
    <row r="81" spans="1:8" x14ac:dyDescent="0.3">
      <c r="A81" s="18" t="s">
        <v>6994</v>
      </c>
      <c r="C81" s="6">
        <v>131</v>
      </c>
      <c r="D81" s="6">
        <v>131</v>
      </c>
      <c r="E81" s="6">
        <v>41</v>
      </c>
      <c r="F81" s="6">
        <v>307</v>
      </c>
      <c r="G81" s="6">
        <v>348</v>
      </c>
      <c r="H81" s="6">
        <v>479</v>
      </c>
    </row>
    <row r="82" spans="1:8" x14ac:dyDescent="0.3">
      <c r="A82" s="18" t="s">
        <v>6995</v>
      </c>
      <c r="C82" s="6">
        <v>97</v>
      </c>
      <c r="D82" s="6">
        <v>97</v>
      </c>
      <c r="E82" s="6">
        <v>60</v>
      </c>
      <c r="F82" s="6">
        <v>346</v>
      </c>
      <c r="G82" s="6">
        <v>406</v>
      </c>
      <c r="H82" s="6">
        <v>503</v>
      </c>
    </row>
    <row r="83" spans="1:8" x14ac:dyDescent="0.3">
      <c r="A83" s="18" t="s">
        <v>6996</v>
      </c>
      <c r="C83" s="6">
        <v>147</v>
      </c>
      <c r="D83" s="6">
        <v>147</v>
      </c>
      <c r="E83" s="6">
        <v>53</v>
      </c>
      <c r="G83" s="6">
        <v>53</v>
      </c>
      <c r="H83" s="6">
        <v>200</v>
      </c>
    </row>
    <row r="84" spans="1:8" x14ac:dyDescent="0.3">
      <c r="A84" s="18" t="s">
        <v>6997</v>
      </c>
      <c r="C84" s="6">
        <v>73</v>
      </c>
      <c r="D84" s="6">
        <v>73</v>
      </c>
      <c r="E84" s="6">
        <v>50</v>
      </c>
      <c r="G84" s="6">
        <v>50</v>
      </c>
      <c r="H84" s="6">
        <v>123</v>
      </c>
    </row>
    <row r="85" spans="1:8" x14ac:dyDescent="0.3">
      <c r="A85" s="18" t="s">
        <v>6998</v>
      </c>
      <c r="B85" s="6">
        <v>7</v>
      </c>
      <c r="C85" s="6">
        <v>306</v>
      </c>
      <c r="D85" s="6">
        <v>313</v>
      </c>
      <c r="E85" s="6">
        <v>33</v>
      </c>
      <c r="G85" s="6">
        <v>33</v>
      </c>
      <c r="H85" s="6">
        <v>346</v>
      </c>
    </row>
    <row r="86" spans="1:8" x14ac:dyDescent="0.3">
      <c r="A86" s="18" t="s">
        <v>6973</v>
      </c>
      <c r="B86" s="6">
        <v>7</v>
      </c>
      <c r="C86" s="6">
        <v>1012</v>
      </c>
      <c r="D86" s="6">
        <v>1019</v>
      </c>
      <c r="E86" s="6">
        <v>483</v>
      </c>
      <c r="F86" s="6">
        <v>2176</v>
      </c>
      <c r="G86" s="6">
        <v>2659</v>
      </c>
      <c r="H86" s="6">
        <v>3678</v>
      </c>
    </row>
    <row r="93" spans="1:8" x14ac:dyDescent="0.3">
      <c r="A93" s="6" t="s">
        <v>6988</v>
      </c>
    </row>
    <row r="94" spans="1:8" x14ac:dyDescent="0.3">
      <c r="A94" s="6" t="s">
        <v>6976</v>
      </c>
      <c r="B94" s="6" t="s">
        <v>7003</v>
      </c>
    </row>
    <row r="95" spans="1:8" x14ac:dyDescent="0.3">
      <c r="B95" s="6" t="s">
        <v>6974</v>
      </c>
      <c r="D95" s="6" t="s">
        <v>7004</v>
      </c>
      <c r="E95" s="6" t="s">
        <v>6975</v>
      </c>
      <c r="G95" s="6" t="s">
        <v>7005</v>
      </c>
      <c r="H95" s="6" t="s">
        <v>6973</v>
      </c>
    </row>
    <row r="96" spans="1:8" x14ac:dyDescent="0.3">
      <c r="A96" s="6" t="s">
        <v>6972</v>
      </c>
      <c r="B96" s="13" t="s">
        <v>7006</v>
      </c>
      <c r="C96" s="13" t="s">
        <v>7007</v>
      </c>
      <c r="E96" s="13" t="s">
        <v>7006</v>
      </c>
      <c r="F96" s="13" t="s">
        <v>7007</v>
      </c>
    </row>
    <row r="97" spans="1:8" x14ac:dyDescent="0.3">
      <c r="A97" s="18" t="s">
        <v>6999</v>
      </c>
      <c r="E97" s="6">
        <v>2658.28</v>
      </c>
      <c r="F97" s="6">
        <v>39633.460000000021</v>
      </c>
      <c r="G97" s="6">
        <v>42291.74000000002</v>
      </c>
      <c r="H97" s="6">
        <v>42291.74000000002</v>
      </c>
    </row>
    <row r="98" spans="1:8" x14ac:dyDescent="0.3">
      <c r="A98" s="18" t="s">
        <v>7000</v>
      </c>
      <c r="E98" s="6">
        <v>5909.1500000000015</v>
      </c>
      <c r="F98" s="6">
        <v>18455.959999999985</v>
      </c>
      <c r="G98" s="6">
        <v>24365.109999999986</v>
      </c>
      <c r="H98" s="6">
        <v>24365.109999999986</v>
      </c>
    </row>
    <row r="99" spans="1:8" x14ac:dyDescent="0.3">
      <c r="A99" s="18" t="s">
        <v>7001</v>
      </c>
      <c r="E99" s="6">
        <v>9454.75</v>
      </c>
      <c r="F99" s="6">
        <v>75360.420000000042</v>
      </c>
      <c r="G99" s="6">
        <v>84815.170000000042</v>
      </c>
      <c r="H99" s="6">
        <v>84815.170000000042</v>
      </c>
    </row>
    <row r="100" spans="1:8" x14ac:dyDescent="0.3">
      <c r="A100" s="18" t="s">
        <v>7002</v>
      </c>
      <c r="E100" s="6">
        <v>8941.01</v>
      </c>
      <c r="F100" s="6">
        <v>95992.389999999912</v>
      </c>
      <c r="G100" s="6">
        <v>104933.39999999991</v>
      </c>
      <c r="H100" s="6">
        <v>104933.39999999991</v>
      </c>
    </row>
    <row r="101" spans="1:8" x14ac:dyDescent="0.3">
      <c r="A101" s="18" t="s">
        <v>6991</v>
      </c>
      <c r="C101" s="6">
        <v>19720.029999999988</v>
      </c>
      <c r="D101" s="6">
        <v>19720.029999999988</v>
      </c>
      <c r="E101" s="6">
        <v>8382.0700000000015</v>
      </c>
      <c r="F101" s="6">
        <v>19022.420000000002</v>
      </c>
      <c r="G101" s="6">
        <v>27404.490000000005</v>
      </c>
      <c r="H101" s="6">
        <v>47124.51999999999</v>
      </c>
    </row>
    <row r="102" spans="1:8" x14ac:dyDescent="0.3">
      <c r="A102" s="18" t="s">
        <v>6992</v>
      </c>
      <c r="C102" s="6">
        <v>18129.379999999994</v>
      </c>
      <c r="D102" s="6">
        <v>18129.379999999994</v>
      </c>
      <c r="E102" s="6">
        <v>13576.12</v>
      </c>
      <c r="F102" s="6">
        <v>77062.320000000109</v>
      </c>
      <c r="G102" s="6">
        <v>90638.440000000104</v>
      </c>
      <c r="H102" s="6">
        <v>108767.82000000009</v>
      </c>
    </row>
    <row r="103" spans="1:8" x14ac:dyDescent="0.3">
      <c r="A103" s="18" t="s">
        <v>6993</v>
      </c>
      <c r="C103" s="6">
        <v>28633.919999999966</v>
      </c>
      <c r="D103" s="6">
        <v>28633.919999999966</v>
      </c>
      <c r="E103" s="6">
        <v>8631.07</v>
      </c>
      <c r="F103" s="6">
        <v>65082.279999999962</v>
      </c>
      <c r="G103" s="6">
        <v>73713.349999999962</v>
      </c>
      <c r="H103" s="6">
        <v>102347.26999999993</v>
      </c>
    </row>
    <row r="104" spans="1:8" x14ac:dyDescent="0.3">
      <c r="A104" s="18" t="s">
        <v>6994</v>
      </c>
      <c r="C104" s="6">
        <v>40037.359999999993</v>
      </c>
      <c r="D104" s="6">
        <v>40037.359999999993</v>
      </c>
      <c r="E104" s="6">
        <v>10692.29</v>
      </c>
      <c r="F104" s="6">
        <v>85178.199999999953</v>
      </c>
      <c r="G104" s="6">
        <v>95870.489999999962</v>
      </c>
      <c r="H104" s="6">
        <v>135907.84999999995</v>
      </c>
    </row>
    <row r="105" spans="1:8" x14ac:dyDescent="0.3">
      <c r="A105" s="18" t="s">
        <v>6995</v>
      </c>
      <c r="C105" s="6">
        <v>22406.85999999999</v>
      </c>
      <c r="D105" s="6">
        <v>22406.85999999999</v>
      </c>
      <c r="E105" s="6">
        <v>16759.749999999996</v>
      </c>
      <c r="F105" s="6">
        <v>84484.680000000051</v>
      </c>
      <c r="G105" s="6">
        <v>101244.43000000005</v>
      </c>
      <c r="H105" s="6">
        <v>123651.29000000004</v>
      </c>
    </row>
    <row r="106" spans="1:8" x14ac:dyDescent="0.3">
      <c r="A106" s="18" t="s">
        <v>6996</v>
      </c>
      <c r="C106" s="6">
        <v>24020.050000000028</v>
      </c>
      <c r="D106" s="6">
        <v>24020.050000000028</v>
      </c>
      <c r="E106" s="6">
        <v>13608.159999999998</v>
      </c>
      <c r="G106" s="6">
        <v>13608.159999999998</v>
      </c>
      <c r="H106" s="6">
        <v>37628.210000000028</v>
      </c>
    </row>
    <row r="107" spans="1:8" x14ac:dyDescent="0.3">
      <c r="A107" s="18" t="s">
        <v>6997</v>
      </c>
      <c r="C107" s="6">
        <v>12940.610000000002</v>
      </c>
      <c r="D107" s="6">
        <v>12940.610000000002</v>
      </c>
      <c r="E107" s="6">
        <v>16015.320000000002</v>
      </c>
      <c r="G107" s="6">
        <v>16015.320000000002</v>
      </c>
      <c r="H107" s="6">
        <v>28955.930000000004</v>
      </c>
    </row>
    <row r="108" spans="1:8" x14ac:dyDescent="0.3">
      <c r="A108" s="18" t="s">
        <v>6998</v>
      </c>
      <c r="B108" s="6">
        <v>837.09000000000015</v>
      </c>
      <c r="C108" s="6">
        <v>54706.69999999999</v>
      </c>
      <c r="D108" s="6">
        <v>55543.789999999994</v>
      </c>
      <c r="E108" s="6">
        <v>10884.1</v>
      </c>
      <c r="G108" s="6">
        <v>10884.1</v>
      </c>
      <c r="H108" s="6">
        <v>66427.89</v>
      </c>
    </row>
    <row r="109" spans="1:8" x14ac:dyDescent="0.3">
      <c r="A109" s="18" t="s">
        <v>6973</v>
      </c>
      <c r="B109" s="6">
        <v>837.09000000000015</v>
      </c>
      <c r="C109" s="6">
        <v>220594.90999999995</v>
      </c>
      <c r="D109" s="6">
        <v>221431.99999999994</v>
      </c>
      <c r="E109" s="6">
        <v>125512.07000000002</v>
      </c>
      <c r="F109" s="6">
        <v>560272.13000000012</v>
      </c>
      <c r="G109" s="6">
        <v>685784.20000000007</v>
      </c>
      <c r="H109" s="6">
        <v>907216.20000000007</v>
      </c>
    </row>
    <row r="113" spans="1:3" x14ac:dyDescent="0.3">
      <c r="A113" s="6" t="s">
        <v>7009</v>
      </c>
    </row>
    <row r="115" spans="1:3" x14ac:dyDescent="0.3">
      <c r="A115" s="6" t="s">
        <v>6972</v>
      </c>
      <c r="B115" s="6" t="s">
        <v>6976</v>
      </c>
      <c r="C115" s="6" t="s">
        <v>7010</v>
      </c>
    </row>
    <row r="116" spans="1:3" x14ac:dyDescent="0.3">
      <c r="A116" s="18" t="s">
        <v>20</v>
      </c>
      <c r="B116" s="29">
        <v>97326.069999999774</v>
      </c>
      <c r="C116" s="29">
        <v>82.111926070039516</v>
      </c>
    </row>
    <row r="117" spans="1:3" x14ac:dyDescent="0.3">
      <c r="A117" s="18" t="s">
        <v>63</v>
      </c>
      <c r="B117" s="29">
        <v>167860.87999999998</v>
      </c>
      <c r="C117" s="29">
        <v>129.36022503516017</v>
      </c>
    </row>
    <row r="118" spans="1:3" x14ac:dyDescent="0.3">
      <c r="A118" s="18" t="s">
        <v>26</v>
      </c>
      <c r="B118" s="29">
        <v>142582.37000000005</v>
      </c>
      <c r="C118" s="29">
        <v>419.60470588235364</v>
      </c>
    </row>
    <row r="119" spans="1:3" x14ac:dyDescent="0.3">
      <c r="A119" s="18" t="s">
        <v>41</v>
      </c>
      <c r="B119" s="29">
        <v>50216.750000000007</v>
      </c>
      <c r="C119" s="29">
        <v>203.31732026143808</v>
      </c>
    </row>
    <row r="120" spans="1:3" x14ac:dyDescent="0.3">
      <c r="A120" s="18" t="s">
        <v>14</v>
      </c>
      <c r="B120" s="29">
        <v>119609.18000000033</v>
      </c>
      <c r="C120" s="29">
        <v>38.666603001364386</v>
      </c>
    </row>
    <row r="121" spans="1:3" x14ac:dyDescent="0.3">
      <c r="A121" s="18" t="s">
        <v>23</v>
      </c>
      <c r="B121" s="29">
        <v>123566.20000000004</v>
      </c>
      <c r="C121" s="29">
        <v>257.34309523809549</v>
      </c>
    </row>
    <row r="122" spans="1:3" x14ac:dyDescent="0.3">
      <c r="A122" s="18" t="s">
        <v>44</v>
      </c>
      <c r="B122" s="29">
        <v>91961.760000000213</v>
      </c>
      <c r="C122" s="29">
        <v>145.95764285714307</v>
      </c>
    </row>
    <row r="123" spans="1:3" x14ac:dyDescent="0.3">
      <c r="A123" s="18" t="s">
        <v>38</v>
      </c>
      <c r="B123" s="29">
        <v>10171.859999999997</v>
      </c>
      <c r="C123" s="29">
        <v>113.50666666666666</v>
      </c>
    </row>
    <row r="124" spans="1:3" x14ac:dyDescent="0.3">
      <c r="A124" s="18" t="s">
        <v>11</v>
      </c>
      <c r="B124" s="29">
        <v>50993.280000000159</v>
      </c>
      <c r="C124" s="29">
        <v>57.286096654275397</v>
      </c>
    </row>
    <row r="125" spans="1:3" x14ac:dyDescent="0.3">
      <c r="A125" s="18" t="s">
        <v>60</v>
      </c>
      <c r="B125" s="29">
        <v>52927.850000000079</v>
      </c>
      <c r="C125" s="29">
        <v>88.220253164556809</v>
      </c>
    </row>
    <row r="126" spans="1:3" x14ac:dyDescent="0.3">
      <c r="A126" s="18" t="s">
        <v>6973</v>
      </c>
      <c r="B126" s="29">
        <v>907216.199999996</v>
      </c>
      <c r="C126" s="29">
        <v>116.85449972811212</v>
      </c>
    </row>
    <row r="129" spans="1:6" x14ac:dyDescent="0.3">
      <c r="A129" s="6" t="s">
        <v>7011</v>
      </c>
    </row>
    <row r="131" spans="1:6" x14ac:dyDescent="0.3">
      <c r="A131" s="6" t="s">
        <v>7012</v>
      </c>
      <c r="B131" s="6" t="s">
        <v>7003</v>
      </c>
    </row>
    <row r="132" spans="1:6" x14ac:dyDescent="0.3">
      <c r="B132" s="6" t="s">
        <v>6974</v>
      </c>
      <c r="D132" s="6" t="s">
        <v>6975</v>
      </c>
      <c r="F132" s="6" t="s">
        <v>6973</v>
      </c>
    </row>
    <row r="133" spans="1:6" x14ac:dyDescent="0.3">
      <c r="A133" s="6" t="s">
        <v>6972</v>
      </c>
      <c r="B133" s="6" t="s">
        <v>7006</v>
      </c>
      <c r="C133" s="6" t="s">
        <v>7007</v>
      </c>
      <c r="D133" s="6" t="s">
        <v>7006</v>
      </c>
      <c r="E133" s="6" t="s">
        <v>7007</v>
      </c>
    </row>
    <row r="134" spans="1:6" x14ac:dyDescent="0.3">
      <c r="A134" s="18" t="s">
        <v>6999</v>
      </c>
      <c r="D134" s="6">
        <v>12</v>
      </c>
      <c r="E134" s="6">
        <v>177</v>
      </c>
      <c r="F134" s="6">
        <v>187</v>
      </c>
    </row>
    <row r="135" spans="1:6" x14ac:dyDescent="0.3">
      <c r="A135" s="18" t="s">
        <v>7000</v>
      </c>
      <c r="D135" s="6">
        <v>17</v>
      </c>
      <c r="E135" s="6">
        <v>82</v>
      </c>
      <c r="F135" s="6">
        <v>97</v>
      </c>
    </row>
    <row r="136" spans="1:6" x14ac:dyDescent="0.3">
      <c r="A136" s="18" t="s">
        <v>7001</v>
      </c>
      <c r="D136" s="6">
        <v>29</v>
      </c>
      <c r="E136" s="6">
        <v>303</v>
      </c>
      <c r="F136" s="6">
        <v>325</v>
      </c>
    </row>
    <row r="137" spans="1:6" x14ac:dyDescent="0.3">
      <c r="A137" s="18" t="s">
        <v>7002</v>
      </c>
      <c r="D137" s="6">
        <v>39</v>
      </c>
      <c r="E137" s="6">
        <v>429</v>
      </c>
      <c r="F137" s="6">
        <v>464</v>
      </c>
    </row>
    <row r="138" spans="1:6" x14ac:dyDescent="0.3">
      <c r="A138" s="18" t="s">
        <v>6991</v>
      </c>
      <c r="C138" s="6">
        <v>50</v>
      </c>
      <c r="D138" s="6">
        <v>31</v>
      </c>
      <c r="E138" s="6">
        <v>85</v>
      </c>
      <c r="F138" s="6">
        <v>166</v>
      </c>
    </row>
    <row r="139" spans="1:6" x14ac:dyDescent="0.3">
      <c r="A139" s="18" t="s">
        <v>6992</v>
      </c>
      <c r="C139" s="6">
        <v>87</v>
      </c>
      <c r="D139" s="6">
        <v>43</v>
      </c>
      <c r="E139" s="6">
        <v>272</v>
      </c>
      <c r="F139" s="6">
        <v>402</v>
      </c>
    </row>
    <row r="140" spans="1:6" x14ac:dyDescent="0.3">
      <c r="A140" s="18" t="s">
        <v>6993</v>
      </c>
      <c r="C140" s="6">
        <v>121</v>
      </c>
      <c r="D140" s="6">
        <v>34</v>
      </c>
      <c r="E140" s="6">
        <v>175</v>
      </c>
      <c r="F140" s="6">
        <v>330</v>
      </c>
    </row>
    <row r="141" spans="1:6" x14ac:dyDescent="0.3">
      <c r="A141" s="18" t="s">
        <v>6994</v>
      </c>
      <c r="C141" s="6">
        <v>131</v>
      </c>
      <c r="D141" s="6">
        <v>33</v>
      </c>
      <c r="E141" s="6">
        <v>307</v>
      </c>
      <c r="F141" s="6">
        <v>471</v>
      </c>
    </row>
    <row r="142" spans="1:6" x14ac:dyDescent="0.3">
      <c r="A142" s="18" t="s">
        <v>6995</v>
      </c>
      <c r="C142" s="6">
        <v>97</v>
      </c>
      <c r="D142" s="6">
        <v>48</v>
      </c>
      <c r="E142" s="6">
        <v>346</v>
      </c>
      <c r="F142" s="6">
        <v>491</v>
      </c>
    </row>
    <row r="143" spans="1:6" x14ac:dyDescent="0.3">
      <c r="A143" s="18" t="s">
        <v>6996</v>
      </c>
      <c r="C143" s="6">
        <v>147</v>
      </c>
      <c r="D143" s="6">
        <v>44</v>
      </c>
      <c r="F143" s="6">
        <v>191</v>
      </c>
    </row>
    <row r="144" spans="1:6" x14ac:dyDescent="0.3">
      <c r="A144" s="18" t="s">
        <v>6997</v>
      </c>
      <c r="C144" s="6">
        <v>73</v>
      </c>
      <c r="D144" s="6">
        <v>38</v>
      </c>
      <c r="F144" s="6">
        <v>107</v>
      </c>
    </row>
    <row r="145" spans="1:189" x14ac:dyDescent="0.3">
      <c r="A145" s="18" t="s">
        <v>6998</v>
      </c>
      <c r="B145" s="6">
        <v>7</v>
      </c>
      <c r="C145" s="6">
        <v>306</v>
      </c>
      <c r="D145" s="6">
        <v>29</v>
      </c>
      <c r="F145" s="6">
        <v>332</v>
      </c>
    </row>
    <row r="146" spans="1:189" x14ac:dyDescent="0.3">
      <c r="A146" s="18" t="s">
        <v>6973</v>
      </c>
      <c r="B146" s="6">
        <v>7</v>
      </c>
      <c r="C146" s="6">
        <v>1012</v>
      </c>
      <c r="D146" s="6">
        <v>248</v>
      </c>
      <c r="E146" s="6">
        <v>2176</v>
      </c>
      <c r="F146" s="6">
        <v>3188</v>
      </c>
    </row>
    <row r="149" spans="1:189" x14ac:dyDescent="0.3">
      <c r="A149"/>
      <c r="B149"/>
    </row>
    <row r="150" spans="1:189" x14ac:dyDescent="0.3">
      <c r="A150" s="6" t="s">
        <v>6984</v>
      </c>
    </row>
    <row r="151" spans="1:189" x14ac:dyDescent="0.3">
      <c r="B151" s="6" t="s">
        <v>7003</v>
      </c>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row>
    <row r="152" spans="1:189" x14ac:dyDescent="0.3">
      <c r="B152" s="6" t="s">
        <v>6974</v>
      </c>
      <c r="D152" s="6" t="s">
        <v>6975</v>
      </c>
      <c r="F152" s="6" t="s">
        <v>7014</v>
      </c>
      <c r="G152" s="6" t="s">
        <v>7015</v>
      </c>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row>
    <row r="153" spans="1:189" x14ac:dyDescent="0.3">
      <c r="A153" s="6" t="s">
        <v>6972</v>
      </c>
      <c r="B153" s="6" t="s">
        <v>6976</v>
      </c>
      <c r="C153" s="6" t="s">
        <v>6985</v>
      </c>
      <c r="D153" s="6" t="s">
        <v>6976</v>
      </c>
      <c r="E153" s="6" t="s">
        <v>6985</v>
      </c>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row>
    <row r="154" spans="1:189" x14ac:dyDescent="0.3">
      <c r="A154" s="18" t="s">
        <v>6164</v>
      </c>
      <c r="B154" s="29"/>
      <c r="C154" s="29"/>
      <c r="D154" s="29">
        <v>4968.9000000000005</v>
      </c>
      <c r="E154" s="29">
        <v>7</v>
      </c>
      <c r="F154" s="29">
        <v>4968.9000000000005</v>
      </c>
      <c r="G154" s="29">
        <v>7</v>
      </c>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row>
    <row r="155" spans="1:189" x14ac:dyDescent="0.3">
      <c r="A155" s="18" t="s">
        <v>5389</v>
      </c>
      <c r="B155" s="29"/>
      <c r="C155" s="29"/>
      <c r="D155" s="29">
        <v>4778.38</v>
      </c>
      <c r="E155" s="29">
        <v>6</v>
      </c>
      <c r="F155" s="29">
        <v>4778.38</v>
      </c>
      <c r="G155" s="29">
        <v>6</v>
      </c>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row>
    <row r="156" spans="1:189" x14ac:dyDescent="0.3">
      <c r="A156" s="18" t="s">
        <v>402</v>
      </c>
      <c r="B156" s="29"/>
      <c r="C156" s="29"/>
      <c r="D156" s="29">
        <v>3835.46</v>
      </c>
      <c r="E156" s="29">
        <v>5</v>
      </c>
      <c r="F156" s="29">
        <v>3835.46</v>
      </c>
      <c r="G156" s="29">
        <v>5</v>
      </c>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row>
    <row r="157" spans="1:189" x14ac:dyDescent="0.3">
      <c r="A157" s="18" t="s">
        <v>231</v>
      </c>
      <c r="B157" s="29"/>
      <c r="C157" s="29"/>
      <c r="D157" s="29">
        <v>2805.33</v>
      </c>
      <c r="E157" s="29">
        <v>5</v>
      </c>
      <c r="F157" s="29">
        <v>2805.33</v>
      </c>
      <c r="G157" s="29">
        <v>5</v>
      </c>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row>
    <row r="158" spans="1:189" x14ac:dyDescent="0.3">
      <c r="A158" s="18" t="s">
        <v>29</v>
      </c>
      <c r="B158" s="29"/>
      <c r="C158" s="29"/>
      <c r="D158" s="29">
        <v>2799.7799999999997</v>
      </c>
      <c r="E158" s="29">
        <v>4</v>
      </c>
      <c r="F158" s="29">
        <v>2799.7799999999997</v>
      </c>
      <c r="G158" s="29">
        <v>4</v>
      </c>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row>
    <row r="159" spans="1:189" x14ac:dyDescent="0.3">
      <c r="A159" s="18" t="s">
        <v>5660</v>
      </c>
      <c r="B159" s="29"/>
      <c r="C159" s="29"/>
      <c r="D159" s="29">
        <v>2500.38</v>
      </c>
      <c r="E159" s="29">
        <v>6</v>
      </c>
      <c r="F159" s="29">
        <v>2500.38</v>
      </c>
      <c r="G159" s="29">
        <v>6</v>
      </c>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row>
    <row r="160" spans="1:189" x14ac:dyDescent="0.3">
      <c r="A160" s="18" t="s">
        <v>6798</v>
      </c>
      <c r="B160" s="29">
        <v>156.5</v>
      </c>
      <c r="C160" s="29">
        <v>1</v>
      </c>
      <c r="D160" s="29">
        <v>2259.2700000000004</v>
      </c>
      <c r="E160" s="29">
        <v>4</v>
      </c>
      <c r="F160" s="29">
        <v>2415.7700000000004</v>
      </c>
      <c r="G160" s="29">
        <v>5</v>
      </c>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row>
    <row r="161" spans="1:189" x14ac:dyDescent="0.3">
      <c r="A161" s="18" t="s">
        <v>5477</v>
      </c>
      <c r="B161" s="29"/>
      <c r="C161" s="29"/>
      <c r="D161" s="29">
        <v>2316.33</v>
      </c>
      <c r="E161" s="29">
        <v>3</v>
      </c>
      <c r="F161" s="29">
        <v>2316.33</v>
      </c>
      <c r="G161" s="29">
        <v>3</v>
      </c>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row>
    <row r="162" spans="1:189" x14ac:dyDescent="0.3">
      <c r="A162" s="18" t="s">
        <v>5383</v>
      </c>
      <c r="B162" s="29"/>
      <c r="C162" s="29"/>
      <c r="D162" s="29">
        <v>2210.7600000000002</v>
      </c>
      <c r="E162" s="29">
        <v>3</v>
      </c>
      <c r="F162" s="29">
        <v>2210.7600000000002</v>
      </c>
      <c r="G162" s="29">
        <v>3</v>
      </c>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row>
    <row r="163" spans="1:189" x14ac:dyDescent="0.3">
      <c r="A163" s="18" t="s">
        <v>160</v>
      </c>
      <c r="B163" s="29"/>
      <c r="C163" s="29"/>
      <c r="D163" s="29">
        <v>2199</v>
      </c>
      <c r="E163" s="29">
        <v>10</v>
      </c>
      <c r="F163" s="29">
        <v>2199</v>
      </c>
      <c r="G163" s="29">
        <v>10</v>
      </c>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row>
    <row r="164" spans="1:189" x14ac:dyDescent="0.3">
      <c r="A164" s="18" t="s">
        <v>5451</v>
      </c>
      <c r="B164" s="29"/>
      <c r="C164" s="29"/>
      <c r="D164" s="29">
        <v>2117.34</v>
      </c>
      <c r="E164" s="29">
        <v>4</v>
      </c>
      <c r="F164" s="29">
        <v>2117.34</v>
      </c>
      <c r="G164" s="29">
        <v>4</v>
      </c>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row>
    <row r="165" spans="1:189" x14ac:dyDescent="0.3">
      <c r="A165" s="18" t="s">
        <v>18</v>
      </c>
      <c r="B165" s="29"/>
      <c r="C165" s="29"/>
      <c r="D165" s="29">
        <v>2007.32</v>
      </c>
      <c r="E165" s="29">
        <v>4</v>
      </c>
      <c r="F165" s="29">
        <v>2007.32</v>
      </c>
      <c r="G165" s="29">
        <v>4</v>
      </c>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row>
    <row r="166" spans="1:189" x14ac:dyDescent="0.3">
      <c r="A166" s="18" t="s">
        <v>5168</v>
      </c>
      <c r="B166" s="29"/>
      <c r="C166" s="29"/>
      <c r="D166" s="29">
        <v>1868.6299999999999</v>
      </c>
      <c r="E166" s="29">
        <v>7</v>
      </c>
      <c r="F166" s="29">
        <v>1868.6299999999999</v>
      </c>
      <c r="G166" s="29">
        <v>7</v>
      </c>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row>
    <row r="167" spans="1:189" x14ac:dyDescent="0.3">
      <c r="A167" s="18" t="s">
        <v>5429</v>
      </c>
      <c r="B167" s="29"/>
      <c r="C167" s="29"/>
      <c r="D167" s="29">
        <v>1657.5</v>
      </c>
      <c r="E167" s="29">
        <v>3</v>
      </c>
      <c r="F167" s="29">
        <v>1657.5</v>
      </c>
      <c r="G167" s="29">
        <v>3</v>
      </c>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row>
    <row r="168" spans="1:189" x14ac:dyDescent="0.3">
      <c r="A168" s="18" t="s">
        <v>6147</v>
      </c>
      <c r="B168" s="29"/>
      <c r="C168" s="29"/>
      <c r="D168" s="29">
        <v>1531.0300000000002</v>
      </c>
      <c r="E168" s="29">
        <v>3</v>
      </c>
      <c r="F168" s="29">
        <v>1531.0300000000002</v>
      </c>
      <c r="G168" s="29">
        <v>3</v>
      </c>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row>
    <row r="169" spans="1:189" x14ac:dyDescent="0.3">
      <c r="A169" s="18" t="s">
        <v>5882</v>
      </c>
      <c r="B169" s="29"/>
      <c r="C169" s="29"/>
      <c r="D169" s="29">
        <v>1520.5099999999998</v>
      </c>
      <c r="E169" s="29">
        <v>6</v>
      </c>
      <c r="F169" s="29">
        <v>1520.5099999999998</v>
      </c>
      <c r="G169" s="29">
        <v>6</v>
      </c>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row>
    <row r="170" spans="1:189" x14ac:dyDescent="0.3">
      <c r="A170" s="18" t="s">
        <v>5928</v>
      </c>
      <c r="B170" s="29"/>
      <c r="C170" s="29"/>
      <c r="D170" s="29">
        <v>1480.92</v>
      </c>
      <c r="E170" s="29">
        <v>6</v>
      </c>
      <c r="F170" s="29">
        <v>1480.92</v>
      </c>
      <c r="G170" s="29">
        <v>6</v>
      </c>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row>
    <row r="171" spans="1:189" x14ac:dyDescent="0.3">
      <c r="A171" s="18" t="s">
        <v>6510</v>
      </c>
      <c r="B171" s="29">
        <v>73.920000000000016</v>
      </c>
      <c r="C171" s="29">
        <v>1</v>
      </c>
      <c r="D171" s="29">
        <v>1373.41</v>
      </c>
      <c r="E171" s="29">
        <v>6</v>
      </c>
      <c r="F171" s="29">
        <v>1447.33</v>
      </c>
      <c r="G171" s="29">
        <v>7</v>
      </c>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row>
    <row r="172" spans="1:189" x14ac:dyDescent="0.3">
      <c r="A172" s="18" t="s">
        <v>6830</v>
      </c>
      <c r="B172" s="29">
        <v>455.04000000000008</v>
      </c>
      <c r="C172" s="29">
        <v>1</v>
      </c>
      <c r="D172" s="29">
        <v>984.06</v>
      </c>
      <c r="E172" s="29">
        <v>1</v>
      </c>
      <c r="F172" s="29">
        <v>1439.1</v>
      </c>
      <c r="G172" s="29">
        <v>2</v>
      </c>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row>
    <row r="173" spans="1:189" x14ac:dyDescent="0.3">
      <c r="A173" s="18" t="s">
        <v>186</v>
      </c>
      <c r="B173" s="29"/>
      <c r="C173" s="29"/>
      <c r="D173" s="29">
        <v>1439.1</v>
      </c>
      <c r="E173" s="29">
        <v>2</v>
      </c>
      <c r="F173" s="29">
        <v>1439.1</v>
      </c>
      <c r="G173" s="29">
        <v>2</v>
      </c>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row>
    <row r="174" spans="1:189" x14ac:dyDescent="0.3">
      <c r="A174" s="18" t="s">
        <v>219</v>
      </c>
      <c r="B174" s="29"/>
      <c r="C174" s="29"/>
      <c r="D174" s="29">
        <v>1421.1899999999998</v>
      </c>
      <c r="E174" s="29">
        <v>3</v>
      </c>
      <c r="F174" s="29">
        <v>1421.1899999999998</v>
      </c>
      <c r="G174" s="29">
        <v>3</v>
      </c>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row>
    <row r="175" spans="1:189" x14ac:dyDescent="0.3">
      <c r="A175" s="18" t="s">
        <v>5961</v>
      </c>
      <c r="B175" s="29"/>
      <c r="C175" s="29"/>
      <c r="D175" s="29">
        <v>1384.48</v>
      </c>
      <c r="E175" s="29">
        <v>4</v>
      </c>
      <c r="F175" s="29">
        <v>1384.48</v>
      </c>
      <c r="G175" s="29">
        <v>4</v>
      </c>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row>
    <row r="176" spans="1:189" x14ac:dyDescent="0.3">
      <c r="A176" s="18" t="s">
        <v>6153</v>
      </c>
      <c r="B176" s="29"/>
      <c r="C176" s="29"/>
      <c r="D176" s="29">
        <v>1376.3399999999997</v>
      </c>
      <c r="E176" s="29">
        <v>3</v>
      </c>
      <c r="F176" s="29">
        <v>1376.3399999999997</v>
      </c>
      <c r="G176" s="29">
        <v>3</v>
      </c>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row>
    <row r="177" spans="1:189" x14ac:dyDescent="0.3">
      <c r="A177" s="18" t="s">
        <v>36</v>
      </c>
      <c r="B177" s="29"/>
      <c r="C177" s="29"/>
      <c r="D177" s="29">
        <v>1376.24</v>
      </c>
      <c r="E177" s="29">
        <v>4</v>
      </c>
      <c r="F177" s="29">
        <v>1376.24</v>
      </c>
      <c r="G177" s="29">
        <v>4</v>
      </c>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row>
    <row r="178" spans="1:189" x14ac:dyDescent="0.3">
      <c r="A178" s="18" t="s">
        <v>48</v>
      </c>
      <c r="B178" s="29"/>
      <c r="C178" s="29"/>
      <c r="D178" s="29">
        <v>1356.8200000000002</v>
      </c>
      <c r="E178" s="29">
        <v>4</v>
      </c>
      <c r="F178" s="29">
        <v>1356.8200000000002</v>
      </c>
      <c r="G178" s="29">
        <v>4</v>
      </c>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row>
    <row r="179" spans="1:189" x14ac:dyDescent="0.3">
      <c r="A179" s="18" t="s">
        <v>367</v>
      </c>
      <c r="B179" s="29"/>
      <c r="C179" s="29"/>
      <c r="D179" s="29">
        <v>1347.07</v>
      </c>
      <c r="E179" s="29">
        <v>7</v>
      </c>
      <c r="F179" s="29">
        <v>1347.07</v>
      </c>
      <c r="G179" s="29">
        <v>7</v>
      </c>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row>
    <row r="180" spans="1:189" x14ac:dyDescent="0.3">
      <c r="A180" s="18" t="s">
        <v>95</v>
      </c>
      <c r="B180" s="29"/>
      <c r="C180" s="29"/>
      <c r="D180" s="29">
        <v>1334.3300000000002</v>
      </c>
      <c r="E180" s="29">
        <v>7</v>
      </c>
      <c r="F180" s="29">
        <v>1334.3300000000002</v>
      </c>
      <c r="G180" s="29">
        <v>7</v>
      </c>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row>
    <row r="181" spans="1:189" x14ac:dyDescent="0.3">
      <c r="A181" s="18" t="s">
        <v>5938</v>
      </c>
      <c r="B181" s="29"/>
      <c r="C181" s="29"/>
      <c r="D181" s="29">
        <v>1324.09</v>
      </c>
      <c r="E181" s="29">
        <v>4</v>
      </c>
      <c r="F181" s="29">
        <v>1324.09</v>
      </c>
      <c r="G181" s="29">
        <v>4</v>
      </c>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row>
    <row r="182" spans="1:189" x14ac:dyDescent="0.3">
      <c r="A182" s="18" t="s">
        <v>141</v>
      </c>
      <c r="B182" s="29"/>
      <c r="C182" s="29"/>
      <c r="D182" s="29">
        <v>1306.8800000000001</v>
      </c>
      <c r="E182" s="29">
        <v>8</v>
      </c>
      <c r="F182" s="29">
        <v>1306.8800000000001</v>
      </c>
      <c r="G182" s="29">
        <v>8</v>
      </c>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row>
    <row r="183" spans="1:189" x14ac:dyDescent="0.3">
      <c r="A183" s="18" t="s">
        <v>5439</v>
      </c>
      <c r="B183" s="29"/>
      <c r="C183" s="29"/>
      <c r="D183" s="29">
        <v>1284.96</v>
      </c>
      <c r="E183" s="29">
        <v>7</v>
      </c>
      <c r="F183" s="29">
        <v>1284.96</v>
      </c>
      <c r="G183" s="29">
        <v>7</v>
      </c>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row>
    <row r="184" spans="1:189" x14ac:dyDescent="0.3">
      <c r="A184" s="18" t="s">
        <v>132</v>
      </c>
      <c r="B184" s="29"/>
      <c r="C184" s="29"/>
      <c r="D184" s="29">
        <v>1249.28</v>
      </c>
      <c r="E184" s="29">
        <v>8</v>
      </c>
      <c r="F184" s="29">
        <v>1249.28</v>
      </c>
      <c r="G184" s="29">
        <v>8</v>
      </c>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row>
    <row r="185" spans="1:189" x14ac:dyDescent="0.3">
      <c r="A185" s="18" t="s">
        <v>5689</v>
      </c>
      <c r="B185" s="29"/>
      <c r="C185" s="29"/>
      <c r="D185" s="29">
        <v>1232.1899999999998</v>
      </c>
      <c r="E185" s="29">
        <v>2</v>
      </c>
      <c r="F185" s="29">
        <v>1232.1899999999998</v>
      </c>
      <c r="G185" s="29">
        <v>2</v>
      </c>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row>
    <row r="186" spans="1:189" x14ac:dyDescent="0.3">
      <c r="A186" s="18" t="s">
        <v>79</v>
      </c>
      <c r="B186" s="29"/>
      <c r="C186" s="29"/>
      <c r="D186" s="29">
        <v>1212.3399999999999</v>
      </c>
      <c r="E186" s="29">
        <v>7</v>
      </c>
      <c r="F186" s="29">
        <v>1212.3399999999999</v>
      </c>
      <c r="G186" s="29">
        <v>7</v>
      </c>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row>
    <row r="187" spans="1:189" x14ac:dyDescent="0.3">
      <c r="A187" s="18" t="s">
        <v>6456</v>
      </c>
      <c r="B187" s="29">
        <v>244.79999999999998</v>
      </c>
      <c r="C187" s="29">
        <v>1</v>
      </c>
      <c r="D187" s="29">
        <v>956.53</v>
      </c>
      <c r="E187" s="29">
        <v>5</v>
      </c>
      <c r="F187" s="29">
        <v>1201.33</v>
      </c>
      <c r="G187" s="29">
        <v>6</v>
      </c>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row>
    <row r="188" spans="1:189" x14ac:dyDescent="0.3">
      <c r="A188" s="18" t="s">
        <v>6744</v>
      </c>
      <c r="B188" s="29">
        <v>166.77000000000004</v>
      </c>
      <c r="C188" s="29">
        <v>1</v>
      </c>
      <c r="D188" s="29">
        <v>998.42000000000007</v>
      </c>
      <c r="E188" s="29">
        <v>5</v>
      </c>
      <c r="F188" s="29">
        <v>1165.19</v>
      </c>
      <c r="G188" s="29">
        <v>6</v>
      </c>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row>
    <row r="189" spans="1:189" x14ac:dyDescent="0.3">
      <c r="A189" s="18" t="s">
        <v>150</v>
      </c>
      <c r="B189" s="29"/>
      <c r="C189" s="29"/>
      <c r="D189" s="29">
        <v>1161.8800000000001</v>
      </c>
      <c r="E189" s="29">
        <v>7</v>
      </c>
      <c r="F189" s="29">
        <v>1161.8800000000001</v>
      </c>
      <c r="G189" s="29">
        <v>7</v>
      </c>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row>
    <row r="190" spans="1:189" x14ac:dyDescent="0.3">
      <c r="A190" s="18" t="s">
        <v>189</v>
      </c>
      <c r="B190" s="29"/>
      <c r="C190" s="29"/>
      <c r="D190" s="29">
        <v>1159.68</v>
      </c>
      <c r="E190" s="29">
        <v>2</v>
      </c>
      <c r="F190" s="29">
        <v>1159.68</v>
      </c>
      <c r="G190" s="29">
        <v>2</v>
      </c>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row>
    <row r="191" spans="1:189" x14ac:dyDescent="0.3">
      <c r="A191" s="18" t="s">
        <v>5111</v>
      </c>
      <c r="B191" s="29"/>
      <c r="C191" s="29"/>
      <c r="D191" s="29">
        <v>1132.77</v>
      </c>
      <c r="E191" s="29">
        <v>4</v>
      </c>
      <c r="F191" s="29">
        <v>1132.77</v>
      </c>
      <c r="G191" s="29">
        <v>4</v>
      </c>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row>
    <row r="192" spans="1:189" x14ac:dyDescent="0.3">
      <c r="A192" s="18" t="s">
        <v>213</v>
      </c>
      <c r="B192" s="29"/>
      <c r="C192" s="29"/>
      <c r="D192" s="29">
        <v>1130.72</v>
      </c>
      <c r="E192" s="29">
        <v>2</v>
      </c>
      <c r="F192" s="29">
        <v>1130.72</v>
      </c>
      <c r="G192" s="29">
        <v>2</v>
      </c>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row>
    <row r="193" spans="1:189" x14ac:dyDescent="0.3">
      <c r="A193" s="18" t="s">
        <v>192</v>
      </c>
      <c r="B193" s="29"/>
      <c r="C193" s="29"/>
      <c r="D193" s="29">
        <v>1123.4099999999999</v>
      </c>
      <c r="E193" s="29">
        <v>3</v>
      </c>
      <c r="F193" s="29">
        <v>1123.4099999999999</v>
      </c>
      <c r="G193" s="29">
        <v>3</v>
      </c>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row>
    <row r="194" spans="1:189" x14ac:dyDescent="0.3">
      <c r="A194" s="18" t="s">
        <v>5472</v>
      </c>
      <c r="B194" s="29"/>
      <c r="C194" s="29"/>
      <c r="D194" s="29">
        <v>1101.45</v>
      </c>
      <c r="E194" s="29">
        <v>2</v>
      </c>
      <c r="F194" s="29">
        <v>1101.45</v>
      </c>
      <c r="G194" s="29">
        <v>2</v>
      </c>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row>
    <row r="195" spans="1:189" x14ac:dyDescent="0.3">
      <c r="A195" s="18" t="s">
        <v>5912</v>
      </c>
      <c r="B195" s="29"/>
      <c r="C195" s="29"/>
      <c r="D195" s="29">
        <v>1100.56</v>
      </c>
      <c r="E195" s="29">
        <v>3</v>
      </c>
      <c r="F195" s="29">
        <v>1100.56</v>
      </c>
      <c r="G195" s="29">
        <v>3</v>
      </c>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row>
    <row r="196" spans="1:189" x14ac:dyDescent="0.3">
      <c r="A196" s="18" t="s">
        <v>241</v>
      </c>
      <c r="B196" s="29"/>
      <c r="C196" s="29"/>
      <c r="D196" s="29">
        <v>1084.83</v>
      </c>
      <c r="E196" s="29">
        <v>4</v>
      </c>
      <c r="F196" s="29">
        <v>1084.83</v>
      </c>
      <c r="G196" s="29">
        <v>4</v>
      </c>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row>
    <row r="197" spans="1:189" x14ac:dyDescent="0.3">
      <c r="A197" s="18" t="s">
        <v>666</v>
      </c>
      <c r="B197" s="29">
        <v>301.28000000000003</v>
      </c>
      <c r="C197" s="29">
        <v>1</v>
      </c>
      <c r="D197" s="29">
        <v>763.46</v>
      </c>
      <c r="E197" s="29">
        <v>4</v>
      </c>
      <c r="F197" s="29">
        <v>1064.74</v>
      </c>
      <c r="G197" s="29">
        <v>5</v>
      </c>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row>
    <row r="198" spans="1:189" x14ac:dyDescent="0.3">
      <c r="A198" s="18" t="s">
        <v>1376</v>
      </c>
      <c r="B198" s="29">
        <v>1055.92</v>
      </c>
      <c r="C198" s="29">
        <v>1</v>
      </c>
      <c r="D198" s="29"/>
      <c r="E198" s="29"/>
      <c r="F198" s="29">
        <v>1055.92</v>
      </c>
      <c r="G198" s="29">
        <v>1</v>
      </c>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row>
    <row r="199" spans="1:189" x14ac:dyDescent="0.3">
      <c r="A199" s="18" t="s">
        <v>1374</v>
      </c>
      <c r="B199" s="29">
        <v>1055.92</v>
      </c>
      <c r="C199" s="29">
        <v>1</v>
      </c>
      <c r="D199" s="29"/>
      <c r="E199" s="29"/>
      <c r="F199" s="29">
        <v>1055.92</v>
      </c>
      <c r="G199" s="29">
        <v>1</v>
      </c>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row>
    <row r="200" spans="1:189" x14ac:dyDescent="0.3">
      <c r="A200" s="18" t="s">
        <v>3221</v>
      </c>
      <c r="B200" s="29"/>
      <c r="C200" s="29"/>
      <c r="D200" s="29">
        <v>1055.92</v>
      </c>
      <c r="E200" s="29">
        <v>1</v>
      </c>
      <c r="F200" s="29">
        <v>1055.92</v>
      </c>
      <c r="G200" s="29">
        <v>1</v>
      </c>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row>
    <row r="201" spans="1:189" x14ac:dyDescent="0.3">
      <c r="A201" s="18" t="s">
        <v>3219</v>
      </c>
      <c r="B201" s="29"/>
      <c r="C201" s="29"/>
      <c r="D201" s="29">
        <v>1055.92</v>
      </c>
      <c r="E201" s="29">
        <v>1</v>
      </c>
      <c r="F201" s="29">
        <v>1055.92</v>
      </c>
      <c r="G201" s="29">
        <v>1</v>
      </c>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row>
    <row r="202" spans="1:189" x14ac:dyDescent="0.3">
      <c r="A202" s="18" t="s">
        <v>1378</v>
      </c>
      <c r="B202" s="29">
        <v>1055.92</v>
      </c>
      <c r="C202" s="29">
        <v>1</v>
      </c>
      <c r="D202" s="29"/>
      <c r="E202" s="29"/>
      <c r="F202" s="29">
        <v>1055.92</v>
      </c>
      <c r="G202" s="29">
        <v>1</v>
      </c>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row>
    <row r="203" spans="1:189" x14ac:dyDescent="0.3">
      <c r="A203" s="18" t="s">
        <v>3241</v>
      </c>
      <c r="B203" s="29"/>
      <c r="C203" s="29"/>
      <c r="D203" s="29">
        <v>1055.92</v>
      </c>
      <c r="E203" s="29">
        <v>1</v>
      </c>
      <c r="F203" s="29">
        <v>1055.92</v>
      </c>
      <c r="G203" s="29">
        <v>1</v>
      </c>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row>
    <row r="204" spans="1:189" x14ac:dyDescent="0.3">
      <c r="A204" s="18" t="s">
        <v>2168</v>
      </c>
      <c r="B204" s="29"/>
      <c r="C204" s="29"/>
      <c r="D204" s="29">
        <v>1055.92</v>
      </c>
      <c r="E204" s="29">
        <v>1</v>
      </c>
      <c r="F204" s="29">
        <v>1055.92</v>
      </c>
      <c r="G204" s="29">
        <v>1</v>
      </c>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row>
    <row r="205" spans="1:189" x14ac:dyDescent="0.3">
      <c r="A205" s="18" t="s">
        <v>3255</v>
      </c>
      <c r="B205" s="29"/>
      <c r="C205" s="29"/>
      <c r="D205" s="29">
        <v>1055.92</v>
      </c>
      <c r="E205" s="29">
        <v>1</v>
      </c>
      <c r="F205" s="29">
        <v>1055.92</v>
      </c>
      <c r="G205" s="29">
        <v>1</v>
      </c>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row>
    <row r="206" spans="1:189" x14ac:dyDescent="0.3">
      <c r="A206" s="18" t="s">
        <v>3647</v>
      </c>
      <c r="B206" s="29"/>
      <c r="C206" s="29"/>
      <c r="D206" s="29">
        <v>1055.92</v>
      </c>
      <c r="E206" s="29">
        <v>1</v>
      </c>
      <c r="F206" s="29">
        <v>1055.92</v>
      </c>
      <c r="G206" s="29">
        <v>1</v>
      </c>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row>
    <row r="207" spans="1:189" x14ac:dyDescent="0.3">
      <c r="A207" s="18" t="s">
        <v>3667</v>
      </c>
      <c r="B207" s="29"/>
      <c r="C207" s="29"/>
      <c r="D207" s="29">
        <v>1055.92</v>
      </c>
      <c r="E207" s="29">
        <v>1</v>
      </c>
      <c r="F207" s="29">
        <v>1055.92</v>
      </c>
      <c r="G207" s="29">
        <v>1</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row>
    <row r="208" spans="1:189" x14ac:dyDescent="0.3">
      <c r="A208" s="18" t="s">
        <v>3601</v>
      </c>
      <c r="B208" s="29"/>
      <c r="C208" s="29"/>
      <c r="D208" s="29">
        <v>1055.92</v>
      </c>
      <c r="E208" s="29">
        <v>1</v>
      </c>
      <c r="F208" s="29">
        <v>1055.92</v>
      </c>
      <c r="G208" s="29">
        <v>1</v>
      </c>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row>
    <row r="209" spans="1:189" x14ac:dyDescent="0.3">
      <c r="A209" s="18" t="s">
        <v>3619</v>
      </c>
      <c r="B209" s="29"/>
      <c r="C209" s="29"/>
      <c r="D209" s="29">
        <v>1055.92</v>
      </c>
      <c r="E209" s="29">
        <v>1</v>
      </c>
      <c r="F209" s="29">
        <v>1055.92</v>
      </c>
      <c r="G209" s="29">
        <v>1</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row>
    <row r="210" spans="1:189" x14ac:dyDescent="0.3">
      <c r="A210" s="18" t="s">
        <v>3889</v>
      </c>
      <c r="B210" s="29"/>
      <c r="C210" s="29"/>
      <c r="D210" s="29">
        <v>1055.92</v>
      </c>
      <c r="E210" s="29">
        <v>1</v>
      </c>
      <c r="F210" s="29">
        <v>1055.92</v>
      </c>
      <c r="G210" s="29">
        <v>1</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row>
    <row r="211" spans="1:189" x14ac:dyDescent="0.3">
      <c r="A211" s="18" t="s">
        <v>3985</v>
      </c>
      <c r="B211" s="29"/>
      <c r="C211" s="29"/>
      <c r="D211" s="29">
        <v>1055.92</v>
      </c>
      <c r="E211" s="29">
        <v>1</v>
      </c>
      <c r="F211" s="29">
        <v>1055.92</v>
      </c>
      <c r="G211" s="29">
        <v>1</v>
      </c>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row>
    <row r="212" spans="1:189" x14ac:dyDescent="0.3">
      <c r="A212" s="18" t="s">
        <v>3925</v>
      </c>
      <c r="B212" s="29"/>
      <c r="C212" s="29"/>
      <c r="D212" s="29">
        <v>1055.92</v>
      </c>
      <c r="E212" s="29">
        <v>1</v>
      </c>
      <c r="F212" s="29">
        <v>1055.92</v>
      </c>
      <c r="G212" s="29">
        <v>1</v>
      </c>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row>
    <row r="213" spans="1:189" x14ac:dyDescent="0.3">
      <c r="A213" s="18" t="s">
        <v>3849</v>
      </c>
      <c r="B213" s="29"/>
      <c r="C213" s="29"/>
      <c r="D213" s="29">
        <v>1055.92</v>
      </c>
      <c r="E213" s="29">
        <v>1</v>
      </c>
      <c r="F213" s="29">
        <v>1055.92</v>
      </c>
      <c r="G213" s="29">
        <v>1</v>
      </c>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row>
    <row r="214" spans="1:189" x14ac:dyDescent="0.3">
      <c r="A214" s="18" t="s">
        <v>3869</v>
      </c>
      <c r="B214" s="29"/>
      <c r="C214" s="29"/>
      <c r="D214" s="29">
        <v>1055.92</v>
      </c>
      <c r="E214" s="29">
        <v>1</v>
      </c>
      <c r="F214" s="29">
        <v>1055.92</v>
      </c>
      <c r="G214" s="29">
        <v>1</v>
      </c>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row>
    <row r="215" spans="1:189" x14ac:dyDescent="0.3">
      <c r="A215" s="18" t="s">
        <v>1061</v>
      </c>
      <c r="B215" s="29">
        <v>1055.92</v>
      </c>
      <c r="C215" s="29">
        <v>1</v>
      </c>
      <c r="D215" s="29"/>
      <c r="E215" s="29"/>
      <c r="F215" s="29">
        <v>1055.92</v>
      </c>
      <c r="G215" s="29">
        <v>1</v>
      </c>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row>
    <row r="216" spans="1:189" x14ac:dyDescent="0.3">
      <c r="A216" s="18" t="s">
        <v>5435</v>
      </c>
      <c r="B216" s="29"/>
      <c r="C216" s="29"/>
      <c r="D216" s="29">
        <v>1055.92</v>
      </c>
      <c r="E216" s="29">
        <v>1</v>
      </c>
      <c r="F216" s="29">
        <v>1055.92</v>
      </c>
      <c r="G216" s="29">
        <v>1</v>
      </c>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row>
    <row r="217" spans="1:189" x14ac:dyDescent="0.3">
      <c r="A217" s="18" t="s">
        <v>657</v>
      </c>
      <c r="B217" s="29">
        <v>148.80000000000001</v>
      </c>
      <c r="C217" s="29">
        <v>1</v>
      </c>
      <c r="D217" s="29">
        <v>903.63999999999987</v>
      </c>
      <c r="E217" s="29">
        <v>5</v>
      </c>
      <c r="F217" s="29">
        <v>1052.44</v>
      </c>
      <c r="G217" s="29">
        <v>6</v>
      </c>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row>
    <row r="218" spans="1:189" x14ac:dyDescent="0.3">
      <c r="A218" s="18" t="s">
        <v>6827</v>
      </c>
      <c r="B218" s="29">
        <v>488.95000000000005</v>
      </c>
      <c r="C218" s="29">
        <v>1</v>
      </c>
      <c r="D218" s="29">
        <v>555.45000000000005</v>
      </c>
      <c r="E218" s="29">
        <v>1</v>
      </c>
      <c r="F218" s="29">
        <v>1044.4000000000001</v>
      </c>
      <c r="G218" s="29">
        <v>2</v>
      </c>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row>
    <row r="219" spans="1:189" x14ac:dyDescent="0.3">
      <c r="A219" s="18" t="s">
        <v>88</v>
      </c>
      <c r="B219" s="29"/>
      <c r="C219" s="29"/>
      <c r="D219" s="29">
        <v>1032.2</v>
      </c>
      <c r="E219" s="29">
        <v>6</v>
      </c>
      <c r="F219" s="29">
        <v>1032.2</v>
      </c>
      <c r="G219" s="29">
        <v>6</v>
      </c>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row>
    <row r="220" spans="1:189" x14ac:dyDescent="0.3">
      <c r="A220" s="18" t="s">
        <v>5424</v>
      </c>
      <c r="B220" s="29"/>
      <c r="C220" s="29"/>
      <c r="D220" s="29">
        <v>1011.88</v>
      </c>
      <c r="E220" s="29">
        <v>2</v>
      </c>
      <c r="F220" s="29">
        <v>1011.88</v>
      </c>
      <c r="G220" s="29">
        <v>2</v>
      </c>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row>
    <row r="221" spans="1:189" x14ac:dyDescent="0.3">
      <c r="A221" s="18" t="s">
        <v>5735</v>
      </c>
      <c r="B221" s="29"/>
      <c r="C221" s="29"/>
      <c r="D221" s="29">
        <v>1004.8799999999999</v>
      </c>
      <c r="E221" s="29">
        <v>2</v>
      </c>
      <c r="F221" s="29">
        <v>1004.8799999999999</v>
      </c>
      <c r="G221" s="29">
        <v>2</v>
      </c>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row>
    <row r="222" spans="1:189" x14ac:dyDescent="0.3">
      <c r="A222" s="18" t="s">
        <v>3225</v>
      </c>
      <c r="B222" s="29"/>
      <c r="C222" s="29"/>
      <c r="D222" s="29">
        <v>984.06</v>
      </c>
      <c r="E222" s="29">
        <v>1</v>
      </c>
      <c r="F222" s="29">
        <v>984.06</v>
      </c>
      <c r="G222" s="29">
        <v>1</v>
      </c>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row>
    <row r="223" spans="1:189" x14ac:dyDescent="0.3">
      <c r="A223" s="18" t="s">
        <v>1992</v>
      </c>
      <c r="B223" s="29">
        <v>984.06</v>
      </c>
      <c r="C223" s="29">
        <v>1</v>
      </c>
      <c r="D223" s="29"/>
      <c r="E223" s="29"/>
      <c r="F223" s="29">
        <v>984.06</v>
      </c>
      <c r="G223" s="29">
        <v>1</v>
      </c>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row>
    <row r="224" spans="1:189" x14ac:dyDescent="0.3">
      <c r="A224" s="18" t="s">
        <v>3205</v>
      </c>
      <c r="B224" s="29"/>
      <c r="C224" s="29"/>
      <c r="D224" s="29">
        <v>984.06</v>
      </c>
      <c r="E224" s="29">
        <v>1</v>
      </c>
      <c r="F224" s="29">
        <v>984.06</v>
      </c>
      <c r="G224" s="29">
        <v>1</v>
      </c>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row>
    <row r="225" spans="1:189" x14ac:dyDescent="0.3">
      <c r="A225" s="18" t="s">
        <v>2308</v>
      </c>
      <c r="B225" s="29"/>
      <c r="C225" s="29"/>
      <c r="D225" s="29">
        <v>984.06</v>
      </c>
      <c r="E225" s="29">
        <v>1</v>
      </c>
      <c r="F225" s="29">
        <v>984.06</v>
      </c>
      <c r="G225" s="29">
        <v>1</v>
      </c>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row>
    <row r="226" spans="1:189" x14ac:dyDescent="0.3">
      <c r="A226" s="18" t="s">
        <v>3189</v>
      </c>
      <c r="B226" s="29"/>
      <c r="C226" s="29"/>
      <c r="D226" s="29">
        <v>984.06</v>
      </c>
      <c r="E226" s="29">
        <v>1</v>
      </c>
      <c r="F226" s="29">
        <v>984.06</v>
      </c>
      <c r="G226" s="29">
        <v>1</v>
      </c>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row>
    <row r="227" spans="1:189" x14ac:dyDescent="0.3">
      <c r="A227" s="18" t="s">
        <v>2166</v>
      </c>
      <c r="B227" s="29"/>
      <c r="C227" s="29"/>
      <c r="D227" s="29">
        <v>984.06</v>
      </c>
      <c r="E227" s="29">
        <v>1</v>
      </c>
      <c r="F227" s="29">
        <v>984.06</v>
      </c>
      <c r="G227" s="29">
        <v>1</v>
      </c>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row>
    <row r="228" spans="1:189" x14ac:dyDescent="0.3">
      <c r="A228" s="18" t="s">
        <v>3239</v>
      </c>
      <c r="B228" s="29"/>
      <c r="C228" s="29"/>
      <c r="D228" s="29">
        <v>984.06</v>
      </c>
      <c r="E228" s="29">
        <v>1</v>
      </c>
      <c r="F228" s="29">
        <v>984.06</v>
      </c>
      <c r="G228" s="29">
        <v>1</v>
      </c>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row>
    <row r="229" spans="1:189" x14ac:dyDescent="0.3">
      <c r="A229" s="18" t="s">
        <v>3169</v>
      </c>
      <c r="B229" s="29"/>
      <c r="C229" s="29"/>
      <c r="D229" s="29">
        <v>984.06</v>
      </c>
      <c r="E229" s="29">
        <v>1</v>
      </c>
      <c r="F229" s="29">
        <v>984.06</v>
      </c>
      <c r="G229" s="29">
        <v>1</v>
      </c>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row>
    <row r="230" spans="1:189" x14ac:dyDescent="0.3">
      <c r="A230" s="18" t="s">
        <v>2019</v>
      </c>
      <c r="B230" s="29">
        <v>984.06</v>
      </c>
      <c r="C230" s="29">
        <v>1</v>
      </c>
      <c r="D230" s="29"/>
      <c r="E230" s="29"/>
      <c r="F230" s="29">
        <v>984.06</v>
      </c>
      <c r="G230" s="29">
        <v>1</v>
      </c>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row>
    <row r="231" spans="1:189" x14ac:dyDescent="0.3">
      <c r="A231" s="18" t="s">
        <v>2170</v>
      </c>
      <c r="B231" s="29"/>
      <c r="C231" s="29"/>
      <c r="D231" s="29">
        <v>984.06</v>
      </c>
      <c r="E231" s="29">
        <v>1</v>
      </c>
      <c r="F231" s="29">
        <v>984.06</v>
      </c>
      <c r="G231" s="29">
        <v>1</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row>
    <row r="232" spans="1:189" x14ac:dyDescent="0.3">
      <c r="A232" s="18" t="s">
        <v>2172</v>
      </c>
      <c r="B232" s="29"/>
      <c r="C232" s="29"/>
      <c r="D232" s="29">
        <v>984.06</v>
      </c>
      <c r="E232" s="29">
        <v>1</v>
      </c>
      <c r="F232" s="29">
        <v>984.06</v>
      </c>
      <c r="G232" s="29">
        <v>1</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row>
    <row r="233" spans="1:189" x14ac:dyDescent="0.3">
      <c r="A233" s="18" t="s">
        <v>3251</v>
      </c>
      <c r="B233" s="29"/>
      <c r="C233" s="29"/>
      <c r="D233" s="29">
        <v>984.06</v>
      </c>
      <c r="E233" s="29">
        <v>1</v>
      </c>
      <c r="F233" s="29">
        <v>984.06</v>
      </c>
      <c r="G233" s="29">
        <v>1</v>
      </c>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row>
    <row r="234" spans="1:189" x14ac:dyDescent="0.3">
      <c r="A234" s="18" t="s">
        <v>3629</v>
      </c>
      <c r="B234" s="29"/>
      <c r="C234" s="29"/>
      <c r="D234" s="29">
        <v>984.06</v>
      </c>
      <c r="E234" s="29">
        <v>1</v>
      </c>
      <c r="F234" s="29">
        <v>984.06</v>
      </c>
      <c r="G234" s="29">
        <v>1</v>
      </c>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row>
    <row r="235" spans="1:189" x14ac:dyDescent="0.3">
      <c r="A235" s="18" t="s">
        <v>3671</v>
      </c>
      <c r="B235" s="29"/>
      <c r="C235" s="29"/>
      <c r="D235" s="29">
        <v>984.06</v>
      </c>
      <c r="E235" s="29">
        <v>1</v>
      </c>
      <c r="F235" s="29">
        <v>984.06</v>
      </c>
      <c r="G235" s="29">
        <v>1</v>
      </c>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row>
    <row r="236" spans="1:189" x14ac:dyDescent="0.3">
      <c r="A236" s="18" t="s">
        <v>3579</v>
      </c>
      <c r="B236" s="29"/>
      <c r="C236" s="29"/>
      <c r="D236" s="29">
        <v>984.06</v>
      </c>
      <c r="E236" s="29">
        <v>1</v>
      </c>
      <c r="F236" s="29">
        <v>984.06</v>
      </c>
      <c r="G236" s="29">
        <v>1</v>
      </c>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row>
    <row r="237" spans="1:189" x14ac:dyDescent="0.3">
      <c r="A237" s="18" t="s">
        <v>3581</v>
      </c>
      <c r="B237" s="29"/>
      <c r="C237" s="29"/>
      <c r="D237" s="29">
        <v>984.06</v>
      </c>
      <c r="E237" s="29">
        <v>1</v>
      </c>
      <c r="F237" s="29">
        <v>984.06</v>
      </c>
      <c r="G237" s="29">
        <v>1</v>
      </c>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row>
    <row r="238" spans="1:189" x14ac:dyDescent="0.3">
      <c r="A238" s="18" t="s">
        <v>4075</v>
      </c>
      <c r="B238" s="29"/>
      <c r="C238" s="29"/>
      <c r="D238" s="29">
        <v>984.06</v>
      </c>
      <c r="E238" s="29">
        <v>1</v>
      </c>
      <c r="F238" s="29">
        <v>984.06</v>
      </c>
      <c r="G238" s="29">
        <v>1</v>
      </c>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row>
    <row r="239" spans="1:189" x14ac:dyDescent="0.3">
      <c r="A239" s="18" t="s">
        <v>3907</v>
      </c>
      <c r="B239" s="29"/>
      <c r="C239" s="29"/>
      <c r="D239" s="29">
        <v>984.06</v>
      </c>
      <c r="E239" s="29">
        <v>1</v>
      </c>
      <c r="F239" s="29">
        <v>984.06</v>
      </c>
      <c r="G239" s="29">
        <v>1</v>
      </c>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row>
    <row r="240" spans="1:189" x14ac:dyDescent="0.3">
      <c r="A240" s="18" t="s">
        <v>3903</v>
      </c>
      <c r="B240" s="29"/>
      <c r="C240" s="29"/>
      <c r="D240" s="29">
        <v>984.06</v>
      </c>
      <c r="E240" s="29">
        <v>1</v>
      </c>
      <c r="F240" s="29">
        <v>984.06</v>
      </c>
      <c r="G240" s="29">
        <v>1</v>
      </c>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row>
    <row r="241" spans="1:189" x14ac:dyDescent="0.3">
      <c r="A241" s="18" t="s">
        <v>3967</v>
      </c>
      <c r="B241" s="29"/>
      <c r="C241" s="29"/>
      <c r="D241" s="29">
        <v>984.06</v>
      </c>
      <c r="E241" s="29">
        <v>1</v>
      </c>
      <c r="F241" s="29">
        <v>984.06</v>
      </c>
      <c r="G241" s="29">
        <v>1</v>
      </c>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row>
    <row r="242" spans="1:189" x14ac:dyDescent="0.3">
      <c r="A242" s="18" t="s">
        <v>3885</v>
      </c>
      <c r="B242" s="29"/>
      <c r="C242" s="29"/>
      <c r="D242" s="29">
        <v>984.06</v>
      </c>
      <c r="E242" s="29">
        <v>1</v>
      </c>
      <c r="F242" s="29">
        <v>984.06</v>
      </c>
      <c r="G242" s="29">
        <v>1</v>
      </c>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row>
    <row r="243" spans="1:189" x14ac:dyDescent="0.3">
      <c r="A243" s="18" t="s">
        <v>3887</v>
      </c>
      <c r="B243" s="29"/>
      <c r="C243" s="29"/>
      <c r="D243" s="29">
        <v>984.06</v>
      </c>
      <c r="E243" s="29">
        <v>1</v>
      </c>
      <c r="F243" s="29">
        <v>984.06</v>
      </c>
      <c r="G243" s="29">
        <v>1</v>
      </c>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row>
    <row r="244" spans="1:189" x14ac:dyDescent="0.3">
      <c r="A244" s="18" t="s">
        <v>1336</v>
      </c>
      <c r="B244" s="29">
        <v>984.06</v>
      </c>
      <c r="C244" s="29">
        <v>1</v>
      </c>
      <c r="D244" s="29"/>
      <c r="E244" s="29"/>
      <c r="F244" s="29">
        <v>984.06</v>
      </c>
      <c r="G244" s="29">
        <v>1</v>
      </c>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row>
    <row r="245" spans="1:189" x14ac:dyDescent="0.3">
      <c r="A245" s="18" t="s">
        <v>3515</v>
      </c>
      <c r="B245" s="29"/>
      <c r="C245" s="29"/>
      <c r="D245" s="29">
        <v>984.06</v>
      </c>
      <c r="E245" s="29">
        <v>1</v>
      </c>
      <c r="F245" s="29">
        <v>984.06</v>
      </c>
      <c r="G245" s="29">
        <v>1</v>
      </c>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row>
    <row r="246" spans="1:189" x14ac:dyDescent="0.3">
      <c r="A246" s="18" t="s">
        <v>5413</v>
      </c>
      <c r="B246" s="29"/>
      <c r="C246" s="29"/>
      <c r="D246" s="29">
        <v>984.06</v>
      </c>
      <c r="E246" s="29">
        <v>1</v>
      </c>
      <c r="F246" s="29">
        <v>984.06</v>
      </c>
      <c r="G246" s="29">
        <v>1</v>
      </c>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row>
    <row r="247" spans="1:189" x14ac:dyDescent="0.3">
      <c r="A247" s="18" t="s">
        <v>5462</v>
      </c>
      <c r="B247" s="29"/>
      <c r="C247" s="29"/>
      <c r="D247" s="29">
        <v>984.06</v>
      </c>
      <c r="E247" s="29">
        <v>1</v>
      </c>
      <c r="F247" s="29">
        <v>984.06</v>
      </c>
      <c r="G247" s="29">
        <v>1</v>
      </c>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row>
    <row r="248" spans="1:189" x14ac:dyDescent="0.3">
      <c r="A248" s="18" t="s">
        <v>5460</v>
      </c>
      <c r="B248" s="29"/>
      <c r="C248" s="29"/>
      <c r="D248" s="29">
        <v>984.06</v>
      </c>
      <c r="E248" s="29">
        <v>1</v>
      </c>
      <c r="F248" s="29">
        <v>984.06</v>
      </c>
      <c r="G248" s="29">
        <v>1</v>
      </c>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row>
    <row r="249" spans="1:189" x14ac:dyDescent="0.3">
      <c r="A249" s="18" t="s">
        <v>1776</v>
      </c>
      <c r="B249" s="29">
        <v>984.06</v>
      </c>
      <c r="C249" s="29">
        <v>1</v>
      </c>
      <c r="D249" s="29"/>
      <c r="E249" s="29"/>
      <c r="F249" s="29">
        <v>984.06</v>
      </c>
      <c r="G249" s="29">
        <v>1</v>
      </c>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row>
    <row r="250" spans="1:189" x14ac:dyDescent="0.3">
      <c r="A250" s="18" t="s">
        <v>1798</v>
      </c>
      <c r="B250" s="29">
        <v>984.06</v>
      </c>
      <c r="C250" s="29">
        <v>1</v>
      </c>
      <c r="D250" s="29"/>
      <c r="E250" s="29"/>
      <c r="F250" s="29">
        <v>984.06</v>
      </c>
      <c r="G250" s="29">
        <v>1</v>
      </c>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row>
    <row r="251" spans="1:189" x14ac:dyDescent="0.3">
      <c r="A251" s="18" t="s">
        <v>5876</v>
      </c>
      <c r="B251" s="29"/>
      <c r="C251" s="29"/>
      <c r="D251" s="29">
        <v>973.56</v>
      </c>
      <c r="E251" s="29">
        <v>4</v>
      </c>
      <c r="F251" s="29">
        <v>973.56</v>
      </c>
      <c r="G251" s="29">
        <v>4</v>
      </c>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row>
    <row r="252" spans="1:189" x14ac:dyDescent="0.3">
      <c r="A252" s="18" t="s">
        <v>693</v>
      </c>
      <c r="B252" s="29">
        <v>130.19999999999999</v>
      </c>
      <c r="C252" s="29">
        <v>1</v>
      </c>
      <c r="D252" s="29">
        <v>831.15000000000009</v>
      </c>
      <c r="E252" s="29">
        <v>5</v>
      </c>
      <c r="F252" s="29">
        <v>961.34999999999991</v>
      </c>
      <c r="G252" s="29">
        <v>6</v>
      </c>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row>
    <row r="253" spans="1:189" x14ac:dyDescent="0.3">
      <c r="A253" s="18" t="s">
        <v>56</v>
      </c>
      <c r="B253" s="29"/>
      <c r="C253" s="29"/>
      <c r="D253" s="29">
        <v>958.81</v>
      </c>
      <c r="E253" s="29">
        <v>4</v>
      </c>
      <c r="F253" s="29">
        <v>958.81</v>
      </c>
      <c r="G253" s="29">
        <v>4</v>
      </c>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row>
    <row r="254" spans="1:189" x14ac:dyDescent="0.3">
      <c r="A254" s="18" t="s">
        <v>704</v>
      </c>
      <c r="B254" s="29">
        <v>215.6</v>
      </c>
      <c r="C254" s="29">
        <v>1</v>
      </c>
      <c r="D254" s="29">
        <v>733.69</v>
      </c>
      <c r="E254" s="29">
        <v>3</v>
      </c>
      <c r="F254" s="29">
        <v>949.29</v>
      </c>
      <c r="G254" s="29">
        <v>4</v>
      </c>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row>
    <row r="255" spans="1:189" x14ac:dyDescent="0.3">
      <c r="A255" s="18" t="s">
        <v>6432</v>
      </c>
      <c r="B255" s="29">
        <v>149.76000000000002</v>
      </c>
      <c r="C255" s="29">
        <v>1</v>
      </c>
      <c r="D255" s="29">
        <v>789.04</v>
      </c>
      <c r="E255" s="29">
        <v>3</v>
      </c>
      <c r="F255" s="29">
        <v>938.8</v>
      </c>
      <c r="G255" s="29">
        <v>4</v>
      </c>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row>
    <row r="256" spans="1:189" x14ac:dyDescent="0.3">
      <c r="A256" s="18" t="s">
        <v>4857</v>
      </c>
      <c r="B256" s="29"/>
      <c r="C256" s="29"/>
      <c r="D256" s="29">
        <v>936.71000000000015</v>
      </c>
      <c r="E256" s="29">
        <v>5</v>
      </c>
      <c r="F256" s="29">
        <v>936.71000000000015</v>
      </c>
      <c r="G256" s="29">
        <v>5</v>
      </c>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row>
    <row r="257" spans="1:189" x14ac:dyDescent="0.3">
      <c r="A257" s="18" t="s">
        <v>429</v>
      </c>
      <c r="B257" s="29"/>
      <c r="C257" s="29"/>
      <c r="D257" s="29">
        <v>915.04</v>
      </c>
      <c r="E257" s="29">
        <v>2</v>
      </c>
      <c r="F257" s="29">
        <v>915.04</v>
      </c>
      <c r="G257" s="29">
        <v>2</v>
      </c>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row>
    <row r="258" spans="1:189" x14ac:dyDescent="0.3">
      <c r="A258" s="18" t="s">
        <v>5365</v>
      </c>
      <c r="B258" s="29"/>
      <c r="C258" s="29"/>
      <c r="D258" s="29">
        <v>902</v>
      </c>
      <c r="E258" s="29">
        <v>5</v>
      </c>
      <c r="F258" s="29">
        <v>902</v>
      </c>
      <c r="G258" s="29">
        <v>5</v>
      </c>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row>
    <row r="259" spans="1:189" x14ac:dyDescent="0.3">
      <c r="A259" s="18" t="s">
        <v>5692</v>
      </c>
      <c r="B259" s="29"/>
      <c r="C259" s="29"/>
      <c r="D259" s="29">
        <v>881.03999999999985</v>
      </c>
      <c r="E259" s="29">
        <v>2</v>
      </c>
      <c r="F259" s="29">
        <v>881.03999999999985</v>
      </c>
      <c r="G259" s="29">
        <v>2</v>
      </c>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row>
    <row r="260" spans="1:189" x14ac:dyDescent="0.3">
      <c r="A260" s="18" t="s">
        <v>5157</v>
      </c>
      <c r="B260" s="29"/>
      <c r="C260" s="29"/>
      <c r="D260" s="29">
        <v>870.24</v>
      </c>
      <c r="E260" s="29">
        <v>2</v>
      </c>
      <c r="F260" s="29">
        <v>870.24</v>
      </c>
      <c r="G260" s="29">
        <v>2</v>
      </c>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row>
    <row r="261" spans="1:189" x14ac:dyDescent="0.3">
      <c r="A261" s="18" t="s">
        <v>5918</v>
      </c>
      <c r="B261" s="29"/>
      <c r="C261" s="29"/>
      <c r="D261" s="29">
        <v>853.16000000000008</v>
      </c>
      <c r="E261" s="29">
        <v>3</v>
      </c>
      <c r="F261" s="29">
        <v>853.16000000000008</v>
      </c>
      <c r="G261" s="29">
        <v>3</v>
      </c>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row>
    <row r="262" spans="1:189" x14ac:dyDescent="0.3">
      <c r="A262" s="18" t="s">
        <v>6201</v>
      </c>
      <c r="B262" s="29"/>
      <c r="C262" s="29"/>
      <c r="D262" s="29">
        <v>834.93000000000006</v>
      </c>
      <c r="E262" s="29">
        <v>2</v>
      </c>
      <c r="F262" s="29">
        <v>834.93000000000006</v>
      </c>
      <c r="G262" s="29">
        <v>2</v>
      </c>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row>
    <row r="263" spans="1:189" x14ac:dyDescent="0.3">
      <c r="A263" s="18" t="s">
        <v>6254</v>
      </c>
      <c r="B263" s="29"/>
      <c r="C263" s="29"/>
      <c r="D263" s="29">
        <v>819.51999999999987</v>
      </c>
      <c r="E263" s="29">
        <v>1</v>
      </c>
      <c r="F263" s="29">
        <v>819.51999999999987</v>
      </c>
      <c r="G263" s="29">
        <v>1</v>
      </c>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row>
    <row r="264" spans="1:189" x14ac:dyDescent="0.3">
      <c r="A264" s="18" t="s">
        <v>4621</v>
      </c>
      <c r="B264" s="29"/>
      <c r="C264" s="29"/>
      <c r="D264" s="29">
        <v>819.51999999999987</v>
      </c>
      <c r="E264" s="29">
        <v>1</v>
      </c>
      <c r="F264" s="29">
        <v>819.51999999999987</v>
      </c>
      <c r="G264" s="29">
        <v>1</v>
      </c>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row>
    <row r="265" spans="1:189" x14ac:dyDescent="0.3">
      <c r="A265" s="18" t="s">
        <v>4757</v>
      </c>
      <c r="B265" s="29"/>
      <c r="C265" s="29"/>
      <c r="D265" s="29">
        <v>819.51999999999987</v>
      </c>
      <c r="E265" s="29">
        <v>1</v>
      </c>
      <c r="F265" s="29">
        <v>819.51999999999987</v>
      </c>
      <c r="G265" s="29">
        <v>1</v>
      </c>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row>
    <row r="266" spans="1:189" x14ac:dyDescent="0.3">
      <c r="A266" s="18" t="s">
        <v>4725</v>
      </c>
      <c r="B266" s="29"/>
      <c r="C266" s="29"/>
      <c r="D266" s="29">
        <v>819.51999999999987</v>
      </c>
      <c r="E266" s="29">
        <v>1</v>
      </c>
      <c r="F266" s="29">
        <v>819.51999999999987</v>
      </c>
      <c r="G266" s="29">
        <v>1</v>
      </c>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row>
    <row r="267" spans="1:189" x14ac:dyDescent="0.3">
      <c r="A267" s="18" t="s">
        <v>5695</v>
      </c>
      <c r="B267" s="29"/>
      <c r="C267" s="29"/>
      <c r="D267" s="29">
        <v>819.51999999999987</v>
      </c>
      <c r="E267" s="29">
        <v>1</v>
      </c>
      <c r="F267" s="29">
        <v>819.51999999999987</v>
      </c>
      <c r="G267" s="29">
        <v>1</v>
      </c>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row>
    <row r="268" spans="1:189" x14ac:dyDescent="0.3">
      <c r="A268" s="18" t="s">
        <v>6159</v>
      </c>
      <c r="B268" s="29"/>
      <c r="C268" s="29"/>
      <c r="D268" s="29">
        <v>816.79</v>
      </c>
      <c r="E268" s="29">
        <v>2</v>
      </c>
      <c r="F268" s="29">
        <v>816.79</v>
      </c>
      <c r="G268" s="29">
        <v>2</v>
      </c>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row>
    <row r="269" spans="1:189" x14ac:dyDescent="0.3">
      <c r="A269" s="18" t="s">
        <v>5375</v>
      </c>
      <c r="B269" s="29"/>
      <c r="C269" s="29"/>
      <c r="D269" s="29">
        <v>815.6</v>
      </c>
      <c r="E269" s="29">
        <v>4</v>
      </c>
      <c r="F269" s="29">
        <v>815.6</v>
      </c>
      <c r="G269" s="29">
        <v>4</v>
      </c>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row>
    <row r="270" spans="1:189" x14ac:dyDescent="0.3">
      <c r="A270" s="18" t="s">
        <v>5671</v>
      </c>
      <c r="B270" s="29"/>
      <c r="C270" s="29"/>
      <c r="D270" s="29">
        <v>813.93000000000006</v>
      </c>
      <c r="E270" s="29">
        <v>5</v>
      </c>
      <c r="F270" s="29">
        <v>813.93000000000006</v>
      </c>
      <c r="G270" s="29">
        <v>5</v>
      </c>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row>
    <row r="271" spans="1:189" x14ac:dyDescent="0.3">
      <c r="A271" s="18" t="s">
        <v>5162</v>
      </c>
      <c r="B271" s="29"/>
      <c r="C271" s="29"/>
      <c r="D271" s="29">
        <v>805.77</v>
      </c>
      <c r="E271" s="29">
        <v>3</v>
      </c>
      <c r="F271" s="29">
        <v>805.77</v>
      </c>
      <c r="G271" s="29">
        <v>3</v>
      </c>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row>
    <row r="272" spans="1:189" x14ac:dyDescent="0.3">
      <c r="A272" s="18" t="s">
        <v>114</v>
      </c>
      <c r="B272" s="29"/>
      <c r="C272" s="29"/>
      <c r="D272" s="29">
        <v>803.59999999999991</v>
      </c>
      <c r="E272" s="29">
        <v>6</v>
      </c>
      <c r="F272" s="29">
        <v>803.59999999999991</v>
      </c>
      <c r="G272" s="29">
        <v>6</v>
      </c>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row>
    <row r="273" spans="1:189" x14ac:dyDescent="0.3">
      <c r="A273" s="18" t="s">
        <v>5552</v>
      </c>
      <c r="B273" s="29"/>
      <c r="C273" s="29"/>
      <c r="D273" s="29">
        <v>802.45</v>
      </c>
      <c r="E273" s="29">
        <v>2</v>
      </c>
      <c r="F273" s="29">
        <v>802.45</v>
      </c>
      <c r="G273" s="29">
        <v>2</v>
      </c>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row>
    <row r="274" spans="1:189" x14ac:dyDescent="0.3">
      <c r="A274" s="18" t="s">
        <v>1978</v>
      </c>
      <c r="B274" s="29">
        <v>792.78</v>
      </c>
      <c r="C274" s="29">
        <v>1</v>
      </c>
      <c r="D274" s="29"/>
      <c r="E274" s="29"/>
      <c r="F274" s="29">
        <v>792.78</v>
      </c>
      <c r="G274" s="29">
        <v>1</v>
      </c>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row>
    <row r="275" spans="1:189" x14ac:dyDescent="0.3">
      <c r="A275" s="18" t="s">
        <v>3217</v>
      </c>
      <c r="B275" s="29"/>
      <c r="C275" s="29"/>
      <c r="D275" s="29">
        <v>792.78</v>
      </c>
      <c r="E275" s="29">
        <v>1</v>
      </c>
      <c r="F275" s="29">
        <v>792.78</v>
      </c>
      <c r="G275" s="29">
        <v>1</v>
      </c>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row>
    <row r="276" spans="1:189" x14ac:dyDescent="0.3">
      <c r="A276" s="18" t="s">
        <v>3129</v>
      </c>
      <c r="B276" s="29"/>
      <c r="C276" s="29"/>
      <c r="D276" s="29">
        <v>792.78</v>
      </c>
      <c r="E276" s="29">
        <v>1</v>
      </c>
      <c r="F276" s="29">
        <v>792.78</v>
      </c>
      <c r="G276" s="29">
        <v>1</v>
      </c>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row>
    <row r="277" spans="1:189" x14ac:dyDescent="0.3">
      <c r="A277" s="18" t="s">
        <v>3183</v>
      </c>
      <c r="B277" s="29"/>
      <c r="C277" s="29"/>
      <c r="D277" s="29">
        <v>792.78</v>
      </c>
      <c r="E277" s="29">
        <v>1</v>
      </c>
      <c r="F277" s="29">
        <v>792.78</v>
      </c>
      <c r="G277" s="29">
        <v>1</v>
      </c>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row>
    <row r="278" spans="1:189" x14ac:dyDescent="0.3">
      <c r="A278" s="18" t="s">
        <v>2015</v>
      </c>
      <c r="B278" s="29">
        <v>792.78</v>
      </c>
      <c r="C278" s="29">
        <v>1</v>
      </c>
      <c r="D278" s="29"/>
      <c r="E278" s="29"/>
      <c r="F278" s="29">
        <v>792.78</v>
      </c>
      <c r="G278" s="29">
        <v>1</v>
      </c>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row>
    <row r="279" spans="1:189" x14ac:dyDescent="0.3">
      <c r="A279" s="18" t="s">
        <v>3761</v>
      </c>
      <c r="B279" s="29"/>
      <c r="C279" s="29"/>
      <c r="D279" s="29">
        <v>792.78</v>
      </c>
      <c r="E279" s="29">
        <v>1</v>
      </c>
      <c r="F279" s="29">
        <v>792.78</v>
      </c>
      <c r="G279" s="29">
        <v>1</v>
      </c>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row>
    <row r="280" spans="1:189" x14ac:dyDescent="0.3">
      <c r="A280" s="18" t="s">
        <v>3127</v>
      </c>
      <c r="B280" s="29"/>
      <c r="C280" s="29"/>
      <c r="D280" s="29">
        <v>792.78</v>
      </c>
      <c r="E280" s="29">
        <v>1</v>
      </c>
      <c r="F280" s="29">
        <v>792.78</v>
      </c>
      <c r="G280" s="29">
        <v>1</v>
      </c>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row>
    <row r="281" spans="1:189" x14ac:dyDescent="0.3">
      <c r="A281" s="18" t="s">
        <v>2304</v>
      </c>
      <c r="B281" s="29"/>
      <c r="C281" s="29"/>
      <c r="D281" s="29">
        <v>792.78</v>
      </c>
      <c r="E281" s="29">
        <v>1</v>
      </c>
      <c r="F281" s="29">
        <v>792.78</v>
      </c>
      <c r="G281" s="29">
        <v>1</v>
      </c>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row>
    <row r="282" spans="1:189" x14ac:dyDescent="0.3">
      <c r="A282" s="18" t="s">
        <v>2274</v>
      </c>
      <c r="B282" s="29"/>
      <c r="C282" s="29"/>
      <c r="D282" s="29">
        <v>792.78</v>
      </c>
      <c r="E282" s="29">
        <v>1</v>
      </c>
      <c r="F282" s="29">
        <v>792.78</v>
      </c>
      <c r="G282" s="29">
        <v>1</v>
      </c>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row>
    <row r="283" spans="1:189" x14ac:dyDescent="0.3">
      <c r="A283" s="18" t="s">
        <v>3593</v>
      </c>
      <c r="B283" s="29"/>
      <c r="C283" s="29"/>
      <c r="D283" s="29">
        <v>792.78</v>
      </c>
      <c r="E283" s="29">
        <v>1</v>
      </c>
      <c r="F283" s="29">
        <v>792.78</v>
      </c>
      <c r="G283" s="29">
        <v>1</v>
      </c>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row>
    <row r="284" spans="1:189" x14ac:dyDescent="0.3">
      <c r="A284" s="18" t="s">
        <v>3681</v>
      </c>
      <c r="B284" s="29"/>
      <c r="C284" s="29"/>
      <c r="D284" s="29">
        <v>792.78</v>
      </c>
      <c r="E284" s="29">
        <v>1</v>
      </c>
      <c r="F284" s="29">
        <v>792.78</v>
      </c>
      <c r="G284" s="29">
        <v>1</v>
      </c>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row>
    <row r="285" spans="1:189" x14ac:dyDescent="0.3">
      <c r="A285" s="18" t="s">
        <v>3645</v>
      </c>
      <c r="B285" s="29"/>
      <c r="C285" s="29"/>
      <c r="D285" s="29">
        <v>792.78</v>
      </c>
      <c r="E285" s="29">
        <v>1</v>
      </c>
      <c r="F285" s="29">
        <v>792.78</v>
      </c>
      <c r="G285" s="29">
        <v>1</v>
      </c>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row>
    <row r="286" spans="1:189" x14ac:dyDescent="0.3">
      <c r="A286" s="18" t="s">
        <v>4071</v>
      </c>
      <c r="B286" s="29"/>
      <c r="C286" s="29"/>
      <c r="D286" s="29">
        <v>792.78</v>
      </c>
      <c r="E286" s="29">
        <v>1</v>
      </c>
      <c r="F286" s="29">
        <v>792.78</v>
      </c>
      <c r="G286" s="29">
        <v>1</v>
      </c>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row>
    <row r="287" spans="1:189" x14ac:dyDescent="0.3">
      <c r="A287" s="18" t="s">
        <v>3847</v>
      </c>
      <c r="B287" s="29"/>
      <c r="C287" s="29"/>
      <c r="D287" s="29">
        <v>792.78</v>
      </c>
      <c r="E287" s="29">
        <v>1</v>
      </c>
      <c r="F287" s="29">
        <v>792.78</v>
      </c>
      <c r="G287" s="29">
        <v>1</v>
      </c>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row>
    <row r="288" spans="1:189" x14ac:dyDescent="0.3">
      <c r="A288" s="18" t="s">
        <v>3827</v>
      </c>
      <c r="B288" s="29"/>
      <c r="C288" s="29"/>
      <c r="D288" s="29">
        <v>792.78</v>
      </c>
      <c r="E288" s="29">
        <v>1</v>
      </c>
      <c r="F288" s="29">
        <v>792.78</v>
      </c>
      <c r="G288" s="29">
        <v>1</v>
      </c>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row>
    <row r="289" spans="1:189" x14ac:dyDescent="0.3">
      <c r="A289" s="18" t="s">
        <v>3025</v>
      </c>
      <c r="B289" s="29"/>
      <c r="C289" s="29"/>
      <c r="D289" s="29">
        <v>792.78</v>
      </c>
      <c r="E289" s="29">
        <v>1</v>
      </c>
      <c r="F289" s="29">
        <v>792.78</v>
      </c>
      <c r="G289" s="29">
        <v>1</v>
      </c>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row>
    <row r="290" spans="1:189" x14ac:dyDescent="0.3">
      <c r="A290" s="18" t="s">
        <v>3901</v>
      </c>
      <c r="B290" s="29"/>
      <c r="C290" s="29"/>
      <c r="D290" s="29">
        <v>792.78</v>
      </c>
      <c r="E290" s="29">
        <v>1</v>
      </c>
      <c r="F290" s="29">
        <v>792.78</v>
      </c>
      <c r="G290" s="29">
        <v>1</v>
      </c>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row>
    <row r="291" spans="1:189" x14ac:dyDescent="0.3">
      <c r="A291" s="18" t="s">
        <v>1051</v>
      </c>
      <c r="B291" s="29">
        <v>792.78</v>
      </c>
      <c r="C291" s="29">
        <v>1</v>
      </c>
      <c r="D291" s="29"/>
      <c r="E291" s="29"/>
      <c r="F291" s="29">
        <v>792.78</v>
      </c>
      <c r="G291" s="29">
        <v>1</v>
      </c>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row>
    <row r="292" spans="1:189" x14ac:dyDescent="0.3">
      <c r="A292" s="18" t="s">
        <v>1314</v>
      </c>
      <c r="B292" s="29">
        <v>792.78</v>
      </c>
      <c r="C292" s="29">
        <v>1</v>
      </c>
      <c r="D292" s="29"/>
      <c r="E292" s="29"/>
      <c r="F292" s="29">
        <v>792.78</v>
      </c>
      <c r="G292" s="29">
        <v>1</v>
      </c>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row>
    <row r="293" spans="1:189" x14ac:dyDescent="0.3">
      <c r="A293" s="18" t="s">
        <v>5456</v>
      </c>
      <c r="B293" s="29"/>
      <c r="C293" s="29"/>
      <c r="D293" s="29">
        <v>792.78</v>
      </c>
      <c r="E293" s="29">
        <v>1</v>
      </c>
      <c r="F293" s="29">
        <v>792.78</v>
      </c>
      <c r="G293" s="29">
        <v>1</v>
      </c>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row>
    <row r="294" spans="1:189" x14ac:dyDescent="0.3">
      <c r="A294" s="18" t="s">
        <v>1790</v>
      </c>
      <c r="B294" s="29">
        <v>792.78</v>
      </c>
      <c r="C294" s="29">
        <v>1</v>
      </c>
      <c r="D294" s="29"/>
      <c r="E294" s="29"/>
      <c r="F294" s="29">
        <v>792.78</v>
      </c>
      <c r="G294" s="29">
        <v>1</v>
      </c>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row>
    <row r="295" spans="1:189" x14ac:dyDescent="0.3">
      <c r="A295" s="18" t="s">
        <v>2751</v>
      </c>
      <c r="B295" s="29"/>
      <c r="C295" s="29"/>
      <c r="D295" s="29">
        <v>792.78</v>
      </c>
      <c r="E295" s="29">
        <v>1</v>
      </c>
      <c r="F295" s="29">
        <v>792.78</v>
      </c>
      <c r="G295" s="29">
        <v>1</v>
      </c>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row>
    <row r="296" spans="1:189" x14ac:dyDescent="0.3">
      <c r="A296" s="18" t="s">
        <v>1796</v>
      </c>
      <c r="B296" s="29">
        <v>792.78</v>
      </c>
      <c r="C296" s="29">
        <v>1</v>
      </c>
      <c r="D296" s="29"/>
      <c r="E296" s="29"/>
      <c r="F296" s="29">
        <v>792.78</v>
      </c>
      <c r="G296" s="29">
        <v>1</v>
      </c>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row>
    <row r="297" spans="1:189" x14ac:dyDescent="0.3">
      <c r="A297" s="18" t="s">
        <v>5219</v>
      </c>
      <c r="B297" s="29"/>
      <c r="C297" s="29"/>
      <c r="D297" s="29">
        <v>789.04</v>
      </c>
      <c r="E297" s="29">
        <v>3</v>
      </c>
      <c r="F297" s="29">
        <v>789.04</v>
      </c>
      <c r="G297" s="29">
        <v>3</v>
      </c>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row>
    <row r="298" spans="1:189" x14ac:dyDescent="0.3">
      <c r="A298" s="18" t="s">
        <v>5093</v>
      </c>
      <c r="B298" s="29"/>
      <c r="C298" s="29"/>
      <c r="D298" s="29">
        <v>778.86</v>
      </c>
      <c r="E298" s="29">
        <v>5</v>
      </c>
      <c r="F298" s="29">
        <v>778.86</v>
      </c>
      <c r="G298" s="29">
        <v>5</v>
      </c>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row>
    <row r="299" spans="1:189" x14ac:dyDescent="0.3">
      <c r="A299" s="18" t="s">
        <v>5225</v>
      </c>
      <c r="B299" s="29"/>
      <c r="C299" s="29"/>
      <c r="D299" s="29">
        <v>772.04</v>
      </c>
      <c r="E299" s="29">
        <v>6</v>
      </c>
      <c r="F299" s="29">
        <v>772.04</v>
      </c>
      <c r="G299" s="29">
        <v>6</v>
      </c>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row>
    <row r="300" spans="1:189" x14ac:dyDescent="0.3">
      <c r="A300" s="18" t="s">
        <v>4661</v>
      </c>
      <c r="B300" s="29"/>
      <c r="C300" s="29"/>
      <c r="D300" s="29">
        <v>760.40999999999985</v>
      </c>
      <c r="E300" s="29">
        <v>1</v>
      </c>
      <c r="F300" s="29">
        <v>760.40999999999985</v>
      </c>
      <c r="G300" s="29">
        <v>1</v>
      </c>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row>
    <row r="301" spans="1:189" x14ac:dyDescent="0.3">
      <c r="A301" s="18" t="s">
        <v>6174</v>
      </c>
      <c r="B301" s="29"/>
      <c r="C301" s="29"/>
      <c r="D301" s="29">
        <v>760.40999999999985</v>
      </c>
      <c r="E301" s="29">
        <v>1</v>
      </c>
      <c r="F301" s="29">
        <v>760.40999999999985</v>
      </c>
      <c r="G301" s="29">
        <v>1</v>
      </c>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row>
    <row r="302" spans="1:189" x14ac:dyDescent="0.3">
      <c r="A302" s="18" t="s">
        <v>6270</v>
      </c>
      <c r="B302" s="29"/>
      <c r="C302" s="29"/>
      <c r="D302" s="29">
        <v>760.40999999999985</v>
      </c>
      <c r="E302" s="29">
        <v>1</v>
      </c>
      <c r="F302" s="29">
        <v>760.40999999999985</v>
      </c>
      <c r="G302" s="29">
        <v>1</v>
      </c>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row>
    <row r="303" spans="1:189" x14ac:dyDescent="0.3">
      <c r="A303" s="18" t="s">
        <v>6216</v>
      </c>
      <c r="B303" s="29"/>
      <c r="C303" s="29"/>
      <c r="D303" s="29">
        <v>760.40999999999985</v>
      </c>
      <c r="E303" s="29">
        <v>1</v>
      </c>
      <c r="F303" s="29">
        <v>760.40999999999985</v>
      </c>
      <c r="G303" s="29">
        <v>1</v>
      </c>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row>
    <row r="304" spans="1:189" x14ac:dyDescent="0.3">
      <c r="A304" s="18" t="s">
        <v>4639</v>
      </c>
      <c r="B304" s="29"/>
      <c r="C304" s="29"/>
      <c r="D304" s="29">
        <v>760.40999999999985</v>
      </c>
      <c r="E304" s="29">
        <v>1</v>
      </c>
      <c r="F304" s="29">
        <v>760.40999999999985</v>
      </c>
      <c r="G304" s="29">
        <v>1</v>
      </c>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row>
    <row r="305" spans="1:189" x14ac:dyDescent="0.3">
      <c r="A305" s="18" t="s">
        <v>6492</v>
      </c>
      <c r="B305" s="29">
        <v>201.15000000000003</v>
      </c>
      <c r="C305" s="29">
        <v>1</v>
      </c>
      <c r="D305" s="29">
        <v>550.99</v>
      </c>
      <c r="E305" s="29">
        <v>2</v>
      </c>
      <c r="F305" s="29">
        <v>752.1400000000001</v>
      </c>
      <c r="G305" s="29">
        <v>3</v>
      </c>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row>
    <row r="306" spans="1:189" x14ac:dyDescent="0.3">
      <c r="A306" s="18" t="s">
        <v>726</v>
      </c>
      <c r="B306" s="29">
        <v>261.5</v>
      </c>
      <c r="C306" s="29">
        <v>1</v>
      </c>
      <c r="D306" s="29">
        <v>488.2</v>
      </c>
      <c r="E306" s="29">
        <v>2</v>
      </c>
      <c r="F306" s="29">
        <v>749.69999999999993</v>
      </c>
      <c r="G306" s="29">
        <v>3</v>
      </c>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row>
    <row r="307" spans="1:189" x14ac:dyDescent="0.3">
      <c r="A307" s="18" t="s">
        <v>5615</v>
      </c>
      <c r="B307" s="29"/>
      <c r="C307" s="29"/>
      <c r="D307" s="29">
        <v>743.33999999999992</v>
      </c>
      <c r="E307" s="29">
        <v>4</v>
      </c>
      <c r="F307" s="29">
        <v>743.33999999999992</v>
      </c>
      <c r="G307" s="29">
        <v>4</v>
      </c>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row>
    <row r="308" spans="1:189" x14ac:dyDescent="0.3">
      <c r="A308" s="18" t="s">
        <v>6504</v>
      </c>
      <c r="B308" s="29">
        <v>295.29000000000008</v>
      </c>
      <c r="C308" s="29">
        <v>1</v>
      </c>
      <c r="D308" s="29">
        <v>446.04</v>
      </c>
      <c r="E308" s="29">
        <v>2</v>
      </c>
      <c r="F308" s="29">
        <v>741.33</v>
      </c>
      <c r="G308" s="29">
        <v>3</v>
      </c>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row>
    <row r="309" spans="1:189" x14ac:dyDescent="0.3">
      <c r="A309" s="18" t="s">
        <v>869</v>
      </c>
      <c r="B309" s="29">
        <v>740.72000000000014</v>
      </c>
      <c r="C309" s="29">
        <v>1</v>
      </c>
      <c r="D309" s="29"/>
      <c r="E309" s="29"/>
      <c r="F309" s="29">
        <v>740.72000000000014</v>
      </c>
      <c r="G309" s="29">
        <v>1</v>
      </c>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row>
    <row r="310" spans="1:189" x14ac:dyDescent="0.3">
      <c r="A310" s="18" t="s">
        <v>6633</v>
      </c>
      <c r="B310" s="29">
        <v>740.72000000000014</v>
      </c>
      <c r="C310" s="29">
        <v>1</v>
      </c>
      <c r="D310" s="29"/>
      <c r="E310" s="29"/>
      <c r="F310" s="29">
        <v>740.72000000000014</v>
      </c>
      <c r="G310" s="29">
        <v>1</v>
      </c>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row>
    <row r="311" spans="1:189" x14ac:dyDescent="0.3">
      <c r="A311" s="18" t="s">
        <v>5608</v>
      </c>
      <c r="B311" s="29"/>
      <c r="C311" s="29"/>
      <c r="D311" s="29">
        <v>718.66000000000008</v>
      </c>
      <c r="E311" s="29">
        <v>4</v>
      </c>
      <c r="F311" s="29">
        <v>718.66000000000008</v>
      </c>
      <c r="G311" s="29">
        <v>4</v>
      </c>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row>
    <row r="312" spans="1:189" x14ac:dyDescent="0.3">
      <c r="A312" s="18" t="s">
        <v>5907</v>
      </c>
      <c r="B312" s="29"/>
      <c r="C312" s="29"/>
      <c r="D312" s="29">
        <v>717.84</v>
      </c>
      <c r="E312" s="29">
        <v>2</v>
      </c>
      <c r="F312" s="29">
        <v>717.84</v>
      </c>
      <c r="G312" s="29">
        <v>2</v>
      </c>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row>
    <row r="313" spans="1:189" x14ac:dyDescent="0.3">
      <c r="A313" s="18" t="s">
        <v>2330</v>
      </c>
      <c r="B313" s="29"/>
      <c r="C313" s="29"/>
      <c r="D313" s="29">
        <v>714.24</v>
      </c>
      <c r="E313" s="29">
        <v>1</v>
      </c>
      <c r="F313" s="29">
        <v>714.24</v>
      </c>
      <c r="G313" s="29">
        <v>1</v>
      </c>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row>
    <row r="314" spans="1:189" x14ac:dyDescent="0.3">
      <c r="A314" s="18" t="s">
        <v>2318</v>
      </c>
      <c r="B314" s="29"/>
      <c r="C314" s="29"/>
      <c r="D314" s="29">
        <v>714.24</v>
      </c>
      <c r="E314" s="29">
        <v>1</v>
      </c>
      <c r="F314" s="29">
        <v>714.24</v>
      </c>
      <c r="G314" s="29">
        <v>1</v>
      </c>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row>
    <row r="315" spans="1:189" x14ac:dyDescent="0.3">
      <c r="A315" s="18" t="s">
        <v>3181</v>
      </c>
      <c r="B315" s="29"/>
      <c r="C315" s="29"/>
      <c r="D315" s="29">
        <v>714.24</v>
      </c>
      <c r="E315" s="29">
        <v>1</v>
      </c>
      <c r="F315" s="29">
        <v>714.24</v>
      </c>
      <c r="G315" s="29">
        <v>1</v>
      </c>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row>
    <row r="316" spans="1:189" x14ac:dyDescent="0.3">
      <c r="A316" s="18" t="s">
        <v>3233</v>
      </c>
      <c r="B316" s="29"/>
      <c r="C316" s="29"/>
      <c r="D316" s="29">
        <v>714.24</v>
      </c>
      <c r="E316" s="29">
        <v>1</v>
      </c>
      <c r="F316" s="29">
        <v>714.24</v>
      </c>
      <c r="G316" s="29">
        <v>1</v>
      </c>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row>
    <row r="317" spans="1:189" x14ac:dyDescent="0.3">
      <c r="A317" s="18" t="s">
        <v>3147</v>
      </c>
      <c r="B317" s="29"/>
      <c r="C317" s="29"/>
      <c r="D317" s="29">
        <v>714.24</v>
      </c>
      <c r="E317" s="29">
        <v>1</v>
      </c>
      <c r="F317" s="29">
        <v>714.24</v>
      </c>
      <c r="G317" s="29">
        <v>1</v>
      </c>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row>
    <row r="318" spans="1:189" x14ac:dyDescent="0.3">
      <c r="A318" s="18" t="s">
        <v>2034</v>
      </c>
      <c r="B318" s="29">
        <v>714.24</v>
      </c>
      <c r="C318" s="29">
        <v>1</v>
      </c>
      <c r="D318" s="29"/>
      <c r="E318" s="29"/>
      <c r="F318" s="29">
        <v>714.24</v>
      </c>
      <c r="G318" s="29">
        <v>1</v>
      </c>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row>
    <row r="319" spans="1:189" x14ac:dyDescent="0.3">
      <c r="A319" s="18" t="s">
        <v>2292</v>
      </c>
      <c r="B319" s="29"/>
      <c r="C319" s="29"/>
      <c r="D319" s="29">
        <v>714.24</v>
      </c>
      <c r="E319" s="29">
        <v>1</v>
      </c>
      <c r="F319" s="29">
        <v>714.24</v>
      </c>
      <c r="G319" s="29">
        <v>1</v>
      </c>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row>
    <row r="320" spans="1:189" x14ac:dyDescent="0.3">
      <c r="A320" s="18" t="s">
        <v>3557</v>
      </c>
      <c r="B320" s="29"/>
      <c r="C320" s="29"/>
      <c r="D320" s="29">
        <v>714.24</v>
      </c>
      <c r="E320" s="29">
        <v>1</v>
      </c>
      <c r="F320" s="29">
        <v>714.24</v>
      </c>
      <c r="G320" s="29">
        <v>1</v>
      </c>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row>
    <row r="321" spans="1:189" x14ac:dyDescent="0.3">
      <c r="A321" s="18" t="s">
        <v>3727</v>
      </c>
      <c r="B321" s="29"/>
      <c r="C321" s="29"/>
      <c r="D321" s="29">
        <v>714.24</v>
      </c>
      <c r="E321" s="29">
        <v>1</v>
      </c>
      <c r="F321" s="29">
        <v>714.24</v>
      </c>
      <c r="G321" s="29">
        <v>1</v>
      </c>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row>
    <row r="322" spans="1:189" x14ac:dyDescent="0.3">
      <c r="A322" s="18" t="s">
        <v>3613</v>
      </c>
      <c r="B322" s="29"/>
      <c r="C322" s="29"/>
      <c r="D322" s="29">
        <v>714.24</v>
      </c>
      <c r="E322" s="29">
        <v>1</v>
      </c>
      <c r="F322" s="29">
        <v>714.24</v>
      </c>
      <c r="G322" s="29">
        <v>1</v>
      </c>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row>
    <row r="323" spans="1:189" x14ac:dyDescent="0.3">
      <c r="A323" s="18" t="s">
        <v>3511</v>
      </c>
      <c r="B323" s="29"/>
      <c r="C323" s="29"/>
      <c r="D323" s="29">
        <v>714.24</v>
      </c>
      <c r="E323" s="29">
        <v>1</v>
      </c>
      <c r="F323" s="29">
        <v>714.24</v>
      </c>
      <c r="G323" s="29">
        <v>1</v>
      </c>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row>
    <row r="324" spans="1:189" x14ac:dyDescent="0.3">
      <c r="A324" s="18" t="s">
        <v>3513</v>
      </c>
      <c r="B324" s="29"/>
      <c r="C324" s="29"/>
      <c r="D324" s="29">
        <v>714.24</v>
      </c>
      <c r="E324" s="29">
        <v>1</v>
      </c>
      <c r="F324" s="29">
        <v>714.24</v>
      </c>
      <c r="G324" s="29">
        <v>1</v>
      </c>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row>
    <row r="325" spans="1:189" x14ac:dyDescent="0.3">
      <c r="A325" s="18" t="s">
        <v>1332</v>
      </c>
      <c r="B325" s="29">
        <v>714.24</v>
      </c>
      <c r="C325" s="29">
        <v>1</v>
      </c>
      <c r="D325" s="29"/>
      <c r="E325" s="29"/>
      <c r="F325" s="29">
        <v>714.24</v>
      </c>
      <c r="G325" s="29">
        <v>1</v>
      </c>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row>
    <row r="326" spans="1:189" x14ac:dyDescent="0.3">
      <c r="A326" s="18" t="s">
        <v>1296</v>
      </c>
      <c r="B326" s="29">
        <v>714.24</v>
      </c>
      <c r="C326" s="29">
        <v>1</v>
      </c>
      <c r="D326" s="29"/>
      <c r="E326" s="29"/>
      <c r="F326" s="29">
        <v>714.24</v>
      </c>
      <c r="G326" s="29">
        <v>1</v>
      </c>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row>
    <row r="327" spans="1:189" x14ac:dyDescent="0.3">
      <c r="A327" s="18" t="s">
        <v>5409</v>
      </c>
      <c r="B327" s="29"/>
      <c r="C327" s="29"/>
      <c r="D327" s="29">
        <v>714.24</v>
      </c>
      <c r="E327" s="29">
        <v>1</v>
      </c>
      <c r="F327" s="29">
        <v>714.24</v>
      </c>
      <c r="G327" s="29">
        <v>1</v>
      </c>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row>
    <row r="328" spans="1:189" x14ac:dyDescent="0.3">
      <c r="A328" s="18" t="s">
        <v>2462</v>
      </c>
      <c r="B328" s="29"/>
      <c r="C328" s="29"/>
      <c r="D328" s="29">
        <v>714.24</v>
      </c>
      <c r="E328" s="29">
        <v>1</v>
      </c>
      <c r="F328" s="29">
        <v>714.24</v>
      </c>
      <c r="G328" s="29">
        <v>1</v>
      </c>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row>
    <row r="329" spans="1:189" x14ac:dyDescent="0.3">
      <c r="A329" s="18" t="s">
        <v>2464</v>
      </c>
      <c r="B329" s="29"/>
      <c r="C329" s="29"/>
      <c r="D329" s="29">
        <v>714.24</v>
      </c>
      <c r="E329" s="29">
        <v>1</v>
      </c>
      <c r="F329" s="29">
        <v>714.24</v>
      </c>
      <c r="G329" s="29">
        <v>1</v>
      </c>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row>
    <row r="330" spans="1:189" x14ac:dyDescent="0.3">
      <c r="A330" s="18" t="s">
        <v>5160</v>
      </c>
      <c r="B330" s="29"/>
      <c r="C330" s="29"/>
      <c r="D330" s="29">
        <v>714.24</v>
      </c>
      <c r="E330" s="29">
        <v>1</v>
      </c>
      <c r="F330" s="29">
        <v>714.24</v>
      </c>
      <c r="G330" s="29">
        <v>1</v>
      </c>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row>
    <row r="331" spans="1:189" x14ac:dyDescent="0.3">
      <c r="A331" s="18" t="s">
        <v>225</v>
      </c>
      <c r="B331" s="29"/>
      <c r="C331" s="29"/>
      <c r="D331" s="29">
        <v>712.31999999999994</v>
      </c>
      <c r="E331" s="29">
        <v>2</v>
      </c>
      <c r="F331" s="29">
        <v>712.31999999999994</v>
      </c>
      <c r="G331" s="29">
        <v>2</v>
      </c>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row>
    <row r="332" spans="1:189" x14ac:dyDescent="0.3">
      <c r="A332" s="18" t="s">
        <v>6824</v>
      </c>
      <c r="B332" s="29">
        <v>156.5</v>
      </c>
      <c r="C332" s="29">
        <v>1</v>
      </c>
      <c r="D332" s="29">
        <v>555.45000000000005</v>
      </c>
      <c r="E332" s="29">
        <v>1</v>
      </c>
      <c r="F332" s="29">
        <v>711.95</v>
      </c>
      <c r="G332" s="29">
        <v>2</v>
      </c>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row>
    <row r="333" spans="1:189" x14ac:dyDescent="0.3">
      <c r="A333" s="18" t="s">
        <v>755</v>
      </c>
      <c r="B333" s="29">
        <v>148.80000000000001</v>
      </c>
      <c r="C333" s="29">
        <v>1</v>
      </c>
      <c r="D333" s="29">
        <v>561.70000000000005</v>
      </c>
      <c r="E333" s="29">
        <v>3</v>
      </c>
      <c r="F333" s="29">
        <v>710.5</v>
      </c>
      <c r="G333" s="29">
        <v>4</v>
      </c>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row>
    <row r="334" spans="1:189" x14ac:dyDescent="0.3">
      <c r="A334" s="18" t="s">
        <v>6088</v>
      </c>
      <c r="B334" s="29"/>
      <c r="C334" s="29"/>
      <c r="D334" s="29">
        <v>707.05</v>
      </c>
      <c r="E334" s="29">
        <v>2</v>
      </c>
      <c r="F334" s="29">
        <v>707.05</v>
      </c>
      <c r="G334" s="29">
        <v>2</v>
      </c>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row>
    <row r="335" spans="1:189" x14ac:dyDescent="0.3">
      <c r="A335" s="18" t="s">
        <v>3237</v>
      </c>
      <c r="B335" s="29"/>
      <c r="C335" s="29"/>
      <c r="D335" s="29">
        <v>704.64</v>
      </c>
      <c r="E335" s="29">
        <v>1</v>
      </c>
      <c r="F335" s="29">
        <v>704.64</v>
      </c>
      <c r="G335" s="29">
        <v>1</v>
      </c>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row>
    <row r="336" spans="1:189" x14ac:dyDescent="0.3">
      <c r="A336" s="18" t="s">
        <v>3207</v>
      </c>
      <c r="B336" s="29"/>
      <c r="C336" s="29"/>
      <c r="D336" s="29">
        <v>704.64</v>
      </c>
      <c r="E336" s="29">
        <v>1</v>
      </c>
      <c r="F336" s="29">
        <v>704.64</v>
      </c>
      <c r="G336" s="29">
        <v>1</v>
      </c>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row>
    <row r="337" spans="1:189" x14ac:dyDescent="0.3">
      <c r="A337" s="18" t="s">
        <v>3203</v>
      </c>
      <c r="B337" s="29"/>
      <c r="C337" s="29"/>
      <c r="D337" s="29">
        <v>704.64</v>
      </c>
      <c r="E337" s="29">
        <v>1</v>
      </c>
      <c r="F337" s="29">
        <v>704.64</v>
      </c>
      <c r="G337" s="29">
        <v>1</v>
      </c>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row>
    <row r="338" spans="1:189" x14ac:dyDescent="0.3">
      <c r="A338" s="18" t="s">
        <v>3149</v>
      </c>
      <c r="B338" s="29"/>
      <c r="C338" s="29"/>
      <c r="D338" s="29">
        <v>704.64</v>
      </c>
      <c r="E338" s="29">
        <v>1</v>
      </c>
      <c r="F338" s="29">
        <v>704.64</v>
      </c>
      <c r="G338" s="29">
        <v>1</v>
      </c>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row>
    <row r="339" spans="1:189" x14ac:dyDescent="0.3">
      <c r="A339" s="18" t="s">
        <v>2021</v>
      </c>
      <c r="B339" s="29">
        <v>704.64</v>
      </c>
      <c r="C339" s="29">
        <v>1</v>
      </c>
      <c r="D339" s="29"/>
      <c r="E339" s="29"/>
      <c r="F339" s="29">
        <v>704.64</v>
      </c>
      <c r="G339" s="29">
        <v>1</v>
      </c>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row>
    <row r="340" spans="1:189" x14ac:dyDescent="0.3">
      <c r="A340" s="18" t="s">
        <v>3185</v>
      </c>
      <c r="B340" s="29"/>
      <c r="C340" s="29"/>
      <c r="D340" s="29">
        <v>704.64</v>
      </c>
      <c r="E340" s="29">
        <v>1</v>
      </c>
      <c r="F340" s="29">
        <v>704.64</v>
      </c>
      <c r="G340" s="29">
        <v>1</v>
      </c>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row>
    <row r="341" spans="1:189" x14ac:dyDescent="0.3">
      <c r="A341" s="18" t="s">
        <v>3257</v>
      </c>
      <c r="B341" s="29"/>
      <c r="C341" s="29"/>
      <c r="D341" s="29">
        <v>704.64</v>
      </c>
      <c r="E341" s="29">
        <v>1</v>
      </c>
      <c r="F341" s="29">
        <v>704.64</v>
      </c>
      <c r="G341" s="29">
        <v>1</v>
      </c>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row>
    <row r="342" spans="1:189" x14ac:dyDescent="0.3">
      <c r="A342" s="18" t="s">
        <v>3253</v>
      </c>
      <c r="B342" s="29"/>
      <c r="C342" s="29"/>
      <c r="D342" s="29">
        <v>704.64</v>
      </c>
      <c r="E342" s="29">
        <v>1</v>
      </c>
      <c r="F342" s="29">
        <v>704.64</v>
      </c>
      <c r="G342" s="29">
        <v>1</v>
      </c>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row>
    <row r="343" spans="1:189" x14ac:dyDescent="0.3">
      <c r="A343" s="18" t="s">
        <v>3167</v>
      </c>
      <c r="B343" s="29"/>
      <c r="C343" s="29"/>
      <c r="D343" s="29">
        <v>704.64</v>
      </c>
      <c r="E343" s="29">
        <v>1</v>
      </c>
      <c r="F343" s="29">
        <v>704.64</v>
      </c>
      <c r="G343" s="29">
        <v>1</v>
      </c>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row>
    <row r="344" spans="1:189" x14ac:dyDescent="0.3">
      <c r="A344" s="18" t="s">
        <v>3705</v>
      </c>
      <c r="B344" s="29"/>
      <c r="C344" s="29"/>
      <c r="D344" s="29">
        <v>704.64</v>
      </c>
      <c r="E344" s="29">
        <v>1</v>
      </c>
      <c r="F344" s="29">
        <v>704.64</v>
      </c>
      <c r="G344" s="29">
        <v>1</v>
      </c>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row>
    <row r="345" spans="1:189" x14ac:dyDescent="0.3">
      <c r="A345" s="18" t="s">
        <v>3731</v>
      </c>
      <c r="B345" s="29"/>
      <c r="C345" s="29"/>
      <c r="D345" s="29">
        <v>704.64</v>
      </c>
      <c r="E345" s="29">
        <v>1</v>
      </c>
      <c r="F345" s="29">
        <v>704.64</v>
      </c>
      <c r="G345" s="29">
        <v>1</v>
      </c>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row>
    <row r="346" spans="1:189" x14ac:dyDescent="0.3">
      <c r="A346" s="18" t="s">
        <v>3653</v>
      </c>
      <c r="B346" s="29"/>
      <c r="C346" s="29"/>
      <c r="D346" s="29">
        <v>704.64</v>
      </c>
      <c r="E346" s="29">
        <v>1</v>
      </c>
      <c r="F346" s="29">
        <v>704.64</v>
      </c>
      <c r="G346" s="29">
        <v>1</v>
      </c>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row>
    <row r="347" spans="1:189" x14ac:dyDescent="0.3">
      <c r="A347" s="18" t="s">
        <v>3703</v>
      </c>
      <c r="B347" s="29"/>
      <c r="C347" s="29"/>
      <c r="D347" s="29">
        <v>704.64</v>
      </c>
      <c r="E347" s="29">
        <v>1</v>
      </c>
      <c r="F347" s="29">
        <v>704.64</v>
      </c>
      <c r="G347" s="29">
        <v>1</v>
      </c>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row>
    <row r="348" spans="1:189" x14ac:dyDescent="0.3">
      <c r="A348" s="18" t="s">
        <v>3543</v>
      </c>
      <c r="B348" s="29"/>
      <c r="C348" s="29"/>
      <c r="D348" s="29">
        <v>704.64</v>
      </c>
      <c r="E348" s="29">
        <v>1</v>
      </c>
      <c r="F348" s="29">
        <v>704.64</v>
      </c>
      <c r="G348" s="29">
        <v>1</v>
      </c>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row>
    <row r="349" spans="1:189" x14ac:dyDescent="0.3">
      <c r="A349" s="18" t="s">
        <v>3561</v>
      </c>
      <c r="B349" s="29"/>
      <c r="C349" s="29"/>
      <c r="D349" s="29">
        <v>704.64</v>
      </c>
      <c r="E349" s="29">
        <v>1</v>
      </c>
      <c r="F349" s="29">
        <v>704.64</v>
      </c>
      <c r="G349" s="29">
        <v>1</v>
      </c>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row>
    <row r="350" spans="1:189" x14ac:dyDescent="0.3">
      <c r="A350" s="18" t="s">
        <v>3633</v>
      </c>
      <c r="B350" s="29"/>
      <c r="C350" s="29"/>
      <c r="D350" s="29">
        <v>704.64</v>
      </c>
      <c r="E350" s="29">
        <v>1</v>
      </c>
      <c r="F350" s="29">
        <v>704.64</v>
      </c>
      <c r="G350" s="29">
        <v>1</v>
      </c>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row>
    <row r="351" spans="1:189" x14ac:dyDescent="0.3">
      <c r="A351" s="18" t="s">
        <v>3603</v>
      </c>
      <c r="B351" s="29"/>
      <c r="C351" s="29"/>
      <c r="D351" s="29">
        <v>704.64</v>
      </c>
      <c r="E351" s="29">
        <v>1</v>
      </c>
      <c r="F351" s="29">
        <v>704.64</v>
      </c>
      <c r="G351" s="29">
        <v>1</v>
      </c>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row>
    <row r="352" spans="1:189" x14ac:dyDescent="0.3">
      <c r="A352" s="18" t="s">
        <v>3617</v>
      </c>
      <c r="B352" s="29"/>
      <c r="C352" s="29"/>
      <c r="D352" s="29">
        <v>704.64</v>
      </c>
      <c r="E352" s="29">
        <v>1</v>
      </c>
      <c r="F352" s="29">
        <v>704.64</v>
      </c>
      <c r="G352" s="29">
        <v>1</v>
      </c>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row>
    <row r="353" spans="1:189" x14ac:dyDescent="0.3">
      <c r="A353" s="18" t="s">
        <v>3687</v>
      </c>
      <c r="B353" s="29"/>
      <c r="C353" s="29"/>
      <c r="D353" s="29">
        <v>704.64</v>
      </c>
      <c r="E353" s="29">
        <v>1</v>
      </c>
      <c r="F353" s="29">
        <v>704.64</v>
      </c>
      <c r="G353" s="29">
        <v>1</v>
      </c>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row>
    <row r="354" spans="1:189" x14ac:dyDescent="0.3">
      <c r="A354" s="18" t="s">
        <v>3683</v>
      </c>
      <c r="B354" s="29"/>
      <c r="C354" s="29"/>
      <c r="D354" s="29">
        <v>704.64</v>
      </c>
      <c r="E354" s="29">
        <v>1</v>
      </c>
      <c r="F354" s="29">
        <v>704.64</v>
      </c>
      <c r="G354" s="29">
        <v>1</v>
      </c>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row>
    <row r="355" spans="1:189" x14ac:dyDescent="0.3">
      <c r="A355" s="18" t="s">
        <v>3685</v>
      </c>
      <c r="B355" s="29"/>
      <c r="C355" s="29"/>
      <c r="D355" s="29">
        <v>704.64</v>
      </c>
      <c r="E355" s="29">
        <v>1</v>
      </c>
      <c r="F355" s="29">
        <v>704.64</v>
      </c>
      <c r="G355" s="29">
        <v>1</v>
      </c>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row>
    <row r="356" spans="1:189" x14ac:dyDescent="0.3">
      <c r="A356" s="18" t="s">
        <v>3635</v>
      </c>
      <c r="B356" s="29"/>
      <c r="C356" s="29"/>
      <c r="D356" s="29">
        <v>704.64</v>
      </c>
      <c r="E356" s="29">
        <v>1</v>
      </c>
      <c r="F356" s="29">
        <v>704.64</v>
      </c>
      <c r="G356" s="29">
        <v>1</v>
      </c>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row>
    <row r="357" spans="1:189" x14ac:dyDescent="0.3">
      <c r="A357" s="18" t="s">
        <v>3867</v>
      </c>
      <c r="B357" s="29"/>
      <c r="C357" s="29"/>
      <c r="D357" s="29">
        <v>704.64</v>
      </c>
      <c r="E357" s="29">
        <v>1</v>
      </c>
      <c r="F357" s="29">
        <v>704.64</v>
      </c>
      <c r="G357" s="29">
        <v>1</v>
      </c>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row>
    <row r="358" spans="1:189" x14ac:dyDescent="0.3">
      <c r="A358" s="18" t="s">
        <v>1053</v>
      </c>
      <c r="B358" s="29">
        <v>704.64</v>
      </c>
      <c r="C358" s="29">
        <v>1</v>
      </c>
      <c r="D358" s="29"/>
      <c r="E358" s="29"/>
      <c r="F358" s="29">
        <v>704.64</v>
      </c>
      <c r="G358" s="29">
        <v>1</v>
      </c>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row>
    <row r="359" spans="1:189" x14ac:dyDescent="0.3">
      <c r="A359" s="18" t="s">
        <v>5411</v>
      </c>
      <c r="B359" s="29"/>
      <c r="C359" s="29"/>
      <c r="D359" s="29">
        <v>704.64</v>
      </c>
      <c r="E359" s="29">
        <v>1</v>
      </c>
      <c r="F359" s="29">
        <v>704.64</v>
      </c>
      <c r="G359" s="29">
        <v>1</v>
      </c>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row>
    <row r="360" spans="1:189" x14ac:dyDescent="0.3">
      <c r="A360" s="18" t="s">
        <v>5437</v>
      </c>
      <c r="B360" s="29"/>
      <c r="C360" s="29"/>
      <c r="D360" s="29">
        <v>704.64</v>
      </c>
      <c r="E360" s="29">
        <v>1</v>
      </c>
      <c r="F360" s="29">
        <v>704.64</v>
      </c>
      <c r="G360" s="29">
        <v>1</v>
      </c>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row>
    <row r="361" spans="1:189" x14ac:dyDescent="0.3">
      <c r="A361" s="18" t="s">
        <v>2358</v>
      </c>
      <c r="B361" s="29"/>
      <c r="C361" s="29"/>
      <c r="D361" s="29">
        <v>703.74</v>
      </c>
      <c r="E361" s="29">
        <v>1</v>
      </c>
      <c r="F361" s="29">
        <v>703.74</v>
      </c>
      <c r="G361" s="29">
        <v>1</v>
      </c>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row>
    <row r="362" spans="1:189" x14ac:dyDescent="0.3">
      <c r="A362" s="18" t="s">
        <v>2004</v>
      </c>
      <c r="B362" s="29">
        <v>703.74</v>
      </c>
      <c r="C362" s="29">
        <v>1</v>
      </c>
      <c r="D362" s="29"/>
      <c r="E362" s="29"/>
      <c r="F362" s="29">
        <v>703.74</v>
      </c>
      <c r="G362" s="29">
        <v>1</v>
      </c>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row>
    <row r="363" spans="1:189" x14ac:dyDescent="0.3">
      <c r="A363" s="18" t="s">
        <v>2332</v>
      </c>
      <c r="B363" s="29"/>
      <c r="C363" s="29"/>
      <c r="D363" s="29">
        <v>703.74</v>
      </c>
      <c r="E363" s="29">
        <v>1</v>
      </c>
      <c r="F363" s="29">
        <v>703.74</v>
      </c>
      <c r="G363" s="29">
        <v>1</v>
      </c>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row>
    <row r="364" spans="1:189" x14ac:dyDescent="0.3">
      <c r="A364" s="18" t="s">
        <v>3559</v>
      </c>
      <c r="B364" s="29"/>
      <c r="C364" s="29"/>
      <c r="D364" s="29">
        <v>703.74</v>
      </c>
      <c r="E364" s="29">
        <v>1</v>
      </c>
      <c r="F364" s="29">
        <v>703.74</v>
      </c>
      <c r="G364" s="29">
        <v>1</v>
      </c>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row>
    <row r="365" spans="1:189" x14ac:dyDescent="0.3">
      <c r="A365" s="18" t="s">
        <v>3577</v>
      </c>
      <c r="B365" s="29"/>
      <c r="C365" s="29"/>
      <c r="D365" s="29">
        <v>703.74</v>
      </c>
      <c r="E365" s="29">
        <v>1</v>
      </c>
      <c r="F365" s="29">
        <v>703.74</v>
      </c>
      <c r="G365" s="29">
        <v>1</v>
      </c>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row>
    <row r="366" spans="1:189" x14ac:dyDescent="0.3">
      <c r="A366" s="18" t="s">
        <v>3663</v>
      </c>
      <c r="B366" s="29"/>
      <c r="C366" s="29"/>
      <c r="D366" s="29">
        <v>703.74</v>
      </c>
      <c r="E366" s="29">
        <v>1</v>
      </c>
      <c r="F366" s="29">
        <v>703.74</v>
      </c>
      <c r="G366" s="29">
        <v>1</v>
      </c>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row>
    <row r="367" spans="1:189" x14ac:dyDescent="0.3">
      <c r="A367" s="18" t="s">
        <v>4073</v>
      </c>
      <c r="B367" s="29"/>
      <c r="C367" s="29"/>
      <c r="D367" s="29">
        <v>703.74</v>
      </c>
      <c r="E367" s="29">
        <v>1</v>
      </c>
      <c r="F367" s="29">
        <v>703.74</v>
      </c>
      <c r="G367" s="29">
        <v>1</v>
      </c>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row>
    <row r="368" spans="1:189" x14ac:dyDescent="0.3">
      <c r="A368" s="18" t="s">
        <v>3963</v>
      </c>
      <c r="B368" s="29"/>
      <c r="C368" s="29"/>
      <c r="D368" s="29">
        <v>703.74</v>
      </c>
      <c r="E368" s="29">
        <v>1</v>
      </c>
      <c r="F368" s="29">
        <v>703.74</v>
      </c>
      <c r="G368" s="29">
        <v>1</v>
      </c>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row>
    <row r="369" spans="1:189" x14ac:dyDescent="0.3">
      <c r="A369" s="18" t="s">
        <v>3845</v>
      </c>
      <c r="B369" s="29"/>
      <c r="C369" s="29"/>
      <c r="D369" s="29">
        <v>703.74</v>
      </c>
      <c r="E369" s="29">
        <v>1</v>
      </c>
      <c r="F369" s="29">
        <v>703.74</v>
      </c>
      <c r="G369" s="29">
        <v>1</v>
      </c>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row>
    <row r="370" spans="1:189" x14ac:dyDescent="0.3">
      <c r="A370" s="18" t="s">
        <v>1033</v>
      </c>
      <c r="B370" s="29">
        <v>703.74</v>
      </c>
      <c r="C370" s="29">
        <v>1</v>
      </c>
      <c r="D370" s="29"/>
      <c r="E370" s="29"/>
      <c r="F370" s="29">
        <v>703.74</v>
      </c>
      <c r="G370" s="29">
        <v>1</v>
      </c>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row>
    <row r="371" spans="1:189" x14ac:dyDescent="0.3">
      <c r="A371" s="18" t="s">
        <v>1792</v>
      </c>
      <c r="B371" s="29">
        <v>703.74</v>
      </c>
      <c r="C371" s="29">
        <v>1</v>
      </c>
      <c r="D371" s="29"/>
      <c r="E371" s="29"/>
      <c r="F371" s="29">
        <v>703.74</v>
      </c>
      <c r="G371" s="29">
        <v>1</v>
      </c>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row>
    <row r="372" spans="1:189" x14ac:dyDescent="0.3">
      <c r="A372" s="18" t="s">
        <v>1764</v>
      </c>
      <c r="B372" s="29">
        <v>703.74</v>
      </c>
      <c r="C372" s="29">
        <v>1</v>
      </c>
      <c r="D372" s="29"/>
      <c r="E372" s="29"/>
      <c r="F372" s="29">
        <v>703.74</v>
      </c>
      <c r="G372" s="29">
        <v>1</v>
      </c>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row>
    <row r="373" spans="1:189" x14ac:dyDescent="0.3">
      <c r="A373" s="18" t="s">
        <v>2448</v>
      </c>
      <c r="B373" s="29"/>
      <c r="C373" s="29"/>
      <c r="D373" s="29">
        <v>703.74</v>
      </c>
      <c r="E373" s="29">
        <v>1</v>
      </c>
      <c r="F373" s="29">
        <v>703.74</v>
      </c>
      <c r="G373" s="29">
        <v>1</v>
      </c>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row>
    <row r="374" spans="1:189" x14ac:dyDescent="0.3">
      <c r="A374" s="18" t="s">
        <v>6717</v>
      </c>
      <c r="B374" s="29">
        <v>149.76000000000002</v>
      </c>
      <c r="C374" s="29">
        <v>1</v>
      </c>
      <c r="D374" s="29">
        <v>551.88</v>
      </c>
      <c r="E374" s="29">
        <v>4</v>
      </c>
      <c r="F374" s="29">
        <v>701.64</v>
      </c>
      <c r="G374" s="29">
        <v>5</v>
      </c>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row>
    <row r="375" spans="1:189" x14ac:dyDescent="0.3">
      <c r="A375" s="18" t="s">
        <v>5105</v>
      </c>
      <c r="B375" s="29"/>
      <c r="C375" s="29"/>
      <c r="D375" s="29">
        <v>696.51</v>
      </c>
      <c r="E375" s="29">
        <v>3</v>
      </c>
      <c r="F375" s="29">
        <v>696.51</v>
      </c>
      <c r="G375" s="29">
        <v>3</v>
      </c>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row>
    <row r="376" spans="1:189" x14ac:dyDescent="0.3">
      <c r="A376" s="18" t="s">
        <v>126</v>
      </c>
      <c r="B376" s="29"/>
      <c r="C376" s="29"/>
      <c r="D376" s="29">
        <v>687.78</v>
      </c>
      <c r="E376" s="29">
        <v>5</v>
      </c>
      <c r="F376" s="29">
        <v>687.78</v>
      </c>
      <c r="G376" s="29">
        <v>5</v>
      </c>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row>
    <row r="377" spans="1:189" x14ac:dyDescent="0.3">
      <c r="A377" s="18" t="s">
        <v>491</v>
      </c>
      <c r="B377" s="29">
        <v>685.8599999999999</v>
      </c>
      <c r="C377" s="29">
        <v>1</v>
      </c>
      <c r="D377" s="29"/>
      <c r="E377" s="29"/>
      <c r="F377" s="29">
        <v>685.8599999999999</v>
      </c>
      <c r="G377" s="29">
        <v>1</v>
      </c>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row>
    <row r="378" spans="1:189" x14ac:dyDescent="0.3">
      <c r="A378" s="18" t="s">
        <v>6863</v>
      </c>
      <c r="B378" s="29">
        <v>685.8599999999999</v>
      </c>
      <c r="C378" s="29">
        <v>1</v>
      </c>
      <c r="D378" s="29"/>
      <c r="E378" s="29"/>
      <c r="F378" s="29">
        <v>685.8599999999999</v>
      </c>
      <c r="G378" s="29">
        <v>1</v>
      </c>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row>
    <row r="379" spans="1:189" x14ac:dyDescent="0.3">
      <c r="A379" s="18" t="s">
        <v>468</v>
      </c>
      <c r="B379" s="29">
        <v>685.8599999999999</v>
      </c>
      <c r="C379" s="29">
        <v>1</v>
      </c>
      <c r="D379" s="29"/>
      <c r="E379" s="29"/>
      <c r="F379" s="29">
        <v>685.8599999999999</v>
      </c>
      <c r="G379" s="29">
        <v>1</v>
      </c>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row>
    <row r="380" spans="1:189" x14ac:dyDescent="0.3">
      <c r="A380" s="18" t="s">
        <v>449</v>
      </c>
      <c r="B380" s="29">
        <v>685.8599999999999</v>
      </c>
      <c r="C380" s="29">
        <v>1</v>
      </c>
      <c r="D380" s="29"/>
      <c r="E380" s="29"/>
      <c r="F380" s="29">
        <v>685.8599999999999</v>
      </c>
      <c r="G380" s="29">
        <v>1</v>
      </c>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row>
    <row r="381" spans="1:189" x14ac:dyDescent="0.3">
      <c r="A381" s="18" t="s">
        <v>618</v>
      </c>
      <c r="B381" s="29">
        <v>685.8599999999999</v>
      </c>
      <c r="C381" s="29">
        <v>1</v>
      </c>
      <c r="D381" s="29"/>
      <c r="E381" s="29"/>
      <c r="F381" s="29">
        <v>685.8599999999999</v>
      </c>
      <c r="G381" s="29">
        <v>1</v>
      </c>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row>
    <row r="382" spans="1:189" x14ac:dyDescent="0.3">
      <c r="A382" s="18" t="s">
        <v>6387</v>
      </c>
      <c r="B382" s="29">
        <v>685.8599999999999</v>
      </c>
      <c r="C382" s="29">
        <v>1</v>
      </c>
      <c r="D382" s="29"/>
      <c r="E382" s="29"/>
      <c r="F382" s="29">
        <v>685.8599999999999</v>
      </c>
      <c r="G382" s="29">
        <v>1</v>
      </c>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row>
    <row r="383" spans="1:189" x14ac:dyDescent="0.3">
      <c r="A383" s="18" t="s">
        <v>310</v>
      </c>
      <c r="B383" s="29"/>
      <c r="C383" s="29"/>
      <c r="D383" s="29">
        <v>685.8599999999999</v>
      </c>
      <c r="E383" s="29">
        <v>1</v>
      </c>
      <c r="F383" s="29">
        <v>685.8599999999999</v>
      </c>
      <c r="G383" s="29">
        <v>1</v>
      </c>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row>
    <row r="384" spans="1:189" x14ac:dyDescent="0.3">
      <c r="A384" s="18" t="s">
        <v>239</v>
      </c>
      <c r="B384" s="29"/>
      <c r="C384" s="29"/>
      <c r="D384" s="29">
        <v>685.8599999999999</v>
      </c>
      <c r="E384" s="29">
        <v>1</v>
      </c>
      <c r="F384" s="29">
        <v>685.8599999999999</v>
      </c>
      <c r="G384" s="29">
        <v>1</v>
      </c>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row>
    <row r="385" spans="1:189" x14ac:dyDescent="0.3">
      <c r="A385" s="18" t="s">
        <v>184</v>
      </c>
      <c r="B385" s="29"/>
      <c r="C385" s="29"/>
      <c r="D385" s="29">
        <v>685.8599999999999</v>
      </c>
      <c r="E385" s="29">
        <v>1</v>
      </c>
      <c r="F385" s="29">
        <v>685.8599999999999</v>
      </c>
      <c r="G385" s="29">
        <v>1</v>
      </c>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row>
    <row r="386" spans="1:189" x14ac:dyDescent="0.3">
      <c r="A386" s="18" t="s">
        <v>217</v>
      </c>
      <c r="B386" s="29"/>
      <c r="C386" s="29"/>
      <c r="D386" s="29">
        <v>685.8599999999999</v>
      </c>
      <c r="E386" s="29">
        <v>1</v>
      </c>
      <c r="F386" s="29">
        <v>685.8599999999999</v>
      </c>
      <c r="G386" s="29">
        <v>1</v>
      </c>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row>
    <row r="387" spans="1:189" x14ac:dyDescent="0.3">
      <c r="A387" s="18" t="s">
        <v>2009</v>
      </c>
      <c r="B387" s="29">
        <v>684.48</v>
      </c>
      <c r="C387" s="29">
        <v>1</v>
      </c>
      <c r="D387" s="29"/>
      <c r="E387" s="29"/>
      <c r="F387" s="29">
        <v>684.48</v>
      </c>
      <c r="G387" s="29">
        <v>1</v>
      </c>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row>
    <row r="388" spans="1:189" x14ac:dyDescent="0.3">
      <c r="A388" s="18" t="s">
        <v>2164</v>
      </c>
      <c r="B388" s="29"/>
      <c r="C388" s="29"/>
      <c r="D388" s="29">
        <v>684.48</v>
      </c>
      <c r="E388" s="29">
        <v>1</v>
      </c>
      <c r="F388" s="29">
        <v>684.48</v>
      </c>
      <c r="G388" s="29">
        <v>1</v>
      </c>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row>
    <row r="389" spans="1:189" x14ac:dyDescent="0.3">
      <c r="A389" s="18" t="s">
        <v>3595</v>
      </c>
      <c r="B389" s="29"/>
      <c r="C389" s="29"/>
      <c r="D389" s="29">
        <v>684.48</v>
      </c>
      <c r="E389" s="29">
        <v>1</v>
      </c>
      <c r="F389" s="29">
        <v>684.48</v>
      </c>
      <c r="G389" s="29">
        <v>1</v>
      </c>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row>
    <row r="390" spans="1:189" x14ac:dyDescent="0.3">
      <c r="A390" s="18" t="s">
        <v>3611</v>
      </c>
      <c r="B390" s="29"/>
      <c r="C390" s="29"/>
      <c r="D390" s="29">
        <v>684.48</v>
      </c>
      <c r="E390" s="29">
        <v>1</v>
      </c>
      <c r="F390" s="29">
        <v>684.48</v>
      </c>
      <c r="G390" s="29">
        <v>1</v>
      </c>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row>
    <row r="391" spans="1:189" x14ac:dyDescent="0.3">
      <c r="A391" s="18" t="s">
        <v>3701</v>
      </c>
      <c r="B391" s="29"/>
      <c r="C391" s="29"/>
      <c r="D391" s="29">
        <v>684.48</v>
      </c>
      <c r="E391" s="29">
        <v>1</v>
      </c>
      <c r="F391" s="29">
        <v>684.48</v>
      </c>
      <c r="G391" s="29">
        <v>1</v>
      </c>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row>
    <row r="392" spans="1:189" x14ac:dyDescent="0.3">
      <c r="A392" s="18" t="s">
        <v>3981</v>
      </c>
      <c r="B392" s="29"/>
      <c r="C392" s="29"/>
      <c r="D392" s="29">
        <v>684.48</v>
      </c>
      <c r="E392" s="29">
        <v>1</v>
      </c>
      <c r="F392" s="29">
        <v>684.48</v>
      </c>
      <c r="G392" s="29">
        <v>1</v>
      </c>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row>
    <row r="393" spans="1:189" x14ac:dyDescent="0.3">
      <c r="A393" s="18" t="s">
        <v>4003</v>
      </c>
      <c r="B393" s="29"/>
      <c r="C393" s="29"/>
      <c r="D393" s="29">
        <v>684.48</v>
      </c>
      <c r="E393" s="29">
        <v>1</v>
      </c>
      <c r="F393" s="29">
        <v>684.48</v>
      </c>
      <c r="G393" s="29">
        <v>1</v>
      </c>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row>
    <row r="394" spans="1:189" x14ac:dyDescent="0.3">
      <c r="A394" s="18" t="s">
        <v>3027</v>
      </c>
      <c r="B394" s="29"/>
      <c r="C394" s="29"/>
      <c r="D394" s="29">
        <v>684.48</v>
      </c>
      <c r="E394" s="29">
        <v>1</v>
      </c>
      <c r="F394" s="29">
        <v>684.48</v>
      </c>
      <c r="G394" s="29">
        <v>1</v>
      </c>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row>
    <row r="395" spans="1:189" x14ac:dyDescent="0.3">
      <c r="A395" s="18" t="s">
        <v>3881</v>
      </c>
      <c r="B395" s="29"/>
      <c r="C395" s="29"/>
      <c r="D395" s="29">
        <v>684.48</v>
      </c>
      <c r="E395" s="29">
        <v>1</v>
      </c>
      <c r="F395" s="29">
        <v>684.48</v>
      </c>
      <c r="G395" s="29">
        <v>1</v>
      </c>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row>
    <row r="396" spans="1:189" x14ac:dyDescent="0.3">
      <c r="A396" s="18" t="s">
        <v>3809</v>
      </c>
      <c r="B396" s="29"/>
      <c r="C396" s="29"/>
      <c r="D396" s="29">
        <v>684.48</v>
      </c>
      <c r="E396" s="29">
        <v>1</v>
      </c>
      <c r="F396" s="29">
        <v>684.48</v>
      </c>
      <c r="G396" s="29">
        <v>1</v>
      </c>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row>
    <row r="397" spans="1:189" x14ac:dyDescent="0.3">
      <c r="A397" s="18" t="s">
        <v>2446</v>
      </c>
      <c r="B397" s="29"/>
      <c r="C397" s="29"/>
      <c r="D397" s="29">
        <v>684.48</v>
      </c>
      <c r="E397" s="29">
        <v>1</v>
      </c>
      <c r="F397" s="29">
        <v>684.48</v>
      </c>
      <c r="G397" s="29">
        <v>1</v>
      </c>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row>
    <row r="398" spans="1:189" x14ac:dyDescent="0.3">
      <c r="A398" s="18" t="s">
        <v>674</v>
      </c>
      <c r="B398" s="29">
        <v>183.84000000000003</v>
      </c>
      <c r="C398" s="29">
        <v>1</v>
      </c>
      <c r="D398" s="29">
        <v>498.49</v>
      </c>
      <c r="E398" s="29">
        <v>2</v>
      </c>
      <c r="F398" s="29">
        <v>682.33</v>
      </c>
      <c r="G398" s="29">
        <v>3</v>
      </c>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row>
    <row r="399" spans="1:189" x14ac:dyDescent="0.3">
      <c r="A399" s="18" t="s">
        <v>5334</v>
      </c>
      <c r="B399" s="29"/>
      <c r="C399" s="29"/>
      <c r="D399" s="29">
        <v>680.41</v>
      </c>
      <c r="E399" s="29">
        <v>2</v>
      </c>
      <c r="F399" s="29">
        <v>680.41</v>
      </c>
      <c r="G399" s="29">
        <v>2</v>
      </c>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row>
    <row r="400" spans="1:189" x14ac:dyDescent="0.3">
      <c r="A400" s="18" t="s">
        <v>5947</v>
      </c>
      <c r="B400" s="29"/>
      <c r="C400" s="29"/>
      <c r="D400" s="29">
        <v>676.1</v>
      </c>
      <c r="E400" s="29">
        <v>2</v>
      </c>
      <c r="F400" s="29">
        <v>676.1</v>
      </c>
      <c r="G400" s="29">
        <v>2</v>
      </c>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row>
    <row r="401" spans="1:189" x14ac:dyDescent="0.3">
      <c r="A401" s="18" t="s">
        <v>202</v>
      </c>
      <c r="B401" s="29"/>
      <c r="C401" s="29"/>
      <c r="D401" s="29">
        <v>673.68000000000006</v>
      </c>
      <c r="E401" s="29">
        <v>3</v>
      </c>
      <c r="F401" s="29">
        <v>673.68000000000006</v>
      </c>
      <c r="G401" s="29">
        <v>3</v>
      </c>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row>
    <row r="402" spans="1:189" x14ac:dyDescent="0.3">
      <c r="A402" s="18" t="s">
        <v>5317</v>
      </c>
      <c r="B402" s="29"/>
      <c r="C402" s="29"/>
      <c r="D402" s="29">
        <v>673.5</v>
      </c>
      <c r="E402" s="29">
        <v>3</v>
      </c>
      <c r="F402" s="29">
        <v>673.5</v>
      </c>
      <c r="G402" s="29">
        <v>3</v>
      </c>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row>
    <row r="403" spans="1:189" x14ac:dyDescent="0.3">
      <c r="A403" s="18" t="s">
        <v>3249</v>
      </c>
      <c r="B403" s="29"/>
      <c r="C403" s="29"/>
      <c r="D403" s="29">
        <v>673.2</v>
      </c>
      <c r="E403" s="29">
        <v>1</v>
      </c>
      <c r="F403" s="29">
        <v>673.2</v>
      </c>
      <c r="G403" s="29">
        <v>1</v>
      </c>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row>
    <row r="404" spans="1:189" x14ac:dyDescent="0.3">
      <c r="A404" s="18" t="s">
        <v>2276</v>
      </c>
      <c r="B404" s="29"/>
      <c r="C404" s="29"/>
      <c r="D404" s="29">
        <v>673.2</v>
      </c>
      <c r="E404" s="29">
        <v>1</v>
      </c>
      <c r="F404" s="29">
        <v>673.2</v>
      </c>
      <c r="G404" s="29">
        <v>1</v>
      </c>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row>
    <row r="405" spans="1:189" x14ac:dyDescent="0.3">
      <c r="A405" s="18" t="s">
        <v>2356</v>
      </c>
      <c r="B405" s="29"/>
      <c r="C405" s="29"/>
      <c r="D405" s="29">
        <v>673.2</v>
      </c>
      <c r="E405" s="29">
        <v>1</v>
      </c>
      <c r="F405" s="29">
        <v>673.2</v>
      </c>
      <c r="G405" s="29">
        <v>1</v>
      </c>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row>
    <row r="406" spans="1:189" x14ac:dyDescent="0.3">
      <c r="A406" s="18" t="s">
        <v>2679</v>
      </c>
      <c r="B406" s="29"/>
      <c r="C406" s="29"/>
      <c r="D406" s="29">
        <v>673.2</v>
      </c>
      <c r="E406" s="29">
        <v>1</v>
      </c>
      <c r="F406" s="29">
        <v>673.2</v>
      </c>
      <c r="G406" s="29">
        <v>1</v>
      </c>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row>
    <row r="407" spans="1:189" x14ac:dyDescent="0.3">
      <c r="A407" s="18" t="s">
        <v>3541</v>
      </c>
      <c r="B407" s="29"/>
      <c r="C407" s="29"/>
      <c r="D407" s="29">
        <v>673.2</v>
      </c>
      <c r="E407" s="29">
        <v>1</v>
      </c>
      <c r="F407" s="29">
        <v>673.2</v>
      </c>
      <c r="G407" s="29">
        <v>1</v>
      </c>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row>
    <row r="408" spans="1:189" x14ac:dyDescent="0.3">
      <c r="A408" s="18" t="s">
        <v>3965</v>
      </c>
      <c r="B408" s="29"/>
      <c r="C408" s="29"/>
      <c r="D408" s="29">
        <v>673.2</v>
      </c>
      <c r="E408" s="29">
        <v>1</v>
      </c>
      <c r="F408" s="29">
        <v>673.2</v>
      </c>
      <c r="G408" s="29">
        <v>1</v>
      </c>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row>
    <row r="409" spans="1:189" x14ac:dyDescent="0.3">
      <c r="A409" s="18" t="s">
        <v>3899</v>
      </c>
      <c r="B409" s="29"/>
      <c r="C409" s="29"/>
      <c r="D409" s="29">
        <v>673.2</v>
      </c>
      <c r="E409" s="29">
        <v>1</v>
      </c>
      <c r="F409" s="29">
        <v>673.2</v>
      </c>
      <c r="G409" s="29">
        <v>1</v>
      </c>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row>
    <row r="410" spans="1:189" x14ac:dyDescent="0.3">
      <c r="A410" s="18" t="s">
        <v>3917</v>
      </c>
      <c r="B410" s="29"/>
      <c r="C410" s="29"/>
      <c r="D410" s="29">
        <v>673.2</v>
      </c>
      <c r="E410" s="29">
        <v>1</v>
      </c>
      <c r="F410" s="29">
        <v>673.2</v>
      </c>
      <c r="G410" s="29">
        <v>1</v>
      </c>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row>
    <row r="411" spans="1:189" x14ac:dyDescent="0.3">
      <c r="A411" s="18" t="s">
        <v>1160</v>
      </c>
      <c r="B411" s="29">
        <v>673.2</v>
      </c>
      <c r="C411" s="29">
        <v>1</v>
      </c>
      <c r="D411" s="29"/>
      <c r="E411" s="29"/>
      <c r="F411" s="29">
        <v>673.2</v>
      </c>
      <c r="G411" s="29">
        <v>1</v>
      </c>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row>
    <row r="412" spans="1:189" x14ac:dyDescent="0.3">
      <c r="A412" s="18" t="s">
        <v>2045</v>
      </c>
      <c r="B412" s="29">
        <v>666.75</v>
      </c>
      <c r="C412" s="29">
        <v>1</v>
      </c>
      <c r="D412" s="29"/>
      <c r="E412" s="29"/>
      <c r="F412" s="29">
        <v>666.75</v>
      </c>
      <c r="G412" s="29">
        <v>1</v>
      </c>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row>
    <row r="413" spans="1:189" x14ac:dyDescent="0.3">
      <c r="A413" s="18" t="s">
        <v>3145</v>
      </c>
      <c r="B413" s="29"/>
      <c r="C413" s="29"/>
      <c r="D413" s="29">
        <v>666.75</v>
      </c>
      <c r="E413" s="29">
        <v>1</v>
      </c>
      <c r="F413" s="29">
        <v>666.75</v>
      </c>
      <c r="G413" s="29">
        <v>1</v>
      </c>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row>
    <row r="414" spans="1:189" x14ac:dyDescent="0.3">
      <c r="A414" s="18" t="s">
        <v>3165</v>
      </c>
      <c r="B414" s="29"/>
      <c r="C414" s="29"/>
      <c r="D414" s="29">
        <v>666.75</v>
      </c>
      <c r="E414" s="29">
        <v>1</v>
      </c>
      <c r="F414" s="29">
        <v>666.75</v>
      </c>
      <c r="G414" s="29">
        <v>1</v>
      </c>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row>
    <row r="415" spans="1:189" x14ac:dyDescent="0.3">
      <c r="A415" s="18" t="s">
        <v>3201</v>
      </c>
      <c r="B415" s="29"/>
      <c r="C415" s="29"/>
      <c r="D415" s="29">
        <v>666.75</v>
      </c>
      <c r="E415" s="29">
        <v>1</v>
      </c>
      <c r="F415" s="29">
        <v>666.75</v>
      </c>
      <c r="G415" s="29">
        <v>1</v>
      </c>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row>
    <row r="416" spans="1:189" x14ac:dyDescent="0.3">
      <c r="A416" s="18" t="s">
        <v>3199</v>
      </c>
      <c r="B416" s="29"/>
      <c r="C416" s="29"/>
      <c r="D416" s="29">
        <v>666.75</v>
      </c>
      <c r="E416" s="29">
        <v>1</v>
      </c>
      <c r="F416" s="29">
        <v>666.75</v>
      </c>
      <c r="G416" s="29">
        <v>1</v>
      </c>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row>
    <row r="417" spans="1:189" x14ac:dyDescent="0.3">
      <c r="A417" s="18" t="s">
        <v>2162</v>
      </c>
      <c r="B417" s="29"/>
      <c r="C417" s="29"/>
      <c r="D417" s="29">
        <v>666.75</v>
      </c>
      <c r="E417" s="29">
        <v>1</v>
      </c>
      <c r="F417" s="29">
        <v>666.75</v>
      </c>
      <c r="G417" s="29">
        <v>1</v>
      </c>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row>
    <row r="418" spans="1:189" x14ac:dyDescent="0.3">
      <c r="A418" s="18" t="s">
        <v>2681</v>
      </c>
      <c r="B418" s="29"/>
      <c r="C418" s="29"/>
      <c r="D418" s="29">
        <v>666.75</v>
      </c>
      <c r="E418" s="29">
        <v>1</v>
      </c>
      <c r="F418" s="29">
        <v>666.75</v>
      </c>
      <c r="G418" s="29">
        <v>1</v>
      </c>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row>
    <row r="419" spans="1:189" x14ac:dyDescent="0.3">
      <c r="A419" s="18" t="s">
        <v>1986</v>
      </c>
      <c r="B419" s="29">
        <v>666.75</v>
      </c>
      <c r="C419" s="29">
        <v>1</v>
      </c>
      <c r="D419" s="29"/>
      <c r="E419" s="29"/>
      <c r="F419" s="29">
        <v>666.75</v>
      </c>
      <c r="G419" s="29">
        <v>1</v>
      </c>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row>
    <row r="420" spans="1:189" x14ac:dyDescent="0.3">
      <c r="A420" s="18" t="s">
        <v>3625</v>
      </c>
      <c r="B420" s="29"/>
      <c r="C420" s="29"/>
      <c r="D420" s="29">
        <v>666.75</v>
      </c>
      <c r="E420" s="29">
        <v>1</v>
      </c>
      <c r="F420" s="29">
        <v>666.75</v>
      </c>
      <c r="G420" s="29">
        <v>1</v>
      </c>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row>
    <row r="421" spans="1:189" x14ac:dyDescent="0.3">
      <c r="A421" s="18" t="s">
        <v>3061</v>
      </c>
      <c r="B421" s="29"/>
      <c r="C421" s="29"/>
      <c r="D421" s="29">
        <v>666.75</v>
      </c>
      <c r="E421" s="29">
        <v>1</v>
      </c>
      <c r="F421" s="29">
        <v>666.75</v>
      </c>
      <c r="G421" s="29">
        <v>1</v>
      </c>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row>
    <row r="422" spans="1:189" x14ac:dyDescent="0.3">
      <c r="A422" s="18" t="s">
        <v>3043</v>
      </c>
      <c r="B422" s="29"/>
      <c r="C422" s="29"/>
      <c r="D422" s="29">
        <v>666.75</v>
      </c>
      <c r="E422" s="29">
        <v>1</v>
      </c>
      <c r="F422" s="29">
        <v>666.75</v>
      </c>
      <c r="G422" s="29">
        <v>1</v>
      </c>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row>
    <row r="423" spans="1:189" x14ac:dyDescent="0.3">
      <c r="A423" s="18" t="s">
        <v>4005</v>
      </c>
      <c r="B423" s="29"/>
      <c r="C423" s="29"/>
      <c r="D423" s="29">
        <v>666.75</v>
      </c>
      <c r="E423" s="29">
        <v>1</v>
      </c>
      <c r="F423" s="29">
        <v>666.75</v>
      </c>
      <c r="G423" s="29">
        <v>1</v>
      </c>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row>
    <row r="424" spans="1:189" x14ac:dyDescent="0.3">
      <c r="A424" s="18" t="s">
        <v>1352</v>
      </c>
      <c r="B424" s="29">
        <v>666.75</v>
      </c>
      <c r="C424" s="29">
        <v>1</v>
      </c>
      <c r="D424" s="29"/>
      <c r="E424" s="29"/>
      <c r="F424" s="29">
        <v>666.75</v>
      </c>
      <c r="G424" s="29">
        <v>1</v>
      </c>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row>
    <row r="425" spans="1:189" x14ac:dyDescent="0.3">
      <c r="A425" s="18" t="s">
        <v>1198</v>
      </c>
      <c r="B425" s="29">
        <v>666.75</v>
      </c>
      <c r="C425" s="29">
        <v>1</v>
      </c>
      <c r="D425" s="29"/>
      <c r="E425" s="29"/>
      <c r="F425" s="29">
        <v>666.75</v>
      </c>
      <c r="G425" s="29">
        <v>1</v>
      </c>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row>
    <row r="426" spans="1:189" x14ac:dyDescent="0.3">
      <c r="A426" s="18" t="s">
        <v>1200</v>
      </c>
      <c r="B426" s="29">
        <v>666.75</v>
      </c>
      <c r="C426" s="29">
        <v>1</v>
      </c>
      <c r="D426" s="29"/>
      <c r="E426" s="29"/>
      <c r="F426" s="29">
        <v>666.75</v>
      </c>
      <c r="G426" s="29">
        <v>1</v>
      </c>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row>
    <row r="427" spans="1:189" x14ac:dyDescent="0.3">
      <c r="A427" s="18" t="s">
        <v>1334</v>
      </c>
      <c r="B427" s="29">
        <v>666.75</v>
      </c>
      <c r="C427" s="29">
        <v>1</v>
      </c>
      <c r="D427" s="29"/>
      <c r="E427" s="29"/>
      <c r="F427" s="29">
        <v>666.75</v>
      </c>
      <c r="G427" s="29">
        <v>1</v>
      </c>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row>
    <row r="428" spans="1:189" x14ac:dyDescent="0.3">
      <c r="A428" s="18" t="s">
        <v>1350</v>
      </c>
      <c r="B428" s="29">
        <v>666.75</v>
      </c>
      <c r="C428" s="29">
        <v>1</v>
      </c>
      <c r="D428" s="29"/>
      <c r="E428" s="29"/>
      <c r="F428" s="29">
        <v>666.75</v>
      </c>
      <c r="G428" s="29">
        <v>1</v>
      </c>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row>
    <row r="429" spans="1:189" x14ac:dyDescent="0.3">
      <c r="A429" s="18" t="s">
        <v>5475</v>
      </c>
      <c r="B429" s="29"/>
      <c r="C429" s="29"/>
      <c r="D429" s="29">
        <v>666.75</v>
      </c>
      <c r="E429" s="29">
        <v>1</v>
      </c>
      <c r="F429" s="29">
        <v>666.75</v>
      </c>
      <c r="G429" s="29">
        <v>1</v>
      </c>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row>
    <row r="430" spans="1:189" x14ac:dyDescent="0.3">
      <c r="A430" s="18" t="s">
        <v>248</v>
      </c>
      <c r="B430" s="29"/>
      <c r="C430" s="29"/>
      <c r="D430" s="29">
        <v>664.45</v>
      </c>
      <c r="E430" s="29">
        <v>3</v>
      </c>
      <c r="F430" s="29">
        <v>664.45</v>
      </c>
      <c r="G430" s="29">
        <v>3</v>
      </c>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row>
    <row r="431" spans="1:189" x14ac:dyDescent="0.3">
      <c r="A431" s="18" t="s">
        <v>6729</v>
      </c>
      <c r="B431" s="29">
        <v>130.19999999999999</v>
      </c>
      <c r="C431" s="29">
        <v>1</v>
      </c>
      <c r="D431" s="29">
        <v>520.70000000000005</v>
      </c>
      <c r="E431" s="29">
        <v>3</v>
      </c>
      <c r="F431" s="29">
        <v>650.9</v>
      </c>
      <c r="G431" s="29">
        <v>4</v>
      </c>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row>
    <row r="432" spans="1:189" x14ac:dyDescent="0.3">
      <c r="A432" s="18" t="s">
        <v>2011</v>
      </c>
      <c r="B432" s="29">
        <v>644.64</v>
      </c>
      <c r="C432" s="29">
        <v>1</v>
      </c>
      <c r="D432" s="29"/>
      <c r="E432" s="29"/>
      <c r="F432" s="29">
        <v>644.64</v>
      </c>
      <c r="G432" s="29">
        <v>1</v>
      </c>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row>
    <row r="433" spans="1:189" x14ac:dyDescent="0.3">
      <c r="A433" s="18" t="s">
        <v>3187</v>
      </c>
      <c r="B433" s="29"/>
      <c r="C433" s="29"/>
      <c r="D433" s="29">
        <v>644.64</v>
      </c>
      <c r="E433" s="29">
        <v>1</v>
      </c>
      <c r="F433" s="29">
        <v>644.64</v>
      </c>
      <c r="G433" s="29">
        <v>1</v>
      </c>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row>
    <row r="434" spans="1:189" x14ac:dyDescent="0.3">
      <c r="A434" s="18" t="s">
        <v>1996</v>
      </c>
      <c r="B434" s="29">
        <v>644.64</v>
      </c>
      <c r="C434" s="29">
        <v>1</v>
      </c>
      <c r="D434" s="29"/>
      <c r="E434" s="29"/>
      <c r="F434" s="29">
        <v>644.64</v>
      </c>
      <c r="G434" s="29">
        <v>1</v>
      </c>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row>
    <row r="435" spans="1:189" x14ac:dyDescent="0.3">
      <c r="A435" s="18" t="s">
        <v>2334</v>
      </c>
      <c r="B435" s="29"/>
      <c r="C435" s="29"/>
      <c r="D435" s="29">
        <v>644.64</v>
      </c>
      <c r="E435" s="29">
        <v>1</v>
      </c>
      <c r="F435" s="29">
        <v>644.64</v>
      </c>
      <c r="G435" s="29">
        <v>1</v>
      </c>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row>
    <row r="436" spans="1:189" x14ac:dyDescent="0.3">
      <c r="A436" s="18" t="s">
        <v>2017</v>
      </c>
      <c r="B436" s="29">
        <v>644.64</v>
      </c>
      <c r="C436" s="29">
        <v>1</v>
      </c>
      <c r="D436" s="29"/>
      <c r="E436" s="29"/>
      <c r="F436" s="29">
        <v>644.64</v>
      </c>
      <c r="G436" s="29">
        <v>1</v>
      </c>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row>
    <row r="437" spans="1:189" x14ac:dyDescent="0.3">
      <c r="A437" s="18" t="s">
        <v>2047</v>
      </c>
      <c r="B437" s="29">
        <v>644.64</v>
      </c>
      <c r="C437" s="29">
        <v>1</v>
      </c>
      <c r="D437" s="29"/>
      <c r="E437" s="29"/>
      <c r="F437" s="29">
        <v>644.64</v>
      </c>
      <c r="G437" s="29">
        <v>1</v>
      </c>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row>
    <row r="438" spans="1:189" x14ac:dyDescent="0.3">
      <c r="A438" s="18" t="s">
        <v>2036</v>
      </c>
      <c r="B438" s="29">
        <v>644.64</v>
      </c>
      <c r="C438" s="29">
        <v>1</v>
      </c>
      <c r="D438" s="29"/>
      <c r="E438" s="29"/>
      <c r="F438" s="29">
        <v>644.64</v>
      </c>
      <c r="G438" s="29">
        <v>1</v>
      </c>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row>
    <row r="439" spans="1:189" x14ac:dyDescent="0.3">
      <c r="A439" s="18" t="s">
        <v>3223</v>
      </c>
      <c r="B439" s="29"/>
      <c r="C439" s="29"/>
      <c r="D439" s="29">
        <v>644.64</v>
      </c>
      <c r="E439" s="29">
        <v>1</v>
      </c>
      <c r="F439" s="29">
        <v>644.64</v>
      </c>
      <c r="G439" s="29">
        <v>1</v>
      </c>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row>
    <row r="440" spans="1:189" x14ac:dyDescent="0.3">
      <c r="A440" s="18" t="s">
        <v>1372</v>
      </c>
      <c r="B440" s="29">
        <v>644.64</v>
      </c>
      <c r="C440" s="29">
        <v>1</v>
      </c>
      <c r="D440" s="29"/>
      <c r="E440" s="29"/>
      <c r="F440" s="29">
        <v>644.64</v>
      </c>
      <c r="G440" s="29">
        <v>1</v>
      </c>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row>
    <row r="441" spans="1:189" x14ac:dyDescent="0.3">
      <c r="A441" s="18" t="s">
        <v>1990</v>
      </c>
      <c r="B441" s="29">
        <v>644.64</v>
      </c>
      <c r="C441" s="29">
        <v>1</v>
      </c>
      <c r="D441" s="29"/>
      <c r="E441" s="29"/>
      <c r="F441" s="29">
        <v>644.64</v>
      </c>
      <c r="G441" s="29">
        <v>1</v>
      </c>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row>
    <row r="442" spans="1:189" x14ac:dyDescent="0.3">
      <c r="A442" s="18" t="s">
        <v>1994</v>
      </c>
      <c r="B442" s="29">
        <v>644.64</v>
      </c>
      <c r="C442" s="29">
        <v>1</v>
      </c>
      <c r="D442" s="29"/>
      <c r="E442" s="29"/>
      <c r="F442" s="29">
        <v>644.64</v>
      </c>
      <c r="G442" s="29">
        <v>1</v>
      </c>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row>
    <row r="443" spans="1:189" x14ac:dyDescent="0.3">
      <c r="A443" s="18" t="s">
        <v>3651</v>
      </c>
      <c r="B443" s="29"/>
      <c r="C443" s="29"/>
      <c r="D443" s="29">
        <v>644.64</v>
      </c>
      <c r="E443" s="29">
        <v>1</v>
      </c>
      <c r="F443" s="29">
        <v>644.64</v>
      </c>
      <c r="G443" s="29">
        <v>1</v>
      </c>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row>
    <row r="444" spans="1:189" x14ac:dyDescent="0.3">
      <c r="A444" s="18" t="s">
        <v>3583</v>
      </c>
      <c r="B444" s="29"/>
      <c r="C444" s="29"/>
      <c r="D444" s="29">
        <v>644.64</v>
      </c>
      <c r="E444" s="29">
        <v>1</v>
      </c>
      <c r="F444" s="29">
        <v>644.64</v>
      </c>
      <c r="G444" s="29">
        <v>1</v>
      </c>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row>
    <row r="445" spans="1:189" x14ac:dyDescent="0.3">
      <c r="A445" s="18" t="s">
        <v>3665</v>
      </c>
      <c r="B445" s="29"/>
      <c r="C445" s="29"/>
      <c r="D445" s="29">
        <v>644.64</v>
      </c>
      <c r="E445" s="29">
        <v>1</v>
      </c>
      <c r="F445" s="29">
        <v>644.64</v>
      </c>
      <c r="G445" s="29">
        <v>1</v>
      </c>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row>
    <row r="446" spans="1:189" x14ac:dyDescent="0.3">
      <c r="A446" s="18" t="s">
        <v>3669</v>
      </c>
      <c r="B446" s="29"/>
      <c r="C446" s="29"/>
      <c r="D446" s="29">
        <v>644.64</v>
      </c>
      <c r="E446" s="29">
        <v>1</v>
      </c>
      <c r="F446" s="29">
        <v>644.64</v>
      </c>
      <c r="G446" s="29">
        <v>1</v>
      </c>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row>
    <row r="447" spans="1:189" x14ac:dyDescent="0.3">
      <c r="A447" s="18" t="s">
        <v>3615</v>
      </c>
      <c r="B447" s="29"/>
      <c r="C447" s="29"/>
      <c r="D447" s="29">
        <v>644.64</v>
      </c>
      <c r="E447" s="29">
        <v>1</v>
      </c>
      <c r="F447" s="29">
        <v>644.64</v>
      </c>
      <c r="G447" s="29">
        <v>1</v>
      </c>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row>
    <row r="448" spans="1:189" x14ac:dyDescent="0.3">
      <c r="A448" s="18" t="s">
        <v>3597</v>
      </c>
      <c r="B448" s="29"/>
      <c r="C448" s="29"/>
      <c r="D448" s="29">
        <v>644.64</v>
      </c>
      <c r="E448" s="29">
        <v>1</v>
      </c>
      <c r="F448" s="29">
        <v>644.64</v>
      </c>
      <c r="G448" s="29">
        <v>1</v>
      </c>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row>
    <row r="449" spans="1:189" x14ac:dyDescent="0.3">
      <c r="A449" s="18" t="s">
        <v>3599</v>
      </c>
      <c r="B449" s="29"/>
      <c r="C449" s="29"/>
      <c r="D449" s="29">
        <v>644.64</v>
      </c>
      <c r="E449" s="29">
        <v>1</v>
      </c>
      <c r="F449" s="29">
        <v>644.64</v>
      </c>
      <c r="G449" s="29">
        <v>1</v>
      </c>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row>
    <row r="450" spans="1:189" x14ac:dyDescent="0.3">
      <c r="A450" s="18" t="s">
        <v>3563</v>
      </c>
      <c r="B450" s="29"/>
      <c r="C450" s="29"/>
      <c r="D450" s="29">
        <v>644.64</v>
      </c>
      <c r="E450" s="29">
        <v>1</v>
      </c>
      <c r="F450" s="29">
        <v>644.64</v>
      </c>
      <c r="G450" s="29">
        <v>1</v>
      </c>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row>
    <row r="451" spans="1:189" x14ac:dyDescent="0.3">
      <c r="A451" s="18" t="s">
        <v>3733</v>
      </c>
      <c r="B451" s="29"/>
      <c r="C451" s="29"/>
      <c r="D451" s="29">
        <v>644.64</v>
      </c>
      <c r="E451" s="29">
        <v>1</v>
      </c>
      <c r="F451" s="29">
        <v>644.64</v>
      </c>
      <c r="G451" s="29">
        <v>1</v>
      </c>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row>
    <row r="452" spans="1:189" x14ac:dyDescent="0.3">
      <c r="A452" s="18" t="s">
        <v>3631</v>
      </c>
      <c r="B452" s="29"/>
      <c r="C452" s="29"/>
      <c r="D452" s="29">
        <v>644.64</v>
      </c>
      <c r="E452" s="29">
        <v>1</v>
      </c>
      <c r="F452" s="29">
        <v>644.64</v>
      </c>
      <c r="G452" s="29">
        <v>1</v>
      </c>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row>
    <row r="453" spans="1:189" x14ac:dyDescent="0.3">
      <c r="A453" s="18" t="s">
        <v>3649</v>
      </c>
      <c r="B453" s="29"/>
      <c r="C453" s="29"/>
      <c r="D453" s="29">
        <v>644.64</v>
      </c>
      <c r="E453" s="29">
        <v>1</v>
      </c>
      <c r="F453" s="29">
        <v>644.64</v>
      </c>
      <c r="G453" s="29">
        <v>1</v>
      </c>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row>
    <row r="454" spans="1:189" x14ac:dyDescent="0.3">
      <c r="A454" s="18" t="s">
        <v>3927</v>
      </c>
      <c r="B454" s="29"/>
      <c r="C454" s="29"/>
      <c r="D454" s="29">
        <v>644.64</v>
      </c>
      <c r="E454" s="29">
        <v>1</v>
      </c>
      <c r="F454" s="29">
        <v>644.64</v>
      </c>
      <c r="G454" s="29">
        <v>1</v>
      </c>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row>
    <row r="455" spans="1:189" x14ac:dyDescent="0.3">
      <c r="A455" s="18" t="s">
        <v>3923</v>
      </c>
      <c r="B455" s="29"/>
      <c r="C455" s="29"/>
      <c r="D455" s="29">
        <v>644.64</v>
      </c>
      <c r="E455" s="29">
        <v>1</v>
      </c>
      <c r="F455" s="29">
        <v>644.64</v>
      </c>
      <c r="G455" s="29">
        <v>1</v>
      </c>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row>
    <row r="456" spans="1:189" x14ac:dyDescent="0.3">
      <c r="A456" s="18" t="s">
        <v>3921</v>
      </c>
      <c r="B456" s="29"/>
      <c r="C456" s="29"/>
      <c r="D456" s="29">
        <v>644.64</v>
      </c>
      <c r="E456" s="29">
        <v>1</v>
      </c>
      <c r="F456" s="29">
        <v>644.64</v>
      </c>
      <c r="G456" s="29">
        <v>1</v>
      </c>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row>
    <row r="457" spans="1:189" x14ac:dyDescent="0.3">
      <c r="A457" s="18" t="s">
        <v>3987</v>
      </c>
      <c r="B457" s="29"/>
      <c r="C457" s="29"/>
      <c r="D457" s="29">
        <v>644.64</v>
      </c>
      <c r="E457" s="29">
        <v>1</v>
      </c>
      <c r="F457" s="29">
        <v>644.64</v>
      </c>
      <c r="G457" s="29">
        <v>1</v>
      </c>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row>
    <row r="458" spans="1:189" x14ac:dyDescent="0.3">
      <c r="A458" s="18" t="s">
        <v>3909</v>
      </c>
      <c r="B458" s="29"/>
      <c r="C458" s="29"/>
      <c r="D458" s="29">
        <v>644.64</v>
      </c>
      <c r="E458" s="29">
        <v>1</v>
      </c>
      <c r="F458" s="29">
        <v>644.64</v>
      </c>
      <c r="G458" s="29">
        <v>1</v>
      </c>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row>
    <row r="459" spans="1:189" x14ac:dyDescent="0.3">
      <c r="A459" s="18" t="s">
        <v>3905</v>
      </c>
      <c r="B459" s="29"/>
      <c r="C459" s="29"/>
      <c r="D459" s="29">
        <v>644.64</v>
      </c>
      <c r="E459" s="29">
        <v>1</v>
      </c>
      <c r="F459" s="29">
        <v>644.64</v>
      </c>
      <c r="G459" s="29">
        <v>1</v>
      </c>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row>
    <row r="460" spans="1:189" x14ac:dyDescent="0.3">
      <c r="A460" s="18" t="s">
        <v>1356</v>
      </c>
      <c r="B460" s="29">
        <v>644.64</v>
      </c>
      <c r="C460" s="29">
        <v>1</v>
      </c>
      <c r="D460" s="29"/>
      <c r="E460" s="29"/>
      <c r="F460" s="29">
        <v>644.64</v>
      </c>
      <c r="G460" s="29">
        <v>1</v>
      </c>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row>
    <row r="461" spans="1:189" x14ac:dyDescent="0.3">
      <c r="A461" s="18" t="s">
        <v>1354</v>
      </c>
      <c r="B461" s="29">
        <v>644.64</v>
      </c>
      <c r="C461" s="29">
        <v>1</v>
      </c>
      <c r="D461" s="29"/>
      <c r="E461" s="29"/>
      <c r="F461" s="29">
        <v>644.64</v>
      </c>
      <c r="G461" s="29">
        <v>1</v>
      </c>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row>
    <row r="462" spans="1:189" x14ac:dyDescent="0.3">
      <c r="A462" s="18" t="s">
        <v>5433</v>
      </c>
      <c r="B462" s="29"/>
      <c r="C462" s="29"/>
      <c r="D462" s="29">
        <v>644.64</v>
      </c>
      <c r="E462" s="29">
        <v>1</v>
      </c>
      <c r="F462" s="29">
        <v>644.64</v>
      </c>
      <c r="G462" s="29">
        <v>1</v>
      </c>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row>
    <row r="463" spans="1:189" x14ac:dyDescent="0.3">
      <c r="A463" s="18" t="s">
        <v>2638</v>
      </c>
      <c r="B463" s="29"/>
      <c r="C463" s="29"/>
      <c r="D463" s="29">
        <v>644.64</v>
      </c>
      <c r="E463" s="29">
        <v>1</v>
      </c>
      <c r="F463" s="29">
        <v>644.64</v>
      </c>
      <c r="G463" s="29">
        <v>1</v>
      </c>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row>
    <row r="464" spans="1:189" x14ac:dyDescent="0.3">
      <c r="A464" s="18" t="s">
        <v>2466</v>
      </c>
      <c r="B464" s="29"/>
      <c r="C464" s="29"/>
      <c r="D464" s="29">
        <v>644.64</v>
      </c>
      <c r="E464" s="29">
        <v>1</v>
      </c>
      <c r="F464" s="29">
        <v>644.64</v>
      </c>
      <c r="G464" s="29">
        <v>1</v>
      </c>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row>
    <row r="465" spans="1:189" x14ac:dyDescent="0.3">
      <c r="A465" s="18" t="s">
        <v>6042</v>
      </c>
      <c r="B465" s="29"/>
      <c r="C465" s="29"/>
      <c r="D465" s="29">
        <v>639.28</v>
      </c>
      <c r="E465" s="29">
        <v>2</v>
      </c>
      <c r="F465" s="29">
        <v>639.28</v>
      </c>
      <c r="G465" s="29">
        <v>2</v>
      </c>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row>
    <row r="466" spans="1:189" x14ac:dyDescent="0.3">
      <c r="A466" s="18" t="s">
        <v>6619</v>
      </c>
      <c r="B466" s="29">
        <v>201.15000000000003</v>
      </c>
      <c r="C466" s="29">
        <v>1</v>
      </c>
      <c r="D466" s="29">
        <v>437.09</v>
      </c>
      <c r="E466" s="29">
        <v>3</v>
      </c>
      <c r="F466" s="29">
        <v>638.24</v>
      </c>
      <c r="G466" s="29">
        <v>4</v>
      </c>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row>
    <row r="467" spans="1:189" x14ac:dyDescent="0.3">
      <c r="A467" s="18" t="s">
        <v>5242</v>
      </c>
      <c r="B467" s="29"/>
      <c r="C467" s="29"/>
      <c r="D467" s="29">
        <v>632.44000000000005</v>
      </c>
      <c r="E467" s="29">
        <v>3</v>
      </c>
      <c r="F467" s="29">
        <v>632.44000000000005</v>
      </c>
      <c r="G467" s="29">
        <v>3</v>
      </c>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row>
    <row r="468" spans="1:189" x14ac:dyDescent="0.3">
      <c r="A468" s="18" t="s">
        <v>4589</v>
      </c>
      <c r="B468" s="29"/>
      <c r="C468" s="29"/>
      <c r="D468" s="29">
        <v>629.88</v>
      </c>
      <c r="E468" s="29">
        <v>1</v>
      </c>
      <c r="F468" s="29">
        <v>629.88</v>
      </c>
      <c r="G468" s="29">
        <v>1</v>
      </c>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row>
    <row r="469" spans="1:189" x14ac:dyDescent="0.3">
      <c r="A469" s="18" t="s">
        <v>4637</v>
      </c>
      <c r="B469" s="29"/>
      <c r="C469" s="29"/>
      <c r="D469" s="29">
        <v>629.88</v>
      </c>
      <c r="E469" s="29">
        <v>1</v>
      </c>
      <c r="F469" s="29">
        <v>629.88</v>
      </c>
      <c r="G469" s="29">
        <v>1</v>
      </c>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row>
    <row r="470" spans="1:189" x14ac:dyDescent="0.3">
      <c r="A470" s="18" t="s">
        <v>5729</v>
      </c>
      <c r="B470" s="29"/>
      <c r="C470" s="29"/>
      <c r="D470" s="29">
        <v>629.88</v>
      </c>
      <c r="E470" s="29">
        <v>1</v>
      </c>
      <c r="F470" s="29">
        <v>629.88</v>
      </c>
      <c r="G470" s="29">
        <v>1</v>
      </c>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row>
    <row r="471" spans="1:189" x14ac:dyDescent="0.3">
      <c r="A471" s="18" t="s">
        <v>4723</v>
      </c>
      <c r="B471" s="29"/>
      <c r="C471" s="29"/>
      <c r="D471" s="29">
        <v>629.88</v>
      </c>
      <c r="E471" s="29">
        <v>1</v>
      </c>
      <c r="F471" s="29">
        <v>629.88</v>
      </c>
      <c r="G471" s="29">
        <v>1</v>
      </c>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row>
    <row r="472" spans="1:189" x14ac:dyDescent="0.3">
      <c r="A472" s="18" t="s">
        <v>5711</v>
      </c>
      <c r="B472" s="29"/>
      <c r="C472" s="29"/>
      <c r="D472" s="29">
        <v>629.88</v>
      </c>
      <c r="E472" s="29">
        <v>1</v>
      </c>
      <c r="F472" s="29">
        <v>629.88</v>
      </c>
      <c r="G472" s="29">
        <v>1</v>
      </c>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row>
    <row r="473" spans="1:189" x14ac:dyDescent="0.3">
      <c r="A473" s="18" t="s">
        <v>6737</v>
      </c>
      <c r="B473" s="29">
        <v>274.10000000000002</v>
      </c>
      <c r="C473" s="29">
        <v>2</v>
      </c>
      <c r="D473" s="29">
        <v>351.21000000000004</v>
      </c>
      <c r="E473" s="29">
        <v>2</v>
      </c>
      <c r="F473" s="29">
        <v>625.31000000000006</v>
      </c>
      <c r="G473" s="29">
        <v>4</v>
      </c>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row>
    <row r="474" spans="1:189" x14ac:dyDescent="0.3">
      <c r="A474" s="18" t="s">
        <v>5573</v>
      </c>
      <c r="B474" s="29"/>
      <c r="C474" s="29"/>
      <c r="D474" s="29">
        <v>623.89</v>
      </c>
      <c r="E474" s="29">
        <v>2</v>
      </c>
      <c r="F474" s="29">
        <v>623.89</v>
      </c>
      <c r="G474" s="29">
        <v>2</v>
      </c>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row>
    <row r="475" spans="1:189" x14ac:dyDescent="0.3">
      <c r="A475" s="18" t="s">
        <v>781</v>
      </c>
      <c r="B475" s="29">
        <v>234.24000000000004</v>
      </c>
      <c r="C475" s="29">
        <v>1</v>
      </c>
      <c r="D475" s="29">
        <v>386.25</v>
      </c>
      <c r="E475" s="29">
        <v>2</v>
      </c>
      <c r="F475" s="29">
        <v>620.49</v>
      </c>
      <c r="G475" s="29">
        <v>3</v>
      </c>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row>
    <row r="476" spans="1:189" x14ac:dyDescent="0.3">
      <c r="A476" s="18" t="s">
        <v>6394</v>
      </c>
      <c r="B476" s="29">
        <v>295.29000000000008</v>
      </c>
      <c r="C476" s="29">
        <v>1</v>
      </c>
      <c r="D476" s="29">
        <v>321.32000000000005</v>
      </c>
      <c r="E476" s="29">
        <v>1</v>
      </c>
      <c r="F476" s="29">
        <v>616.61000000000013</v>
      </c>
      <c r="G476" s="29">
        <v>2</v>
      </c>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row>
    <row r="477" spans="1:189" x14ac:dyDescent="0.3">
      <c r="A477" s="18" t="s">
        <v>6031</v>
      </c>
      <c r="B477" s="29"/>
      <c r="C477" s="29"/>
      <c r="D477" s="29">
        <v>611.8599999999999</v>
      </c>
      <c r="E477" s="29">
        <v>2</v>
      </c>
      <c r="F477" s="29">
        <v>611.8599999999999</v>
      </c>
      <c r="G477" s="29">
        <v>2</v>
      </c>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row>
    <row r="478" spans="1:189" x14ac:dyDescent="0.3">
      <c r="A478" s="18" t="s">
        <v>72</v>
      </c>
      <c r="B478" s="29"/>
      <c r="C478" s="29"/>
      <c r="D478" s="29">
        <v>611.04</v>
      </c>
      <c r="E478" s="29">
        <v>4</v>
      </c>
      <c r="F478" s="29">
        <v>611.04</v>
      </c>
      <c r="G478" s="29">
        <v>4</v>
      </c>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row>
    <row r="479" spans="1:189" x14ac:dyDescent="0.3">
      <c r="A479" s="18" t="s">
        <v>678</v>
      </c>
      <c r="B479" s="29">
        <v>169.05</v>
      </c>
      <c r="C479" s="29">
        <v>1</v>
      </c>
      <c r="D479" s="29">
        <v>430.59999999999997</v>
      </c>
      <c r="E479" s="29">
        <v>3</v>
      </c>
      <c r="F479" s="29">
        <v>599.65</v>
      </c>
      <c r="G479" s="29">
        <v>4</v>
      </c>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row>
    <row r="480" spans="1:189" x14ac:dyDescent="0.3">
      <c r="A480" s="18" t="s">
        <v>67</v>
      </c>
      <c r="B480" s="29"/>
      <c r="C480" s="29"/>
      <c r="D480" s="29">
        <v>598.34</v>
      </c>
      <c r="E480" s="29">
        <v>3</v>
      </c>
      <c r="F480" s="29">
        <v>598.34</v>
      </c>
      <c r="G480" s="29">
        <v>3</v>
      </c>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row>
    <row r="481" spans="1:189" x14ac:dyDescent="0.3">
      <c r="A481" s="18" t="s">
        <v>6069</v>
      </c>
      <c r="B481" s="29"/>
      <c r="C481" s="29"/>
      <c r="D481" s="29">
        <v>595.31999999999994</v>
      </c>
      <c r="E481" s="29">
        <v>2</v>
      </c>
      <c r="F481" s="29">
        <v>595.31999999999994</v>
      </c>
      <c r="G481" s="29">
        <v>2</v>
      </c>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row>
    <row r="482" spans="1:189" x14ac:dyDescent="0.3">
      <c r="A482" s="18" t="s">
        <v>6808</v>
      </c>
      <c r="B482" s="29">
        <v>72.239999999999995</v>
      </c>
      <c r="C482" s="29">
        <v>1</v>
      </c>
      <c r="D482" s="29">
        <v>522.34</v>
      </c>
      <c r="E482" s="29">
        <v>3</v>
      </c>
      <c r="F482" s="29">
        <v>594.58000000000004</v>
      </c>
      <c r="G482" s="29">
        <v>4</v>
      </c>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row>
    <row r="483" spans="1:189" x14ac:dyDescent="0.3">
      <c r="A483" s="18" t="s">
        <v>6522</v>
      </c>
      <c r="B483" s="29">
        <v>201.15000000000003</v>
      </c>
      <c r="C483" s="29">
        <v>1</v>
      </c>
      <c r="D483" s="29">
        <v>392.35999999999996</v>
      </c>
      <c r="E483" s="29">
        <v>3</v>
      </c>
      <c r="F483" s="29">
        <v>593.51</v>
      </c>
      <c r="G483" s="29">
        <v>4</v>
      </c>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row>
    <row r="484" spans="1:189" x14ac:dyDescent="0.3">
      <c r="A484" s="18" t="s">
        <v>5180</v>
      </c>
      <c r="B484" s="29"/>
      <c r="C484" s="29"/>
      <c r="D484" s="29">
        <v>588.04</v>
      </c>
      <c r="E484" s="29">
        <v>4</v>
      </c>
      <c r="F484" s="29">
        <v>588.04</v>
      </c>
      <c r="G484" s="29">
        <v>4</v>
      </c>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row>
    <row r="485" spans="1:189" x14ac:dyDescent="0.3">
      <c r="A485" s="18" t="s">
        <v>5935</v>
      </c>
      <c r="B485" s="29"/>
      <c r="C485" s="29"/>
      <c r="D485" s="29">
        <v>577.89</v>
      </c>
      <c r="E485" s="29">
        <v>2</v>
      </c>
      <c r="F485" s="29">
        <v>577.89</v>
      </c>
      <c r="G485" s="29">
        <v>2</v>
      </c>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row>
    <row r="486" spans="1:189" x14ac:dyDescent="0.3">
      <c r="A486" s="18" t="s">
        <v>6859</v>
      </c>
      <c r="B486" s="29">
        <v>575.58000000000004</v>
      </c>
      <c r="C486" s="29">
        <v>1</v>
      </c>
      <c r="D486" s="29"/>
      <c r="E486" s="29"/>
      <c r="F486" s="29">
        <v>575.58000000000004</v>
      </c>
      <c r="G486" s="29">
        <v>1</v>
      </c>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row>
    <row r="487" spans="1:189" x14ac:dyDescent="0.3">
      <c r="A487" s="18" t="s">
        <v>465</v>
      </c>
      <c r="B487" s="29">
        <v>575.58000000000004</v>
      </c>
      <c r="C487" s="29">
        <v>1</v>
      </c>
      <c r="D487" s="29"/>
      <c r="E487" s="29"/>
      <c r="F487" s="29">
        <v>575.58000000000004</v>
      </c>
      <c r="G487" s="29">
        <v>1</v>
      </c>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row>
    <row r="488" spans="1:189" x14ac:dyDescent="0.3">
      <c r="A488" s="18" t="s">
        <v>4697</v>
      </c>
      <c r="B488" s="29"/>
      <c r="C488" s="29"/>
      <c r="D488" s="29">
        <v>565.43999999999983</v>
      </c>
      <c r="E488" s="29">
        <v>1</v>
      </c>
      <c r="F488" s="29">
        <v>565.43999999999983</v>
      </c>
      <c r="G488" s="29">
        <v>1</v>
      </c>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row>
    <row r="489" spans="1:189" x14ac:dyDescent="0.3">
      <c r="A489" s="18" t="s">
        <v>4769</v>
      </c>
      <c r="B489" s="29"/>
      <c r="C489" s="29"/>
      <c r="D489" s="29">
        <v>565.43999999999983</v>
      </c>
      <c r="E489" s="29">
        <v>1</v>
      </c>
      <c r="F489" s="29">
        <v>565.43999999999983</v>
      </c>
      <c r="G489" s="29">
        <v>1</v>
      </c>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row>
    <row r="490" spans="1:189" x14ac:dyDescent="0.3">
      <c r="A490" s="18" t="s">
        <v>4619</v>
      </c>
      <c r="B490" s="29"/>
      <c r="C490" s="29"/>
      <c r="D490" s="29">
        <v>565.43999999999983</v>
      </c>
      <c r="E490" s="29">
        <v>1</v>
      </c>
      <c r="F490" s="29">
        <v>565.43999999999983</v>
      </c>
      <c r="G490" s="29">
        <v>1</v>
      </c>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row>
    <row r="491" spans="1:189" x14ac:dyDescent="0.3">
      <c r="A491" s="18" t="s">
        <v>6364</v>
      </c>
      <c r="B491" s="29"/>
      <c r="C491" s="29"/>
      <c r="D491" s="29">
        <v>565.43999999999983</v>
      </c>
      <c r="E491" s="29">
        <v>1</v>
      </c>
      <c r="F491" s="29">
        <v>565.43999999999983</v>
      </c>
      <c r="G491" s="29">
        <v>1</v>
      </c>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row>
    <row r="492" spans="1:189" x14ac:dyDescent="0.3">
      <c r="A492" s="18" t="s">
        <v>5667</v>
      </c>
      <c r="B492" s="29"/>
      <c r="C492" s="29"/>
      <c r="D492" s="29">
        <v>565.43999999999983</v>
      </c>
      <c r="E492" s="29">
        <v>1</v>
      </c>
      <c r="F492" s="29">
        <v>565.43999999999983</v>
      </c>
      <c r="G492" s="29">
        <v>1</v>
      </c>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row>
    <row r="493" spans="1:189" x14ac:dyDescent="0.3">
      <c r="A493" s="18" t="s">
        <v>6252</v>
      </c>
      <c r="B493" s="29"/>
      <c r="C493" s="29"/>
      <c r="D493" s="29">
        <v>561.09</v>
      </c>
      <c r="E493" s="29">
        <v>1</v>
      </c>
      <c r="F493" s="29">
        <v>561.09</v>
      </c>
      <c r="G493" s="29">
        <v>1</v>
      </c>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row>
    <row r="494" spans="1:189" x14ac:dyDescent="0.3">
      <c r="A494" s="18" t="s">
        <v>4973</v>
      </c>
      <c r="B494" s="29"/>
      <c r="C494" s="29"/>
      <c r="D494" s="29">
        <v>561.09</v>
      </c>
      <c r="E494" s="29">
        <v>1</v>
      </c>
      <c r="F494" s="29">
        <v>561.09</v>
      </c>
      <c r="G494" s="29">
        <v>1</v>
      </c>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row>
    <row r="495" spans="1:189" x14ac:dyDescent="0.3">
      <c r="A495" s="18" t="s">
        <v>4635</v>
      </c>
      <c r="B495" s="29"/>
      <c r="C495" s="29"/>
      <c r="D495" s="29">
        <v>561.09</v>
      </c>
      <c r="E495" s="29">
        <v>1</v>
      </c>
      <c r="F495" s="29">
        <v>561.09</v>
      </c>
      <c r="G495" s="29">
        <v>1</v>
      </c>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row>
    <row r="496" spans="1:189" x14ac:dyDescent="0.3">
      <c r="A496" s="18" t="s">
        <v>6328</v>
      </c>
      <c r="B496" s="29"/>
      <c r="C496" s="29"/>
      <c r="D496" s="29">
        <v>561.09</v>
      </c>
      <c r="E496" s="29">
        <v>1</v>
      </c>
      <c r="F496" s="29">
        <v>561.09</v>
      </c>
      <c r="G496" s="29">
        <v>1</v>
      </c>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row>
    <row r="497" spans="1:189" x14ac:dyDescent="0.3">
      <c r="A497" s="18" t="s">
        <v>5713</v>
      </c>
      <c r="B497" s="29"/>
      <c r="C497" s="29"/>
      <c r="D497" s="29">
        <v>561.09</v>
      </c>
      <c r="E497" s="29">
        <v>1</v>
      </c>
      <c r="F497" s="29">
        <v>561.09</v>
      </c>
      <c r="G497" s="29">
        <v>1</v>
      </c>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row>
    <row r="498" spans="1:189" x14ac:dyDescent="0.3">
      <c r="A498" s="18" t="s">
        <v>6222</v>
      </c>
      <c r="B498" s="29"/>
      <c r="C498" s="29"/>
      <c r="D498" s="29">
        <v>561.09</v>
      </c>
      <c r="E498" s="29">
        <v>1</v>
      </c>
      <c r="F498" s="29">
        <v>561.09</v>
      </c>
      <c r="G498" s="29">
        <v>1</v>
      </c>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row>
    <row r="499" spans="1:189" x14ac:dyDescent="0.3">
      <c r="A499" s="18" t="s">
        <v>273</v>
      </c>
      <c r="B499" s="29"/>
      <c r="C499" s="29"/>
      <c r="D499" s="29">
        <v>559.26</v>
      </c>
      <c r="E499" s="29">
        <v>2</v>
      </c>
      <c r="F499" s="29">
        <v>559.26</v>
      </c>
      <c r="G499" s="29">
        <v>2</v>
      </c>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row>
    <row r="500" spans="1:189" x14ac:dyDescent="0.3">
      <c r="A500" s="18" t="s">
        <v>1370</v>
      </c>
      <c r="B500" s="29">
        <v>555.45000000000005</v>
      </c>
      <c r="C500" s="29">
        <v>1</v>
      </c>
      <c r="D500" s="29"/>
      <c r="E500" s="29"/>
      <c r="F500" s="29">
        <v>555.45000000000005</v>
      </c>
      <c r="G500" s="29">
        <v>1</v>
      </c>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row>
    <row r="501" spans="1:189" x14ac:dyDescent="0.3">
      <c r="A501" s="18" t="s">
        <v>2290</v>
      </c>
      <c r="B501" s="29"/>
      <c r="C501" s="29"/>
      <c r="D501" s="29">
        <v>555.45000000000005</v>
      </c>
      <c r="E501" s="29">
        <v>1</v>
      </c>
      <c r="F501" s="29">
        <v>555.45000000000005</v>
      </c>
      <c r="G501" s="29">
        <v>1</v>
      </c>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row>
    <row r="502" spans="1:189" x14ac:dyDescent="0.3">
      <c r="A502" s="18" t="s">
        <v>3539</v>
      </c>
      <c r="B502" s="29"/>
      <c r="C502" s="29"/>
      <c r="D502" s="29">
        <v>555.45000000000005</v>
      </c>
      <c r="E502" s="29">
        <v>1</v>
      </c>
      <c r="F502" s="29">
        <v>555.45000000000005</v>
      </c>
      <c r="G502" s="29">
        <v>1</v>
      </c>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row>
    <row r="503" spans="1:189" x14ac:dyDescent="0.3">
      <c r="A503" s="18" t="s">
        <v>3627</v>
      </c>
      <c r="B503" s="29"/>
      <c r="C503" s="29"/>
      <c r="D503" s="29">
        <v>555.45000000000005</v>
      </c>
      <c r="E503" s="29">
        <v>1</v>
      </c>
      <c r="F503" s="29">
        <v>555.45000000000005</v>
      </c>
      <c r="G503" s="29">
        <v>1</v>
      </c>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row>
    <row r="504" spans="1:189" x14ac:dyDescent="0.3">
      <c r="A504" s="18" t="s">
        <v>3829</v>
      </c>
      <c r="B504" s="29"/>
      <c r="C504" s="29"/>
      <c r="D504" s="29">
        <v>555.45000000000005</v>
      </c>
      <c r="E504" s="29">
        <v>1</v>
      </c>
      <c r="F504" s="29">
        <v>555.45000000000005</v>
      </c>
      <c r="G504" s="29">
        <v>1</v>
      </c>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row>
    <row r="505" spans="1:189" x14ac:dyDescent="0.3">
      <c r="A505" s="18" t="s">
        <v>3865</v>
      </c>
      <c r="B505" s="29"/>
      <c r="C505" s="29"/>
      <c r="D505" s="29">
        <v>555.45000000000005</v>
      </c>
      <c r="E505" s="29">
        <v>1</v>
      </c>
      <c r="F505" s="29">
        <v>555.45000000000005</v>
      </c>
      <c r="G505" s="29">
        <v>1</v>
      </c>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row>
    <row r="506" spans="1:189" x14ac:dyDescent="0.3">
      <c r="A506" s="18" t="s">
        <v>3863</v>
      </c>
      <c r="B506" s="29"/>
      <c r="C506" s="29"/>
      <c r="D506" s="29">
        <v>555.45000000000005</v>
      </c>
      <c r="E506" s="29">
        <v>1</v>
      </c>
      <c r="F506" s="29">
        <v>555.45000000000005</v>
      </c>
      <c r="G506" s="29">
        <v>1</v>
      </c>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row>
    <row r="507" spans="1:189" x14ac:dyDescent="0.3">
      <c r="A507" s="18" t="s">
        <v>5427</v>
      </c>
      <c r="B507" s="29"/>
      <c r="C507" s="29"/>
      <c r="D507" s="29">
        <v>555.45000000000005</v>
      </c>
      <c r="E507" s="29">
        <v>1</v>
      </c>
      <c r="F507" s="29">
        <v>555.45000000000005</v>
      </c>
      <c r="G507" s="29">
        <v>1</v>
      </c>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row>
    <row r="508" spans="1:189" x14ac:dyDescent="0.3">
      <c r="A508" s="18" t="s">
        <v>5458</v>
      </c>
      <c r="B508" s="29"/>
      <c r="C508" s="29"/>
      <c r="D508" s="29">
        <v>555.45000000000005</v>
      </c>
      <c r="E508" s="29">
        <v>1</v>
      </c>
      <c r="F508" s="29">
        <v>555.45000000000005</v>
      </c>
      <c r="G508" s="29">
        <v>1</v>
      </c>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row>
    <row r="509" spans="1:189" x14ac:dyDescent="0.3">
      <c r="A509" s="18" t="s">
        <v>5101</v>
      </c>
      <c r="B509" s="29"/>
      <c r="C509" s="29"/>
      <c r="D509" s="29">
        <v>554.76</v>
      </c>
      <c r="E509" s="29">
        <v>3</v>
      </c>
      <c r="F509" s="29">
        <v>554.76</v>
      </c>
      <c r="G509" s="29">
        <v>3</v>
      </c>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row>
    <row r="510" spans="1:189" x14ac:dyDescent="0.3">
      <c r="A510" s="18" t="s">
        <v>5697</v>
      </c>
      <c r="B510" s="29"/>
      <c r="C510" s="29"/>
      <c r="D510" s="29">
        <v>551.20000000000005</v>
      </c>
      <c r="E510" s="29">
        <v>3</v>
      </c>
      <c r="F510" s="29">
        <v>551.20000000000005</v>
      </c>
      <c r="G510" s="29">
        <v>3</v>
      </c>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row>
    <row r="511" spans="1:189" x14ac:dyDescent="0.3">
      <c r="A511" s="18" t="s">
        <v>5151</v>
      </c>
      <c r="B511" s="29"/>
      <c r="C511" s="29"/>
      <c r="D511" s="29">
        <v>546.66</v>
      </c>
      <c r="E511" s="29">
        <v>3</v>
      </c>
      <c r="F511" s="29">
        <v>546.66</v>
      </c>
      <c r="G511" s="29">
        <v>3</v>
      </c>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row>
    <row r="512" spans="1:189" x14ac:dyDescent="0.3">
      <c r="A512" s="18" t="s">
        <v>198</v>
      </c>
      <c r="B512" s="29"/>
      <c r="C512" s="29"/>
      <c r="D512" s="29">
        <v>541.95999999999992</v>
      </c>
      <c r="E512" s="29">
        <v>2</v>
      </c>
      <c r="F512" s="29">
        <v>541.95999999999992</v>
      </c>
      <c r="G512" s="29">
        <v>2</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row>
    <row r="513" spans="1:189" x14ac:dyDescent="0.3">
      <c r="A513" s="18" t="s">
        <v>6172</v>
      </c>
      <c r="B513" s="29"/>
      <c r="C513" s="29"/>
      <c r="D513" s="29">
        <v>539.49</v>
      </c>
      <c r="E513" s="29">
        <v>1</v>
      </c>
      <c r="F513" s="29">
        <v>539.49</v>
      </c>
      <c r="G513" s="29">
        <v>1</v>
      </c>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row>
    <row r="514" spans="1:189" x14ac:dyDescent="0.3">
      <c r="A514" s="18" t="s">
        <v>6242</v>
      </c>
      <c r="B514" s="29"/>
      <c r="C514" s="29"/>
      <c r="D514" s="29">
        <v>539.49</v>
      </c>
      <c r="E514" s="29">
        <v>1</v>
      </c>
      <c r="F514" s="29">
        <v>539.49</v>
      </c>
      <c r="G514" s="29">
        <v>1</v>
      </c>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row>
    <row r="515" spans="1:189" x14ac:dyDescent="0.3">
      <c r="A515" s="18" t="s">
        <v>6162</v>
      </c>
      <c r="B515" s="29"/>
      <c r="C515" s="29"/>
      <c r="D515" s="29">
        <v>539.49</v>
      </c>
      <c r="E515" s="29">
        <v>1</v>
      </c>
      <c r="F515" s="29">
        <v>539.49</v>
      </c>
      <c r="G515" s="29">
        <v>1</v>
      </c>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row>
    <row r="516" spans="1:189" x14ac:dyDescent="0.3">
      <c r="A516" s="18" t="s">
        <v>6151</v>
      </c>
      <c r="B516" s="29"/>
      <c r="C516" s="29"/>
      <c r="D516" s="29">
        <v>539.49</v>
      </c>
      <c r="E516" s="29">
        <v>1</v>
      </c>
      <c r="F516" s="29">
        <v>539.49</v>
      </c>
      <c r="G516" s="29">
        <v>1</v>
      </c>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row>
    <row r="517" spans="1:189" x14ac:dyDescent="0.3">
      <c r="A517" s="18" t="s">
        <v>4995</v>
      </c>
      <c r="B517" s="29"/>
      <c r="C517" s="29"/>
      <c r="D517" s="29">
        <v>539.49</v>
      </c>
      <c r="E517" s="29">
        <v>1</v>
      </c>
      <c r="F517" s="29">
        <v>539.49</v>
      </c>
      <c r="G517" s="29">
        <v>1</v>
      </c>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row>
    <row r="518" spans="1:189" x14ac:dyDescent="0.3">
      <c r="A518" s="18" t="s">
        <v>4755</v>
      </c>
      <c r="B518" s="29"/>
      <c r="C518" s="29"/>
      <c r="D518" s="29">
        <v>539.49</v>
      </c>
      <c r="E518" s="29">
        <v>1</v>
      </c>
      <c r="F518" s="29">
        <v>539.49</v>
      </c>
      <c r="G518" s="29">
        <v>1</v>
      </c>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row>
    <row r="519" spans="1:189" x14ac:dyDescent="0.3">
      <c r="A519" s="18" t="s">
        <v>4753</v>
      </c>
      <c r="B519" s="29"/>
      <c r="C519" s="29"/>
      <c r="D519" s="29">
        <v>539.49</v>
      </c>
      <c r="E519" s="29">
        <v>1</v>
      </c>
      <c r="F519" s="29">
        <v>539.49</v>
      </c>
      <c r="G519" s="29">
        <v>1</v>
      </c>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row>
    <row r="520" spans="1:189" x14ac:dyDescent="0.3">
      <c r="A520" s="18" t="s">
        <v>5733</v>
      </c>
      <c r="B520" s="29"/>
      <c r="C520" s="29"/>
      <c r="D520" s="29">
        <v>539.49</v>
      </c>
      <c r="E520" s="29">
        <v>1</v>
      </c>
      <c r="F520" s="29">
        <v>539.49</v>
      </c>
      <c r="G520" s="29">
        <v>1</v>
      </c>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row>
    <row r="521" spans="1:189" x14ac:dyDescent="0.3">
      <c r="A521" s="18" t="s">
        <v>5715</v>
      </c>
      <c r="B521" s="29"/>
      <c r="C521" s="29"/>
      <c r="D521" s="29">
        <v>539.49</v>
      </c>
      <c r="E521" s="29">
        <v>1</v>
      </c>
      <c r="F521" s="29">
        <v>539.49</v>
      </c>
      <c r="G521" s="29">
        <v>1</v>
      </c>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row>
    <row r="522" spans="1:189" x14ac:dyDescent="0.3">
      <c r="A522" s="18" t="s">
        <v>6214</v>
      </c>
      <c r="B522" s="29"/>
      <c r="C522" s="29"/>
      <c r="D522" s="29">
        <v>535.67999999999995</v>
      </c>
      <c r="E522" s="29">
        <v>1</v>
      </c>
      <c r="F522" s="29">
        <v>535.67999999999995</v>
      </c>
      <c r="G522" s="29">
        <v>1</v>
      </c>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row>
    <row r="523" spans="1:189" x14ac:dyDescent="0.3">
      <c r="A523" s="18" t="s">
        <v>4591</v>
      </c>
      <c r="B523" s="29"/>
      <c r="C523" s="29"/>
      <c r="D523" s="29">
        <v>535.67999999999995</v>
      </c>
      <c r="E523" s="29">
        <v>1</v>
      </c>
      <c r="F523" s="29">
        <v>535.67999999999995</v>
      </c>
      <c r="G523" s="29">
        <v>1</v>
      </c>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row>
    <row r="524" spans="1:189" x14ac:dyDescent="0.3">
      <c r="A524" s="18" t="s">
        <v>6383</v>
      </c>
      <c r="B524" s="29"/>
      <c r="C524" s="29"/>
      <c r="D524" s="29">
        <v>535.67999999999995</v>
      </c>
      <c r="E524" s="29">
        <v>1</v>
      </c>
      <c r="F524" s="29">
        <v>535.67999999999995</v>
      </c>
      <c r="G524" s="29">
        <v>1</v>
      </c>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row>
    <row r="525" spans="1:189" x14ac:dyDescent="0.3">
      <c r="A525" s="18" t="s">
        <v>4659</v>
      </c>
      <c r="B525" s="29"/>
      <c r="C525" s="29"/>
      <c r="D525" s="29">
        <v>533.4</v>
      </c>
      <c r="E525" s="29">
        <v>1</v>
      </c>
      <c r="F525" s="29">
        <v>533.4</v>
      </c>
      <c r="G525" s="29">
        <v>1</v>
      </c>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row>
    <row r="526" spans="1:189" x14ac:dyDescent="0.3">
      <c r="A526" s="18" t="s">
        <v>4749</v>
      </c>
      <c r="B526" s="29"/>
      <c r="C526" s="29"/>
      <c r="D526" s="29">
        <v>533.4</v>
      </c>
      <c r="E526" s="29">
        <v>1</v>
      </c>
      <c r="F526" s="29">
        <v>533.4</v>
      </c>
      <c r="G526" s="29">
        <v>1</v>
      </c>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row>
    <row r="527" spans="1:189" x14ac:dyDescent="0.3">
      <c r="A527" s="18" t="s">
        <v>6274</v>
      </c>
      <c r="B527" s="29"/>
      <c r="C527" s="29"/>
      <c r="D527" s="29">
        <v>533.4</v>
      </c>
      <c r="E527" s="29">
        <v>1</v>
      </c>
      <c r="F527" s="29">
        <v>533.4</v>
      </c>
      <c r="G527" s="29">
        <v>1</v>
      </c>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row>
    <row r="528" spans="1:189" x14ac:dyDescent="0.3">
      <c r="A528" s="18" t="s">
        <v>6330</v>
      </c>
      <c r="B528" s="29"/>
      <c r="C528" s="29"/>
      <c r="D528" s="29">
        <v>533.4</v>
      </c>
      <c r="E528" s="29">
        <v>1</v>
      </c>
      <c r="F528" s="29">
        <v>533.4</v>
      </c>
      <c r="G528" s="29">
        <v>1</v>
      </c>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row>
    <row r="529" spans="1:189" x14ac:dyDescent="0.3">
      <c r="A529" s="18" t="s">
        <v>6385</v>
      </c>
      <c r="B529" s="29"/>
      <c r="C529" s="29"/>
      <c r="D529" s="29">
        <v>533.4</v>
      </c>
      <c r="E529" s="29">
        <v>1</v>
      </c>
      <c r="F529" s="29">
        <v>533.4</v>
      </c>
      <c r="G529" s="29">
        <v>1</v>
      </c>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row>
    <row r="530" spans="1:189" x14ac:dyDescent="0.3">
      <c r="A530" s="18" t="s">
        <v>6391</v>
      </c>
      <c r="B530" s="29">
        <v>292.56</v>
      </c>
      <c r="C530" s="29">
        <v>1</v>
      </c>
      <c r="D530" s="29">
        <v>238.22</v>
      </c>
      <c r="E530" s="29">
        <v>1</v>
      </c>
      <c r="F530" s="29">
        <v>530.78</v>
      </c>
      <c r="G530" s="29">
        <v>2</v>
      </c>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row>
    <row r="531" spans="1:189" x14ac:dyDescent="0.3">
      <c r="A531" s="18" t="s">
        <v>5350</v>
      </c>
      <c r="B531" s="29"/>
      <c r="C531" s="29"/>
      <c r="D531" s="29">
        <v>528.6</v>
      </c>
      <c r="E531" s="29">
        <v>2</v>
      </c>
      <c r="F531" s="29">
        <v>528.6</v>
      </c>
      <c r="G531" s="29">
        <v>2</v>
      </c>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row>
    <row r="532" spans="1:189" x14ac:dyDescent="0.3">
      <c r="A532" s="18" t="s">
        <v>5059</v>
      </c>
      <c r="B532" s="29"/>
      <c r="C532" s="29"/>
      <c r="D532" s="29">
        <v>528.6</v>
      </c>
      <c r="E532" s="29">
        <v>2</v>
      </c>
      <c r="F532" s="29">
        <v>528.6</v>
      </c>
      <c r="G532" s="29">
        <v>2</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row>
    <row r="533" spans="1:189" x14ac:dyDescent="0.3">
      <c r="A533" s="18" t="s">
        <v>5200</v>
      </c>
      <c r="B533" s="29"/>
      <c r="C533" s="29"/>
      <c r="D533" s="29">
        <v>528.6</v>
      </c>
      <c r="E533" s="29">
        <v>2</v>
      </c>
      <c r="F533" s="29">
        <v>528.6</v>
      </c>
      <c r="G533" s="29">
        <v>2</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row>
    <row r="534" spans="1:189" x14ac:dyDescent="0.3">
      <c r="A534" s="18" t="s">
        <v>6397</v>
      </c>
      <c r="B534" s="29">
        <v>106.92000000000002</v>
      </c>
      <c r="C534" s="29">
        <v>1</v>
      </c>
      <c r="D534" s="29">
        <v>419.76</v>
      </c>
      <c r="E534" s="29">
        <v>1</v>
      </c>
      <c r="F534" s="29">
        <v>526.68000000000006</v>
      </c>
      <c r="G534" s="29">
        <v>2</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row>
    <row r="535" spans="1:189" x14ac:dyDescent="0.3">
      <c r="A535" s="18" t="s">
        <v>5118</v>
      </c>
      <c r="B535" s="29"/>
      <c r="C535" s="29"/>
      <c r="D535" s="29">
        <v>522.59999999999991</v>
      </c>
      <c r="E535" s="29">
        <v>4</v>
      </c>
      <c r="F535" s="29">
        <v>522.59999999999991</v>
      </c>
      <c r="G535" s="29">
        <v>4</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row>
    <row r="536" spans="1:189" x14ac:dyDescent="0.3">
      <c r="A536" s="18" t="s">
        <v>5085</v>
      </c>
      <c r="B536" s="29"/>
      <c r="C536" s="29"/>
      <c r="D536" s="29">
        <v>520.88</v>
      </c>
      <c r="E536" s="29">
        <v>2</v>
      </c>
      <c r="F536" s="29">
        <v>520.88</v>
      </c>
      <c r="G536" s="29">
        <v>2</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row>
    <row r="537" spans="1:189" x14ac:dyDescent="0.3">
      <c r="A537" s="18" t="s">
        <v>6957</v>
      </c>
      <c r="B537" s="29"/>
      <c r="C537" s="29"/>
      <c r="D537" s="29">
        <v>520</v>
      </c>
      <c r="E537" s="29">
        <v>3</v>
      </c>
      <c r="F537" s="29">
        <v>520</v>
      </c>
      <c r="G537" s="29">
        <v>3</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row>
    <row r="538" spans="1:189" x14ac:dyDescent="0.3">
      <c r="A538" s="18" t="s">
        <v>6804</v>
      </c>
      <c r="B538" s="29">
        <v>515.83999999999992</v>
      </c>
      <c r="C538" s="29">
        <v>1</v>
      </c>
      <c r="D538" s="29"/>
      <c r="E538" s="29"/>
      <c r="F538" s="29">
        <v>515.83999999999992</v>
      </c>
      <c r="G538" s="29">
        <v>1</v>
      </c>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row>
    <row r="539" spans="1:189" x14ac:dyDescent="0.3">
      <c r="A539" s="18" t="s">
        <v>314</v>
      </c>
      <c r="B539" s="29"/>
      <c r="C539" s="29"/>
      <c r="D539" s="29">
        <v>515.06000000000006</v>
      </c>
      <c r="E539" s="29">
        <v>4</v>
      </c>
      <c r="F539" s="29">
        <v>515.06000000000006</v>
      </c>
      <c r="G539" s="29">
        <v>4</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row>
    <row r="540" spans="1:189" x14ac:dyDescent="0.3">
      <c r="A540" s="18" t="s">
        <v>6400</v>
      </c>
      <c r="B540" s="29">
        <v>167.96000000000004</v>
      </c>
      <c r="C540" s="29">
        <v>1</v>
      </c>
      <c r="D540" s="29">
        <v>346.79999999999995</v>
      </c>
      <c r="E540" s="29">
        <v>1</v>
      </c>
      <c r="F540" s="29">
        <v>514.76</v>
      </c>
      <c r="G540" s="29">
        <v>2</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row>
    <row r="541" spans="1:189" x14ac:dyDescent="0.3">
      <c r="A541" s="18" t="s">
        <v>5080</v>
      </c>
      <c r="B541" s="29"/>
      <c r="C541" s="29"/>
      <c r="D541" s="29">
        <v>514.29999999999995</v>
      </c>
      <c r="E541" s="29">
        <v>2</v>
      </c>
      <c r="F541" s="29">
        <v>514.29999999999995</v>
      </c>
      <c r="G541" s="29">
        <v>2</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row>
    <row r="542" spans="1:189" x14ac:dyDescent="0.3">
      <c r="A542" s="18" t="s">
        <v>427</v>
      </c>
      <c r="B542" s="29"/>
      <c r="C542" s="29"/>
      <c r="D542" s="29">
        <v>513.54000000000008</v>
      </c>
      <c r="E542" s="29">
        <v>1</v>
      </c>
      <c r="F542" s="29">
        <v>513.54000000000008</v>
      </c>
      <c r="G542" s="29">
        <v>1</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row>
    <row r="543" spans="1:189" x14ac:dyDescent="0.3">
      <c r="A543" s="18" t="s">
        <v>6786</v>
      </c>
      <c r="B543" s="29">
        <v>148.80000000000001</v>
      </c>
      <c r="C543" s="29">
        <v>1</v>
      </c>
      <c r="D543" s="29">
        <v>360.9</v>
      </c>
      <c r="E543" s="29">
        <v>2</v>
      </c>
      <c r="F543" s="29">
        <v>509.7</v>
      </c>
      <c r="G543" s="29">
        <v>3</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row>
    <row r="544" spans="1:189" x14ac:dyDescent="0.3">
      <c r="A544" s="18" t="s">
        <v>6792</v>
      </c>
      <c r="B544" s="29">
        <v>134.16</v>
      </c>
      <c r="C544" s="29">
        <v>1</v>
      </c>
      <c r="D544" s="29">
        <v>368.88</v>
      </c>
      <c r="E544" s="29">
        <v>2</v>
      </c>
      <c r="F544" s="29">
        <v>503.03999999999996</v>
      </c>
      <c r="G544" s="29">
        <v>3</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row>
    <row r="545" spans="1:189" x14ac:dyDescent="0.3">
      <c r="A545" s="18" t="s">
        <v>4993</v>
      </c>
      <c r="B545" s="29"/>
      <c r="C545" s="29"/>
      <c r="D545" s="29">
        <v>502.43999999999994</v>
      </c>
      <c r="E545" s="29">
        <v>1</v>
      </c>
      <c r="F545" s="29">
        <v>502.43999999999994</v>
      </c>
      <c r="G545" s="29">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row>
    <row r="546" spans="1:189" x14ac:dyDescent="0.3">
      <c r="A546" s="18" t="s">
        <v>4975</v>
      </c>
      <c r="B546" s="29"/>
      <c r="C546" s="29"/>
      <c r="D546" s="29">
        <v>502.43999999999994</v>
      </c>
      <c r="E546" s="29">
        <v>1</v>
      </c>
      <c r="F546" s="29">
        <v>502.43999999999994</v>
      </c>
      <c r="G546" s="29">
        <v>1</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row>
    <row r="547" spans="1:189" x14ac:dyDescent="0.3">
      <c r="A547" s="18" t="s">
        <v>6332</v>
      </c>
      <c r="B547" s="29"/>
      <c r="C547" s="29"/>
      <c r="D547" s="29">
        <v>502.43999999999994</v>
      </c>
      <c r="E547" s="29">
        <v>1</v>
      </c>
      <c r="F547" s="29">
        <v>502.43999999999994</v>
      </c>
      <c r="G547" s="29">
        <v>1</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row>
    <row r="548" spans="1:189" x14ac:dyDescent="0.3">
      <c r="A548" s="18" t="s">
        <v>6224</v>
      </c>
      <c r="B548" s="29"/>
      <c r="C548" s="29"/>
      <c r="D548" s="29">
        <v>502.43999999999994</v>
      </c>
      <c r="E548" s="29">
        <v>1</v>
      </c>
      <c r="F548" s="29">
        <v>502.43999999999994</v>
      </c>
      <c r="G548" s="29">
        <v>1</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row>
    <row r="549" spans="1:189" x14ac:dyDescent="0.3">
      <c r="A549" s="18" t="s">
        <v>5717</v>
      </c>
      <c r="B549" s="29"/>
      <c r="C549" s="29"/>
      <c r="D549" s="29">
        <v>502.43999999999994</v>
      </c>
      <c r="E549" s="29">
        <v>1</v>
      </c>
      <c r="F549" s="29">
        <v>502.43999999999994</v>
      </c>
      <c r="G549" s="29">
        <v>1</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row>
    <row r="550" spans="1:189" x14ac:dyDescent="0.3">
      <c r="A550" s="18" t="s">
        <v>6406</v>
      </c>
      <c r="B550" s="29">
        <v>89.25</v>
      </c>
      <c r="C550" s="29">
        <v>1</v>
      </c>
      <c r="D550" s="29">
        <v>411.09000000000003</v>
      </c>
      <c r="E550" s="29">
        <v>1</v>
      </c>
      <c r="F550" s="29">
        <v>500.34000000000003</v>
      </c>
      <c r="G550" s="29">
        <v>2</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row>
    <row r="551" spans="1:189" x14ac:dyDescent="0.3">
      <c r="A551" s="18" t="s">
        <v>5513</v>
      </c>
      <c r="B551" s="29"/>
      <c r="C551" s="29"/>
      <c r="D551" s="29">
        <v>498.49</v>
      </c>
      <c r="E551" s="29">
        <v>2</v>
      </c>
      <c r="F551" s="29">
        <v>498.49</v>
      </c>
      <c r="G551" s="29">
        <v>2</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row>
    <row r="552" spans="1:189" x14ac:dyDescent="0.3">
      <c r="A552" s="18" t="s">
        <v>5250</v>
      </c>
      <c r="B552" s="29"/>
      <c r="C552" s="29"/>
      <c r="D552" s="29">
        <v>498.49</v>
      </c>
      <c r="E552" s="29">
        <v>2</v>
      </c>
      <c r="F552" s="29">
        <v>498.49</v>
      </c>
      <c r="G552" s="29">
        <v>2</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row>
    <row r="553" spans="1:189" x14ac:dyDescent="0.3">
      <c r="A553" s="18" t="s">
        <v>6608</v>
      </c>
      <c r="B553" s="29">
        <v>307.84000000000003</v>
      </c>
      <c r="C553" s="29">
        <v>1</v>
      </c>
      <c r="D553" s="29">
        <v>189.04</v>
      </c>
      <c r="E553" s="29">
        <v>1</v>
      </c>
      <c r="F553" s="29">
        <v>496.88</v>
      </c>
      <c r="G553" s="29">
        <v>2</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row>
    <row r="554" spans="1:189" x14ac:dyDescent="0.3">
      <c r="A554" s="18" t="s">
        <v>299</v>
      </c>
      <c r="B554" s="29"/>
      <c r="C554" s="29"/>
      <c r="D554" s="29">
        <v>496.69</v>
      </c>
      <c r="E554" s="29">
        <v>3</v>
      </c>
      <c r="F554" s="29">
        <v>496.69</v>
      </c>
      <c r="G554" s="29">
        <v>3</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row>
    <row r="555" spans="1:189" x14ac:dyDescent="0.3">
      <c r="A555" s="18" t="s">
        <v>6010</v>
      </c>
      <c r="B555" s="29"/>
      <c r="C555" s="29"/>
      <c r="D555" s="29">
        <v>493.54</v>
      </c>
      <c r="E555" s="29">
        <v>2</v>
      </c>
      <c r="F555" s="29">
        <v>493.54</v>
      </c>
      <c r="G555" s="29">
        <v>2</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row>
    <row r="556" spans="1:189" x14ac:dyDescent="0.3">
      <c r="A556" s="18" t="s">
        <v>746</v>
      </c>
      <c r="B556" s="29">
        <v>169.05</v>
      </c>
      <c r="C556" s="29">
        <v>1</v>
      </c>
      <c r="D556" s="29">
        <v>319.92</v>
      </c>
      <c r="E556" s="29">
        <v>3</v>
      </c>
      <c r="F556" s="29">
        <v>488.96999999999997</v>
      </c>
      <c r="G556" s="29">
        <v>4</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row>
    <row r="557" spans="1:189" x14ac:dyDescent="0.3">
      <c r="A557" s="18" t="s">
        <v>506</v>
      </c>
      <c r="B557" s="29">
        <v>488.95000000000005</v>
      </c>
      <c r="C557" s="29">
        <v>1</v>
      </c>
      <c r="D557" s="29"/>
      <c r="E557" s="29"/>
      <c r="F557" s="29">
        <v>488.95000000000005</v>
      </c>
      <c r="G557" s="29">
        <v>1</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row>
    <row r="558" spans="1:189" x14ac:dyDescent="0.3">
      <c r="A558" s="18" t="s">
        <v>307</v>
      </c>
      <c r="B558" s="29"/>
      <c r="C558" s="29"/>
      <c r="D558" s="29">
        <v>488.95000000000005</v>
      </c>
      <c r="E558" s="29">
        <v>1</v>
      </c>
      <c r="F558" s="29">
        <v>488.95000000000005</v>
      </c>
      <c r="G558" s="29">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row>
    <row r="559" spans="1:189" x14ac:dyDescent="0.3">
      <c r="A559" s="18" t="s">
        <v>6450</v>
      </c>
      <c r="B559" s="29">
        <v>119.04000000000002</v>
      </c>
      <c r="C559" s="29">
        <v>1</v>
      </c>
      <c r="D559" s="29">
        <v>369</v>
      </c>
      <c r="E559" s="29">
        <v>2</v>
      </c>
      <c r="F559" s="29">
        <v>488.04</v>
      </c>
      <c r="G559" s="29">
        <v>3</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row>
    <row r="560" spans="1:189" x14ac:dyDescent="0.3">
      <c r="A560" s="18" t="s">
        <v>5602</v>
      </c>
      <c r="B560" s="29"/>
      <c r="C560" s="29"/>
      <c r="D560" s="29">
        <v>487.7</v>
      </c>
      <c r="E560" s="29">
        <v>3</v>
      </c>
      <c r="F560" s="29">
        <v>487.7</v>
      </c>
      <c r="G560" s="29">
        <v>3</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row>
    <row r="561" spans="1:189" x14ac:dyDescent="0.3">
      <c r="A561" s="18" t="s">
        <v>463</v>
      </c>
      <c r="B561" s="29">
        <v>486.08000000000004</v>
      </c>
      <c r="C561" s="29">
        <v>1</v>
      </c>
      <c r="D561" s="29"/>
      <c r="E561" s="29"/>
      <c r="F561" s="29">
        <v>486.08000000000004</v>
      </c>
      <c r="G561" s="29">
        <v>1</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row>
    <row r="562" spans="1:189" x14ac:dyDescent="0.3">
      <c r="A562" s="18" t="s">
        <v>5263</v>
      </c>
      <c r="B562" s="29"/>
      <c r="C562" s="29"/>
      <c r="D562" s="29">
        <v>485.85</v>
      </c>
      <c r="E562" s="29">
        <v>3</v>
      </c>
      <c r="F562" s="29">
        <v>485.85</v>
      </c>
      <c r="G562" s="29">
        <v>3</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row>
    <row r="563" spans="1:189" x14ac:dyDescent="0.3">
      <c r="A563" s="18" t="s">
        <v>6865</v>
      </c>
      <c r="B563" s="29">
        <v>484.44000000000005</v>
      </c>
      <c r="C563" s="29">
        <v>1</v>
      </c>
      <c r="D563" s="29"/>
      <c r="E563" s="29"/>
      <c r="F563" s="29">
        <v>484.44000000000005</v>
      </c>
      <c r="G563" s="29">
        <v>1</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row>
    <row r="564" spans="1:189" x14ac:dyDescent="0.3">
      <c r="A564" s="18" t="s">
        <v>470</v>
      </c>
      <c r="B564" s="29">
        <v>484.44000000000005</v>
      </c>
      <c r="C564" s="29">
        <v>1</v>
      </c>
      <c r="D564" s="29"/>
      <c r="E564" s="29"/>
      <c r="F564" s="29">
        <v>484.44000000000005</v>
      </c>
      <c r="G564" s="29">
        <v>1</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row>
    <row r="565" spans="1:189" x14ac:dyDescent="0.3">
      <c r="A565" s="18" t="s">
        <v>312</v>
      </c>
      <c r="B565" s="29"/>
      <c r="C565" s="29"/>
      <c r="D565" s="29">
        <v>484.44000000000005</v>
      </c>
      <c r="E565" s="29">
        <v>1</v>
      </c>
      <c r="F565" s="29">
        <v>484.44000000000005</v>
      </c>
      <c r="G565" s="29">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row>
    <row r="566" spans="1:189" x14ac:dyDescent="0.3">
      <c r="A566" s="18" t="s">
        <v>5958</v>
      </c>
      <c r="B566" s="29"/>
      <c r="C566" s="29"/>
      <c r="D566" s="29">
        <v>483.94</v>
      </c>
      <c r="E566" s="29">
        <v>2</v>
      </c>
      <c r="F566" s="29">
        <v>483.94</v>
      </c>
      <c r="G566" s="29">
        <v>2</v>
      </c>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row>
    <row r="567" spans="1:189" x14ac:dyDescent="0.3">
      <c r="A567" s="18" t="s">
        <v>686</v>
      </c>
      <c r="B567" s="29">
        <v>48.959999999999994</v>
      </c>
      <c r="C567" s="29">
        <v>1</v>
      </c>
      <c r="D567" s="29">
        <v>432</v>
      </c>
      <c r="E567" s="29">
        <v>3</v>
      </c>
      <c r="F567" s="29">
        <v>480.96</v>
      </c>
      <c r="G567" s="29">
        <v>4</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row>
    <row r="568" spans="1:189" x14ac:dyDescent="0.3">
      <c r="A568" s="18" t="s">
        <v>6685</v>
      </c>
      <c r="B568" s="29">
        <v>261.5</v>
      </c>
      <c r="C568" s="29">
        <v>1</v>
      </c>
      <c r="D568" s="29">
        <v>218.73000000000002</v>
      </c>
      <c r="E568" s="29">
        <v>1</v>
      </c>
      <c r="F568" s="29">
        <v>480.23</v>
      </c>
      <c r="G568" s="29">
        <v>2</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row>
    <row r="569" spans="1:189" x14ac:dyDescent="0.3">
      <c r="A569" s="18" t="s">
        <v>5654</v>
      </c>
      <c r="B569" s="29"/>
      <c r="C569" s="29"/>
      <c r="D569" s="29">
        <v>479.87999999999994</v>
      </c>
      <c r="E569" s="29">
        <v>3</v>
      </c>
      <c r="F569" s="29">
        <v>479.87999999999994</v>
      </c>
      <c r="G569" s="29">
        <v>3</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row>
    <row r="570" spans="1:189" x14ac:dyDescent="0.3">
      <c r="A570" s="18" t="s">
        <v>489</v>
      </c>
      <c r="B570" s="29">
        <v>475.2</v>
      </c>
      <c r="C570" s="29">
        <v>1</v>
      </c>
      <c r="D570" s="29"/>
      <c r="E570" s="29"/>
      <c r="F570" s="29">
        <v>475.2</v>
      </c>
      <c r="G570" s="29">
        <v>1</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row>
    <row r="571" spans="1:189" x14ac:dyDescent="0.3">
      <c r="A571" s="18" t="s">
        <v>6849</v>
      </c>
      <c r="B571" s="29">
        <v>475.2</v>
      </c>
      <c r="C571" s="29">
        <v>1</v>
      </c>
      <c r="D571" s="29"/>
      <c r="E571" s="29"/>
      <c r="F571" s="29">
        <v>475.2</v>
      </c>
      <c r="G571" s="29">
        <v>1</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row>
    <row r="572" spans="1:189" x14ac:dyDescent="0.3">
      <c r="A572" s="18" t="s">
        <v>445</v>
      </c>
      <c r="B572" s="29">
        <v>475.2</v>
      </c>
      <c r="C572" s="29">
        <v>1</v>
      </c>
      <c r="D572" s="29"/>
      <c r="E572" s="29"/>
      <c r="F572" s="29">
        <v>475.2</v>
      </c>
      <c r="G572" s="29">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row>
    <row r="573" spans="1:189" x14ac:dyDescent="0.3">
      <c r="A573" s="18" t="s">
        <v>210</v>
      </c>
      <c r="B573" s="29"/>
      <c r="C573" s="29"/>
      <c r="D573" s="29">
        <v>475.2</v>
      </c>
      <c r="E573" s="29">
        <v>1</v>
      </c>
      <c r="F573" s="29">
        <v>475.2</v>
      </c>
      <c r="G573" s="29">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row>
    <row r="574" spans="1:189" x14ac:dyDescent="0.3">
      <c r="A574" s="18" t="s">
        <v>6442</v>
      </c>
      <c r="B574" s="29">
        <v>109.2</v>
      </c>
      <c r="C574" s="29">
        <v>1</v>
      </c>
      <c r="D574" s="29">
        <v>363.36</v>
      </c>
      <c r="E574" s="29">
        <v>3</v>
      </c>
      <c r="F574" s="29">
        <v>472.56</v>
      </c>
      <c r="G574" s="29">
        <v>4</v>
      </c>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row>
    <row r="575" spans="1:189" x14ac:dyDescent="0.3">
      <c r="A575" s="18" t="s">
        <v>634</v>
      </c>
      <c r="B575" s="29">
        <v>268.71000000000004</v>
      </c>
      <c r="C575" s="29">
        <v>1</v>
      </c>
      <c r="D575" s="29">
        <v>202.17000000000002</v>
      </c>
      <c r="E575" s="29">
        <v>1</v>
      </c>
      <c r="F575" s="29">
        <v>470.88000000000005</v>
      </c>
      <c r="G575" s="29">
        <v>2</v>
      </c>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row>
    <row r="576" spans="1:189" x14ac:dyDescent="0.3">
      <c r="A576" s="18" t="s">
        <v>5327</v>
      </c>
      <c r="B576" s="29"/>
      <c r="C576" s="29"/>
      <c r="D576" s="29">
        <v>468.32000000000005</v>
      </c>
      <c r="E576" s="29">
        <v>2</v>
      </c>
      <c r="F576" s="29">
        <v>468.32000000000005</v>
      </c>
      <c r="G576" s="29">
        <v>2</v>
      </c>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row>
    <row r="577" spans="1:189" x14ac:dyDescent="0.3">
      <c r="A577" s="18" t="s">
        <v>6569</v>
      </c>
      <c r="B577" s="29">
        <v>127.1</v>
      </c>
      <c r="C577" s="29">
        <v>1</v>
      </c>
      <c r="D577" s="29">
        <v>341.20000000000005</v>
      </c>
      <c r="E577" s="29">
        <v>2</v>
      </c>
      <c r="F577" s="29">
        <v>468.29999999999995</v>
      </c>
      <c r="G577" s="29">
        <v>3</v>
      </c>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row>
    <row r="578" spans="1:189" x14ac:dyDescent="0.3">
      <c r="A578" s="18" t="s">
        <v>739</v>
      </c>
      <c r="B578" s="29">
        <v>201.15000000000003</v>
      </c>
      <c r="C578" s="29">
        <v>1</v>
      </c>
      <c r="D578" s="29">
        <v>260.5</v>
      </c>
      <c r="E578" s="29">
        <v>2</v>
      </c>
      <c r="F578" s="29">
        <v>461.65</v>
      </c>
      <c r="G578" s="29">
        <v>3</v>
      </c>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row>
    <row r="579" spans="1:189" x14ac:dyDescent="0.3">
      <c r="A579" s="18" t="s">
        <v>255</v>
      </c>
      <c r="B579" s="29"/>
      <c r="C579" s="29"/>
      <c r="D579" s="29">
        <v>461.59000000000003</v>
      </c>
      <c r="E579" s="29">
        <v>2</v>
      </c>
      <c r="F579" s="29">
        <v>461.59000000000003</v>
      </c>
      <c r="G579" s="29">
        <v>2</v>
      </c>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row>
    <row r="580" spans="1:189" x14ac:dyDescent="0.3">
      <c r="A580" s="18" t="s">
        <v>6630</v>
      </c>
      <c r="B580" s="29">
        <v>201.15000000000003</v>
      </c>
      <c r="C580" s="29">
        <v>1</v>
      </c>
      <c r="D580" s="29">
        <v>260.44</v>
      </c>
      <c r="E580" s="29">
        <v>1</v>
      </c>
      <c r="F580" s="29">
        <v>461.59000000000003</v>
      </c>
      <c r="G580" s="29">
        <v>2</v>
      </c>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row>
    <row r="581" spans="1:189" x14ac:dyDescent="0.3">
      <c r="A581" s="18" t="s">
        <v>642</v>
      </c>
      <c r="B581" s="29">
        <v>169.05</v>
      </c>
      <c r="C581" s="29">
        <v>1</v>
      </c>
      <c r="D581" s="29">
        <v>290.55</v>
      </c>
      <c r="E581" s="29">
        <v>1</v>
      </c>
      <c r="F581" s="29">
        <v>459.6</v>
      </c>
      <c r="G581" s="29">
        <v>2</v>
      </c>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row>
    <row r="582" spans="1:189" x14ac:dyDescent="0.3">
      <c r="A582" s="18" t="s">
        <v>237</v>
      </c>
      <c r="B582" s="29"/>
      <c r="C582" s="29"/>
      <c r="D582" s="29">
        <v>455.04000000000008</v>
      </c>
      <c r="E582" s="29">
        <v>1</v>
      </c>
      <c r="F582" s="29">
        <v>455.04000000000008</v>
      </c>
      <c r="G582" s="29">
        <v>1</v>
      </c>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row>
    <row r="583" spans="1:189" x14ac:dyDescent="0.3">
      <c r="A583" s="18" t="s">
        <v>5136</v>
      </c>
      <c r="B583" s="29"/>
      <c r="C583" s="29"/>
      <c r="D583" s="29">
        <v>451.27000000000004</v>
      </c>
      <c r="E583" s="29">
        <v>2</v>
      </c>
      <c r="F583" s="29">
        <v>451.27000000000004</v>
      </c>
      <c r="G583" s="29">
        <v>2</v>
      </c>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row>
    <row r="584" spans="1:189" x14ac:dyDescent="0.3">
      <c r="A584" s="18" t="s">
        <v>6498</v>
      </c>
      <c r="B584" s="29">
        <v>201.15000000000003</v>
      </c>
      <c r="C584" s="29">
        <v>1</v>
      </c>
      <c r="D584" s="29">
        <v>249.44</v>
      </c>
      <c r="E584" s="29">
        <v>2</v>
      </c>
      <c r="F584" s="29">
        <v>450.59000000000003</v>
      </c>
      <c r="G584" s="29">
        <v>3</v>
      </c>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row>
    <row r="585" spans="1:189" x14ac:dyDescent="0.3">
      <c r="A585" s="18" t="s">
        <v>2809</v>
      </c>
      <c r="B585" s="29"/>
      <c r="C585" s="29"/>
      <c r="D585" s="29">
        <v>445.5</v>
      </c>
      <c r="E585" s="29">
        <v>1</v>
      </c>
      <c r="F585" s="29">
        <v>445.5</v>
      </c>
      <c r="G585" s="29">
        <v>1</v>
      </c>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row>
    <row r="586" spans="1:189" x14ac:dyDescent="0.3">
      <c r="A586" s="18" t="s">
        <v>1528</v>
      </c>
      <c r="B586" s="29">
        <v>445.5</v>
      </c>
      <c r="C586" s="29">
        <v>1</v>
      </c>
      <c r="D586" s="29"/>
      <c r="E586" s="29"/>
      <c r="F586" s="29">
        <v>445.5</v>
      </c>
      <c r="G586" s="29">
        <v>1</v>
      </c>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row>
    <row r="587" spans="1:189" x14ac:dyDescent="0.3">
      <c r="A587" s="18" t="s">
        <v>6538</v>
      </c>
      <c r="B587" s="29">
        <v>183.84000000000003</v>
      </c>
      <c r="C587" s="29">
        <v>1</v>
      </c>
      <c r="D587" s="29">
        <v>260.44</v>
      </c>
      <c r="E587" s="29">
        <v>1</v>
      </c>
      <c r="F587" s="29">
        <v>444.28000000000003</v>
      </c>
      <c r="G587" s="29">
        <v>2</v>
      </c>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row>
    <row r="588" spans="1:189" x14ac:dyDescent="0.3">
      <c r="A588" s="18" t="s">
        <v>5620</v>
      </c>
      <c r="B588" s="29"/>
      <c r="C588" s="29"/>
      <c r="D588" s="29">
        <v>443.95</v>
      </c>
      <c r="E588" s="29">
        <v>2</v>
      </c>
      <c r="F588" s="29">
        <v>443.95</v>
      </c>
      <c r="G588" s="29">
        <v>2</v>
      </c>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row>
    <row r="589" spans="1:189" x14ac:dyDescent="0.3">
      <c r="A589" s="18" t="s">
        <v>6103</v>
      </c>
      <c r="B589" s="29"/>
      <c r="C589" s="29"/>
      <c r="D589" s="29">
        <v>435.15000000000003</v>
      </c>
      <c r="E589" s="29">
        <v>2</v>
      </c>
      <c r="F589" s="29">
        <v>435.15000000000003</v>
      </c>
      <c r="G589" s="29">
        <v>2</v>
      </c>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row>
    <row r="590" spans="1:189" x14ac:dyDescent="0.3">
      <c r="A590" s="18" t="s">
        <v>4729</v>
      </c>
      <c r="B590" s="29"/>
      <c r="C590" s="29"/>
      <c r="D590" s="29">
        <v>434.7</v>
      </c>
      <c r="E590" s="29">
        <v>1</v>
      </c>
      <c r="F590" s="29">
        <v>434.7</v>
      </c>
      <c r="G590" s="29">
        <v>1</v>
      </c>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row>
    <row r="591" spans="1:189" x14ac:dyDescent="0.3">
      <c r="A591" s="18" t="s">
        <v>4991</v>
      </c>
      <c r="B591" s="29"/>
      <c r="C591" s="29"/>
      <c r="D591" s="29">
        <v>434.7</v>
      </c>
      <c r="E591" s="29">
        <v>1</v>
      </c>
      <c r="F591" s="29">
        <v>434.7</v>
      </c>
      <c r="G591" s="29">
        <v>1</v>
      </c>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row>
    <row r="592" spans="1:189" x14ac:dyDescent="0.3">
      <c r="A592" s="18" t="s">
        <v>4989</v>
      </c>
      <c r="B592" s="29"/>
      <c r="C592" s="29"/>
      <c r="D592" s="29">
        <v>434.7</v>
      </c>
      <c r="E592" s="29">
        <v>1</v>
      </c>
      <c r="F592" s="29">
        <v>434.7</v>
      </c>
      <c r="G592" s="29">
        <v>1</v>
      </c>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row>
    <row r="593" spans="1:189" x14ac:dyDescent="0.3">
      <c r="A593" s="18" t="s">
        <v>4971</v>
      </c>
      <c r="B593" s="29"/>
      <c r="C593" s="29"/>
      <c r="D593" s="29">
        <v>434.7</v>
      </c>
      <c r="E593" s="29">
        <v>1</v>
      </c>
      <c r="F593" s="29">
        <v>434.7</v>
      </c>
      <c r="G593" s="29">
        <v>1</v>
      </c>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row>
    <row r="594" spans="1:189" x14ac:dyDescent="0.3">
      <c r="A594" s="18" t="s">
        <v>4657</v>
      </c>
      <c r="B594" s="29"/>
      <c r="C594" s="29"/>
      <c r="D594" s="29">
        <v>434.7</v>
      </c>
      <c r="E594" s="29">
        <v>1</v>
      </c>
      <c r="F594" s="29">
        <v>434.7</v>
      </c>
      <c r="G594" s="29">
        <v>1</v>
      </c>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row>
    <row r="595" spans="1:189" x14ac:dyDescent="0.3">
      <c r="A595" s="18" t="s">
        <v>4751</v>
      </c>
      <c r="B595" s="29"/>
      <c r="C595" s="29"/>
      <c r="D595" s="29">
        <v>434.7</v>
      </c>
      <c r="E595" s="29">
        <v>1</v>
      </c>
      <c r="F595" s="29">
        <v>434.7</v>
      </c>
      <c r="G595" s="29">
        <v>1</v>
      </c>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row>
    <row r="596" spans="1:189" x14ac:dyDescent="0.3">
      <c r="A596" s="18" t="s">
        <v>5731</v>
      </c>
      <c r="B596" s="29"/>
      <c r="C596" s="29"/>
      <c r="D596" s="29">
        <v>434.7</v>
      </c>
      <c r="E596" s="29">
        <v>1</v>
      </c>
      <c r="F596" s="29">
        <v>434.7</v>
      </c>
      <c r="G596" s="29">
        <v>1</v>
      </c>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row>
    <row r="597" spans="1:189" x14ac:dyDescent="0.3">
      <c r="A597" s="18" t="s">
        <v>5641</v>
      </c>
      <c r="B597" s="29"/>
      <c r="C597" s="29"/>
      <c r="D597" s="29">
        <v>434.7</v>
      </c>
      <c r="E597" s="29">
        <v>1</v>
      </c>
      <c r="F597" s="29">
        <v>434.7</v>
      </c>
      <c r="G597" s="29">
        <v>1</v>
      </c>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row>
    <row r="598" spans="1:189" x14ac:dyDescent="0.3">
      <c r="A598" s="18" t="s">
        <v>6176</v>
      </c>
      <c r="B598" s="29"/>
      <c r="C598" s="29"/>
      <c r="D598" s="29">
        <v>434.69999999999993</v>
      </c>
      <c r="E598" s="29">
        <v>3</v>
      </c>
      <c r="F598" s="29">
        <v>434.69999999999993</v>
      </c>
      <c r="G598" s="29">
        <v>3</v>
      </c>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row>
    <row r="599" spans="1:189" x14ac:dyDescent="0.3">
      <c r="A599" s="18" t="s">
        <v>5342</v>
      </c>
      <c r="B599" s="29"/>
      <c r="C599" s="29"/>
      <c r="D599" s="29">
        <v>433.77000000000004</v>
      </c>
      <c r="E599" s="29">
        <v>2</v>
      </c>
      <c r="F599" s="29">
        <v>433.77000000000004</v>
      </c>
      <c r="G599" s="29">
        <v>2</v>
      </c>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row>
    <row r="600" spans="1:189" x14ac:dyDescent="0.3">
      <c r="A600" s="18" t="s">
        <v>6581</v>
      </c>
      <c r="B600" s="29">
        <v>183.84000000000003</v>
      </c>
      <c r="C600" s="29">
        <v>1</v>
      </c>
      <c r="D600" s="29">
        <v>249.89</v>
      </c>
      <c r="E600" s="29">
        <v>2</v>
      </c>
      <c r="F600" s="29">
        <v>433.73</v>
      </c>
      <c r="G600" s="29">
        <v>3</v>
      </c>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row>
    <row r="601" spans="1:189" x14ac:dyDescent="0.3">
      <c r="A601" s="18" t="s">
        <v>1479</v>
      </c>
      <c r="B601" s="29">
        <v>426.24</v>
      </c>
      <c r="C601" s="29">
        <v>1</v>
      </c>
      <c r="D601" s="29"/>
      <c r="E601" s="29"/>
      <c r="F601" s="29">
        <v>426.24</v>
      </c>
      <c r="G601" s="29">
        <v>1</v>
      </c>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row>
    <row r="602" spans="1:189" x14ac:dyDescent="0.3">
      <c r="A602" s="18" t="s">
        <v>1932</v>
      </c>
      <c r="B602" s="29">
        <v>426.24</v>
      </c>
      <c r="C602" s="29">
        <v>1</v>
      </c>
      <c r="D602" s="29"/>
      <c r="E602" s="29"/>
      <c r="F602" s="29">
        <v>426.24</v>
      </c>
      <c r="G602" s="29">
        <v>1</v>
      </c>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row>
    <row r="603" spans="1:189" x14ac:dyDescent="0.3">
      <c r="A603" s="18" t="s">
        <v>2949</v>
      </c>
      <c r="B603" s="29"/>
      <c r="C603" s="29"/>
      <c r="D603" s="29">
        <v>426.24</v>
      </c>
      <c r="E603" s="29">
        <v>1</v>
      </c>
      <c r="F603" s="29">
        <v>426.24</v>
      </c>
      <c r="G603" s="29">
        <v>1</v>
      </c>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row>
    <row r="604" spans="1:189" x14ac:dyDescent="0.3">
      <c r="A604" s="18" t="s">
        <v>2871</v>
      </c>
      <c r="B604" s="29"/>
      <c r="C604" s="29"/>
      <c r="D604" s="29">
        <v>426.24</v>
      </c>
      <c r="E604" s="29">
        <v>1</v>
      </c>
      <c r="F604" s="29">
        <v>426.24</v>
      </c>
      <c r="G604" s="29">
        <v>1</v>
      </c>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row>
    <row r="605" spans="1:189" x14ac:dyDescent="0.3">
      <c r="A605" s="18" t="s">
        <v>2831</v>
      </c>
      <c r="B605" s="29"/>
      <c r="C605" s="29"/>
      <c r="D605" s="29">
        <v>426.24</v>
      </c>
      <c r="E605" s="29">
        <v>1</v>
      </c>
      <c r="F605" s="29">
        <v>426.24</v>
      </c>
      <c r="G605" s="29">
        <v>1</v>
      </c>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row>
    <row r="606" spans="1:189" x14ac:dyDescent="0.3">
      <c r="A606" s="18" t="s">
        <v>2715</v>
      </c>
      <c r="B606" s="29"/>
      <c r="C606" s="29"/>
      <c r="D606" s="29">
        <v>426.24</v>
      </c>
      <c r="E606" s="29">
        <v>1</v>
      </c>
      <c r="F606" s="29">
        <v>426.24</v>
      </c>
      <c r="G606" s="29">
        <v>1</v>
      </c>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row>
    <row r="607" spans="1:189" x14ac:dyDescent="0.3">
      <c r="A607" s="18" t="s">
        <v>3411</v>
      </c>
      <c r="B607" s="29"/>
      <c r="C607" s="29"/>
      <c r="D607" s="29">
        <v>426.24</v>
      </c>
      <c r="E607" s="29">
        <v>1</v>
      </c>
      <c r="F607" s="29">
        <v>426.24</v>
      </c>
      <c r="G607" s="29">
        <v>1</v>
      </c>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row>
    <row r="608" spans="1:189" x14ac:dyDescent="0.3">
      <c r="A608" s="18" t="s">
        <v>4315</v>
      </c>
      <c r="B608" s="29"/>
      <c r="C608" s="29"/>
      <c r="D608" s="29">
        <v>426.24</v>
      </c>
      <c r="E608" s="29">
        <v>1</v>
      </c>
      <c r="F608" s="29">
        <v>426.24</v>
      </c>
      <c r="G608" s="29">
        <v>1</v>
      </c>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row>
    <row r="609" spans="1:189" x14ac:dyDescent="0.3">
      <c r="A609" s="18" t="s">
        <v>5057</v>
      </c>
      <c r="B609" s="29"/>
      <c r="C609" s="29"/>
      <c r="D609" s="29">
        <v>426.24</v>
      </c>
      <c r="E609" s="29">
        <v>1</v>
      </c>
      <c r="F609" s="29">
        <v>426.24</v>
      </c>
      <c r="G609" s="29">
        <v>1</v>
      </c>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row>
    <row r="610" spans="1:189" x14ac:dyDescent="0.3">
      <c r="A610" s="18" t="s">
        <v>5345</v>
      </c>
      <c r="B610" s="29"/>
      <c r="C610" s="29"/>
      <c r="D610" s="29">
        <v>424.35</v>
      </c>
      <c r="E610" s="29">
        <v>2</v>
      </c>
      <c r="F610" s="29">
        <v>424.35</v>
      </c>
      <c r="G610" s="29">
        <v>2</v>
      </c>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row>
    <row r="611" spans="1:189" x14ac:dyDescent="0.3">
      <c r="A611" s="18" t="s">
        <v>711</v>
      </c>
      <c r="B611" s="29">
        <v>183.84000000000003</v>
      </c>
      <c r="C611" s="29">
        <v>1</v>
      </c>
      <c r="D611" s="29">
        <v>238.05</v>
      </c>
      <c r="E611" s="29">
        <v>1</v>
      </c>
      <c r="F611" s="29">
        <v>421.89000000000004</v>
      </c>
      <c r="G611" s="29">
        <v>2</v>
      </c>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row>
    <row r="612" spans="1:189" x14ac:dyDescent="0.3">
      <c r="A612" s="18" t="s">
        <v>6688</v>
      </c>
      <c r="B612" s="29">
        <v>183.84000000000003</v>
      </c>
      <c r="C612" s="29">
        <v>1</v>
      </c>
      <c r="D612" s="29">
        <v>238.05</v>
      </c>
      <c r="E612" s="29">
        <v>1</v>
      </c>
      <c r="F612" s="29">
        <v>421.89000000000004</v>
      </c>
      <c r="G612" s="29">
        <v>2</v>
      </c>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row>
    <row r="613" spans="1:189" x14ac:dyDescent="0.3">
      <c r="A613" s="18" t="s">
        <v>5077</v>
      </c>
      <c r="B613" s="29"/>
      <c r="C613" s="29"/>
      <c r="D613" s="29">
        <v>420.87</v>
      </c>
      <c r="E613" s="29">
        <v>2</v>
      </c>
      <c r="F613" s="29">
        <v>420.87</v>
      </c>
      <c r="G613" s="29">
        <v>2</v>
      </c>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row>
    <row r="614" spans="1:189" x14ac:dyDescent="0.3">
      <c r="A614" s="18" t="s">
        <v>2049</v>
      </c>
      <c r="B614" s="29">
        <v>419.76</v>
      </c>
      <c r="C614" s="29">
        <v>1</v>
      </c>
      <c r="D614" s="29"/>
      <c r="E614" s="29"/>
      <c r="F614" s="29">
        <v>419.76</v>
      </c>
      <c r="G614" s="29">
        <v>1</v>
      </c>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row>
    <row r="615" spans="1:189" x14ac:dyDescent="0.3">
      <c r="A615" s="18" t="s">
        <v>2032</v>
      </c>
      <c r="B615" s="29">
        <v>419.76</v>
      </c>
      <c r="C615" s="29">
        <v>1</v>
      </c>
      <c r="D615" s="29"/>
      <c r="E615" s="29"/>
      <c r="F615" s="29">
        <v>419.76</v>
      </c>
      <c r="G615" s="29">
        <v>1</v>
      </c>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row>
    <row r="616" spans="1:189" x14ac:dyDescent="0.3">
      <c r="A616" s="18" t="s">
        <v>2058</v>
      </c>
      <c r="B616" s="29">
        <v>419.76</v>
      </c>
      <c r="C616" s="29">
        <v>1</v>
      </c>
      <c r="D616" s="29"/>
      <c r="E616" s="29"/>
      <c r="F616" s="29">
        <v>419.76</v>
      </c>
      <c r="G616" s="29">
        <v>1</v>
      </c>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row>
    <row r="617" spans="1:189" x14ac:dyDescent="0.3">
      <c r="A617" s="18" t="s">
        <v>3263</v>
      </c>
      <c r="B617" s="29"/>
      <c r="C617" s="29"/>
      <c r="D617" s="29">
        <v>419.76</v>
      </c>
      <c r="E617" s="29">
        <v>1</v>
      </c>
      <c r="F617" s="29">
        <v>419.76</v>
      </c>
      <c r="G617" s="29">
        <v>1</v>
      </c>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row>
    <row r="618" spans="1:189" x14ac:dyDescent="0.3">
      <c r="A618" s="18" t="s">
        <v>3227</v>
      </c>
      <c r="B618" s="29"/>
      <c r="C618" s="29"/>
      <c r="D618" s="29">
        <v>419.76</v>
      </c>
      <c r="E618" s="29">
        <v>1</v>
      </c>
      <c r="F618" s="29">
        <v>419.76</v>
      </c>
      <c r="G618" s="29">
        <v>1</v>
      </c>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row>
    <row r="619" spans="1:189" x14ac:dyDescent="0.3">
      <c r="A619" s="18" t="s">
        <v>2025</v>
      </c>
      <c r="B619" s="29">
        <v>419.76</v>
      </c>
      <c r="C619" s="29">
        <v>1</v>
      </c>
      <c r="D619" s="29"/>
      <c r="E619" s="29"/>
      <c r="F619" s="29">
        <v>419.76</v>
      </c>
      <c r="G619" s="29">
        <v>1</v>
      </c>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row>
    <row r="620" spans="1:189" x14ac:dyDescent="0.3">
      <c r="A620" s="18" t="s">
        <v>3709</v>
      </c>
      <c r="B620" s="29"/>
      <c r="C620" s="29"/>
      <c r="D620" s="29">
        <v>419.76</v>
      </c>
      <c r="E620" s="29">
        <v>1</v>
      </c>
      <c r="F620" s="29">
        <v>419.76</v>
      </c>
      <c r="G620" s="29">
        <v>1</v>
      </c>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row>
    <row r="621" spans="1:189" x14ac:dyDescent="0.3">
      <c r="A621" s="18" t="s">
        <v>3689</v>
      </c>
      <c r="B621" s="29"/>
      <c r="C621" s="29"/>
      <c r="D621" s="29">
        <v>419.76</v>
      </c>
      <c r="E621" s="29">
        <v>1</v>
      </c>
      <c r="F621" s="29">
        <v>419.76</v>
      </c>
      <c r="G621" s="29">
        <v>1</v>
      </c>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row>
    <row r="622" spans="1:189" x14ac:dyDescent="0.3">
      <c r="A622" s="18" t="s">
        <v>1426</v>
      </c>
      <c r="B622" s="29">
        <v>419.76</v>
      </c>
      <c r="C622" s="29">
        <v>1</v>
      </c>
      <c r="D622" s="29"/>
      <c r="E622" s="29"/>
      <c r="F622" s="29">
        <v>419.76</v>
      </c>
      <c r="G622" s="29">
        <v>1</v>
      </c>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row>
    <row r="623" spans="1:189" x14ac:dyDescent="0.3">
      <c r="A623" s="18" t="s">
        <v>1390</v>
      </c>
      <c r="B623" s="29">
        <v>419.76</v>
      </c>
      <c r="C623" s="29">
        <v>1</v>
      </c>
      <c r="D623" s="29"/>
      <c r="E623" s="29"/>
      <c r="F623" s="29">
        <v>419.76</v>
      </c>
      <c r="G623" s="29">
        <v>1</v>
      </c>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row>
    <row r="624" spans="1:189" x14ac:dyDescent="0.3">
      <c r="A624" s="18" t="s">
        <v>2508</v>
      </c>
      <c r="B624" s="29"/>
      <c r="C624" s="29"/>
      <c r="D624" s="29">
        <v>419.76</v>
      </c>
      <c r="E624" s="29">
        <v>1</v>
      </c>
      <c r="F624" s="29">
        <v>419.76</v>
      </c>
      <c r="G624" s="29">
        <v>1</v>
      </c>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row>
    <row r="625" spans="1:189" x14ac:dyDescent="0.3">
      <c r="A625" s="18" t="s">
        <v>2490</v>
      </c>
      <c r="B625" s="29"/>
      <c r="C625" s="29"/>
      <c r="D625" s="29">
        <v>419.76</v>
      </c>
      <c r="E625" s="29">
        <v>1</v>
      </c>
      <c r="F625" s="29">
        <v>419.76</v>
      </c>
      <c r="G625" s="29">
        <v>1</v>
      </c>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row>
    <row r="626" spans="1:189" x14ac:dyDescent="0.3">
      <c r="A626" s="18" t="s">
        <v>1063</v>
      </c>
      <c r="B626" s="29">
        <v>419.76</v>
      </c>
      <c r="C626" s="29">
        <v>1</v>
      </c>
      <c r="D626" s="29"/>
      <c r="E626" s="29"/>
      <c r="F626" s="29">
        <v>419.76</v>
      </c>
      <c r="G626" s="29">
        <v>1</v>
      </c>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row>
    <row r="627" spans="1:189" x14ac:dyDescent="0.3">
      <c r="A627" s="18" t="s">
        <v>5483</v>
      </c>
      <c r="B627" s="29"/>
      <c r="C627" s="29"/>
      <c r="D627" s="29">
        <v>419.76</v>
      </c>
      <c r="E627" s="29">
        <v>1</v>
      </c>
      <c r="F627" s="29">
        <v>419.76</v>
      </c>
      <c r="G627" s="29">
        <v>1</v>
      </c>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row>
    <row r="628" spans="1:189" x14ac:dyDescent="0.3">
      <c r="A628" s="18" t="s">
        <v>1634</v>
      </c>
      <c r="B628" s="29">
        <v>419.76</v>
      </c>
      <c r="C628" s="29">
        <v>1</v>
      </c>
      <c r="D628" s="29"/>
      <c r="E628" s="29"/>
      <c r="F628" s="29">
        <v>419.76</v>
      </c>
      <c r="G628" s="29">
        <v>1</v>
      </c>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row>
    <row r="629" spans="1:189" x14ac:dyDescent="0.3">
      <c r="A629" s="18" t="s">
        <v>5501</v>
      </c>
      <c r="B629" s="29"/>
      <c r="C629" s="29"/>
      <c r="D629" s="29">
        <v>419.76</v>
      </c>
      <c r="E629" s="29">
        <v>1</v>
      </c>
      <c r="F629" s="29">
        <v>419.76</v>
      </c>
      <c r="G629" s="29">
        <v>1</v>
      </c>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row>
    <row r="630" spans="1:189" x14ac:dyDescent="0.3">
      <c r="A630" s="18" t="s">
        <v>4276</v>
      </c>
      <c r="B630" s="29"/>
      <c r="C630" s="29"/>
      <c r="D630" s="29">
        <v>419.76</v>
      </c>
      <c r="E630" s="29">
        <v>1</v>
      </c>
      <c r="F630" s="29">
        <v>419.76</v>
      </c>
      <c r="G630" s="29">
        <v>1</v>
      </c>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row>
    <row r="631" spans="1:189" x14ac:dyDescent="0.3">
      <c r="A631" s="18" t="s">
        <v>1640</v>
      </c>
      <c r="B631" s="29">
        <v>419.76</v>
      </c>
      <c r="C631" s="29">
        <v>1</v>
      </c>
      <c r="D631" s="29"/>
      <c r="E631" s="29"/>
      <c r="F631" s="29">
        <v>419.76</v>
      </c>
      <c r="G631" s="29">
        <v>1</v>
      </c>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row>
    <row r="632" spans="1:189" x14ac:dyDescent="0.3">
      <c r="A632" s="18" t="s">
        <v>2651</v>
      </c>
      <c r="B632" s="29"/>
      <c r="C632" s="29"/>
      <c r="D632" s="29">
        <v>419.76</v>
      </c>
      <c r="E632" s="29">
        <v>1</v>
      </c>
      <c r="F632" s="29">
        <v>419.76</v>
      </c>
      <c r="G632" s="29">
        <v>1</v>
      </c>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row>
    <row r="633" spans="1:189" x14ac:dyDescent="0.3">
      <c r="A633" s="18" t="s">
        <v>1936</v>
      </c>
      <c r="B633" s="29">
        <v>419.76</v>
      </c>
      <c r="C633" s="29">
        <v>1</v>
      </c>
      <c r="D633" s="29"/>
      <c r="E633" s="29"/>
      <c r="F633" s="29">
        <v>419.76</v>
      </c>
      <c r="G633" s="29">
        <v>1</v>
      </c>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row>
    <row r="634" spans="1:189" x14ac:dyDescent="0.3">
      <c r="A634" s="18" t="s">
        <v>1531</v>
      </c>
      <c r="B634" s="29">
        <v>419.76</v>
      </c>
      <c r="C634" s="29">
        <v>1</v>
      </c>
      <c r="D634" s="29"/>
      <c r="E634" s="29"/>
      <c r="F634" s="29">
        <v>419.76</v>
      </c>
      <c r="G634" s="29">
        <v>1</v>
      </c>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row>
    <row r="635" spans="1:189" x14ac:dyDescent="0.3">
      <c r="A635" s="18" t="s">
        <v>1556</v>
      </c>
      <c r="B635" s="29">
        <v>419.76</v>
      </c>
      <c r="C635" s="29">
        <v>1</v>
      </c>
      <c r="D635" s="29"/>
      <c r="E635" s="29"/>
      <c r="F635" s="29">
        <v>419.76</v>
      </c>
      <c r="G635" s="29">
        <v>1</v>
      </c>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row>
    <row r="636" spans="1:189" x14ac:dyDescent="0.3">
      <c r="A636" s="18" t="s">
        <v>1544</v>
      </c>
      <c r="B636" s="29">
        <v>419.76</v>
      </c>
      <c r="C636" s="29">
        <v>1</v>
      </c>
      <c r="D636" s="29"/>
      <c r="E636" s="29"/>
      <c r="F636" s="29">
        <v>419.76</v>
      </c>
      <c r="G636" s="29">
        <v>1</v>
      </c>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row>
    <row r="637" spans="1:189" x14ac:dyDescent="0.3">
      <c r="A637" s="18" t="s">
        <v>5469</v>
      </c>
      <c r="B637" s="29"/>
      <c r="C637" s="29"/>
      <c r="D637" s="29">
        <v>417.93</v>
      </c>
      <c r="E637" s="29">
        <v>2</v>
      </c>
      <c r="F637" s="29">
        <v>417.93</v>
      </c>
      <c r="G637" s="29">
        <v>2</v>
      </c>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row>
    <row r="638" spans="1:189" x14ac:dyDescent="0.3">
      <c r="A638" s="18" t="s">
        <v>5234</v>
      </c>
      <c r="B638" s="29"/>
      <c r="C638" s="29"/>
      <c r="D638" s="29">
        <v>411.48</v>
      </c>
      <c r="E638" s="29">
        <v>3</v>
      </c>
      <c r="F638" s="29">
        <v>411.48</v>
      </c>
      <c r="G638" s="29">
        <v>3</v>
      </c>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row>
    <row r="639" spans="1:189" x14ac:dyDescent="0.3">
      <c r="A639" s="18" t="s">
        <v>3261</v>
      </c>
      <c r="B639" s="29"/>
      <c r="C639" s="29"/>
      <c r="D639" s="29">
        <v>411.09000000000003</v>
      </c>
      <c r="E639" s="29">
        <v>1</v>
      </c>
      <c r="F639" s="29">
        <v>411.09000000000003</v>
      </c>
      <c r="G639" s="29">
        <v>1</v>
      </c>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row>
    <row r="640" spans="1:189" x14ac:dyDescent="0.3">
      <c r="A640" s="18" t="s">
        <v>1385</v>
      </c>
      <c r="B640" s="29">
        <v>411.09000000000003</v>
      </c>
      <c r="C640" s="29">
        <v>1</v>
      </c>
      <c r="D640" s="29"/>
      <c r="E640" s="29"/>
      <c r="F640" s="29">
        <v>411.09000000000003</v>
      </c>
      <c r="G640" s="29">
        <v>1</v>
      </c>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row>
    <row r="641" spans="1:189" x14ac:dyDescent="0.3">
      <c r="A641" s="18" t="s">
        <v>2174</v>
      </c>
      <c r="B641" s="29"/>
      <c r="C641" s="29"/>
      <c r="D641" s="29">
        <v>411.09000000000003</v>
      </c>
      <c r="E641" s="29">
        <v>1</v>
      </c>
      <c r="F641" s="29">
        <v>411.09000000000003</v>
      </c>
      <c r="G641" s="29">
        <v>1</v>
      </c>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row>
    <row r="642" spans="1:189" x14ac:dyDescent="0.3">
      <c r="A642" s="18" t="s">
        <v>2030</v>
      </c>
      <c r="B642" s="29">
        <v>411.09000000000003</v>
      </c>
      <c r="C642" s="29">
        <v>1</v>
      </c>
      <c r="D642" s="29"/>
      <c r="E642" s="29"/>
      <c r="F642" s="29">
        <v>411.09000000000003</v>
      </c>
      <c r="G642" s="29">
        <v>1</v>
      </c>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row>
    <row r="643" spans="1:189" x14ac:dyDescent="0.3">
      <c r="A643" s="18" t="s">
        <v>1380</v>
      </c>
      <c r="B643" s="29">
        <v>411.09000000000003</v>
      </c>
      <c r="C643" s="29">
        <v>1</v>
      </c>
      <c r="D643" s="29"/>
      <c r="E643" s="29"/>
      <c r="F643" s="29">
        <v>411.09000000000003</v>
      </c>
      <c r="G643" s="29">
        <v>1</v>
      </c>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row>
    <row r="644" spans="1:189" x14ac:dyDescent="0.3">
      <c r="A644" s="18" t="s">
        <v>3639</v>
      </c>
      <c r="B644" s="29"/>
      <c r="C644" s="29"/>
      <c r="D644" s="29">
        <v>411.09000000000003</v>
      </c>
      <c r="E644" s="29">
        <v>1</v>
      </c>
      <c r="F644" s="29">
        <v>411.09000000000003</v>
      </c>
      <c r="G644" s="29">
        <v>1</v>
      </c>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row>
    <row r="645" spans="1:189" x14ac:dyDescent="0.3">
      <c r="A645" s="18" t="s">
        <v>3673</v>
      </c>
      <c r="B645" s="29"/>
      <c r="C645" s="29"/>
      <c r="D645" s="29">
        <v>411.09000000000003</v>
      </c>
      <c r="E645" s="29">
        <v>1</v>
      </c>
      <c r="F645" s="29">
        <v>411.09000000000003</v>
      </c>
      <c r="G645" s="29">
        <v>1</v>
      </c>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row>
    <row r="646" spans="1:189" x14ac:dyDescent="0.3">
      <c r="A646" s="18" t="s">
        <v>3655</v>
      </c>
      <c r="B646" s="29"/>
      <c r="C646" s="29"/>
      <c r="D646" s="29">
        <v>411.09000000000003</v>
      </c>
      <c r="E646" s="29">
        <v>1</v>
      </c>
      <c r="F646" s="29">
        <v>411.09000000000003</v>
      </c>
      <c r="G646" s="29">
        <v>1</v>
      </c>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row>
    <row r="647" spans="1:189" x14ac:dyDescent="0.3">
      <c r="A647" s="18" t="s">
        <v>3675</v>
      </c>
      <c r="B647" s="29"/>
      <c r="C647" s="29"/>
      <c r="D647" s="29">
        <v>411.09000000000003</v>
      </c>
      <c r="E647" s="29">
        <v>1</v>
      </c>
      <c r="F647" s="29">
        <v>411.09000000000003</v>
      </c>
      <c r="G647" s="29">
        <v>1</v>
      </c>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row>
    <row r="648" spans="1:189" x14ac:dyDescent="0.3">
      <c r="A648" s="18" t="s">
        <v>1834</v>
      </c>
      <c r="B648" s="29">
        <v>411.09000000000003</v>
      </c>
      <c r="C648" s="29">
        <v>1</v>
      </c>
      <c r="D648" s="29"/>
      <c r="E648" s="29"/>
      <c r="F648" s="29">
        <v>411.09000000000003</v>
      </c>
      <c r="G648" s="29">
        <v>1</v>
      </c>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row>
    <row r="649" spans="1:189" x14ac:dyDescent="0.3">
      <c r="A649" s="18" t="s">
        <v>4313</v>
      </c>
      <c r="B649" s="29"/>
      <c r="C649" s="29"/>
      <c r="D649" s="29">
        <v>411.09000000000003</v>
      </c>
      <c r="E649" s="29">
        <v>1</v>
      </c>
      <c r="F649" s="29">
        <v>411.09000000000003</v>
      </c>
      <c r="G649" s="29">
        <v>1</v>
      </c>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row>
    <row r="650" spans="1:189" x14ac:dyDescent="0.3">
      <c r="A650" s="18" t="s">
        <v>4319</v>
      </c>
      <c r="B650" s="29"/>
      <c r="C650" s="29"/>
      <c r="D650" s="29">
        <v>411.09000000000003</v>
      </c>
      <c r="E650" s="29">
        <v>1</v>
      </c>
      <c r="F650" s="29">
        <v>411.09000000000003</v>
      </c>
      <c r="G650" s="29">
        <v>1</v>
      </c>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row>
    <row r="651" spans="1:189" x14ac:dyDescent="0.3">
      <c r="A651" s="18" t="s">
        <v>4295</v>
      </c>
      <c r="B651" s="29"/>
      <c r="C651" s="29"/>
      <c r="D651" s="29">
        <v>411.09000000000003</v>
      </c>
      <c r="E651" s="29">
        <v>1</v>
      </c>
      <c r="F651" s="29">
        <v>411.09000000000003</v>
      </c>
      <c r="G651" s="29">
        <v>1</v>
      </c>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row>
    <row r="652" spans="1:189" x14ac:dyDescent="0.3">
      <c r="A652" s="18" t="s">
        <v>4208</v>
      </c>
      <c r="B652" s="29"/>
      <c r="C652" s="29"/>
      <c r="D652" s="29">
        <v>411.09000000000003</v>
      </c>
      <c r="E652" s="29">
        <v>1</v>
      </c>
      <c r="F652" s="29">
        <v>411.09000000000003</v>
      </c>
      <c r="G652" s="29">
        <v>1</v>
      </c>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row>
    <row r="653" spans="1:189" x14ac:dyDescent="0.3">
      <c r="A653" s="18" t="s">
        <v>4375</v>
      </c>
      <c r="B653" s="29"/>
      <c r="C653" s="29"/>
      <c r="D653" s="29">
        <v>411.09000000000003</v>
      </c>
      <c r="E653" s="29">
        <v>1</v>
      </c>
      <c r="F653" s="29">
        <v>411.09000000000003</v>
      </c>
      <c r="G653" s="29">
        <v>1</v>
      </c>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row>
    <row r="654" spans="1:189" x14ac:dyDescent="0.3">
      <c r="A654" s="18" t="s">
        <v>5325</v>
      </c>
      <c r="B654" s="29"/>
      <c r="C654" s="29"/>
      <c r="D654" s="29">
        <v>411.09000000000003</v>
      </c>
      <c r="E654" s="29">
        <v>1</v>
      </c>
      <c r="F654" s="29">
        <v>411.09000000000003</v>
      </c>
      <c r="G654" s="29">
        <v>1</v>
      </c>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row>
    <row r="655" spans="1:189" x14ac:dyDescent="0.3">
      <c r="A655" s="18" t="s">
        <v>5269</v>
      </c>
      <c r="B655" s="29"/>
      <c r="C655" s="29"/>
      <c r="D655" s="29">
        <v>411.09000000000003</v>
      </c>
      <c r="E655" s="29">
        <v>1</v>
      </c>
      <c r="F655" s="29">
        <v>411.09000000000003</v>
      </c>
      <c r="G655" s="29">
        <v>1</v>
      </c>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row>
    <row r="656" spans="1:189" x14ac:dyDescent="0.3">
      <c r="A656" s="18" t="s">
        <v>6467</v>
      </c>
      <c r="B656" s="29">
        <v>149.76000000000002</v>
      </c>
      <c r="C656" s="29">
        <v>1</v>
      </c>
      <c r="D656" s="29">
        <v>260.44</v>
      </c>
      <c r="E656" s="29">
        <v>1</v>
      </c>
      <c r="F656" s="29">
        <v>410.20000000000005</v>
      </c>
      <c r="G656" s="29">
        <v>2</v>
      </c>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row>
    <row r="657" spans="1:189" x14ac:dyDescent="0.3">
      <c r="A657" s="18" t="s">
        <v>4252</v>
      </c>
      <c r="B657" s="29"/>
      <c r="C657" s="29"/>
      <c r="D657" s="29">
        <v>408.88</v>
      </c>
      <c r="E657" s="29">
        <v>1</v>
      </c>
      <c r="F657" s="29">
        <v>408.88</v>
      </c>
      <c r="G657" s="29">
        <v>1</v>
      </c>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row>
    <row r="658" spans="1:189" x14ac:dyDescent="0.3">
      <c r="A658" s="18" t="s">
        <v>2568</v>
      </c>
      <c r="B658" s="29"/>
      <c r="C658" s="29"/>
      <c r="D658" s="29">
        <v>408.88</v>
      </c>
      <c r="E658" s="29">
        <v>1</v>
      </c>
      <c r="F658" s="29">
        <v>408.88</v>
      </c>
      <c r="G658" s="29">
        <v>1</v>
      </c>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row>
    <row r="659" spans="1:189" x14ac:dyDescent="0.3">
      <c r="A659" s="18" t="s">
        <v>2925</v>
      </c>
      <c r="B659" s="29"/>
      <c r="C659" s="29"/>
      <c r="D659" s="29">
        <v>408.88</v>
      </c>
      <c r="E659" s="29">
        <v>1</v>
      </c>
      <c r="F659" s="29">
        <v>408.88</v>
      </c>
      <c r="G659" s="29">
        <v>1</v>
      </c>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row>
    <row r="660" spans="1:189" x14ac:dyDescent="0.3">
      <c r="A660" s="18" t="s">
        <v>2813</v>
      </c>
      <c r="B660" s="29"/>
      <c r="C660" s="29"/>
      <c r="D660" s="29">
        <v>408.88</v>
      </c>
      <c r="E660" s="29">
        <v>1</v>
      </c>
      <c r="F660" s="29">
        <v>408.88</v>
      </c>
      <c r="G660" s="29">
        <v>1</v>
      </c>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row>
    <row r="661" spans="1:189" x14ac:dyDescent="0.3">
      <c r="A661" s="18" t="s">
        <v>1493</v>
      </c>
      <c r="B661" s="29">
        <v>408.88</v>
      </c>
      <c r="C661" s="29">
        <v>1</v>
      </c>
      <c r="D661" s="29"/>
      <c r="E661" s="29"/>
      <c r="F661" s="29">
        <v>408.88</v>
      </c>
      <c r="G661" s="29">
        <v>1</v>
      </c>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row>
    <row r="662" spans="1:189" x14ac:dyDescent="0.3">
      <c r="A662" s="18" t="s">
        <v>1706</v>
      </c>
      <c r="B662" s="29">
        <v>408.88</v>
      </c>
      <c r="C662" s="29">
        <v>1</v>
      </c>
      <c r="D662" s="29"/>
      <c r="E662" s="29"/>
      <c r="F662" s="29">
        <v>408.88</v>
      </c>
      <c r="G662" s="29">
        <v>1</v>
      </c>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row>
    <row r="663" spans="1:189" x14ac:dyDescent="0.3">
      <c r="A663" s="18" t="s">
        <v>1510</v>
      </c>
      <c r="B663" s="29">
        <v>408.88</v>
      </c>
      <c r="C663" s="29">
        <v>1</v>
      </c>
      <c r="D663" s="29"/>
      <c r="E663" s="29"/>
      <c r="F663" s="29">
        <v>408.88</v>
      </c>
      <c r="G663" s="29">
        <v>1</v>
      </c>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row>
    <row r="664" spans="1:189" x14ac:dyDescent="0.3">
      <c r="A664" s="18" t="s">
        <v>2366</v>
      </c>
      <c r="B664" s="29"/>
      <c r="C664" s="29"/>
      <c r="D664" s="29">
        <v>408.88</v>
      </c>
      <c r="E664" s="29">
        <v>1</v>
      </c>
      <c r="F664" s="29">
        <v>408.88</v>
      </c>
      <c r="G664" s="29">
        <v>1</v>
      </c>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row>
    <row r="665" spans="1:189" x14ac:dyDescent="0.3">
      <c r="A665" s="18" t="s">
        <v>1514</v>
      </c>
      <c r="B665" s="29">
        <v>408.88</v>
      </c>
      <c r="C665" s="29">
        <v>1</v>
      </c>
      <c r="D665" s="29"/>
      <c r="E665" s="29"/>
      <c r="F665" s="29">
        <v>408.88</v>
      </c>
      <c r="G665" s="29">
        <v>1</v>
      </c>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row>
    <row r="666" spans="1:189" x14ac:dyDescent="0.3">
      <c r="A666" s="18" t="s">
        <v>1506</v>
      </c>
      <c r="B666" s="29">
        <v>408.88</v>
      </c>
      <c r="C666" s="29">
        <v>1</v>
      </c>
      <c r="D666" s="29"/>
      <c r="E666" s="29"/>
      <c r="F666" s="29">
        <v>408.88</v>
      </c>
      <c r="G666" s="29">
        <v>1</v>
      </c>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row>
    <row r="667" spans="1:189" x14ac:dyDescent="0.3">
      <c r="A667" s="18" t="s">
        <v>5271</v>
      </c>
      <c r="B667" s="29"/>
      <c r="C667" s="29"/>
      <c r="D667" s="29">
        <v>408.88</v>
      </c>
      <c r="E667" s="29">
        <v>1</v>
      </c>
      <c r="F667" s="29">
        <v>408.88</v>
      </c>
      <c r="G667" s="29">
        <v>1</v>
      </c>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row>
    <row r="668" spans="1:189" x14ac:dyDescent="0.3">
      <c r="A668" s="18" t="s">
        <v>5192</v>
      </c>
      <c r="B668" s="29"/>
      <c r="C668" s="29"/>
      <c r="D668" s="29">
        <v>408.88</v>
      </c>
      <c r="E668" s="29">
        <v>1</v>
      </c>
      <c r="F668" s="29">
        <v>408.88</v>
      </c>
      <c r="G668" s="29">
        <v>1</v>
      </c>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row>
    <row r="669" spans="1:189" x14ac:dyDescent="0.3">
      <c r="A669" s="18" t="s">
        <v>733</v>
      </c>
      <c r="B669" s="29">
        <v>72.239999999999995</v>
      </c>
      <c r="C669" s="29">
        <v>1</v>
      </c>
      <c r="D669" s="29">
        <v>336.2</v>
      </c>
      <c r="E669" s="29">
        <v>2</v>
      </c>
      <c r="F669" s="29">
        <v>408.43999999999994</v>
      </c>
      <c r="G669" s="29">
        <v>3</v>
      </c>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row>
    <row r="670" spans="1:189" x14ac:dyDescent="0.3">
      <c r="A670" s="18" t="s">
        <v>5380</v>
      </c>
      <c r="B670" s="29"/>
      <c r="C670" s="29"/>
      <c r="D670" s="29">
        <v>407.8</v>
      </c>
      <c r="E670" s="29">
        <v>2</v>
      </c>
      <c r="F670" s="29">
        <v>407.8</v>
      </c>
      <c r="G670" s="29">
        <v>2</v>
      </c>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row>
    <row r="671" spans="1:189" x14ac:dyDescent="0.3">
      <c r="A671" s="18" t="s">
        <v>6196</v>
      </c>
      <c r="B671" s="29"/>
      <c r="C671" s="29"/>
      <c r="D671" s="29">
        <v>404.32000000000005</v>
      </c>
      <c r="E671" s="29">
        <v>2</v>
      </c>
      <c r="F671" s="29">
        <v>404.32000000000005</v>
      </c>
      <c r="G671" s="29">
        <v>2</v>
      </c>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row>
    <row r="672" spans="1:189" x14ac:dyDescent="0.3">
      <c r="A672" s="18" t="s">
        <v>645</v>
      </c>
      <c r="B672" s="29">
        <v>201.15000000000003</v>
      </c>
      <c r="C672" s="29">
        <v>1</v>
      </c>
      <c r="D672" s="29">
        <v>202.99</v>
      </c>
      <c r="E672" s="29">
        <v>1</v>
      </c>
      <c r="F672" s="29">
        <v>404.14000000000004</v>
      </c>
      <c r="G672" s="29">
        <v>2</v>
      </c>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row>
    <row r="673" spans="1:189" x14ac:dyDescent="0.3">
      <c r="A673" s="18" t="s">
        <v>6691</v>
      </c>
      <c r="B673" s="29">
        <v>201.15000000000003</v>
      </c>
      <c r="C673" s="29">
        <v>1</v>
      </c>
      <c r="D673" s="29">
        <v>202.99</v>
      </c>
      <c r="E673" s="29">
        <v>1</v>
      </c>
      <c r="F673" s="29">
        <v>404.14000000000004</v>
      </c>
      <c r="G673" s="29">
        <v>2</v>
      </c>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row>
    <row r="674" spans="1:189" x14ac:dyDescent="0.3">
      <c r="A674" s="18" t="s">
        <v>637</v>
      </c>
      <c r="B674" s="29">
        <v>402.30000000000007</v>
      </c>
      <c r="C674" s="29">
        <v>2</v>
      </c>
      <c r="D674" s="29"/>
      <c r="E674" s="29"/>
      <c r="F674" s="29">
        <v>402.30000000000007</v>
      </c>
      <c r="G674" s="29">
        <v>2</v>
      </c>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row>
    <row r="675" spans="1:189" x14ac:dyDescent="0.3">
      <c r="A675" s="18" t="s">
        <v>5419</v>
      </c>
      <c r="B675" s="29"/>
      <c r="C675" s="29"/>
      <c r="D675" s="29">
        <v>399.5</v>
      </c>
      <c r="E675" s="29">
        <v>2</v>
      </c>
      <c r="F675" s="29">
        <v>399.5</v>
      </c>
      <c r="G675" s="29">
        <v>2</v>
      </c>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row>
    <row r="676" spans="1:189" x14ac:dyDescent="0.3">
      <c r="A676" s="18" t="s">
        <v>6418</v>
      </c>
      <c r="B676" s="29">
        <v>166.77000000000004</v>
      </c>
      <c r="C676" s="29">
        <v>1</v>
      </c>
      <c r="D676" s="29">
        <v>232.17000000000002</v>
      </c>
      <c r="E676" s="29">
        <v>1</v>
      </c>
      <c r="F676" s="29">
        <v>398.94000000000005</v>
      </c>
      <c r="G676" s="29">
        <v>2</v>
      </c>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row>
    <row r="677" spans="1:189" x14ac:dyDescent="0.3">
      <c r="A677" s="18" t="s">
        <v>6682</v>
      </c>
      <c r="B677" s="29">
        <v>166.77000000000004</v>
      </c>
      <c r="C677" s="29">
        <v>1</v>
      </c>
      <c r="D677" s="29">
        <v>232.17000000000002</v>
      </c>
      <c r="E677" s="29">
        <v>1</v>
      </c>
      <c r="F677" s="29">
        <v>398.94000000000005</v>
      </c>
      <c r="G677" s="29">
        <v>2</v>
      </c>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row>
    <row r="678" spans="1:189" x14ac:dyDescent="0.3">
      <c r="A678" s="18" t="s">
        <v>178</v>
      </c>
      <c r="B678" s="29"/>
      <c r="C678" s="29"/>
      <c r="D678" s="29">
        <v>394.45</v>
      </c>
      <c r="E678" s="29">
        <v>1</v>
      </c>
      <c r="F678" s="29">
        <v>394.45</v>
      </c>
      <c r="G678" s="29">
        <v>1</v>
      </c>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row>
    <row r="679" spans="1:189" x14ac:dyDescent="0.3">
      <c r="A679" s="18" t="s">
        <v>6549</v>
      </c>
      <c r="B679" s="29">
        <v>221.04000000000002</v>
      </c>
      <c r="C679" s="29">
        <v>2</v>
      </c>
      <c r="D679" s="29">
        <v>172.2</v>
      </c>
      <c r="E679" s="29">
        <v>1</v>
      </c>
      <c r="F679" s="29">
        <v>393.24</v>
      </c>
      <c r="G679" s="29">
        <v>3</v>
      </c>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row>
    <row r="680" spans="1:189" x14ac:dyDescent="0.3">
      <c r="A680" s="18" t="s">
        <v>2086</v>
      </c>
      <c r="B680" s="29">
        <v>392.74</v>
      </c>
      <c r="C680" s="29">
        <v>1</v>
      </c>
      <c r="D680" s="29"/>
      <c r="E680" s="29"/>
      <c r="F680" s="29">
        <v>392.74</v>
      </c>
      <c r="G680" s="29">
        <v>1</v>
      </c>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row>
    <row r="681" spans="1:189" x14ac:dyDescent="0.3">
      <c r="A681" s="18" t="s">
        <v>2653</v>
      </c>
      <c r="B681" s="29"/>
      <c r="C681" s="29"/>
      <c r="D681" s="29">
        <v>392.74</v>
      </c>
      <c r="E681" s="29">
        <v>1</v>
      </c>
      <c r="F681" s="29">
        <v>392.74</v>
      </c>
      <c r="G681" s="29">
        <v>1</v>
      </c>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row>
    <row r="682" spans="1:189" x14ac:dyDescent="0.3">
      <c r="A682" s="18" t="s">
        <v>1094</v>
      </c>
      <c r="B682" s="29">
        <v>392.74</v>
      </c>
      <c r="C682" s="29">
        <v>1</v>
      </c>
      <c r="D682" s="29"/>
      <c r="E682" s="29"/>
      <c r="F682" s="29">
        <v>392.74</v>
      </c>
      <c r="G682" s="29">
        <v>1</v>
      </c>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row>
    <row r="683" spans="1:189" x14ac:dyDescent="0.3">
      <c r="A683" s="18" t="s">
        <v>1204</v>
      </c>
      <c r="B683" s="29">
        <v>392.74</v>
      </c>
      <c r="C683" s="29">
        <v>1</v>
      </c>
      <c r="D683" s="29"/>
      <c r="E683" s="29"/>
      <c r="F683" s="29">
        <v>392.74</v>
      </c>
      <c r="G683" s="29">
        <v>1</v>
      </c>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row>
    <row r="684" spans="1:189" x14ac:dyDescent="0.3">
      <c r="A684" s="18" t="s">
        <v>3459</v>
      </c>
      <c r="B684" s="29"/>
      <c r="C684" s="29"/>
      <c r="D684" s="29">
        <v>392.74</v>
      </c>
      <c r="E684" s="29">
        <v>1</v>
      </c>
      <c r="F684" s="29">
        <v>392.74</v>
      </c>
      <c r="G684" s="29">
        <v>1</v>
      </c>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row>
    <row r="685" spans="1:189" x14ac:dyDescent="0.3">
      <c r="A685" s="18" t="s">
        <v>2803</v>
      </c>
      <c r="B685" s="29"/>
      <c r="C685" s="29"/>
      <c r="D685" s="29">
        <v>392.74</v>
      </c>
      <c r="E685" s="29">
        <v>1</v>
      </c>
      <c r="F685" s="29">
        <v>392.74</v>
      </c>
      <c r="G685" s="29">
        <v>1</v>
      </c>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row>
    <row r="686" spans="1:189" x14ac:dyDescent="0.3">
      <c r="A686" s="18" t="s">
        <v>4321</v>
      </c>
      <c r="B686" s="29"/>
      <c r="C686" s="29"/>
      <c r="D686" s="29">
        <v>392.74</v>
      </c>
      <c r="E686" s="29">
        <v>1</v>
      </c>
      <c r="F686" s="29">
        <v>392.74</v>
      </c>
      <c r="G686" s="29">
        <v>1</v>
      </c>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row>
    <row r="687" spans="1:189" x14ac:dyDescent="0.3">
      <c r="A687" s="18" t="s">
        <v>4297</v>
      </c>
      <c r="B687" s="29"/>
      <c r="C687" s="29"/>
      <c r="D687" s="29">
        <v>392.74</v>
      </c>
      <c r="E687" s="29">
        <v>1</v>
      </c>
      <c r="F687" s="29">
        <v>392.74</v>
      </c>
      <c r="G687" s="29">
        <v>1</v>
      </c>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row>
    <row r="688" spans="1:189" x14ac:dyDescent="0.3">
      <c r="A688" s="18" t="s">
        <v>1642</v>
      </c>
      <c r="B688" s="29">
        <v>392.74</v>
      </c>
      <c r="C688" s="29">
        <v>1</v>
      </c>
      <c r="D688" s="29"/>
      <c r="E688" s="29"/>
      <c r="F688" s="29">
        <v>392.74</v>
      </c>
      <c r="G688" s="29">
        <v>1</v>
      </c>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row>
    <row r="689" spans="1:189" x14ac:dyDescent="0.3">
      <c r="A689" s="18" t="s">
        <v>5215</v>
      </c>
      <c r="B689" s="29"/>
      <c r="C689" s="29"/>
      <c r="D689" s="29">
        <v>392.74</v>
      </c>
      <c r="E689" s="29">
        <v>1</v>
      </c>
      <c r="F689" s="29">
        <v>392.74</v>
      </c>
      <c r="G689" s="29">
        <v>1</v>
      </c>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row>
    <row r="690" spans="1:189" x14ac:dyDescent="0.3">
      <c r="A690" s="18" t="s">
        <v>6725</v>
      </c>
      <c r="B690" s="29">
        <v>218.4</v>
      </c>
      <c r="C690" s="29">
        <v>2</v>
      </c>
      <c r="D690" s="29">
        <v>172.2</v>
      </c>
      <c r="E690" s="29">
        <v>1</v>
      </c>
      <c r="F690" s="29">
        <v>390.6</v>
      </c>
      <c r="G690" s="29">
        <v>3</v>
      </c>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row>
    <row r="691" spans="1:189" x14ac:dyDescent="0.3">
      <c r="A691" s="18" t="s">
        <v>6403</v>
      </c>
      <c r="B691" s="29">
        <v>176.32</v>
      </c>
      <c r="C691" s="29">
        <v>1</v>
      </c>
      <c r="D691" s="29">
        <v>210.84000000000003</v>
      </c>
      <c r="E691" s="29">
        <v>1</v>
      </c>
      <c r="F691" s="29">
        <v>387.16</v>
      </c>
      <c r="G691" s="29">
        <v>2</v>
      </c>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row>
    <row r="692" spans="1:189" x14ac:dyDescent="0.3">
      <c r="A692" s="18" t="s">
        <v>6541</v>
      </c>
      <c r="B692" s="29">
        <v>183.84000000000003</v>
      </c>
      <c r="C692" s="29">
        <v>1</v>
      </c>
      <c r="D692" s="29">
        <v>202.99</v>
      </c>
      <c r="E692" s="29">
        <v>1</v>
      </c>
      <c r="F692" s="29">
        <v>386.83000000000004</v>
      </c>
      <c r="G692" s="29">
        <v>2</v>
      </c>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row>
    <row r="693" spans="1:189" x14ac:dyDescent="0.3">
      <c r="A693" s="18" t="s">
        <v>6421</v>
      </c>
      <c r="B693" s="29">
        <v>166.77000000000004</v>
      </c>
      <c r="C693" s="29">
        <v>1</v>
      </c>
      <c r="D693" s="29">
        <v>219.10000000000002</v>
      </c>
      <c r="E693" s="29">
        <v>1</v>
      </c>
      <c r="F693" s="29">
        <v>385.87000000000006</v>
      </c>
      <c r="G693" s="29">
        <v>2</v>
      </c>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row>
    <row r="694" spans="1:189" x14ac:dyDescent="0.3">
      <c r="A694" s="18" t="s">
        <v>4121</v>
      </c>
      <c r="B694" s="29"/>
      <c r="C694" s="29"/>
      <c r="D694" s="29">
        <v>382.69</v>
      </c>
      <c r="E694" s="29">
        <v>1</v>
      </c>
      <c r="F694" s="29">
        <v>382.69</v>
      </c>
      <c r="G694" s="29">
        <v>1</v>
      </c>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row>
    <row r="695" spans="1:189" x14ac:dyDescent="0.3">
      <c r="A695" s="18" t="s">
        <v>4141</v>
      </c>
      <c r="B695" s="29"/>
      <c r="C695" s="29"/>
      <c r="D695" s="29">
        <v>382.69</v>
      </c>
      <c r="E695" s="29">
        <v>1</v>
      </c>
      <c r="F695" s="29">
        <v>382.69</v>
      </c>
      <c r="G695" s="29">
        <v>1</v>
      </c>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row>
    <row r="696" spans="1:189" x14ac:dyDescent="0.3">
      <c r="A696" s="18" t="s">
        <v>4193</v>
      </c>
      <c r="B696" s="29"/>
      <c r="C696" s="29"/>
      <c r="D696" s="29">
        <v>382.69</v>
      </c>
      <c r="E696" s="29">
        <v>1</v>
      </c>
      <c r="F696" s="29">
        <v>382.69</v>
      </c>
      <c r="G696" s="29">
        <v>1</v>
      </c>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row>
    <row r="697" spans="1:189" x14ac:dyDescent="0.3">
      <c r="A697" s="18" t="s">
        <v>4007</v>
      </c>
      <c r="B697" s="29"/>
      <c r="C697" s="29"/>
      <c r="D697" s="29">
        <v>382.69</v>
      </c>
      <c r="E697" s="29">
        <v>1</v>
      </c>
      <c r="F697" s="29">
        <v>382.69</v>
      </c>
      <c r="G697" s="29">
        <v>1</v>
      </c>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row>
    <row r="698" spans="1:189" x14ac:dyDescent="0.3">
      <c r="A698" s="18" t="s">
        <v>2528</v>
      </c>
      <c r="B698" s="29"/>
      <c r="C698" s="29"/>
      <c r="D698" s="29">
        <v>382.69</v>
      </c>
      <c r="E698" s="29">
        <v>1</v>
      </c>
      <c r="F698" s="29">
        <v>382.69</v>
      </c>
      <c r="G698" s="29">
        <v>1</v>
      </c>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row>
    <row r="699" spans="1:189" x14ac:dyDescent="0.3">
      <c r="A699" s="18" t="s">
        <v>2548</v>
      </c>
      <c r="B699" s="29"/>
      <c r="C699" s="29"/>
      <c r="D699" s="29">
        <v>382.69</v>
      </c>
      <c r="E699" s="29">
        <v>1</v>
      </c>
      <c r="F699" s="29">
        <v>382.69</v>
      </c>
      <c r="G699" s="29">
        <v>1</v>
      </c>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row>
    <row r="700" spans="1:189" x14ac:dyDescent="0.3">
      <c r="A700" s="18" t="s">
        <v>1428</v>
      </c>
      <c r="B700" s="29">
        <v>382.69</v>
      </c>
      <c r="C700" s="29">
        <v>1</v>
      </c>
      <c r="D700" s="29"/>
      <c r="E700" s="29"/>
      <c r="F700" s="29">
        <v>382.69</v>
      </c>
      <c r="G700" s="29">
        <v>1</v>
      </c>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row>
    <row r="701" spans="1:189" x14ac:dyDescent="0.3">
      <c r="A701" s="18" t="s">
        <v>3103</v>
      </c>
      <c r="B701" s="29"/>
      <c r="C701" s="29"/>
      <c r="D701" s="29">
        <v>382.69</v>
      </c>
      <c r="E701" s="29">
        <v>1</v>
      </c>
      <c r="F701" s="29">
        <v>382.69</v>
      </c>
      <c r="G701" s="29">
        <v>1</v>
      </c>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row>
    <row r="702" spans="1:189" x14ac:dyDescent="0.3">
      <c r="A702" s="18" t="s">
        <v>1459</v>
      </c>
      <c r="B702" s="29">
        <v>382.69</v>
      </c>
      <c r="C702" s="29">
        <v>1</v>
      </c>
      <c r="D702" s="29"/>
      <c r="E702" s="29"/>
      <c r="F702" s="29">
        <v>382.69</v>
      </c>
      <c r="G702" s="29">
        <v>1</v>
      </c>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row>
    <row r="703" spans="1:189" x14ac:dyDescent="0.3">
      <c r="A703" s="18" t="s">
        <v>1836</v>
      </c>
      <c r="B703" s="29">
        <v>382.69</v>
      </c>
      <c r="C703" s="29">
        <v>1</v>
      </c>
      <c r="D703" s="29"/>
      <c r="E703" s="29"/>
      <c r="F703" s="29">
        <v>382.69</v>
      </c>
      <c r="G703" s="29">
        <v>1</v>
      </c>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row>
    <row r="704" spans="1:189" x14ac:dyDescent="0.3">
      <c r="A704" s="18" t="s">
        <v>2178</v>
      </c>
      <c r="B704" s="29"/>
      <c r="C704" s="29"/>
      <c r="D704" s="29">
        <v>382.69</v>
      </c>
      <c r="E704" s="29">
        <v>1</v>
      </c>
      <c r="F704" s="29">
        <v>382.69</v>
      </c>
      <c r="G704" s="29">
        <v>1</v>
      </c>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row>
    <row r="705" spans="1:189" x14ac:dyDescent="0.3">
      <c r="A705" s="18" t="s">
        <v>1087</v>
      </c>
      <c r="B705" s="29">
        <v>382.69</v>
      </c>
      <c r="C705" s="29">
        <v>1</v>
      </c>
      <c r="D705" s="29"/>
      <c r="E705" s="29"/>
      <c r="F705" s="29">
        <v>382.69</v>
      </c>
      <c r="G705" s="29">
        <v>1</v>
      </c>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row>
    <row r="706" spans="1:189" x14ac:dyDescent="0.3">
      <c r="A706" s="18" t="s">
        <v>1558</v>
      </c>
      <c r="B706" s="29">
        <v>382.69</v>
      </c>
      <c r="C706" s="29">
        <v>1</v>
      </c>
      <c r="D706" s="29"/>
      <c r="E706" s="29"/>
      <c r="F706" s="29">
        <v>382.69</v>
      </c>
      <c r="G706" s="29">
        <v>1</v>
      </c>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row>
    <row r="707" spans="1:189" x14ac:dyDescent="0.3">
      <c r="A707" s="18" t="s">
        <v>5273</v>
      </c>
      <c r="B707" s="29"/>
      <c r="C707" s="29"/>
      <c r="D707" s="29">
        <v>382.69</v>
      </c>
      <c r="E707" s="29">
        <v>1</v>
      </c>
      <c r="F707" s="29">
        <v>382.69</v>
      </c>
      <c r="G707" s="29">
        <v>1</v>
      </c>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row>
    <row r="708" spans="1:189" x14ac:dyDescent="0.3">
      <c r="A708" s="18" t="s">
        <v>5275</v>
      </c>
      <c r="B708" s="29"/>
      <c r="C708" s="29"/>
      <c r="D708" s="29">
        <v>382.69</v>
      </c>
      <c r="E708" s="29">
        <v>1</v>
      </c>
      <c r="F708" s="29">
        <v>382.69</v>
      </c>
      <c r="G708" s="29">
        <v>1</v>
      </c>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row>
    <row r="709" spans="1:189" x14ac:dyDescent="0.3">
      <c r="A709" s="18" t="s">
        <v>5290</v>
      </c>
      <c r="B709" s="29"/>
      <c r="C709" s="29"/>
      <c r="D709" s="29">
        <v>382.69</v>
      </c>
      <c r="E709" s="29">
        <v>1</v>
      </c>
      <c r="F709" s="29">
        <v>382.69</v>
      </c>
      <c r="G709" s="29">
        <v>1</v>
      </c>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row>
    <row r="710" spans="1:189" x14ac:dyDescent="0.3">
      <c r="A710" s="18" t="s">
        <v>6780</v>
      </c>
      <c r="B710" s="29">
        <v>48.959999999999994</v>
      </c>
      <c r="C710" s="29">
        <v>1</v>
      </c>
      <c r="D710" s="29">
        <v>333</v>
      </c>
      <c r="E710" s="29">
        <v>2</v>
      </c>
      <c r="F710" s="29">
        <v>381.96</v>
      </c>
      <c r="G710" s="29">
        <v>3</v>
      </c>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row>
    <row r="711" spans="1:189" x14ac:dyDescent="0.3">
      <c r="A711" s="18" t="s">
        <v>6531</v>
      </c>
      <c r="B711" s="29">
        <v>215.6</v>
      </c>
      <c r="C711" s="29">
        <v>1</v>
      </c>
      <c r="D711" s="29">
        <v>165.35999999999999</v>
      </c>
      <c r="E711" s="29">
        <v>1</v>
      </c>
      <c r="F711" s="29">
        <v>380.96</v>
      </c>
      <c r="G711" s="29">
        <v>2</v>
      </c>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row>
    <row r="712" spans="1:189" x14ac:dyDescent="0.3">
      <c r="A712" s="18" t="s">
        <v>5277</v>
      </c>
      <c r="B712" s="29"/>
      <c r="C712" s="29"/>
      <c r="D712" s="29">
        <v>380.4</v>
      </c>
      <c r="E712" s="29">
        <v>2</v>
      </c>
      <c r="F712" s="29">
        <v>380.4</v>
      </c>
      <c r="G712" s="29">
        <v>2</v>
      </c>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row>
    <row r="713" spans="1:189" x14ac:dyDescent="0.3">
      <c r="A713" s="18" t="s">
        <v>106</v>
      </c>
      <c r="B713" s="29"/>
      <c r="C713" s="29"/>
      <c r="D713" s="29">
        <v>380.32</v>
      </c>
      <c r="E713" s="29">
        <v>2</v>
      </c>
      <c r="F713" s="29">
        <v>380.32</v>
      </c>
      <c r="G713" s="29">
        <v>2</v>
      </c>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row>
    <row r="714" spans="1:189" x14ac:dyDescent="0.3">
      <c r="A714" s="18" t="s">
        <v>5466</v>
      </c>
      <c r="B714" s="29"/>
      <c r="C714" s="29"/>
      <c r="D714" s="29">
        <v>376.54</v>
      </c>
      <c r="E714" s="29">
        <v>2</v>
      </c>
      <c r="F714" s="29">
        <v>376.54</v>
      </c>
      <c r="G714" s="29">
        <v>2</v>
      </c>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row>
    <row r="715" spans="1:189" x14ac:dyDescent="0.3">
      <c r="A715" s="18" t="s">
        <v>6487</v>
      </c>
      <c r="B715" s="29">
        <v>82.8</v>
      </c>
      <c r="C715" s="29">
        <v>1</v>
      </c>
      <c r="D715" s="29">
        <v>290.55</v>
      </c>
      <c r="E715" s="29">
        <v>1</v>
      </c>
      <c r="F715" s="29">
        <v>373.35</v>
      </c>
      <c r="G715" s="29">
        <v>2</v>
      </c>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row>
    <row r="716" spans="1:189" x14ac:dyDescent="0.3">
      <c r="A716" s="18" t="s">
        <v>2510</v>
      </c>
      <c r="B716" s="29"/>
      <c r="C716" s="29"/>
      <c r="D716" s="29">
        <v>372.6</v>
      </c>
      <c r="E716" s="29">
        <v>1</v>
      </c>
      <c r="F716" s="29">
        <v>372.6</v>
      </c>
      <c r="G716" s="29">
        <v>1</v>
      </c>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row>
    <row r="717" spans="1:189" x14ac:dyDescent="0.3">
      <c r="A717" s="18" t="s">
        <v>1512</v>
      </c>
      <c r="B717" s="29">
        <v>372.6</v>
      </c>
      <c r="C717" s="29">
        <v>1</v>
      </c>
      <c r="D717" s="29"/>
      <c r="E717" s="29"/>
      <c r="F717" s="29">
        <v>372.6</v>
      </c>
      <c r="G717" s="29">
        <v>1</v>
      </c>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row>
    <row r="718" spans="1:189" x14ac:dyDescent="0.3">
      <c r="A718" s="18" t="s">
        <v>5520</v>
      </c>
      <c r="B718" s="29"/>
      <c r="C718" s="29"/>
      <c r="D718" s="29">
        <v>372.6</v>
      </c>
      <c r="E718" s="29">
        <v>1</v>
      </c>
      <c r="F718" s="29">
        <v>372.6</v>
      </c>
      <c r="G718" s="29">
        <v>1</v>
      </c>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row>
    <row r="719" spans="1:189" x14ac:dyDescent="0.3">
      <c r="A719" s="18" t="s">
        <v>5205</v>
      </c>
      <c r="B719" s="29"/>
      <c r="C719" s="29"/>
      <c r="D719" s="29">
        <v>371.23999999999995</v>
      </c>
      <c r="E719" s="29">
        <v>3</v>
      </c>
      <c r="F719" s="29">
        <v>371.23999999999995</v>
      </c>
      <c r="G719" s="29">
        <v>3</v>
      </c>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row>
    <row r="720" spans="1:189" x14ac:dyDescent="0.3">
      <c r="A720" s="18" t="s">
        <v>1854</v>
      </c>
      <c r="B720" s="29">
        <v>370.11</v>
      </c>
      <c r="C720" s="29">
        <v>1</v>
      </c>
      <c r="D720" s="29"/>
      <c r="E720" s="29"/>
      <c r="F720" s="29">
        <v>370.11</v>
      </c>
      <c r="G720" s="29">
        <v>1</v>
      </c>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row>
    <row r="721" spans="1:189" x14ac:dyDescent="0.3">
      <c r="A721" s="18" t="s">
        <v>4339</v>
      </c>
      <c r="B721" s="29"/>
      <c r="C721" s="29"/>
      <c r="D721" s="29">
        <v>370.11</v>
      </c>
      <c r="E721" s="29">
        <v>1</v>
      </c>
      <c r="F721" s="29">
        <v>370.11</v>
      </c>
      <c r="G721" s="29">
        <v>1</v>
      </c>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row>
    <row r="722" spans="1:189" x14ac:dyDescent="0.3">
      <c r="A722" s="18" t="s">
        <v>1568</v>
      </c>
      <c r="B722" s="29">
        <v>370.11</v>
      </c>
      <c r="C722" s="29">
        <v>1</v>
      </c>
      <c r="D722" s="29"/>
      <c r="E722" s="29"/>
      <c r="F722" s="29">
        <v>370.11</v>
      </c>
      <c r="G722" s="29">
        <v>1</v>
      </c>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row>
    <row r="723" spans="1:189" x14ac:dyDescent="0.3">
      <c r="A723" s="18" t="s">
        <v>5522</v>
      </c>
      <c r="B723" s="29"/>
      <c r="C723" s="29"/>
      <c r="D723" s="29">
        <v>370.11</v>
      </c>
      <c r="E723" s="29">
        <v>1</v>
      </c>
      <c r="F723" s="29">
        <v>370.11</v>
      </c>
      <c r="G723" s="29">
        <v>1</v>
      </c>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row>
    <row r="724" spans="1:189" x14ac:dyDescent="0.3">
      <c r="A724" s="18" t="s">
        <v>1934</v>
      </c>
      <c r="B724" s="29">
        <v>369</v>
      </c>
      <c r="C724" s="29">
        <v>1</v>
      </c>
      <c r="D724" s="29"/>
      <c r="E724" s="29"/>
      <c r="F724" s="29">
        <v>369</v>
      </c>
      <c r="G724" s="29">
        <v>1</v>
      </c>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row>
    <row r="725" spans="1:189" x14ac:dyDescent="0.3">
      <c r="A725" s="18" t="s">
        <v>5189</v>
      </c>
      <c r="B725" s="29"/>
      <c r="C725" s="29"/>
      <c r="D725" s="29">
        <v>369</v>
      </c>
      <c r="E725" s="29">
        <v>2</v>
      </c>
      <c r="F725" s="29">
        <v>369</v>
      </c>
      <c r="G725" s="29">
        <v>2</v>
      </c>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row>
    <row r="726" spans="1:189" x14ac:dyDescent="0.3">
      <c r="A726" s="18" t="s">
        <v>6424</v>
      </c>
      <c r="B726" s="29">
        <v>134.16</v>
      </c>
      <c r="C726" s="29">
        <v>1</v>
      </c>
      <c r="D726" s="29">
        <v>232.17000000000002</v>
      </c>
      <c r="E726" s="29">
        <v>1</v>
      </c>
      <c r="F726" s="29">
        <v>366.33000000000004</v>
      </c>
      <c r="G726" s="29">
        <v>2</v>
      </c>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row>
    <row r="727" spans="1:189" x14ac:dyDescent="0.3">
      <c r="A727" s="18" t="s">
        <v>6712</v>
      </c>
      <c r="B727" s="29">
        <v>134.16</v>
      </c>
      <c r="C727" s="29">
        <v>1</v>
      </c>
      <c r="D727" s="29">
        <v>232.17000000000002</v>
      </c>
      <c r="E727" s="29">
        <v>1</v>
      </c>
      <c r="F727" s="29">
        <v>366.33000000000004</v>
      </c>
      <c r="G727" s="29">
        <v>2</v>
      </c>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row>
    <row r="728" spans="1:189" x14ac:dyDescent="0.3">
      <c r="A728" s="18" t="s">
        <v>4234</v>
      </c>
      <c r="B728" s="29"/>
      <c r="C728" s="29"/>
      <c r="D728" s="29">
        <v>366.1</v>
      </c>
      <c r="E728" s="29">
        <v>1</v>
      </c>
      <c r="F728" s="29">
        <v>366.1</v>
      </c>
      <c r="G728" s="29">
        <v>1</v>
      </c>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row>
    <row r="729" spans="1:189" x14ac:dyDescent="0.3">
      <c r="A729" s="18" t="s">
        <v>4083</v>
      </c>
      <c r="B729" s="29"/>
      <c r="C729" s="29"/>
      <c r="D729" s="29">
        <v>366.1</v>
      </c>
      <c r="E729" s="29">
        <v>1</v>
      </c>
      <c r="F729" s="29">
        <v>366.1</v>
      </c>
      <c r="G729" s="29">
        <v>1</v>
      </c>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row>
    <row r="730" spans="1:189" x14ac:dyDescent="0.3">
      <c r="A730" s="18" t="s">
        <v>1410</v>
      </c>
      <c r="B730" s="29">
        <v>366.1</v>
      </c>
      <c r="C730" s="29">
        <v>1</v>
      </c>
      <c r="D730" s="29"/>
      <c r="E730" s="29"/>
      <c r="F730" s="29">
        <v>366.1</v>
      </c>
      <c r="G730" s="29">
        <v>1</v>
      </c>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row>
    <row r="731" spans="1:189" x14ac:dyDescent="0.3">
      <c r="A731" s="18" t="s">
        <v>1392</v>
      </c>
      <c r="B731" s="29">
        <v>366.1</v>
      </c>
      <c r="C731" s="29">
        <v>1</v>
      </c>
      <c r="D731" s="29"/>
      <c r="E731" s="29"/>
      <c r="F731" s="29">
        <v>366.1</v>
      </c>
      <c r="G731" s="29">
        <v>1</v>
      </c>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row>
    <row r="732" spans="1:189" x14ac:dyDescent="0.3">
      <c r="A732" s="18" t="s">
        <v>3439</v>
      </c>
      <c r="B732" s="29"/>
      <c r="C732" s="29"/>
      <c r="D732" s="29">
        <v>366.1</v>
      </c>
      <c r="E732" s="29">
        <v>1</v>
      </c>
      <c r="F732" s="29">
        <v>366.1</v>
      </c>
      <c r="G732" s="29">
        <v>1</v>
      </c>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row>
    <row r="733" spans="1:189" x14ac:dyDescent="0.3">
      <c r="A733" s="18" t="s">
        <v>1686</v>
      </c>
      <c r="B733" s="29">
        <v>366.1</v>
      </c>
      <c r="C733" s="29">
        <v>1</v>
      </c>
      <c r="D733" s="29"/>
      <c r="E733" s="29"/>
      <c r="F733" s="29">
        <v>366.1</v>
      </c>
      <c r="G733" s="29">
        <v>1</v>
      </c>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row>
    <row r="734" spans="1:189" x14ac:dyDescent="0.3">
      <c r="A734" s="18" t="s">
        <v>4212</v>
      </c>
      <c r="B734" s="29"/>
      <c r="C734" s="29"/>
      <c r="D734" s="29">
        <v>366.1</v>
      </c>
      <c r="E734" s="29">
        <v>1</v>
      </c>
      <c r="F734" s="29">
        <v>366.1</v>
      </c>
      <c r="G734" s="29">
        <v>1</v>
      </c>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row>
    <row r="735" spans="1:189" x14ac:dyDescent="0.3">
      <c r="A735" s="18" t="s">
        <v>5503</v>
      </c>
      <c r="B735" s="29"/>
      <c r="C735" s="29"/>
      <c r="D735" s="29">
        <v>366.1</v>
      </c>
      <c r="E735" s="29">
        <v>1</v>
      </c>
      <c r="F735" s="29">
        <v>366.1</v>
      </c>
      <c r="G735" s="29">
        <v>1</v>
      </c>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row>
    <row r="736" spans="1:189" x14ac:dyDescent="0.3">
      <c r="A736" s="18" t="s">
        <v>1576</v>
      </c>
      <c r="B736" s="29">
        <v>366.1</v>
      </c>
      <c r="C736" s="29">
        <v>1</v>
      </c>
      <c r="D736" s="29"/>
      <c r="E736" s="29"/>
      <c r="F736" s="29">
        <v>366.1</v>
      </c>
      <c r="G736" s="29">
        <v>1</v>
      </c>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row>
    <row r="737" spans="1:189" x14ac:dyDescent="0.3">
      <c r="A737" s="18" t="s">
        <v>1537</v>
      </c>
      <c r="B737" s="29">
        <v>366.1</v>
      </c>
      <c r="C737" s="29">
        <v>1</v>
      </c>
      <c r="D737" s="29"/>
      <c r="E737" s="29"/>
      <c r="F737" s="29">
        <v>366.1</v>
      </c>
      <c r="G737" s="29">
        <v>1</v>
      </c>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row>
    <row r="738" spans="1:189" x14ac:dyDescent="0.3">
      <c r="A738" s="18" t="s">
        <v>5292</v>
      </c>
      <c r="B738" s="29"/>
      <c r="C738" s="29"/>
      <c r="D738" s="29">
        <v>366.1</v>
      </c>
      <c r="E738" s="29">
        <v>1</v>
      </c>
      <c r="F738" s="29">
        <v>366.1</v>
      </c>
      <c r="G738" s="29">
        <v>1</v>
      </c>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row>
    <row r="739" spans="1:189" x14ac:dyDescent="0.3">
      <c r="A739" s="18" t="s">
        <v>5074</v>
      </c>
      <c r="B739" s="29"/>
      <c r="C739" s="29"/>
      <c r="D739" s="29">
        <v>360.8</v>
      </c>
      <c r="E739" s="29">
        <v>2</v>
      </c>
      <c r="F739" s="29">
        <v>360.8</v>
      </c>
      <c r="G739" s="29">
        <v>2</v>
      </c>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row>
    <row r="740" spans="1:189" x14ac:dyDescent="0.3">
      <c r="A740" s="18" t="s">
        <v>1874</v>
      </c>
      <c r="B740" s="29">
        <v>359.26</v>
      </c>
      <c r="C740" s="29">
        <v>1</v>
      </c>
      <c r="D740" s="29"/>
      <c r="E740" s="29"/>
      <c r="F740" s="29">
        <v>359.26</v>
      </c>
      <c r="G740" s="29">
        <v>1</v>
      </c>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row>
    <row r="741" spans="1:189" x14ac:dyDescent="0.3">
      <c r="A741" s="18" t="s">
        <v>3079</v>
      </c>
      <c r="B741" s="29"/>
      <c r="C741" s="29"/>
      <c r="D741" s="29">
        <v>359.26</v>
      </c>
      <c r="E741" s="29">
        <v>1</v>
      </c>
      <c r="F741" s="29">
        <v>359.26</v>
      </c>
      <c r="G741" s="29">
        <v>1</v>
      </c>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row>
    <row r="742" spans="1:189" x14ac:dyDescent="0.3">
      <c r="A742" s="18" t="s">
        <v>2907</v>
      </c>
      <c r="B742" s="29"/>
      <c r="C742" s="29"/>
      <c r="D742" s="29">
        <v>359.26</v>
      </c>
      <c r="E742" s="29">
        <v>1</v>
      </c>
      <c r="F742" s="29">
        <v>359.26</v>
      </c>
      <c r="G742" s="29">
        <v>1</v>
      </c>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row>
    <row r="743" spans="1:189" x14ac:dyDescent="0.3">
      <c r="A743" s="18" t="s">
        <v>2889</v>
      </c>
      <c r="B743" s="29"/>
      <c r="C743" s="29"/>
      <c r="D743" s="29">
        <v>359.26</v>
      </c>
      <c r="E743" s="29">
        <v>1</v>
      </c>
      <c r="F743" s="29">
        <v>359.26</v>
      </c>
      <c r="G743" s="29">
        <v>1</v>
      </c>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row>
    <row r="744" spans="1:189" x14ac:dyDescent="0.3">
      <c r="A744" s="18" t="s">
        <v>3325</v>
      </c>
      <c r="B744" s="29"/>
      <c r="C744" s="29"/>
      <c r="D744" s="29">
        <v>359.26</v>
      </c>
      <c r="E744" s="29">
        <v>1</v>
      </c>
      <c r="F744" s="29">
        <v>359.26</v>
      </c>
      <c r="G744" s="29">
        <v>1</v>
      </c>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row>
    <row r="745" spans="1:189" x14ac:dyDescent="0.3">
      <c r="A745" s="18" t="s">
        <v>1075</v>
      </c>
      <c r="B745" s="29">
        <v>359.26</v>
      </c>
      <c r="C745" s="29">
        <v>1</v>
      </c>
      <c r="D745" s="29"/>
      <c r="E745" s="29"/>
      <c r="F745" s="29">
        <v>359.26</v>
      </c>
      <c r="G745" s="29">
        <v>1</v>
      </c>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row>
    <row r="746" spans="1:189" x14ac:dyDescent="0.3">
      <c r="A746" s="18" t="s">
        <v>5337</v>
      </c>
      <c r="B746" s="29"/>
      <c r="C746" s="29"/>
      <c r="D746" s="29">
        <v>359.26</v>
      </c>
      <c r="E746" s="29">
        <v>1</v>
      </c>
      <c r="F746" s="29">
        <v>359.26</v>
      </c>
      <c r="G746" s="29">
        <v>1</v>
      </c>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row>
    <row r="747" spans="1:189" x14ac:dyDescent="0.3">
      <c r="A747" s="18" t="s">
        <v>1533</v>
      </c>
      <c r="B747" s="29">
        <v>359.26</v>
      </c>
      <c r="C747" s="29">
        <v>1</v>
      </c>
      <c r="D747" s="29"/>
      <c r="E747" s="29"/>
      <c r="F747" s="29">
        <v>359.26</v>
      </c>
      <c r="G747" s="29">
        <v>1</v>
      </c>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row>
    <row r="748" spans="1:189" x14ac:dyDescent="0.3">
      <c r="A748" s="18" t="s">
        <v>4359</v>
      </c>
      <c r="B748" s="29"/>
      <c r="C748" s="29"/>
      <c r="D748" s="29">
        <v>359.26</v>
      </c>
      <c r="E748" s="29">
        <v>1</v>
      </c>
      <c r="F748" s="29">
        <v>359.26</v>
      </c>
      <c r="G748" s="29">
        <v>1</v>
      </c>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row>
    <row r="749" spans="1:189" x14ac:dyDescent="0.3">
      <c r="A749" s="18" t="s">
        <v>4395</v>
      </c>
      <c r="B749" s="29"/>
      <c r="C749" s="29"/>
      <c r="D749" s="29">
        <v>359.26</v>
      </c>
      <c r="E749" s="29">
        <v>1</v>
      </c>
      <c r="F749" s="29">
        <v>359.26</v>
      </c>
      <c r="G749" s="29">
        <v>1</v>
      </c>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row>
    <row r="750" spans="1:189" x14ac:dyDescent="0.3">
      <c r="A750" s="18" t="s">
        <v>5294</v>
      </c>
      <c r="B750" s="29"/>
      <c r="C750" s="29"/>
      <c r="D750" s="29">
        <v>359.26</v>
      </c>
      <c r="E750" s="29">
        <v>1</v>
      </c>
      <c r="F750" s="29">
        <v>359.26</v>
      </c>
      <c r="G750" s="29">
        <v>1</v>
      </c>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row>
    <row r="751" spans="1:189" x14ac:dyDescent="0.3">
      <c r="A751" s="18" t="s">
        <v>5536</v>
      </c>
      <c r="B751" s="29"/>
      <c r="C751" s="29"/>
      <c r="D751" s="29">
        <v>359.26</v>
      </c>
      <c r="E751" s="29">
        <v>1</v>
      </c>
      <c r="F751" s="29">
        <v>359.26</v>
      </c>
      <c r="G751" s="29">
        <v>1</v>
      </c>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row>
    <row r="752" spans="1:189" x14ac:dyDescent="0.3">
      <c r="A752" s="18" t="s">
        <v>4101</v>
      </c>
      <c r="B752" s="29"/>
      <c r="C752" s="29"/>
      <c r="D752" s="29">
        <v>358.5</v>
      </c>
      <c r="E752" s="29">
        <v>1</v>
      </c>
      <c r="F752" s="29">
        <v>358.5</v>
      </c>
      <c r="G752" s="29">
        <v>1</v>
      </c>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row>
    <row r="753" spans="1:189" x14ac:dyDescent="0.3">
      <c r="A753" s="18" t="s">
        <v>2588</v>
      </c>
      <c r="B753" s="29"/>
      <c r="C753" s="29"/>
      <c r="D753" s="29">
        <v>358.5</v>
      </c>
      <c r="E753" s="29">
        <v>1</v>
      </c>
      <c r="F753" s="29">
        <v>358.5</v>
      </c>
      <c r="G753" s="29">
        <v>1</v>
      </c>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row>
    <row r="754" spans="1:189" x14ac:dyDescent="0.3">
      <c r="A754" s="18" t="s">
        <v>2851</v>
      </c>
      <c r="B754" s="29"/>
      <c r="C754" s="29"/>
      <c r="D754" s="29">
        <v>358.5</v>
      </c>
      <c r="E754" s="29">
        <v>1</v>
      </c>
      <c r="F754" s="29">
        <v>358.5</v>
      </c>
      <c r="G754" s="29">
        <v>1</v>
      </c>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row>
    <row r="755" spans="1:189" x14ac:dyDescent="0.3">
      <c r="A755" s="18" t="s">
        <v>3343</v>
      </c>
      <c r="B755" s="29"/>
      <c r="C755" s="29"/>
      <c r="D755" s="29">
        <v>358.5</v>
      </c>
      <c r="E755" s="29">
        <v>1</v>
      </c>
      <c r="F755" s="29">
        <v>358.5</v>
      </c>
      <c r="G755" s="29">
        <v>1</v>
      </c>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row>
    <row r="756" spans="1:189" x14ac:dyDescent="0.3">
      <c r="A756" s="18" t="s">
        <v>2785</v>
      </c>
      <c r="B756" s="29"/>
      <c r="C756" s="29"/>
      <c r="D756" s="29">
        <v>358.5</v>
      </c>
      <c r="E756" s="29">
        <v>1</v>
      </c>
      <c r="F756" s="29">
        <v>358.5</v>
      </c>
      <c r="G756" s="29">
        <v>1</v>
      </c>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row>
    <row r="757" spans="1:189" x14ac:dyDescent="0.3">
      <c r="A757" s="18" t="s">
        <v>3775</v>
      </c>
      <c r="B757" s="29"/>
      <c r="C757" s="29"/>
      <c r="D757" s="29">
        <v>358.5</v>
      </c>
      <c r="E757" s="29">
        <v>1</v>
      </c>
      <c r="F757" s="29">
        <v>358.5</v>
      </c>
      <c r="G757" s="29">
        <v>1</v>
      </c>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row>
    <row r="758" spans="1:189" x14ac:dyDescent="0.3">
      <c r="A758" s="18" t="s">
        <v>1104</v>
      </c>
      <c r="B758" s="29">
        <v>358.5</v>
      </c>
      <c r="C758" s="29">
        <v>1</v>
      </c>
      <c r="D758" s="29"/>
      <c r="E758" s="29"/>
      <c r="F758" s="29">
        <v>358.5</v>
      </c>
      <c r="G758" s="29">
        <v>1</v>
      </c>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row>
    <row r="759" spans="1:189" x14ac:dyDescent="0.3">
      <c r="A759" s="18" t="s">
        <v>1938</v>
      </c>
      <c r="B759" s="29">
        <v>358.5</v>
      </c>
      <c r="C759" s="29">
        <v>1</v>
      </c>
      <c r="D759" s="29"/>
      <c r="E759" s="29"/>
      <c r="F759" s="29">
        <v>358.5</v>
      </c>
      <c r="G759" s="29">
        <v>1</v>
      </c>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row>
    <row r="760" spans="1:189" x14ac:dyDescent="0.3">
      <c r="A760" s="18" t="s">
        <v>1636</v>
      </c>
      <c r="B760" s="29">
        <v>358.5</v>
      </c>
      <c r="C760" s="29">
        <v>1</v>
      </c>
      <c r="D760" s="29"/>
      <c r="E760" s="29"/>
      <c r="F760" s="29">
        <v>358.5</v>
      </c>
      <c r="G760" s="29">
        <v>1</v>
      </c>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row>
    <row r="761" spans="1:189" x14ac:dyDescent="0.3">
      <c r="A761" s="18" t="s">
        <v>4278</v>
      </c>
      <c r="B761" s="29"/>
      <c r="C761" s="29"/>
      <c r="D761" s="29">
        <v>358.5</v>
      </c>
      <c r="E761" s="29">
        <v>1</v>
      </c>
      <c r="F761" s="29">
        <v>358.5</v>
      </c>
      <c r="G761" s="29">
        <v>1</v>
      </c>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row>
    <row r="762" spans="1:189" x14ac:dyDescent="0.3">
      <c r="A762" s="18" t="s">
        <v>1546</v>
      </c>
      <c r="B762" s="29">
        <v>358.5</v>
      </c>
      <c r="C762" s="29">
        <v>1</v>
      </c>
      <c r="D762" s="29"/>
      <c r="E762" s="29"/>
      <c r="F762" s="29">
        <v>358.5</v>
      </c>
      <c r="G762" s="29">
        <v>1</v>
      </c>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row>
    <row r="763" spans="1:189" x14ac:dyDescent="0.3">
      <c r="A763" s="18" t="s">
        <v>2384</v>
      </c>
      <c r="B763" s="29"/>
      <c r="C763" s="29"/>
      <c r="D763" s="29">
        <v>358.5</v>
      </c>
      <c r="E763" s="29">
        <v>1</v>
      </c>
      <c r="F763" s="29">
        <v>358.5</v>
      </c>
      <c r="G763" s="29">
        <v>1</v>
      </c>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row>
    <row r="764" spans="1:189" x14ac:dyDescent="0.3">
      <c r="A764" s="18" t="s">
        <v>5307</v>
      </c>
      <c r="B764" s="29"/>
      <c r="C764" s="29"/>
      <c r="D764" s="29">
        <v>358.5</v>
      </c>
      <c r="E764" s="29">
        <v>1</v>
      </c>
      <c r="F764" s="29">
        <v>358.5</v>
      </c>
      <c r="G764" s="29">
        <v>1</v>
      </c>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row>
    <row r="765" spans="1:189" x14ac:dyDescent="0.3">
      <c r="A765" s="18" t="s">
        <v>5296</v>
      </c>
      <c r="B765" s="29"/>
      <c r="C765" s="29"/>
      <c r="D765" s="29">
        <v>358.5</v>
      </c>
      <c r="E765" s="29">
        <v>1</v>
      </c>
      <c r="F765" s="29">
        <v>358.5</v>
      </c>
      <c r="G765" s="29">
        <v>1</v>
      </c>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row>
    <row r="766" spans="1:189" x14ac:dyDescent="0.3">
      <c r="A766" s="18" t="s">
        <v>4272</v>
      </c>
      <c r="B766" s="29"/>
      <c r="C766" s="29"/>
      <c r="D766" s="29">
        <v>354.24</v>
      </c>
      <c r="E766" s="29">
        <v>1</v>
      </c>
      <c r="F766" s="29">
        <v>354.24</v>
      </c>
      <c r="G766" s="29">
        <v>1</v>
      </c>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row>
    <row r="767" spans="1:189" x14ac:dyDescent="0.3">
      <c r="A767" s="18" t="s">
        <v>2148</v>
      </c>
      <c r="B767" s="29"/>
      <c r="C767" s="29"/>
      <c r="D767" s="29">
        <v>354.24</v>
      </c>
      <c r="E767" s="29">
        <v>1</v>
      </c>
      <c r="F767" s="29">
        <v>354.24</v>
      </c>
      <c r="G767" s="29">
        <v>1</v>
      </c>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row>
    <row r="768" spans="1:189" x14ac:dyDescent="0.3">
      <c r="A768" s="18" t="s">
        <v>3449</v>
      </c>
      <c r="B768" s="29"/>
      <c r="C768" s="29"/>
      <c r="D768" s="29">
        <v>354.24</v>
      </c>
      <c r="E768" s="29">
        <v>1</v>
      </c>
      <c r="F768" s="29">
        <v>354.24</v>
      </c>
      <c r="G768" s="29">
        <v>1</v>
      </c>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row>
    <row r="769" spans="1:189" x14ac:dyDescent="0.3">
      <c r="A769" s="18" t="s">
        <v>4214</v>
      </c>
      <c r="B769" s="29"/>
      <c r="C769" s="29"/>
      <c r="D769" s="29">
        <v>354.24</v>
      </c>
      <c r="E769" s="29">
        <v>1</v>
      </c>
      <c r="F769" s="29">
        <v>354.24</v>
      </c>
      <c r="G769" s="29">
        <v>1</v>
      </c>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row>
    <row r="770" spans="1:189" x14ac:dyDescent="0.3">
      <c r="A770" s="18" t="s">
        <v>3429</v>
      </c>
      <c r="B770" s="29"/>
      <c r="C770" s="29"/>
      <c r="D770" s="29">
        <v>354.24</v>
      </c>
      <c r="E770" s="29">
        <v>1</v>
      </c>
      <c r="F770" s="29">
        <v>354.24</v>
      </c>
      <c r="G770" s="29">
        <v>1</v>
      </c>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row>
    <row r="771" spans="1:189" x14ac:dyDescent="0.3">
      <c r="A771" s="18" t="s">
        <v>2697</v>
      </c>
      <c r="B771" s="29"/>
      <c r="C771" s="29"/>
      <c r="D771" s="29">
        <v>354.24</v>
      </c>
      <c r="E771" s="29">
        <v>1</v>
      </c>
      <c r="F771" s="29">
        <v>354.24</v>
      </c>
      <c r="G771" s="29">
        <v>1</v>
      </c>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row>
    <row r="772" spans="1:189" x14ac:dyDescent="0.3">
      <c r="A772" s="18" t="s">
        <v>1508</v>
      </c>
      <c r="B772" s="29">
        <v>354.24</v>
      </c>
      <c r="C772" s="29">
        <v>1</v>
      </c>
      <c r="D772" s="29"/>
      <c r="E772" s="29"/>
      <c r="F772" s="29">
        <v>354.24</v>
      </c>
      <c r="G772" s="29">
        <v>1</v>
      </c>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row>
    <row r="773" spans="1:189" x14ac:dyDescent="0.3">
      <c r="A773" s="18" t="s">
        <v>4377</v>
      </c>
      <c r="B773" s="29"/>
      <c r="C773" s="29"/>
      <c r="D773" s="29">
        <v>354.24</v>
      </c>
      <c r="E773" s="29">
        <v>1</v>
      </c>
      <c r="F773" s="29">
        <v>354.24</v>
      </c>
      <c r="G773" s="29">
        <v>1</v>
      </c>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row>
    <row r="774" spans="1:189" x14ac:dyDescent="0.3">
      <c r="A774" s="18" t="s">
        <v>5594</v>
      </c>
      <c r="B774" s="29"/>
      <c r="C774" s="29"/>
      <c r="D774" s="29">
        <v>354.24</v>
      </c>
      <c r="E774" s="29">
        <v>1</v>
      </c>
      <c r="F774" s="29">
        <v>354.24</v>
      </c>
      <c r="G774" s="29">
        <v>1</v>
      </c>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row>
    <row r="775" spans="1:189" x14ac:dyDescent="0.3">
      <c r="A775" s="18" t="s">
        <v>6427</v>
      </c>
      <c r="B775" s="29">
        <v>134.16</v>
      </c>
      <c r="C775" s="29">
        <v>1</v>
      </c>
      <c r="D775" s="29">
        <v>219.10000000000002</v>
      </c>
      <c r="E775" s="29">
        <v>1</v>
      </c>
      <c r="F775" s="29">
        <v>353.26</v>
      </c>
      <c r="G775" s="29">
        <v>2</v>
      </c>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row>
    <row r="776" spans="1:189" x14ac:dyDescent="0.3">
      <c r="A776" s="18" t="s">
        <v>5127</v>
      </c>
      <c r="B776" s="29"/>
      <c r="C776" s="29"/>
      <c r="D776" s="29">
        <v>352.6</v>
      </c>
      <c r="E776" s="29">
        <v>2</v>
      </c>
      <c r="F776" s="29">
        <v>352.6</v>
      </c>
      <c r="G776" s="29">
        <v>2</v>
      </c>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row>
    <row r="777" spans="1:189" x14ac:dyDescent="0.3">
      <c r="A777" s="18" t="s">
        <v>2038</v>
      </c>
      <c r="B777" s="29">
        <v>346.79999999999995</v>
      </c>
      <c r="C777" s="29">
        <v>1</v>
      </c>
      <c r="D777" s="29"/>
      <c r="E777" s="29"/>
      <c r="F777" s="29">
        <v>346.79999999999995</v>
      </c>
      <c r="G777" s="29">
        <v>1</v>
      </c>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row>
    <row r="778" spans="1:189" x14ac:dyDescent="0.3">
      <c r="A778" s="18" t="s">
        <v>2023</v>
      </c>
      <c r="B778" s="29">
        <v>346.79999999999995</v>
      </c>
      <c r="C778" s="29">
        <v>1</v>
      </c>
      <c r="D778" s="29"/>
      <c r="E778" s="29"/>
      <c r="F778" s="29">
        <v>346.79999999999995</v>
      </c>
      <c r="G778" s="29">
        <v>1</v>
      </c>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row>
    <row r="779" spans="1:189" x14ac:dyDescent="0.3">
      <c r="A779" s="18" t="s">
        <v>3243</v>
      </c>
      <c r="B779" s="29"/>
      <c r="C779" s="29"/>
      <c r="D779" s="29">
        <v>346.79999999999995</v>
      </c>
      <c r="E779" s="29">
        <v>1</v>
      </c>
      <c r="F779" s="29">
        <v>346.79999999999995</v>
      </c>
      <c r="G779" s="29">
        <v>1</v>
      </c>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row>
    <row r="780" spans="1:189" x14ac:dyDescent="0.3">
      <c r="A780" s="18" t="s">
        <v>3259</v>
      </c>
      <c r="B780" s="29"/>
      <c r="C780" s="29"/>
      <c r="D780" s="29">
        <v>346.79999999999995</v>
      </c>
      <c r="E780" s="29">
        <v>1</v>
      </c>
      <c r="F780" s="29">
        <v>346.79999999999995</v>
      </c>
      <c r="G780" s="29">
        <v>1</v>
      </c>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row>
    <row r="781" spans="1:189" x14ac:dyDescent="0.3">
      <c r="A781" s="18" t="s">
        <v>3657</v>
      </c>
      <c r="B781" s="29"/>
      <c r="C781" s="29"/>
      <c r="D781" s="29">
        <v>346.79999999999995</v>
      </c>
      <c r="E781" s="29">
        <v>1</v>
      </c>
      <c r="F781" s="29">
        <v>346.79999999999995</v>
      </c>
      <c r="G781" s="29">
        <v>1</v>
      </c>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row>
    <row r="782" spans="1:189" x14ac:dyDescent="0.3">
      <c r="A782" s="18" t="s">
        <v>3637</v>
      </c>
      <c r="B782" s="29"/>
      <c r="C782" s="29"/>
      <c r="D782" s="29">
        <v>346.79999999999995</v>
      </c>
      <c r="E782" s="29">
        <v>1</v>
      </c>
      <c r="F782" s="29">
        <v>346.79999999999995</v>
      </c>
      <c r="G782" s="29">
        <v>1</v>
      </c>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row>
    <row r="783" spans="1:189" x14ac:dyDescent="0.3">
      <c r="A783" s="18" t="s">
        <v>3691</v>
      </c>
      <c r="B783" s="29"/>
      <c r="C783" s="29"/>
      <c r="D783" s="29">
        <v>346.79999999999995</v>
      </c>
      <c r="E783" s="29">
        <v>1</v>
      </c>
      <c r="F783" s="29">
        <v>346.79999999999995</v>
      </c>
      <c r="G783" s="29">
        <v>1</v>
      </c>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row>
    <row r="784" spans="1:189" x14ac:dyDescent="0.3">
      <c r="A784" s="18" t="s">
        <v>3707</v>
      </c>
      <c r="B784" s="29"/>
      <c r="C784" s="29"/>
      <c r="D784" s="29">
        <v>346.79999999999995</v>
      </c>
      <c r="E784" s="29">
        <v>1</v>
      </c>
      <c r="F784" s="29">
        <v>346.79999999999995</v>
      </c>
      <c r="G784" s="29">
        <v>1</v>
      </c>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row>
    <row r="785" spans="1:189" x14ac:dyDescent="0.3">
      <c r="A785" s="18" t="s">
        <v>1408</v>
      </c>
      <c r="B785" s="29">
        <v>346.79999999999995</v>
      </c>
      <c r="C785" s="29">
        <v>1</v>
      </c>
      <c r="D785" s="29"/>
      <c r="E785" s="29"/>
      <c r="F785" s="29">
        <v>346.79999999999995</v>
      </c>
      <c r="G785" s="29">
        <v>1</v>
      </c>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row>
    <row r="786" spans="1:189" x14ac:dyDescent="0.3">
      <c r="A786" s="18" t="s">
        <v>2176</v>
      </c>
      <c r="B786" s="29"/>
      <c r="C786" s="29"/>
      <c r="D786" s="29">
        <v>346.79999999999995</v>
      </c>
      <c r="E786" s="29">
        <v>1</v>
      </c>
      <c r="F786" s="29">
        <v>346.79999999999995</v>
      </c>
      <c r="G786" s="29">
        <v>1</v>
      </c>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row>
    <row r="787" spans="1:189" x14ac:dyDescent="0.3">
      <c r="A787" s="18" t="s">
        <v>2811</v>
      </c>
      <c r="B787" s="29"/>
      <c r="C787" s="29"/>
      <c r="D787" s="29">
        <v>346.79999999999995</v>
      </c>
      <c r="E787" s="29">
        <v>1</v>
      </c>
      <c r="F787" s="29">
        <v>346.79999999999995</v>
      </c>
      <c r="G787" s="29">
        <v>1</v>
      </c>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row>
    <row r="788" spans="1:189" x14ac:dyDescent="0.3">
      <c r="A788" s="18" t="s">
        <v>3929</v>
      </c>
      <c r="B788" s="29"/>
      <c r="C788" s="29"/>
      <c r="D788" s="29">
        <v>346.79999999999995</v>
      </c>
      <c r="E788" s="29">
        <v>1</v>
      </c>
      <c r="F788" s="29">
        <v>346.79999999999995</v>
      </c>
      <c r="G788" s="29">
        <v>1</v>
      </c>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row>
    <row r="789" spans="1:189" x14ac:dyDescent="0.3">
      <c r="A789" s="18" t="s">
        <v>1491</v>
      </c>
      <c r="B789" s="29">
        <v>346.79999999999995</v>
      </c>
      <c r="C789" s="29">
        <v>1</v>
      </c>
      <c r="D789" s="29"/>
      <c r="E789" s="29"/>
      <c r="F789" s="29">
        <v>346.79999999999995</v>
      </c>
      <c r="G789" s="29">
        <v>1</v>
      </c>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row>
    <row r="790" spans="1:189" x14ac:dyDescent="0.3">
      <c r="A790" s="18" t="s">
        <v>2640</v>
      </c>
      <c r="B790" s="29"/>
      <c r="C790" s="29"/>
      <c r="D790" s="29">
        <v>346.79999999999995</v>
      </c>
      <c r="E790" s="29">
        <v>1</v>
      </c>
      <c r="F790" s="29">
        <v>346.79999999999995</v>
      </c>
      <c r="G790" s="29">
        <v>1</v>
      </c>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row>
    <row r="791" spans="1:189" x14ac:dyDescent="0.3">
      <c r="A791" s="18" t="s">
        <v>4357</v>
      </c>
      <c r="B791" s="29"/>
      <c r="C791" s="29"/>
      <c r="D791" s="29">
        <v>346.79999999999995</v>
      </c>
      <c r="E791" s="29">
        <v>1</v>
      </c>
      <c r="F791" s="29">
        <v>346.79999999999995</v>
      </c>
      <c r="G791" s="29">
        <v>1</v>
      </c>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row>
    <row r="792" spans="1:189" x14ac:dyDescent="0.3">
      <c r="A792" s="18" t="s">
        <v>1504</v>
      </c>
      <c r="B792" s="29">
        <v>346.79999999999995</v>
      </c>
      <c r="C792" s="29">
        <v>1</v>
      </c>
      <c r="D792" s="29"/>
      <c r="E792" s="29"/>
      <c r="F792" s="29">
        <v>346.79999999999995</v>
      </c>
      <c r="G792" s="29">
        <v>1</v>
      </c>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row>
    <row r="793" spans="1:189" x14ac:dyDescent="0.3">
      <c r="A793" s="18" t="s">
        <v>5534</v>
      </c>
      <c r="B793" s="29"/>
      <c r="C793" s="29"/>
      <c r="D793" s="29">
        <v>346.79999999999995</v>
      </c>
      <c r="E793" s="29">
        <v>1</v>
      </c>
      <c r="F793" s="29">
        <v>346.79999999999995</v>
      </c>
      <c r="G793" s="29">
        <v>1</v>
      </c>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row>
    <row r="794" spans="1:189" x14ac:dyDescent="0.3">
      <c r="A794" s="18" t="s">
        <v>5305</v>
      </c>
      <c r="B794" s="29"/>
      <c r="C794" s="29"/>
      <c r="D794" s="29">
        <v>346.79999999999995</v>
      </c>
      <c r="E794" s="29">
        <v>1</v>
      </c>
      <c r="F794" s="29">
        <v>346.79999999999995</v>
      </c>
      <c r="G794" s="29">
        <v>1</v>
      </c>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row>
    <row r="795" spans="1:189" x14ac:dyDescent="0.3">
      <c r="A795" s="18" t="s">
        <v>5288</v>
      </c>
      <c r="B795" s="29"/>
      <c r="C795" s="29"/>
      <c r="D795" s="29">
        <v>346.79999999999995</v>
      </c>
      <c r="E795" s="29">
        <v>1</v>
      </c>
      <c r="F795" s="29">
        <v>346.79999999999995</v>
      </c>
      <c r="G795" s="29">
        <v>1</v>
      </c>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row>
    <row r="796" spans="1:189" x14ac:dyDescent="0.3">
      <c r="A796" s="18" t="s">
        <v>5518</v>
      </c>
      <c r="B796" s="29"/>
      <c r="C796" s="29"/>
      <c r="D796" s="29">
        <v>346.79999999999995</v>
      </c>
      <c r="E796" s="29">
        <v>1</v>
      </c>
      <c r="F796" s="29">
        <v>346.79999999999995</v>
      </c>
      <c r="G796" s="29">
        <v>1</v>
      </c>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row>
    <row r="797" spans="1:189" x14ac:dyDescent="0.3">
      <c r="A797" s="18" t="s">
        <v>6817</v>
      </c>
      <c r="B797" s="29">
        <v>127.1</v>
      </c>
      <c r="C797" s="29">
        <v>1</v>
      </c>
      <c r="D797" s="29">
        <v>219.10000000000002</v>
      </c>
      <c r="E797" s="29">
        <v>1</v>
      </c>
      <c r="F797" s="29">
        <v>346.20000000000005</v>
      </c>
      <c r="G797" s="29">
        <v>2</v>
      </c>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row>
    <row r="798" spans="1:189" x14ac:dyDescent="0.3">
      <c r="A798" s="18" t="s">
        <v>3659</v>
      </c>
      <c r="B798" s="29"/>
      <c r="C798" s="29"/>
      <c r="D798" s="29">
        <v>345.68</v>
      </c>
      <c r="E798" s="29">
        <v>1</v>
      </c>
      <c r="F798" s="29">
        <v>345.68</v>
      </c>
      <c r="G798" s="29">
        <v>1</v>
      </c>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row>
    <row r="799" spans="1:189" x14ac:dyDescent="0.3">
      <c r="A799" s="18" t="s">
        <v>2646</v>
      </c>
      <c r="B799" s="29"/>
      <c r="C799" s="29"/>
      <c r="D799" s="29">
        <v>345.68</v>
      </c>
      <c r="E799" s="29">
        <v>1</v>
      </c>
      <c r="F799" s="29">
        <v>345.68</v>
      </c>
      <c r="G799" s="29">
        <v>1</v>
      </c>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row>
    <row r="800" spans="1:189" x14ac:dyDescent="0.3">
      <c r="A800" s="18" t="s">
        <v>6415</v>
      </c>
      <c r="B800" s="29">
        <v>156.5</v>
      </c>
      <c r="C800" s="29">
        <v>1</v>
      </c>
      <c r="D800" s="29">
        <v>185.76</v>
      </c>
      <c r="E800" s="29">
        <v>1</v>
      </c>
      <c r="F800" s="29">
        <v>342.26</v>
      </c>
      <c r="G800" s="29">
        <v>2</v>
      </c>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row>
    <row r="801" spans="1:189" x14ac:dyDescent="0.3">
      <c r="A801" s="18" t="s">
        <v>6775</v>
      </c>
      <c r="B801" s="29">
        <v>102.60000000000001</v>
      </c>
      <c r="C801" s="29">
        <v>1</v>
      </c>
      <c r="D801" s="29">
        <v>238.05</v>
      </c>
      <c r="E801" s="29">
        <v>1</v>
      </c>
      <c r="F801" s="29">
        <v>340.65000000000003</v>
      </c>
      <c r="G801" s="29">
        <v>2</v>
      </c>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row>
    <row r="802" spans="1:189" x14ac:dyDescent="0.3">
      <c r="A802" s="18" t="s">
        <v>349</v>
      </c>
      <c r="B802" s="29"/>
      <c r="C802" s="29"/>
      <c r="D802" s="29">
        <v>338.14000000000004</v>
      </c>
      <c r="E802" s="29">
        <v>2</v>
      </c>
      <c r="F802" s="29">
        <v>338.14000000000004</v>
      </c>
      <c r="G802" s="29">
        <v>2</v>
      </c>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row>
    <row r="803" spans="1:189" x14ac:dyDescent="0.3">
      <c r="A803" s="18" t="s">
        <v>436</v>
      </c>
      <c r="B803" s="29"/>
      <c r="C803" s="29"/>
      <c r="D803" s="29">
        <v>338.14000000000004</v>
      </c>
      <c r="E803" s="29">
        <v>2</v>
      </c>
      <c r="F803" s="29">
        <v>338.14000000000004</v>
      </c>
      <c r="G803" s="29">
        <v>2</v>
      </c>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row>
    <row r="804" spans="1:189" x14ac:dyDescent="0.3">
      <c r="A804" s="18" t="s">
        <v>6304</v>
      </c>
      <c r="B804" s="29"/>
      <c r="C804" s="29"/>
      <c r="D804" s="29">
        <v>337.43999999999994</v>
      </c>
      <c r="E804" s="29">
        <v>1</v>
      </c>
      <c r="F804" s="29">
        <v>337.43999999999994</v>
      </c>
      <c r="G804" s="29">
        <v>1</v>
      </c>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row>
    <row r="805" spans="1:189" x14ac:dyDescent="0.3">
      <c r="A805" s="18" t="s">
        <v>4435</v>
      </c>
      <c r="B805" s="29"/>
      <c r="C805" s="29"/>
      <c r="D805" s="29">
        <v>337.43999999999994</v>
      </c>
      <c r="E805" s="29">
        <v>1</v>
      </c>
      <c r="F805" s="29">
        <v>337.43999999999994</v>
      </c>
      <c r="G805" s="29">
        <v>1</v>
      </c>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row>
    <row r="806" spans="1:189" x14ac:dyDescent="0.3">
      <c r="A806" s="18" t="s">
        <v>4455</v>
      </c>
      <c r="B806" s="29"/>
      <c r="C806" s="29"/>
      <c r="D806" s="29">
        <v>337.43999999999994</v>
      </c>
      <c r="E806" s="29">
        <v>1</v>
      </c>
      <c r="F806" s="29">
        <v>337.43999999999994</v>
      </c>
      <c r="G806" s="29">
        <v>1</v>
      </c>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row>
    <row r="807" spans="1:189" x14ac:dyDescent="0.3">
      <c r="A807" s="18" t="s">
        <v>6072</v>
      </c>
      <c r="B807" s="29"/>
      <c r="C807" s="29"/>
      <c r="D807" s="29">
        <v>337.43999999999994</v>
      </c>
      <c r="E807" s="29">
        <v>1</v>
      </c>
      <c r="F807" s="29">
        <v>337.43999999999994</v>
      </c>
      <c r="G807" s="29">
        <v>1</v>
      </c>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row>
    <row r="808" spans="1:189" x14ac:dyDescent="0.3">
      <c r="A808" s="18" t="s">
        <v>6004</v>
      </c>
      <c r="B808" s="29"/>
      <c r="C808" s="29"/>
      <c r="D808" s="29">
        <v>337.43999999999994</v>
      </c>
      <c r="E808" s="29">
        <v>1</v>
      </c>
      <c r="F808" s="29">
        <v>337.43999999999994</v>
      </c>
      <c r="G808" s="29">
        <v>1</v>
      </c>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row>
    <row r="809" spans="1:189" x14ac:dyDescent="0.3">
      <c r="A809" s="18" t="s">
        <v>4884</v>
      </c>
      <c r="B809" s="29"/>
      <c r="C809" s="29"/>
      <c r="D809" s="29">
        <v>337.43999999999994</v>
      </c>
      <c r="E809" s="29">
        <v>1</v>
      </c>
      <c r="F809" s="29">
        <v>337.43999999999994</v>
      </c>
      <c r="G809" s="29">
        <v>1</v>
      </c>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row>
    <row r="810" spans="1:189" x14ac:dyDescent="0.3">
      <c r="A810" s="18" t="s">
        <v>6049</v>
      </c>
      <c r="B810" s="29"/>
      <c r="C810" s="29"/>
      <c r="D810" s="29">
        <v>337.43999999999994</v>
      </c>
      <c r="E810" s="29">
        <v>1</v>
      </c>
      <c r="F810" s="29">
        <v>337.43999999999994</v>
      </c>
      <c r="G810" s="29">
        <v>1</v>
      </c>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row>
    <row r="811" spans="1:189" x14ac:dyDescent="0.3">
      <c r="A811" s="18" t="s">
        <v>4912</v>
      </c>
      <c r="B811" s="29"/>
      <c r="C811" s="29"/>
      <c r="D811" s="29">
        <v>337.43999999999994</v>
      </c>
      <c r="E811" s="29">
        <v>1</v>
      </c>
      <c r="F811" s="29">
        <v>337.43999999999994</v>
      </c>
      <c r="G811" s="29">
        <v>1</v>
      </c>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row>
    <row r="812" spans="1:189" x14ac:dyDescent="0.3">
      <c r="A812" s="18" t="s">
        <v>4930</v>
      </c>
      <c r="B812" s="29"/>
      <c r="C812" s="29"/>
      <c r="D812" s="29">
        <v>337.43999999999994</v>
      </c>
      <c r="E812" s="29">
        <v>1</v>
      </c>
      <c r="F812" s="29">
        <v>337.43999999999994</v>
      </c>
      <c r="G812" s="29">
        <v>1</v>
      </c>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row>
    <row r="813" spans="1:189" x14ac:dyDescent="0.3">
      <c r="A813" s="18" t="s">
        <v>6835</v>
      </c>
      <c r="B813" s="29">
        <v>168</v>
      </c>
      <c r="C813" s="29">
        <v>2</v>
      </c>
      <c r="D813" s="29">
        <v>168.1</v>
      </c>
      <c r="E813" s="29">
        <v>1</v>
      </c>
      <c r="F813" s="29">
        <v>336.1</v>
      </c>
      <c r="G813" s="29">
        <v>3</v>
      </c>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row>
    <row r="814" spans="1:189" x14ac:dyDescent="0.3">
      <c r="A814" s="18" t="s">
        <v>2051</v>
      </c>
      <c r="B814" s="29">
        <v>335.4</v>
      </c>
      <c r="C814" s="29">
        <v>1</v>
      </c>
      <c r="D814" s="29"/>
      <c r="E814" s="29"/>
      <c r="F814" s="29">
        <v>335.4</v>
      </c>
      <c r="G814" s="29">
        <v>1</v>
      </c>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row>
    <row r="815" spans="1:189" x14ac:dyDescent="0.3">
      <c r="A815" s="18" t="s">
        <v>3677</v>
      </c>
      <c r="B815" s="29"/>
      <c r="C815" s="29"/>
      <c r="D815" s="29">
        <v>335.4</v>
      </c>
      <c r="E815" s="29">
        <v>1</v>
      </c>
      <c r="F815" s="29">
        <v>335.4</v>
      </c>
      <c r="G815" s="29">
        <v>1</v>
      </c>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row>
    <row r="816" spans="1:189" x14ac:dyDescent="0.3">
      <c r="A816" s="18" t="s">
        <v>3711</v>
      </c>
      <c r="B816" s="29"/>
      <c r="C816" s="29"/>
      <c r="D816" s="29">
        <v>335.4</v>
      </c>
      <c r="E816" s="29">
        <v>1</v>
      </c>
      <c r="F816" s="29">
        <v>335.4</v>
      </c>
      <c r="G816" s="29">
        <v>1</v>
      </c>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row>
    <row r="817" spans="1:189" x14ac:dyDescent="0.3">
      <c r="A817" s="18" t="s">
        <v>2649</v>
      </c>
      <c r="B817" s="29"/>
      <c r="C817" s="29"/>
      <c r="D817" s="29">
        <v>335.4</v>
      </c>
      <c r="E817" s="29">
        <v>1</v>
      </c>
      <c r="F817" s="29">
        <v>335.4</v>
      </c>
      <c r="G817" s="29">
        <v>1</v>
      </c>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row>
    <row r="818" spans="1:189" x14ac:dyDescent="0.3">
      <c r="A818" s="18" t="s">
        <v>2104</v>
      </c>
      <c r="B818" s="29"/>
      <c r="C818" s="29"/>
      <c r="D818" s="29">
        <v>331.84000000000003</v>
      </c>
      <c r="E818" s="29">
        <v>1</v>
      </c>
      <c r="F818" s="29">
        <v>331.84000000000003</v>
      </c>
      <c r="G818" s="29">
        <v>1</v>
      </c>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row>
    <row r="819" spans="1:189" x14ac:dyDescent="0.3">
      <c r="A819" s="18" t="s">
        <v>2931</v>
      </c>
      <c r="B819" s="29"/>
      <c r="C819" s="29"/>
      <c r="D819" s="29">
        <v>331.84000000000003</v>
      </c>
      <c r="E819" s="29">
        <v>1</v>
      </c>
      <c r="F819" s="29">
        <v>331.84000000000003</v>
      </c>
      <c r="G819" s="29">
        <v>1</v>
      </c>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row>
    <row r="820" spans="1:189" x14ac:dyDescent="0.3">
      <c r="A820" s="18" t="s">
        <v>1065</v>
      </c>
      <c r="B820" s="29">
        <v>331.84000000000003</v>
      </c>
      <c r="C820" s="29">
        <v>1</v>
      </c>
      <c r="D820" s="29"/>
      <c r="E820" s="29"/>
      <c r="F820" s="29">
        <v>331.84000000000003</v>
      </c>
      <c r="G820" s="29">
        <v>1</v>
      </c>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row>
    <row r="821" spans="1:189" x14ac:dyDescent="0.3">
      <c r="A821" s="18" t="s">
        <v>1118</v>
      </c>
      <c r="B821" s="29">
        <v>331.84000000000003</v>
      </c>
      <c r="C821" s="29">
        <v>1</v>
      </c>
      <c r="D821" s="29"/>
      <c r="E821" s="29"/>
      <c r="F821" s="29">
        <v>331.84000000000003</v>
      </c>
      <c r="G821" s="29">
        <v>1</v>
      </c>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row>
    <row r="822" spans="1:189" x14ac:dyDescent="0.3">
      <c r="A822" s="18" t="s">
        <v>4210</v>
      </c>
      <c r="B822" s="29"/>
      <c r="C822" s="29"/>
      <c r="D822" s="29">
        <v>331.84000000000003</v>
      </c>
      <c r="E822" s="29">
        <v>1</v>
      </c>
      <c r="F822" s="29">
        <v>331.84000000000003</v>
      </c>
      <c r="G822" s="29">
        <v>1</v>
      </c>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row>
    <row r="823" spans="1:189" x14ac:dyDescent="0.3">
      <c r="A823" s="18" t="s">
        <v>1594</v>
      </c>
      <c r="B823" s="29">
        <v>331.84000000000003</v>
      </c>
      <c r="C823" s="29">
        <v>1</v>
      </c>
      <c r="D823" s="29"/>
      <c r="E823" s="29"/>
      <c r="F823" s="29">
        <v>331.84000000000003</v>
      </c>
      <c r="G823" s="29">
        <v>1</v>
      </c>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row>
    <row r="824" spans="1:189" x14ac:dyDescent="0.3">
      <c r="A824" s="18" t="s">
        <v>4292</v>
      </c>
      <c r="B824" s="29"/>
      <c r="C824" s="29"/>
      <c r="D824" s="29">
        <v>331.36</v>
      </c>
      <c r="E824" s="29">
        <v>1</v>
      </c>
      <c r="F824" s="29">
        <v>331.36</v>
      </c>
      <c r="G824" s="29">
        <v>1</v>
      </c>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row>
    <row r="825" spans="1:189" x14ac:dyDescent="0.3">
      <c r="A825" s="18" t="s">
        <v>5481</v>
      </c>
      <c r="B825" s="29"/>
      <c r="C825" s="29"/>
      <c r="D825" s="29">
        <v>331.36</v>
      </c>
      <c r="E825" s="29">
        <v>1</v>
      </c>
      <c r="F825" s="29">
        <v>331.36</v>
      </c>
      <c r="G825" s="29">
        <v>1</v>
      </c>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row>
    <row r="826" spans="1:189" x14ac:dyDescent="0.3">
      <c r="A826" s="18" t="s">
        <v>5267</v>
      </c>
      <c r="B826" s="29"/>
      <c r="C826" s="29"/>
      <c r="D826" s="29">
        <v>331.36</v>
      </c>
      <c r="E826" s="29">
        <v>1</v>
      </c>
      <c r="F826" s="29">
        <v>331.36</v>
      </c>
      <c r="G826" s="29">
        <v>1</v>
      </c>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row>
    <row r="827" spans="1:189" x14ac:dyDescent="0.3">
      <c r="A827" s="18" t="s">
        <v>6597</v>
      </c>
      <c r="B827" s="29">
        <v>144.33000000000001</v>
      </c>
      <c r="C827" s="29">
        <v>1</v>
      </c>
      <c r="D827" s="29">
        <v>186.3</v>
      </c>
      <c r="E827" s="29">
        <v>1</v>
      </c>
      <c r="F827" s="29">
        <v>330.63</v>
      </c>
      <c r="G827" s="29">
        <v>2</v>
      </c>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row>
    <row r="828" spans="1:189" x14ac:dyDescent="0.3">
      <c r="A828" s="18" t="s">
        <v>6764</v>
      </c>
      <c r="B828" s="29">
        <v>148.80000000000001</v>
      </c>
      <c r="C828" s="29">
        <v>1</v>
      </c>
      <c r="D828" s="29">
        <v>180.4</v>
      </c>
      <c r="E828" s="29">
        <v>1</v>
      </c>
      <c r="F828" s="29">
        <v>329.20000000000005</v>
      </c>
      <c r="G828" s="29">
        <v>2</v>
      </c>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row>
    <row r="829" spans="1:189" x14ac:dyDescent="0.3">
      <c r="A829" s="18" t="s">
        <v>5400</v>
      </c>
      <c r="B829" s="29"/>
      <c r="C829" s="29"/>
      <c r="D829" s="29">
        <v>328.9</v>
      </c>
      <c r="E829" s="29">
        <v>2</v>
      </c>
      <c r="F829" s="29">
        <v>328.9</v>
      </c>
      <c r="G829" s="29">
        <v>2</v>
      </c>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row>
    <row r="830" spans="1:189" x14ac:dyDescent="0.3">
      <c r="A830" s="18" t="s">
        <v>5068</v>
      </c>
      <c r="B830" s="29"/>
      <c r="C830" s="29"/>
      <c r="D830" s="29">
        <v>328.9</v>
      </c>
      <c r="E830" s="29">
        <v>2</v>
      </c>
      <c r="F830" s="29">
        <v>328.9</v>
      </c>
      <c r="G830" s="29">
        <v>2</v>
      </c>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row>
    <row r="831" spans="1:189" x14ac:dyDescent="0.3">
      <c r="A831" s="18" t="s">
        <v>4793</v>
      </c>
      <c r="B831" s="29"/>
      <c r="C831" s="29"/>
      <c r="D831" s="29">
        <v>328.18</v>
      </c>
      <c r="E831" s="29">
        <v>1</v>
      </c>
      <c r="F831" s="29">
        <v>328.18</v>
      </c>
      <c r="G831" s="29">
        <v>1</v>
      </c>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row>
    <row r="832" spans="1:189" x14ac:dyDescent="0.3">
      <c r="A832" s="18" t="s">
        <v>4707</v>
      </c>
      <c r="B832" s="29"/>
      <c r="C832" s="29"/>
      <c r="D832" s="29">
        <v>328.18</v>
      </c>
      <c r="E832" s="29">
        <v>1</v>
      </c>
      <c r="F832" s="29">
        <v>328.18</v>
      </c>
      <c r="G832" s="29">
        <v>1</v>
      </c>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row>
    <row r="833" spans="1:189" x14ac:dyDescent="0.3">
      <c r="A833" s="18" t="s">
        <v>5862</v>
      </c>
      <c r="B833" s="29"/>
      <c r="C833" s="29"/>
      <c r="D833" s="29">
        <v>328.18</v>
      </c>
      <c r="E833" s="29">
        <v>1</v>
      </c>
      <c r="F833" s="29">
        <v>328.18</v>
      </c>
      <c r="G833" s="29">
        <v>1</v>
      </c>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row>
    <row r="834" spans="1:189" x14ac:dyDescent="0.3">
      <c r="A834" s="18" t="s">
        <v>5864</v>
      </c>
      <c r="B834" s="29"/>
      <c r="C834" s="29"/>
      <c r="D834" s="29">
        <v>328.18</v>
      </c>
      <c r="E834" s="29">
        <v>1</v>
      </c>
      <c r="F834" s="29">
        <v>328.18</v>
      </c>
      <c r="G834" s="29">
        <v>1</v>
      </c>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row>
    <row r="835" spans="1:189" x14ac:dyDescent="0.3">
      <c r="A835" s="18" t="s">
        <v>4415</v>
      </c>
      <c r="B835" s="29"/>
      <c r="C835" s="29"/>
      <c r="D835" s="29">
        <v>328.18</v>
      </c>
      <c r="E835" s="29">
        <v>1</v>
      </c>
      <c r="F835" s="29">
        <v>328.18</v>
      </c>
      <c r="G835" s="29">
        <v>1</v>
      </c>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row>
    <row r="836" spans="1:189" x14ac:dyDescent="0.3">
      <c r="A836" s="18" t="s">
        <v>5916</v>
      </c>
      <c r="B836" s="29"/>
      <c r="C836" s="29"/>
      <c r="D836" s="29">
        <v>328.18</v>
      </c>
      <c r="E836" s="29">
        <v>1</v>
      </c>
      <c r="F836" s="29">
        <v>328.18</v>
      </c>
      <c r="G836" s="29">
        <v>1</v>
      </c>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row>
    <row r="837" spans="1:189" x14ac:dyDescent="0.3">
      <c r="A837" s="18" t="s">
        <v>5990</v>
      </c>
      <c r="B837" s="29"/>
      <c r="C837" s="29"/>
      <c r="D837" s="29">
        <v>328.18</v>
      </c>
      <c r="E837" s="29">
        <v>1</v>
      </c>
      <c r="F837" s="29">
        <v>328.18</v>
      </c>
      <c r="G837" s="29">
        <v>1</v>
      </c>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row>
    <row r="838" spans="1:189" x14ac:dyDescent="0.3">
      <c r="A838" s="18" t="s">
        <v>5784</v>
      </c>
      <c r="B838" s="29"/>
      <c r="C838" s="29"/>
      <c r="D838" s="29">
        <v>328.18</v>
      </c>
      <c r="E838" s="29">
        <v>1</v>
      </c>
      <c r="F838" s="29">
        <v>328.18</v>
      </c>
      <c r="G838" s="29">
        <v>1</v>
      </c>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row>
    <row r="839" spans="1:189" x14ac:dyDescent="0.3">
      <c r="A839" s="18" t="s">
        <v>6038</v>
      </c>
      <c r="B839" s="29"/>
      <c r="C839" s="29"/>
      <c r="D839" s="29">
        <v>328.18</v>
      </c>
      <c r="E839" s="29">
        <v>1</v>
      </c>
      <c r="F839" s="29">
        <v>328.18</v>
      </c>
      <c r="G839" s="29">
        <v>1</v>
      </c>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row>
    <row r="840" spans="1:189" x14ac:dyDescent="0.3">
      <c r="A840" s="18" t="s">
        <v>6045</v>
      </c>
      <c r="B840" s="29"/>
      <c r="C840" s="29"/>
      <c r="D840" s="29">
        <v>328.18</v>
      </c>
      <c r="E840" s="29">
        <v>1</v>
      </c>
      <c r="F840" s="29">
        <v>328.18</v>
      </c>
      <c r="G840" s="29">
        <v>1</v>
      </c>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row>
    <row r="841" spans="1:189" x14ac:dyDescent="0.3">
      <c r="A841" s="18" t="s">
        <v>4863</v>
      </c>
      <c r="B841" s="29"/>
      <c r="C841" s="29"/>
      <c r="D841" s="29">
        <v>328.18</v>
      </c>
      <c r="E841" s="29">
        <v>1</v>
      </c>
      <c r="F841" s="29">
        <v>328.18</v>
      </c>
      <c r="G841" s="29">
        <v>1</v>
      </c>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row>
    <row r="842" spans="1:189" x14ac:dyDescent="0.3">
      <c r="A842" s="18" t="s">
        <v>6700</v>
      </c>
      <c r="B842" s="29">
        <v>130.19999999999999</v>
      </c>
      <c r="C842" s="29">
        <v>1</v>
      </c>
      <c r="D842" s="29">
        <v>196.8</v>
      </c>
      <c r="E842" s="29">
        <v>1</v>
      </c>
      <c r="F842" s="29">
        <v>327</v>
      </c>
      <c r="G842" s="29">
        <v>2</v>
      </c>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row>
    <row r="843" spans="1:189" x14ac:dyDescent="0.3">
      <c r="A843" s="18" t="s">
        <v>6648</v>
      </c>
      <c r="B843" s="29">
        <v>130.19999999999999</v>
      </c>
      <c r="C843" s="29">
        <v>1</v>
      </c>
      <c r="D843" s="29">
        <v>196.8</v>
      </c>
      <c r="E843" s="29">
        <v>1</v>
      </c>
      <c r="F843" s="29">
        <v>327</v>
      </c>
      <c r="G843" s="29">
        <v>2</v>
      </c>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row>
    <row r="844" spans="1:189" x14ac:dyDescent="0.3">
      <c r="A844" s="18" t="s">
        <v>6476</v>
      </c>
      <c r="B844" s="29">
        <v>183.84000000000003</v>
      </c>
      <c r="C844" s="29">
        <v>1</v>
      </c>
      <c r="D844" s="29">
        <v>142.80000000000001</v>
      </c>
      <c r="E844" s="29">
        <v>1</v>
      </c>
      <c r="F844" s="29">
        <v>326.64000000000004</v>
      </c>
      <c r="G844" s="29">
        <v>2</v>
      </c>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row>
    <row r="845" spans="1:189" x14ac:dyDescent="0.3">
      <c r="A845" s="18" t="s">
        <v>262</v>
      </c>
      <c r="B845" s="29"/>
      <c r="C845" s="29"/>
      <c r="D845" s="29">
        <v>326.64000000000004</v>
      </c>
      <c r="E845" s="29">
        <v>2</v>
      </c>
      <c r="F845" s="29">
        <v>326.64000000000004</v>
      </c>
      <c r="G845" s="29">
        <v>2</v>
      </c>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row>
    <row r="846" spans="1:189" x14ac:dyDescent="0.3">
      <c r="A846" s="18" t="s">
        <v>6965</v>
      </c>
      <c r="B846" s="29"/>
      <c r="C846" s="29"/>
      <c r="D846" s="29">
        <v>326.45999999999998</v>
      </c>
      <c r="E846" s="29">
        <v>2</v>
      </c>
      <c r="F846" s="29">
        <v>326.45999999999998</v>
      </c>
      <c r="G846" s="29">
        <v>2</v>
      </c>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row>
    <row r="847" spans="1:189" x14ac:dyDescent="0.3">
      <c r="A847" s="18" t="s">
        <v>6709</v>
      </c>
      <c r="B847" s="29">
        <v>137.69999999999999</v>
      </c>
      <c r="C847" s="29">
        <v>1</v>
      </c>
      <c r="D847" s="29">
        <v>188.7</v>
      </c>
      <c r="E847" s="29">
        <v>1</v>
      </c>
      <c r="F847" s="29">
        <v>326.39999999999998</v>
      </c>
      <c r="G847" s="29">
        <v>2</v>
      </c>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row>
    <row r="848" spans="1:189" x14ac:dyDescent="0.3">
      <c r="A848" s="18" t="s">
        <v>5071</v>
      </c>
      <c r="B848" s="29"/>
      <c r="C848" s="29"/>
      <c r="D848" s="29">
        <v>325.44</v>
      </c>
      <c r="E848" s="29">
        <v>2</v>
      </c>
      <c r="F848" s="29">
        <v>325.44</v>
      </c>
      <c r="G848" s="29">
        <v>2</v>
      </c>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row>
    <row r="849" spans="1:189" x14ac:dyDescent="0.3">
      <c r="A849" s="18" t="s">
        <v>6157</v>
      </c>
      <c r="B849" s="29"/>
      <c r="C849" s="29"/>
      <c r="D849" s="29">
        <v>324.36</v>
      </c>
      <c r="E849" s="29">
        <v>1</v>
      </c>
      <c r="F849" s="29">
        <v>324.36</v>
      </c>
      <c r="G849" s="29">
        <v>1</v>
      </c>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row>
    <row r="850" spans="1:189" x14ac:dyDescent="0.3">
      <c r="A850" s="18" t="s">
        <v>4699</v>
      </c>
      <c r="B850" s="29"/>
      <c r="C850" s="29"/>
      <c r="D850" s="29">
        <v>324.36</v>
      </c>
      <c r="E850" s="29">
        <v>1</v>
      </c>
      <c r="F850" s="29">
        <v>324.36</v>
      </c>
      <c r="G850" s="29">
        <v>1</v>
      </c>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row>
    <row r="851" spans="1:189" x14ac:dyDescent="0.3">
      <c r="A851" s="18" t="s">
        <v>4705</v>
      </c>
      <c r="B851" s="29"/>
      <c r="C851" s="29"/>
      <c r="D851" s="29">
        <v>324.36</v>
      </c>
      <c r="E851" s="29">
        <v>1</v>
      </c>
      <c r="F851" s="29">
        <v>324.36</v>
      </c>
      <c r="G851" s="29">
        <v>1</v>
      </c>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row>
    <row r="852" spans="1:189" x14ac:dyDescent="0.3">
      <c r="A852" s="18" t="s">
        <v>4773</v>
      </c>
      <c r="B852" s="29"/>
      <c r="C852" s="29"/>
      <c r="D852" s="29">
        <v>324.36</v>
      </c>
      <c r="E852" s="29">
        <v>1</v>
      </c>
      <c r="F852" s="29">
        <v>324.36</v>
      </c>
      <c r="G852" s="29">
        <v>1</v>
      </c>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row>
    <row r="853" spans="1:189" x14ac:dyDescent="0.3">
      <c r="A853" s="18" t="s">
        <v>5786</v>
      </c>
      <c r="B853" s="29"/>
      <c r="C853" s="29"/>
      <c r="D853" s="29">
        <v>324.36</v>
      </c>
      <c r="E853" s="29">
        <v>1</v>
      </c>
      <c r="F853" s="29">
        <v>324.36</v>
      </c>
      <c r="G853" s="29">
        <v>1</v>
      </c>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row>
    <row r="854" spans="1:189" x14ac:dyDescent="0.3">
      <c r="A854" s="18" t="s">
        <v>4872</v>
      </c>
      <c r="B854" s="29"/>
      <c r="C854" s="29"/>
      <c r="D854" s="29">
        <v>324.36</v>
      </c>
      <c r="E854" s="29">
        <v>1</v>
      </c>
      <c r="F854" s="29">
        <v>324.36</v>
      </c>
      <c r="G854" s="29">
        <v>1</v>
      </c>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row>
    <row r="855" spans="1:189" x14ac:dyDescent="0.3">
      <c r="A855" s="18" t="s">
        <v>6080</v>
      </c>
      <c r="B855" s="29"/>
      <c r="C855" s="29"/>
      <c r="D855" s="29">
        <v>324.36</v>
      </c>
      <c r="E855" s="29">
        <v>1</v>
      </c>
      <c r="F855" s="29">
        <v>324.36</v>
      </c>
      <c r="G855" s="29">
        <v>1</v>
      </c>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row>
    <row r="856" spans="1:189" x14ac:dyDescent="0.3">
      <c r="A856" s="18" t="s">
        <v>6002</v>
      </c>
      <c r="B856" s="29"/>
      <c r="C856" s="29"/>
      <c r="D856" s="29">
        <v>324.36</v>
      </c>
      <c r="E856" s="29">
        <v>1</v>
      </c>
      <c r="F856" s="29">
        <v>324.36</v>
      </c>
      <c r="G856" s="29">
        <v>1</v>
      </c>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row>
    <row r="857" spans="1:189" x14ac:dyDescent="0.3">
      <c r="A857" s="18" t="s">
        <v>5816</v>
      </c>
      <c r="B857" s="29"/>
      <c r="C857" s="29"/>
      <c r="D857" s="29">
        <v>324.36</v>
      </c>
      <c r="E857" s="29">
        <v>1</v>
      </c>
      <c r="F857" s="29">
        <v>324.36</v>
      </c>
      <c r="G857" s="29">
        <v>1</v>
      </c>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row>
    <row r="858" spans="1:189" x14ac:dyDescent="0.3">
      <c r="A858" s="18" t="s">
        <v>5832</v>
      </c>
      <c r="B858" s="29"/>
      <c r="C858" s="29"/>
      <c r="D858" s="29">
        <v>324.36</v>
      </c>
      <c r="E858" s="29">
        <v>1</v>
      </c>
      <c r="F858" s="29">
        <v>324.36</v>
      </c>
      <c r="G858" s="29">
        <v>1</v>
      </c>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row>
    <row r="859" spans="1:189" x14ac:dyDescent="0.3">
      <c r="A859" s="18" t="s">
        <v>4943</v>
      </c>
      <c r="B859" s="29"/>
      <c r="C859" s="29"/>
      <c r="D859" s="29">
        <v>324.36</v>
      </c>
      <c r="E859" s="29">
        <v>1</v>
      </c>
      <c r="F859" s="29">
        <v>324.36</v>
      </c>
      <c r="G859" s="29">
        <v>1</v>
      </c>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row>
    <row r="860" spans="1:189" x14ac:dyDescent="0.3">
      <c r="A860" s="18" t="s">
        <v>6015</v>
      </c>
      <c r="B860" s="29"/>
      <c r="C860" s="29"/>
      <c r="D860" s="29">
        <v>324.36</v>
      </c>
      <c r="E860" s="29">
        <v>1</v>
      </c>
      <c r="F860" s="29">
        <v>324.36</v>
      </c>
      <c r="G860" s="29">
        <v>1</v>
      </c>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row>
    <row r="861" spans="1:189" x14ac:dyDescent="0.3">
      <c r="A861" s="18" t="s">
        <v>6258</v>
      </c>
      <c r="B861" s="29"/>
      <c r="C861" s="29"/>
      <c r="D861" s="29">
        <v>324.24</v>
      </c>
      <c r="E861" s="29">
        <v>1</v>
      </c>
      <c r="F861" s="29">
        <v>324.24</v>
      </c>
      <c r="G861" s="29">
        <v>1</v>
      </c>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row>
    <row r="862" spans="1:189" x14ac:dyDescent="0.3">
      <c r="A862" s="18" t="s">
        <v>6244</v>
      </c>
      <c r="B862" s="29"/>
      <c r="C862" s="29"/>
      <c r="D862" s="29">
        <v>324.24</v>
      </c>
      <c r="E862" s="29">
        <v>1</v>
      </c>
      <c r="F862" s="29">
        <v>324.24</v>
      </c>
      <c r="G862" s="29">
        <v>1</v>
      </c>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row>
    <row r="863" spans="1:189" x14ac:dyDescent="0.3">
      <c r="A863" s="18" t="s">
        <v>4779</v>
      </c>
      <c r="B863" s="29"/>
      <c r="C863" s="29"/>
      <c r="D863" s="29">
        <v>324.24</v>
      </c>
      <c r="E863" s="29">
        <v>1</v>
      </c>
      <c r="F863" s="29">
        <v>324.24</v>
      </c>
      <c r="G863" s="29">
        <v>1</v>
      </c>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row>
    <row r="864" spans="1:189" x14ac:dyDescent="0.3">
      <c r="A864" s="18" t="s">
        <v>4765</v>
      </c>
      <c r="B864" s="29"/>
      <c r="C864" s="29"/>
      <c r="D864" s="29">
        <v>324.24</v>
      </c>
      <c r="E864" s="29">
        <v>1</v>
      </c>
      <c r="F864" s="29">
        <v>324.24</v>
      </c>
      <c r="G864" s="29">
        <v>1</v>
      </c>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row>
    <row r="865" spans="1:189" x14ac:dyDescent="0.3">
      <c r="A865" s="18" t="s">
        <v>5844</v>
      </c>
      <c r="B865" s="29"/>
      <c r="C865" s="29"/>
      <c r="D865" s="29">
        <v>324.24</v>
      </c>
      <c r="E865" s="29">
        <v>1</v>
      </c>
      <c r="F865" s="29">
        <v>324.24</v>
      </c>
      <c r="G865" s="29">
        <v>1</v>
      </c>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row>
    <row r="866" spans="1:189" x14ac:dyDescent="0.3">
      <c r="A866" s="18" t="s">
        <v>5804</v>
      </c>
      <c r="B866" s="29"/>
      <c r="C866" s="29"/>
      <c r="D866" s="29">
        <v>324.24</v>
      </c>
      <c r="E866" s="29">
        <v>1</v>
      </c>
      <c r="F866" s="29">
        <v>324.24</v>
      </c>
      <c r="G866" s="29">
        <v>1</v>
      </c>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row>
    <row r="867" spans="1:189" x14ac:dyDescent="0.3">
      <c r="A867" s="18" t="s">
        <v>6055</v>
      </c>
      <c r="B867" s="29"/>
      <c r="C867" s="29"/>
      <c r="D867" s="29">
        <v>324.24</v>
      </c>
      <c r="E867" s="29">
        <v>1</v>
      </c>
      <c r="F867" s="29">
        <v>324.24</v>
      </c>
      <c r="G867" s="29">
        <v>1</v>
      </c>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row>
    <row r="868" spans="1:189" x14ac:dyDescent="0.3">
      <c r="A868" s="18" t="s">
        <v>6703</v>
      </c>
      <c r="B868" s="29">
        <v>127.1</v>
      </c>
      <c r="C868" s="29">
        <v>1</v>
      </c>
      <c r="D868" s="29">
        <v>196.8</v>
      </c>
      <c r="E868" s="29">
        <v>1</v>
      </c>
      <c r="F868" s="29">
        <v>323.89999999999998</v>
      </c>
      <c r="G868" s="29">
        <v>2</v>
      </c>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row>
    <row r="869" spans="1:189" x14ac:dyDescent="0.3">
      <c r="A869" s="18" t="s">
        <v>776</v>
      </c>
      <c r="B869" s="29">
        <v>134.16</v>
      </c>
      <c r="C869" s="29">
        <v>1</v>
      </c>
      <c r="D869" s="29">
        <v>188.7</v>
      </c>
      <c r="E869" s="29">
        <v>1</v>
      </c>
      <c r="F869" s="29">
        <v>322.86</v>
      </c>
      <c r="G869" s="29">
        <v>2</v>
      </c>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row>
    <row r="870" spans="1:189" x14ac:dyDescent="0.3">
      <c r="A870" s="18" t="s">
        <v>1382</v>
      </c>
      <c r="B870" s="29">
        <v>321.32000000000005</v>
      </c>
      <c r="C870" s="29">
        <v>1</v>
      </c>
      <c r="D870" s="29"/>
      <c r="E870" s="29"/>
      <c r="F870" s="29">
        <v>321.32000000000005</v>
      </c>
      <c r="G870" s="29">
        <v>1</v>
      </c>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row>
    <row r="871" spans="1:189" x14ac:dyDescent="0.3">
      <c r="A871" s="18" t="s">
        <v>5645</v>
      </c>
      <c r="B871" s="29"/>
      <c r="C871" s="29"/>
      <c r="D871" s="29">
        <v>321.10000000000002</v>
      </c>
      <c r="E871" s="29">
        <v>2</v>
      </c>
      <c r="F871" s="29">
        <v>321.10000000000002</v>
      </c>
      <c r="G871" s="29">
        <v>2</v>
      </c>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row>
    <row r="872" spans="1:189" x14ac:dyDescent="0.3">
      <c r="A872" s="18" t="s">
        <v>5679</v>
      </c>
      <c r="B872" s="29"/>
      <c r="C872" s="29"/>
      <c r="D872" s="29">
        <v>319.60000000000002</v>
      </c>
      <c r="E872" s="29">
        <v>2</v>
      </c>
      <c r="F872" s="29">
        <v>319.60000000000002</v>
      </c>
      <c r="G872" s="29">
        <v>2</v>
      </c>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row>
    <row r="873" spans="1:189" x14ac:dyDescent="0.3">
      <c r="A873" s="18" t="s">
        <v>4205</v>
      </c>
      <c r="B873" s="29"/>
      <c r="C873" s="29"/>
      <c r="D873" s="29">
        <v>318.27999999999997</v>
      </c>
      <c r="E873" s="29">
        <v>1</v>
      </c>
      <c r="F873" s="29">
        <v>318.27999999999997</v>
      </c>
      <c r="G873" s="29">
        <v>1</v>
      </c>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row>
    <row r="874" spans="1:189" x14ac:dyDescent="0.3">
      <c r="A874" s="18" t="s">
        <v>5516</v>
      </c>
      <c r="B874" s="29"/>
      <c r="C874" s="29"/>
      <c r="D874" s="29">
        <v>318.27999999999997</v>
      </c>
      <c r="E874" s="29">
        <v>1</v>
      </c>
      <c r="F874" s="29">
        <v>318.27999999999997</v>
      </c>
      <c r="G874" s="29">
        <v>1</v>
      </c>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row>
    <row r="875" spans="1:189" x14ac:dyDescent="0.3">
      <c r="A875" s="18" t="s">
        <v>6412</v>
      </c>
      <c r="B875" s="29">
        <v>148.80000000000001</v>
      </c>
      <c r="C875" s="29">
        <v>1</v>
      </c>
      <c r="D875" s="29">
        <v>168.1</v>
      </c>
      <c r="E875" s="29">
        <v>1</v>
      </c>
      <c r="F875" s="29">
        <v>316.89999999999998</v>
      </c>
      <c r="G875" s="29">
        <v>2</v>
      </c>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row>
    <row r="876" spans="1:189" x14ac:dyDescent="0.3">
      <c r="A876" s="18" t="s">
        <v>6366</v>
      </c>
      <c r="B876" s="29"/>
      <c r="C876" s="29"/>
      <c r="D876" s="29">
        <v>315.89999999999998</v>
      </c>
      <c r="E876" s="29">
        <v>2</v>
      </c>
      <c r="F876" s="29">
        <v>315.89999999999998</v>
      </c>
      <c r="G876" s="29">
        <v>2</v>
      </c>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row>
    <row r="877" spans="1:189" x14ac:dyDescent="0.3">
      <c r="A877" s="18" t="s">
        <v>3235</v>
      </c>
      <c r="B877" s="29"/>
      <c r="C877" s="29"/>
      <c r="D877" s="29">
        <v>315.60000000000002</v>
      </c>
      <c r="E877" s="29">
        <v>1</v>
      </c>
      <c r="F877" s="29">
        <v>315.60000000000002</v>
      </c>
      <c r="G877" s="29">
        <v>1</v>
      </c>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row>
    <row r="878" spans="1:189" x14ac:dyDescent="0.3">
      <c r="A878" s="18" t="s">
        <v>2306</v>
      </c>
      <c r="B878" s="29"/>
      <c r="C878" s="29"/>
      <c r="D878" s="29">
        <v>315.60000000000002</v>
      </c>
      <c r="E878" s="29">
        <v>1</v>
      </c>
      <c r="F878" s="29">
        <v>315.60000000000002</v>
      </c>
      <c r="G878" s="29">
        <v>1</v>
      </c>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row>
    <row r="879" spans="1:189" x14ac:dyDescent="0.3">
      <c r="A879" s="18" t="s">
        <v>2007</v>
      </c>
      <c r="B879" s="29">
        <v>315.60000000000002</v>
      </c>
      <c r="C879" s="29">
        <v>1</v>
      </c>
      <c r="D879" s="29"/>
      <c r="E879" s="29"/>
      <c r="F879" s="29">
        <v>315.60000000000002</v>
      </c>
      <c r="G879" s="29">
        <v>1</v>
      </c>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row>
    <row r="880" spans="1:189" x14ac:dyDescent="0.3">
      <c r="A880" s="18" t="s">
        <v>3729</v>
      </c>
      <c r="B880" s="29"/>
      <c r="C880" s="29"/>
      <c r="D880" s="29">
        <v>315.60000000000002</v>
      </c>
      <c r="E880" s="29">
        <v>1</v>
      </c>
      <c r="F880" s="29">
        <v>315.60000000000002</v>
      </c>
      <c r="G880" s="29">
        <v>1</v>
      </c>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row>
    <row r="881" spans="1:189" x14ac:dyDescent="0.3">
      <c r="A881" s="18" t="s">
        <v>3575</v>
      </c>
      <c r="B881" s="29"/>
      <c r="C881" s="29"/>
      <c r="D881" s="29">
        <v>315.60000000000002</v>
      </c>
      <c r="E881" s="29">
        <v>1</v>
      </c>
      <c r="F881" s="29">
        <v>315.60000000000002</v>
      </c>
      <c r="G881" s="29">
        <v>1</v>
      </c>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row>
    <row r="882" spans="1:189" x14ac:dyDescent="0.3">
      <c r="A882" s="18" t="s">
        <v>3947</v>
      </c>
      <c r="B882" s="29"/>
      <c r="C882" s="29"/>
      <c r="D882" s="29">
        <v>315.60000000000002</v>
      </c>
      <c r="E882" s="29">
        <v>1</v>
      </c>
      <c r="F882" s="29">
        <v>315.60000000000002</v>
      </c>
      <c r="G882" s="29">
        <v>1</v>
      </c>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row>
    <row r="883" spans="1:189" x14ac:dyDescent="0.3">
      <c r="A883" s="18" t="s">
        <v>3883</v>
      </c>
      <c r="B883" s="29"/>
      <c r="C883" s="29"/>
      <c r="D883" s="29">
        <v>315.60000000000002</v>
      </c>
      <c r="E883" s="29">
        <v>1</v>
      </c>
      <c r="F883" s="29">
        <v>315.60000000000002</v>
      </c>
      <c r="G883" s="29">
        <v>1</v>
      </c>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row>
    <row r="884" spans="1:189" x14ac:dyDescent="0.3">
      <c r="A884" s="18" t="s">
        <v>1031</v>
      </c>
      <c r="B884" s="29">
        <v>315.60000000000002</v>
      </c>
      <c r="C884" s="29">
        <v>1</v>
      </c>
      <c r="D884" s="29"/>
      <c r="E884" s="29"/>
      <c r="F884" s="29">
        <v>315.60000000000002</v>
      </c>
      <c r="G884" s="29">
        <v>1</v>
      </c>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row>
    <row r="885" spans="1:189" x14ac:dyDescent="0.3">
      <c r="A885" s="18" t="s">
        <v>1774</v>
      </c>
      <c r="B885" s="29">
        <v>315.60000000000002</v>
      </c>
      <c r="C885" s="29">
        <v>1</v>
      </c>
      <c r="D885" s="29"/>
      <c r="E885" s="29"/>
      <c r="F885" s="29">
        <v>315.60000000000002</v>
      </c>
      <c r="G885" s="29">
        <v>1</v>
      </c>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row>
    <row r="886" spans="1:189" x14ac:dyDescent="0.3">
      <c r="A886" s="18" t="s">
        <v>5499</v>
      </c>
      <c r="B886" s="29"/>
      <c r="C886" s="29"/>
      <c r="D886" s="29">
        <v>313.91999999999996</v>
      </c>
      <c r="E886" s="29">
        <v>1</v>
      </c>
      <c r="F886" s="29">
        <v>313.91999999999996</v>
      </c>
      <c r="G886" s="29">
        <v>1</v>
      </c>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row>
    <row r="887" spans="1:189" x14ac:dyDescent="0.3">
      <c r="A887" s="18" t="s">
        <v>1501</v>
      </c>
      <c r="B887" s="29">
        <v>313.91999999999996</v>
      </c>
      <c r="C887" s="29">
        <v>1</v>
      </c>
      <c r="D887" s="29"/>
      <c r="E887" s="29"/>
      <c r="F887" s="29">
        <v>313.91999999999996</v>
      </c>
      <c r="G887" s="29">
        <v>1</v>
      </c>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row>
    <row r="888" spans="1:189" x14ac:dyDescent="0.3">
      <c r="A888" s="18" t="s">
        <v>5286</v>
      </c>
      <c r="B888" s="29"/>
      <c r="C888" s="29"/>
      <c r="D888" s="29">
        <v>313.91999999999996</v>
      </c>
      <c r="E888" s="29">
        <v>1</v>
      </c>
      <c r="F888" s="29">
        <v>313.91999999999996</v>
      </c>
      <c r="G888" s="29">
        <v>1</v>
      </c>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row>
    <row r="889" spans="1:189" x14ac:dyDescent="0.3">
      <c r="A889" s="18" t="s">
        <v>4701</v>
      </c>
      <c r="B889" s="29"/>
      <c r="C889" s="29"/>
      <c r="D889" s="29">
        <v>312.03999999999996</v>
      </c>
      <c r="E889" s="29">
        <v>1</v>
      </c>
      <c r="F889" s="29">
        <v>312.03999999999996</v>
      </c>
      <c r="G889" s="29">
        <v>1</v>
      </c>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row>
    <row r="890" spans="1:189" x14ac:dyDescent="0.3">
      <c r="A890" s="18" t="s">
        <v>6238</v>
      </c>
      <c r="B890" s="29"/>
      <c r="C890" s="29"/>
      <c r="D890" s="29">
        <v>312.03999999999996</v>
      </c>
      <c r="E890" s="29">
        <v>1</v>
      </c>
      <c r="F890" s="29">
        <v>312.03999999999996</v>
      </c>
      <c r="G890" s="29">
        <v>1</v>
      </c>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row>
    <row r="891" spans="1:189" x14ac:dyDescent="0.3">
      <c r="A891" s="18" t="s">
        <v>6067</v>
      </c>
      <c r="B891" s="29"/>
      <c r="C891" s="29"/>
      <c r="D891" s="29">
        <v>312.03999999999996</v>
      </c>
      <c r="E891" s="29">
        <v>1</v>
      </c>
      <c r="F891" s="29">
        <v>312.03999999999996</v>
      </c>
      <c r="G891" s="29">
        <v>1</v>
      </c>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row>
    <row r="892" spans="1:189" x14ac:dyDescent="0.3">
      <c r="A892" s="18" t="s">
        <v>5015</v>
      </c>
      <c r="B892" s="29"/>
      <c r="C892" s="29"/>
      <c r="D892" s="29">
        <v>312.03999999999996</v>
      </c>
      <c r="E892" s="29">
        <v>1</v>
      </c>
      <c r="F892" s="29">
        <v>312.03999999999996</v>
      </c>
      <c r="G892" s="29">
        <v>1</v>
      </c>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row>
    <row r="893" spans="1:189" x14ac:dyDescent="0.3">
      <c r="A893" s="18" t="s">
        <v>4874</v>
      </c>
      <c r="B893" s="29"/>
      <c r="C893" s="29"/>
      <c r="D893" s="29">
        <v>312.03999999999996</v>
      </c>
      <c r="E893" s="29">
        <v>1</v>
      </c>
      <c r="F893" s="29">
        <v>312.03999999999996</v>
      </c>
      <c r="G893" s="29">
        <v>1</v>
      </c>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row>
    <row r="894" spans="1:189" x14ac:dyDescent="0.3">
      <c r="A894" s="18" t="s">
        <v>6051</v>
      </c>
      <c r="B894" s="29"/>
      <c r="C894" s="29"/>
      <c r="D894" s="29">
        <v>312.03999999999996</v>
      </c>
      <c r="E894" s="29">
        <v>1</v>
      </c>
      <c r="F894" s="29">
        <v>312.03999999999996</v>
      </c>
      <c r="G894" s="29">
        <v>1</v>
      </c>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row>
    <row r="895" spans="1:189" x14ac:dyDescent="0.3">
      <c r="A895" s="18" t="s">
        <v>654</v>
      </c>
      <c r="B895" s="29">
        <v>130.19999999999999</v>
      </c>
      <c r="C895" s="29">
        <v>1</v>
      </c>
      <c r="D895" s="29">
        <v>180.4</v>
      </c>
      <c r="E895" s="29">
        <v>1</v>
      </c>
      <c r="F895" s="29">
        <v>310.60000000000002</v>
      </c>
      <c r="G895" s="29">
        <v>2</v>
      </c>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row>
    <row r="896" spans="1:189" x14ac:dyDescent="0.3">
      <c r="A896" s="18" t="s">
        <v>268</v>
      </c>
      <c r="B896" s="29"/>
      <c r="C896" s="29"/>
      <c r="D896" s="29">
        <v>310.60000000000002</v>
      </c>
      <c r="E896" s="29">
        <v>2</v>
      </c>
      <c r="F896" s="29">
        <v>310.60000000000002</v>
      </c>
      <c r="G896" s="29">
        <v>2</v>
      </c>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row>
    <row r="897" spans="1:189" x14ac:dyDescent="0.3">
      <c r="A897" s="18" t="s">
        <v>4274</v>
      </c>
      <c r="B897" s="29"/>
      <c r="C897" s="29"/>
      <c r="D897" s="29">
        <v>309.56</v>
      </c>
      <c r="E897" s="29">
        <v>1</v>
      </c>
      <c r="F897" s="29">
        <v>309.56</v>
      </c>
      <c r="G897" s="29">
        <v>1</v>
      </c>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row>
    <row r="898" spans="1:189" x14ac:dyDescent="0.3">
      <c r="A898" s="18" t="s">
        <v>1541</v>
      </c>
      <c r="B898" s="29">
        <v>309.56</v>
      </c>
      <c r="C898" s="29">
        <v>1</v>
      </c>
      <c r="D898" s="29"/>
      <c r="E898" s="29"/>
      <c r="F898" s="29">
        <v>309.56</v>
      </c>
      <c r="G898" s="29">
        <v>1</v>
      </c>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row>
    <row r="899" spans="1:189" x14ac:dyDescent="0.3">
      <c r="A899" s="18" t="s">
        <v>6887</v>
      </c>
      <c r="B899" s="29">
        <v>307.84000000000003</v>
      </c>
      <c r="C899" s="29">
        <v>1</v>
      </c>
      <c r="D899" s="29"/>
      <c r="E899" s="29"/>
      <c r="F899" s="29">
        <v>307.84000000000003</v>
      </c>
      <c r="G899" s="29">
        <v>1</v>
      </c>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row>
    <row r="900" spans="1:189" x14ac:dyDescent="0.3">
      <c r="A900" s="18" t="s">
        <v>889</v>
      </c>
      <c r="B900" s="29">
        <v>307.84000000000003</v>
      </c>
      <c r="C900" s="29">
        <v>1</v>
      </c>
      <c r="D900" s="29"/>
      <c r="E900" s="29"/>
      <c r="F900" s="29">
        <v>307.84000000000003</v>
      </c>
      <c r="G900" s="29">
        <v>1</v>
      </c>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row>
    <row r="901" spans="1:189" x14ac:dyDescent="0.3">
      <c r="A901" s="18" t="s">
        <v>602</v>
      </c>
      <c r="B901" s="29">
        <v>307.84000000000003</v>
      </c>
      <c r="C901" s="29">
        <v>1</v>
      </c>
      <c r="D901" s="29"/>
      <c r="E901" s="29"/>
      <c r="F901" s="29">
        <v>307.84000000000003</v>
      </c>
      <c r="G901" s="29">
        <v>1</v>
      </c>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row>
    <row r="902" spans="1:189" x14ac:dyDescent="0.3">
      <c r="A902" s="18" t="s">
        <v>287</v>
      </c>
      <c r="B902" s="29"/>
      <c r="C902" s="29"/>
      <c r="D902" s="29">
        <v>306</v>
      </c>
      <c r="E902" s="29">
        <v>2</v>
      </c>
      <c r="F902" s="29">
        <v>306</v>
      </c>
      <c r="G902" s="29">
        <v>2</v>
      </c>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row>
    <row r="903" spans="1:189" x14ac:dyDescent="0.3">
      <c r="A903" s="18" t="s">
        <v>5339</v>
      </c>
      <c r="B903" s="29"/>
      <c r="C903" s="29"/>
      <c r="D903" s="29">
        <v>305.16999999999996</v>
      </c>
      <c r="E903" s="29">
        <v>2</v>
      </c>
      <c r="F903" s="29">
        <v>305.16999999999996</v>
      </c>
      <c r="G903" s="29">
        <v>2</v>
      </c>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row>
    <row r="904" spans="1:189" x14ac:dyDescent="0.3">
      <c r="A904" s="18" t="s">
        <v>6706</v>
      </c>
      <c r="B904" s="29">
        <v>136.4</v>
      </c>
      <c r="C904" s="29">
        <v>1</v>
      </c>
      <c r="D904" s="29">
        <v>168.1</v>
      </c>
      <c r="E904" s="29">
        <v>1</v>
      </c>
      <c r="F904" s="29">
        <v>304.5</v>
      </c>
      <c r="G904" s="29">
        <v>2</v>
      </c>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row>
    <row r="905" spans="1:189" x14ac:dyDescent="0.3">
      <c r="A905" s="18" t="s">
        <v>2130</v>
      </c>
      <c r="B905" s="29"/>
      <c r="C905" s="29"/>
      <c r="D905" s="29">
        <v>303.60000000000002</v>
      </c>
      <c r="E905" s="29">
        <v>1</v>
      </c>
      <c r="F905" s="29">
        <v>303.60000000000002</v>
      </c>
      <c r="G905" s="29">
        <v>1</v>
      </c>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row>
    <row r="906" spans="1:189" x14ac:dyDescent="0.3">
      <c r="A906" s="18" t="s">
        <v>3097</v>
      </c>
      <c r="B906" s="29"/>
      <c r="C906" s="29"/>
      <c r="D906" s="29">
        <v>303.60000000000002</v>
      </c>
      <c r="E906" s="29">
        <v>1</v>
      </c>
      <c r="F906" s="29">
        <v>303.60000000000002</v>
      </c>
      <c r="G906" s="29">
        <v>1</v>
      </c>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row>
    <row r="907" spans="1:189" x14ac:dyDescent="0.3">
      <c r="A907" s="18" t="s">
        <v>3383</v>
      </c>
      <c r="B907" s="29"/>
      <c r="C907" s="29"/>
      <c r="D907" s="29">
        <v>303.60000000000002</v>
      </c>
      <c r="E907" s="29">
        <v>1</v>
      </c>
      <c r="F907" s="29">
        <v>303.60000000000002</v>
      </c>
      <c r="G907" s="29">
        <v>1</v>
      </c>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row>
    <row r="908" spans="1:189" x14ac:dyDescent="0.3">
      <c r="A908" s="18" t="s">
        <v>2492</v>
      </c>
      <c r="B908" s="29"/>
      <c r="C908" s="29"/>
      <c r="D908" s="29">
        <v>303.60000000000002</v>
      </c>
      <c r="E908" s="29">
        <v>1</v>
      </c>
      <c r="F908" s="29">
        <v>303.60000000000002</v>
      </c>
      <c r="G908" s="29">
        <v>1</v>
      </c>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row>
    <row r="909" spans="1:189" x14ac:dyDescent="0.3">
      <c r="A909" s="18" t="s">
        <v>3363</v>
      </c>
      <c r="B909" s="29"/>
      <c r="C909" s="29"/>
      <c r="D909" s="29">
        <v>303.60000000000002</v>
      </c>
      <c r="E909" s="29">
        <v>1</v>
      </c>
      <c r="F909" s="29">
        <v>303.60000000000002</v>
      </c>
      <c r="G909" s="29">
        <v>1</v>
      </c>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row>
    <row r="910" spans="1:189" x14ac:dyDescent="0.3">
      <c r="A910" s="18" t="s">
        <v>5485</v>
      </c>
      <c r="B910" s="29"/>
      <c r="C910" s="29"/>
      <c r="D910" s="29">
        <v>303.60000000000002</v>
      </c>
      <c r="E910" s="29">
        <v>1</v>
      </c>
      <c r="F910" s="29">
        <v>303.60000000000002</v>
      </c>
      <c r="G910" s="29">
        <v>1</v>
      </c>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row>
    <row r="911" spans="1:189" x14ac:dyDescent="0.3">
      <c r="A911" s="18" t="s">
        <v>1666</v>
      </c>
      <c r="B911" s="29">
        <v>303.60000000000002</v>
      </c>
      <c r="C911" s="29">
        <v>1</v>
      </c>
      <c r="D911" s="29"/>
      <c r="E911" s="29"/>
      <c r="F911" s="29">
        <v>303.60000000000002</v>
      </c>
      <c r="G911" s="29">
        <v>1</v>
      </c>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row>
    <row r="912" spans="1:189" x14ac:dyDescent="0.3">
      <c r="A912" s="18" t="s">
        <v>1516</v>
      </c>
      <c r="B912" s="29">
        <v>303.60000000000002</v>
      </c>
      <c r="C912" s="29">
        <v>1</v>
      </c>
      <c r="D912" s="29"/>
      <c r="E912" s="29"/>
      <c r="F912" s="29">
        <v>303.60000000000002</v>
      </c>
      <c r="G912" s="29">
        <v>1</v>
      </c>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row>
    <row r="913" spans="1:189" x14ac:dyDescent="0.3">
      <c r="A913" s="18" t="s">
        <v>1518</v>
      </c>
      <c r="B913" s="29">
        <v>303.60000000000002</v>
      </c>
      <c r="C913" s="29">
        <v>1</v>
      </c>
      <c r="D913" s="29"/>
      <c r="E913" s="29"/>
      <c r="F913" s="29">
        <v>303.60000000000002</v>
      </c>
      <c r="G913" s="29">
        <v>1</v>
      </c>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row>
    <row r="914" spans="1:189" x14ac:dyDescent="0.3">
      <c r="A914" s="18" t="s">
        <v>1535</v>
      </c>
      <c r="B914" s="29">
        <v>303.60000000000002</v>
      </c>
      <c r="C914" s="29">
        <v>1</v>
      </c>
      <c r="D914" s="29"/>
      <c r="E914" s="29"/>
      <c r="F914" s="29">
        <v>303.60000000000002</v>
      </c>
      <c r="G914" s="29">
        <v>1</v>
      </c>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row>
    <row r="915" spans="1:189" x14ac:dyDescent="0.3">
      <c r="A915" s="18" t="s">
        <v>5246</v>
      </c>
      <c r="B915" s="29"/>
      <c r="C915" s="29"/>
      <c r="D915" s="29">
        <v>303.60000000000002</v>
      </c>
      <c r="E915" s="29">
        <v>1</v>
      </c>
      <c r="F915" s="29">
        <v>303.60000000000002</v>
      </c>
      <c r="G915" s="29">
        <v>1</v>
      </c>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row>
    <row r="916" spans="1:189" x14ac:dyDescent="0.3">
      <c r="A916" s="18" t="s">
        <v>6296</v>
      </c>
      <c r="B916" s="29"/>
      <c r="C916" s="29"/>
      <c r="D916" s="29">
        <v>301.83999999999997</v>
      </c>
      <c r="E916" s="29">
        <v>1</v>
      </c>
      <c r="F916" s="29">
        <v>301.83999999999997</v>
      </c>
      <c r="G916" s="29">
        <v>1</v>
      </c>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row>
    <row r="917" spans="1:189" x14ac:dyDescent="0.3">
      <c r="A917" s="18" t="s">
        <v>4825</v>
      </c>
      <c r="B917" s="29"/>
      <c r="C917" s="29"/>
      <c r="D917" s="29">
        <v>301.83999999999997</v>
      </c>
      <c r="E917" s="29">
        <v>1</v>
      </c>
      <c r="F917" s="29">
        <v>301.83999999999997</v>
      </c>
      <c r="G917" s="29">
        <v>1</v>
      </c>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row>
    <row r="918" spans="1:189" x14ac:dyDescent="0.3">
      <c r="A918" s="18" t="s">
        <v>6036</v>
      </c>
      <c r="B918" s="29"/>
      <c r="C918" s="29"/>
      <c r="D918" s="29">
        <v>301.83999999999997</v>
      </c>
      <c r="E918" s="29">
        <v>1</v>
      </c>
      <c r="F918" s="29">
        <v>301.83999999999997</v>
      </c>
      <c r="G918" s="29">
        <v>1</v>
      </c>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row>
    <row r="919" spans="1:189" x14ac:dyDescent="0.3">
      <c r="A919" s="18" t="s">
        <v>5966</v>
      </c>
      <c r="B919" s="29"/>
      <c r="C919" s="29"/>
      <c r="D919" s="29">
        <v>301.83999999999997</v>
      </c>
      <c r="E919" s="29">
        <v>1</v>
      </c>
      <c r="F919" s="29">
        <v>301.83999999999997</v>
      </c>
      <c r="G919" s="29">
        <v>1</v>
      </c>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row>
    <row r="920" spans="1:189" x14ac:dyDescent="0.3">
      <c r="A920" s="18" t="s">
        <v>5968</v>
      </c>
      <c r="B920" s="29"/>
      <c r="C920" s="29"/>
      <c r="D920" s="29">
        <v>301.83999999999997</v>
      </c>
      <c r="E920" s="29">
        <v>1</v>
      </c>
      <c r="F920" s="29">
        <v>301.83999999999997</v>
      </c>
      <c r="G920" s="29">
        <v>1</v>
      </c>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row>
    <row r="921" spans="1:189" x14ac:dyDescent="0.3">
      <c r="A921" s="18" t="s">
        <v>6023</v>
      </c>
      <c r="B921" s="29"/>
      <c r="C921" s="29"/>
      <c r="D921" s="29">
        <v>301.83999999999997</v>
      </c>
      <c r="E921" s="29">
        <v>1</v>
      </c>
      <c r="F921" s="29">
        <v>301.83999999999997</v>
      </c>
      <c r="G921" s="29">
        <v>1</v>
      </c>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row>
    <row r="922" spans="1:189" x14ac:dyDescent="0.3">
      <c r="A922" s="18" t="s">
        <v>6933</v>
      </c>
      <c r="B922" s="29">
        <v>301.28000000000003</v>
      </c>
      <c r="C922" s="29">
        <v>1</v>
      </c>
      <c r="D922" s="29"/>
      <c r="E922" s="29"/>
      <c r="F922" s="29">
        <v>301.28000000000003</v>
      </c>
      <c r="G922" s="29">
        <v>1</v>
      </c>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row>
    <row r="923" spans="1:189" x14ac:dyDescent="0.3">
      <c r="A923" s="18" t="s">
        <v>1222</v>
      </c>
      <c r="B923" s="29">
        <v>301.28000000000003</v>
      </c>
      <c r="C923" s="29">
        <v>1</v>
      </c>
      <c r="D923" s="29"/>
      <c r="E923" s="29"/>
      <c r="F923" s="29">
        <v>301.28000000000003</v>
      </c>
      <c r="G923" s="29">
        <v>1</v>
      </c>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row>
    <row r="924" spans="1:189" x14ac:dyDescent="0.3">
      <c r="A924" s="18" t="s">
        <v>595</v>
      </c>
      <c r="B924" s="29">
        <v>301.28000000000003</v>
      </c>
      <c r="C924" s="29">
        <v>1</v>
      </c>
      <c r="D924" s="29"/>
      <c r="E924" s="29"/>
      <c r="F924" s="29">
        <v>301.28000000000003</v>
      </c>
      <c r="G924" s="29">
        <v>1</v>
      </c>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row>
    <row r="925" spans="1:189" x14ac:dyDescent="0.3">
      <c r="A925" s="18" t="s">
        <v>6575</v>
      </c>
      <c r="B925" s="29">
        <v>301.28000000000003</v>
      </c>
      <c r="C925" s="29">
        <v>1</v>
      </c>
      <c r="D925" s="29"/>
      <c r="E925" s="29"/>
      <c r="F925" s="29">
        <v>301.28000000000003</v>
      </c>
      <c r="G925" s="29">
        <v>1</v>
      </c>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row>
    <row r="926" spans="1:189" x14ac:dyDescent="0.3">
      <c r="A926" s="18" t="s">
        <v>3215</v>
      </c>
      <c r="B926" s="29"/>
      <c r="C926" s="29"/>
      <c r="D926" s="29">
        <v>298.62</v>
      </c>
      <c r="E926" s="29">
        <v>1</v>
      </c>
      <c r="F926" s="29">
        <v>298.62</v>
      </c>
      <c r="G926" s="29">
        <v>1</v>
      </c>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row>
    <row r="927" spans="1:189" x14ac:dyDescent="0.3">
      <c r="A927" s="18" t="s">
        <v>1988</v>
      </c>
      <c r="B927" s="29">
        <v>298.62</v>
      </c>
      <c r="C927" s="29">
        <v>1</v>
      </c>
      <c r="D927" s="29"/>
      <c r="E927" s="29"/>
      <c r="F927" s="29">
        <v>298.62</v>
      </c>
      <c r="G927" s="29">
        <v>1</v>
      </c>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row>
    <row r="928" spans="1:189" x14ac:dyDescent="0.3">
      <c r="A928" s="18" t="s">
        <v>3163</v>
      </c>
      <c r="B928" s="29"/>
      <c r="C928" s="29"/>
      <c r="D928" s="29">
        <v>298.62</v>
      </c>
      <c r="E928" s="29">
        <v>1</v>
      </c>
      <c r="F928" s="29">
        <v>298.62</v>
      </c>
      <c r="G928" s="29">
        <v>1</v>
      </c>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row>
    <row r="929" spans="1:189" x14ac:dyDescent="0.3">
      <c r="A929" s="18" t="s">
        <v>3983</v>
      </c>
      <c r="B929" s="29"/>
      <c r="C929" s="29"/>
      <c r="D929" s="29">
        <v>298.62</v>
      </c>
      <c r="E929" s="29">
        <v>1</v>
      </c>
      <c r="F929" s="29">
        <v>298.62</v>
      </c>
      <c r="G929" s="29">
        <v>1</v>
      </c>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row>
    <row r="930" spans="1:189" x14ac:dyDescent="0.3">
      <c r="A930" s="18" t="s">
        <v>3007</v>
      </c>
      <c r="B930" s="29"/>
      <c r="C930" s="29"/>
      <c r="D930" s="29">
        <v>298.62</v>
      </c>
      <c r="E930" s="29">
        <v>1</v>
      </c>
      <c r="F930" s="29">
        <v>298.62</v>
      </c>
      <c r="G930" s="29">
        <v>1</v>
      </c>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row>
    <row r="931" spans="1:189" x14ac:dyDescent="0.3">
      <c r="A931" s="18" t="s">
        <v>3945</v>
      </c>
      <c r="B931" s="29"/>
      <c r="C931" s="29"/>
      <c r="D931" s="29">
        <v>298.62</v>
      </c>
      <c r="E931" s="29">
        <v>1</v>
      </c>
      <c r="F931" s="29">
        <v>298.62</v>
      </c>
      <c r="G931" s="29">
        <v>1</v>
      </c>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row>
    <row r="932" spans="1:189" x14ac:dyDescent="0.3">
      <c r="A932" s="18" t="s">
        <v>3919</v>
      </c>
      <c r="B932" s="29"/>
      <c r="C932" s="29"/>
      <c r="D932" s="29">
        <v>298.62</v>
      </c>
      <c r="E932" s="29">
        <v>1</v>
      </c>
      <c r="F932" s="29">
        <v>298.62</v>
      </c>
      <c r="G932" s="29">
        <v>1</v>
      </c>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row>
    <row r="933" spans="1:189" x14ac:dyDescent="0.3">
      <c r="A933" s="18" t="s">
        <v>1049</v>
      </c>
      <c r="B933" s="29">
        <v>298.62</v>
      </c>
      <c r="C933" s="29">
        <v>1</v>
      </c>
      <c r="D933" s="29"/>
      <c r="E933" s="29"/>
      <c r="F933" s="29">
        <v>298.62</v>
      </c>
      <c r="G933" s="29">
        <v>1</v>
      </c>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row>
    <row r="934" spans="1:189" x14ac:dyDescent="0.3">
      <c r="A934" s="18" t="s">
        <v>1316</v>
      </c>
      <c r="B934" s="29">
        <v>298.62</v>
      </c>
      <c r="C934" s="29">
        <v>1</v>
      </c>
      <c r="D934" s="29"/>
      <c r="E934" s="29"/>
      <c r="F934" s="29">
        <v>298.62</v>
      </c>
      <c r="G934" s="29">
        <v>1</v>
      </c>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row>
    <row r="935" spans="1:189" x14ac:dyDescent="0.3">
      <c r="A935" s="18" t="s">
        <v>3319</v>
      </c>
      <c r="B935" s="29"/>
      <c r="C935" s="29"/>
      <c r="D935" s="29">
        <v>298.62</v>
      </c>
      <c r="E935" s="29">
        <v>1</v>
      </c>
      <c r="F935" s="29">
        <v>298.62</v>
      </c>
      <c r="G935" s="29">
        <v>1</v>
      </c>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row>
    <row r="936" spans="1:189" x14ac:dyDescent="0.3">
      <c r="A936" s="18" t="s">
        <v>5387</v>
      </c>
      <c r="B936" s="29"/>
      <c r="C936" s="29"/>
      <c r="D936" s="29">
        <v>298.62</v>
      </c>
      <c r="E936" s="29">
        <v>1</v>
      </c>
      <c r="F936" s="29">
        <v>298.62</v>
      </c>
      <c r="G936" s="29">
        <v>1</v>
      </c>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row>
    <row r="937" spans="1:189" x14ac:dyDescent="0.3">
      <c r="A937" s="18" t="s">
        <v>5686</v>
      </c>
      <c r="B937" s="29"/>
      <c r="C937" s="29"/>
      <c r="D937" s="29">
        <v>297.51</v>
      </c>
      <c r="E937" s="29">
        <v>2</v>
      </c>
      <c r="F937" s="29">
        <v>297.51</v>
      </c>
      <c r="G937" s="29">
        <v>2</v>
      </c>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row>
    <row r="938" spans="1:189" x14ac:dyDescent="0.3">
      <c r="A938" s="18" t="s">
        <v>529</v>
      </c>
      <c r="B938" s="29">
        <v>295.29000000000008</v>
      </c>
      <c r="C938" s="29">
        <v>1</v>
      </c>
      <c r="D938" s="29"/>
      <c r="E938" s="29"/>
      <c r="F938" s="29">
        <v>295.29000000000008</v>
      </c>
      <c r="G938" s="29">
        <v>1</v>
      </c>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row>
    <row r="939" spans="1:189" x14ac:dyDescent="0.3">
      <c r="A939" s="18" t="s">
        <v>6529</v>
      </c>
      <c r="B939" s="29">
        <v>295.29000000000008</v>
      </c>
      <c r="C939" s="29">
        <v>1</v>
      </c>
      <c r="D939" s="29"/>
      <c r="E939" s="29"/>
      <c r="F939" s="29">
        <v>295.29000000000008</v>
      </c>
      <c r="G939" s="29">
        <v>1</v>
      </c>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row>
    <row r="940" spans="1:189" x14ac:dyDescent="0.3">
      <c r="A940" s="18" t="s">
        <v>4763</v>
      </c>
      <c r="B940" s="29"/>
      <c r="C940" s="29"/>
      <c r="D940" s="29">
        <v>295.2</v>
      </c>
      <c r="E940" s="29">
        <v>1</v>
      </c>
      <c r="F940" s="29">
        <v>295.2</v>
      </c>
      <c r="G940" s="29">
        <v>1</v>
      </c>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row>
    <row r="941" spans="1:189" x14ac:dyDescent="0.3">
      <c r="A941" s="18" t="s">
        <v>4771</v>
      </c>
      <c r="B941" s="29"/>
      <c r="C941" s="29"/>
      <c r="D941" s="29">
        <v>295.2</v>
      </c>
      <c r="E941" s="29">
        <v>1</v>
      </c>
      <c r="F941" s="29">
        <v>295.2</v>
      </c>
      <c r="G941" s="29">
        <v>1</v>
      </c>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row>
    <row r="942" spans="1:189" x14ac:dyDescent="0.3">
      <c r="A942" s="18" t="s">
        <v>4515</v>
      </c>
      <c r="B942" s="29"/>
      <c r="C942" s="29"/>
      <c r="D942" s="29">
        <v>294.05999999999995</v>
      </c>
      <c r="E942" s="29">
        <v>1</v>
      </c>
      <c r="F942" s="29">
        <v>294.05999999999995</v>
      </c>
      <c r="G942" s="29">
        <v>1</v>
      </c>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row>
    <row r="943" spans="1:189" x14ac:dyDescent="0.3">
      <c r="A943" s="18" t="s">
        <v>5910</v>
      </c>
      <c r="B943" s="29"/>
      <c r="C943" s="29"/>
      <c r="D943" s="29">
        <v>294.05999999999995</v>
      </c>
      <c r="E943" s="29">
        <v>1</v>
      </c>
      <c r="F943" s="29">
        <v>294.05999999999995</v>
      </c>
      <c r="G943" s="29">
        <v>1</v>
      </c>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row>
    <row r="944" spans="1:189" x14ac:dyDescent="0.3">
      <c r="A944" s="18" t="s">
        <v>6065</v>
      </c>
      <c r="B944" s="29"/>
      <c r="C944" s="29"/>
      <c r="D944" s="29">
        <v>294.05999999999995</v>
      </c>
      <c r="E944" s="29">
        <v>1</v>
      </c>
      <c r="F944" s="29">
        <v>294.05999999999995</v>
      </c>
      <c r="G944" s="29">
        <v>1</v>
      </c>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row>
    <row r="945" spans="1:189" x14ac:dyDescent="0.3">
      <c r="A945" s="18" t="s">
        <v>508</v>
      </c>
      <c r="B945" s="29">
        <v>292.56</v>
      </c>
      <c r="C945" s="29">
        <v>1</v>
      </c>
      <c r="D945" s="29"/>
      <c r="E945" s="29"/>
      <c r="F945" s="29">
        <v>292.56</v>
      </c>
      <c r="G945" s="29">
        <v>1</v>
      </c>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row>
    <row r="946" spans="1:189" x14ac:dyDescent="0.3">
      <c r="A946" s="18" t="s">
        <v>6389</v>
      </c>
      <c r="B946" s="29">
        <v>292.56</v>
      </c>
      <c r="C946" s="29">
        <v>1</v>
      </c>
      <c r="D946" s="29"/>
      <c r="E946" s="29"/>
      <c r="F946" s="29">
        <v>292.56</v>
      </c>
      <c r="G946" s="29">
        <v>1</v>
      </c>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row>
    <row r="947" spans="1:189" x14ac:dyDescent="0.3">
      <c r="A947" s="18" t="s">
        <v>6481</v>
      </c>
      <c r="B947" s="29">
        <v>292.56</v>
      </c>
      <c r="C947" s="29">
        <v>1</v>
      </c>
      <c r="D947" s="29"/>
      <c r="E947" s="29"/>
      <c r="F947" s="29">
        <v>292.56</v>
      </c>
      <c r="G947" s="29">
        <v>1</v>
      </c>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row>
    <row r="948" spans="1:189" x14ac:dyDescent="0.3">
      <c r="A948" s="18" t="s">
        <v>6606</v>
      </c>
      <c r="B948" s="29">
        <v>292.56</v>
      </c>
      <c r="C948" s="29">
        <v>1</v>
      </c>
      <c r="D948" s="29"/>
      <c r="E948" s="29"/>
      <c r="F948" s="29">
        <v>292.56</v>
      </c>
      <c r="G948" s="29">
        <v>1</v>
      </c>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row>
    <row r="949" spans="1:189" x14ac:dyDescent="0.3">
      <c r="A949" s="18" t="s">
        <v>223</v>
      </c>
      <c r="B949" s="29"/>
      <c r="C949" s="29"/>
      <c r="D949" s="29">
        <v>292.56</v>
      </c>
      <c r="E949" s="29">
        <v>1</v>
      </c>
      <c r="F949" s="29">
        <v>292.56</v>
      </c>
      <c r="G949" s="29">
        <v>1</v>
      </c>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row>
    <row r="950" spans="1:189" x14ac:dyDescent="0.3">
      <c r="A950" s="18" t="s">
        <v>5756</v>
      </c>
      <c r="B950" s="29"/>
      <c r="C950" s="29"/>
      <c r="D950" s="29">
        <v>291.60000000000002</v>
      </c>
      <c r="E950" s="29">
        <v>1</v>
      </c>
      <c r="F950" s="29">
        <v>291.60000000000002</v>
      </c>
      <c r="G950" s="29">
        <v>1</v>
      </c>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row>
    <row r="951" spans="1:189" x14ac:dyDescent="0.3">
      <c r="A951" s="18" t="s">
        <v>5766</v>
      </c>
      <c r="B951" s="29"/>
      <c r="C951" s="29"/>
      <c r="D951" s="29">
        <v>291.60000000000002</v>
      </c>
      <c r="E951" s="29">
        <v>1</v>
      </c>
      <c r="F951" s="29">
        <v>291.60000000000002</v>
      </c>
      <c r="G951" s="29">
        <v>1</v>
      </c>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row>
    <row r="952" spans="1:189" x14ac:dyDescent="0.3">
      <c r="A952" s="18" t="s">
        <v>4997</v>
      </c>
      <c r="B952" s="29"/>
      <c r="C952" s="29"/>
      <c r="D952" s="29">
        <v>291.60000000000002</v>
      </c>
      <c r="E952" s="29">
        <v>1</v>
      </c>
      <c r="F952" s="29">
        <v>291.60000000000002</v>
      </c>
      <c r="G952" s="29">
        <v>1</v>
      </c>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row>
    <row r="953" spans="1:189" x14ac:dyDescent="0.3">
      <c r="A953" s="18" t="s">
        <v>5972</v>
      </c>
      <c r="B953" s="29"/>
      <c r="C953" s="29"/>
      <c r="D953" s="29">
        <v>291.60000000000002</v>
      </c>
      <c r="E953" s="29">
        <v>1</v>
      </c>
      <c r="F953" s="29">
        <v>291.60000000000002</v>
      </c>
      <c r="G953" s="29">
        <v>1</v>
      </c>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row>
    <row r="954" spans="1:189" x14ac:dyDescent="0.3">
      <c r="A954" s="18" t="s">
        <v>4876</v>
      </c>
      <c r="B954" s="29"/>
      <c r="C954" s="29"/>
      <c r="D954" s="29">
        <v>291.60000000000002</v>
      </c>
      <c r="E954" s="29">
        <v>1</v>
      </c>
      <c r="F954" s="29">
        <v>291.60000000000002</v>
      </c>
      <c r="G954" s="29">
        <v>1</v>
      </c>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row>
    <row r="955" spans="1:189" x14ac:dyDescent="0.3">
      <c r="A955" s="18" t="s">
        <v>4898</v>
      </c>
      <c r="B955" s="29"/>
      <c r="C955" s="29"/>
      <c r="D955" s="29">
        <v>291.60000000000002</v>
      </c>
      <c r="E955" s="29">
        <v>1</v>
      </c>
      <c r="F955" s="29">
        <v>291.60000000000002</v>
      </c>
      <c r="G955" s="29">
        <v>1</v>
      </c>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row>
    <row r="956" spans="1:189" x14ac:dyDescent="0.3">
      <c r="A956" s="18" t="s">
        <v>2092</v>
      </c>
      <c r="B956" s="29"/>
      <c r="C956" s="29"/>
      <c r="D956" s="29">
        <v>290.55</v>
      </c>
      <c r="E956" s="29">
        <v>1</v>
      </c>
      <c r="F956" s="29">
        <v>290.55</v>
      </c>
      <c r="G956" s="29">
        <v>1</v>
      </c>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row>
    <row r="957" spans="1:189" x14ac:dyDescent="0.3">
      <c r="A957" s="18" t="s">
        <v>2136</v>
      </c>
      <c r="B957" s="29"/>
      <c r="C957" s="29"/>
      <c r="D957" s="29">
        <v>290.55</v>
      </c>
      <c r="E957" s="29">
        <v>1</v>
      </c>
      <c r="F957" s="29">
        <v>290.55</v>
      </c>
      <c r="G957" s="29">
        <v>1</v>
      </c>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row>
    <row r="958" spans="1:189" x14ac:dyDescent="0.3">
      <c r="A958" s="18" t="s">
        <v>2108</v>
      </c>
      <c r="B958" s="29"/>
      <c r="C958" s="29"/>
      <c r="D958" s="29">
        <v>290.55</v>
      </c>
      <c r="E958" s="29">
        <v>1</v>
      </c>
      <c r="F958" s="29">
        <v>290.55</v>
      </c>
      <c r="G958" s="29">
        <v>1</v>
      </c>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row>
    <row r="959" spans="1:189" x14ac:dyDescent="0.3">
      <c r="A959" s="18" t="s">
        <v>2134</v>
      </c>
      <c r="B959" s="29"/>
      <c r="C959" s="29"/>
      <c r="D959" s="29">
        <v>290.55</v>
      </c>
      <c r="E959" s="29">
        <v>1</v>
      </c>
      <c r="F959" s="29">
        <v>290.55</v>
      </c>
      <c r="G959" s="29">
        <v>1</v>
      </c>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row>
    <row r="960" spans="1:189" x14ac:dyDescent="0.3">
      <c r="A960" s="18" t="s">
        <v>1954</v>
      </c>
      <c r="B960" s="29">
        <v>290.55</v>
      </c>
      <c r="C960" s="29">
        <v>1</v>
      </c>
      <c r="D960" s="29"/>
      <c r="E960" s="29"/>
      <c r="F960" s="29">
        <v>290.55</v>
      </c>
      <c r="G960" s="29">
        <v>1</v>
      </c>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row>
    <row r="961" spans="1:189" x14ac:dyDescent="0.3">
      <c r="A961" s="18" t="s">
        <v>4260</v>
      </c>
      <c r="B961" s="29"/>
      <c r="C961" s="29"/>
      <c r="D961" s="29">
        <v>290.55</v>
      </c>
      <c r="E961" s="29">
        <v>1</v>
      </c>
      <c r="F961" s="29">
        <v>290.55</v>
      </c>
      <c r="G961" s="29">
        <v>1</v>
      </c>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row>
    <row r="962" spans="1:189" x14ac:dyDescent="0.3">
      <c r="A962" s="18" t="s">
        <v>2188</v>
      </c>
      <c r="B962" s="29"/>
      <c r="C962" s="29"/>
      <c r="D962" s="29">
        <v>290.55</v>
      </c>
      <c r="E962" s="29">
        <v>1</v>
      </c>
      <c r="F962" s="29">
        <v>290.55</v>
      </c>
      <c r="G962" s="29">
        <v>1</v>
      </c>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row>
    <row r="963" spans="1:189" x14ac:dyDescent="0.3">
      <c r="A963" s="18" t="s">
        <v>3527</v>
      </c>
      <c r="B963" s="29"/>
      <c r="C963" s="29"/>
      <c r="D963" s="29">
        <v>290.55</v>
      </c>
      <c r="E963" s="29">
        <v>1</v>
      </c>
      <c r="F963" s="29">
        <v>290.55</v>
      </c>
      <c r="G963" s="29">
        <v>1</v>
      </c>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row>
    <row r="964" spans="1:189" x14ac:dyDescent="0.3">
      <c r="A964" s="18" t="s">
        <v>4163</v>
      </c>
      <c r="B964" s="29"/>
      <c r="C964" s="29"/>
      <c r="D964" s="29">
        <v>290.55</v>
      </c>
      <c r="E964" s="29">
        <v>1</v>
      </c>
      <c r="F964" s="29">
        <v>290.55</v>
      </c>
      <c r="G964" s="29">
        <v>1</v>
      </c>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row>
    <row r="965" spans="1:189" x14ac:dyDescent="0.3">
      <c r="A965" s="18" t="s">
        <v>4197</v>
      </c>
      <c r="B965" s="29"/>
      <c r="C965" s="29"/>
      <c r="D965" s="29">
        <v>290.55</v>
      </c>
      <c r="E965" s="29">
        <v>1</v>
      </c>
      <c r="F965" s="29">
        <v>290.55</v>
      </c>
      <c r="G965" s="29">
        <v>1</v>
      </c>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row>
    <row r="966" spans="1:189" x14ac:dyDescent="0.3">
      <c r="A966" s="18" t="s">
        <v>4091</v>
      </c>
      <c r="B966" s="29"/>
      <c r="C966" s="29"/>
      <c r="D966" s="29">
        <v>290.55</v>
      </c>
      <c r="E966" s="29">
        <v>1</v>
      </c>
      <c r="F966" s="29">
        <v>290.55</v>
      </c>
      <c r="G966" s="29">
        <v>1</v>
      </c>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row>
    <row r="967" spans="1:189" x14ac:dyDescent="0.3">
      <c r="A967" s="18" t="s">
        <v>4107</v>
      </c>
      <c r="B967" s="29"/>
      <c r="C967" s="29"/>
      <c r="D967" s="29">
        <v>290.55</v>
      </c>
      <c r="E967" s="29">
        <v>1</v>
      </c>
      <c r="F967" s="29">
        <v>290.55</v>
      </c>
      <c r="G967" s="29">
        <v>1</v>
      </c>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row>
    <row r="968" spans="1:189" x14ac:dyDescent="0.3">
      <c r="A968" s="18" t="s">
        <v>1840</v>
      </c>
      <c r="B968" s="29">
        <v>290.55</v>
      </c>
      <c r="C968" s="29">
        <v>1</v>
      </c>
      <c r="D968" s="29"/>
      <c r="E968" s="29"/>
      <c r="F968" s="29">
        <v>290.55</v>
      </c>
      <c r="G968" s="29">
        <v>1</v>
      </c>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row>
    <row r="969" spans="1:189" x14ac:dyDescent="0.3">
      <c r="A969" s="18" t="s">
        <v>1441</v>
      </c>
      <c r="B969" s="29">
        <v>290.55</v>
      </c>
      <c r="C969" s="29">
        <v>1</v>
      </c>
      <c r="D969" s="29"/>
      <c r="E969" s="29"/>
      <c r="F969" s="29">
        <v>290.55</v>
      </c>
      <c r="G969" s="29">
        <v>1</v>
      </c>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row>
    <row r="970" spans="1:189" x14ac:dyDescent="0.3">
      <c r="A970" s="18" t="s">
        <v>2518</v>
      </c>
      <c r="B970" s="29"/>
      <c r="C970" s="29"/>
      <c r="D970" s="29">
        <v>290.55</v>
      </c>
      <c r="E970" s="29">
        <v>1</v>
      </c>
      <c r="F970" s="29">
        <v>290.55</v>
      </c>
      <c r="G970" s="29">
        <v>1</v>
      </c>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row>
    <row r="971" spans="1:189" x14ac:dyDescent="0.3">
      <c r="A971" s="18" t="s">
        <v>1463</v>
      </c>
      <c r="B971" s="29">
        <v>290.55</v>
      </c>
      <c r="C971" s="29">
        <v>1</v>
      </c>
      <c r="D971" s="29"/>
      <c r="E971" s="29"/>
      <c r="F971" s="29">
        <v>290.55</v>
      </c>
      <c r="G971" s="29">
        <v>1</v>
      </c>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row>
    <row r="972" spans="1:189" x14ac:dyDescent="0.3">
      <c r="A972" s="18" t="s">
        <v>2574</v>
      </c>
      <c r="B972" s="29"/>
      <c r="C972" s="29"/>
      <c r="D972" s="29">
        <v>290.55</v>
      </c>
      <c r="E972" s="29">
        <v>1</v>
      </c>
      <c r="F972" s="29">
        <v>290.55</v>
      </c>
      <c r="G972" s="29">
        <v>1</v>
      </c>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row>
    <row r="973" spans="1:189" x14ac:dyDescent="0.3">
      <c r="A973" s="18" t="s">
        <v>1483</v>
      </c>
      <c r="B973" s="29">
        <v>290.55</v>
      </c>
      <c r="C973" s="29">
        <v>1</v>
      </c>
      <c r="D973" s="29"/>
      <c r="E973" s="29"/>
      <c r="F973" s="29">
        <v>290.55</v>
      </c>
      <c r="G973" s="29">
        <v>1</v>
      </c>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row>
    <row r="974" spans="1:189" x14ac:dyDescent="0.3">
      <c r="A974" s="18" t="s">
        <v>2534</v>
      </c>
      <c r="B974" s="29"/>
      <c r="C974" s="29"/>
      <c r="D974" s="29">
        <v>290.55</v>
      </c>
      <c r="E974" s="29">
        <v>1</v>
      </c>
      <c r="F974" s="29">
        <v>290.55</v>
      </c>
      <c r="G974" s="29">
        <v>1</v>
      </c>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row>
    <row r="975" spans="1:189" x14ac:dyDescent="0.3">
      <c r="A975" s="18" t="s">
        <v>2554</v>
      </c>
      <c r="B975" s="29"/>
      <c r="C975" s="29"/>
      <c r="D975" s="29">
        <v>290.55</v>
      </c>
      <c r="E975" s="29">
        <v>1</v>
      </c>
      <c r="F975" s="29">
        <v>290.55</v>
      </c>
      <c r="G975" s="29">
        <v>1</v>
      </c>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row>
    <row r="976" spans="1:189" x14ac:dyDescent="0.3">
      <c r="A976" s="18" t="s">
        <v>4077</v>
      </c>
      <c r="B976" s="29"/>
      <c r="C976" s="29"/>
      <c r="D976" s="29">
        <v>290.55</v>
      </c>
      <c r="E976" s="29">
        <v>1</v>
      </c>
      <c r="F976" s="29">
        <v>290.55</v>
      </c>
      <c r="G976" s="29">
        <v>1</v>
      </c>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row>
    <row r="977" spans="1:189" x14ac:dyDescent="0.3">
      <c r="A977" s="18" t="s">
        <v>4021</v>
      </c>
      <c r="B977" s="29"/>
      <c r="C977" s="29"/>
      <c r="D977" s="29">
        <v>290.55</v>
      </c>
      <c r="E977" s="29">
        <v>1</v>
      </c>
      <c r="F977" s="29">
        <v>290.55</v>
      </c>
      <c r="G977" s="29">
        <v>1</v>
      </c>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row>
    <row r="978" spans="1:189" x14ac:dyDescent="0.3">
      <c r="A978" s="18" t="s">
        <v>1888</v>
      </c>
      <c r="B978" s="29">
        <v>290.55</v>
      </c>
      <c r="C978" s="29">
        <v>1</v>
      </c>
      <c r="D978" s="29"/>
      <c r="E978" s="29"/>
      <c r="F978" s="29">
        <v>290.55</v>
      </c>
      <c r="G978" s="29">
        <v>1</v>
      </c>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row>
    <row r="979" spans="1:189" x14ac:dyDescent="0.3">
      <c r="A979" s="18" t="s">
        <v>1435</v>
      </c>
      <c r="B979" s="29">
        <v>290.55</v>
      </c>
      <c r="C979" s="29">
        <v>1</v>
      </c>
      <c r="D979" s="29"/>
      <c r="E979" s="29"/>
      <c r="F979" s="29">
        <v>290.55</v>
      </c>
      <c r="G979" s="29">
        <v>1</v>
      </c>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row>
    <row r="980" spans="1:189" x14ac:dyDescent="0.3">
      <c r="A980" s="18" t="s">
        <v>4039</v>
      </c>
      <c r="B980" s="29"/>
      <c r="C980" s="29"/>
      <c r="D980" s="29">
        <v>290.55</v>
      </c>
      <c r="E980" s="29">
        <v>1</v>
      </c>
      <c r="F980" s="29">
        <v>290.55</v>
      </c>
      <c r="G980" s="29">
        <v>1</v>
      </c>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row>
    <row r="981" spans="1:189" x14ac:dyDescent="0.3">
      <c r="A981" s="18" t="s">
        <v>1451</v>
      </c>
      <c r="B981" s="29">
        <v>290.55</v>
      </c>
      <c r="C981" s="29">
        <v>1</v>
      </c>
      <c r="D981" s="29"/>
      <c r="E981" s="29"/>
      <c r="F981" s="29">
        <v>290.55</v>
      </c>
      <c r="G981" s="29">
        <v>1</v>
      </c>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row>
    <row r="982" spans="1:189" x14ac:dyDescent="0.3">
      <c r="A982" s="18" t="s">
        <v>1404</v>
      </c>
      <c r="B982" s="29">
        <v>290.55</v>
      </c>
      <c r="C982" s="29">
        <v>1</v>
      </c>
      <c r="D982" s="29"/>
      <c r="E982" s="29"/>
      <c r="F982" s="29">
        <v>290.55</v>
      </c>
      <c r="G982" s="29">
        <v>1</v>
      </c>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row>
    <row r="983" spans="1:189" x14ac:dyDescent="0.3">
      <c r="A983" s="18" t="s">
        <v>1465</v>
      </c>
      <c r="B983" s="29">
        <v>290.55</v>
      </c>
      <c r="C983" s="29">
        <v>1</v>
      </c>
      <c r="D983" s="29"/>
      <c r="E983" s="29"/>
      <c r="F983" s="29">
        <v>290.55</v>
      </c>
      <c r="G983" s="29">
        <v>1</v>
      </c>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row>
    <row r="984" spans="1:189" x14ac:dyDescent="0.3">
      <c r="A984" s="18" t="s">
        <v>1898</v>
      </c>
      <c r="B984" s="29">
        <v>290.55</v>
      </c>
      <c r="C984" s="29">
        <v>1</v>
      </c>
      <c r="D984" s="29"/>
      <c r="E984" s="29"/>
      <c r="F984" s="29">
        <v>290.55</v>
      </c>
      <c r="G984" s="29">
        <v>1</v>
      </c>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row>
    <row r="985" spans="1:189" x14ac:dyDescent="0.3">
      <c r="A985" s="18" t="s">
        <v>1882</v>
      </c>
      <c r="B985" s="29">
        <v>290.55</v>
      </c>
      <c r="C985" s="29">
        <v>1</v>
      </c>
      <c r="D985" s="29"/>
      <c r="E985" s="29"/>
      <c r="F985" s="29">
        <v>290.55</v>
      </c>
      <c r="G985" s="29">
        <v>1</v>
      </c>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row>
    <row r="986" spans="1:189" x14ac:dyDescent="0.3">
      <c r="A986" s="18" t="s">
        <v>1912</v>
      </c>
      <c r="B986" s="29">
        <v>290.55</v>
      </c>
      <c r="C986" s="29">
        <v>1</v>
      </c>
      <c r="D986" s="29"/>
      <c r="E986" s="29"/>
      <c r="F986" s="29">
        <v>290.55</v>
      </c>
      <c r="G986" s="29">
        <v>1</v>
      </c>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row>
    <row r="987" spans="1:189" x14ac:dyDescent="0.3">
      <c r="A987" s="18" t="s">
        <v>1920</v>
      </c>
      <c r="B987" s="29">
        <v>290.55</v>
      </c>
      <c r="C987" s="29">
        <v>1</v>
      </c>
      <c r="D987" s="29"/>
      <c r="E987" s="29"/>
      <c r="F987" s="29">
        <v>290.55</v>
      </c>
      <c r="G987" s="29">
        <v>1</v>
      </c>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row>
    <row r="988" spans="1:189" x14ac:dyDescent="0.3">
      <c r="A988" s="18" t="s">
        <v>1414</v>
      </c>
      <c r="B988" s="29">
        <v>290.55</v>
      </c>
      <c r="C988" s="29">
        <v>1</v>
      </c>
      <c r="D988" s="29"/>
      <c r="E988" s="29"/>
      <c r="F988" s="29">
        <v>290.55</v>
      </c>
      <c r="G988" s="29">
        <v>1</v>
      </c>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row>
    <row r="989" spans="1:189" x14ac:dyDescent="0.3">
      <c r="A989" s="18" t="s">
        <v>3107</v>
      </c>
      <c r="B989" s="29"/>
      <c r="C989" s="29"/>
      <c r="D989" s="29">
        <v>290.55</v>
      </c>
      <c r="E989" s="29">
        <v>1</v>
      </c>
      <c r="F989" s="29">
        <v>290.55</v>
      </c>
      <c r="G989" s="29">
        <v>1</v>
      </c>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row>
    <row r="990" spans="1:189" x14ac:dyDescent="0.3">
      <c r="A990" s="18" t="s">
        <v>1416</v>
      </c>
      <c r="B990" s="29">
        <v>290.55</v>
      </c>
      <c r="C990" s="29">
        <v>1</v>
      </c>
      <c r="D990" s="29"/>
      <c r="E990" s="29"/>
      <c r="F990" s="29">
        <v>290.55</v>
      </c>
      <c r="G990" s="29">
        <v>1</v>
      </c>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row>
    <row r="991" spans="1:189" x14ac:dyDescent="0.3">
      <c r="A991" s="18" t="s">
        <v>4011</v>
      </c>
      <c r="B991" s="29"/>
      <c r="C991" s="29"/>
      <c r="D991" s="29">
        <v>290.55</v>
      </c>
      <c r="E991" s="29">
        <v>1</v>
      </c>
      <c r="F991" s="29">
        <v>290.55</v>
      </c>
      <c r="G991" s="29">
        <v>1</v>
      </c>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row>
    <row r="992" spans="1:189" x14ac:dyDescent="0.3">
      <c r="A992" s="18" t="s">
        <v>1418</v>
      </c>
      <c r="B992" s="29">
        <v>290.55</v>
      </c>
      <c r="C992" s="29">
        <v>1</v>
      </c>
      <c r="D992" s="29"/>
      <c r="E992" s="29"/>
      <c r="F992" s="29">
        <v>290.55</v>
      </c>
      <c r="G992" s="29">
        <v>1</v>
      </c>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row>
    <row r="993" spans="1:189" x14ac:dyDescent="0.3">
      <c r="A993" s="18" t="s">
        <v>1842</v>
      </c>
      <c r="B993" s="29">
        <v>290.55</v>
      </c>
      <c r="C993" s="29">
        <v>1</v>
      </c>
      <c r="D993" s="29"/>
      <c r="E993" s="29"/>
      <c r="F993" s="29">
        <v>290.55</v>
      </c>
      <c r="G993" s="29">
        <v>1</v>
      </c>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row>
    <row r="994" spans="1:189" x14ac:dyDescent="0.3">
      <c r="A994" s="18" t="s">
        <v>1420</v>
      </c>
      <c r="B994" s="29">
        <v>290.55</v>
      </c>
      <c r="C994" s="29">
        <v>1</v>
      </c>
      <c r="D994" s="29"/>
      <c r="E994" s="29"/>
      <c r="F994" s="29">
        <v>290.55</v>
      </c>
      <c r="G994" s="29">
        <v>1</v>
      </c>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row>
    <row r="995" spans="1:189" x14ac:dyDescent="0.3">
      <c r="A995" s="18" t="s">
        <v>1402</v>
      </c>
      <c r="B995" s="29">
        <v>290.55</v>
      </c>
      <c r="C995" s="29">
        <v>1</v>
      </c>
      <c r="D995" s="29"/>
      <c r="E995" s="29"/>
      <c r="F995" s="29">
        <v>290.55</v>
      </c>
      <c r="G995" s="29">
        <v>1</v>
      </c>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row>
    <row r="996" spans="1:189" x14ac:dyDescent="0.3">
      <c r="A996" s="18" t="s">
        <v>2935</v>
      </c>
      <c r="B996" s="29"/>
      <c r="C996" s="29"/>
      <c r="D996" s="29">
        <v>290.55</v>
      </c>
      <c r="E996" s="29">
        <v>1</v>
      </c>
      <c r="F996" s="29">
        <v>290.55</v>
      </c>
      <c r="G996" s="29">
        <v>1</v>
      </c>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row>
    <row r="997" spans="1:189" x14ac:dyDescent="0.3">
      <c r="A997" s="18" t="s">
        <v>2823</v>
      </c>
      <c r="B997" s="29"/>
      <c r="C997" s="29"/>
      <c r="D997" s="29">
        <v>290.55</v>
      </c>
      <c r="E997" s="29">
        <v>1</v>
      </c>
      <c r="F997" s="29">
        <v>290.55</v>
      </c>
      <c r="G997" s="29">
        <v>1</v>
      </c>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row>
    <row r="998" spans="1:189" x14ac:dyDescent="0.3">
      <c r="A998" s="18" t="s">
        <v>3029</v>
      </c>
      <c r="B998" s="29"/>
      <c r="C998" s="29"/>
      <c r="D998" s="29">
        <v>290.55</v>
      </c>
      <c r="E998" s="29">
        <v>1</v>
      </c>
      <c r="F998" s="29">
        <v>290.55</v>
      </c>
      <c r="G998" s="29">
        <v>1</v>
      </c>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row>
    <row r="999" spans="1:189" x14ac:dyDescent="0.3">
      <c r="A999" s="18" t="s">
        <v>2841</v>
      </c>
      <c r="B999" s="29"/>
      <c r="C999" s="29"/>
      <c r="D999" s="29">
        <v>290.55</v>
      </c>
      <c r="E999" s="29">
        <v>1</v>
      </c>
      <c r="F999" s="29">
        <v>290.55</v>
      </c>
      <c r="G999" s="29">
        <v>1</v>
      </c>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row>
    <row r="1000" spans="1:189" x14ac:dyDescent="0.3">
      <c r="A1000" s="18" t="s">
        <v>2502</v>
      </c>
      <c r="B1000" s="29"/>
      <c r="C1000" s="29"/>
      <c r="D1000" s="29">
        <v>290.55</v>
      </c>
      <c r="E1000" s="29">
        <v>1</v>
      </c>
      <c r="F1000" s="29">
        <v>290.55</v>
      </c>
      <c r="G1000" s="29">
        <v>1</v>
      </c>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row>
    <row r="1001" spans="1:189" x14ac:dyDescent="0.3">
      <c r="A1001" s="18" t="s">
        <v>2953</v>
      </c>
      <c r="B1001" s="29"/>
      <c r="C1001" s="29"/>
      <c r="D1001" s="29">
        <v>290.55</v>
      </c>
      <c r="E1001" s="29">
        <v>1</v>
      </c>
      <c r="F1001" s="29">
        <v>290.55</v>
      </c>
      <c r="G1001" s="29">
        <v>1</v>
      </c>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row>
    <row r="1002" spans="1:189" x14ac:dyDescent="0.3">
      <c r="A1002" s="18" t="s">
        <v>2835</v>
      </c>
      <c r="B1002" s="29"/>
      <c r="C1002" s="29"/>
      <c r="D1002" s="29">
        <v>290.55</v>
      </c>
      <c r="E1002" s="29">
        <v>1</v>
      </c>
      <c r="F1002" s="29">
        <v>290.55</v>
      </c>
      <c r="G1002" s="29">
        <v>1</v>
      </c>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row>
    <row r="1003" spans="1:189" x14ac:dyDescent="0.3">
      <c r="A1003" s="18" t="s">
        <v>2859</v>
      </c>
      <c r="B1003" s="29"/>
      <c r="C1003" s="29"/>
      <c r="D1003" s="29">
        <v>290.55</v>
      </c>
      <c r="E1003" s="29">
        <v>1</v>
      </c>
      <c r="F1003" s="29">
        <v>290.55</v>
      </c>
      <c r="G1003" s="29">
        <v>1</v>
      </c>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row>
    <row r="1004" spans="1:189" x14ac:dyDescent="0.3">
      <c r="A1004" s="18" t="s">
        <v>3851</v>
      </c>
      <c r="B1004" s="29"/>
      <c r="C1004" s="29"/>
      <c r="D1004" s="29">
        <v>290.55</v>
      </c>
      <c r="E1004" s="29">
        <v>1</v>
      </c>
      <c r="F1004" s="29">
        <v>290.55</v>
      </c>
      <c r="G1004" s="29">
        <v>1</v>
      </c>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row>
    <row r="1005" spans="1:189" x14ac:dyDescent="0.3">
      <c r="A1005" s="18" t="s">
        <v>2821</v>
      </c>
      <c r="B1005" s="29"/>
      <c r="C1005" s="29"/>
      <c r="D1005" s="29">
        <v>290.55</v>
      </c>
      <c r="E1005" s="29">
        <v>1</v>
      </c>
      <c r="F1005" s="29">
        <v>290.55</v>
      </c>
      <c r="G1005" s="29">
        <v>1</v>
      </c>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row>
    <row r="1006" spans="1:189" x14ac:dyDescent="0.3">
      <c r="A1006" s="18" t="s">
        <v>3331</v>
      </c>
      <c r="B1006" s="29"/>
      <c r="C1006" s="29"/>
      <c r="D1006" s="29">
        <v>290.55</v>
      </c>
      <c r="E1006" s="29">
        <v>1</v>
      </c>
      <c r="F1006" s="29">
        <v>290.55</v>
      </c>
      <c r="G1006" s="29">
        <v>1</v>
      </c>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row>
    <row r="1007" spans="1:189" x14ac:dyDescent="0.3">
      <c r="A1007" s="18" t="s">
        <v>3969</v>
      </c>
      <c r="B1007" s="29"/>
      <c r="C1007" s="29"/>
      <c r="D1007" s="29">
        <v>290.55</v>
      </c>
      <c r="E1007" s="29">
        <v>1</v>
      </c>
      <c r="F1007" s="29">
        <v>290.55</v>
      </c>
      <c r="G1007" s="29">
        <v>1</v>
      </c>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row>
    <row r="1008" spans="1:189" x14ac:dyDescent="0.3">
      <c r="A1008" s="18" t="s">
        <v>2895</v>
      </c>
      <c r="B1008" s="29"/>
      <c r="C1008" s="29"/>
      <c r="D1008" s="29">
        <v>290.55</v>
      </c>
      <c r="E1008" s="29">
        <v>1</v>
      </c>
      <c r="F1008" s="29">
        <v>290.55</v>
      </c>
      <c r="G1008" s="29">
        <v>1</v>
      </c>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row>
    <row r="1009" spans="1:189" x14ac:dyDescent="0.3">
      <c r="A1009" s="18" t="s">
        <v>2971</v>
      </c>
      <c r="B1009" s="29"/>
      <c r="C1009" s="29"/>
      <c r="D1009" s="29">
        <v>290.55</v>
      </c>
      <c r="E1009" s="29">
        <v>1</v>
      </c>
      <c r="F1009" s="29">
        <v>290.55</v>
      </c>
      <c r="G1009" s="29">
        <v>1</v>
      </c>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row>
    <row r="1010" spans="1:189" x14ac:dyDescent="0.3">
      <c r="A1010" s="18" t="s">
        <v>2789</v>
      </c>
      <c r="B1010" s="29"/>
      <c r="C1010" s="29"/>
      <c r="D1010" s="29">
        <v>290.55</v>
      </c>
      <c r="E1010" s="29">
        <v>1</v>
      </c>
      <c r="F1010" s="29">
        <v>290.55</v>
      </c>
      <c r="G1010" s="29">
        <v>1</v>
      </c>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row>
    <row r="1011" spans="1:189" x14ac:dyDescent="0.3">
      <c r="A1011" s="18" t="s">
        <v>1069</v>
      </c>
      <c r="B1011" s="29">
        <v>290.55</v>
      </c>
      <c r="C1011" s="29">
        <v>1</v>
      </c>
      <c r="D1011" s="29"/>
      <c r="E1011" s="29"/>
      <c r="F1011" s="29">
        <v>290.55</v>
      </c>
      <c r="G1011" s="29">
        <v>1</v>
      </c>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row>
    <row r="1012" spans="1:189" x14ac:dyDescent="0.3">
      <c r="A1012" s="18" t="s">
        <v>3517</v>
      </c>
      <c r="B1012" s="29"/>
      <c r="C1012" s="29"/>
      <c r="D1012" s="29">
        <v>290.55</v>
      </c>
      <c r="E1012" s="29">
        <v>1</v>
      </c>
      <c r="F1012" s="29">
        <v>290.55</v>
      </c>
      <c r="G1012" s="29">
        <v>1</v>
      </c>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row>
    <row r="1013" spans="1:189" x14ac:dyDescent="0.3">
      <c r="A1013" s="18" t="s">
        <v>4347</v>
      </c>
      <c r="B1013" s="29"/>
      <c r="C1013" s="29"/>
      <c r="D1013" s="29">
        <v>290.55</v>
      </c>
      <c r="E1013" s="29">
        <v>1</v>
      </c>
      <c r="F1013" s="29">
        <v>290.55</v>
      </c>
      <c r="G1013" s="29">
        <v>1</v>
      </c>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row>
    <row r="1014" spans="1:189" x14ac:dyDescent="0.3">
      <c r="A1014" s="18" t="s">
        <v>1298</v>
      </c>
      <c r="B1014" s="29">
        <v>290.55</v>
      </c>
      <c r="C1014" s="29">
        <v>1</v>
      </c>
      <c r="D1014" s="29"/>
      <c r="E1014" s="29"/>
      <c r="F1014" s="29">
        <v>290.55</v>
      </c>
      <c r="G1014" s="29">
        <v>1</v>
      </c>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row>
    <row r="1015" spans="1:189" x14ac:dyDescent="0.3">
      <c r="A1015" s="18" t="s">
        <v>1318</v>
      </c>
      <c r="B1015" s="29">
        <v>290.55</v>
      </c>
      <c r="C1015" s="29">
        <v>1</v>
      </c>
      <c r="D1015" s="29"/>
      <c r="E1015" s="29"/>
      <c r="F1015" s="29">
        <v>290.55</v>
      </c>
      <c r="G1015" s="29">
        <v>1</v>
      </c>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row>
    <row r="1016" spans="1:189" x14ac:dyDescent="0.3">
      <c r="A1016" s="18" t="s">
        <v>4329</v>
      </c>
      <c r="B1016" s="29"/>
      <c r="C1016" s="29"/>
      <c r="D1016" s="29">
        <v>290.55</v>
      </c>
      <c r="E1016" s="29">
        <v>1</v>
      </c>
      <c r="F1016" s="29">
        <v>290.55</v>
      </c>
      <c r="G1016" s="29">
        <v>1</v>
      </c>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row>
    <row r="1017" spans="1:189" x14ac:dyDescent="0.3">
      <c r="A1017" s="18" t="s">
        <v>3463</v>
      </c>
      <c r="B1017" s="29"/>
      <c r="C1017" s="29"/>
      <c r="D1017" s="29">
        <v>290.55</v>
      </c>
      <c r="E1017" s="29">
        <v>1</v>
      </c>
      <c r="F1017" s="29">
        <v>290.55</v>
      </c>
      <c r="G1017" s="29">
        <v>1</v>
      </c>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row>
    <row r="1018" spans="1:189" x14ac:dyDescent="0.3">
      <c r="A1018" s="18" t="s">
        <v>1202</v>
      </c>
      <c r="B1018" s="29">
        <v>290.55</v>
      </c>
      <c r="C1018" s="29">
        <v>1</v>
      </c>
      <c r="D1018" s="29"/>
      <c r="E1018" s="29"/>
      <c r="F1018" s="29">
        <v>290.55</v>
      </c>
      <c r="G1018" s="29">
        <v>1</v>
      </c>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row>
    <row r="1019" spans="1:189" x14ac:dyDescent="0.3">
      <c r="A1019" s="18" t="s">
        <v>1092</v>
      </c>
      <c r="B1019" s="29">
        <v>290.55</v>
      </c>
      <c r="C1019" s="29">
        <v>1</v>
      </c>
      <c r="D1019" s="29"/>
      <c r="E1019" s="29"/>
      <c r="F1019" s="29">
        <v>290.55</v>
      </c>
      <c r="G1019" s="29">
        <v>1</v>
      </c>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row>
    <row r="1020" spans="1:189" x14ac:dyDescent="0.3">
      <c r="A1020" s="18" t="s">
        <v>3497</v>
      </c>
      <c r="B1020" s="29"/>
      <c r="C1020" s="29"/>
      <c r="D1020" s="29">
        <v>290.55</v>
      </c>
      <c r="E1020" s="29">
        <v>1</v>
      </c>
      <c r="F1020" s="29">
        <v>290.55</v>
      </c>
      <c r="G1020" s="29">
        <v>1</v>
      </c>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row>
    <row r="1021" spans="1:189" x14ac:dyDescent="0.3">
      <c r="A1021" s="18" t="s">
        <v>1073</v>
      </c>
      <c r="B1021" s="29">
        <v>290.55</v>
      </c>
      <c r="C1021" s="29">
        <v>1</v>
      </c>
      <c r="D1021" s="29"/>
      <c r="E1021" s="29"/>
      <c r="F1021" s="29">
        <v>290.55</v>
      </c>
      <c r="G1021" s="29">
        <v>1</v>
      </c>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row>
    <row r="1022" spans="1:189" x14ac:dyDescent="0.3">
      <c r="A1022" s="18" t="s">
        <v>3453</v>
      </c>
      <c r="B1022" s="29"/>
      <c r="C1022" s="29"/>
      <c r="D1022" s="29">
        <v>290.55</v>
      </c>
      <c r="E1022" s="29">
        <v>1</v>
      </c>
      <c r="F1022" s="29">
        <v>290.55</v>
      </c>
      <c r="G1022" s="29">
        <v>1</v>
      </c>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row>
    <row r="1023" spans="1:189" x14ac:dyDescent="0.3">
      <c r="A1023" s="18" t="s">
        <v>1692</v>
      </c>
      <c r="B1023" s="29">
        <v>290.55</v>
      </c>
      <c r="C1023" s="29">
        <v>1</v>
      </c>
      <c r="D1023" s="29"/>
      <c r="E1023" s="29"/>
      <c r="F1023" s="29">
        <v>290.55</v>
      </c>
      <c r="G1023" s="29">
        <v>1</v>
      </c>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row>
    <row r="1024" spans="1:189" x14ac:dyDescent="0.3">
      <c r="A1024" s="18" t="s">
        <v>5870</v>
      </c>
      <c r="B1024" s="29"/>
      <c r="C1024" s="29"/>
      <c r="D1024" s="29">
        <v>290.55</v>
      </c>
      <c r="E1024" s="29">
        <v>1</v>
      </c>
      <c r="F1024" s="29">
        <v>290.55</v>
      </c>
      <c r="G1024" s="29">
        <v>1</v>
      </c>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row>
    <row r="1025" spans="1:189" x14ac:dyDescent="0.3">
      <c r="A1025" s="18" t="s">
        <v>1646</v>
      </c>
      <c r="B1025" s="29">
        <v>290.55</v>
      </c>
      <c r="C1025" s="29">
        <v>1</v>
      </c>
      <c r="D1025" s="29"/>
      <c r="E1025" s="29"/>
      <c r="F1025" s="29">
        <v>290.55</v>
      </c>
      <c r="G1025" s="29">
        <v>1</v>
      </c>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row>
    <row r="1026" spans="1:189" x14ac:dyDescent="0.3">
      <c r="A1026" s="18" t="s">
        <v>5493</v>
      </c>
      <c r="B1026" s="29"/>
      <c r="C1026" s="29"/>
      <c r="D1026" s="29">
        <v>290.55</v>
      </c>
      <c r="E1026" s="29">
        <v>1</v>
      </c>
      <c r="F1026" s="29">
        <v>290.55</v>
      </c>
      <c r="G1026" s="29">
        <v>1</v>
      </c>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row>
    <row r="1027" spans="1:189" x14ac:dyDescent="0.3">
      <c r="A1027" s="18" t="s">
        <v>1670</v>
      </c>
      <c r="B1027" s="29">
        <v>290.55</v>
      </c>
      <c r="C1027" s="29">
        <v>1</v>
      </c>
      <c r="D1027" s="29"/>
      <c r="E1027" s="29"/>
      <c r="F1027" s="29">
        <v>290.55</v>
      </c>
      <c r="G1027" s="29">
        <v>1</v>
      </c>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row>
    <row r="1028" spans="1:189" x14ac:dyDescent="0.3">
      <c r="A1028" s="18" t="s">
        <v>4220</v>
      </c>
      <c r="B1028" s="29"/>
      <c r="C1028" s="29"/>
      <c r="D1028" s="29">
        <v>290.55</v>
      </c>
      <c r="E1028" s="29">
        <v>1</v>
      </c>
      <c r="F1028" s="29">
        <v>290.55</v>
      </c>
      <c r="G1028" s="29">
        <v>1</v>
      </c>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row>
    <row r="1029" spans="1:189" x14ac:dyDescent="0.3">
      <c r="A1029" s="18" t="s">
        <v>4286</v>
      </c>
      <c r="B1029" s="29"/>
      <c r="C1029" s="29"/>
      <c r="D1029" s="29">
        <v>290.55</v>
      </c>
      <c r="E1029" s="29">
        <v>1</v>
      </c>
      <c r="F1029" s="29">
        <v>290.55</v>
      </c>
      <c r="G1029" s="29">
        <v>1</v>
      </c>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row>
    <row r="1030" spans="1:189" x14ac:dyDescent="0.3">
      <c r="A1030" s="18" t="s">
        <v>3321</v>
      </c>
      <c r="B1030" s="29"/>
      <c r="C1030" s="29"/>
      <c r="D1030" s="29">
        <v>290.55</v>
      </c>
      <c r="E1030" s="29">
        <v>1</v>
      </c>
      <c r="F1030" s="29">
        <v>290.55</v>
      </c>
      <c r="G1030" s="29">
        <v>1</v>
      </c>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row>
    <row r="1031" spans="1:189" x14ac:dyDescent="0.3">
      <c r="A1031" s="18" t="s">
        <v>4307</v>
      </c>
      <c r="B1031" s="29"/>
      <c r="C1031" s="29"/>
      <c r="D1031" s="29">
        <v>290.55</v>
      </c>
      <c r="E1031" s="29">
        <v>1</v>
      </c>
      <c r="F1031" s="29">
        <v>290.55</v>
      </c>
      <c r="G1031" s="29">
        <v>1</v>
      </c>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row>
    <row r="1032" spans="1:189" x14ac:dyDescent="0.3">
      <c r="A1032" s="18" t="s">
        <v>1654</v>
      </c>
      <c r="B1032" s="29">
        <v>290.55</v>
      </c>
      <c r="C1032" s="29">
        <v>1</v>
      </c>
      <c r="D1032" s="29"/>
      <c r="E1032" s="29"/>
      <c r="F1032" s="29">
        <v>290.55</v>
      </c>
      <c r="G1032" s="29">
        <v>1</v>
      </c>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row>
    <row r="1033" spans="1:189" x14ac:dyDescent="0.3">
      <c r="A1033" s="18" t="s">
        <v>5348</v>
      </c>
      <c r="B1033" s="29"/>
      <c r="C1033" s="29"/>
      <c r="D1033" s="29">
        <v>290.55</v>
      </c>
      <c r="E1033" s="29">
        <v>1</v>
      </c>
      <c r="F1033" s="29">
        <v>290.55</v>
      </c>
      <c r="G1033" s="29">
        <v>1</v>
      </c>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row>
    <row r="1034" spans="1:189" x14ac:dyDescent="0.3">
      <c r="A1034" s="18" t="s">
        <v>1728</v>
      </c>
      <c r="B1034" s="29">
        <v>290.55</v>
      </c>
      <c r="C1034" s="29">
        <v>1</v>
      </c>
      <c r="D1034" s="29"/>
      <c r="E1034" s="29"/>
      <c r="F1034" s="29">
        <v>290.55</v>
      </c>
      <c r="G1034" s="29">
        <v>1</v>
      </c>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row>
    <row r="1035" spans="1:189" x14ac:dyDescent="0.3">
      <c r="A1035" s="18" t="s">
        <v>1650</v>
      </c>
      <c r="B1035" s="29">
        <v>290.55</v>
      </c>
      <c r="C1035" s="29">
        <v>1</v>
      </c>
      <c r="D1035" s="29"/>
      <c r="E1035" s="29"/>
      <c r="F1035" s="29">
        <v>290.55</v>
      </c>
      <c r="G1035" s="29">
        <v>1</v>
      </c>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row>
    <row r="1036" spans="1:189" x14ac:dyDescent="0.3">
      <c r="A1036" s="18" t="s">
        <v>1690</v>
      </c>
      <c r="B1036" s="29">
        <v>290.55</v>
      </c>
      <c r="C1036" s="29">
        <v>1</v>
      </c>
      <c r="D1036" s="29"/>
      <c r="E1036" s="29"/>
      <c r="F1036" s="29">
        <v>290.55</v>
      </c>
      <c r="G1036" s="29">
        <v>1</v>
      </c>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row>
    <row r="1037" spans="1:189" x14ac:dyDescent="0.3">
      <c r="A1037" s="18" t="s">
        <v>2765</v>
      </c>
      <c r="B1037" s="29"/>
      <c r="C1037" s="29"/>
      <c r="D1037" s="29">
        <v>290.55</v>
      </c>
      <c r="E1037" s="29">
        <v>1</v>
      </c>
      <c r="F1037" s="29">
        <v>290.55</v>
      </c>
      <c r="G1037" s="29">
        <v>1</v>
      </c>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row>
    <row r="1038" spans="1:189" x14ac:dyDescent="0.3">
      <c r="A1038" s="18" t="s">
        <v>3435</v>
      </c>
      <c r="B1038" s="29"/>
      <c r="C1038" s="29"/>
      <c r="D1038" s="29">
        <v>290.55</v>
      </c>
      <c r="E1038" s="29">
        <v>1</v>
      </c>
      <c r="F1038" s="29">
        <v>290.55</v>
      </c>
      <c r="G1038" s="29">
        <v>1</v>
      </c>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row>
    <row r="1039" spans="1:189" x14ac:dyDescent="0.3">
      <c r="A1039" s="18" t="s">
        <v>5396</v>
      </c>
      <c r="B1039" s="29"/>
      <c r="C1039" s="29"/>
      <c r="D1039" s="29">
        <v>290.55</v>
      </c>
      <c r="E1039" s="29">
        <v>1</v>
      </c>
      <c r="F1039" s="29">
        <v>290.55</v>
      </c>
      <c r="G1039" s="29">
        <v>1</v>
      </c>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row>
    <row r="1040" spans="1:189" x14ac:dyDescent="0.3">
      <c r="A1040" s="18" t="s">
        <v>2719</v>
      </c>
      <c r="B1040" s="29"/>
      <c r="C1040" s="29"/>
      <c r="D1040" s="29">
        <v>290.55</v>
      </c>
      <c r="E1040" s="29">
        <v>1</v>
      </c>
      <c r="F1040" s="29">
        <v>290.55</v>
      </c>
      <c r="G1040" s="29">
        <v>1</v>
      </c>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row>
    <row r="1041" spans="1:189" x14ac:dyDescent="0.3">
      <c r="A1041" s="18" t="s">
        <v>2683</v>
      </c>
      <c r="B1041" s="29"/>
      <c r="C1041" s="29"/>
      <c r="D1041" s="29">
        <v>290.55</v>
      </c>
      <c r="E1041" s="29">
        <v>1</v>
      </c>
      <c r="F1041" s="29">
        <v>290.55</v>
      </c>
      <c r="G1041" s="29">
        <v>1</v>
      </c>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row>
    <row r="1042" spans="1:189" x14ac:dyDescent="0.3">
      <c r="A1042" s="18" t="s">
        <v>4228</v>
      </c>
      <c r="B1042" s="29"/>
      <c r="C1042" s="29"/>
      <c r="D1042" s="29">
        <v>290.55</v>
      </c>
      <c r="E1042" s="29">
        <v>1</v>
      </c>
      <c r="F1042" s="29">
        <v>290.55</v>
      </c>
      <c r="G1042" s="29">
        <v>1</v>
      </c>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row>
    <row r="1043" spans="1:189" x14ac:dyDescent="0.3">
      <c r="A1043" s="18" t="s">
        <v>1766</v>
      </c>
      <c r="B1043" s="29">
        <v>290.55</v>
      </c>
      <c r="C1043" s="29">
        <v>1</v>
      </c>
      <c r="D1043" s="29"/>
      <c r="E1043" s="29"/>
      <c r="F1043" s="29">
        <v>290.55</v>
      </c>
      <c r="G1043" s="29">
        <v>1</v>
      </c>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row>
    <row r="1044" spans="1:189" x14ac:dyDescent="0.3">
      <c r="A1044" s="18" t="s">
        <v>1572</v>
      </c>
      <c r="B1044" s="29">
        <v>290.55</v>
      </c>
      <c r="C1044" s="29">
        <v>1</v>
      </c>
      <c r="D1044" s="29"/>
      <c r="E1044" s="29"/>
      <c r="F1044" s="29">
        <v>290.55</v>
      </c>
      <c r="G1044" s="29">
        <v>1</v>
      </c>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row>
    <row r="1045" spans="1:189" x14ac:dyDescent="0.3">
      <c r="A1045" s="18" t="s">
        <v>4369</v>
      </c>
      <c r="B1045" s="29"/>
      <c r="C1045" s="29"/>
      <c r="D1045" s="29">
        <v>290.55</v>
      </c>
      <c r="E1045" s="29">
        <v>1</v>
      </c>
      <c r="F1045" s="29">
        <v>290.55</v>
      </c>
      <c r="G1045" s="29">
        <v>1</v>
      </c>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row>
    <row r="1046" spans="1:189" x14ac:dyDescent="0.3">
      <c r="A1046" s="18" t="s">
        <v>1574</v>
      </c>
      <c r="B1046" s="29">
        <v>290.55</v>
      </c>
      <c r="C1046" s="29">
        <v>1</v>
      </c>
      <c r="D1046" s="29"/>
      <c r="E1046" s="29"/>
      <c r="F1046" s="29">
        <v>290.55</v>
      </c>
      <c r="G1046" s="29">
        <v>1</v>
      </c>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row>
    <row r="1047" spans="1:189" x14ac:dyDescent="0.3">
      <c r="A1047" s="18" t="s">
        <v>4385</v>
      </c>
      <c r="B1047" s="29"/>
      <c r="C1047" s="29"/>
      <c r="D1047" s="29">
        <v>290.55</v>
      </c>
      <c r="E1047" s="29">
        <v>1</v>
      </c>
      <c r="F1047" s="29">
        <v>290.55</v>
      </c>
      <c r="G1047" s="29">
        <v>1</v>
      </c>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row>
    <row r="1048" spans="1:189" x14ac:dyDescent="0.3">
      <c r="A1048" s="18" t="s">
        <v>4387</v>
      </c>
      <c r="B1048" s="29"/>
      <c r="C1048" s="29"/>
      <c r="D1048" s="29">
        <v>290.55</v>
      </c>
      <c r="E1048" s="29">
        <v>1</v>
      </c>
      <c r="F1048" s="29">
        <v>290.55</v>
      </c>
      <c r="G1048" s="29">
        <v>1</v>
      </c>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row>
    <row r="1049" spans="1:189" x14ac:dyDescent="0.3">
      <c r="A1049" s="18" t="s">
        <v>1598</v>
      </c>
      <c r="B1049" s="29">
        <v>290.55</v>
      </c>
      <c r="C1049" s="29">
        <v>1</v>
      </c>
      <c r="D1049" s="29"/>
      <c r="E1049" s="29"/>
      <c r="F1049" s="29">
        <v>290.55</v>
      </c>
      <c r="G1049" s="29">
        <v>1</v>
      </c>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row>
    <row r="1050" spans="1:189" x14ac:dyDescent="0.3">
      <c r="A1050" s="18" t="s">
        <v>4399</v>
      </c>
      <c r="B1050" s="29"/>
      <c r="C1050" s="29"/>
      <c r="D1050" s="29">
        <v>290.55</v>
      </c>
      <c r="E1050" s="29">
        <v>1</v>
      </c>
      <c r="F1050" s="29">
        <v>290.55</v>
      </c>
      <c r="G1050" s="29">
        <v>1</v>
      </c>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row>
    <row r="1051" spans="1:189" x14ac:dyDescent="0.3">
      <c r="A1051" s="18" t="s">
        <v>1566</v>
      </c>
      <c r="B1051" s="29">
        <v>290.55</v>
      </c>
      <c r="C1051" s="29">
        <v>1</v>
      </c>
      <c r="D1051" s="29"/>
      <c r="E1051" s="29"/>
      <c r="F1051" s="29">
        <v>290.55</v>
      </c>
      <c r="G1051" s="29">
        <v>1</v>
      </c>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row>
    <row r="1052" spans="1:189" x14ac:dyDescent="0.3">
      <c r="A1052" s="18" t="s">
        <v>1562</v>
      </c>
      <c r="B1052" s="29">
        <v>290.55</v>
      </c>
      <c r="C1052" s="29">
        <v>1</v>
      </c>
      <c r="D1052" s="29"/>
      <c r="E1052" s="29"/>
      <c r="F1052" s="29">
        <v>290.55</v>
      </c>
      <c r="G1052" s="29">
        <v>1</v>
      </c>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row>
    <row r="1053" spans="1:189" x14ac:dyDescent="0.3">
      <c r="A1053" s="18" t="s">
        <v>5253</v>
      </c>
      <c r="B1053" s="29"/>
      <c r="C1053" s="29"/>
      <c r="D1053" s="29">
        <v>290.55</v>
      </c>
      <c r="E1053" s="29">
        <v>1</v>
      </c>
      <c r="F1053" s="29">
        <v>290.55</v>
      </c>
      <c r="G1053" s="29">
        <v>1</v>
      </c>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row>
    <row r="1054" spans="1:189" x14ac:dyDescent="0.3">
      <c r="A1054" s="18" t="s">
        <v>5546</v>
      </c>
      <c r="B1054" s="29"/>
      <c r="C1054" s="29"/>
      <c r="D1054" s="29">
        <v>290.55</v>
      </c>
      <c r="E1054" s="29">
        <v>1</v>
      </c>
      <c r="F1054" s="29">
        <v>290.55</v>
      </c>
      <c r="G1054" s="29">
        <v>1</v>
      </c>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row>
    <row r="1055" spans="1:189" x14ac:dyDescent="0.3">
      <c r="A1055" s="18" t="s">
        <v>5542</v>
      </c>
      <c r="B1055" s="29"/>
      <c r="C1055" s="29"/>
      <c r="D1055" s="29">
        <v>290.55</v>
      </c>
      <c r="E1055" s="29">
        <v>1</v>
      </c>
      <c r="F1055" s="29">
        <v>290.55</v>
      </c>
      <c r="G1055" s="29">
        <v>1</v>
      </c>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row>
    <row r="1056" spans="1:189" x14ac:dyDescent="0.3">
      <c r="A1056" s="18" t="s">
        <v>5561</v>
      </c>
      <c r="B1056" s="29"/>
      <c r="C1056" s="29"/>
      <c r="D1056" s="29">
        <v>290.55</v>
      </c>
      <c r="E1056" s="29">
        <v>1</v>
      </c>
      <c r="F1056" s="29">
        <v>290.55</v>
      </c>
      <c r="G1056" s="29">
        <v>1</v>
      </c>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row>
    <row r="1057" spans="1:189" x14ac:dyDescent="0.3">
      <c r="A1057" s="18" t="s">
        <v>5083</v>
      </c>
      <c r="B1057" s="29"/>
      <c r="C1057" s="29"/>
      <c r="D1057" s="29">
        <v>290.55</v>
      </c>
      <c r="E1057" s="29">
        <v>1</v>
      </c>
      <c r="F1057" s="29">
        <v>290.55</v>
      </c>
      <c r="G1057" s="29">
        <v>1</v>
      </c>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row>
    <row r="1058" spans="1:189" x14ac:dyDescent="0.3">
      <c r="A1058" s="18" t="s">
        <v>5528</v>
      </c>
      <c r="B1058" s="29"/>
      <c r="C1058" s="29"/>
      <c r="D1058" s="29">
        <v>290.55</v>
      </c>
      <c r="E1058" s="29">
        <v>1</v>
      </c>
      <c r="F1058" s="29">
        <v>290.55</v>
      </c>
      <c r="G1058" s="29">
        <v>1</v>
      </c>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row>
    <row r="1059" spans="1:189" x14ac:dyDescent="0.3">
      <c r="A1059" s="18" t="s">
        <v>5255</v>
      </c>
      <c r="B1059" s="29"/>
      <c r="C1059" s="29"/>
      <c r="D1059" s="29">
        <v>290.55</v>
      </c>
      <c r="E1059" s="29">
        <v>1</v>
      </c>
      <c r="F1059" s="29">
        <v>290.55</v>
      </c>
      <c r="G1059" s="29">
        <v>1</v>
      </c>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row>
    <row r="1060" spans="1:189" x14ac:dyDescent="0.3">
      <c r="A1060" s="18" t="s">
        <v>5196</v>
      </c>
      <c r="B1060" s="29"/>
      <c r="C1060" s="29"/>
      <c r="D1060" s="29">
        <v>290.55</v>
      </c>
      <c r="E1060" s="29">
        <v>1</v>
      </c>
      <c r="F1060" s="29">
        <v>290.55</v>
      </c>
      <c r="G1060" s="29">
        <v>1</v>
      </c>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row>
    <row r="1061" spans="1:189" x14ac:dyDescent="0.3">
      <c r="A1061" s="18" t="s">
        <v>5530</v>
      </c>
      <c r="B1061" s="29"/>
      <c r="C1061" s="29"/>
      <c r="D1061" s="29">
        <v>290.55</v>
      </c>
      <c r="E1061" s="29">
        <v>1</v>
      </c>
      <c r="F1061" s="29">
        <v>290.55</v>
      </c>
      <c r="G1061" s="29">
        <v>1</v>
      </c>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row>
    <row r="1062" spans="1:189" x14ac:dyDescent="0.3">
      <c r="A1062" s="18" t="s">
        <v>5576</v>
      </c>
      <c r="B1062" s="29"/>
      <c r="C1062" s="29"/>
      <c r="D1062" s="29">
        <v>290.55</v>
      </c>
      <c r="E1062" s="29">
        <v>1</v>
      </c>
      <c r="F1062" s="29">
        <v>290.55</v>
      </c>
      <c r="G1062" s="29">
        <v>1</v>
      </c>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row>
    <row r="1063" spans="1:189" x14ac:dyDescent="0.3">
      <c r="A1063" s="18" t="s">
        <v>5559</v>
      </c>
      <c r="B1063" s="29"/>
      <c r="C1063" s="29"/>
      <c r="D1063" s="29">
        <v>290.55</v>
      </c>
      <c r="E1063" s="29">
        <v>1</v>
      </c>
      <c r="F1063" s="29">
        <v>290.55</v>
      </c>
      <c r="G1063" s="29">
        <v>1</v>
      </c>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row>
    <row r="1064" spans="1:189" x14ac:dyDescent="0.3">
      <c r="A1064" s="18" t="s">
        <v>5198</v>
      </c>
      <c r="B1064" s="29"/>
      <c r="C1064" s="29"/>
      <c r="D1064" s="29">
        <v>290.55</v>
      </c>
      <c r="E1064" s="29">
        <v>1</v>
      </c>
      <c r="F1064" s="29">
        <v>290.55</v>
      </c>
      <c r="G1064" s="29">
        <v>1</v>
      </c>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row>
    <row r="1065" spans="1:189" x14ac:dyDescent="0.3">
      <c r="A1065" s="18" t="s">
        <v>5315</v>
      </c>
      <c r="B1065" s="29"/>
      <c r="C1065" s="29"/>
      <c r="D1065" s="29">
        <v>290.55</v>
      </c>
      <c r="E1065" s="29">
        <v>1</v>
      </c>
      <c r="F1065" s="29">
        <v>290.55</v>
      </c>
      <c r="G1065" s="29">
        <v>1</v>
      </c>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row>
    <row r="1066" spans="1:189" x14ac:dyDescent="0.3">
      <c r="A1066" s="18" t="s">
        <v>6439</v>
      </c>
      <c r="B1066" s="29">
        <v>183.84000000000003</v>
      </c>
      <c r="C1066" s="29">
        <v>1</v>
      </c>
      <c r="D1066" s="29">
        <v>106.64</v>
      </c>
      <c r="E1066" s="29">
        <v>1</v>
      </c>
      <c r="F1066" s="29">
        <v>290.48</v>
      </c>
      <c r="G1066" s="29">
        <v>2</v>
      </c>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row>
    <row r="1067" spans="1:189" x14ac:dyDescent="0.3">
      <c r="A1067" s="18" t="s">
        <v>628</v>
      </c>
      <c r="B1067" s="29">
        <v>109.2</v>
      </c>
      <c r="C1067" s="29">
        <v>1</v>
      </c>
      <c r="D1067" s="29">
        <v>180.4</v>
      </c>
      <c r="E1067" s="29">
        <v>1</v>
      </c>
      <c r="F1067" s="29">
        <v>289.60000000000002</v>
      </c>
      <c r="G1067" s="29">
        <v>2</v>
      </c>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row>
    <row r="1068" spans="1:189" x14ac:dyDescent="0.3">
      <c r="A1068" s="18" t="s">
        <v>4533</v>
      </c>
      <c r="B1068" s="29"/>
      <c r="C1068" s="29"/>
      <c r="D1068" s="29">
        <v>287.64999999999998</v>
      </c>
      <c r="E1068" s="29">
        <v>1</v>
      </c>
      <c r="F1068" s="29">
        <v>287.64999999999998</v>
      </c>
      <c r="G1068" s="29">
        <v>1</v>
      </c>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row>
    <row r="1069" spans="1:189" x14ac:dyDescent="0.3">
      <c r="A1069" s="18" t="s">
        <v>4781</v>
      </c>
      <c r="B1069" s="29"/>
      <c r="C1069" s="29"/>
      <c r="D1069" s="29">
        <v>287.64999999999998</v>
      </c>
      <c r="E1069" s="29">
        <v>1</v>
      </c>
      <c r="F1069" s="29">
        <v>287.64999999999998</v>
      </c>
      <c r="G1069" s="29">
        <v>1</v>
      </c>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row>
    <row r="1070" spans="1:189" x14ac:dyDescent="0.3">
      <c r="A1070" s="18" t="s">
        <v>6232</v>
      </c>
      <c r="B1070" s="29"/>
      <c r="C1070" s="29"/>
      <c r="D1070" s="29">
        <v>287.64999999999998</v>
      </c>
      <c r="E1070" s="29">
        <v>1</v>
      </c>
      <c r="F1070" s="29">
        <v>287.64999999999998</v>
      </c>
      <c r="G1070" s="29">
        <v>1</v>
      </c>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row>
    <row r="1071" spans="1:189" x14ac:dyDescent="0.3">
      <c r="A1071" s="18" t="s">
        <v>4767</v>
      </c>
      <c r="B1071" s="29"/>
      <c r="C1071" s="29"/>
      <c r="D1071" s="29">
        <v>287.64999999999998</v>
      </c>
      <c r="E1071" s="29">
        <v>1</v>
      </c>
      <c r="F1071" s="29">
        <v>287.64999999999998</v>
      </c>
      <c r="G1071" s="29">
        <v>1</v>
      </c>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row>
    <row r="1072" spans="1:189" x14ac:dyDescent="0.3">
      <c r="A1072" s="18" t="s">
        <v>5806</v>
      </c>
      <c r="B1072" s="29"/>
      <c r="C1072" s="29"/>
      <c r="D1072" s="29">
        <v>287.64999999999998</v>
      </c>
      <c r="E1072" s="29">
        <v>1</v>
      </c>
      <c r="F1072" s="29">
        <v>287.64999999999998</v>
      </c>
      <c r="G1072" s="29">
        <v>1</v>
      </c>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row>
    <row r="1073" spans="1:189" x14ac:dyDescent="0.3">
      <c r="A1073" s="18" t="s">
        <v>6040</v>
      </c>
      <c r="B1073" s="29"/>
      <c r="C1073" s="29"/>
      <c r="D1073" s="29">
        <v>287.64999999999998</v>
      </c>
      <c r="E1073" s="29">
        <v>1</v>
      </c>
      <c r="F1073" s="29">
        <v>287.64999999999998</v>
      </c>
      <c r="G1073" s="29">
        <v>1</v>
      </c>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row>
    <row r="1074" spans="1:189" x14ac:dyDescent="0.3">
      <c r="A1074" s="18" t="s">
        <v>5986</v>
      </c>
      <c r="B1074" s="29"/>
      <c r="C1074" s="29"/>
      <c r="D1074" s="29">
        <v>287.64999999999998</v>
      </c>
      <c r="E1074" s="29">
        <v>1</v>
      </c>
      <c r="F1074" s="29">
        <v>287.64999999999998</v>
      </c>
      <c r="G1074" s="29">
        <v>1</v>
      </c>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row>
    <row r="1075" spans="1:189" x14ac:dyDescent="0.3">
      <c r="A1075" s="18" t="s">
        <v>4894</v>
      </c>
      <c r="B1075" s="29"/>
      <c r="C1075" s="29"/>
      <c r="D1075" s="29">
        <v>287.64999999999998</v>
      </c>
      <c r="E1075" s="29">
        <v>1</v>
      </c>
      <c r="F1075" s="29">
        <v>287.64999999999998</v>
      </c>
      <c r="G1075" s="29">
        <v>1</v>
      </c>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row>
    <row r="1076" spans="1:189" x14ac:dyDescent="0.3">
      <c r="A1076" s="18" t="s">
        <v>4880</v>
      </c>
      <c r="B1076" s="29"/>
      <c r="C1076" s="29"/>
      <c r="D1076" s="29">
        <v>287.64999999999998</v>
      </c>
      <c r="E1076" s="29">
        <v>1</v>
      </c>
      <c r="F1076" s="29">
        <v>287.64999999999998</v>
      </c>
      <c r="G1076" s="29">
        <v>1</v>
      </c>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row>
    <row r="1077" spans="1:189" x14ac:dyDescent="0.3">
      <c r="A1077" s="18" t="s">
        <v>5035</v>
      </c>
      <c r="B1077" s="29"/>
      <c r="C1077" s="29"/>
      <c r="D1077" s="29">
        <v>287.64999999999998</v>
      </c>
      <c r="E1077" s="29">
        <v>1</v>
      </c>
      <c r="F1077" s="29">
        <v>287.64999999999998</v>
      </c>
      <c r="G1077" s="29">
        <v>1</v>
      </c>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row>
    <row r="1078" spans="1:189" x14ac:dyDescent="0.3">
      <c r="A1078" s="18" t="s">
        <v>4896</v>
      </c>
      <c r="B1078" s="29"/>
      <c r="C1078" s="29"/>
      <c r="D1078" s="29">
        <v>287.64999999999998</v>
      </c>
      <c r="E1078" s="29">
        <v>1</v>
      </c>
      <c r="F1078" s="29">
        <v>287.64999999999998</v>
      </c>
      <c r="G1078" s="29">
        <v>1</v>
      </c>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row>
    <row r="1079" spans="1:189" x14ac:dyDescent="0.3">
      <c r="A1079" s="18" t="s">
        <v>4775</v>
      </c>
      <c r="B1079" s="29"/>
      <c r="C1079" s="29"/>
      <c r="D1079" s="29">
        <v>286.8</v>
      </c>
      <c r="E1079" s="29">
        <v>1</v>
      </c>
      <c r="F1079" s="29">
        <v>286.8</v>
      </c>
      <c r="G1079" s="29">
        <v>1</v>
      </c>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row>
    <row r="1080" spans="1:189" x14ac:dyDescent="0.3">
      <c r="A1080" s="18" t="s">
        <v>5988</v>
      </c>
      <c r="B1080" s="29"/>
      <c r="C1080" s="29"/>
      <c r="D1080" s="29">
        <v>286.8</v>
      </c>
      <c r="E1080" s="29">
        <v>1</v>
      </c>
      <c r="F1080" s="29">
        <v>286.8</v>
      </c>
      <c r="G1080" s="29">
        <v>1</v>
      </c>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row>
    <row r="1081" spans="1:189" x14ac:dyDescent="0.3">
      <c r="A1081" s="18" t="s">
        <v>4882</v>
      </c>
      <c r="B1081" s="29"/>
      <c r="C1081" s="29"/>
      <c r="D1081" s="29">
        <v>286.8</v>
      </c>
      <c r="E1081" s="29">
        <v>1</v>
      </c>
      <c r="F1081" s="29">
        <v>286.8</v>
      </c>
      <c r="G1081" s="29">
        <v>1</v>
      </c>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row>
    <row r="1082" spans="1:189" x14ac:dyDescent="0.3">
      <c r="A1082" s="18" t="s">
        <v>6074</v>
      </c>
      <c r="B1082" s="29"/>
      <c r="C1082" s="29"/>
      <c r="D1082" s="29">
        <v>286.8</v>
      </c>
      <c r="E1082" s="29">
        <v>1</v>
      </c>
      <c r="F1082" s="29">
        <v>286.8</v>
      </c>
      <c r="G1082" s="29">
        <v>1</v>
      </c>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row>
    <row r="1083" spans="1:189" x14ac:dyDescent="0.3">
      <c r="A1083" s="18" t="s">
        <v>5945</v>
      </c>
      <c r="B1083" s="29"/>
      <c r="C1083" s="29"/>
      <c r="D1083" s="29">
        <v>286.8</v>
      </c>
      <c r="E1083" s="29">
        <v>1</v>
      </c>
      <c r="F1083" s="29">
        <v>286.8</v>
      </c>
      <c r="G1083" s="29">
        <v>1</v>
      </c>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row>
    <row r="1084" spans="1:189" x14ac:dyDescent="0.3">
      <c r="A1084" s="18" t="s">
        <v>5943</v>
      </c>
      <c r="B1084" s="29"/>
      <c r="C1084" s="29"/>
      <c r="D1084" s="29">
        <v>286.8</v>
      </c>
      <c r="E1084" s="29">
        <v>1</v>
      </c>
      <c r="F1084" s="29">
        <v>286.8</v>
      </c>
      <c r="G1084" s="29">
        <v>1</v>
      </c>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row>
    <row r="1085" spans="1:189" x14ac:dyDescent="0.3">
      <c r="A1085" s="18" t="s">
        <v>2056</v>
      </c>
      <c r="B1085" s="29">
        <v>286.52</v>
      </c>
      <c r="C1085" s="29">
        <v>1</v>
      </c>
      <c r="D1085" s="29"/>
      <c r="E1085" s="29"/>
      <c r="F1085" s="29">
        <v>286.52</v>
      </c>
      <c r="G1085" s="29">
        <v>1</v>
      </c>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row>
    <row r="1086" spans="1:189" x14ac:dyDescent="0.3">
      <c r="A1086" s="18" t="s">
        <v>3697</v>
      </c>
      <c r="B1086" s="29"/>
      <c r="C1086" s="29"/>
      <c r="D1086" s="29">
        <v>286.52</v>
      </c>
      <c r="E1086" s="29">
        <v>1</v>
      </c>
      <c r="F1086" s="29">
        <v>286.52</v>
      </c>
      <c r="G1086" s="29">
        <v>1</v>
      </c>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row>
    <row r="1087" spans="1:189" x14ac:dyDescent="0.3">
      <c r="A1087" s="18" t="s">
        <v>5302</v>
      </c>
      <c r="B1087" s="29"/>
      <c r="C1087" s="29"/>
      <c r="D1087" s="29">
        <v>286.38</v>
      </c>
      <c r="E1087" s="29">
        <v>1</v>
      </c>
      <c r="F1087" s="29">
        <v>286.38</v>
      </c>
      <c r="G1087" s="29">
        <v>1</v>
      </c>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row>
    <row r="1088" spans="1:189" x14ac:dyDescent="0.3">
      <c r="A1088" s="18" t="s">
        <v>5323</v>
      </c>
      <c r="B1088" s="29"/>
      <c r="C1088" s="29"/>
      <c r="D1088" s="29">
        <v>286.38</v>
      </c>
      <c r="E1088" s="29">
        <v>1</v>
      </c>
      <c r="F1088" s="29">
        <v>286.38</v>
      </c>
      <c r="G1088" s="29">
        <v>1</v>
      </c>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row>
    <row r="1089" spans="1:189" x14ac:dyDescent="0.3">
      <c r="A1089" s="18" t="s">
        <v>620</v>
      </c>
      <c r="B1089" s="29">
        <v>285.14</v>
      </c>
      <c r="C1089" s="29">
        <v>1</v>
      </c>
      <c r="D1089" s="29"/>
      <c r="E1089" s="29"/>
      <c r="F1089" s="29">
        <v>285.14</v>
      </c>
      <c r="G1089" s="29">
        <v>1</v>
      </c>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row>
    <row r="1090" spans="1:189" x14ac:dyDescent="0.3">
      <c r="A1090" s="18" t="s">
        <v>6715</v>
      </c>
      <c r="B1090" s="29">
        <v>285.14</v>
      </c>
      <c r="C1090" s="29">
        <v>1</v>
      </c>
      <c r="D1090" s="29"/>
      <c r="E1090" s="29"/>
      <c r="F1090" s="29">
        <v>285.14</v>
      </c>
      <c r="G1090" s="29">
        <v>1</v>
      </c>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row>
    <row r="1091" spans="1:189" x14ac:dyDescent="0.3">
      <c r="A1091" s="18" t="s">
        <v>5632</v>
      </c>
      <c r="B1091" s="29"/>
      <c r="C1091" s="29"/>
      <c r="D1091" s="29">
        <v>284.40999999999997</v>
      </c>
      <c r="E1091" s="29">
        <v>2</v>
      </c>
      <c r="F1091" s="29">
        <v>284.40999999999997</v>
      </c>
      <c r="G1091" s="29">
        <v>2</v>
      </c>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row>
    <row r="1092" spans="1:189" x14ac:dyDescent="0.3">
      <c r="A1092" s="18" t="s">
        <v>416</v>
      </c>
      <c r="B1092" s="29"/>
      <c r="C1092" s="29"/>
      <c r="D1092" s="29">
        <v>283.8</v>
      </c>
      <c r="E1092" s="29">
        <v>2</v>
      </c>
      <c r="F1092" s="29">
        <v>283.8</v>
      </c>
      <c r="G1092" s="29">
        <v>2</v>
      </c>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row>
    <row r="1093" spans="1:189" x14ac:dyDescent="0.3">
      <c r="A1093" s="18" t="s">
        <v>6278</v>
      </c>
      <c r="B1093" s="29"/>
      <c r="C1093" s="29"/>
      <c r="D1093" s="29">
        <v>283.36</v>
      </c>
      <c r="E1093" s="29">
        <v>1</v>
      </c>
      <c r="F1093" s="29">
        <v>283.36</v>
      </c>
      <c r="G1093" s="29">
        <v>1</v>
      </c>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row>
    <row r="1094" spans="1:189" x14ac:dyDescent="0.3">
      <c r="A1094" s="18" t="s">
        <v>4809</v>
      </c>
      <c r="B1094" s="29"/>
      <c r="C1094" s="29"/>
      <c r="D1094" s="29">
        <v>283.36</v>
      </c>
      <c r="E1094" s="29">
        <v>1</v>
      </c>
      <c r="F1094" s="29">
        <v>283.36</v>
      </c>
      <c r="G1094" s="29">
        <v>1</v>
      </c>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row>
    <row r="1095" spans="1:189" x14ac:dyDescent="0.3">
      <c r="A1095" s="18" t="s">
        <v>5846</v>
      </c>
      <c r="B1095" s="29"/>
      <c r="C1095" s="29"/>
      <c r="D1095" s="29">
        <v>283.36</v>
      </c>
      <c r="E1095" s="29">
        <v>1</v>
      </c>
      <c r="F1095" s="29">
        <v>283.36</v>
      </c>
      <c r="G1095" s="29">
        <v>1</v>
      </c>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row>
    <row r="1096" spans="1:189" x14ac:dyDescent="0.3">
      <c r="A1096" s="18" t="s">
        <v>6960</v>
      </c>
      <c r="B1096" s="29"/>
      <c r="C1096" s="29"/>
      <c r="D1096" s="29">
        <v>283.36</v>
      </c>
      <c r="E1096" s="29">
        <v>1</v>
      </c>
      <c r="F1096" s="29">
        <v>283.36</v>
      </c>
      <c r="G1096" s="29">
        <v>1</v>
      </c>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row>
    <row r="1097" spans="1:189" x14ac:dyDescent="0.3">
      <c r="A1097" s="18" t="s">
        <v>6057</v>
      </c>
      <c r="B1097" s="29"/>
      <c r="C1097" s="29"/>
      <c r="D1097" s="29">
        <v>283.36</v>
      </c>
      <c r="E1097" s="29">
        <v>1</v>
      </c>
      <c r="F1097" s="29">
        <v>283.36</v>
      </c>
      <c r="G1097" s="29">
        <v>1</v>
      </c>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row>
    <row r="1098" spans="1:189" x14ac:dyDescent="0.3">
      <c r="A1098" s="18" t="s">
        <v>5970</v>
      </c>
      <c r="B1098" s="29"/>
      <c r="C1098" s="29"/>
      <c r="D1098" s="29">
        <v>283.36</v>
      </c>
      <c r="E1098" s="29">
        <v>1</v>
      </c>
      <c r="F1098" s="29">
        <v>283.36</v>
      </c>
      <c r="G1098" s="29">
        <v>1</v>
      </c>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row>
    <row r="1099" spans="1:189" x14ac:dyDescent="0.3">
      <c r="A1099" s="18" t="s">
        <v>6137</v>
      </c>
      <c r="B1099" s="29"/>
      <c r="C1099" s="29"/>
      <c r="D1099" s="29">
        <v>283.36</v>
      </c>
      <c r="E1099" s="29">
        <v>1</v>
      </c>
      <c r="F1099" s="29">
        <v>283.36</v>
      </c>
      <c r="G1099" s="29">
        <v>1</v>
      </c>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row>
    <row r="1100" spans="1:189" x14ac:dyDescent="0.3">
      <c r="A1100" s="18" t="s">
        <v>6034</v>
      </c>
      <c r="B1100" s="29"/>
      <c r="C1100" s="29"/>
      <c r="D1100" s="29">
        <v>283.36</v>
      </c>
      <c r="E1100" s="29">
        <v>1</v>
      </c>
      <c r="F1100" s="29">
        <v>283.36</v>
      </c>
      <c r="G1100" s="29">
        <v>1</v>
      </c>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row>
    <row r="1101" spans="1:189" x14ac:dyDescent="0.3">
      <c r="A1101" s="18" t="s">
        <v>6019</v>
      </c>
      <c r="B1101" s="29"/>
      <c r="C1101" s="29"/>
      <c r="D1101" s="29">
        <v>283.36</v>
      </c>
      <c r="E1101" s="29">
        <v>1</v>
      </c>
      <c r="F1101" s="29">
        <v>283.36</v>
      </c>
      <c r="G1101" s="29">
        <v>1</v>
      </c>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row>
    <row r="1102" spans="1:189" x14ac:dyDescent="0.3">
      <c r="A1102" s="18" t="s">
        <v>4759</v>
      </c>
      <c r="B1102" s="29"/>
      <c r="C1102" s="29"/>
      <c r="D1102" s="29">
        <v>280.43999999999994</v>
      </c>
      <c r="E1102" s="29">
        <v>1</v>
      </c>
      <c r="F1102" s="29">
        <v>280.43999999999994</v>
      </c>
      <c r="G1102" s="29">
        <v>1</v>
      </c>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row>
    <row r="1103" spans="1:189" x14ac:dyDescent="0.3">
      <c r="A1103" s="18" t="s">
        <v>6124</v>
      </c>
      <c r="B1103" s="29"/>
      <c r="C1103" s="29"/>
      <c r="D1103" s="29">
        <v>280.43999999999994</v>
      </c>
      <c r="E1103" s="29">
        <v>1</v>
      </c>
      <c r="F1103" s="29">
        <v>280.43999999999994</v>
      </c>
      <c r="G1103" s="29">
        <v>1</v>
      </c>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row>
    <row r="1104" spans="1:189" x14ac:dyDescent="0.3">
      <c r="A1104" s="18" t="s">
        <v>4977</v>
      </c>
      <c r="B1104" s="29"/>
      <c r="C1104" s="29"/>
      <c r="D1104" s="29">
        <v>280.43999999999994</v>
      </c>
      <c r="E1104" s="29">
        <v>1</v>
      </c>
      <c r="F1104" s="29">
        <v>280.43999999999994</v>
      </c>
      <c r="G1104" s="29">
        <v>1</v>
      </c>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row>
    <row r="1105" spans="1:189" x14ac:dyDescent="0.3">
      <c r="A1105" s="18" t="s">
        <v>6021</v>
      </c>
      <c r="B1105" s="29"/>
      <c r="C1105" s="29"/>
      <c r="D1105" s="29">
        <v>280.43999999999994</v>
      </c>
      <c r="E1105" s="29">
        <v>1</v>
      </c>
      <c r="F1105" s="29">
        <v>280.43999999999994</v>
      </c>
      <c r="G1105" s="29">
        <v>1</v>
      </c>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row>
    <row r="1106" spans="1:189" x14ac:dyDescent="0.3">
      <c r="A1106" s="18" t="s">
        <v>5900</v>
      </c>
      <c r="B1106" s="29"/>
      <c r="C1106" s="29"/>
      <c r="D1106" s="29">
        <v>280.43999999999994</v>
      </c>
      <c r="E1106" s="29">
        <v>1</v>
      </c>
      <c r="F1106" s="29">
        <v>280.43999999999994</v>
      </c>
      <c r="G1106" s="29">
        <v>1</v>
      </c>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row>
    <row r="1107" spans="1:189" x14ac:dyDescent="0.3">
      <c r="A1107" s="18" t="s">
        <v>6059</v>
      </c>
      <c r="B1107" s="29"/>
      <c r="C1107" s="29"/>
      <c r="D1107" s="29">
        <v>280.43999999999994</v>
      </c>
      <c r="E1107" s="29">
        <v>1</v>
      </c>
      <c r="F1107" s="29">
        <v>280.43999999999994</v>
      </c>
      <c r="G1107" s="29">
        <v>1</v>
      </c>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row>
    <row r="1108" spans="1:189" x14ac:dyDescent="0.3">
      <c r="A1108" s="18" t="s">
        <v>631</v>
      </c>
      <c r="B1108" s="29">
        <v>130.19999999999999</v>
      </c>
      <c r="C1108" s="29">
        <v>1</v>
      </c>
      <c r="D1108" s="29">
        <v>148.80000000000001</v>
      </c>
      <c r="E1108" s="29">
        <v>1</v>
      </c>
      <c r="F1108" s="29">
        <v>279</v>
      </c>
      <c r="G1108" s="29">
        <v>2</v>
      </c>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row>
    <row r="1109" spans="1:189" x14ac:dyDescent="0.3">
      <c r="A1109" s="18" t="s">
        <v>6734</v>
      </c>
      <c r="B1109" s="29">
        <v>130.19999999999999</v>
      </c>
      <c r="C1109" s="29">
        <v>1</v>
      </c>
      <c r="D1109" s="29">
        <v>148.80000000000001</v>
      </c>
      <c r="E1109" s="29">
        <v>1</v>
      </c>
      <c r="F1109" s="29">
        <v>279</v>
      </c>
      <c r="G1109" s="29">
        <v>2</v>
      </c>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row>
    <row r="1110" spans="1:189" x14ac:dyDescent="0.3">
      <c r="A1110" s="18" t="s">
        <v>358</v>
      </c>
      <c r="B1110" s="29"/>
      <c r="C1110" s="29"/>
      <c r="D1110" s="29">
        <v>275.69</v>
      </c>
      <c r="E1110" s="29">
        <v>2</v>
      </c>
      <c r="F1110" s="29">
        <v>275.69</v>
      </c>
      <c r="G1110" s="29">
        <v>2</v>
      </c>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row>
    <row r="1111" spans="1:189" x14ac:dyDescent="0.3">
      <c r="A1111" s="18" t="s">
        <v>6256</v>
      </c>
      <c r="B1111" s="29"/>
      <c r="C1111" s="29"/>
      <c r="D1111" s="29">
        <v>270.29999999999995</v>
      </c>
      <c r="E1111" s="29">
        <v>1</v>
      </c>
      <c r="F1111" s="29">
        <v>270.29999999999995</v>
      </c>
      <c r="G1111" s="29">
        <v>1</v>
      </c>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row>
    <row r="1112" spans="1:189" x14ac:dyDescent="0.3">
      <c r="A1112" s="18" t="s">
        <v>5860</v>
      </c>
      <c r="B1112" s="29"/>
      <c r="C1112" s="29"/>
      <c r="D1112" s="29">
        <v>270.29999999999995</v>
      </c>
      <c r="E1112" s="29">
        <v>1</v>
      </c>
      <c r="F1112" s="29">
        <v>270.29999999999995</v>
      </c>
      <c r="G1112" s="29">
        <v>1</v>
      </c>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row>
    <row r="1113" spans="1:189" x14ac:dyDescent="0.3">
      <c r="A1113" s="18" t="s">
        <v>4892</v>
      </c>
      <c r="B1113" s="29"/>
      <c r="C1113" s="29"/>
      <c r="D1113" s="29">
        <v>270.29999999999995</v>
      </c>
      <c r="E1113" s="29">
        <v>1</v>
      </c>
      <c r="F1113" s="29">
        <v>270.29999999999995</v>
      </c>
      <c r="G1113" s="29">
        <v>1</v>
      </c>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row>
    <row r="1114" spans="1:189" x14ac:dyDescent="0.3">
      <c r="A1114" s="18" t="s">
        <v>871</v>
      </c>
      <c r="B1114" s="29">
        <v>268.71000000000004</v>
      </c>
      <c r="C1114" s="29">
        <v>1</v>
      </c>
      <c r="D1114" s="29"/>
      <c r="E1114" s="29"/>
      <c r="F1114" s="29">
        <v>268.71000000000004</v>
      </c>
      <c r="G1114" s="29">
        <v>1</v>
      </c>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row>
    <row r="1115" spans="1:189" x14ac:dyDescent="0.3">
      <c r="A1115" s="18" t="s">
        <v>6635</v>
      </c>
      <c r="B1115" s="29">
        <v>268.71000000000004</v>
      </c>
      <c r="C1115" s="29">
        <v>1</v>
      </c>
      <c r="D1115" s="29"/>
      <c r="E1115" s="29"/>
      <c r="F1115" s="29">
        <v>268.71000000000004</v>
      </c>
      <c r="G1115" s="29">
        <v>1</v>
      </c>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row>
    <row r="1116" spans="1:189" x14ac:dyDescent="0.3">
      <c r="A1116" s="18" t="s">
        <v>6013</v>
      </c>
      <c r="B1116" s="29"/>
      <c r="C1116" s="29"/>
      <c r="D1116" s="29">
        <v>265.95999999999998</v>
      </c>
      <c r="E1116" s="29">
        <v>1</v>
      </c>
      <c r="F1116" s="29">
        <v>265.95999999999998</v>
      </c>
      <c r="G1116" s="29">
        <v>1</v>
      </c>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row>
    <row r="1117" spans="1:189" x14ac:dyDescent="0.3">
      <c r="A1117" s="18" t="s">
        <v>6962</v>
      </c>
      <c r="B1117" s="29"/>
      <c r="C1117" s="29"/>
      <c r="D1117" s="29">
        <v>265.05999999999995</v>
      </c>
      <c r="E1117" s="29">
        <v>1</v>
      </c>
      <c r="F1117" s="29">
        <v>265.05999999999995</v>
      </c>
      <c r="G1117" s="29">
        <v>1</v>
      </c>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row>
    <row r="1118" spans="1:189" x14ac:dyDescent="0.3">
      <c r="A1118" s="18" t="s">
        <v>5984</v>
      </c>
      <c r="B1118" s="29"/>
      <c r="C1118" s="29"/>
      <c r="D1118" s="29">
        <v>265.05999999999995</v>
      </c>
      <c r="E1118" s="29">
        <v>1</v>
      </c>
      <c r="F1118" s="29">
        <v>265.05999999999995</v>
      </c>
      <c r="G1118" s="29">
        <v>1</v>
      </c>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row>
    <row r="1119" spans="1:189" x14ac:dyDescent="0.3">
      <c r="A1119" s="18" t="s">
        <v>907</v>
      </c>
      <c r="B1119" s="29">
        <v>264.60000000000002</v>
      </c>
      <c r="C1119" s="29">
        <v>1</v>
      </c>
      <c r="D1119" s="29"/>
      <c r="E1119" s="29"/>
      <c r="F1119" s="29">
        <v>264.60000000000002</v>
      </c>
      <c r="G1119" s="29">
        <v>1</v>
      </c>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row>
    <row r="1120" spans="1:189" x14ac:dyDescent="0.3">
      <c r="A1120" s="18" t="s">
        <v>566</v>
      </c>
      <c r="B1120" s="29">
        <v>264.60000000000002</v>
      </c>
      <c r="C1120" s="29">
        <v>1</v>
      </c>
      <c r="D1120" s="29"/>
      <c r="E1120" s="29"/>
      <c r="F1120" s="29">
        <v>264.60000000000002</v>
      </c>
      <c r="G1120" s="29">
        <v>1</v>
      </c>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row>
    <row r="1121" spans="1:189" x14ac:dyDescent="0.3">
      <c r="A1121" s="18" t="s">
        <v>6483</v>
      </c>
      <c r="B1121" s="29">
        <v>264.60000000000002</v>
      </c>
      <c r="C1121" s="29">
        <v>1</v>
      </c>
      <c r="D1121" s="29"/>
      <c r="E1121" s="29"/>
      <c r="F1121" s="29">
        <v>264.60000000000002</v>
      </c>
      <c r="G1121" s="29">
        <v>1</v>
      </c>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row>
    <row r="1122" spans="1:189" x14ac:dyDescent="0.3">
      <c r="A1122" s="18" t="s">
        <v>6869</v>
      </c>
      <c r="B1122" s="29">
        <v>262.90000000000003</v>
      </c>
      <c r="C1122" s="29">
        <v>1</v>
      </c>
      <c r="D1122" s="29"/>
      <c r="E1122" s="29"/>
      <c r="F1122" s="29">
        <v>262.90000000000003</v>
      </c>
      <c r="G1122" s="29">
        <v>1</v>
      </c>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row>
    <row r="1123" spans="1:189" x14ac:dyDescent="0.3">
      <c r="A1123" s="18" t="s">
        <v>6430</v>
      </c>
      <c r="B1123" s="29">
        <v>262.90000000000003</v>
      </c>
      <c r="C1123" s="29">
        <v>1</v>
      </c>
      <c r="D1123" s="29"/>
      <c r="E1123" s="29"/>
      <c r="F1123" s="29">
        <v>262.90000000000003</v>
      </c>
      <c r="G1123" s="29">
        <v>1</v>
      </c>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row>
    <row r="1124" spans="1:189" x14ac:dyDescent="0.3">
      <c r="A1124" s="18" t="s">
        <v>6555</v>
      </c>
      <c r="B1124" s="29">
        <v>262.90000000000003</v>
      </c>
      <c r="C1124" s="29">
        <v>1</v>
      </c>
      <c r="D1124" s="29"/>
      <c r="E1124" s="29"/>
      <c r="F1124" s="29">
        <v>262.90000000000003</v>
      </c>
      <c r="G1124" s="29">
        <v>1</v>
      </c>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row>
    <row r="1125" spans="1:189" x14ac:dyDescent="0.3">
      <c r="A1125" s="18" t="s">
        <v>292</v>
      </c>
      <c r="B1125" s="29"/>
      <c r="C1125" s="29"/>
      <c r="D1125" s="29">
        <v>262.90000000000003</v>
      </c>
      <c r="E1125" s="29">
        <v>1</v>
      </c>
      <c r="F1125" s="29">
        <v>262.90000000000003</v>
      </c>
      <c r="G1125" s="29">
        <v>1</v>
      </c>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row>
    <row r="1126" spans="1:189" x14ac:dyDescent="0.3">
      <c r="A1126" s="18" t="s">
        <v>6602</v>
      </c>
      <c r="B1126" s="29">
        <v>262.90000000000003</v>
      </c>
      <c r="C1126" s="29">
        <v>1</v>
      </c>
      <c r="D1126" s="29"/>
      <c r="E1126" s="29"/>
      <c r="F1126" s="29">
        <v>262.90000000000003</v>
      </c>
      <c r="G1126" s="29">
        <v>1</v>
      </c>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row>
    <row r="1127" spans="1:189" x14ac:dyDescent="0.3">
      <c r="A1127" s="18" t="s">
        <v>173</v>
      </c>
      <c r="B1127" s="29"/>
      <c r="C1127" s="29"/>
      <c r="D1127" s="29">
        <v>261.60000000000002</v>
      </c>
      <c r="E1127" s="29">
        <v>2</v>
      </c>
      <c r="F1127" s="29">
        <v>261.60000000000002</v>
      </c>
      <c r="G1127" s="29">
        <v>2</v>
      </c>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row>
    <row r="1128" spans="1:189" x14ac:dyDescent="0.3">
      <c r="A1128" s="18" t="s">
        <v>6655</v>
      </c>
      <c r="B1128" s="29">
        <v>261.5</v>
      </c>
      <c r="C1128" s="29">
        <v>1</v>
      </c>
      <c r="D1128" s="29"/>
      <c r="E1128" s="29"/>
      <c r="F1128" s="29">
        <v>261.5</v>
      </c>
      <c r="G1128" s="29">
        <v>1</v>
      </c>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row>
    <row r="1129" spans="1:189" x14ac:dyDescent="0.3">
      <c r="A1129" s="18" t="s">
        <v>2190</v>
      </c>
      <c r="B1129" s="29"/>
      <c r="C1129" s="29"/>
      <c r="D1129" s="29">
        <v>260.44</v>
      </c>
      <c r="E1129" s="29">
        <v>1</v>
      </c>
      <c r="F1129" s="29">
        <v>260.44</v>
      </c>
      <c r="G1129" s="29">
        <v>1</v>
      </c>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row>
    <row r="1130" spans="1:189" x14ac:dyDescent="0.3">
      <c r="A1130" s="18" t="s">
        <v>4240</v>
      </c>
      <c r="B1130" s="29"/>
      <c r="C1130" s="29"/>
      <c r="D1130" s="29">
        <v>260.44</v>
      </c>
      <c r="E1130" s="29">
        <v>1</v>
      </c>
      <c r="F1130" s="29">
        <v>260.44</v>
      </c>
      <c r="G1130" s="29">
        <v>1</v>
      </c>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row>
    <row r="1131" spans="1:189" x14ac:dyDescent="0.3">
      <c r="A1131" s="18" t="s">
        <v>2096</v>
      </c>
      <c r="B1131" s="29"/>
      <c r="C1131" s="29"/>
      <c r="D1131" s="29">
        <v>260.44</v>
      </c>
      <c r="E1131" s="29">
        <v>1</v>
      </c>
      <c r="F1131" s="29">
        <v>260.44</v>
      </c>
      <c r="G1131" s="29">
        <v>1</v>
      </c>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row>
    <row r="1132" spans="1:189" x14ac:dyDescent="0.3">
      <c r="A1132" s="18" t="s">
        <v>2294</v>
      </c>
      <c r="B1132" s="29"/>
      <c r="C1132" s="29"/>
      <c r="D1132" s="29">
        <v>260.44</v>
      </c>
      <c r="E1132" s="29">
        <v>1</v>
      </c>
      <c r="F1132" s="29">
        <v>260.44</v>
      </c>
      <c r="G1132" s="29">
        <v>1</v>
      </c>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row>
    <row r="1133" spans="1:189" x14ac:dyDescent="0.3">
      <c r="A1133" s="18" t="s">
        <v>1942</v>
      </c>
      <c r="B1133" s="29">
        <v>260.44</v>
      </c>
      <c r="C1133" s="29">
        <v>1</v>
      </c>
      <c r="D1133" s="29"/>
      <c r="E1133" s="29"/>
      <c r="F1133" s="29">
        <v>260.44</v>
      </c>
      <c r="G1133" s="29">
        <v>1</v>
      </c>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row>
    <row r="1134" spans="1:189" x14ac:dyDescent="0.3">
      <c r="A1134" s="18" t="s">
        <v>4242</v>
      </c>
      <c r="B1134" s="29"/>
      <c r="C1134" s="29"/>
      <c r="D1134" s="29">
        <v>260.44</v>
      </c>
      <c r="E1134" s="29">
        <v>1</v>
      </c>
      <c r="F1134" s="29">
        <v>260.44</v>
      </c>
      <c r="G1134" s="29">
        <v>1</v>
      </c>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row>
    <row r="1135" spans="1:189" x14ac:dyDescent="0.3">
      <c r="A1135" s="18" t="s">
        <v>2360</v>
      </c>
      <c r="B1135" s="29"/>
      <c r="C1135" s="29"/>
      <c r="D1135" s="29">
        <v>260.44</v>
      </c>
      <c r="E1135" s="29">
        <v>1</v>
      </c>
      <c r="F1135" s="29">
        <v>260.44</v>
      </c>
      <c r="G1135" s="29">
        <v>1</v>
      </c>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row>
    <row r="1136" spans="1:189" x14ac:dyDescent="0.3">
      <c r="A1136" s="18" t="s">
        <v>3111</v>
      </c>
      <c r="B1136" s="29"/>
      <c r="C1136" s="29"/>
      <c r="D1136" s="29">
        <v>260.44</v>
      </c>
      <c r="E1136" s="29">
        <v>1</v>
      </c>
      <c r="F1136" s="29">
        <v>260.44</v>
      </c>
      <c r="G1136" s="29">
        <v>1</v>
      </c>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row>
    <row r="1137" spans="1:189" x14ac:dyDescent="0.3">
      <c r="A1137" s="18" t="s">
        <v>3151</v>
      </c>
      <c r="B1137" s="29"/>
      <c r="C1137" s="29"/>
      <c r="D1137" s="29">
        <v>260.44</v>
      </c>
      <c r="E1137" s="29">
        <v>1</v>
      </c>
      <c r="F1137" s="29">
        <v>260.44</v>
      </c>
      <c r="G1137" s="29">
        <v>1</v>
      </c>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row>
    <row r="1138" spans="1:189" x14ac:dyDescent="0.3">
      <c r="A1138" s="18" t="s">
        <v>2278</v>
      </c>
      <c r="B1138" s="29"/>
      <c r="C1138" s="29"/>
      <c r="D1138" s="29">
        <v>260.44</v>
      </c>
      <c r="E1138" s="29">
        <v>1</v>
      </c>
      <c r="F1138" s="29">
        <v>260.44</v>
      </c>
      <c r="G1138" s="29">
        <v>1</v>
      </c>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row>
    <row r="1139" spans="1:189" x14ac:dyDescent="0.3">
      <c r="A1139" s="18" t="s">
        <v>3131</v>
      </c>
      <c r="B1139" s="29"/>
      <c r="C1139" s="29"/>
      <c r="D1139" s="29">
        <v>260.44</v>
      </c>
      <c r="E1139" s="29">
        <v>1</v>
      </c>
      <c r="F1139" s="29">
        <v>260.44</v>
      </c>
      <c r="G1139" s="29">
        <v>1</v>
      </c>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row>
    <row r="1140" spans="1:189" x14ac:dyDescent="0.3">
      <c r="A1140" s="18" t="s">
        <v>2138</v>
      </c>
      <c r="B1140" s="29"/>
      <c r="C1140" s="29"/>
      <c r="D1140" s="29">
        <v>260.44</v>
      </c>
      <c r="E1140" s="29">
        <v>1</v>
      </c>
      <c r="F1140" s="29">
        <v>260.44</v>
      </c>
      <c r="G1140" s="29">
        <v>1</v>
      </c>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row>
    <row r="1141" spans="1:189" x14ac:dyDescent="0.3">
      <c r="A1141" s="18" t="s">
        <v>1816</v>
      </c>
      <c r="B1141" s="29">
        <v>260.44</v>
      </c>
      <c r="C1141" s="29">
        <v>1</v>
      </c>
      <c r="D1141" s="29"/>
      <c r="E1141" s="29"/>
      <c r="F1141" s="29">
        <v>260.44</v>
      </c>
      <c r="G1141" s="29">
        <v>1</v>
      </c>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row>
    <row r="1142" spans="1:189" x14ac:dyDescent="0.3">
      <c r="A1142" s="18" t="s">
        <v>4181</v>
      </c>
      <c r="B1142" s="29"/>
      <c r="C1142" s="29"/>
      <c r="D1142" s="29">
        <v>260.44</v>
      </c>
      <c r="E1142" s="29">
        <v>1</v>
      </c>
      <c r="F1142" s="29">
        <v>260.44</v>
      </c>
      <c r="G1142" s="29">
        <v>1</v>
      </c>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row>
    <row r="1143" spans="1:189" x14ac:dyDescent="0.3">
      <c r="A1143" s="18" t="s">
        <v>4087</v>
      </c>
      <c r="B1143" s="29"/>
      <c r="C1143" s="29"/>
      <c r="D1143" s="29">
        <v>260.44</v>
      </c>
      <c r="E1143" s="29">
        <v>1</v>
      </c>
      <c r="F1143" s="29">
        <v>260.44</v>
      </c>
      <c r="G1143" s="29">
        <v>1</v>
      </c>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row>
    <row r="1144" spans="1:189" x14ac:dyDescent="0.3">
      <c r="A1144" s="18" t="s">
        <v>1800</v>
      </c>
      <c r="B1144" s="29">
        <v>260.44</v>
      </c>
      <c r="C1144" s="29">
        <v>1</v>
      </c>
      <c r="D1144" s="29"/>
      <c r="E1144" s="29"/>
      <c r="F1144" s="29">
        <v>260.44</v>
      </c>
      <c r="G1144" s="29">
        <v>1</v>
      </c>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row>
    <row r="1145" spans="1:189" x14ac:dyDescent="0.3">
      <c r="A1145" s="18" t="s">
        <v>4199</v>
      </c>
      <c r="B1145" s="29"/>
      <c r="C1145" s="29"/>
      <c r="D1145" s="29">
        <v>260.44</v>
      </c>
      <c r="E1145" s="29">
        <v>1</v>
      </c>
      <c r="F1145" s="29">
        <v>260.44</v>
      </c>
      <c r="G1145" s="29">
        <v>1</v>
      </c>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row>
    <row r="1146" spans="1:189" x14ac:dyDescent="0.3">
      <c r="A1146" s="18" t="s">
        <v>1822</v>
      </c>
      <c r="B1146" s="29">
        <v>260.44</v>
      </c>
      <c r="C1146" s="29">
        <v>1</v>
      </c>
      <c r="D1146" s="29"/>
      <c r="E1146" s="29"/>
      <c r="F1146" s="29">
        <v>260.44</v>
      </c>
      <c r="G1146" s="29">
        <v>1</v>
      </c>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row>
    <row r="1147" spans="1:189" x14ac:dyDescent="0.3">
      <c r="A1147" s="18" t="s">
        <v>3545</v>
      </c>
      <c r="B1147" s="29"/>
      <c r="C1147" s="29"/>
      <c r="D1147" s="29">
        <v>260.44</v>
      </c>
      <c r="E1147" s="29">
        <v>1</v>
      </c>
      <c r="F1147" s="29">
        <v>260.44</v>
      </c>
      <c r="G1147" s="29">
        <v>1</v>
      </c>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row>
    <row r="1148" spans="1:189" x14ac:dyDescent="0.3">
      <c r="A1148" s="18" t="s">
        <v>4127</v>
      </c>
      <c r="B1148" s="29"/>
      <c r="C1148" s="29"/>
      <c r="D1148" s="29">
        <v>260.44</v>
      </c>
      <c r="E1148" s="29">
        <v>1</v>
      </c>
      <c r="F1148" s="29">
        <v>260.44</v>
      </c>
      <c r="G1148" s="29">
        <v>1</v>
      </c>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row>
    <row r="1149" spans="1:189" x14ac:dyDescent="0.3">
      <c r="A1149" s="18" t="s">
        <v>4125</v>
      </c>
      <c r="B1149" s="29"/>
      <c r="C1149" s="29"/>
      <c r="D1149" s="29">
        <v>260.44</v>
      </c>
      <c r="E1149" s="29">
        <v>1</v>
      </c>
      <c r="F1149" s="29">
        <v>260.44</v>
      </c>
      <c r="G1149" s="29">
        <v>1</v>
      </c>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row>
    <row r="1150" spans="1:189" x14ac:dyDescent="0.3">
      <c r="A1150" s="18" t="s">
        <v>2572</v>
      </c>
      <c r="B1150" s="29"/>
      <c r="C1150" s="29"/>
      <c r="D1150" s="29">
        <v>260.44</v>
      </c>
      <c r="E1150" s="29">
        <v>1</v>
      </c>
      <c r="F1150" s="29">
        <v>260.44</v>
      </c>
      <c r="G1150" s="29">
        <v>1</v>
      </c>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row>
    <row r="1151" spans="1:189" x14ac:dyDescent="0.3">
      <c r="A1151" s="18" t="s">
        <v>2630</v>
      </c>
      <c r="B1151" s="29"/>
      <c r="C1151" s="29"/>
      <c r="D1151" s="29">
        <v>260.44</v>
      </c>
      <c r="E1151" s="29">
        <v>1</v>
      </c>
      <c r="F1151" s="29">
        <v>260.44</v>
      </c>
      <c r="G1151" s="29">
        <v>1</v>
      </c>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row>
    <row r="1152" spans="1:189" x14ac:dyDescent="0.3">
      <c r="A1152" s="18" t="s">
        <v>1860</v>
      </c>
      <c r="B1152" s="29">
        <v>260.44</v>
      </c>
      <c r="C1152" s="29">
        <v>1</v>
      </c>
      <c r="D1152" s="29"/>
      <c r="E1152" s="29"/>
      <c r="F1152" s="29">
        <v>260.44</v>
      </c>
      <c r="G1152" s="29">
        <v>1</v>
      </c>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row>
    <row r="1153" spans="1:189" x14ac:dyDescent="0.3">
      <c r="A1153" s="18" t="s">
        <v>1437</v>
      </c>
      <c r="B1153" s="29">
        <v>260.44</v>
      </c>
      <c r="C1153" s="29">
        <v>1</v>
      </c>
      <c r="D1153" s="29"/>
      <c r="E1153" s="29"/>
      <c r="F1153" s="29">
        <v>260.44</v>
      </c>
      <c r="G1153" s="29">
        <v>1</v>
      </c>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row>
    <row r="1154" spans="1:189" x14ac:dyDescent="0.3">
      <c r="A1154" s="18" t="s">
        <v>2536</v>
      </c>
      <c r="B1154" s="29"/>
      <c r="C1154" s="29"/>
      <c r="D1154" s="29">
        <v>260.44</v>
      </c>
      <c r="E1154" s="29">
        <v>1</v>
      </c>
      <c r="F1154" s="29">
        <v>260.44</v>
      </c>
      <c r="G1154" s="29">
        <v>1</v>
      </c>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row>
    <row r="1155" spans="1:189" x14ac:dyDescent="0.3">
      <c r="A1155" s="18" t="s">
        <v>1469</v>
      </c>
      <c r="B1155" s="29">
        <v>260.44</v>
      </c>
      <c r="C1155" s="29">
        <v>1</v>
      </c>
      <c r="D1155" s="29"/>
      <c r="E1155" s="29"/>
      <c r="F1155" s="29">
        <v>260.44</v>
      </c>
      <c r="G1155" s="29">
        <v>1</v>
      </c>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row>
    <row r="1156" spans="1:189" x14ac:dyDescent="0.3">
      <c r="A1156" s="18" t="s">
        <v>3045</v>
      </c>
      <c r="B1156" s="29"/>
      <c r="C1156" s="29"/>
      <c r="D1156" s="29">
        <v>260.44</v>
      </c>
      <c r="E1156" s="29">
        <v>1</v>
      </c>
      <c r="F1156" s="29">
        <v>260.44</v>
      </c>
      <c r="G1156" s="29">
        <v>1</v>
      </c>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row>
    <row r="1157" spans="1:189" x14ac:dyDescent="0.3">
      <c r="A1157" s="18" t="s">
        <v>1449</v>
      </c>
      <c r="B1157" s="29">
        <v>260.44</v>
      </c>
      <c r="C1157" s="29">
        <v>1</v>
      </c>
      <c r="D1157" s="29"/>
      <c r="E1157" s="29"/>
      <c r="F1157" s="29">
        <v>260.44</v>
      </c>
      <c r="G1157" s="29">
        <v>1</v>
      </c>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row>
    <row r="1158" spans="1:189" x14ac:dyDescent="0.3">
      <c r="A1158" s="18" t="s">
        <v>1447</v>
      </c>
      <c r="B1158" s="29">
        <v>260.44</v>
      </c>
      <c r="C1158" s="29">
        <v>1</v>
      </c>
      <c r="D1158" s="29"/>
      <c r="E1158" s="29"/>
      <c r="F1158" s="29">
        <v>260.44</v>
      </c>
      <c r="G1158" s="29">
        <v>1</v>
      </c>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row>
    <row r="1159" spans="1:189" x14ac:dyDescent="0.3">
      <c r="A1159" s="18" t="s">
        <v>3087</v>
      </c>
      <c r="B1159" s="29"/>
      <c r="C1159" s="29"/>
      <c r="D1159" s="29">
        <v>260.44</v>
      </c>
      <c r="E1159" s="29">
        <v>1</v>
      </c>
      <c r="F1159" s="29">
        <v>260.44</v>
      </c>
      <c r="G1159" s="29">
        <v>1</v>
      </c>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row>
    <row r="1160" spans="1:189" x14ac:dyDescent="0.3">
      <c r="A1160" s="18" t="s">
        <v>4045</v>
      </c>
      <c r="B1160" s="29"/>
      <c r="C1160" s="29"/>
      <c r="D1160" s="29">
        <v>260.44</v>
      </c>
      <c r="E1160" s="29">
        <v>1</v>
      </c>
      <c r="F1160" s="29">
        <v>260.44</v>
      </c>
      <c r="G1160" s="29">
        <v>1</v>
      </c>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row>
    <row r="1161" spans="1:189" x14ac:dyDescent="0.3">
      <c r="A1161" s="18" t="s">
        <v>3089</v>
      </c>
      <c r="B1161" s="29"/>
      <c r="C1161" s="29"/>
      <c r="D1161" s="29">
        <v>260.44</v>
      </c>
      <c r="E1161" s="29">
        <v>1</v>
      </c>
      <c r="F1161" s="29">
        <v>260.44</v>
      </c>
      <c r="G1161" s="29">
        <v>1</v>
      </c>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row>
    <row r="1162" spans="1:189" x14ac:dyDescent="0.3">
      <c r="A1162" s="18" t="s">
        <v>2592</v>
      </c>
      <c r="B1162" s="29"/>
      <c r="C1162" s="29"/>
      <c r="D1162" s="29">
        <v>260.44</v>
      </c>
      <c r="E1162" s="29">
        <v>1</v>
      </c>
      <c r="F1162" s="29">
        <v>260.44</v>
      </c>
      <c r="G1162" s="29">
        <v>1</v>
      </c>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row>
    <row r="1163" spans="1:189" x14ac:dyDescent="0.3">
      <c r="A1163" s="18" t="s">
        <v>3063</v>
      </c>
      <c r="B1163" s="29"/>
      <c r="C1163" s="29"/>
      <c r="D1163" s="29">
        <v>260.44</v>
      </c>
      <c r="E1163" s="29">
        <v>1</v>
      </c>
      <c r="F1163" s="29">
        <v>260.44</v>
      </c>
      <c r="G1163" s="29">
        <v>1</v>
      </c>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row>
    <row r="1164" spans="1:189" x14ac:dyDescent="0.3">
      <c r="A1164" s="18" t="s">
        <v>1400</v>
      </c>
      <c r="B1164" s="29">
        <v>260.44</v>
      </c>
      <c r="C1164" s="29">
        <v>1</v>
      </c>
      <c r="D1164" s="29"/>
      <c r="E1164" s="29"/>
      <c r="F1164" s="29">
        <v>260.44</v>
      </c>
      <c r="G1164" s="29">
        <v>1</v>
      </c>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row>
    <row r="1165" spans="1:189" x14ac:dyDescent="0.3">
      <c r="A1165" s="18" t="s">
        <v>3369</v>
      </c>
      <c r="B1165" s="29"/>
      <c r="C1165" s="29"/>
      <c r="D1165" s="29">
        <v>260.44</v>
      </c>
      <c r="E1165" s="29">
        <v>1</v>
      </c>
      <c r="F1165" s="29">
        <v>260.44</v>
      </c>
      <c r="G1165" s="29">
        <v>1</v>
      </c>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row>
    <row r="1166" spans="1:189" x14ac:dyDescent="0.3">
      <c r="A1166" s="18" t="s">
        <v>2855</v>
      </c>
      <c r="B1166" s="29"/>
      <c r="C1166" s="29"/>
      <c r="D1166" s="29">
        <v>260.44</v>
      </c>
      <c r="E1166" s="29">
        <v>1</v>
      </c>
      <c r="F1166" s="29">
        <v>260.44</v>
      </c>
      <c r="G1166" s="29">
        <v>1</v>
      </c>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row>
    <row r="1167" spans="1:189" x14ac:dyDescent="0.3">
      <c r="A1167" s="18" t="s">
        <v>2184</v>
      </c>
      <c r="B1167" s="29"/>
      <c r="C1167" s="29"/>
      <c r="D1167" s="29">
        <v>260.44</v>
      </c>
      <c r="E1167" s="29">
        <v>1</v>
      </c>
      <c r="F1167" s="29">
        <v>260.44</v>
      </c>
      <c r="G1167" s="29">
        <v>1</v>
      </c>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row>
    <row r="1168" spans="1:189" x14ac:dyDescent="0.3">
      <c r="A1168" s="18" t="s">
        <v>3793</v>
      </c>
      <c r="B1168" s="29"/>
      <c r="C1168" s="29"/>
      <c r="D1168" s="29">
        <v>260.44</v>
      </c>
      <c r="E1168" s="29">
        <v>1</v>
      </c>
      <c r="F1168" s="29">
        <v>260.44</v>
      </c>
      <c r="G1168" s="29">
        <v>1</v>
      </c>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row>
    <row r="1169" spans="1:189" x14ac:dyDescent="0.3">
      <c r="A1169" s="18" t="s">
        <v>2817</v>
      </c>
      <c r="B1169" s="29"/>
      <c r="C1169" s="29"/>
      <c r="D1169" s="29">
        <v>260.44</v>
      </c>
      <c r="E1169" s="29">
        <v>1</v>
      </c>
      <c r="F1169" s="29">
        <v>260.44</v>
      </c>
      <c r="G1169" s="29">
        <v>1</v>
      </c>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row>
    <row r="1170" spans="1:189" x14ac:dyDescent="0.3">
      <c r="A1170" s="18" t="s">
        <v>2875</v>
      </c>
      <c r="B1170" s="29"/>
      <c r="C1170" s="29"/>
      <c r="D1170" s="29">
        <v>260.44</v>
      </c>
      <c r="E1170" s="29">
        <v>1</v>
      </c>
      <c r="F1170" s="29">
        <v>260.44</v>
      </c>
      <c r="G1170" s="29">
        <v>1</v>
      </c>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row>
    <row r="1171" spans="1:189" x14ac:dyDescent="0.3">
      <c r="A1171" s="18" t="s">
        <v>3991</v>
      </c>
      <c r="B1171" s="29"/>
      <c r="C1171" s="29"/>
      <c r="D1171" s="29">
        <v>260.44</v>
      </c>
      <c r="E1171" s="29">
        <v>1</v>
      </c>
      <c r="F1171" s="29">
        <v>260.44</v>
      </c>
      <c r="G1171" s="29">
        <v>1</v>
      </c>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row>
    <row r="1172" spans="1:189" x14ac:dyDescent="0.3">
      <c r="A1172" s="18" t="s">
        <v>2877</v>
      </c>
      <c r="B1172" s="29"/>
      <c r="C1172" s="29"/>
      <c r="D1172" s="29">
        <v>260.44</v>
      </c>
      <c r="E1172" s="29">
        <v>1</v>
      </c>
      <c r="F1172" s="29">
        <v>260.44</v>
      </c>
      <c r="G1172" s="29">
        <v>1</v>
      </c>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row>
    <row r="1173" spans="1:189" x14ac:dyDescent="0.3">
      <c r="A1173" s="18" t="s">
        <v>2991</v>
      </c>
      <c r="B1173" s="29"/>
      <c r="C1173" s="29"/>
      <c r="D1173" s="29">
        <v>260.44</v>
      </c>
      <c r="E1173" s="29">
        <v>1</v>
      </c>
      <c r="F1173" s="29">
        <v>260.44</v>
      </c>
      <c r="G1173" s="29">
        <v>1</v>
      </c>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row>
    <row r="1174" spans="1:189" x14ac:dyDescent="0.3">
      <c r="A1174" s="18" t="s">
        <v>3349</v>
      </c>
      <c r="B1174" s="29"/>
      <c r="C1174" s="29"/>
      <c r="D1174" s="29">
        <v>260.44</v>
      </c>
      <c r="E1174" s="29">
        <v>1</v>
      </c>
      <c r="F1174" s="29">
        <v>260.44</v>
      </c>
      <c r="G1174" s="29">
        <v>1</v>
      </c>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row>
    <row r="1175" spans="1:189" x14ac:dyDescent="0.3">
      <c r="A1175" s="18" t="s">
        <v>3351</v>
      </c>
      <c r="B1175" s="29"/>
      <c r="C1175" s="29"/>
      <c r="D1175" s="29">
        <v>260.44</v>
      </c>
      <c r="E1175" s="29">
        <v>1</v>
      </c>
      <c r="F1175" s="29">
        <v>260.44</v>
      </c>
      <c r="G1175" s="29">
        <v>1</v>
      </c>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row>
    <row r="1176" spans="1:189" x14ac:dyDescent="0.3">
      <c r="A1176" s="18" t="s">
        <v>3931</v>
      </c>
      <c r="B1176" s="29"/>
      <c r="C1176" s="29"/>
      <c r="D1176" s="29">
        <v>260.44</v>
      </c>
      <c r="E1176" s="29">
        <v>1</v>
      </c>
      <c r="F1176" s="29">
        <v>260.44</v>
      </c>
      <c r="G1176" s="29">
        <v>1</v>
      </c>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row>
    <row r="1177" spans="1:189" x14ac:dyDescent="0.3">
      <c r="A1177" s="18" t="s">
        <v>2500</v>
      </c>
      <c r="B1177" s="29"/>
      <c r="C1177" s="29"/>
      <c r="D1177" s="29">
        <v>260.44</v>
      </c>
      <c r="E1177" s="29">
        <v>1</v>
      </c>
      <c r="F1177" s="29">
        <v>260.44</v>
      </c>
      <c r="G1177" s="29">
        <v>1</v>
      </c>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row>
    <row r="1178" spans="1:189" x14ac:dyDescent="0.3">
      <c r="A1178" s="18" t="s">
        <v>3949</v>
      </c>
      <c r="B1178" s="29"/>
      <c r="C1178" s="29"/>
      <c r="D1178" s="29">
        <v>260.44</v>
      </c>
      <c r="E1178" s="29">
        <v>1</v>
      </c>
      <c r="F1178" s="29">
        <v>260.44</v>
      </c>
      <c r="G1178" s="29">
        <v>1</v>
      </c>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row>
    <row r="1179" spans="1:189" x14ac:dyDescent="0.3">
      <c r="A1179" s="18" t="s">
        <v>2915</v>
      </c>
      <c r="B1179" s="29"/>
      <c r="C1179" s="29"/>
      <c r="D1179" s="29">
        <v>260.44</v>
      </c>
      <c r="E1179" s="29">
        <v>1</v>
      </c>
      <c r="F1179" s="29">
        <v>260.44</v>
      </c>
      <c r="G1179" s="29">
        <v>1</v>
      </c>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row>
    <row r="1180" spans="1:189" x14ac:dyDescent="0.3">
      <c r="A1180" s="18" t="s">
        <v>2819</v>
      </c>
      <c r="B1180" s="29"/>
      <c r="C1180" s="29"/>
      <c r="D1180" s="29">
        <v>260.44</v>
      </c>
      <c r="E1180" s="29">
        <v>1</v>
      </c>
      <c r="F1180" s="29">
        <v>260.44</v>
      </c>
      <c r="G1180" s="29">
        <v>1</v>
      </c>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row>
    <row r="1181" spans="1:189" x14ac:dyDescent="0.3">
      <c r="A1181" s="18" t="s">
        <v>2929</v>
      </c>
      <c r="B1181" s="29"/>
      <c r="C1181" s="29"/>
      <c r="D1181" s="29">
        <v>260.44</v>
      </c>
      <c r="E1181" s="29">
        <v>1</v>
      </c>
      <c r="F1181" s="29">
        <v>260.44</v>
      </c>
      <c r="G1181" s="29">
        <v>1</v>
      </c>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row>
    <row r="1182" spans="1:189" x14ac:dyDescent="0.3">
      <c r="A1182" s="18" t="s">
        <v>3403</v>
      </c>
      <c r="B1182" s="29"/>
      <c r="C1182" s="29"/>
      <c r="D1182" s="29">
        <v>260.44</v>
      </c>
      <c r="E1182" s="29">
        <v>1</v>
      </c>
      <c r="F1182" s="29">
        <v>260.44</v>
      </c>
      <c r="G1182" s="29">
        <v>1</v>
      </c>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row>
    <row r="1183" spans="1:189" x14ac:dyDescent="0.3">
      <c r="A1183" s="18" t="s">
        <v>2496</v>
      </c>
      <c r="B1183" s="29"/>
      <c r="C1183" s="29"/>
      <c r="D1183" s="29">
        <v>260.44</v>
      </c>
      <c r="E1183" s="29">
        <v>1</v>
      </c>
      <c r="F1183" s="29">
        <v>260.44</v>
      </c>
      <c r="G1183" s="29">
        <v>1</v>
      </c>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row>
    <row r="1184" spans="1:189" x14ac:dyDescent="0.3">
      <c r="A1184" s="18" t="s">
        <v>2186</v>
      </c>
      <c r="B1184" s="29"/>
      <c r="C1184" s="29"/>
      <c r="D1184" s="29">
        <v>260.44</v>
      </c>
      <c r="E1184" s="29">
        <v>1</v>
      </c>
      <c r="F1184" s="29">
        <v>260.44</v>
      </c>
      <c r="G1184" s="29">
        <v>1</v>
      </c>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row>
    <row r="1185" spans="1:189" x14ac:dyDescent="0.3">
      <c r="A1185" s="18" t="s">
        <v>3329</v>
      </c>
      <c r="B1185" s="29"/>
      <c r="C1185" s="29"/>
      <c r="D1185" s="29">
        <v>260.44</v>
      </c>
      <c r="E1185" s="29">
        <v>1</v>
      </c>
      <c r="F1185" s="29">
        <v>260.44</v>
      </c>
      <c r="G1185" s="29">
        <v>1</v>
      </c>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row>
    <row r="1186" spans="1:189" x14ac:dyDescent="0.3">
      <c r="A1186" s="18" t="s">
        <v>3333</v>
      </c>
      <c r="B1186" s="29"/>
      <c r="C1186" s="29"/>
      <c r="D1186" s="29">
        <v>260.44</v>
      </c>
      <c r="E1186" s="29">
        <v>1</v>
      </c>
      <c r="F1186" s="29">
        <v>260.44</v>
      </c>
      <c r="G1186" s="29">
        <v>1</v>
      </c>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row>
    <row r="1187" spans="1:189" x14ac:dyDescent="0.3">
      <c r="A1187" s="18" t="s">
        <v>2913</v>
      </c>
      <c r="B1187" s="29"/>
      <c r="C1187" s="29"/>
      <c r="D1187" s="29">
        <v>260.44</v>
      </c>
      <c r="E1187" s="29">
        <v>1</v>
      </c>
      <c r="F1187" s="29">
        <v>260.44</v>
      </c>
      <c r="G1187" s="29">
        <v>1</v>
      </c>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row>
    <row r="1188" spans="1:189" x14ac:dyDescent="0.3">
      <c r="A1188" s="18" t="s">
        <v>1610</v>
      </c>
      <c r="B1188" s="29">
        <v>260.44</v>
      </c>
      <c r="C1188" s="29">
        <v>1</v>
      </c>
      <c r="D1188" s="29"/>
      <c r="E1188" s="29"/>
      <c r="F1188" s="29">
        <v>260.44</v>
      </c>
      <c r="G1188" s="29">
        <v>1</v>
      </c>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row>
    <row r="1189" spans="1:189" x14ac:dyDescent="0.3">
      <c r="A1189" s="18" t="s">
        <v>1176</v>
      </c>
      <c r="B1189" s="29">
        <v>260.44</v>
      </c>
      <c r="C1189" s="29">
        <v>1</v>
      </c>
      <c r="D1189" s="29"/>
      <c r="E1189" s="29"/>
      <c r="F1189" s="29">
        <v>260.44</v>
      </c>
      <c r="G1189" s="29">
        <v>1</v>
      </c>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row>
    <row r="1190" spans="1:189" x14ac:dyDescent="0.3">
      <c r="A1190" s="18" t="s">
        <v>4331</v>
      </c>
      <c r="B1190" s="29"/>
      <c r="C1190" s="29"/>
      <c r="D1190" s="29">
        <v>260.44</v>
      </c>
      <c r="E1190" s="29">
        <v>1</v>
      </c>
      <c r="F1190" s="29">
        <v>260.44</v>
      </c>
      <c r="G1190" s="29">
        <v>1</v>
      </c>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row>
    <row r="1191" spans="1:189" x14ac:dyDescent="0.3">
      <c r="A1191" s="18" t="s">
        <v>3445</v>
      </c>
      <c r="B1191" s="29"/>
      <c r="C1191" s="29"/>
      <c r="D1191" s="29">
        <v>260.44</v>
      </c>
      <c r="E1191" s="29">
        <v>1</v>
      </c>
      <c r="F1191" s="29">
        <v>260.44</v>
      </c>
      <c r="G1191" s="29">
        <v>1</v>
      </c>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row>
    <row r="1192" spans="1:189" x14ac:dyDescent="0.3">
      <c r="A1192" s="18" t="s">
        <v>4343</v>
      </c>
      <c r="B1192" s="29"/>
      <c r="C1192" s="29"/>
      <c r="D1192" s="29">
        <v>260.44</v>
      </c>
      <c r="E1192" s="29">
        <v>1</v>
      </c>
      <c r="F1192" s="29">
        <v>260.44</v>
      </c>
      <c r="G1192" s="29">
        <v>1</v>
      </c>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row>
    <row r="1193" spans="1:189" x14ac:dyDescent="0.3">
      <c r="A1193" s="18" t="s">
        <v>3477</v>
      </c>
      <c r="B1193" s="29"/>
      <c r="C1193" s="29"/>
      <c r="D1193" s="29">
        <v>260.44</v>
      </c>
      <c r="E1193" s="29">
        <v>1</v>
      </c>
      <c r="F1193" s="29">
        <v>260.44</v>
      </c>
      <c r="G1193" s="29">
        <v>1</v>
      </c>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row>
    <row r="1194" spans="1:189" x14ac:dyDescent="0.3">
      <c r="A1194" s="18" t="s">
        <v>1108</v>
      </c>
      <c r="B1194" s="29">
        <v>260.44</v>
      </c>
      <c r="C1194" s="29">
        <v>1</v>
      </c>
      <c r="D1194" s="29"/>
      <c r="E1194" s="29"/>
      <c r="F1194" s="29">
        <v>260.44</v>
      </c>
      <c r="G1194" s="29">
        <v>1</v>
      </c>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row>
    <row r="1195" spans="1:189" x14ac:dyDescent="0.3">
      <c r="A1195" s="18" t="s">
        <v>1100</v>
      </c>
      <c r="B1195" s="29">
        <v>260.44</v>
      </c>
      <c r="C1195" s="29">
        <v>1</v>
      </c>
      <c r="D1195" s="29"/>
      <c r="E1195" s="29"/>
      <c r="F1195" s="29">
        <v>260.44</v>
      </c>
      <c r="G1195" s="29">
        <v>1</v>
      </c>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row>
    <row r="1196" spans="1:189" x14ac:dyDescent="0.3">
      <c r="A1196" s="18" t="s">
        <v>4327</v>
      </c>
      <c r="B1196" s="29"/>
      <c r="C1196" s="29"/>
      <c r="D1196" s="29">
        <v>260.44</v>
      </c>
      <c r="E1196" s="29">
        <v>1</v>
      </c>
      <c r="F1196" s="29">
        <v>260.44</v>
      </c>
      <c r="G1196" s="29">
        <v>1</v>
      </c>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row>
    <row r="1197" spans="1:189" x14ac:dyDescent="0.3">
      <c r="A1197" s="18" t="s">
        <v>1128</v>
      </c>
      <c r="B1197" s="29">
        <v>260.44</v>
      </c>
      <c r="C1197" s="29">
        <v>1</v>
      </c>
      <c r="D1197" s="29"/>
      <c r="E1197" s="29"/>
      <c r="F1197" s="29">
        <v>260.44</v>
      </c>
      <c r="G1197" s="29">
        <v>1</v>
      </c>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row>
    <row r="1198" spans="1:189" x14ac:dyDescent="0.3">
      <c r="A1198" s="18" t="s">
        <v>1164</v>
      </c>
      <c r="B1198" s="29">
        <v>260.44</v>
      </c>
      <c r="C1198" s="29">
        <v>1</v>
      </c>
      <c r="D1198" s="29"/>
      <c r="E1198" s="29"/>
      <c r="F1198" s="29">
        <v>260.44</v>
      </c>
      <c r="G1198" s="29">
        <v>1</v>
      </c>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row>
    <row r="1199" spans="1:189" x14ac:dyDescent="0.3">
      <c r="A1199" s="18" t="s">
        <v>1140</v>
      </c>
      <c r="B1199" s="29">
        <v>260.44</v>
      </c>
      <c r="C1199" s="29">
        <v>1</v>
      </c>
      <c r="D1199" s="29"/>
      <c r="E1199" s="29"/>
      <c r="F1199" s="29">
        <v>260.44</v>
      </c>
      <c r="G1199" s="29">
        <v>1</v>
      </c>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row>
    <row r="1200" spans="1:189" x14ac:dyDescent="0.3">
      <c r="A1200" s="18" t="s">
        <v>1338</v>
      </c>
      <c r="B1200" s="29">
        <v>260.44</v>
      </c>
      <c r="C1200" s="29">
        <v>1</v>
      </c>
      <c r="D1200" s="29"/>
      <c r="E1200" s="29"/>
      <c r="F1200" s="29">
        <v>260.44</v>
      </c>
      <c r="G1200" s="29">
        <v>1</v>
      </c>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row>
    <row r="1201" spans="1:189" x14ac:dyDescent="0.3">
      <c r="A1201" s="18" t="s">
        <v>1499</v>
      </c>
      <c r="B1201" s="29">
        <v>260.44</v>
      </c>
      <c r="C1201" s="29">
        <v>1</v>
      </c>
      <c r="D1201" s="29"/>
      <c r="E1201" s="29"/>
      <c r="F1201" s="29">
        <v>260.44</v>
      </c>
      <c r="G1201" s="29">
        <v>1</v>
      </c>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row>
    <row r="1202" spans="1:189" x14ac:dyDescent="0.3">
      <c r="A1202" s="18" t="s">
        <v>4345</v>
      </c>
      <c r="B1202" s="29"/>
      <c r="C1202" s="29"/>
      <c r="D1202" s="29">
        <v>260.44</v>
      </c>
      <c r="E1202" s="29">
        <v>1</v>
      </c>
      <c r="F1202" s="29">
        <v>260.44</v>
      </c>
      <c r="G1202" s="29">
        <v>1</v>
      </c>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row>
    <row r="1203" spans="1:189" x14ac:dyDescent="0.3">
      <c r="A1203" s="18" t="s">
        <v>1015</v>
      </c>
      <c r="B1203" s="29">
        <v>260.44</v>
      </c>
      <c r="C1203" s="29">
        <v>1</v>
      </c>
      <c r="D1203" s="29"/>
      <c r="E1203" s="29"/>
      <c r="F1203" s="29">
        <v>260.44</v>
      </c>
      <c r="G1203" s="29">
        <v>1</v>
      </c>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row>
    <row r="1204" spans="1:189" x14ac:dyDescent="0.3">
      <c r="A1204" s="18" t="s">
        <v>1628</v>
      </c>
      <c r="B1204" s="29">
        <v>260.44</v>
      </c>
      <c r="C1204" s="29">
        <v>1</v>
      </c>
      <c r="D1204" s="29"/>
      <c r="E1204" s="29"/>
      <c r="F1204" s="29">
        <v>260.44</v>
      </c>
      <c r="G1204" s="29">
        <v>1</v>
      </c>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row>
    <row r="1205" spans="1:189" x14ac:dyDescent="0.3">
      <c r="A1205" s="18" t="s">
        <v>3447</v>
      </c>
      <c r="B1205" s="29"/>
      <c r="C1205" s="29"/>
      <c r="D1205" s="29">
        <v>260.44</v>
      </c>
      <c r="E1205" s="29">
        <v>1</v>
      </c>
      <c r="F1205" s="29">
        <v>260.44</v>
      </c>
      <c r="G1205" s="29">
        <v>1</v>
      </c>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row>
    <row r="1206" spans="1:189" x14ac:dyDescent="0.3">
      <c r="A1206" s="18" t="s">
        <v>1071</v>
      </c>
      <c r="B1206" s="29">
        <v>260.44</v>
      </c>
      <c r="C1206" s="29">
        <v>1</v>
      </c>
      <c r="D1206" s="29"/>
      <c r="E1206" s="29"/>
      <c r="F1206" s="29">
        <v>260.44</v>
      </c>
      <c r="G1206" s="29">
        <v>1</v>
      </c>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row>
    <row r="1207" spans="1:189" x14ac:dyDescent="0.3">
      <c r="A1207" s="18" t="s">
        <v>4325</v>
      </c>
      <c r="B1207" s="29"/>
      <c r="C1207" s="29"/>
      <c r="D1207" s="29">
        <v>260.44</v>
      </c>
      <c r="E1207" s="29">
        <v>1</v>
      </c>
      <c r="F1207" s="29">
        <v>260.44</v>
      </c>
      <c r="G1207" s="29">
        <v>1</v>
      </c>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row>
    <row r="1208" spans="1:189" x14ac:dyDescent="0.3">
      <c r="A1208" s="18" t="s">
        <v>1035</v>
      </c>
      <c r="B1208" s="29">
        <v>260.44</v>
      </c>
      <c r="C1208" s="29">
        <v>1</v>
      </c>
      <c r="D1208" s="29"/>
      <c r="E1208" s="29"/>
      <c r="F1208" s="29">
        <v>260.44</v>
      </c>
      <c r="G1208" s="29">
        <v>1</v>
      </c>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row>
    <row r="1209" spans="1:189" x14ac:dyDescent="0.3">
      <c r="A1209" s="18" t="s">
        <v>2807</v>
      </c>
      <c r="B1209" s="29"/>
      <c r="C1209" s="29"/>
      <c r="D1209" s="29">
        <v>260.44</v>
      </c>
      <c r="E1209" s="29">
        <v>1</v>
      </c>
      <c r="F1209" s="29">
        <v>260.44</v>
      </c>
      <c r="G1209" s="29">
        <v>1</v>
      </c>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row>
    <row r="1210" spans="1:189" x14ac:dyDescent="0.3">
      <c r="A1210" s="18" t="s">
        <v>3281</v>
      </c>
      <c r="B1210" s="29"/>
      <c r="C1210" s="29"/>
      <c r="D1210" s="29">
        <v>260.44</v>
      </c>
      <c r="E1210" s="29">
        <v>1</v>
      </c>
      <c r="F1210" s="29">
        <v>260.44</v>
      </c>
      <c r="G1210" s="29">
        <v>1</v>
      </c>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row>
    <row r="1211" spans="1:189" x14ac:dyDescent="0.3">
      <c r="A1211" s="18" t="s">
        <v>5415</v>
      </c>
      <c r="B1211" s="29"/>
      <c r="C1211" s="29"/>
      <c r="D1211" s="29">
        <v>260.44</v>
      </c>
      <c r="E1211" s="29">
        <v>1</v>
      </c>
      <c r="F1211" s="29">
        <v>260.44</v>
      </c>
      <c r="G1211" s="29">
        <v>1</v>
      </c>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row>
    <row r="1212" spans="1:189" x14ac:dyDescent="0.3">
      <c r="A1212" s="18" t="s">
        <v>1652</v>
      </c>
      <c r="B1212" s="29">
        <v>260.44</v>
      </c>
      <c r="C1212" s="29">
        <v>1</v>
      </c>
      <c r="D1212" s="29"/>
      <c r="E1212" s="29"/>
      <c r="F1212" s="29">
        <v>260.44</v>
      </c>
      <c r="G1212" s="29">
        <v>1</v>
      </c>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row>
    <row r="1213" spans="1:189" x14ac:dyDescent="0.3">
      <c r="A1213" s="18" t="s">
        <v>5495</v>
      </c>
      <c r="B1213" s="29"/>
      <c r="C1213" s="29"/>
      <c r="D1213" s="29">
        <v>260.44</v>
      </c>
      <c r="E1213" s="29">
        <v>1</v>
      </c>
      <c r="F1213" s="29">
        <v>260.44</v>
      </c>
      <c r="G1213" s="29">
        <v>1</v>
      </c>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row>
    <row r="1214" spans="1:189" x14ac:dyDescent="0.3">
      <c r="A1214" s="18" t="s">
        <v>3307</v>
      </c>
      <c r="B1214" s="29"/>
      <c r="C1214" s="29"/>
      <c r="D1214" s="29">
        <v>260.44</v>
      </c>
      <c r="E1214" s="29">
        <v>1</v>
      </c>
      <c r="F1214" s="29">
        <v>260.44</v>
      </c>
      <c r="G1214" s="29">
        <v>1</v>
      </c>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row>
    <row r="1215" spans="1:189" x14ac:dyDescent="0.3">
      <c r="A1215" s="18" t="s">
        <v>4305</v>
      </c>
      <c r="B1215" s="29"/>
      <c r="C1215" s="29"/>
      <c r="D1215" s="29">
        <v>260.44</v>
      </c>
      <c r="E1215" s="29">
        <v>1</v>
      </c>
      <c r="F1215" s="29">
        <v>260.44</v>
      </c>
      <c r="G1215" s="29">
        <v>1</v>
      </c>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row>
    <row r="1216" spans="1:189" x14ac:dyDescent="0.3">
      <c r="A1216" s="18" t="s">
        <v>3437</v>
      </c>
      <c r="B1216" s="29"/>
      <c r="C1216" s="29"/>
      <c r="D1216" s="29">
        <v>260.44</v>
      </c>
      <c r="E1216" s="29">
        <v>1</v>
      </c>
      <c r="F1216" s="29">
        <v>260.44</v>
      </c>
      <c r="G1216" s="29">
        <v>1</v>
      </c>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row>
    <row r="1217" spans="1:189" x14ac:dyDescent="0.3">
      <c r="A1217" s="18" t="s">
        <v>1778</v>
      </c>
      <c r="B1217" s="29">
        <v>260.44</v>
      </c>
      <c r="C1217" s="29">
        <v>1</v>
      </c>
      <c r="D1217" s="29"/>
      <c r="E1217" s="29"/>
      <c r="F1217" s="29">
        <v>260.44</v>
      </c>
      <c r="G1217" s="29">
        <v>1</v>
      </c>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row>
    <row r="1218" spans="1:189" x14ac:dyDescent="0.3">
      <c r="A1218" s="18" t="s">
        <v>3419</v>
      </c>
      <c r="B1218" s="29"/>
      <c r="C1218" s="29"/>
      <c r="D1218" s="29">
        <v>260.44</v>
      </c>
      <c r="E1218" s="29">
        <v>1</v>
      </c>
      <c r="F1218" s="29">
        <v>260.44</v>
      </c>
      <c r="G1218" s="29">
        <v>1</v>
      </c>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row>
    <row r="1219" spans="1:189" x14ac:dyDescent="0.3">
      <c r="A1219" s="18" t="s">
        <v>3267</v>
      </c>
      <c r="B1219" s="29"/>
      <c r="C1219" s="29"/>
      <c r="D1219" s="29">
        <v>260.44</v>
      </c>
      <c r="E1219" s="29">
        <v>1</v>
      </c>
      <c r="F1219" s="29">
        <v>260.44</v>
      </c>
      <c r="G1219" s="29">
        <v>1</v>
      </c>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row>
    <row r="1220" spans="1:189" x14ac:dyDescent="0.3">
      <c r="A1220" s="18" t="s">
        <v>5497</v>
      </c>
      <c r="B1220" s="29"/>
      <c r="C1220" s="29"/>
      <c r="D1220" s="29">
        <v>260.44</v>
      </c>
      <c r="E1220" s="29">
        <v>1</v>
      </c>
      <c r="F1220" s="29">
        <v>260.44</v>
      </c>
      <c r="G1220" s="29">
        <v>1</v>
      </c>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row>
    <row r="1221" spans="1:189" x14ac:dyDescent="0.3">
      <c r="A1221" s="18" t="s">
        <v>3421</v>
      </c>
      <c r="B1221" s="29"/>
      <c r="C1221" s="29"/>
      <c r="D1221" s="29">
        <v>260.44</v>
      </c>
      <c r="E1221" s="29">
        <v>1</v>
      </c>
      <c r="F1221" s="29">
        <v>260.44</v>
      </c>
      <c r="G1221" s="29">
        <v>1</v>
      </c>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row>
    <row r="1222" spans="1:189" x14ac:dyDescent="0.3">
      <c r="A1222" s="18" t="s">
        <v>5353</v>
      </c>
      <c r="B1222" s="29"/>
      <c r="C1222" s="29"/>
      <c r="D1222" s="29">
        <v>260.44</v>
      </c>
      <c r="E1222" s="29">
        <v>1</v>
      </c>
      <c r="F1222" s="29">
        <v>260.44</v>
      </c>
      <c r="G1222" s="29">
        <v>1</v>
      </c>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row>
    <row r="1223" spans="1:189" x14ac:dyDescent="0.3">
      <c r="A1223" s="18" t="s">
        <v>4303</v>
      </c>
      <c r="B1223" s="29"/>
      <c r="C1223" s="29"/>
      <c r="D1223" s="29">
        <v>260.44</v>
      </c>
      <c r="E1223" s="29">
        <v>1</v>
      </c>
      <c r="F1223" s="29">
        <v>260.44</v>
      </c>
      <c r="G1223" s="29">
        <v>1</v>
      </c>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row>
    <row r="1224" spans="1:189" x14ac:dyDescent="0.3">
      <c r="A1224" s="18" t="s">
        <v>1674</v>
      </c>
      <c r="B1224" s="29">
        <v>260.44</v>
      </c>
      <c r="C1224" s="29">
        <v>1</v>
      </c>
      <c r="D1224" s="29"/>
      <c r="E1224" s="29"/>
      <c r="F1224" s="29">
        <v>260.44</v>
      </c>
      <c r="G1224" s="29">
        <v>1</v>
      </c>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row>
    <row r="1225" spans="1:189" x14ac:dyDescent="0.3">
      <c r="A1225" s="18" t="s">
        <v>5509</v>
      </c>
      <c r="B1225" s="29"/>
      <c r="C1225" s="29"/>
      <c r="D1225" s="29">
        <v>260.44</v>
      </c>
      <c r="E1225" s="29">
        <v>1</v>
      </c>
      <c r="F1225" s="29">
        <v>260.44</v>
      </c>
      <c r="G1225" s="29">
        <v>1</v>
      </c>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row>
    <row r="1226" spans="1:189" x14ac:dyDescent="0.3">
      <c r="A1226" s="18" t="s">
        <v>1672</v>
      </c>
      <c r="B1226" s="29">
        <v>260.44</v>
      </c>
      <c r="C1226" s="29">
        <v>1</v>
      </c>
      <c r="D1226" s="29"/>
      <c r="E1226" s="29"/>
      <c r="F1226" s="29">
        <v>260.44</v>
      </c>
      <c r="G1226" s="29">
        <v>1</v>
      </c>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row>
    <row r="1227" spans="1:189" x14ac:dyDescent="0.3">
      <c r="A1227" s="18" t="s">
        <v>4383</v>
      </c>
      <c r="B1227" s="29"/>
      <c r="C1227" s="29"/>
      <c r="D1227" s="29">
        <v>260.44</v>
      </c>
      <c r="E1227" s="29">
        <v>1</v>
      </c>
      <c r="F1227" s="29">
        <v>260.44</v>
      </c>
      <c r="G1227" s="29">
        <v>1</v>
      </c>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row>
    <row r="1228" spans="1:189" x14ac:dyDescent="0.3">
      <c r="A1228" s="18" t="s">
        <v>1600</v>
      </c>
      <c r="B1228" s="29">
        <v>260.44</v>
      </c>
      <c r="C1228" s="29">
        <v>1</v>
      </c>
      <c r="D1228" s="29"/>
      <c r="E1228" s="29"/>
      <c r="F1228" s="29">
        <v>260.44</v>
      </c>
      <c r="G1228" s="29">
        <v>1</v>
      </c>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row>
    <row r="1229" spans="1:189" x14ac:dyDescent="0.3">
      <c r="A1229" s="18" t="s">
        <v>2426</v>
      </c>
      <c r="B1229" s="29"/>
      <c r="C1229" s="29"/>
      <c r="D1229" s="29">
        <v>260.44</v>
      </c>
      <c r="E1229" s="29">
        <v>1</v>
      </c>
      <c r="F1229" s="29">
        <v>260.44</v>
      </c>
      <c r="G1229" s="29">
        <v>1</v>
      </c>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row>
    <row r="1230" spans="1:189" x14ac:dyDescent="0.3">
      <c r="A1230" s="18" t="s">
        <v>1554</v>
      </c>
      <c r="B1230" s="29">
        <v>260.44</v>
      </c>
      <c r="C1230" s="29">
        <v>1</v>
      </c>
      <c r="D1230" s="29"/>
      <c r="E1230" s="29"/>
      <c r="F1230" s="29">
        <v>260.44</v>
      </c>
      <c r="G1230" s="29">
        <v>1</v>
      </c>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row>
    <row r="1231" spans="1:189" x14ac:dyDescent="0.3">
      <c r="A1231" s="18" t="s">
        <v>2388</v>
      </c>
      <c r="B1231" s="29"/>
      <c r="C1231" s="29"/>
      <c r="D1231" s="29">
        <v>260.44</v>
      </c>
      <c r="E1231" s="29">
        <v>1</v>
      </c>
      <c r="F1231" s="29">
        <v>260.44</v>
      </c>
      <c r="G1231" s="29">
        <v>1</v>
      </c>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row>
    <row r="1232" spans="1:189" x14ac:dyDescent="0.3">
      <c r="A1232" s="18" t="s">
        <v>1526</v>
      </c>
      <c r="B1232" s="29">
        <v>260.44</v>
      </c>
      <c r="C1232" s="29">
        <v>1</v>
      </c>
      <c r="D1232" s="29"/>
      <c r="E1232" s="29"/>
      <c r="F1232" s="29">
        <v>260.44</v>
      </c>
      <c r="G1232" s="29">
        <v>1</v>
      </c>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row>
    <row r="1233" spans="1:189" x14ac:dyDescent="0.3">
      <c r="A1233" s="18" t="s">
        <v>2488</v>
      </c>
      <c r="B1233" s="29"/>
      <c r="C1233" s="29"/>
      <c r="D1233" s="29">
        <v>260.44</v>
      </c>
      <c r="E1233" s="29">
        <v>1</v>
      </c>
      <c r="F1233" s="29">
        <v>260.44</v>
      </c>
      <c r="G1233" s="29">
        <v>1</v>
      </c>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row>
    <row r="1234" spans="1:189" x14ac:dyDescent="0.3">
      <c r="A1234" s="18" t="s">
        <v>2406</v>
      </c>
      <c r="B1234" s="29"/>
      <c r="C1234" s="29"/>
      <c r="D1234" s="29">
        <v>260.44</v>
      </c>
      <c r="E1234" s="29">
        <v>1</v>
      </c>
      <c r="F1234" s="29">
        <v>260.44</v>
      </c>
      <c r="G1234" s="29">
        <v>1</v>
      </c>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row>
    <row r="1235" spans="1:189" x14ac:dyDescent="0.3">
      <c r="A1235" s="18" t="s">
        <v>5280</v>
      </c>
      <c r="B1235" s="29"/>
      <c r="C1235" s="29"/>
      <c r="D1235" s="29">
        <v>260.44</v>
      </c>
      <c r="E1235" s="29">
        <v>1</v>
      </c>
      <c r="F1235" s="29">
        <v>260.44</v>
      </c>
      <c r="G1235" s="29">
        <v>1</v>
      </c>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row>
    <row r="1236" spans="1:189" x14ac:dyDescent="0.3">
      <c r="A1236" s="18" t="s">
        <v>5176</v>
      </c>
      <c r="B1236" s="29"/>
      <c r="C1236" s="29"/>
      <c r="D1236" s="29">
        <v>260.44</v>
      </c>
      <c r="E1236" s="29">
        <v>1</v>
      </c>
      <c r="F1236" s="29">
        <v>260.44</v>
      </c>
      <c r="G1236" s="29">
        <v>1</v>
      </c>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row>
    <row r="1237" spans="1:189" x14ac:dyDescent="0.3">
      <c r="A1237" s="18" t="s">
        <v>5257</v>
      </c>
      <c r="B1237" s="29"/>
      <c r="C1237" s="29"/>
      <c r="D1237" s="29">
        <v>260.44</v>
      </c>
      <c r="E1237" s="29">
        <v>1</v>
      </c>
      <c r="F1237" s="29">
        <v>260.44</v>
      </c>
      <c r="G1237" s="29">
        <v>1</v>
      </c>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row>
    <row r="1238" spans="1:189" x14ac:dyDescent="0.3">
      <c r="A1238" s="18" t="s">
        <v>5178</v>
      </c>
      <c r="B1238" s="29"/>
      <c r="C1238" s="29"/>
      <c r="D1238" s="29">
        <v>260.44</v>
      </c>
      <c r="E1238" s="29">
        <v>1</v>
      </c>
      <c r="F1238" s="29">
        <v>260.44</v>
      </c>
      <c r="G1238" s="29">
        <v>1</v>
      </c>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row>
    <row r="1239" spans="1:189" x14ac:dyDescent="0.3">
      <c r="A1239" s="18" t="s">
        <v>5282</v>
      </c>
      <c r="B1239" s="29"/>
      <c r="C1239" s="29"/>
      <c r="D1239" s="29">
        <v>260.44</v>
      </c>
      <c r="E1239" s="29">
        <v>1</v>
      </c>
      <c r="F1239" s="29">
        <v>260.44</v>
      </c>
      <c r="G1239" s="29">
        <v>1</v>
      </c>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row>
    <row r="1240" spans="1:189" x14ac:dyDescent="0.3">
      <c r="A1240" s="18" t="s">
        <v>5582</v>
      </c>
      <c r="B1240" s="29"/>
      <c r="C1240" s="29"/>
      <c r="D1240" s="29">
        <v>260.44</v>
      </c>
      <c r="E1240" s="29">
        <v>1</v>
      </c>
      <c r="F1240" s="29">
        <v>260.44</v>
      </c>
      <c r="G1240" s="29">
        <v>1</v>
      </c>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row>
    <row r="1241" spans="1:189" x14ac:dyDescent="0.3">
      <c r="A1241" s="18" t="s">
        <v>5584</v>
      </c>
      <c r="B1241" s="29"/>
      <c r="C1241" s="29"/>
      <c r="D1241" s="29">
        <v>260.44</v>
      </c>
      <c r="E1241" s="29">
        <v>1</v>
      </c>
      <c r="F1241" s="29">
        <v>260.44</v>
      </c>
      <c r="G1241" s="29">
        <v>1</v>
      </c>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row>
    <row r="1242" spans="1:189" x14ac:dyDescent="0.3">
      <c r="A1242" s="18" t="s">
        <v>5313</v>
      </c>
      <c r="B1242" s="29"/>
      <c r="C1242" s="29"/>
      <c r="D1242" s="29">
        <v>260.44</v>
      </c>
      <c r="E1242" s="29">
        <v>1</v>
      </c>
      <c r="F1242" s="29">
        <v>260.44</v>
      </c>
      <c r="G1242" s="29">
        <v>1</v>
      </c>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row>
    <row r="1243" spans="1:189" x14ac:dyDescent="0.3">
      <c r="A1243" s="18" t="s">
        <v>773</v>
      </c>
      <c r="B1243" s="29">
        <v>130.19999999999999</v>
      </c>
      <c r="C1243" s="29">
        <v>1</v>
      </c>
      <c r="D1243" s="29">
        <v>128.63999999999999</v>
      </c>
      <c r="E1243" s="29">
        <v>1</v>
      </c>
      <c r="F1243" s="29">
        <v>258.83999999999997</v>
      </c>
      <c r="G1243" s="29">
        <v>2</v>
      </c>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row>
    <row r="1244" spans="1:189" x14ac:dyDescent="0.3">
      <c r="A1244" s="18" t="s">
        <v>5788</v>
      </c>
      <c r="B1244" s="29"/>
      <c r="C1244" s="29"/>
      <c r="D1244" s="29">
        <v>258.64</v>
      </c>
      <c r="E1244" s="29">
        <v>1</v>
      </c>
      <c r="F1244" s="29">
        <v>258.64</v>
      </c>
      <c r="G1244" s="29">
        <v>1</v>
      </c>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row>
    <row r="1245" spans="1:189" x14ac:dyDescent="0.3">
      <c r="A1245" s="18" t="s">
        <v>5738</v>
      </c>
      <c r="B1245" s="29"/>
      <c r="C1245" s="29"/>
      <c r="D1245" s="29">
        <v>258.64</v>
      </c>
      <c r="E1245" s="29">
        <v>1</v>
      </c>
      <c r="F1245" s="29">
        <v>258.64</v>
      </c>
      <c r="G1245" s="29">
        <v>1</v>
      </c>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row>
    <row r="1246" spans="1:189" x14ac:dyDescent="0.3">
      <c r="A1246" s="18" t="s">
        <v>4878</v>
      </c>
      <c r="B1246" s="29"/>
      <c r="C1246" s="29"/>
      <c r="D1246" s="29">
        <v>258.64</v>
      </c>
      <c r="E1246" s="29">
        <v>1</v>
      </c>
      <c r="F1246" s="29">
        <v>258.64</v>
      </c>
      <c r="G1246" s="29">
        <v>1</v>
      </c>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row>
    <row r="1247" spans="1:189" x14ac:dyDescent="0.3">
      <c r="A1247" s="18" t="s">
        <v>5834</v>
      </c>
      <c r="B1247" s="29"/>
      <c r="C1247" s="29"/>
      <c r="D1247" s="29">
        <v>258.64</v>
      </c>
      <c r="E1247" s="29">
        <v>1</v>
      </c>
      <c r="F1247" s="29">
        <v>258.64</v>
      </c>
      <c r="G1247" s="29">
        <v>1</v>
      </c>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row>
    <row r="1248" spans="1:189" x14ac:dyDescent="0.3">
      <c r="A1248" s="18" t="s">
        <v>5818</v>
      </c>
      <c r="B1248" s="29"/>
      <c r="C1248" s="29"/>
      <c r="D1248" s="29">
        <v>258.64</v>
      </c>
      <c r="E1248" s="29">
        <v>1</v>
      </c>
      <c r="F1248" s="29">
        <v>258.64</v>
      </c>
      <c r="G1248" s="29">
        <v>1</v>
      </c>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row>
    <row r="1249" spans="1:189" x14ac:dyDescent="0.3">
      <c r="A1249" s="18" t="s">
        <v>6017</v>
      </c>
      <c r="B1249" s="29"/>
      <c r="C1249" s="29"/>
      <c r="D1249" s="29">
        <v>258.64</v>
      </c>
      <c r="E1249" s="29">
        <v>1</v>
      </c>
      <c r="F1249" s="29">
        <v>258.64</v>
      </c>
      <c r="G1249" s="29">
        <v>1</v>
      </c>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row>
    <row r="1250" spans="1:189" x14ac:dyDescent="0.3">
      <c r="A1250" s="18" t="s">
        <v>6025</v>
      </c>
      <c r="B1250" s="29"/>
      <c r="C1250" s="29"/>
      <c r="D1250" s="29">
        <v>258.64</v>
      </c>
      <c r="E1250" s="29">
        <v>1</v>
      </c>
      <c r="F1250" s="29">
        <v>258.64</v>
      </c>
      <c r="G1250" s="29">
        <v>1</v>
      </c>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row>
    <row r="1251" spans="1:189" x14ac:dyDescent="0.3">
      <c r="A1251" s="18" t="s">
        <v>6409</v>
      </c>
      <c r="B1251" s="29">
        <v>201.15000000000003</v>
      </c>
      <c r="C1251" s="29">
        <v>1</v>
      </c>
      <c r="D1251" s="29">
        <v>56.159999999999982</v>
      </c>
      <c r="E1251" s="29">
        <v>1</v>
      </c>
      <c r="F1251" s="29">
        <v>257.31</v>
      </c>
      <c r="G1251" s="29">
        <v>2</v>
      </c>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row>
    <row r="1252" spans="1:189" x14ac:dyDescent="0.3">
      <c r="A1252" s="18" t="s">
        <v>2088</v>
      </c>
      <c r="B1252" s="29"/>
      <c r="C1252" s="29"/>
      <c r="D1252" s="29">
        <v>256.89999999999998</v>
      </c>
      <c r="E1252" s="29">
        <v>1</v>
      </c>
      <c r="F1252" s="29">
        <v>256.89999999999998</v>
      </c>
      <c r="G1252" s="29">
        <v>1</v>
      </c>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row>
    <row r="1253" spans="1:189" x14ac:dyDescent="0.3">
      <c r="A1253" s="18" t="s">
        <v>4019</v>
      </c>
      <c r="B1253" s="29"/>
      <c r="C1253" s="29"/>
      <c r="D1253" s="29">
        <v>256.89999999999998</v>
      </c>
      <c r="E1253" s="29">
        <v>1</v>
      </c>
      <c r="F1253" s="29">
        <v>256.89999999999998</v>
      </c>
      <c r="G1253" s="29">
        <v>1</v>
      </c>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row>
    <row r="1254" spans="1:189" x14ac:dyDescent="0.3">
      <c r="A1254" s="18" t="s">
        <v>2494</v>
      </c>
      <c r="B1254" s="29"/>
      <c r="C1254" s="29"/>
      <c r="D1254" s="29">
        <v>256.89999999999998</v>
      </c>
      <c r="E1254" s="29">
        <v>1</v>
      </c>
      <c r="F1254" s="29">
        <v>256.89999999999998</v>
      </c>
      <c r="G1254" s="29">
        <v>1</v>
      </c>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row>
    <row r="1255" spans="1:189" x14ac:dyDescent="0.3">
      <c r="A1255" s="18" t="s">
        <v>2180</v>
      </c>
      <c r="B1255" s="29"/>
      <c r="C1255" s="29"/>
      <c r="D1255" s="29">
        <v>256.89999999999998</v>
      </c>
      <c r="E1255" s="29">
        <v>1</v>
      </c>
      <c r="F1255" s="29">
        <v>256.89999999999998</v>
      </c>
      <c r="G1255" s="29">
        <v>1</v>
      </c>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row>
    <row r="1256" spans="1:189" x14ac:dyDescent="0.3">
      <c r="A1256" s="18" t="s">
        <v>3401</v>
      </c>
      <c r="B1256" s="29"/>
      <c r="C1256" s="29"/>
      <c r="D1256" s="29">
        <v>256.89999999999998</v>
      </c>
      <c r="E1256" s="29">
        <v>1</v>
      </c>
      <c r="F1256" s="29">
        <v>256.89999999999998</v>
      </c>
      <c r="G1256" s="29">
        <v>1</v>
      </c>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row>
    <row r="1257" spans="1:189" x14ac:dyDescent="0.3">
      <c r="A1257" s="18" t="s">
        <v>2909</v>
      </c>
      <c r="B1257" s="29"/>
      <c r="C1257" s="29"/>
      <c r="D1257" s="29">
        <v>256.89999999999998</v>
      </c>
      <c r="E1257" s="29">
        <v>1</v>
      </c>
      <c r="F1257" s="29">
        <v>256.89999999999998</v>
      </c>
      <c r="G1257" s="29">
        <v>1</v>
      </c>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row>
    <row r="1258" spans="1:189" x14ac:dyDescent="0.3">
      <c r="A1258" s="18" t="s">
        <v>2815</v>
      </c>
      <c r="B1258" s="29"/>
      <c r="C1258" s="29"/>
      <c r="D1258" s="29">
        <v>256.89999999999998</v>
      </c>
      <c r="E1258" s="29">
        <v>1</v>
      </c>
      <c r="F1258" s="29">
        <v>256.89999999999998</v>
      </c>
      <c r="G1258" s="29">
        <v>1</v>
      </c>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row>
    <row r="1259" spans="1:189" x14ac:dyDescent="0.3">
      <c r="A1259" s="18" t="s">
        <v>2805</v>
      </c>
      <c r="B1259" s="29"/>
      <c r="C1259" s="29"/>
      <c r="D1259" s="29">
        <v>256.89999999999998</v>
      </c>
      <c r="E1259" s="29">
        <v>1</v>
      </c>
      <c r="F1259" s="29">
        <v>256.89999999999998</v>
      </c>
      <c r="G1259" s="29">
        <v>1</v>
      </c>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row>
    <row r="1260" spans="1:189" x14ac:dyDescent="0.3">
      <c r="A1260" s="18" t="s">
        <v>1262</v>
      </c>
      <c r="B1260" s="29">
        <v>256.89999999999998</v>
      </c>
      <c r="C1260" s="29">
        <v>1</v>
      </c>
      <c r="D1260" s="29"/>
      <c r="E1260" s="29"/>
      <c r="F1260" s="29">
        <v>256.89999999999998</v>
      </c>
      <c r="G1260" s="29">
        <v>1</v>
      </c>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row>
    <row r="1261" spans="1:189" x14ac:dyDescent="0.3">
      <c r="A1261" s="18" t="s">
        <v>2717</v>
      </c>
      <c r="B1261" s="29"/>
      <c r="C1261" s="29"/>
      <c r="D1261" s="29">
        <v>256.89999999999998</v>
      </c>
      <c r="E1261" s="29">
        <v>1</v>
      </c>
      <c r="F1261" s="29">
        <v>256.89999999999998</v>
      </c>
      <c r="G1261" s="29">
        <v>1</v>
      </c>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row>
    <row r="1262" spans="1:189" x14ac:dyDescent="0.3">
      <c r="A1262" s="18" t="s">
        <v>5332</v>
      </c>
      <c r="B1262" s="29"/>
      <c r="C1262" s="29"/>
      <c r="D1262" s="29">
        <v>256.89999999999998</v>
      </c>
      <c r="E1262" s="29">
        <v>1</v>
      </c>
      <c r="F1262" s="29">
        <v>256.89999999999998</v>
      </c>
      <c r="G1262" s="29">
        <v>1</v>
      </c>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row>
    <row r="1263" spans="1:189" x14ac:dyDescent="0.3">
      <c r="A1263" s="18" t="s">
        <v>1550</v>
      </c>
      <c r="B1263" s="29">
        <v>256.89999999999998</v>
      </c>
      <c r="C1263" s="29">
        <v>1</v>
      </c>
      <c r="D1263" s="29"/>
      <c r="E1263" s="29"/>
      <c r="F1263" s="29">
        <v>256.89999999999998</v>
      </c>
      <c r="G1263" s="29">
        <v>1</v>
      </c>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row>
    <row r="1264" spans="1:189" x14ac:dyDescent="0.3">
      <c r="A1264" s="18" t="s">
        <v>2368</v>
      </c>
      <c r="B1264" s="29"/>
      <c r="C1264" s="29"/>
      <c r="D1264" s="29">
        <v>256.89999999999998</v>
      </c>
      <c r="E1264" s="29">
        <v>1</v>
      </c>
      <c r="F1264" s="29">
        <v>256.89999999999998</v>
      </c>
      <c r="G1264" s="29">
        <v>1</v>
      </c>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row>
    <row r="1265" spans="1:189" x14ac:dyDescent="0.3">
      <c r="A1265" s="18" t="s">
        <v>6677</v>
      </c>
      <c r="B1265" s="29">
        <v>256.08000000000004</v>
      </c>
      <c r="C1265" s="29">
        <v>2</v>
      </c>
      <c r="D1265" s="29"/>
      <c r="E1265" s="29"/>
      <c r="F1265" s="29">
        <v>256.08000000000004</v>
      </c>
      <c r="G1265" s="29">
        <v>2</v>
      </c>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row>
    <row r="1266" spans="1:189" x14ac:dyDescent="0.3">
      <c r="A1266" s="18" t="s">
        <v>857</v>
      </c>
      <c r="B1266" s="29">
        <v>255.84</v>
      </c>
      <c r="C1266" s="29">
        <v>1</v>
      </c>
      <c r="D1266" s="29"/>
      <c r="E1266" s="29"/>
      <c r="F1266" s="29">
        <v>255.84</v>
      </c>
      <c r="G1266" s="29">
        <v>1</v>
      </c>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row>
    <row r="1267" spans="1:189" x14ac:dyDescent="0.3">
      <c r="A1267" s="18" t="s">
        <v>6665</v>
      </c>
      <c r="B1267" s="29">
        <v>255.84</v>
      </c>
      <c r="C1267" s="29">
        <v>1</v>
      </c>
      <c r="D1267" s="29"/>
      <c r="E1267" s="29"/>
      <c r="F1267" s="29">
        <v>255.84</v>
      </c>
      <c r="G1267" s="29">
        <v>1</v>
      </c>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row>
    <row r="1268" spans="1:189" x14ac:dyDescent="0.3">
      <c r="A1268" s="18" t="s">
        <v>1242</v>
      </c>
      <c r="B1268" s="29">
        <v>255.84</v>
      </c>
      <c r="C1268" s="29">
        <v>1</v>
      </c>
      <c r="D1268" s="29"/>
      <c r="E1268" s="29"/>
      <c r="F1268" s="29">
        <v>255.84</v>
      </c>
      <c r="G1268" s="29">
        <v>1</v>
      </c>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row>
    <row r="1269" spans="1:189" x14ac:dyDescent="0.3">
      <c r="A1269" s="18" t="s">
        <v>510</v>
      </c>
      <c r="B1269" s="29">
        <v>255.84</v>
      </c>
      <c r="C1269" s="29">
        <v>1</v>
      </c>
      <c r="D1269" s="29"/>
      <c r="E1269" s="29"/>
      <c r="F1269" s="29">
        <v>255.84</v>
      </c>
      <c r="G1269" s="29">
        <v>1</v>
      </c>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row>
    <row r="1270" spans="1:189" x14ac:dyDescent="0.3">
      <c r="A1270" s="18" t="s">
        <v>531</v>
      </c>
      <c r="B1270" s="29">
        <v>255.84</v>
      </c>
      <c r="C1270" s="29">
        <v>1</v>
      </c>
      <c r="D1270" s="29"/>
      <c r="E1270" s="29"/>
      <c r="F1270" s="29">
        <v>255.84</v>
      </c>
      <c r="G1270" s="29">
        <v>1</v>
      </c>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row>
    <row r="1271" spans="1:189" x14ac:dyDescent="0.3">
      <c r="A1271" s="18" t="s">
        <v>5065</v>
      </c>
      <c r="B1271" s="29"/>
      <c r="C1271" s="29"/>
      <c r="D1271" s="29">
        <v>249.44</v>
      </c>
      <c r="E1271" s="29">
        <v>2</v>
      </c>
      <c r="F1271" s="29">
        <v>249.44</v>
      </c>
      <c r="G1271" s="29">
        <v>2</v>
      </c>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row>
    <row r="1272" spans="1:189" x14ac:dyDescent="0.3">
      <c r="A1272" s="18" t="s">
        <v>5904</v>
      </c>
      <c r="B1272" s="29"/>
      <c r="C1272" s="29"/>
      <c r="D1272" s="29">
        <v>248.51999999999995</v>
      </c>
      <c r="E1272" s="29">
        <v>1</v>
      </c>
      <c r="F1272" s="29">
        <v>248.51999999999995</v>
      </c>
      <c r="G1272" s="29">
        <v>1</v>
      </c>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row>
    <row r="1273" spans="1:189" x14ac:dyDescent="0.3">
      <c r="A1273" s="18" t="s">
        <v>6063</v>
      </c>
      <c r="B1273" s="29"/>
      <c r="C1273" s="29"/>
      <c r="D1273" s="29">
        <v>248.51999999999995</v>
      </c>
      <c r="E1273" s="29">
        <v>1</v>
      </c>
      <c r="F1273" s="29">
        <v>248.51999999999995</v>
      </c>
      <c r="G1273" s="29">
        <v>1</v>
      </c>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row>
    <row r="1274" spans="1:189" x14ac:dyDescent="0.3">
      <c r="A1274" s="18" t="s">
        <v>493</v>
      </c>
      <c r="B1274" s="29">
        <v>244.79999999999998</v>
      </c>
      <c r="C1274" s="29">
        <v>1</v>
      </c>
      <c r="D1274" s="29"/>
      <c r="E1274" s="29"/>
      <c r="F1274" s="29">
        <v>244.79999999999998</v>
      </c>
      <c r="G1274" s="29">
        <v>1</v>
      </c>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row>
    <row r="1275" spans="1:189" x14ac:dyDescent="0.3">
      <c r="A1275" s="18" t="s">
        <v>551</v>
      </c>
      <c r="B1275" s="29">
        <v>244.79999999999998</v>
      </c>
      <c r="C1275" s="29">
        <v>1</v>
      </c>
      <c r="D1275" s="29"/>
      <c r="E1275" s="29"/>
      <c r="F1275" s="29">
        <v>244.79999999999998</v>
      </c>
      <c r="G1275" s="29">
        <v>1</v>
      </c>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row>
    <row r="1276" spans="1:189" x14ac:dyDescent="0.3">
      <c r="A1276" s="18" t="s">
        <v>616</v>
      </c>
      <c r="B1276" s="29">
        <v>244.79999999999998</v>
      </c>
      <c r="C1276" s="29">
        <v>1</v>
      </c>
      <c r="D1276" s="29"/>
      <c r="E1276" s="29"/>
      <c r="F1276" s="29">
        <v>244.79999999999998</v>
      </c>
      <c r="G1276" s="29">
        <v>1</v>
      </c>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row>
    <row r="1277" spans="1:189" x14ac:dyDescent="0.3">
      <c r="A1277" s="18" t="s">
        <v>271</v>
      </c>
      <c r="B1277" s="29"/>
      <c r="C1277" s="29"/>
      <c r="D1277" s="29">
        <v>244.79999999999998</v>
      </c>
      <c r="E1277" s="29">
        <v>1</v>
      </c>
      <c r="F1277" s="29">
        <v>244.79999999999998</v>
      </c>
      <c r="G1277" s="29">
        <v>1</v>
      </c>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row>
    <row r="1278" spans="1:189" x14ac:dyDescent="0.3">
      <c r="A1278" s="18" t="s">
        <v>4910</v>
      </c>
      <c r="B1278" s="29"/>
      <c r="C1278" s="29"/>
      <c r="D1278" s="29">
        <v>244.15999999999997</v>
      </c>
      <c r="E1278" s="29">
        <v>1</v>
      </c>
      <c r="F1278" s="29">
        <v>244.15999999999997</v>
      </c>
      <c r="G1278" s="29">
        <v>1</v>
      </c>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row>
    <row r="1279" spans="1:189" x14ac:dyDescent="0.3">
      <c r="A1279" s="18" t="s">
        <v>4890</v>
      </c>
      <c r="B1279" s="29"/>
      <c r="C1279" s="29"/>
      <c r="D1279" s="29">
        <v>244.15999999999997</v>
      </c>
      <c r="E1279" s="29">
        <v>1</v>
      </c>
      <c r="F1279" s="29">
        <v>244.15999999999997</v>
      </c>
      <c r="G1279" s="29">
        <v>1</v>
      </c>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row>
    <row r="1280" spans="1:189" x14ac:dyDescent="0.3">
      <c r="A1280" s="18" t="s">
        <v>2228</v>
      </c>
      <c r="B1280" s="29"/>
      <c r="C1280" s="29"/>
      <c r="D1280" s="29">
        <v>238.05</v>
      </c>
      <c r="E1280" s="29">
        <v>1</v>
      </c>
      <c r="F1280" s="29">
        <v>238.05</v>
      </c>
      <c r="G1280" s="29">
        <v>1</v>
      </c>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row>
    <row r="1281" spans="1:189" x14ac:dyDescent="0.3">
      <c r="A1281" s="18" t="s">
        <v>2062</v>
      </c>
      <c r="B1281" s="29">
        <v>238.05</v>
      </c>
      <c r="C1281" s="29">
        <v>1</v>
      </c>
      <c r="D1281" s="29"/>
      <c r="E1281" s="29"/>
      <c r="F1281" s="29">
        <v>238.05</v>
      </c>
      <c r="G1281" s="29">
        <v>1</v>
      </c>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row>
    <row r="1282" spans="1:189" x14ac:dyDescent="0.3">
      <c r="A1282" s="18" t="s">
        <v>2120</v>
      </c>
      <c r="B1282" s="29"/>
      <c r="C1282" s="29"/>
      <c r="D1282" s="29">
        <v>238.05</v>
      </c>
      <c r="E1282" s="29">
        <v>1</v>
      </c>
      <c r="F1282" s="29">
        <v>238.05</v>
      </c>
      <c r="G1282" s="29">
        <v>1</v>
      </c>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row>
    <row r="1283" spans="1:189" x14ac:dyDescent="0.3">
      <c r="A1283" s="18" t="s">
        <v>3745</v>
      </c>
      <c r="B1283" s="29"/>
      <c r="C1283" s="29"/>
      <c r="D1283" s="29">
        <v>238.05</v>
      </c>
      <c r="E1283" s="29">
        <v>1</v>
      </c>
      <c r="F1283" s="29">
        <v>238.05</v>
      </c>
      <c r="G1283" s="29">
        <v>1</v>
      </c>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row>
    <row r="1284" spans="1:189" x14ac:dyDescent="0.3">
      <c r="A1284" s="18" t="s">
        <v>2116</v>
      </c>
      <c r="B1284" s="29"/>
      <c r="C1284" s="29"/>
      <c r="D1284" s="29">
        <v>238.05</v>
      </c>
      <c r="E1284" s="29">
        <v>1</v>
      </c>
      <c r="F1284" s="29">
        <v>238.05</v>
      </c>
      <c r="G1284" s="29">
        <v>1</v>
      </c>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row>
    <row r="1285" spans="1:189" x14ac:dyDescent="0.3">
      <c r="A1285" s="18" t="s">
        <v>2090</v>
      </c>
      <c r="B1285" s="29"/>
      <c r="C1285" s="29"/>
      <c r="D1285" s="29">
        <v>238.05</v>
      </c>
      <c r="E1285" s="29">
        <v>1</v>
      </c>
      <c r="F1285" s="29">
        <v>238.05</v>
      </c>
      <c r="G1285" s="29">
        <v>1</v>
      </c>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row>
    <row r="1286" spans="1:189" x14ac:dyDescent="0.3">
      <c r="A1286" s="18" t="s">
        <v>2260</v>
      </c>
      <c r="B1286" s="29"/>
      <c r="C1286" s="29"/>
      <c r="D1286" s="29">
        <v>238.05</v>
      </c>
      <c r="E1286" s="29">
        <v>1</v>
      </c>
      <c r="F1286" s="29">
        <v>238.05</v>
      </c>
      <c r="G1286" s="29">
        <v>1</v>
      </c>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row>
    <row r="1287" spans="1:189" x14ac:dyDescent="0.3">
      <c r="A1287" s="18" t="s">
        <v>2154</v>
      </c>
      <c r="B1287" s="29"/>
      <c r="C1287" s="29"/>
      <c r="D1287" s="29">
        <v>238.05</v>
      </c>
      <c r="E1287" s="29">
        <v>1</v>
      </c>
      <c r="F1287" s="29">
        <v>238.05</v>
      </c>
      <c r="G1287" s="29">
        <v>1</v>
      </c>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row>
    <row r="1288" spans="1:189" x14ac:dyDescent="0.3">
      <c r="A1288" s="18" t="s">
        <v>2114</v>
      </c>
      <c r="B1288" s="29"/>
      <c r="C1288" s="29"/>
      <c r="D1288" s="29">
        <v>238.05</v>
      </c>
      <c r="E1288" s="29">
        <v>1</v>
      </c>
      <c r="F1288" s="29">
        <v>238.05</v>
      </c>
      <c r="G1288" s="29">
        <v>1</v>
      </c>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row>
    <row r="1289" spans="1:189" x14ac:dyDescent="0.3">
      <c r="A1289" s="18" t="s">
        <v>4238</v>
      </c>
      <c r="B1289" s="29"/>
      <c r="C1289" s="29"/>
      <c r="D1289" s="29">
        <v>238.05</v>
      </c>
      <c r="E1289" s="29">
        <v>1</v>
      </c>
      <c r="F1289" s="29">
        <v>238.05</v>
      </c>
      <c r="G1289" s="29">
        <v>1</v>
      </c>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row>
    <row r="1290" spans="1:189" x14ac:dyDescent="0.3">
      <c r="A1290" s="18" t="s">
        <v>2082</v>
      </c>
      <c r="B1290" s="29">
        <v>238.05</v>
      </c>
      <c r="C1290" s="29">
        <v>1</v>
      </c>
      <c r="D1290" s="29"/>
      <c r="E1290" s="29"/>
      <c r="F1290" s="29">
        <v>238.05</v>
      </c>
      <c r="G1290" s="29">
        <v>1</v>
      </c>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row>
    <row r="1291" spans="1:189" x14ac:dyDescent="0.3">
      <c r="A1291" s="18" t="s">
        <v>2094</v>
      </c>
      <c r="B1291" s="29"/>
      <c r="C1291" s="29"/>
      <c r="D1291" s="29">
        <v>238.05</v>
      </c>
      <c r="E1291" s="29">
        <v>1</v>
      </c>
      <c r="F1291" s="29">
        <v>238.05</v>
      </c>
      <c r="G1291" s="29">
        <v>1</v>
      </c>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row>
    <row r="1292" spans="1:189" x14ac:dyDescent="0.3">
      <c r="A1292" s="18" t="s">
        <v>2208</v>
      </c>
      <c r="B1292" s="29"/>
      <c r="C1292" s="29"/>
      <c r="D1292" s="29">
        <v>238.05</v>
      </c>
      <c r="E1292" s="29">
        <v>1</v>
      </c>
      <c r="F1292" s="29">
        <v>238.05</v>
      </c>
      <c r="G1292" s="29">
        <v>1</v>
      </c>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row>
    <row r="1293" spans="1:189" x14ac:dyDescent="0.3">
      <c r="A1293" s="18" t="s">
        <v>2110</v>
      </c>
      <c r="B1293" s="29"/>
      <c r="C1293" s="29"/>
      <c r="D1293" s="29">
        <v>238.05</v>
      </c>
      <c r="E1293" s="29">
        <v>1</v>
      </c>
      <c r="F1293" s="29">
        <v>238.05</v>
      </c>
      <c r="G1293" s="29">
        <v>1</v>
      </c>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row>
    <row r="1294" spans="1:189" x14ac:dyDescent="0.3">
      <c r="A1294" s="18" t="s">
        <v>2244</v>
      </c>
      <c r="B1294" s="29"/>
      <c r="C1294" s="29"/>
      <c r="D1294" s="29">
        <v>238.05</v>
      </c>
      <c r="E1294" s="29">
        <v>1</v>
      </c>
      <c r="F1294" s="29">
        <v>238.05</v>
      </c>
      <c r="G1294" s="29">
        <v>1</v>
      </c>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row>
    <row r="1295" spans="1:189" x14ac:dyDescent="0.3">
      <c r="A1295" s="18" t="s">
        <v>4256</v>
      </c>
      <c r="B1295" s="29"/>
      <c r="C1295" s="29"/>
      <c r="D1295" s="29">
        <v>238.05</v>
      </c>
      <c r="E1295" s="29">
        <v>1</v>
      </c>
      <c r="F1295" s="29">
        <v>238.05</v>
      </c>
      <c r="G1295" s="29">
        <v>1</v>
      </c>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row>
    <row r="1296" spans="1:189" x14ac:dyDescent="0.3">
      <c r="A1296" s="18" t="s">
        <v>2118</v>
      </c>
      <c r="B1296" s="29"/>
      <c r="C1296" s="29"/>
      <c r="D1296" s="29">
        <v>238.05</v>
      </c>
      <c r="E1296" s="29">
        <v>1</v>
      </c>
      <c r="F1296" s="29">
        <v>238.05</v>
      </c>
      <c r="G1296" s="29">
        <v>1</v>
      </c>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row>
    <row r="1297" spans="1:189" x14ac:dyDescent="0.3">
      <c r="A1297" s="18" t="s">
        <v>3763</v>
      </c>
      <c r="B1297" s="29"/>
      <c r="C1297" s="29"/>
      <c r="D1297" s="29">
        <v>238.05</v>
      </c>
      <c r="E1297" s="29">
        <v>1</v>
      </c>
      <c r="F1297" s="29">
        <v>238.05</v>
      </c>
      <c r="G1297" s="29">
        <v>1</v>
      </c>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row>
    <row r="1298" spans="1:189" x14ac:dyDescent="0.3">
      <c r="A1298" s="18" t="s">
        <v>2342</v>
      </c>
      <c r="B1298" s="29"/>
      <c r="C1298" s="29"/>
      <c r="D1298" s="29">
        <v>238.05</v>
      </c>
      <c r="E1298" s="29">
        <v>1</v>
      </c>
      <c r="F1298" s="29">
        <v>238.05</v>
      </c>
      <c r="G1298" s="29">
        <v>1</v>
      </c>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row>
    <row r="1299" spans="1:189" x14ac:dyDescent="0.3">
      <c r="A1299" s="18" t="s">
        <v>2112</v>
      </c>
      <c r="B1299" s="29"/>
      <c r="C1299" s="29"/>
      <c r="D1299" s="29">
        <v>238.05</v>
      </c>
      <c r="E1299" s="29">
        <v>1</v>
      </c>
      <c r="F1299" s="29">
        <v>238.05</v>
      </c>
      <c r="G1299" s="29">
        <v>1</v>
      </c>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row>
    <row r="1300" spans="1:189" x14ac:dyDescent="0.3">
      <c r="A1300" s="18" t="s">
        <v>2152</v>
      </c>
      <c r="B1300" s="29"/>
      <c r="C1300" s="29"/>
      <c r="D1300" s="29">
        <v>238.05</v>
      </c>
      <c r="E1300" s="29">
        <v>1</v>
      </c>
      <c r="F1300" s="29">
        <v>238.05</v>
      </c>
      <c r="G1300" s="29">
        <v>1</v>
      </c>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row>
    <row r="1301" spans="1:189" x14ac:dyDescent="0.3">
      <c r="A1301" s="18" t="s">
        <v>4258</v>
      </c>
      <c r="B1301" s="29"/>
      <c r="C1301" s="29"/>
      <c r="D1301" s="29">
        <v>238.05</v>
      </c>
      <c r="E1301" s="29">
        <v>1</v>
      </c>
      <c r="F1301" s="29">
        <v>238.05</v>
      </c>
      <c r="G1301" s="29">
        <v>1</v>
      </c>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row>
    <row r="1302" spans="1:189" x14ac:dyDescent="0.3">
      <c r="A1302" s="18" t="s">
        <v>4145</v>
      </c>
      <c r="B1302" s="29"/>
      <c r="C1302" s="29"/>
      <c r="D1302" s="29">
        <v>238.05</v>
      </c>
      <c r="E1302" s="29">
        <v>1</v>
      </c>
      <c r="F1302" s="29">
        <v>238.05</v>
      </c>
      <c r="G1302" s="29">
        <v>1</v>
      </c>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row>
    <row r="1303" spans="1:189" x14ac:dyDescent="0.3">
      <c r="A1303" s="18" t="s">
        <v>4089</v>
      </c>
      <c r="B1303" s="29"/>
      <c r="C1303" s="29"/>
      <c r="D1303" s="29">
        <v>238.05</v>
      </c>
      <c r="E1303" s="29">
        <v>1</v>
      </c>
      <c r="F1303" s="29">
        <v>238.05</v>
      </c>
      <c r="G1303" s="29">
        <v>1</v>
      </c>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row>
    <row r="1304" spans="1:189" x14ac:dyDescent="0.3">
      <c r="A1304" s="18" t="s">
        <v>4105</v>
      </c>
      <c r="B1304" s="29"/>
      <c r="C1304" s="29"/>
      <c r="D1304" s="29">
        <v>238.05</v>
      </c>
      <c r="E1304" s="29">
        <v>1</v>
      </c>
      <c r="F1304" s="29">
        <v>238.05</v>
      </c>
      <c r="G1304" s="29">
        <v>1</v>
      </c>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row>
    <row r="1305" spans="1:189" x14ac:dyDescent="0.3">
      <c r="A1305" s="18" t="s">
        <v>4109</v>
      </c>
      <c r="B1305" s="29"/>
      <c r="C1305" s="29"/>
      <c r="D1305" s="29">
        <v>238.05</v>
      </c>
      <c r="E1305" s="29">
        <v>1</v>
      </c>
      <c r="F1305" s="29">
        <v>238.05</v>
      </c>
      <c r="G1305" s="29">
        <v>1</v>
      </c>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row>
    <row r="1306" spans="1:189" x14ac:dyDescent="0.3">
      <c r="A1306" s="18" t="s">
        <v>3109</v>
      </c>
      <c r="B1306" s="29"/>
      <c r="C1306" s="29"/>
      <c r="D1306" s="29">
        <v>238.05</v>
      </c>
      <c r="E1306" s="29">
        <v>1</v>
      </c>
      <c r="F1306" s="29">
        <v>238.05</v>
      </c>
      <c r="G1306" s="29">
        <v>1</v>
      </c>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row>
    <row r="1307" spans="1:189" x14ac:dyDescent="0.3">
      <c r="A1307" s="18" t="s">
        <v>2516</v>
      </c>
      <c r="B1307" s="29"/>
      <c r="C1307" s="29"/>
      <c r="D1307" s="29">
        <v>238.05</v>
      </c>
      <c r="E1307" s="29">
        <v>1</v>
      </c>
      <c r="F1307" s="29">
        <v>238.05</v>
      </c>
      <c r="G1307" s="29">
        <v>1</v>
      </c>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row>
    <row r="1308" spans="1:189" x14ac:dyDescent="0.3">
      <c r="A1308" s="18" t="s">
        <v>2556</v>
      </c>
      <c r="B1308" s="29"/>
      <c r="C1308" s="29"/>
      <c r="D1308" s="29">
        <v>238.05</v>
      </c>
      <c r="E1308" s="29">
        <v>1</v>
      </c>
      <c r="F1308" s="29">
        <v>238.05</v>
      </c>
      <c r="G1308" s="29">
        <v>1</v>
      </c>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row>
    <row r="1309" spans="1:189" x14ac:dyDescent="0.3">
      <c r="A1309" s="18" t="s">
        <v>2538</v>
      </c>
      <c r="B1309" s="29"/>
      <c r="C1309" s="29"/>
      <c r="D1309" s="29">
        <v>238.05</v>
      </c>
      <c r="E1309" s="29">
        <v>1</v>
      </c>
      <c r="F1309" s="29">
        <v>238.05</v>
      </c>
      <c r="G1309" s="29">
        <v>1</v>
      </c>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row>
    <row r="1310" spans="1:189" x14ac:dyDescent="0.3">
      <c r="A1310" s="18" t="s">
        <v>1858</v>
      </c>
      <c r="B1310" s="29">
        <v>238.05</v>
      </c>
      <c r="C1310" s="29">
        <v>1</v>
      </c>
      <c r="D1310" s="29"/>
      <c r="E1310" s="29"/>
      <c r="F1310" s="29">
        <v>238.05</v>
      </c>
      <c r="G1310" s="29">
        <v>1</v>
      </c>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row>
    <row r="1311" spans="1:189" x14ac:dyDescent="0.3">
      <c r="A1311" s="18" t="s">
        <v>1485</v>
      </c>
      <c r="B1311" s="29">
        <v>238.05</v>
      </c>
      <c r="C1311" s="29">
        <v>1</v>
      </c>
      <c r="D1311" s="29"/>
      <c r="E1311" s="29"/>
      <c r="F1311" s="29">
        <v>238.05</v>
      </c>
      <c r="G1311" s="29">
        <v>1</v>
      </c>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row>
    <row r="1312" spans="1:189" x14ac:dyDescent="0.3">
      <c r="A1312" s="18" t="s">
        <v>3083</v>
      </c>
      <c r="B1312" s="29"/>
      <c r="C1312" s="29"/>
      <c r="D1312" s="29">
        <v>238.05</v>
      </c>
      <c r="E1312" s="29">
        <v>1</v>
      </c>
      <c r="F1312" s="29">
        <v>238.05</v>
      </c>
      <c r="G1312" s="29">
        <v>1</v>
      </c>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row>
    <row r="1313" spans="1:189" x14ac:dyDescent="0.3">
      <c r="A1313" s="18" t="s">
        <v>1878</v>
      </c>
      <c r="B1313" s="29">
        <v>238.05</v>
      </c>
      <c r="C1313" s="29">
        <v>1</v>
      </c>
      <c r="D1313" s="29"/>
      <c r="E1313" s="29"/>
      <c r="F1313" s="29">
        <v>238.05</v>
      </c>
      <c r="G1313" s="29">
        <v>1</v>
      </c>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row>
    <row r="1314" spans="1:189" x14ac:dyDescent="0.3">
      <c r="A1314" s="18" t="s">
        <v>3085</v>
      </c>
      <c r="B1314" s="29"/>
      <c r="C1314" s="29"/>
      <c r="D1314" s="29">
        <v>238.05</v>
      </c>
      <c r="E1314" s="29">
        <v>1</v>
      </c>
      <c r="F1314" s="29">
        <v>238.05</v>
      </c>
      <c r="G1314" s="29">
        <v>1</v>
      </c>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row>
    <row r="1315" spans="1:189" x14ac:dyDescent="0.3">
      <c r="A1315" s="18" t="s">
        <v>3101</v>
      </c>
      <c r="B1315" s="29"/>
      <c r="C1315" s="29"/>
      <c r="D1315" s="29">
        <v>238.05</v>
      </c>
      <c r="E1315" s="29">
        <v>1</v>
      </c>
      <c r="F1315" s="29">
        <v>238.05</v>
      </c>
      <c r="G1315" s="29">
        <v>1</v>
      </c>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row>
    <row r="1316" spans="1:189" x14ac:dyDescent="0.3">
      <c r="A1316" s="18" t="s">
        <v>2532</v>
      </c>
      <c r="B1316" s="29"/>
      <c r="C1316" s="29"/>
      <c r="D1316" s="29">
        <v>238.05</v>
      </c>
      <c r="E1316" s="29">
        <v>1</v>
      </c>
      <c r="F1316" s="29">
        <v>238.05</v>
      </c>
      <c r="G1316" s="29">
        <v>1</v>
      </c>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row>
    <row r="1317" spans="1:189" x14ac:dyDescent="0.3">
      <c r="A1317" s="18" t="s">
        <v>2610</v>
      </c>
      <c r="B1317" s="29"/>
      <c r="C1317" s="29"/>
      <c r="D1317" s="29">
        <v>238.05</v>
      </c>
      <c r="E1317" s="29">
        <v>1</v>
      </c>
      <c r="F1317" s="29">
        <v>238.05</v>
      </c>
      <c r="G1317" s="29">
        <v>1</v>
      </c>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row>
    <row r="1318" spans="1:189" x14ac:dyDescent="0.3">
      <c r="A1318" s="18" t="s">
        <v>1398</v>
      </c>
      <c r="B1318" s="29">
        <v>238.05</v>
      </c>
      <c r="C1318" s="29">
        <v>1</v>
      </c>
      <c r="D1318" s="29"/>
      <c r="E1318" s="29"/>
      <c r="F1318" s="29">
        <v>238.05</v>
      </c>
      <c r="G1318" s="29">
        <v>1</v>
      </c>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row>
    <row r="1319" spans="1:189" x14ac:dyDescent="0.3">
      <c r="A1319" s="18" t="s">
        <v>2552</v>
      </c>
      <c r="B1319" s="29"/>
      <c r="C1319" s="29"/>
      <c r="D1319" s="29">
        <v>238.05</v>
      </c>
      <c r="E1319" s="29">
        <v>1</v>
      </c>
      <c r="F1319" s="29">
        <v>238.05</v>
      </c>
      <c r="G1319" s="29">
        <v>1</v>
      </c>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row>
    <row r="1320" spans="1:189" x14ac:dyDescent="0.3">
      <c r="A1320" s="18" t="s">
        <v>1439</v>
      </c>
      <c r="B1320" s="29">
        <v>238.05</v>
      </c>
      <c r="C1320" s="29">
        <v>1</v>
      </c>
      <c r="D1320" s="29"/>
      <c r="E1320" s="29"/>
      <c r="F1320" s="29">
        <v>238.05</v>
      </c>
      <c r="G1320" s="29">
        <v>1</v>
      </c>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row>
    <row r="1321" spans="1:189" x14ac:dyDescent="0.3">
      <c r="A1321" s="18" t="s">
        <v>1844</v>
      </c>
      <c r="B1321" s="29">
        <v>238.05</v>
      </c>
      <c r="C1321" s="29">
        <v>1</v>
      </c>
      <c r="D1321" s="29"/>
      <c r="E1321" s="29"/>
      <c r="F1321" s="29">
        <v>238.05</v>
      </c>
      <c r="G1321" s="29">
        <v>1</v>
      </c>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row>
    <row r="1322" spans="1:189" x14ac:dyDescent="0.3">
      <c r="A1322" s="18" t="s">
        <v>1862</v>
      </c>
      <c r="B1322" s="29">
        <v>238.05</v>
      </c>
      <c r="C1322" s="29">
        <v>1</v>
      </c>
      <c r="D1322" s="29"/>
      <c r="E1322" s="29"/>
      <c r="F1322" s="29">
        <v>238.05</v>
      </c>
      <c r="G1322" s="29">
        <v>1</v>
      </c>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row>
    <row r="1323" spans="1:189" x14ac:dyDescent="0.3">
      <c r="A1323" s="18" t="s">
        <v>1467</v>
      </c>
      <c r="B1323" s="29">
        <v>238.05</v>
      </c>
      <c r="C1323" s="29">
        <v>1</v>
      </c>
      <c r="D1323" s="29"/>
      <c r="E1323" s="29"/>
      <c r="F1323" s="29">
        <v>238.05</v>
      </c>
      <c r="G1323" s="29">
        <v>1</v>
      </c>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row>
    <row r="1324" spans="1:189" x14ac:dyDescent="0.3">
      <c r="A1324" s="18" t="s">
        <v>1443</v>
      </c>
      <c r="B1324" s="29">
        <v>238.05</v>
      </c>
      <c r="C1324" s="29">
        <v>1</v>
      </c>
      <c r="D1324" s="29"/>
      <c r="E1324" s="29"/>
      <c r="F1324" s="29">
        <v>238.05</v>
      </c>
      <c r="G1324" s="29">
        <v>1</v>
      </c>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row>
    <row r="1325" spans="1:189" x14ac:dyDescent="0.3">
      <c r="A1325" s="18" t="s">
        <v>2520</v>
      </c>
      <c r="B1325" s="29"/>
      <c r="C1325" s="29"/>
      <c r="D1325" s="29">
        <v>238.05</v>
      </c>
      <c r="E1325" s="29">
        <v>1</v>
      </c>
      <c r="F1325" s="29">
        <v>238.05</v>
      </c>
      <c r="G1325" s="29">
        <v>1</v>
      </c>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row>
    <row r="1326" spans="1:189" x14ac:dyDescent="0.3">
      <c r="A1326" s="18" t="s">
        <v>1445</v>
      </c>
      <c r="B1326" s="29">
        <v>238.05</v>
      </c>
      <c r="C1326" s="29">
        <v>1</v>
      </c>
      <c r="D1326" s="29"/>
      <c r="E1326" s="29"/>
      <c r="F1326" s="29">
        <v>238.05</v>
      </c>
      <c r="G1326" s="29">
        <v>1</v>
      </c>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row>
    <row r="1327" spans="1:189" x14ac:dyDescent="0.3">
      <c r="A1327" s="18" t="s">
        <v>2657</v>
      </c>
      <c r="B1327" s="29"/>
      <c r="C1327" s="29"/>
      <c r="D1327" s="29">
        <v>238.05</v>
      </c>
      <c r="E1327" s="29">
        <v>1</v>
      </c>
      <c r="F1327" s="29">
        <v>238.05</v>
      </c>
      <c r="G1327" s="29">
        <v>1</v>
      </c>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row>
    <row r="1328" spans="1:189" x14ac:dyDescent="0.3">
      <c r="A1328" s="18" t="s">
        <v>2514</v>
      </c>
      <c r="B1328" s="29"/>
      <c r="C1328" s="29"/>
      <c r="D1328" s="29">
        <v>238.05</v>
      </c>
      <c r="E1328" s="29">
        <v>1</v>
      </c>
      <c r="F1328" s="29">
        <v>238.05</v>
      </c>
      <c r="G1328" s="29">
        <v>1</v>
      </c>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row>
    <row r="1329" spans="1:189" x14ac:dyDescent="0.3">
      <c r="A1329" s="18" t="s">
        <v>2839</v>
      </c>
      <c r="B1329" s="29"/>
      <c r="C1329" s="29"/>
      <c r="D1329" s="29">
        <v>238.05</v>
      </c>
      <c r="E1329" s="29">
        <v>1</v>
      </c>
      <c r="F1329" s="29">
        <v>238.05</v>
      </c>
      <c r="G1329" s="29">
        <v>1</v>
      </c>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row>
    <row r="1330" spans="1:189" x14ac:dyDescent="0.3">
      <c r="A1330" s="18" t="s">
        <v>3009</v>
      </c>
      <c r="B1330" s="29"/>
      <c r="C1330" s="29"/>
      <c r="D1330" s="29">
        <v>238.05</v>
      </c>
      <c r="E1330" s="29">
        <v>1</v>
      </c>
      <c r="F1330" s="29">
        <v>238.05</v>
      </c>
      <c r="G1330" s="29">
        <v>1</v>
      </c>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row>
    <row r="1331" spans="1:189" x14ac:dyDescent="0.3">
      <c r="A1331" s="18" t="s">
        <v>3831</v>
      </c>
      <c r="B1331" s="29"/>
      <c r="C1331" s="29"/>
      <c r="D1331" s="29">
        <v>238.05</v>
      </c>
      <c r="E1331" s="29">
        <v>1</v>
      </c>
      <c r="F1331" s="29">
        <v>238.05</v>
      </c>
      <c r="G1331" s="29">
        <v>1</v>
      </c>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row>
    <row r="1332" spans="1:189" x14ac:dyDescent="0.3">
      <c r="A1332" s="18" t="s">
        <v>2857</v>
      </c>
      <c r="B1332" s="29"/>
      <c r="C1332" s="29"/>
      <c r="D1332" s="29">
        <v>238.05</v>
      </c>
      <c r="E1332" s="29">
        <v>1</v>
      </c>
      <c r="F1332" s="29">
        <v>238.05</v>
      </c>
      <c r="G1332" s="29">
        <v>1</v>
      </c>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row>
    <row r="1333" spans="1:189" x14ac:dyDescent="0.3">
      <c r="A1333" s="18" t="s">
        <v>3811</v>
      </c>
      <c r="B1333" s="29"/>
      <c r="C1333" s="29"/>
      <c r="D1333" s="29">
        <v>238.05</v>
      </c>
      <c r="E1333" s="29">
        <v>1</v>
      </c>
      <c r="F1333" s="29">
        <v>238.05</v>
      </c>
      <c r="G1333" s="29">
        <v>1</v>
      </c>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row>
    <row r="1334" spans="1:189" x14ac:dyDescent="0.3">
      <c r="A1334" s="18" t="s">
        <v>2897</v>
      </c>
      <c r="B1334" s="29"/>
      <c r="C1334" s="29"/>
      <c r="D1334" s="29">
        <v>238.05</v>
      </c>
      <c r="E1334" s="29">
        <v>1</v>
      </c>
      <c r="F1334" s="29">
        <v>238.05</v>
      </c>
      <c r="G1334" s="29">
        <v>1</v>
      </c>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row>
    <row r="1335" spans="1:189" x14ac:dyDescent="0.3">
      <c r="A1335" s="18" t="s">
        <v>3387</v>
      </c>
      <c r="B1335" s="29"/>
      <c r="C1335" s="29"/>
      <c r="D1335" s="29">
        <v>238.05</v>
      </c>
      <c r="E1335" s="29">
        <v>1</v>
      </c>
      <c r="F1335" s="29">
        <v>238.05</v>
      </c>
      <c r="G1335" s="29">
        <v>1</v>
      </c>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row>
    <row r="1336" spans="1:189" x14ac:dyDescent="0.3">
      <c r="A1336" s="18" t="s">
        <v>2911</v>
      </c>
      <c r="B1336" s="29"/>
      <c r="C1336" s="29"/>
      <c r="D1336" s="29">
        <v>238.05</v>
      </c>
      <c r="E1336" s="29">
        <v>1</v>
      </c>
      <c r="F1336" s="29">
        <v>238.05</v>
      </c>
      <c r="G1336" s="29">
        <v>1</v>
      </c>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row>
    <row r="1337" spans="1:189" x14ac:dyDescent="0.3">
      <c r="A1337" s="18" t="s">
        <v>2498</v>
      </c>
      <c r="B1337" s="29"/>
      <c r="C1337" s="29"/>
      <c r="D1337" s="29">
        <v>238.05</v>
      </c>
      <c r="E1337" s="29">
        <v>1</v>
      </c>
      <c r="F1337" s="29">
        <v>238.05</v>
      </c>
      <c r="G1337" s="29">
        <v>1</v>
      </c>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row>
    <row r="1338" spans="1:189" x14ac:dyDescent="0.3">
      <c r="A1338" s="18" t="s">
        <v>2893</v>
      </c>
      <c r="B1338" s="29"/>
      <c r="C1338" s="29"/>
      <c r="D1338" s="29">
        <v>238.05</v>
      </c>
      <c r="E1338" s="29">
        <v>1</v>
      </c>
      <c r="F1338" s="29">
        <v>238.05</v>
      </c>
      <c r="G1338" s="29">
        <v>1</v>
      </c>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row>
    <row r="1339" spans="1:189" x14ac:dyDescent="0.3">
      <c r="A1339" s="18" t="s">
        <v>3367</v>
      </c>
      <c r="B1339" s="29"/>
      <c r="C1339" s="29"/>
      <c r="D1339" s="29">
        <v>238.05</v>
      </c>
      <c r="E1339" s="29">
        <v>1</v>
      </c>
      <c r="F1339" s="29">
        <v>238.05</v>
      </c>
      <c r="G1339" s="29">
        <v>1</v>
      </c>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row>
    <row r="1340" spans="1:189" x14ac:dyDescent="0.3">
      <c r="A1340" s="18" t="s">
        <v>3347</v>
      </c>
      <c r="B1340" s="29"/>
      <c r="C1340" s="29"/>
      <c r="D1340" s="29">
        <v>238.05</v>
      </c>
      <c r="E1340" s="29">
        <v>1</v>
      </c>
      <c r="F1340" s="29">
        <v>238.05</v>
      </c>
      <c r="G1340" s="29">
        <v>1</v>
      </c>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row>
    <row r="1341" spans="1:189" x14ac:dyDescent="0.3">
      <c r="A1341" s="18" t="s">
        <v>2837</v>
      </c>
      <c r="B1341" s="29"/>
      <c r="C1341" s="29"/>
      <c r="D1341" s="29">
        <v>238.05</v>
      </c>
      <c r="E1341" s="29">
        <v>1</v>
      </c>
      <c r="F1341" s="29">
        <v>238.05</v>
      </c>
      <c r="G1341" s="29">
        <v>1</v>
      </c>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row>
    <row r="1342" spans="1:189" x14ac:dyDescent="0.3">
      <c r="A1342" s="18" t="s">
        <v>1184</v>
      </c>
      <c r="B1342" s="29">
        <v>238.05</v>
      </c>
      <c r="C1342" s="29">
        <v>1</v>
      </c>
      <c r="D1342" s="29"/>
      <c r="E1342" s="29"/>
      <c r="F1342" s="29">
        <v>238.05</v>
      </c>
      <c r="G1342" s="29">
        <v>1</v>
      </c>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row>
    <row r="1343" spans="1:189" x14ac:dyDescent="0.3">
      <c r="A1343" s="18" t="s">
        <v>999</v>
      </c>
      <c r="B1343" s="29">
        <v>238.05</v>
      </c>
      <c r="C1343" s="29">
        <v>1</v>
      </c>
      <c r="D1343" s="29"/>
      <c r="E1343" s="29"/>
      <c r="F1343" s="29">
        <v>238.05</v>
      </c>
      <c r="G1343" s="29">
        <v>1</v>
      </c>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row>
    <row r="1344" spans="1:189" x14ac:dyDescent="0.3">
      <c r="A1344" s="18" t="s">
        <v>1122</v>
      </c>
      <c r="B1344" s="29">
        <v>238.05</v>
      </c>
      <c r="C1344" s="29">
        <v>1</v>
      </c>
      <c r="D1344" s="29"/>
      <c r="E1344" s="29"/>
      <c r="F1344" s="29">
        <v>238.05</v>
      </c>
      <c r="G1344" s="29">
        <v>1</v>
      </c>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row>
    <row r="1345" spans="1:189" x14ac:dyDescent="0.3">
      <c r="A1345" s="18" t="s">
        <v>1055</v>
      </c>
      <c r="B1345" s="29">
        <v>238.05</v>
      </c>
      <c r="C1345" s="29">
        <v>1</v>
      </c>
      <c r="D1345" s="29"/>
      <c r="E1345" s="29"/>
      <c r="F1345" s="29">
        <v>238.05</v>
      </c>
      <c r="G1345" s="29">
        <v>1</v>
      </c>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row>
    <row r="1346" spans="1:189" x14ac:dyDescent="0.3">
      <c r="A1346" s="18" t="s">
        <v>1081</v>
      </c>
      <c r="B1346" s="29">
        <v>238.05</v>
      </c>
      <c r="C1346" s="29">
        <v>1</v>
      </c>
      <c r="D1346" s="29"/>
      <c r="E1346" s="29"/>
      <c r="F1346" s="29">
        <v>238.05</v>
      </c>
      <c r="G1346" s="29">
        <v>1</v>
      </c>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row>
    <row r="1347" spans="1:189" x14ac:dyDescent="0.3">
      <c r="A1347" s="18" t="s">
        <v>3779</v>
      </c>
      <c r="B1347" s="29"/>
      <c r="C1347" s="29"/>
      <c r="D1347" s="29">
        <v>238.05</v>
      </c>
      <c r="E1347" s="29">
        <v>1</v>
      </c>
      <c r="F1347" s="29">
        <v>238.05</v>
      </c>
      <c r="G1347" s="29">
        <v>1</v>
      </c>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row>
    <row r="1348" spans="1:189" x14ac:dyDescent="0.3">
      <c r="A1348" s="18" t="s">
        <v>1264</v>
      </c>
      <c r="B1348" s="29">
        <v>238.05</v>
      </c>
      <c r="C1348" s="29">
        <v>1</v>
      </c>
      <c r="D1348" s="29"/>
      <c r="E1348" s="29"/>
      <c r="F1348" s="29">
        <v>238.05</v>
      </c>
      <c r="G1348" s="29">
        <v>1</v>
      </c>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row>
    <row r="1349" spans="1:189" x14ac:dyDescent="0.3">
      <c r="A1349" s="18" t="s">
        <v>1098</v>
      </c>
      <c r="B1349" s="29">
        <v>238.05</v>
      </c>
      <c r="C1349" s="29">
        <v>1</v>
      </c>
      <c r="D1349" s="29"/>
      <c r="E1349" s="29"/>
      <c r="F1349" s="29">
        <v>238.05</v>
      </c>
      <c r="G1349" s="29">
        <v>1</v>
      </c>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row>
    <row r="1350" spans="1:189" x14ac:dyDescent="0.3">
      <c r="A1350" s="18" t="s">
        <v>1282</v>
      </c>
      <c r="B1350" s="29">
        <v>238.05</v>
      </c>
      <c r="C1350" s="29">
        <v>1</v>
      </c>
      <c r="D1350" s="29"/>
      <c r="E1350" s="29"/>
      <c r="F1350" s="29">
        <v>238.05</v>
      </c>
      <c r="G1350" s="29">
        <v>1</v>
      </c>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row>
    <row r="1351" spans="1:189" x14ac:dyDescent="0.3">
      <c r="A1351" s="18" t="s">
        <v>1079</v>
      </c>
      <c r="B1351" s="29">
        <v>238.05</v>
      </c>
      <c r="C1351" s="29">
        <v>1</v>
      </c>
      <c r="D1351" s="29"/>
      <c r="E1351" s="29"/>
      <c r="F1351" s="29">
        <v>238.05</v>
      </c>
      <c r="G1351" s="29">
        <v>1</v>
      </c>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row>
    <row r="1352" spans="1:189" x14ac:dyDescent="0.3">
      <c r="A1352" s="18" t="s">
        <v>3443</v>
      </c>
      <c r="B1352" s="29"/>
      <c r="C1352" s="29"/>
      <c r="D1352" s="29">
        <v>238.05</v>
      </c>
      <c r="E1352" s="29">
        <v>1</v>
      </c>
      <c r="F1352" s="29">
        <v>238.05</v>
      </c>
      <c r="G1352" s="29">
        <v>1</v>
      </c>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row>
    <row r="1353" spans="1:189" x14ac:dyDescent="0.3">
      <c r="A1353" s="18" t="s">
        <v>3433</v>
      </c>
      <c r="B1353" s="29"/>
      <c r="C1353" s="29"/>
      <c r="D1353" s="29">
        <v>238.05</v>
      </c>
      <c r="E1353" s="29">
        <v>1</v>
      </c>
      <c r="F1353" s="29">
        <v>238.05</v>
      </c>
      <c r="G1353" s="29">
        <v>1</v>
      </c>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row>
    <row r="1354" spans="1:189" x14ac:dyDescent="0.3">
      <c r="A1354" s="18" t="s">
        <v>5491</v>
      </c>
      <c r="B1354" s="29"/>
      <c r="C1354" s="29"/>
      <c r="D1354" s="29">
        <v>238.05</v>
      </c>
      <c r="E1354" s="29">
        <v>1</v>
      </c>
      <c r="F1354" s="29">
        <v>238.05</v>
      </c>
      <c r="G1354" s="29">
        <v>1</v>
      </c>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row>
    <row r="1355" spans="1:189" x14ac:dyDescent="0.3">
      <c r="A1355" s="18" t="s">
        <v>4222</v>
      </c>
      <c r="B1355" s="29"/>
      <c r="C1355" s="29"/>
      <c r="D1355" s="29">
        <v>238.05</v>
      </c>
      <c r="E1355" s="29">
        <v>1</v>
      </c>
      <c r="F1355" s="29">
        <v>238.05</v>
      </c>
      <c r="G1355" s="29">
        <v>1</v>
      </c>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row>
    <row r="1356" spans="1:189" x14ac:dyDescent="0.3">
      <c r="A1356" s="18" t="s">
        <v>5874</v>
      </c>
      <c r="B1356" s="29"/>
      <c r="C1356" s="29"/>
      <c r="D1356" s="29">
        <v>238.05</v>
      </c>
      <c r="E1356" s="29">
        <v>1</v>
      </c>
      <c r="F1356" s="29">
        <v>238.05</v>
      </c>
      <c r="G1356" s="29">
        <v>1</v>
      </c>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row>
    <row r="1357" spans="1:189" x14ac:dyDescent="0.3">
      <c r="A1357" s="18" t="s">
        <v>3415</v>
      </c>
      <c r="B1357" s="29"/>
      <c r="C1357" s="29"/>
      <c r="D1357" s="29">
        <v>238.05</v>
      </c>
      <c r="E1357" s="29">
        <v>1</v>
      </c>
      <c r="F1357" s="29">
        <v>238.05</v>
      </c>
      <c r="G1357" s="29">
        <v>1</v>
      </c>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row>
    <row r="1358" spans="1:189" x14ac:dyDescent="0.3">
      <c r="A1358" s="18" t="s">
        <v>5872</v>
      </c>
      <c r="B1358" s="29"/>
      <c r="C1358" s="29"/>
      <c r="D1358" s="29">
        <v>238.05</v>
      </c>
      <c r="E1358" s="29">
        <v>1</v>
      </c>
      <c r="F1358" s="29">
        <v>238.05</v>
      </c>
      <c r="G1358" s="29">
        <v>1</v>
      </c>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row>
    <row r="1359" spans="1:189" x14ac:dyDescent="0.3">
      <c r="A1359" s="18" t="s">
        <v>1748</v>
      </c>
      <c r="B1359" s="29">
        <v>238.05</v>
      </c>
      <c r="C1359" s="29">
        <v>1</v>
      </c>
      <c r="D1359" s="29"/>
      <c r="E1359" s="29"/>
      <c r="F1359" s="29">
        <v>238.05</v>
      </c>
      <c r="G1359" s="29">
        <v>1</v>
      </c>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row>
    <row r="1360" spans="1:189" x14ac:dyDescent="0.3">
      <c r="A1360" s="18" t="s">
        <v>1656</v>
      </c>
      <c r="B1360" s="29">
        <v>238.05</v>
      </c>
      <c r="C1360" s="29">
        <v>1</v>
      </c>
      <c r="D1360" s="29"/>
      <c r="E1360" s="29"/>
      <c r="F1360" s="29">
        <v>238.05</v>
      </c>
      <c r="G1360" s="29">
        <v>1</v>
      </c>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row>
    <row r="1361" spans="1:189" x14ac:dyDescent="0.3">
      <c r="A1361" s="18" t="s">
        <v>1754</v>
      </c>
      <c r="B1361" s="29">
        <v>238.05</v>
      </c>
      <c r="C1361" s="29">
        <v>1</v>
      </c>
      <c r="D1361" s="29"/>
      <c r="E1361" s="29"/>
      <c r="F1361" s="29">
        <v>238.05</v>
      </c>
      <c r="G1361" s="29">
        <v>1</v>
      </c>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row>
    <row r="1362" spans="1:189" x14ac:dyDescent="0.3">
      <c r="A1362" s="18" t="s">
        <v>2701</v>
      </c>
      <c r="B1362" s="29"/>
      <c r="C1362" s="29"/>
      <c r="D1362" s="29">
        <v>238.05</v>
      </c>
      <c r="E1362" s="29">
        <v>1</v>
      </c>
      <c r="F1362" s="29">
        <v>238.05</v>
      </c>
      <c r="G1362" s="29">
        <v>1</v>
      </c>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row>
    <row r="1363" spans="1:189" x14ac:dyDescent="0.3">
      <c r="A1363" s="18" t="s">
        <v>2769</v>
      </c>
      <c r="B1363" s="29"/>
      <c r="C1363" s="29"/>
      <c r="D1363" s="29">
        <v>238.05</v>
      </c>
      <c r="E1363" s="29">
        <v>1</v>
      </c>
      <c r="F1363" s="29">
        <v>238.05</v>
      </c>
      <c r="G1363" s="29">
        <v>1</v>
      </c>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row>
    <row r="1364" spans="1:189" x14ac:dyDescent="0.3">
      <c r="A1364" s="18" t="s">
        <v>1710</v>
      </c>
      <c r="B1364" s="29">
        <v>238.05</v>
      </c>
      <c r="C1364" s="29">
        <v>1</v>
      </c>
      <c r="D1364" s="29"/>
      <c r="E1364" s="29"/>
      <c r="F1364" s="29">
        <v>238.05</v>
      </c>
      <c r="G1364" s="29">
        <v>1</v>
      </c>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row>
    <row r="1365" spans="1:189" x14ac:dyDescent="0.3">
      <c r="A1365" s="18" t="s">
        <v>1648</v>
      </c>
      <c r="B1365" s="29">
        <v>238.05</v>
      </c>
      <c r="C1365" s="29">
        <v>1</v>
      </c>
      <c r="D1365" s="29"/>
      <c r="E1365" s="29"/>
      <c r="F1365" s="29">
        <v>238.05</v>
      </c>
      <c r="G1365" s="29">
        <v>1</v>
      </c>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row>
    <row r="1366" spans="1:189" x14ac:dyDescent="0.3">
      <c r="A1366" s="18" t="s">
        <v>5511</v>
      </c>
      <c r="B1366" s="29"/>
      <c r="C1366" s="29"/>
      <c r="D1366" s="29">
        <v>238.05</v>
      </c>
      <c r="E1366" s="29">
        <v>1</v>
      </c>
      <c r="F1366" s="29">
        <v>238.05</v>
      </c>
      <c r="G1366" s="29">
        <v>1</v>
      </c>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row>
    <row r="1367" spans="1:189" x14ac:dyDescent="0.3">
      <c r="A1367" s="18" t="s">
        <v>2753</v>
      </c>
      <c r="B1367" s="29"/>
      <c r="C1367" s="29"/>
      <c r="D1367" s="29">
        <v>238.05</v>
      </c>
      <c r="E1367" s="29">
        <v>1</v>
      </c>
      <c r="F1367" s="29">
        <v>238.05</v>
      </c>
      <c r="G1367" s="29">
        <v>1</v>
      </c>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row>
    <row r="1368" spans="1:189" x14ac:dyDescent="0.3">
      <c r="A1368" s="18" t="s">
        <v>2735</v>
      </c>
      <c r="B1368" s="29"/>
      <c r="C1368" s="29"/>
      <c r="D1368" s="29">
        <v>238.05</v>
      </c>
      <c r="E1368" s="29">
        <v>1</v>
      </c>
      <c r="F1368" s="29">
        <v>238.05</v>
      </c>
      <c r="G1368" s="29">
        <v>1</v>
      </c>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row>
    <row r="1369" spans="1:189" x14ac:dyDescent="0.3">
      <c r="A1369" s="18" t="s">
        <v>3295</v>
      </c>
      <c r="B1369" s="29"/>
      <c r="C1369" s="29"/>
      <c r="D1369" s="29">
        <v>238.05</v>
      </c>
      <c r="E1369" s="29">
        <v>1</v>
      </c>
      <c r="F1369" s="29">
        <v>238.05</v>
      </c>
      <c r="G1369" s="29">
        <v>1</v>
      </c>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row>
    <row r="1370" spans="1:189" x14ac:dyDescent="0.3">
      <c r="A1370" s="18" t="s">
        <v>4284</v>
      </c>
      <c r="B1370" s="29"/>
      <c r="C1370" s="29"/>
      <c r="D1370" s="29">
        <v>238.05</v>
      </c>
      <c r="E1370" s="29">
        <v>1</v>
      </c>
      <c r="F1370" s="29">
        <v>238.05</v>
      </c>
      <c r="G1370" s="29">
        <v>1</v>
      </c>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row>
    <row r="1371" spans="1:189" x14ac:dyDescent="0.3">
      <c r="A1371" s="18" t="s">
        <v>3417</v>
      </c>
      <c r="B1371" s="29"/>
      <c r="C1371" s="29"/>
      <c r="D1371" s="29">
        <v>238.05</v>
      </c>
      <c r="E1371" s="29">
        <v>1</v>
      </c>
      <c r="F1371" s="29">
        <v>238.05</v>
      </c>
      <c r="G1371" s="29">
        <v>1</v>
      </c>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row>
    <row r="1372" spans="1:189" x14ac:dyDescent="0.3">
      <c r="A1372" s="18" t="s">
        <v>4288</v>
      </c>
      <c r="B1372" s="29"/>
      <c r="C1372" s="29"/>
      <c r="D1372" s="29">
        <v>238.05</v>
      </c>
      <c r="E1372" s="29">
        <v>1</v>
      </c>
      <c r="F1372" s="29">
        <v>238.05</v>
      </c>
      <c r="G1372" s="29">
        <v>1</v>
      </c>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row>
    <row r="1373" spans="1:189" x14ac:dyDescent="0.3">
      <c r="A1373" s="18" t="s">
        <v>4290</v>
      </c>
      <c r="B1373" s="29"/>
      <c r="C1373" s="29"/>
      <c r="D1373" s="29">
        <v>238.05</v>
      </c>
      <c r="E1373" s="29">
        <v>1</v>
      </c>
      <c r="F1373" s="29">
        <v>238.05</v>
      </c>
      <c r="G1373" s="29">
        <v>1</v>
      </c>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row>
    <row r="1374" spans="1:189" x14ac:dyDescent="0.3">
      <c r="A1374" s="18" t="s">
        <v>4309</v>
      </c>
      <c r="B1374" s="29"/>
      <c r="C1374" s="29"/>
      <c r="D1374" s="29">
        <v>238.05</v>
      </c>
      <c r="E1374" s="29">
        <v>1</v>
      </c>
      <c r="F1374" s="29">
        <v>238.05</v>
      </c>
      <c r="G1374" s="29">
        <v>1</v>
      </c>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row>
    <row r="1375" spans="1:189" x14ac:dyDescent="0.3">
      <c r="A1375" s="18" t="s">
        <v>2370</v>
      </c>
      <c r="B1375" s="29"/>
      <c r="C1375" s="29"/>
      <c r="D1375" s="29">
        <v>238.05</v>
      </c>
      <c r="E1375" s="29">
        <v>1</v>
      </c>
      <c r="F1375" s="29">
        <v>238.05</v>
      </c>
      <c r="G1375" s="29">
        <v>1</v>
      </c>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row>
    <row r="1376" spans="1:189" x14ac:dyDescent="0.3">
      <c r="A1376" s="18" t="s">
        <v>4381</v>
      </c>
      <c r="B1376" s="29"/>
      <c r="C1376" s="29"/>
      <c r="D1376" s="29">
        <v>238.05</v>
      </c>
      <c r="E1376" s="29">
        <v>1</v>
      </c>
      <c r="F1376" s="29">
        <v>238.05</v>
      </c>
      <c r="G1376" s="29">
        <v>1</v>
      </c>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row>
    <row r="1377" spans="1:189" x14ac:dyDescent="0.3">
      <c r="A1377" s="18" t="s">
        <v>4365</v>
      </c>
      <c r="B1377" s="29"/>
      <c r="C1377" s="29"/>
      <c r="D1377" s="29">
        <v>238.05</v>
      </c>
      <c r="E1377" s="29">
        <v>1</v>
      </c>
      <c r="F1377" s="29">
        <v>238.05</v>
      </c>
      <c r="G1377" s="29">
        <v>1</v>
      </c>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row>
    <row r="1378" spans="1:189" x14ac:dyDescent="0.3">
      <c r="A1378" s="18" t="s">
        <v>1524</v>
      </c>
      <c r="B1378" s="29">
        <v>238.05</v>
      </c>
      <c r="C1378" s="29">
        <v>1</v>
      </c>
      <c r="D1378" s="29"/>
      <c r="E1378" s="29"/>
      <c r="F1378" s="29">
        <v>238.05</v>
      </c>
      <c r="G1378" s="29">
        <v>1</v>
      </c>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row>
    <row r="1379" spans="1:189" x14ac:dyDescent="0.3">
      <c r="A1379" s="18" t="s">
        <v>4367</v>
      </c>
      <c r="B1379" s="29"/>
      <c r="C1379" s="29"/>
      <c r="D1379" s="29">
        <v>238.05</v>
      </c>
      <c r="E1379" s="29">
        <v>1</v>
      </c>
      <c r="F1379" s="29">
        <v>238.05</v>
      </c>
      <c r="G1379" s="29">
        <v>1</v>
      </c>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row>
    <row r="1380" spans="1:189" x14ac:dyDescent="0.3">
      <c r="A1380" s="18" t="s">
        <v>1580</v>
      </c>
      <c r="B1380" s="29">
        <v>238.05</v>
      </c>
      <c r="C1380" s="29">
        <v>1</v>
      </c>
      <c r="D1380" s="29"/>
      <c r="E1380" s="29"/>
      <c r="F1380" s="29">
        <v>238.05</v>
      </c>
      <c r="G1380" s="29">
        <v>1</v>
      </c>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row>
    <row r="1381" spans="1:189" x14ac:dyDescent="0.3">
      <c r="A1381" s="18" t="s">
        <v>1564</v>
      </c>
      <c r="B1381" s="29">
        <v>238.05</v>
      </c>
      <c r="C1381" s="29">
        <v>1</v>
      </c>
      <c r="D1381" s="29"/>
      <c r="E1381" s="29"/>
      <c r="F1381" s="29">
        <v>238.05</v>
      </c>
      <c r="G1381" s="29">
        <v>1</v>
      </c>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row>
    <row r="1382" spans="1:189" x14ac:dyDescent="0.3">
      <c r="A1382" s="18" t="s">
        <v>1552</v>
      </c>
      <c r="B1382" s="29">
        <v>238.05</v>
      </c>
      <c r="C1382" s="29">
        <v>1</v>
      </c>
      <c r="D1382" s="29"/>
      <c r="E1382" s="29"/>
      <c r="F1382" s="29">
        <v>238.05</v>
      </c>
      <c r="G1382" s="29">
        <v>1</v>
      </c>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row>
    <row r="1383" spans="1:189" x14ac:dyDescent="0.3">
      <c r="A1383" s="18" t="s">
        <v>4401</v>
      </c>
      <c r="B1383" s="29"/>
      <c r="C1383" s="29"/>
      <c r="D1383" s="29">
        <v>238.05</v>
      </c>
      <c r="E1383" s="29">
        <v>1</v>
      </c>
      <c r="F1383" s="29">
        <v>238.05</v>
      </c>
      <c r="G1383" s="29">
        <v>1</v>
      </c>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row>
    <row r="1384" spans="1:189" x14ac:dyDescent="0.3">
      <c r="A1384" s="18" t="s">
        <v>1582</v>
      </c>
      <c r="B1384" s="29">
        <v>238.05</v>
      </c>
      <c r="C1384" s="29">
        <v>1</v>
      </c>
      <c r="D1384" s="29"/>
      <c r="E1384" s="29"/>
      <c r="F1384" s="29">
        <v>238.05</v>
      </c>
      <c r="G1384" s="29">
        <v>1</v>
      </c>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row>
    <row r="1385" spans="1:189" x14ac:dyDescent="0.3">
      <c r="A1385" s="18" t="s">
        <v>2450</v>
      </c>
      <c r="B1385" s="29"/>
      <c r="C1385" s="29"/>
      <c r="D1385" s="29">
        <v>238.05</v>
      </c>
      <c r="E1385" s="29">
        <v>1</v>
      </c>
      <c r="F1385" s="29">
        <v>238.05</v>
      </c>
      <c r="G1385" s="29">
        <v>1</v>
      </c>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row>
    <row r="1386" spans="1:189" x14ac:dyDescent="0.3">
      <c r="A1386" s="18" t="s">
        <v>2470</v>
      </c>
      <c r="B1386" s="29"/>
      <c r="C1386" s="29"/>
      <c r="D1386" s="29">
        <v>238.05</v>
      </c>
      <c r="E1386" s="29">
        <v>1</v>
      </c>
      <c r="F1386" s="29">
        <v>238.05</v>
      </c>
      <c r="G1386" s="29">
        <v>1</v>
      </c>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row>
    <row r="1387" spans="1:189" x14ac:dyDescent="0.3">
      <c r="A1387" s="18" t="s">
        <v>4363</v>
      </c>
      <c r="B1387" s="29"/>
      <c r="C1387" s="29"/>
      <c r="D1387" s="29">
        <v>238.05</v>
      </c>
      <c r="E1387" s="29">
        <v>1</v>
      </c>
      <c r="F1387" s="29">
        <v>238.05</v>
      </c>
      <c r="G1387" s="29">
        <v>1</v>
      </c>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row>
    <row r="1388" spans="1:189" x14ac:dyDescent="0.3">
      <c r="A1388" s="18" t="s">
        <v>5166</v>
      </c>
      <c r="B1388" s="29"/>
      <c r="C1388" s="29"/>
      <c r="D1388" s="29">
        <v>238.05</v>
      </c>
      <c r="E1388" s="29">
        <v>1</v>
      </c>
      <c r="F1388" s="29">
        <v>238.05</v>
      </c>
      <c r="G1388" s="29">
        <v>1</v>
      </c>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row>
    <row r="1389" spans="1:189" x14ac:dyDescent="0.3">
      <c r="A1389" s="18" t="s">
        <v>5563</v>
      </c>
      <c r="B1389" s="29"/>
      <c r="C1389" s="29"/>
      <c r="D1389" s="29">
        <v>238.05</v>
      </c>
      <c r="E1389" s="29">
        <v>1</v>
      </c>
      <c r="F1389" s="29">
        <v>238.05</v>
      </c>
      <c r="G1389" s="29">
        <v>1</v>
      </c>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row>
    <row r="1390" spans="1:189" x14ac:dyDescent="0.3">
      <c r="A1390" s="18" t="s">
        <v>5578</v>
      </c>
      <c r="B1390" s="29"/>
      <c r="C1390" s="29"/>
      <c r="D1390" s="29">
        <v>238.05</v>
      </c>
      <c r="E1390" s="29">
        <v>1</v>
      </c>
      <c r="F1390" s="29">
        <v>238.05</v>
      </c>
      <c r="G1390" s="29">
        <v>1</v>
      </c>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row>
    <row r="1391" spans="1:189" x14ac:dyDescent="0.3">
      <c r="A1391" s="18" t="s">
        <v>5580</v>
      </c>
      <c r="B1391" s="29"/>
      <c r="C1391" s="29"/>
      <c r="D1391" s="29">
        <v>238.05</v>
      </c>
      <c r="E1391" s="29">
        <v>1</v>
      </c>
      <c r="F1391" s="29">
        <v>238.05</v>
      </c>
      <c r="G1391" s="29">
        <v>1</v>
      </c>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row>
    <row r="1392" spans="1:189" x14ac:dyDescent="0.3">
      <c r="A1392" s="18" t="s">
        <v>5532</v>
      </c>
      <c r="B1392" s="29"/>
      <c r="C1392" s="29"/>
      <c r="D1392" s="29">
        <v>238.05</v>
      </c>
      <c r="E1392" s="29">
        <v>1</v>
      </c>
      <c r="F1392" s="29">
        <v>238.05</v>
      </c>
      <c r="G1392" s="29">
        <v>1</v>
      </c>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row>
    <row r="1393" spans="1:189" x14ac:dyDescent="0.3">
      <c r="A1393" s="18" t="s">
        <v>5284</v>
      </c>
      <c r="B1393" s="29"/>
      <c r="C1393" s="29"/>
      <c r="D1393" s="29">
        <v>238.05</v>
      </c>
      <c r="E1393" s="29">
        <v>1</v>
      </c>
      <c r="F1393" s="29">
        <v>238.05</v>
      </c>
      <c r="G1393" s="29">
        <v>1</v>
      </c>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row>
    <row r="1394" spans="1:189" x14ac:dyDescent="0.3">
      <c r="A1394" s="18" t="s">
        <v>5223</v>
      </c>
      <c r="B1394" s="29"/>
      <c r="C1394" s="29"/>
      <c r="D1394" s="29">
        <v>238.05</v>
      </c>
      <c r="E1394" s="29">
        <v>1</v>
      </c>
      <c r="F1394" s="29">
        <v>238.05</v>
      </c>
      <c r="G1394" s="29">
        <v>1</v>
      </c>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row>
    <row r="1395" spans="1:189" x14ac:dyDescent="0.3">
      <c r="A1395" s="18" t="s">
        <v>5116</v>
      </c>
      <c r="B1395" s="29"/>
      <c r="C1395" s="29"/>
      <c r="D1395" s="29">
        <v>238.05</v>
      </c>
      <c r="E1395" s="29">
        <v>1</v>
      </c>
      <c r="F1395" s="29">
        <v>238.05</v>
      </c>
      <c r="G1395" s="29">
        <v>1</v>
      </c>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row>
    <row r="1396" spans="1:189" x14ac:dyDescent="0.3">
      <c r="A1396" s="18" t="s">
        <v>5565</v>
      </c>
      <c r="B1396" s="29"/>
      <c r="C1396" s="29"/>
      <c r="D1396" s="29">
        <v>238.05</v>
      </c>
      <c r="E1396" s="29">
        <v>1</v>
      </c>
      <c r="F1396" s="29">
        <v>238.05</v>
      </c>
      <c r="G1396" s="29">
        <v>1</v>
      </c>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row>
    <row r="1397" spans="1:189" x14ac:dyDescent="0.3">
      <c r="A1397" s="18" t="s">
        <v>5540</v>
      </c>
      <c r="B1397" s="29"/>
      <c r="C1397" s="29"/>
      <c r="D1397" s="29">
        <v>238.05</v>
      </c>
      <c r="E1397" s="29">
        <v>1</v>
      </c>
      <c r="F1397" s="29">
        <v>238.05</v>
      </c>
      <c r="G1397" s="29">
        <v>1</v>
      </c>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row>
    <row r="1398" spans="1:189" x14ac:dyDescent="0.3">
      <c r="A1398" s="18" t="s">
        <v>5141</v>
      </c>
      <c r="B1398" s="29"/>
      <c r="C1398" s="29"/>
      <c r="D1398" s="29">
        <v>238.05</v>
      </c>
      <c r="E1398" s="29">
        <v>1</v>
      </c>
      <c r="F1398" s="29">
        <v>238.05</v>
      </c>
      <c r="G1398" s="29">
        <v>1</v>
      </c>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row>
    <row r="1399" spans="1:189" x14ac:dyDescent="0.3">
      <c r="A1399" s="18" t="s">
        <v>5544</v>
      </c>
      <c r="B1399" s="29"/>
      <c r="C1399" s="29"/>
      <c r="D1399" s="29">
        <v>238.05</v>
      </c>
      <c r="E1399" s="29">
        <v>1</v>
      </c>
      <c r="F1399" s="29">
        <v>238.05</v>
      </c>
      <c r="G1399" s="29">
        <v>1</v>
      </c>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row>
    <row r="1400" spans="1:189" x14ac:dyDescent="0.3">
      <c r="A1400" s="18" t="s">
        <v>4932</v>
      </c>
      <c r="B1400" s="29"/>
      <c r="C1400" s="29"/>
      <c r="D1400" s="29">
        <v>237.6</v>
      </c>
      <c r="E1400" s="29">
        <v>1</v>
      </c>
      <c r="F1400" s="29">
        <v>237.6</v>
      </c>
      <c r="G1400" s="29">
        <v>1</v>
      </c>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row>
    <row r="1401" spans="1:189" x14ac:dyDescent="0.3">
      <c r="A1401" s="18" t="s">
        <v>6047</v>
      </c>
      <c r="B1401" s="29"/>
      <c r="C1401" s="29"/>
      <c r="D1401" s="29">
        <v>237.6</v>
      </c>
      <c r="E1401" s="29">
        <v>1</v>
      </c>
      <c r="F1401" s="29">
        <v>237.6</v>
      </c>
      <c r="G1401" s="29">
        <v>1</v>
      </c>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row>
    <row r="1402" spans="1:189" x14ac:dyDescent="0.3">
      <c r="A1402" s="18" t="s">
        <v>4957</v>
      </c>
      <c r="B1402" s="29"/>
      <c r="C1402" s="29"/>
      <c r="D1402" s="29">
        <v>237.6</v>
      </c>
      <c r="E1402" s="29">
        <v>1</v>
      </c>
      <c r="F1402" s="29">
        <v>237.6</v>
      </c>
      <c r="G1402" s="29">
        <v>1</v>
      </c>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row>
    <row r="1403" spans="1:189" x14ac:dyDescent="0.3">
      <c r="A1403" s="18" t="s">
        <v>5669</v>
      </c>
      <c r="B1403" s="29"/>
      <c r="C1403" s="29"/>
      <c r="D1403" s="29">
        <v>236.69999999999996</v>
      </c>
      <c r="E1403" s="29">
        <v>1</v>
      </c>
      <c r="F1403" s="29">
        <v>236.69999999999996</v>
      </c>
      <c r="G1403" s="29">
        <v>1</v>
      </c>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row>
    <row r="1404" spans="1:189" x14ac:dyDescent="0.3">
      <c r="A1404" s="18" t="s">
        <v>6191</v>
      </c>
      <c r="B1404" s="29"/>
      <c r="C1404" s="29"/>
      <c r="D1404" s="29">
        <v>235.29999999999995</v>
      </c>
      <c r="E1404" s="29">
        <v>2</v>
      </c>
      <c r="F1404" s="29">
        <v>235.29999999999995</v>
      </c>
      <c r="G1404" s="29">
        <v>2</v>
      </c>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row>
    <row r="1405" spans="1:189" x14ac:dyDescent="0.3">
      <c r="A1405" s="18" t="s">
        <v>5062</v>
      </c>
      <c r="B1405" s="29"/>
      <c r="C1405" s="29"/>
      <c r="D1405" s="29">
        <v>235.2</v>
      </c>
      <c r="E1405" s="29">
        <v>2</v>
      </c>
      <c r="F1405" s="29">
        <v>235.2</v>
      </c>
      <c r="G1405" s="29">
        <v>2</v>
      </c>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row>
    <row r="1406" spans="1:189" x14ac:dyDescent="0.3">
      <c r="A1406" s="18" t="s">
        <v>737</v>
      </c>
      <c r="B1406" s="29">
        <v>234.24000000000004</v>
      </c>
      <c r="C1406" s="29">
        <v>1</v>
      </c>
      <c r="D1406" s="29"/>
      <c r="E1406" s="29"/>
      <c r="F1406" s="29">
        <v>234.24000000000004</v>
      </c>
      <c r="G1406" s="29">
        <v>1</v>
      </c>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row>
    <row r="1407" spans="1:189" x14ac:dyDescent="0.3">
      <c r="A1407" s="18" t="s">
        <v>6951</v>
      </c>
      <c r="B1407" s="29">
        <v>234.24000000000004</v>
      </c>
      <c r="C1407" s="29">
        <v>1</v>
      </c>
      <c r="D1407" s="29"/>
      <c r="E1407" s="29"/>
      <c r="F1407" s="29">
        <v>234.24000000000004</v>
      </c>
      <c r="G1407" s="29">
        <v>1</v>
      </c>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row>
    <row r="1408" spans="1:189" x14ac:dyDescent="0.3">
      <c r="A1408" s="18" t="s">
        <v>977</v>
      </c>
      <c r="B1408" s="29">
        <v>234.24000000000004</v>
      </c>
      <c r="C1408" s="29">
        <v>1</v>
      </c>
      <c r="D1408" s="29"/>
      <c r="E1408" s="29"/>
      <c r="F1408" s="29">
        <v>234.24000000000004</v>
      </c>
      <c r="G1408" s="29">
        <v>1</v>
      </c>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row>
    <row r="1409" spans="1:189" x14ac:dyDescent="0.3">
      <c r="A1409" s="18" t="s">
        <v>6626</v>
      </c>
      <c r="B1409" s="29">
        <v>234.24000000000004</v>
      </c>
      <c r="C1409" s="29">
        <v>1</v>
      </c>
      <c r="D1409" s="29"/>
      <c r="E1409" s="29"/>
      <c r="F1409" s="29">
        <v>234.24000000000004</v>
      </c>
      <c r="G1409" s="29">
        <v>1</v>
      </c>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row>
    <row r="1410" spans="1:189" x14ac:dyDescent="0.3">
      <c r="A1410" s="18" t="s">
        <v>2043</v>
      </c>
      <c r="B1410" s="29">
        <v>234</v>
      </c>
      <c r="C1410" s="29">
        <v>1</v>
      </c>
      <c r="D1410" s="29"/>
      <c r="E1410" s="29"/>
      <c r="F1410" s="29">
        <v>234</v>
      </c>
      <c r="G1410" s="29">
        <v>1</v>
      </c>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row>
    <row r="1411" spans="1:189" x14ac:dyDescent="0.3">
      <c r="A1411" s="18" t="s">
        <v>2040</v>
      </c>
      <c r="B1411" s="29">
        <v>234</v>
      </c>
      <c r="C1411" s="29">
        <v>1</v>
      </c>
      <c r="D1411" s="29"/>
      <c r="E1411" s="29"/>
      <c r="F1411" s="29">
        <v>234</v>
      </c>
      <c r="G1411" s="29">
        <v>1</v>
      </c>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row>
    <row r="1412" spans="1:189" x14ac:dyDescent="0.3">
      <c r="A1412" s="18" t="s">
        <v>1387</v>
      </c>
      <c r="B1412" s="29">
        <v>234</v>
      </c>
      <c r="C1412" s="29">
        <v>1</v>
      </c>
      <c r="D1412" s="29"/>
      <c r="E1412" s="29"/>
      <c r="F1412" s="29">
        <v>234</v>
      </c>
      <c r="G1412" s="29">
        <v>1</v>
      </c>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row>
    <row r="1413" spans="1:189" x14ac:dyDescent="0.3">
      <c r="A1413" s="18" t="s">
        <v>2106</v>
      </c>
      <c r="B1413" s="29"/>
      <c r="C1413" s="29"/>
      <c r="D1413" s="29">
        <v>232.4</v>
      </c>
      <c r="E1413" s="29">
        <v>1</v>
      </c>
      <c r="F1413" s="29">
        <v>232.4</v>
      </c>
      <c r="G1413" s="29">
        <v>1</v>
      </c>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row>
    <row r="1414" spans="1:189" x14ac:dyDescent="0.3">
      <c r="A1414" s="18" t="s">
        <v>2080</v>
      </c>
      <c r="B1414" s="29">
        <v>232.4</v>
      </c>
      <c r="C1414" s="29">
        <v>1</v>
      </c>
      <c r="D1414" s="29"/>
      <c r="E1414" s="29"/>
      <c r="F1414" s="29">
        <v>232.4</v>
      </c>
      <c r="G1414" s="29">
        <v>1</v>
      </c>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row>
    <row r="1415" spans="1:189" x14ac:dyDescent="0.3">
      <c r="A1415" s="18" t="s">
        <v>2530</v>
      </c>
      <c r="B1415" s="29"/>
      <c r="C1415" s="29"/>
      <c r="D1415" s="29">
        <v>232.4</v>
      </c>
      <c r="E1415" s="29">
        <v>1</v>
      </c>
      <c r="F1415" s="29">
        <v>232.4</v>
      </c>
      <c r="G1415" s="29">
        <v>1</v>
      </c>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row>
    <row r="1416" spans="1:189" x14ac:dyDescent="0.3">
      <c r="A1416" s="18" t="s">
        <v>2927</v>
      </c>
      <c r="B1416" s="29"/>
      <c r="C1416" s="29"/>
      <c r="D1416" s="29">
        <v>232.4</v>
      </c>
      <c r="E1416" s="29">
        <v>1</v>
      </c>
      <c r="F1416" s="29">
        <v>232.4</v>
      </c>
      <c r="G1416" s="29">
        <v>1</v>
      </c>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row>
    <row r="1417" spans="1:189" x14ac:dyDescent="0.3">
      <c r="A1417" s="18" t="s">
        <v>2853</v>
      </c>
      <c r="B1417" s="29"/>
      <c r="C1417" s="29"/>
      <c r="D1417" s="29">
        <v>232.4</v>
      </c>
      <c r="E1417" s="29">
        <v>1</v>
      </c>
      <c r="F1417" s="29">
        <v>232.4</v>
      </c>
      <c r="G1417" s="29">
        <v>1</v>
      </c>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row>
    <row r="1418" spans="1:189" x14ac:dyDescent="0.3">
      <c r="A1418" s="18" t="s">
        <v>3327</v>
      </c>
      <c r="B1418" s="29"/>
      <c r="C1418" s="29"/>
      <c r="D1418" s="29">
        <v>232.4</v>
      </c>
      <c r="E1418" s="29">
        <v>1</v>
      </c>
      <c r="F1418" s="29">
        <v>232.4</v>
      </c>
      <c r="G1418" s="29">
        <v>1</v>
      </c>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row>
    <row r="1419" spans="1:189" x14ac:dyDescent="0.3">
      <c r="A1419" s="18" t="s">
        <v>1608</v>
      </c>
      <c r="B1419" s="29">
        <v>232.4</v>
      </c>
      <c r="C1419" s="29">
        <v>1</v>
      </c>
      <c r="D1419" s="29"/>
      <c r="E1419" s="29"/>
      <c r="F1419" s="29">
        <v>232.4</v>
      </c>
      <c r="G1419" s="29">
        <v>1</v>
      </c>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row>
    <row r="1420" spans="1:189" x14ac:dyDescent="0.3">
      <c r="A1420" s="18" t="s">
        <v>1668</v>
      </c>
      <c r="B1420" s="29">
        <v>232.4</v>
      </c>
      <c r="C1420" s="29">
        <v>1</v>
      </c>
      <c r="D1420" s="29"/>
      <c r="E1420" s="29"/>
      <c r="F1420" s="29">
        <v>232.4</v>
      </c>
      <c r="G1420" s="29">
        <v>1</v>
      </c>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row>
    <row r="1421" spans="1:189" x14ac:dyDescent="0.3">
      <c r="A1421" s="18" t="s">
        <v>1688</v>
      </c>
      <c r="B1421" s="29">
        <v>232.4</v>
      </c>
      <c r="C1421" s="29">
        <v>1</v>
      </c>
      <c r="D1421" s="29"/>
      <c r="E1421" s="29"/>
      <c r="F1421" s="29">
        <v>232.4</v>
      </c>
      <c r="G1421" s="29">
        <v>1</v>
      </c>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row>
    <row r="1422" spans="1:189" x14ac:dyDescent="0.3">
      <c r="A1422" s="18" t="s">
        <v>5298</v>
      </c>
      <c r="B1422" s="29"/>
      <c r="C1422" s="29"/>
      <c r="D1422" s="29">
        <v>232.4</v>
      </c>
      <c r="E1422" s="29">
        <v>1</v>
      </c>
      <c r="F1422" s="29">
        <v>232.4</v>
      </c>
      <c r="G1422" s="29">
        <v>1</v>
      </c>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row>
    <row r="1423" spans="1:189" x14ac:dyDescent="0.3">
      <c r="A1423" s="18" t="s">
        <v>5557</v>
      </c>
      <c r="B1423" s="29"/>
      <c r="C1423" s="29"/>
      <c r="D1423" s="29">
        <v>232.4</v>
      </c>
      <c r="E1423" s="29">
        <v>1</v>
      </c>
      <c r="F1423" s="29">
        <v>232.4</v>
      </c>
      <c r="G1423" s="29">
        <v>1</v>
      </c>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row>
    <row r="1424" spans="1:189" x14ac:dyDescent="0.3">
      <c r="A1424" s="18" t="s">
        <v>2202</v>
      </c>
      <c r="B1424" s="29"/>
      <c r="C1424" s="29"/>
      <c r="D1424" s="29">
        <v>232.17000000000002</v>
      </c>
      <c r="E1424" s="29">
        <v>1</v>
      </c>
      <c r="F1424" s="29">
        <v>232.17000000000002</v>
      </c>
      <c r="G1424" s="29">
        <v>1</v>
      </c>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row>
    <row r="1425" spans="1:189" x14ac:dyDescent="0.3">
      <c r="A1425" s="18" t="s">
        <v>2272</v>
      </c>
      <c r="B1425" s="29"/>
      <c r="C1425" s="29"/>
      <c r="D1425" s="29">
        <v>232.17000000000002</v>
      </c>
      <c r="E1425" s="29">
        <v>1</v>
      </c>
      <c r="F1425" s="29">
        <v>232.17000000000002</v>
      </c>
      <c r="G1425" s="29">
        <v>1</v>
      </c>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row>
    <row r="1426" spans="1:189" x14ac:dyDescent="0.3">
      <c r="A1426" s="18" t="s">
        <v>2326</v>
      </c>
      <c r="B1426" s="29"/>
      <c r="C1426" s="29"/>
      <c r="D1426" s="29">
        <v>232.17000000000002</v>
      </c>
      <c r="E1426" s="29">
        <v>1</v>
      </c>
      <c r="F1426" s="29">
        <v>232.17000000000002</v>
      </c>
      <c r="G1426" s="29">
        <v>1</v>
      </c>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row>
    <row r="1427" spans="1:189" x14ac:dyDescent="0.3">
      <c r="A1427" s="18" t="s">
        <v>3123</v>
      </c>
      <c r="B1427" s="29"/>
      <c r="C1427" s="29"/>
      <c r="D1427" s="29">
        <v>232.17000000000002</v>
      </c>
      <c r="E1427" s="29">
        <v>1</v>
      </c>
      <c r="F1427" s="29">
        <v>232.17000000000002</v>
      </c>
      <c r="G1427" s="29">
        <v>1</v>
      </c>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row>
    <row r="1428" spans="1:189" x14ac:dyDescent="0.3">
      <c r="A1428" s="18" t="s">
        <v>2352</v>
      </c>
      <c r="B1428" s="29"/>
      <c r="C1428" s="29"/>
      <c r="D1428" s="29">
        <v>232.17000000000002</v>
      </c>
      <c r="E1428" s="29">
        <v>1</v>
      </c>
      <c r="F1428" s="29">
        <v>232.17000000000002</v>
      </c>
      <c r="G1428" s="29">
        <v>1</v>
      </c>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row>
    <row r="1429" spans="1:189" x14ac:dyDescent="0.3">
      <c r="A1429" s="18" t="s">
        <v>3161</v>
      </c>
      <c r="B1429" s="29"/>
      <c r="C1429" s="29"/>
      <c r="D1429" s="29">
        <v>232.17000000000002</v>
      </c>
      <c r="E1429" s="29">
        <v>1</v>
      </c>
      <c r="F1429" s="29">
        <v>232.17000000000002</v>
      </c>
      <c r="G1429" s="29">
        <v>1</v>
      </c>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row>
    <row r="1430" spans="1:189" x14ac:dyDescent="0.3">
      <c r="A1430" s="18" t="s">
        <v>3759</v>
      </c>
      <c r="B1430" s="29"/>
      <c r="C1430" s="29"/>
      <c r="D1430" s="29">
        <v>232.17000000000002</v>
      </c>
      <c r="E1430" s="29">
        <v>1</v>
      </c>
      <c r="F1430" s="29">
        <v>232.17000000000002</v>
      </c>
      <c r="G1430" s="29">
        <v>1</v>
      </c>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row>
    <row r="1431" spans="1:189" x14ac:dyDescent="0.3">
      <c r="A1431" s="18" t="s">
        <v>2078</v>
      </c>
      <c r="B1431" s="29">
        <v>232.17000000000002</v>
      </c>
      <c r="C1431" s="29">
        <v>1</v>
      </c>
      <c r="D1431" s="29"/>
      <c r="E1431" s="29"/>
      <c r="F1431" s="29">
        <v>232.17000000000002</v>
      </c>
      <c r="G1431" s="29">
        <v>1</v>
      </c>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row>
    <row r="1432" spans="1:189" x14ac:dyDescent="0.3">
      <c r="A1432" s="18" t="s">
        <v>3175</v>
      </c>
      <c r="B1432" s="29"/>
      <c r="C1432" s="29"/>
      <c r="D1432" s="29">
        <v>232.17000000000002</v>
      </c>
      <c r="E1432" s="29">
        <v>1</v>
      </c>
      <c r="F1432" s="29">
        <v>232.17000000000002</v>
      </c>
      <c r="G1432" s="29">
        <v>1</v>
      </c>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row>
    <row r="1433" spans="1:189" x14ac:dyDescent="0.3">
      <c r="A1433" s="18" t="s">
        <v>2288</v>
      </c>
      <c r="B1433" s="29"/>
      <c r="C1433" s="29"/>
      <c r="D1433" s="29">
        <v>232.17000000000002</v>
      </c>
      <c r="E1433" s="29">
        <v>1</v>
      </c>
      <c r="F1433" s="29">
        <v>232.17000000000002</v>
      </c>
      <c r="G1433" s="29">
        <v>1</v>
      </c>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c r="DY1433"/>
      <c r="DZ1433"/>
      <c r="EA1433"/>
      <c r="EB1433"/>
      <c r="EC1433"/>
      <c r="ED1433"/>
      <c r="EE1433"/>
      <c r="EF1433"/>
      <c r="EG1433"/>
      <c r="EH1433"/>
      <c r="EI1433"/>
      <c r="EJ1433"/>
      <c r="EK1433"/>
      <c r="EL1433"/>
      <c r="EM1433"/>
      <c r="EN1433"/>
      <c r="EO1433"/>
      <c r="EP1433"/>
      <c r="EQ1433"/>
      <c r="ER1433"/>
      <c r="ES1433"/>
      <c r="ET1433"/>
      <c r="EU1433"/>
      <c r="EV1433"/>
      <c r="EW1433"/>
      <c r="EX1433"/>
      <c r="EY1433"/>
      <c r="EZ1433"/>
      <c r="FA1433"/>
      <c r="FB1433"/>
      <c r="FC1433"/>
      <c r="FD1433"/>
      <c r="FE1433"/>
      <c r="FF1433"/>
      <c r="FG1433"/>
      <c r="FH1433"/>
      <c r="FI1433"/>
      <c r="FJ1433"/>
      <c r="FK1433"/>
      <c r="FL1433"/>
      <c r="FM1433"/>
      <c r="FN1433"/>
      <c r="FO1433"/>
      <c r="FP1433"/>
      <c r="FQ1433"/>
      <c r="FR1433"/>
      <c r="FS1433"/>
      <c r="FT1433"/>
      <c r="FU1433"/>
      <c r="FV1433"/>
      <c r="FW1433"/>
      <c r="FX1433"/>
      <c r="FY1433"/>
      <c r="FZ1433"/>
      <c r="GA1433"/>
      <c r="GB1433"/>
      <c r="GC1433"/>
      <c r="GD1433"/>
      <c r="GE1433"/>
      <c r="GF1433"/>
      <c r="GG1433"/>
    </row>
    <row r="1434" spans="1:189" x14ac:dyDescent="0.3">
      <c r="A1434" s="18" t="s">
        <v>1960</v>
      </c>
      <c r="B1434" s="29">
        <v>232.17000000000002</v>
      </c>
      <c r="C1434" s="29">
        <v>1</v>
      </c>
      <c r="D1434" s="29"/>
      <c r="E1434" s="29"/>
      <c r="F1434" s="29">
        <v>232.17000000000002</v>
      </c>
      <c r="G1434" s="29">
        <v>1</v>
      </c>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c r="DY1434"/>
      <c r="DZ1434"/>
      <c r="EA1434"/>
      <c r="EB1434"/>
      <c r="EC1434"/>
      <c r="ED1434"/>
      <c r="EE1434"/>
      <c r="EF1434"/>
      <c r="EG1434"/>
      <c r="EH1434"/>
      <c r="EI1434"/>
      <c r="EJ1434"/>
      <c r="EK1434"/>
      <c r="EL1434"/>
      <c r="EM1434"/>
      <c r="EN1434"/>
      <c r="EO1434"/>
      <c r="EP1434"/>
      <c r="EQ1434"/>
      <c r="ER1434"/>
      <c r="ES1434"/>
      <c r="ET1434"/>
      <c r="EU1434"/>
      <c r="EV1434"/>
      <c r="EW1434"/>
      <c r="EX1434"/>
      <c r="EY1434"/>
      <c r="EZ1434"/>
      <c r="FA1434"/>
      <c r="FB1434"/>
      <c r="FC1434"/>
      <c r="FD1434"/>
      <c r="FE1434"/>
      <c r="FF1434"/>
      <c r="FG1434"/>
      <c r="FH1434"/>
      <c r="FI1434"/>
      <c r="FJ1434"/>
      <c r="FK1434"/>
      <c r="FL1434"/>
      <c r="FM1434"/>
      <c r="FN1434"/>
      <c r="FO1434"/>
      <c r="FP1434"/>
      <c r="FQ1434"/>
      <c r="FR1434"/>
      <c r="FS1434"/>
      <c r="FT1434"/>
      <c r="FU1434"/>
      <c r="FV1434"/>
      <c r="FW1434"/>
      <c r="FX1434"/>
      <c r="FY1434"/>
      <c r="FZ1434"/>
      <c r="GA1434"/>
      <c r="GB1434"/>
      <c r="GC1434"/>
      <c r="GD1434"/>
      <c r="GE1434"/>
      <c r="GF1434"/>
      <c r="GG1434"/>
    </row>
    <row r="1435" spans="1:189" x14ac:dyDescent="0.3">
      <c r="A1435" s="18" t="s">
        <v>1966</v>
      </c>
      <c r="B1435" s="29">
        <v>232.17000000000002</v>
      </c>
      <c r="C1435" s="29">
        <v>1</v>
      </c>
      <c r="D1435" s="29"/>
      <c r="E1435" s="29"/>
      <c r="F1435" s="29">
        <v>232.17000000000002</v>
      </c>
      <c r="G1435" s="29">
        <v>1</v>
      </c>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c r="DY1435"/>
      <c r="DZ1435"/>
      <c r="EA1435"/>
      <c r="EB1435"/>
      <c r="EC1435"/>
      <c r="ED1435"/>
      <c r="EE1435"/>
      <c r="EF1435"/>
      <c r="EG1435"/>
      <c r="EH1435"/>
      <c r="EI1435"/>
      <c r="EJ1435"/>
      <c r="EK1435"/>
      <c r="EL1435"/>
      <c r="EM1435"/>
      <c r="EN1435"/>
      <c r="EO1435"/>
      <c r="EP1435"/>
      <c r="EQ1435"/>
      <c r="ER1435"/>
      <c r="ES1435"/>
      <c r="ET1435"/>
      <c r="EU1435"/>
      <c r="EV1435"/>
      <c r="EW1435"/>
      <c r="EX1435"/>
      <c r="EY1435"/>
      <c r="EZ1435"/>
      <c r="FA1435"/>
      <c r="FB1435"/>
      <c r="FC1435"/>
      <c r="FD1435"/>
      <c r="FE1435"/>
      <c r="FF1435"/>
      <c r="FG1435"/>
      <c r="FH1435"/>
      <c r="FI1435"/>
      <c r="FJ1435"/>
      <c r="FK1435"/>
      <c r="FL1435"/>
      <c r="FM1435"/>
      <c r="FN1435"/>
      <c r="FO1435"/>
      <c r="FP1435"/>
      <c r="FQ1435"/>
      <c r="FR1435"/>
      <c r="FS1435"/>
      <c r="FT1435"/>
      <c r="FU1435"/>
      <c r="FV1435"/>
      <c r="FW1435"/>
      <c r="FX1435"/>
      <c r="FY1435"/>
      <c r="FZ1435"/>
      <c r="GA1435"/>
      <c r="GB1435"/>
      <c r="GC1435"/>
      <c r="GD1435"/>
      <c r="GE1435"/>
      <c r="GF1435"/>
      <c r="GG1435"/>
    </row>
    <row r="1436" spans="1:189" x14ac:dyDescent="0.3">
      <c r="A1436" s="18" t="s">
        <v>2160</v>
      </c>
      <c r="B1436" s="29"/>
      <c r="C1436" s="29"/>
      <c r="D1436" s="29">
        <v>232.17000000000002</v>
      </c>
      <c r="E1436" s="29">
        <v>1</v>
      </c>
      <c r="F1436" s="29">
        <v>232.17000000000002</v>
      </c>
      <c r="G1436" s="29">
        <v>1</v>
      </c>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c r="DY1436"/>
      <c r="DZ1436"/>
      <c r="EA1436"/>
      <c r="EB1436"/>
      <c r="EC1436"/>
      <c r="ED1436"/>
      <c r="EE1436"/>
      <c r="EF1436"/>
      <c r="EG1436"/>
      <c r="EH1436"/>
      <c r="EI1436"/>
      <c r="EJ1436"/>
      <c r="EK1436"/>
      <c r="EL1436"/>
      <c r="EM1436"/>
      <c r="EN1436"/>
      <c r="EO1436"/>
      <c r="EP1436"/>
      <c r="EQ1436"/>
      <c r="ER1436"/>
      <c r="ES1436"/>
      <c r="ET1436"/>
      <c r="EU1436"/>
      <c r="EV1436"/>
      <c r="EW1436"/>
      <c r="EX1436"/>
      <c r="EY1436"/>
      <c r="EZ1436"/>
      <c r="FA1436"/>
      <c r="FB1436"/>
      <c r="FC1436"/>
      <c r="FD1436"/>
      <c r="FE1436"/>
      <c r="FF1436"/>
      <c r="FG1436"/>
      <c r="FH1436"/>
      <c r="FI1436"/>
      <c r="FJ1436"/>
      <c r="FK1436"/>
      <c r="FL1436"/>
      <c r="FM1436"/>
      <c r="FN1436"/>
      <c r="FO1436"/>
      <c r="FP1436"/>
      <c r="FQ1436"/>
      <c r="FR1436"/>
      <c r="FS1436"/>
      <c r="FT1436"/>
      <c r="FU1436"/>
      <c r="FV1436"/>
      <c r="FW1436"/>
      <c r="FX1436"/>
      <c r="FY1436"/>
      <c r="FZ1436"/>
      <c r="GA1436"/>
      <c r="GB1436"/>
      <c r="GC1436"/>
      <c r="GD1436"/>
      <c r="GE1436"/>
      <c r="GF1436"/>
      <c r="GG1436"/>
    </row>
    <row r="1437" spans="1:189" x14ac:dyDescent="0.3">
      <c r="A1437" s="18" t="s">
        <v>3757</v>
      </c>
      <c r="B1437" s="29"/>
      <c r="C1437" s="29"/>
      <c r="D1437" s="29">
        <v>232.17000000000002</v>
      </c>
      <c r="E1437" s="29">
        <v>1</v>
      </c>
      <c r="F1437" s="29">
        <v>232.17000000000002</v>
      </c>
      <c r="G1437" s="29">
        <v>1</v>
      </c>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c r="DY1437"/>
      <c r="DZ1437"/>
      <c r="EA1437"/>
      <c r="EB1437"/>
      <c r="EC1437"/>
      <c r="ED1437"/>
      <c r="EE1437"/>
      <c r="EF1437"/>
      <c r="EG1437"/>
      <c r="EH1437"/>
      <c r="EI1437"/>
      <c r="EJ1437"/>
      <c r="EK1437"/>
      <c r="EL1437"/>
      <c r="EM1437"/>
      <c r="EN1437"/>
      <c r="EO1437"/>
      <c r="EP1437"/>
      <c r="EQ1437"/>
      <c r="ER1437"/>
      <c r="ES1437"/>
      <c r="ET1437"/>
      <c r="EU1437"/>
      <c r="EV1437"/>
      <c r="EW1437"/>
      <c r="EX1437"/>
      <c r="EY1437"/>
      <c r="EZ1437"/>
      <c r="FA1437"/>
      <c r="FB1437"/>
      <c r="FC1437"/>
      <c r="FD1437"/>
      <c r="FE1437"/>
      <c r="FF1437"/>
      <c r="FG1437"/>
      <c r="FH1437"/>
      <c r="FI1437"/>
      <c r="FJ1437"/>
      <c r="FK1437"/>
      <c r="FL1437"/>
      <c r="FM1437"/>
      <c r="FN1437"/>
      <c r="FO1437"/>
      <c r="FP1437"/>
      <c r="FQ1437"/>
      <c r="FR1437"/>
      <c r="FS1437"/>
      <c r="FT1437"/>
      <c r="FU1437"/>
      <c r="FV1437"/>
      <c r="FW1437"/>
      <c r="FX1437"/>
      <c r="FY1437"/>
      <c r="FZ1437"/>
      <c r="GA1437"/>
      <c r="GB1437"/>
      <c r="GC1437"/>
      <c r="GD1437"/>
      <c r="GE1437"/>
      <c r="GF1437"/>
      <c r="GG1437"/>
    </row>
    <row r="1438" spans="1:189" x14ac:dyDescent="0.3">
      <c r="A1438" s="18" t="s">
        <v>3139</v>
      </c>
      <c r="B1438" s="29"/>
      <c r="C1438" s="29"/>
      <c r="D1438" s="29">
        <v>232.17000000000002</v>
      </c>
      <c r="E1438" s="29">
        <v>1</v>
      </c>
      <c r="F1438" s="29">
        <v>232.17000000000002</v>
      </c>
      <c r="G1438" s="29">
        <v>1</v>
      </c>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c r="DY1438"/>
      <c r="DZ1438"/>
      <c r="EA1438"/>
      <c r="EB1438"/>
      <c r="EC1438"/>
      <c r="ED1438"/>
      <c r="EE1438"/>
      <c r="EF1438"/>
      <c r="EG1438"/>
      <c r="EH1438"/>
      <c r="EI1438"/>
      <c r="EJ1438"/>
      <c r="EK1438"/>
      <c r="EL1438"/>
      <c r="EM1438"/>
      <c r="EN1438"/>
      <c r="EO1438"/>
      <c r="EP1438"/>
      <c r="EQ1438"/>
      <c r="ER1438"/>
      <c r="ES1438"/>
      <c r="ET1438"/>
      <c r="EU1438"/>
      <c r="EV1438"/>
      <c r="EW1438"/>
      <c r="EX1438"/>
      <c r="EY1438"/>
      <c r="EZ1438"/>
      <c r="FA1438"/>
      <c r="FB1438"/>
      <c r="FC1438"/>
      <c r="FD1438"/>
      <c r="FE1438"/>
      <c r="FF1438"/>
      <c r="FG1438"/>
      <c r="FH1438"/>
      <c r="FI1438"/>
      <c r="FJ1438"/>
      <c r="FK1438"/>
      <c r="FL1438"/>
      <c r="FM1438"/>
      <c r="FN1438"/>
      <c r="FO1438"/>
      <c r="FP1438"/>
      <c r="FQ1438"/>
      <c r="FR1438"/>
      <c r="FS1438"/>
      <c r="FT1438"/>
      <c r="FU1438"/>
      <c r="FV1438"/>
      <c r="FW1438"/>
      <c r="FX1438"/>
      <c r="FY1438"/>
      <c r="FZ1438"/>
      <c r="GA1438"/>
      <c r="GB1438"/>
      <c r="GC1438"/>
      <c r="GD1438"/>
      <c r="GE1438"/>
      <c r="GF1438"/>
      <c r="GG1438"/>
    </row>
    <row r="1439" spans="1:189" x14ac:dyDescent="0.3">
      <c r="A1439" s="18" t="s">
        <v>2328</v>
      </c>
      <c r="B1439" s="29"/>
      <c r="C1439" s="29"/>
      <c r="D1439" s="29">
        <v>232.17000000000002</v>
      </c>
      <c r="E1439" s="29">
        <v>1</v>
      </c>
      <c r="F1439" s="29">
        <v>232.17000000000002</v>
      </c>
      <c r="G1439" s="29">
        <v>1</v>
      </c>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c r="DY1439"/>
      <c r="DZ1439"/>
      <c r="EA1439"/>
      <c r="EB1439"/>
      <c r="EC1439"/>
      <c r="ED1439"/>
      <c r="EE1439"/>
      <c r="EF1439"/>
      <c r="EG1439"/>
      <c r="EH1439"/>
      <c r="EI1439"/>
      <c r="EJ1439"/>
      <c r="EK1439"/>
      <c r="EL1439"/>
      <c r="EM1439"/>
      <c r="EN1439"/>
      <c r="EO1439"/>
      <c r="EP1439"/>
      <c r="EQ1439"/>
      <c r="ER1439"/>
      <c r="ES1439"/>
      <c r="ET1439"/>
      <c r="EU1439"/>
      <c r="EV1439"/>
      <c r="EW1439"/>
      <c r="EX1439"/>
      <c r="EY1439"/>
      <c r="EZ1439"/>
      <c r="FA1439"/>
      <c r="FB1439"/>
      <c r="FC1439"/>
      <c r="FD1439"/>
      <c r="FE1439"/>
      <c r="FF1439"/>
      <c r="FG1439"/>
      <c r="FH1439"/>
      <c r="FI1439"/>
      <c r="FJ1439"/>
      <c r="FK1439"/>
      <c r="FL1439"/>
      <c r="FM1439"/>
      <c r="FN1439"/>
      <c r="FO1439"/>
      <c r="FP1439"/>
      <c r="FQ1439"/>
      <c r="FR1439"/>
      <c r="FS1439"/>
      <c r="FT1439"/>
      <c r="FU1439"/>
      <c r="FV1439"/>
      <c r="FW1439"/>
      <c r="FX1439"/>
      <c r="FY1439"/>
      <c r="FZ1439"/>
      <c r="GA1439"/>
      <c r="GB1439"/>
      <c r="GC1439"/>
      <c r="GD1439"/>
      <c r="GE1439"/>
      <c r="GF1439"/>
      <c r="GG1439"/>
    </row>
    <row r="1440" spans="1:189" x14ac:dyDescent="0.3">
      <c r="A1440" s="18" t="s">
        <v>1974</v>
      </c>
      <c r="B1440" s="29">
        <v>232.17000000000002</v>
      </c>
      <c r="C1440" s="29">
        <v>1</v>
      </c>
      <c r="D1440" s="29"/>
      <c r="E1440" s="29"/>
      <c r="F1440" s="29">
        <v>232.17000000000002</v>
      </c>
      <c r="G1440" s="29">
        <v>1</v>
      </c>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c r="DY1440"/>
      <c r="DZ1440"/>
      <c r="EA1440"/>
      <c r="EB1440"/>
      <c r="EC1440"/>
      <c r="ED1440"/>
      <c r="EE1440"/>
      <c r="EF1440"/>
      <c r="EG1440"/>
      <c r="EH1440"/>
      <c r="EI1440"/>
      <c r="EJ1440"/>
      <c r="EK1440"/>
      <c r="EL1440"/>
      <c r="EM1440"/>
      <c r="EN1440"/>
      <c r="EO1440"/>
      <c r="EP1440"/>
      <c r="EQ1440"/>
      <c r="ER1440"/>
      <c r="ES1440"/>
      <c r="ET1440"/>
      <c r="EU1440"/>
      <c r="EV1440"/>
      <c r="EW1440"/>
      <c r="EX1440"/>
      <c r="EY1440"/>
      <c r="EZ1440"/>
      <c r="FA1440"/>
      <c r="FB1440"/>
      <c r="FC1440"/>
      <c r="FD1440"/>
      <c r="FE1440"/>
      <c r="FF1440"/>
      <c r="FG1440"/>
      <c r="FH1440"/>
      <c r="FI1440"/>
      <c r="FJ1440"/>
      <c r="FK1440"/>
      <c r="FL1440"/>
      <c r="FM1440"/>
      <c r="FN1440"/>
      <c r="FO1440"/>
      <c r="FP1440"/>
      <c r="FQ1440"/>
      <c r="FR1440"/>
      <c r="FS1440"/>
      <c r="FT1440"/>
      <c r="FU1440"/>
      <c r="FV1440"/>
      <c r="FW1440"/>
      <c r="FX1440"/>
      <c r="FY1440"/>
      <c r="FZ1440"/>
      <c r="GA1440"/>
      <c r="GB1440"/>
      <c r="GC1440"/>
      <c r="GD1440"/>
      <c r="GE1440"/>
      <c r="GF1440"/>
      <c r="GG1440"/>
    </row>
    <row r="1441" spans="1:189" x14ac:dyDescent="0.3">
      <c r="A1441" s="18" t="s">
        <v>3661</v>
      </c>
      <c r="B1441" s="29"/>
      <c r="C1441" s="29"/>
      <c r="D1441" s="29">
        <v>232.17000000000002</v>
      </c>
      <c r="E1441" s="29">
        <v>1</v>
      </c>
      <c r="F1441" s="29">
        <v>232.17000000000002</v>
      </c>
      <c r="G1441" s="29">
        <v>1</v>
      </c>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c r="DY1441"/>
      <c r="DZ1441"/>
      <c r="EA1441"/>
      <c r="EB1441"/>
      <c r="EC1441"/>
      <c r="ED1441"/>
      <c r="EE1441"/>
      <c r="EF1441"/>
      <c r="EG1441"/>
      <c r="EH1441"/>
      <c r="EI1441"/>
      <c r="EJ1441"/>
      <c r="EK1441"/>
      <c r="EL1441"/>
      <c r="EM1441"/>
      <c r="EN1441"/>
      <c r="EO1441"/>
      <c r="EP1441"/>
      <c r="EQ1441"/>
      <c r="ER1441"/>
      <c r="ES1441"/>
      <c r="ET1441"/>
      <c r="EU1441"/>
      <c r="EV1441"/>
      <c r="EW1441"/>
      <c r="EX1441"/>
      <c r="EY1441"/>
      <c r="EZ1441"/>
      <c r="FA1441"/>
      <c r="FB1441"/>
      <c r="FC1441"/>
      <c r="FD1441"/>
      <c r="FE1441"/>
      <c r="FF1441"/>
      <c r="FG1441"/>
      <c r="FH1441"/>
      <c r="FI1441"/>
      <c r="FJ1441"/>
      <c r="FK1441"/>
      <c r="FL1441"/>
      <c r="FM1441"/>
      <c r="FN1441"/>
      <c r="FO1441"/>
      <c r="FP1441"/>
      <c r="FQ1441"/>
      <c r="FR1441"/>
      <c r="FS1441"/>
      <c r="FT1441"/>
      <c r="FU1441"/>
      <c r="FV1441"/>
      <c r="FW1441"/>
      <c r="FX1441"/>
      <c r="FY1441"/>
      <c r="FZ1441"/>
      <c r="GA1441"/>
      <c r="GB1441"/>
      <c r="GC1441"/>
      <c r="GD1441"/>
      <c r="GE1441"/>
      <c r="GF1441"/>
      <c r="GG1441"/>
    </row>
    <row r="1442" spans="1:189" x14ac:dyDescent="0.3">
      <c r="A1442" s="18" t="s">
        <v>3643</v>
      </c>
      <c r="B1442" s="29"/>
      <c r="C1442" s="29"/>
      <c r="D1442" s="29">
        <v>232.17000000000002</v>
      </c>
      <c r="E1442" s="29">
        <v>1</v>
      </c>
      <c r="F1442" s="29">
        <v>232.17000000000002</v>
      </c>
      <c r="G1442" s="29">
        <v>1</v>
      </c>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c r="DY1442"/>
      <c r="DZ1442"/>
      <c r="EA1442"/>
      <c r="EB1442"/>
      <c r="EC1442"/>
      <c r="ED1442"/>
      <c r="EE1442"/>
      <c r="EF1442"/>
      <c r="EG1442"/>
      <c r="EH1442"/>
      <c r="EI1442"/>
      <c r="EJ1442"/>
      <c r="EK1442"/>
      <c r="EL1442"/>
      <c r="EM1442"/>
      <c r="EN1442"/>
      <c r="EO1442"/>
      <c r="EP1442"/>
      <c r="EQ1442"/>
      <c r="ER1442"/>
      <c r="ES1442"/>
      <c r="ET1442"/>
      <c r="EU1442"/>
      <c r="EV1442"/>
      <c r="EW1442"/>
      <c r="EX1442"/>
      <c r="EY1442"/>
      <c r="EZ1442"/>
      <c r="FA1442"/>
      <c r="FB1442"/>
      <c r="FC1442"/>
      <c r="FD1442"/>
      <c r="FE1442"/>
      <c r="FF1442"/>
      <c r="FG1442"/>
      <c r="FH1442"/>
      <c r="FI1442"/>
      <c r="FJ1442"/>
      <c r="FK1442"/>
      <c r="FL1442"/>
      <c r="FM1442"/>
      <c r="FN1442"/>
      <c r="FO1442"/>
      <c r="FP1442"/>
      <c r="FQ1442"/>
      <c r="FR1442"/>
      <c r="FS1442"/>
      <c r="FT1442"/>
      <c r="FU1442"/>
      <c r="FV1442"/>
      <c r="FW1442"/>
      <c r="FX1442"/>
      <c r="FY1442"/>
      <c r="FZ1442"/>
      <c r="GA1442"/>
      <c r="GB1442"/>
      <c r="GC1442"/>
      <c r="GD1442"/>
      <c r="GE1442"/>
      <c r="GF1442"/>
      <c r="GG1442"/>
    </row>
    <row r="1443" spans="1:189" x14ac:dyDescent="0.3">
      <c r="A1443" s="18" t="s">
        <v>3555</v>
      </c>
      <c r="B1443" s="29"/>
      <c r="C1443" s="29"/>
      <c r="D1443" s="29">
        <v>232.17000000000002</v>
      </c>
      <c r="E1443" s="29">
        <v>1</v>
      </c>
      <c r="F1443" s="29">
        <v>232.17000000000002</v>
      </c>
      <c r="G1443" s="29">
        <v>1</v>
      </c>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c r="DY1443"/>
      <c r="DZ1443"/>
      <c r="EA1443"/>
      <c r="EB1443"/>
      <c r="EC1443"/>
      <c r="ED1443"/>
      <c r="EE1443"/>
      <c r="EF1443"/>
      <c r="EG1443"/>
      <c r="EH1443"/>
      <c r="EI1443"/>
      <c r="EJ1443"/>
      <c r="EK1443"/>
      <c r="EL1443"/>
      <c r="EM1443"/>
      <c r="EN1443"/>
      <c r="EO1443"/>
      <c r="EP1443"/>
      <c r="EQ1443"/>
      <c r="ER1443"/>
      <c r="ES1443"/>
      <c r="ET1443"/>
      <c r="EU1443"/>
      <c r="EV1443"/>
      <c r="EW1443"/>
      <c r="EX1443"/>
      <c r="EY1443"/>
      <c r="EZ1443"/>
      <c r="FA1443"/>
      <c r="FB1443"/>
      <c r="FC1443"/>
      <c r="FD1443"/>
      <c r="FE1443"/>
      <c r="FF1443"/>
      <c r="FG1443"/>
      <c r="FH1443"/>
      <c r="FI1443"/>
      <c r="FJ1443"/>
      <c r="FK1443"/>
      <c r="FL1443"/>
      <c r="FM1443"/>
      <c r="FN1443"/>
      <c r="FO1443"/>
      <c r="FP1443"/>
      <c r="FQ1443"/>
      <c r="FR1443"/>
      <c r="FS1443"/>
      <c r="FT1443"/>
      <c r="FU1443"/>
      <c r="FV1443"/>
      <c r="FW1443"/>
      <c r="FX1443"/>
      <c r="FY1443"/>
      <c r="FZ1443"/>
      <c r="GA1443"/>
      <c r="GB1443"/>
      <c r="GC1443"/>
      <c r="GD1443"/>
      <c r="GE1443"/>
      <c r="GF1443"/>
      <c r="GG1443"/>
    </row>
    <row r="1444" spans="1:189" x14ac:dyDescent="0.3">
      <c r="A1444" s="18" t="s">
        <v>3739</v>
      </c>
      <c r="B1444" s="29"/>
      <c r="C1444" s="29"/>
      <c r="D1444" s="29">
        <v>232.17000000000002</v>
      </c>
      <c r="E1444" s="29">
        <v>1</v>
      </c>
      <c r="F1444" s="29">
        <v>232.17000000000002</v>
      </c>
      <c r="G1444" s="29">
        <v>1</v>
      </c>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c r="DY1444"/>
      <c r="DZ1444"/>
      <c r="EA1444"/>
      <c r="EB1444"/>
      <c r="EC1444"/>
      <c r="ED1444"/>
      <c r="EE1444"/>
      <c r="EF1444"/>
      <c r="EG1444"/>
      <c r="EH1444"/>
      <c r="EI1444"/>
      <c r="EJ1444"/>
      <c r="EK1444"/>
      <c r="EL1444"/>
      <c r="EM1444"/>
      <c r="EN1444"/>
      <c r="EO1444"/>
      <c r="EP1444"/>
      <c r="EQ1444"/>
      <c r="ER1444"/>
      <c r="ES1444"/>
      <c r="ET1444"/>
      <c r="EU1444"/>
      <c r="EV1444"/>
      <c r="EW1444"/>
      <c r="EX1444"/>
      <c r="EY1444"/>
      <c r="EZ1444"/>
      <c r="FA1444"/>
      <c r="FB1444"/>
      <c r="FC1444"/>
      <c r="FD1444"/>
      <c r="FE1444"/>
      <c r="FF1444"/>
      <c r="FG1444"/>
      <c r="FH1444"/>
      <c r="FI1444"/>
      <c r="FJ1444"/>
      <c r="FK1444"/>
      <c r="FL1444"/>
      <c r="FM1444"/>
      <c r="FN1444"/>
      <c r="FO1444"/>
      <c r="FP1444"/>
      <c r="FQ1444"/>
      <c r="FR1444"/>
      <c r="FS1444"/>
      <c r="FT1444"/>
      <c r="FU1444"/>
      <c r="FV1444"/>
      <c r="FW1444"/>
      <c r="FX1444"/>
      <c r="FY1444"/>
      <c r="FZ1444"/>
      <c r="GA1444"/>
      <c r="GB1444"/>
      <c r="GC1444"/>
      <c r="GD1444"/>
      <c r="GE1444"/>
      <c r="GF1444"/>
      <c r="GG1444"/>
    </row>
    <row r="1445" spans="1:189" x14ac:dyDescent="0.3">
      <c r="A1445" s="18" t="s">
        <v>3721</v>
      </c>
      <c r="B1445" s="29"/>
      <c r="C1445" s="29"/>
      <c r="D1445" s="29">
        <v>232.17000000000002</v>
      </c>
      <c r="E1445" s="29">
        <v>1</v>
      </c>
      <c r="F1445" s="29">
        <v>232.17000000000002</v>
      </c>
      <c r="G1445" s="29">
        <v>1</v>
      </c>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c r="DY1445"/>
      <c r="DZ1445"/>
      <c r="EA1445"/>
      <c r="EB1445"/>
      <c r="EC1445"/>
      <c r="ED1445"/>
      <c r="EE1445"/>
      <c r="EF1445"/>
      <c r="EG1445"/>
      <c r="EH1445"/>
      <c r="EI1445"/>
      <c r="EJ1445"/>
      <c r="EK1445"/>
      <c r="EL1445"/>
      <c r="EM1445"/>
      <c r="EN1445"/>
      <c r="EO1445"/>
      <c r="EP1445"/>
      <c r="EQ1445"/>
      <c r="ER1445"/>
      <c r="ES1445"/>
      <c r="ET1445"/>
      <c r="EU1445"/>
      <c r="EV1445"/>
      <c r="EW1445"/>
      <c r="EX1445"/>
      <c r="EY1445"/>
      <c r="EZ1445"/>
      <c r="FA1445"/>
      <c r="FB1445"/>
      <c r="FC1445"/>
      <c r="FD1445"/>
      <c r="FE1445"/>
      <c r="FF1445"/>
      <c r="FG1445"/>
      <c r="FH1445"/>
      <c r="FI1445"/>
      <c r="FJ1445"/>
      <c r="FK1445"/>
      <c r="FL1445"/>
      <c r="FM1445"/>
      <c r="FN1445"/>
      <c r="FO1445"/>
      <c r="FP1445"/>
      <c r="FQ1445"/>
      <c r="FR1445"/>
      <c r="FS1445"/>
      <c r="FT1445"/>
      <c r="FU1445"/>
      <c r="FV1445"/>
      <c r="FW1445"/>
      <c r="FX1445"/>
      <c r="FY1445"/>
      <c r="FZ1445"/>
      <c r="GA1445"/>
      <c r="GB1445"/>
      <c r="GC1445"/>
      <c r="GD1445"/>
      <c r="GE1445"/>
      <c r="GF1445"/>
      <c r="GG1445"/>
    </row>
    <row r="1446" spans="1:189" x14ac:dyDescent="0.3">
      <c r="A1446" s="18" t="s">
        <v>4189</v>
      </c>
      <c r="B1446" s="29"/>
      <c r="C1446" s="29"/>
      <c r="D1446" s="29">
        <v>232.17000000000002</v>
      </c>
      <c r="E1446" s="29">
        <v>1</v>
      </c>
      <c r="F1446" s="29">
        <v>232.17000000000002</v>
      </c>
      <c r="G1446" s="29">
        <v>1</v>
      </c>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c r="DY1446"/>
      <c r="DZ1446"/>
      <c r="EA1446"/>
      <c r="EB1446"/>
      <c r="EC1446"/>
      <c r="ED1446"/>
      <c r="EE1446"/>
      <c r="EF1446"/>
      <c r="EG1446"/>
      <c r="EH1446"/>
      <c r="EI1446"/>
      <c r="EJ1446"/>
      <c r="EK1446"/>
      <c r="EL1446"/>
      <c r="EM1446"/>
      <c r="EN1446"/>
      <c r="EO1446"/>
      <c r="EP1446"/>
      <c r="EQ1446"/>
      <c r="ER1446"/>
      <c r="ES1446"/>
      <c r="ET1446"/>
      <c r="EU1446"/>
      <c r="EV1446"/>
      <c r="EW1446"/>
      <c r="EX1446"/>
      <c r="EY1446"/>
      <c r="EZ1446"/>
      <c r="FA1446"/>
      <c r="FB1446"/>
      <c r="FC1446"/>
      <c r="FD1446"/>
      <c r="FE1446"/>
      <c r="FF1446"/>
      <c r="FG1446"/>
      <c r="FH1446"/>
      <c r="FI1446"/>
      <c r="FJ1446"/>
      <c r="FK1446"/>
      <c r="FL1446"/>
      <c r="FM1446"/>
      <c r="FN1446"/>
      <c r="FO1446"/>
      <c r="FP1446"/>
      <c r="FQ1446"/>
      <c r="FR1446"/>
      <c r="FS1446"/>
      <c r="FT1446"/>
      <c r="FU1446"/>
      <c r="FV1446"/>
      <c r="FW1446"/>
      <c r="FX1446"/>
      <c r="FY1446"/>
      <c r="FZ1446"/>
      <c r="GA1446"/>
      <c r="GB1446"/>
      <c r="GC1446"/>
      <c r="GD1446"/>
      <c r="GE1446"/>
      <c r="GF1446"/>
      <c r="GG1446"/>
    </row>
    <row r="1447" spans="1:189" x14ac:dyDescent="0.3">
      <c r="A1447" s="18" t="s">
        <v>4177</v>
      </c>
      <c r="B1447" s="29"/>
      <c r="C1447" s="29"/>
      <c r="D1447" s="29">
        <v>232.17000000000002</v>
      </c>
      <c r="E1447" s="29">
        <v>1</v>
      </c>
      <c r="F1447" s="29">
        <v>232.17000000000002</v>
      </c>
      <c r="G1447" s="29">
        <v>1</v>
      </c>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c r="DY1447"/>
      <c r="DZ1447"/>
      <c r="EA1447"/>
      <c r="EB1447"/>
      <c r="EC1447"/>
      <c r="ED1447"/>
      <c r="EE1447"/>
      <c r="EF1447"/>
      <c r="EG1447"/>
      <c r="EH1447"/>
      <c r="EI1447"/>
      <c r="EJ1447"/>
      <c r="EK1447"/>
      <c r="EL1447"/>
      <c r="EM1447"/>
      <c r="EN1447"/>
      <c r="EO1447"/>
      <c r="EP1447"/>
      <c r="EQ1447"/>
      <c r="ER1447"/>
      <c r="ES1447"/>
      <c r="ET1447"/>
      <c r="EU1447"/>
      <c r="EV1447"/>
      <c r="EW1447"/>
      <c r="EX1447"/>
      <c r="EY1447"/>
      <c r="EZ1447"/>
      <c r="FA1447"/>
      <c r="FB1447"/>
      <c r="FC1447"/>
      <c r="FD1447"/>
      <c r="FE1447"/>
      <c r="FF1447"/>
      <c r="FG1447"/>
      <c r="FH1447"/>
      <c r="FI1447"/>
      <c r="FJ1447"/>
      <c r="FK1447"/>
      <c r="FL1447"/>
      <c r="FM1447"/>
      <c r="FN1447"/>
      <c r="FO1447"/>
      <c r="FP1447"/>
      <c r="FQ1447"/>
      <c r="FR1447"/>
      <c r="FS1447"/>
      <c r="FT1447"/>
      <c r="FU1447"/>
      <c r="FV1447"/>
      <c r="FW1447"/>
      <c r="FX1447"/>
      <c r="FY1447"/>
      <c r="FZ1447"/>
      <c r="GA1447"/>
      <c r="GB1447"/>
      <c r="GC1447"/>
      <c r="GD1447"/>
      <c r="GE1447"/>
      <c r="GF1447"/>
      <c r="GG1447"/>
    </row>
    <row r="1448" spans="1:189" x14ac:dyDescent="0.3">
      <c r="A1448" s="18" t="s">
        <v>4191</v>
      </c>
      <c r="B1448" s="29"/>
      <c r="C1448" s="29"/>
      <c r="D1448" s="29">
        <v>232.17000000000002</v>
      </c>
      <c r="E1448" s="29">
        <v>1</v>
      </c>
      <c r="F1448" s="29">
        <v>232.17000000000002</v>
      </c>
      <c r="G1448" s="29">
        <v>1</v>
      </c>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c r="DY1448"/>
      <c r="DZ1448"/>
      <c r="EA1448"/>
      <c r="EB1448"/>
      <c r="EC1448"/>
      <c r="ED1448"/>
      <c r="EE1448"/>
      <c r="EF1448"/>
      <c r="EG1448"/>
      <c r="EH1448"/>
      <c r="EI1448"/>
      <c r="EJ1448"/>
      <c r="EK1448"/>
      <c r="EL1448"/>
      <c r="EM1448"/>
      <c r="EN1448"/>
      <c r="EO1448"/>
      <c r="EP1448"/>
      <c r="EQ1448"/>
      <c r="ER1448"/>
      <c r="ES1448"/>
      <c r="ET1448"/>
      <c r="EU1448"/>
      <c r="EV1448"/>
      <c r="EW1448"/>
      <c r="EX1448"/>
      <c r="EY1448"/>
      <c r="EZ1448"/>
      <c r="FA1448"/>
      <c r="FB1448"/>
      <c r="FC1448"/>
      <c r="FD1448"/>
      <c r="FE1448"/>
      <c r="FF1448"/>
      <c r="FG1448"/>
      <c r="FH1448"/>
      <c r="FI1448"/>
      <c r="FJ1448"/>
      <c r="FK1448"/>
      <c r="FL1448"/>
      <c r="FM1448"/>
      <c r="FN1448"/>
      <c r="FO1448"/>
      <c r="FP1448"/>
      <c r="FQ1448"/>
      <c r="FR1448"/>
      <c r="FS1448"/>
      <c r="FT1448"/>
      <c r="FU1448"/>
      <c r="FV1448"/>
      <c r="FW1448"/>
      <c r="FX1448"/>
      <c r="FY1448"/>
      <c r="FZ1448"/>
      <c r="GA1448"/>
      <c r="GB1448"/>
      <c r="GC1448"/>
      <c r="GD1448"/>
      <c r="GE1448"/>
      <c r="GF1448"/>
      <c r="GG1448"/>
    </row>
    <row r="1449" spans="1:189" x14ac:dyDescent="0.3">
      <c r="A1449" s="18" t="s">
        <v>4187</v>
      </c>
      <c r="B1449" s="29"/>
      <c r="C1449" s="29"/>
      <c r="D1449" s="29">
        <v>232.17000000000002</v>
      </c>
      <c r="E1449" s="29">
        <v>1</v>
      </c>
      <c r="F1449" s="29">
        <v>232.17000000000002</v>
      </c>
      <c r="G1449" s="29">
        <v>1</v>
      </c>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c r="DY1449"/>
      <c r="DZ1449"/>
      <c r="EA1449"/>
      <c r="EB1449"/>
      <c r="EC1449"/>
      <c r="ED1449"/>
      <c r="EE1449"/>
      <c r="EF1449"/>
      <c r="EG1449"/>
      <c r="EH1449"/>
      <c r="EI1449"/>
      <c r="EJ1449"/>
      <c r="EK1449"/>
      <c r="EL1449"/>
      <c r="EM1449"/>
      <c r="EN1449"/>
      <c r="EO1449"/>
      <c r="EP1449"/>
      <c r="EQ1449"/>
      <c r="ER1449"/>
      <c r="ES1449"/>
      <c r="ET1449"/>
      <c r="EU1449"/>
      <c r="EV1449"/>
      <c r="EW1449"/>
      <c r="EX1449"/>
      <c r="EY1449"/>
      <c r="EZ1449"/>
      <c r="FA1449"/>
      <c r="FB1449"/>
      <c r="FC1449"/>
      <c r="FD1449"/>
      <c r="FE1449"/>
      <c r="FF1449"/>
      <c r="FG1449"/>
      <c r="FH1449"/>
      <c r="FI1449"/>
      <c r="FJ1449"/>
      <c r="FK1449"/>
      <c r="FL1449"/>
      <c r="FM1449"/>
      <c r="FN1449"/>
      <c r="FO1449"/>
      <c r="FP1449"/>
      <c r="FQ1449"/>
      <c r="FR1449"/>
      <c r="FS1449"/>
      <c r="FT1449"/>
      <c r="FU1449"/>
      <c r="FV1449"/>
      <c r="FW1449"/>
      <c r="FX1449"/>
      <c r="FY1449"/>
      <c r="FZ1449"/>
      <c r="GA1449"/>
      <c r="GB1449"/>
      <c r="GC1449"/>
      <c r="GD1449"/>
      <c r="GE1449"/>
      <c r="GF1449"/>
      <c r="GG1449"/>
    </row>
    <row r="1450" spans="1:189" x14ac:dyDescent="0.3">
      <c r="A1450" s="18" t="s">
        <v>1930</v>
      </c>
      <c r="B1450" s="29">
        <v>232.17000000000002</v>
      </c>
      <c r="C1450" s="29">
        <v>1</v>
      </c>
      <c r="D1450" s="29"/>
      <c r="E1450" s="29"/>
      <c r="F1450" s="29">
        <v>232.17000000000002</v>
      </c>
      <c r="G1450" s="29">
        <v>1</v>
      </c>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c r="DY1450"/>
      <c r="DZ1450"/>
      <c r="EA1450"/>
      <c r="EB1450"/>
      <c r="EC1450"/>
      <c r="ED1450"/>
      <c r="EE1450"/>
      <c r="EF1450"/>
      <c r="EG1450"/>
      <c r="EH1450"/>
      <c r="EI1450"/>
      <c r="EJ1450"/>
      <c r="EK1450"/>
      <c r="EL1450"/>
      <c r="EM1450"/>
      <c r="EN1450"/>
      <c r="EO1450"/>
      <c r="EP1450"/>
      <c r="EQ1450"/>
      <c r="ER1450"/>
      <c r="ES1450"/>
      <c r="ET1450"/>
      <c r="EU1450"/>
      <c r="EV1450"/>
      <c r="EW1450"/>
      <c r="EX1450"/>
      <c r="EY1450"/>
      <c r="EZ1450"/>
      <c r="FA1450"/>
      <c r="FB1450"/>
      <c r="FC1450"/>
      <c r="FD1450"/>
      <c r="FE1450"/>
      <c r="FF1450"/>
      <c r="FG1450"/>
      <c r="FH1450"/>
      <c r="FI1450"/>
      <c r="FJ1450"/>
      <c r="FK1450"/>
      <c r="FL1450"/>
      <c r="FM1450"/>
      <c r="FN1450"/>
      <c r="FO1450"/>
      <c r="FP1450"/>
      <c r="FQ1450"/>
      <c r="FR1450"/>
      <c r="FS1450"/>
      <c r="FT1450"/>
      <c r="FU1450"/>
      <c r="FV1450"/>
      <c r="FW1450"/>
      <c r="FX1450"/>
      <c r="FY1450"/>
      <c r="FZ1450"/>
      <c r="GA1450"/>
      <c r="GB1450"/>
      <c r="GC1450"/>
      <c r="GD1450"/>
      <c r="GE1450"/>
      <c r="GF1450"/>
      <c r="GG1450"/>
    </row>
    <row r="1451" spans="1:189" x14ac:dyDescent="0.3">
      <c r="A1451" s="18" t="s">
        <v>3075</v>
      </c>
      <c r="B1451" s="29"/>
      <c r="C1451" s="29"/>
      <c r="D1451" s="29">
        <v>232.17000000000002</v>
      </c>
      <c r="E1451" s="29">
        <v>1</v>
      </c>
      <c r="F1451" s="29">
        <v>232.17000000000002</v>
      </c>
      <c r="G1451" s="29">
        <v>1</v>
      </c>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c r="DY1451"/>
      <c r="DZ1451"/>
      <c r="EA1451"/>
      <c r="EB1451"/>
      <c r="EC1451"/>
      <c r="ED1451"/>
      <c r="EE1451"/>
      <c r="EF1451"/>
      <c r="EG1451"/>
      <c r="EH1451"/>
      <c r="EI1451"/>
      <c r="EJ1451"/>
      <c r="EK1451"/>
      <c r="EL1451"/>
      <c r="EM1451"/>
      <c r="EN1451"/>
      <c r="EO1451"/>
      <c r="EP1451"/>
      <c r="EQ1451"/>
      <c r="ER1451"/>
      <c r="ES1451"/>
      <c r="ET1451"/>
      <c r="EU1451"/>
      <c r="EV1451"/>
      <c r="EW1451"/>
      <c r="EX1451"/>
      <c r="EY1451"/>
      <c r="EZ1451"/>
      <c r="FA1451"/>
      <c r="FB1451"/>
      <c r="FC1451"/>
      <c r="FD1451"/>
      <c r="FE1451"/>
      <c r="FF1451"/>
      <c r="FG1451"/>
      <c r="FH1451"/>
      <c r="FI1451"/>
      <c r="FJ1451"/>
      <c r="FK1451"/>
      <c r="FL1451"/>
      <c r="FM1451"/>
      <c r="FN1451"/>
      <c r="FO1451"/>
      <c r="FP1451"/>
      <c r="FQ1451"/>
      <c r="FR1451"/>
      <c r="FS1451"/>
      <c r="FT1451"/>
      <c r="FU1451"/>
      <c r="FV1451"/>
      <c r="FW1451"/>
      <c r="FX1451"/>
      <c r="FY1451"/>
      <c r="FZ1451"/>
      <c r="GA1451"/>
      <c r="GB1451"/>
      <c r="GC1451"/>
      <c r="GD1451"/>
      <c r="GE1451"/>
      <c r="GF1451"/>
      <c r="GG1451"/>
    </row>
    <row r="1452" spans="1:189" x14ac:dyDescent="0.3">
      <c r="A1452" s="18" t="s">
        <v>4067</v>
      </c>
      <c r="B1452" s="29"/>
      <c r="C1452" s="29"/>
      <c r="D1452" s="29">
        <v>232.17000000000002</v>
      </c>
      <c r="E1452" s="29">
        <v>1</v>
      </c>
      <c r="F1452" s="29">
        <v>232.17000000000002</v>
      </c>
      <c r="G1452" s="29">
        <v>1</v>
      </c>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c r="DY1452"/>
      <c r="DZ1452"/>
      <c r="EA1452"/>
      <c r="EB1452"/>
      <c r="EC1452"/>
      <c r="ED1452"/>
      <c r="EE1452"/>
      <c r="EF1452"/>
      <c r="EG1452"/>
      <c r="EH1452"/>
      <c r="EI1452"/>
      <c r="EJ1452"/>
      <c r="EK1452"/>
      <c r="EL1452"/>
      <c r="EM1452"/>
      <c r="EN1452"/>
      <c r="EO1452"/>
      <c r="EP1452"/>
      <c r="EQ1452"/>
      <c r="ER1452"/>
      <c r="ES1452"/>
      <c r="ET1452"/>
      <c r="EU1452"/>
      <c r="EV1452"/>
      <c r="EW1452"/>
      <c r="EX1452"/>
      <c r="EY1452"/>
      <c r="EZ1452"/>
      <c r="FA1452"/>
      <c r="FB1452"/>
      <c r="FC1452"/>
      <c r="FD1452"/>
      <c r="FE1452"/>
      <c r="FF1452"/>
      <c r="FG1452"/>
      <c r="FH1452"/>
      <c r="FI1452"/>
      <c r="FJ1452"/>
      <c r="FK1452"/>
      <c r="FL1452"/>
      <c r="FM1452"/>
      <c r="FN1452"/>
      <c r="FO1452"/>
      <c r="FP1452"/>
      <c r="FQ1452"/>
      <c r="FR1452"/>
      <c r="FS1452"/>
      <c r="FT1452"/>
      <c r="FU1452"/>
      <c r="FV1452"/>
      <c r="FW1452"/>
      <c r="FX1452"/>
      <c r="FY1452"/>
      <c r="FZ1452"/>
      <c r="GA1452"/>
      <c r="GB1452"/>
      <c r="GC1452"/>
      <c r="GD1452"/>
      <c r="GE1452"/>
      <c r="GF1452"/>
      <c r="GG1452"/>
    </row>
    <row r="1453" spans="1:189" x14ac:dyDescent="0.3">
      <c r="A1453" s="18" t="s">
        <v>1926</v>
      </c>
      <c r="B1453" s="29">
        <v>232.17000000000002</v>
      </c>
      <c r="C1453" s="29">
        <v>1</v>
      </c>
      <c r="D1453" s="29"/>
      <c r="E1453" s="29"/>
      <c r="F1453" s="29">
        <v>232.17000000000002</v>
      </c>
      <c r="G1453" s="29">
        <v>1</v>
      </c>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c r="DY1453"/>
      <c r="DZ1453"/>
      <c r="EA1453"/>
      <c r="EB1453"/>
      <c r="EC1453"/>
      <c r="ED1453"/>
      <c r="EE1453"/>
      <c r="EF1453"/>
      <c r="EG1453"/>
      <c r="EH1453"/>
      <c r="EI1453"/>
      <c r="EJ1453"/>
      <c r="EK1453"/>
      <c r="EL1453"/>
      <c r="EM1453"/>
      <c r="EN1453"/>
      <c r="EO1453"/>
      <c r="EP1453"/>
      <c r="EQ1453"/>
      <c r="ER1453"/>
      <c r="ES1453"/>
      <c r="ET1453"/>
      <c r="EU1453"/>
      <c r="EV1453"/>
      <c r="EW1453"/>
      <c r="EX1453"/>
      <c r="EY1453"/>
      <c r="EZ1453"/>
      <c r="FA1453"/>
      <c r="FB1453"/>
      <c r="FC1453"/>
      <c r="FD1453"/>
      <c r="FE1453"/>
      <c r="FF1453"/>
      <c r="FG1453"/>
      <c r="FH1453"/>
      <c r="FI1453"/>
      <c r="FJ1453"/>
      <c r="FK1453"/>
      <c r="FL1453"/>
      <c r="FM1453"/>
      <c r="FN1453"/>
      <c r="FO1453"/>
      <c r="FP1453"/>
      <c r="FQ1453"/>
      <c r="FR1453"/>
      <c r="FS1453"/>
      <c r="FT1453"/>
      <c r="FU1453"/>
      <c r="FV1453"/>
      <c r="FW1453"/>
      <c r="FX1453"/>
      <c r="FY1453"/>
      <c r="FZ1453"/>
      <c r="GA1453"/>
      <c r="GB1453"/>
      <c r="GC1453"/>
      <c r="GD1453"/>
      <c r="GE1453"/>
      <c r="GF1453"/>
      <c r="GG1453"/>
    </row>
    <row r="1454" spans="1:189" x14ac:dyDescent="0.3">
      <c r="A1454" s="18" t="s">
        <v>3077</v>
      </c>
      <c r="B1454" s="29"/>
      <c r="C1454" s="29"/>
      <c r="D1454" s="29">
        <v>232.17000000000002</v>
      </c>
      <c r="E1454" s="29">
        <v>1</v>
      </c>
      <c r="F1454" s="29">
        <v>232.17000000000002</v>
      </c>
      <c r="G1454" s="29">
        <v>1</v>
      </c>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c r="DY1454"/>
      <c r="DZ1454"/>
      <c r="EA1454"/>
      <c r="EB1454"/>
      <c r="EC1454"/>
      <c r="ED1454"/>
      <c r="EE1454"/>
      <c r="EF1454"/>
      <c r="EG1454"/>
      <c r="EH1454"/>
      <c r="EI1454"/>
      <c r="EJ1454"/>
      <c r="EK1454"/>
      <c r="EL1454"/>
      <c r="EM1454"/>
      <c r="EN1454"/>
      <c r="EO1454"/>
      <c r="EP1454"/>
      <c r="EQ1454"/>
      <c r="ER1454"/>
      <c r="ES1454"/>
      <c r="ET1454"/>
      <c r="EU1454"/>
      <c r="EV1454"/>
      <c r="EW1454"/>
      <c r="EX1454"/>
      <c r="EY1454"/>
      <c r="EZ1454"/>
      <c r="FA1454"/>
      <c r="FB1454"/>
      <c r="FC1454"/>
      <c r="FD1454"/>
      <c r="FE1454"/>
      <c r="FF1454"/>
      <c r="FG1454"/>
      <c r="FH1454"/>
      <c r="FI1454"/>
      <c r="FJ1454"/>
      <c r="FK1454"/>
      <c r="FL1454"/>
      <c r="FM1454"/>
      <c r="FN1454"/>
      <c r="FO1454"/>
      <c r="FP1454"/>
      <c r="FQ1454"/>
      <c r="FR1454"/>
      <c r="FS1454"/>
      <c r="FT1454"/>
      <c r="FU1454"/>
      <c r="FV1454"/>
      <c r="FW1454"/>
      <c r="FX1454"/>
      <c r="FY1454"/>
      <c r="FZ1454"/>
      <c r="GA1454"/>
      <c r="GB1454"/>
      <c r="GC1454"/>
      <c r="GD1454"/>
      <c r="GE1454"/>
      <c r="GF1454"/>
      <c r="GG1454"/>
    </row>
    <row r="1455" spans="1:189" x14ac:dyDescent="0.3">
      <c r="A1455" s="18" t="s">
        <v>2624</v>
      </c>
      <c r="B1455" s="29"/>
      <c r="C1455" s="29"/>
      <c r="D1455" s="29">
        <v>232.17000000000002</v>
      </c>
      <c r="E1455" s="29">
        <v>1</v>
      </c>
      <c r="F1455" s="29">
        <v>232.17000000000002</v>
      </c>
      <c r="G1455" s="29">
        <v>1</v>
      </c>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c r="DY1455"/>
      <c r="DZ1455"/>
      <c r="EA1455"/>
      <c r="EB1455"/>
      <c r="EC1455"/>
      <c r="ED1455"/>
      <c r="EE1455"/>
      <c r="EF1455"/>
      <c r="EG1455"/>
      <c r="EH1455"/>
      <c r="EI1455"/>
      <c r="EJ1455"/>
      <c r="EK1455"/>
      <c r="EL1455"/>
      <c r="EM1455"/>
      <c r="EN1455"/>
      <c r="EO1455"/>
      <c r="EP1455"/>
      <c r="EQ1455"/>
      <c r="ER1455"/>
      <c r="ES1455"/>
      <c r="ET1455"/>
      <c r="EU1455"/>
      <c r="EV1455"/>
      <c r="EW1455"/>
      <c r="EX1455"/>
      <c r="EY1455"/>
      <c r="EZ1455"/>
      <c r="FA1455"/>
      <c r="FB1455"/>
      <c r="FC1455"/>
      <c r="FD1455"/>
      <c r="FE1455"/>
      <c r="FF1455"/>
      <c r="FG1455"/>
      <c r="FH1455"/>
      <c r="FI1455"/>
      <c r="FJ1455"/>
      <c r="FK1455"/>
      <c r="FL1455"/>
      <c r="FM1455"/>
      <c r="FN1455"/>
      <c r="FO1455"/>
      <c r="FP1455"/>
      <c r="FQ1455"/>
      <c r="FR1455"/>
      <c r="FS1455"/>
      <c r="FT1455"/>
      <c r="FU1455"/>
      <c r="FV1455"/>
      <c r="FW1455"/>
      <c r="FX1455"/>
      <c r="FY1455"/>
      <c r="FZ1455"/>
      <c r="GA1455"/>
      <c r="GB1455"/>
      <c r="GC1455"/>
      <c r="GD1455"/>
      <c r="GE1455"/>
      <c r="GF1455"/>
      <c r="GG1455"/>
    </row>
    <row r="1456" spans="1:189" x14ac:dyDescent="0.3">
      <c r="A1456" s="18" t="s">
        <v>2983</v>
      </c>
      <c r="B1456" s="29"/>
      <c r="C1456" s="29"/>
      <c r="D1456" s="29">
        <v>232.17000000000002</v>
      </c>
      <c r="E1456" s="29">
        <v>1</v>
      </c>
      <c r="F1456" s="29">
        <v>232.17000000000002</v>
      </c>
      <c r="G1456" s="29">
        <v>1</v>
      </c>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c r="DY1456"/>
      <c r="DZ1456"/>
      <c r="EA1456"/>
      <c r="EB1456"/>
      <c r="EC1456"/>
      <c r="ED1456"/>
      <c r="EE1456"/>
      <c r="EF1456"/>
      <c r="EG1456"/>
      <c r="EH1456"/>
      <c r="EI1456"/>
      <c r="EJ1456"/>
      <c r="EK1456"/>
      <c r="EL1456"/>
      <c r="EM1456"/>
      <c r="EN1456"/>
      <c r="EO1456"/>
      <c r="EP1456"/>
      <c r="EQ1456"/>
      <c r="ER1456"/>
      <c r="ES1456"/>
      <c r="ET1456"/>
      <c r="EU1456"/>
      <c r="EV1456"/>
      <c r="EW1456"/>
      <c r="EX1456"/>
      <c r="EY1456"/>
      <c r="EZ1456"/>
      <c r="FA1456"/>
      <c r="FB1456"/>
      <c r="FC1456"/>
      <c r="FD1456"/>
      <c r="FE1456"/>
      <c r="FF1456"/>
      <c r="FG1456"/>
      <c r="FH1456"/>
      <c r="FI1456"/>
      <c r="FJ1456"/>
      <c r="FK1456"/>
      <c r="FL1456"/>
      <c r="FM1456"/>
      <c r="FN1456"/>
      <c r="FO1456"/>
      <c r="FP1456"/>
      <c r="FQ1456"/>
      <c r="FR1456"/>
      <c r="FS1456"/>
      <c r="FT1456"/>
      <c r="FU1456"/>
      <c r="FV1456"/>
      <c r="FW1456"/>
      <c r="FX1456"/>
      <c r="FY1456"/>
      <c r="FZ1456"/>
      <c r="GA1456"/>
      <c r="GB1456"/>
      <c r="GC1456"/>
      <c r="GD1456"/>
      <c r="GE1456"/>
      <c r="GF1456"/>
      <c r="GG1456"/>
    </row>
    <row r="1457" spans="1:189" x14ac:dyDescent="0.3">
      <c r="A1457" s="18" t="s">
        <v>3003</v>
      </c>
      <c r="B1457" s="29"/>
      <c r="C1457" s="29"/>
      <c r="D1457" s="29">
        <v>232.17000000000002</v>
      </c>
      <c r="E1457" s="29">
        <v>1</v>
      </c>
      <c r="F1457" s="29">
        <v>232.17000000000002</v>
      </c>
      <c r="G1457" s="29">
        <v>1</v>
      </c>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c r="DY1457"/>
      <c r="DZ1457"/>
      <c r="EA1457"/>
      <c r="EB1457"/>
      <c r="EC1457"/>
      <c r="ED1457"/>
      <c r="EE1457"/>
      <c r="EF1457"/>
      <c r="EG1457"/>
      <c r="EH1457"/>
      <c r="EI1457"/>
      <c r="EJ1457"/>
      <c r="EK1457"/>
      <c r="EL1457"/>
      <c r="EM1457"/>
      <c r="EN1457"/>
      <c r="EO1457"/>
      <c r="EP1457"/>
      <c r="EQ1457"/>
      <c r="ER1457"/>
      <c r="ES1457"/>
      <c r="ET1457"/>
      <c r="EU1457"/>
      <c r="EV1457"/>
      <c r="EW1457"/>
      <c r="EX1457"/>
      <c r="EY1457"/>
      <c r="EZ1457"/>
      <c r="FA1457"/>
      <c r="FB1457"/>
      <c r="FC1457"/>
      <c r="FD1457"/>
      <c r="FE1457"/>
      <c r="FF1457"/>
      <c r="FG1457"/>
      <c r="FH1457"/>
      <c r="FI1457"/>
      <c r="FJ1457"/>
      <c r="FK1457"/>
      <c r="FL1457"/>
      <c r="FM1457"/>
      <c r="FN1457"/>
      <c r="FO1457"/>
      <c r="FP1457"/>
      <c r="FQ1457"/>
      <c r="FR1457"/>
      <c r="FS1457"/>
      <c r="FT1457"/>
      <c r="FU1457"/>
      <c r="FV1457"/>
      <c r="FW1457"/>
      <c r="FX1457"/>
      <c r="FY1457"/>
      <c r="FZ1457"/>
      <c r="GA1457"/>
      <c r="GB1457"/>
      <c r="GC1457"/>
      <c r="GD1457"/>
      <c r="GE1457"/>
      <c r="GF1457"/>
      <c r="GG1457"/>
    </row>
    <row r="1458" spans="1:189" x14ac:dyDescent="0.3">
      <c r="A1458" s="18" t="s">
        <v>3941</v>
      </c>
      <c r="B1458" s="29"/>
      <c r="C1458" s="29"/>
      <c r="D1458" s="29">
        <v>232.17000000000002</v>
      </c>
      <c r="E1458" s="29">
        <v>1</v>
      </c>
      <c r="F1458" s="29">
        <v>232.17000000000002</v>
      </c>
      <c r="G1458" s="29">
        <v>1</v>
      </c>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c r="DY1458"/>
      <c r="DZ1458"/>
      <c r="EA1458"/>
      <c r="EB1458"/>
      <c r="EC1458"/>
      <c r="ED1458"/>
      <c r="EE1458"/>
      <c r="EF1458"/>
      <c r="EG1458"/>
      <c r="EH1458"/>
      <c r="EI1458"/>
      <c r="EJ1458"/>
      <c r="EK1458"/>
      <c r="EL1458"/>
      <c r="EM1458"/>
      <c r="EN1458"/>
      <c r="EO1458"/>
      <c r="EP1458"/>
      <c r="EQ1458"/>
      <c r="ER1458"/>
      <c r="ES1458"/>
      <c r="ET1458"/>
      <c r="EU1458"/>
      <c r="EV1458"/>
      <c r="EW1458"/>
      <c r="EX1458"/>
      <c r="EY1458"/>
      <c r="EZ1458"/>
      <c r="FA1458"/>
      <c r="FB1458"/>
      <c r="FC1458"/>
      <c r="FD1458"/>
      <c r="FE1458"/>
      <c r="FF1458"/>
      <c r="FG1458"/>
      <c r="FH1458"/>
      <c r="FI1458"/>
      <c r="FJ1458"/>
      <c r="FK1458"/>
      <c r="FL1458"/>
      <c r="FM1458"/>
      <c r="FN1458"/>
      <c r="FO1458"/>
      <c r="FP1458"/>
      <c r="FQ1458"/>
      <c r="FR1458"/>
      <c r="FS1458"/>
      <c r="FT1458"/>
      <c r="FU1458"/>
      <c r="FV1458"/>
      <c r="FW1458"/>
      <c r="FX1458"/>
      <c r="FY1458"/>
      <c r="FZ1458"/>
      <c r="GA1458"/>
      <c r="GB1458"/>
      <c r="GC1458"/>
      <c r="GD1458"/>
      <c r="GE1458"/>
      <c r="GF1458"/>
      <c r="GG1458"/>
    </row>
    <row r="1459" spans="1:189" x14ac:dyDescent="0.3">
      <c r="A1459" s="18" t="s">
        <v>3897</v>
      </c>
      <c r="B1459" s="29"/>
      <c r="C1459" s="29"/>
      <c r="D1459" s="29">
        <v>232.17000000000002</v>
      </c>
      <c r="E1459" s="29">
        <v>1</v>
      </c>
      <c r="F1459" s="29">
        <v>232.17000000000002</v>
      </c>
      <c r="G1459" s="29">
        <v>1</v>
      </c>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c r="DY1459"/>
      <c r="DZ1459"/>
      <c r="EA1459"/>
      <c r="EB1459"/>
      <c r="EC1459"/>
      <c r="ED1459"/>
      <c r="EE1459"/>
      <c r="EF1459"/>
      <c r="EG1459"/>
      <c r="EH1459"/>
      <c r="EI1459"/>
      <c r="EJ1459"/>
      <c r="EK1459"/>
      <c r="EL1459"/>
      <c r="EM1459"/>
      <c r="EN1459"/>
      <c r="EO1459"/>
      <c r="EP1459"/>
      <c r="EQ1459"/>
      <c r="ER1459"/>
      <c r="ES1459"/>
      <c r="ET1459"/>
      <c r="EU1459"/>
      <c r="EV1459"/>
      <c r="EW1459"/>
      <c r="EX1459"/>
      <c r="EY1459"/>
      <c r="EZ1459"/>
      <c r="FA1459"/>
      <c r="FB1459"/>
      <c r="FC1459"/>
      <c r="FD1459"/>
      <c r="FE1459"/>
      <c r="FF1459"/>
      <c r="FG1459"/>
      <c r="FH1459"/>
      <c r="FI1459"/>
      <c r="FJ1459"/>
      <c r="FK1459"/>
      <c r="FL1459"/>
      <c r="FM1459"/>
      <c r="FN1459"/>
      <c r="FO1459"/>
      <c r="FP1459"/>
      <c r="FQ1459"/>
      <c r="FR1459"/>
      <c r="FS1459"/>
      <c r="FT1459"/>
      <c r="FU1459"/>
      <c r="FV1459"/>
      <c r="FW1459"/>
      <c r="FX1459"/>
      <c r="FY1459"/>
      <c r="FZ1459"/>
      <c r="GA1459"/>
      <c r="GB1459"/>
      <c r="GC1459"/>
      <c r="GD1459"/>
      <c r="GE1459"/>
      <c r="GF1459"/>
      <c r="GG1459"/>
    </row>
    <row r="1460" spans="1:189" x14ac:dyDescent="0.3">
      <c r="A1460" s="18" t="s">
        <v>4001</v>
      </c>
      <c r="B1460" s="29"/>
      <c r="C1460" s="29"/>
      <c r="D1460" s="29">
        <v>232.17000000000002</v>
      </c>
      <c r="E1460" s="29">
        <v>1</v>
      </c>
      <c r="F1460" s="29">
        <v>232.17000000000002</v>
      </c>
      <c r="G1460" s="29">
        <v>1</v>
      </c>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c r="DY1460"/>
      <c r="DZ1460"/>
      <c r="EA1460"/>
      <c r="EB1460"/>
      <c r="EC1460"/>
      <c r="ED1460"/>
      <c r="EE1460"/>
      <c r="EF1460"/>
      <c r="EG1460"/>
      <c r="EH1460"/>
      <c r="EI1460"/>
      <c r="EJ1460"/>
      <c r="EK1460"/>
      <c r="EL1460"/>
      <c r="EM1460"/>
      <c r="EN1460"/>
      <c r="EO1460"/>
      <c r="EP1460"/>
      <c r="EQ1460"/>
      <c r="ER1460"/>
      <c r="ES1460"/>
      <c r="ET1460"/>
      <c r="EU1460"/>
      <c r="EV1460"/>
      <c r="EW1460"/>
      <c r="EX1460"/>
      <c r="EY1460"/>
      <c r="EZ1460"/>
      <c r="FA1460"/>
      <c r="FB1460"/>
      <c r="FC1460"/>
      <c r="FD1460"/>
      <c r="FE1460"/>
      <c r="FF1460"/>
      <c r="FG1460"/>
      <c r="FH1460"/>
      <c r="FI1460"/>
      <c r="FJ1460"/>
      <c r="FK1460"/>
      <c r="FL1460"/>
      <c r="FM1460"/>
      <c r="FN1460"/>
      <c r="FO1460"/>
      <c r="FP1460"/>
      <c r="FQ1460"/>
      <c r="FR1460"/>
      <c r="FS1460"/>
      <c r="FT1460"/>
      <c r="FU1460"/>
      <c r="FV1460"/>
      <c r="FW1460"/>
      <c r="FX1460"/>
      <c r="FY1460"/>
      <c r="FZ1460"/>
      <c r="GA1460"/>
      <c r="GB1460"/>
      <c r="GC1460"/>
      <c r="GD1460"/>
      <c r="GE1460"/>
      <c r="GF1460"/>
      <c r="GG1460"/>
    </row>
    <row r="1461" spans="1:189" x14ac:dyDescent="0.3">
      <c r="A1461" s="18" t="s">
        <v>3805</v>
      </c>
      <c r="B1461" s="29"/>
      <c r="C1461" s="29"/>
      <c r="D1461" s="29">
        <v>232.17000000000002</v>
      </c>
      <c r="E1461" s="29">
        <v>1</v>
      </c>
      <c r="F1461" s="29">
        <v>232.17000000000002</v>
      </c>
      <c r="G1461" s="29">
        <v>1</v>
      </c>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c r="DY1461"/>
      <c r="DZ1461"/>
      <c r="EA1461"/>
      <c r="EB1461"/>
      <c r="EC1461"/>
      <c r="ED1461"/>
      <c r="EE1461"/>
      <c r="EF1461"/>
      <c r="EG1461"/>
      <c r="EH1461"/>
      <c r="EI1461"/>
      <c r="EJ1461"/>
      <c r="EK1461"/>
      <c r="EL1461"/>
      <c r="EM1461"/>
      <c r="EN1461"/>
      <c r="EO1461"/>
      <c r="EP1461"/>
      <c r="EQ1461"/>
      <c r="ER1461"/>
      <c r="ES1461"/>
      <c r="ET1461"/>
      <c r="EU1461"/>
      <c r="EV1461"/>
      <c r="EW1461"/>
      <c r="EX1461"/>
      <c r="EY1461"/>
      <c r="EZ1461"/>
      <c r="FA1461"/>
      <c r="FB1461"/>
      <c r="FC1461"/>
      <c r="FD1461"/>
      <c r="FE1461"/>
      <c r="FF1461"/>
      <c r="FG1461"/>
      <c r="FH1461"/>
      <c r="FI1461"/>
      <c r="FJ1461"/>
      <c r="FK1461"/>
      <c r="FL1461"/>
      <c r="FM1461"/>
      <c r="FN1461"/>
      <c r="FO1461"/>
      <c r="FP1461"/>
      <c r="FQ1461"/>
      <c r="FR1461"/>
      <c r="FS1461"/>
      <c r="FT1461"/>
      <c r="FU1461"/>
      <c r="FV1461"/>
      <c r="FW1461"/>
      <c r="FX1461"/>
      <c r="FY1461"/>
      <c r="FZ1461"/>
      <c r="GA1461"/>
      <c r="GB1461"/>
      <c r="GC1461"/>
      <c r="GD1461"/>
      <c r="GE1461"/>
      <c r="GF1461"/>
      <c r="GG1461"/>
    </row>
    <row r="1462" spans="1:189" x14ac:dyDescent="0.3">
      <c r="A1462" s="18" t="s">
        <v>3803</v>
      </c>
      <c r="B1462" s="29"/>
      <c r="C1462" s="29"/>
      <c r="D1462" s="29">
        <v>232.17000000000002</v>
      </c>
      <c r="E1462" s="29">
        <v>1</v>
      </c>
      <c r="F1462" s="29">
        <v>232.17000000000002</v>
      </c>
      <c r="G1462" s="29">
        <v>1</v>
      </c>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c r="DY1462"/>
      <c r="DZ1462"/>
      <c r="EA1462"/>
      <c r="EB1462"/>
      <c r="EC1462"/>
      <c r="ED1462"/>
      <c r="EE1462"/>
      <c r="EF1462"/>
      <c r="EG1462"/>
      <c r="EH1462"/>
      <c r="EI1462"/>
      <c r="EJ1462"/>
      <c r="EK1462"/>
      <c r="EL1462"/>
      <c r="EM1462"/>
      <c r="EN1462"/>
      <c r="EO1462"/>
      <c r="EP1462"/>
      <c r="EQ1462"/>
      <c r="ER1462"/>
      <c r="ES1462"/>
      <c r="ET1462"/>
      <c r="EU1462"/>
      <c r="EV1462"/>
      <c r="EW1462"/>
      <c r="EX1462"/>
      <c r="EY1462"/>
      <c r="EZ1462"/>
      <c r="FA1462"/>
      <c r="FB1462"/>
      <c r="FC1462"/>
      <c r="FD1462"/>
      <c r="FE1462"/>
      <c r="FF1462"/>
      <c r="FG1462"/>
      <c r="FH1462"/>
      <c r="FI1462"/>
      <c r="FJ1462"/>
      <c r="FK1462"/>
      <c r="FL1462"/>
      <c r="FM1462"/>
      <c r="FN1462"/>
      <c r="FO1462"/>
      <c r="FP1462"/>
      <c r="FQ1462"/>
      <c r="FR1462"/>
      <c r="FS1462"/>
      <c r="FT1462"/>
      <c r="FU1462"/>
      <c r="FV1462"/>
      <c r="FW1462"/>
      <c r="FX1462"/>
      <c r="FY1462"/>
      <c r="FZ1462"/>
      <c r="GA1462"/>
      <c r="GB1462"/>
      <c r="GC1462"/>
      <c r="GD1462"/>
      <c r="GE1462"/>
      <c r="GF1462"/>
      <c r="GG1462"/>
    </row>
    <row r="1463" spans="1:189" x14ac:dyDescent="0.3">
      <c r="A1463" s="18" t="s">
        <v>3839</v>
      </c>
      <c r="B1463" s="29"/>
      <c r="C1463" s="29"/>
      <c r="D1463" s="29">
        <v>232.17000000000002</v>
      </c>
      <c r="E1463" s="29">
        <v>1</v>
      </c>
      <c r="F1463" s="29">
        <v>232.17000000000002</v>
      </c>
      <c r="G1463" s="29">
        <v>1</v>
      </c>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c r="DY1463"/>
      <c r="DZ1463"/>
      <c r="EA1463"/>
      <c r="EB1463"/>
      <c r="EC1463"/>
      <c r="ED1463"/>
      <c r="EE1463"/>
      <c r="EF1463"/>
      <c r="EG1463"/>
      <c r="EH1463"/>
      <c r="EI1463"/>
      <c r="EJ1463"/>
      <c r="EK1463"/>
      <c r="EL1463"/>
      <c r="EM1463"/>
      <c r="EN1463"/>
      <c r="EO1463"/>
      <c r="EP1463"/>
      <c r="EQ1463"/>
      <c r="ER1463"/>
      <c r="ES1463"/>
      <c r="ET1463"/>
      <c r="EU1463"/>
      <c r="EV1463"/>
      <c r="EW1463"/>
      <c r="EX1463"/>
      <c r="EY1463"/>
      <c r="EZ1463"/>
      <c r="FA1463"/>
      <c r="FB1463"/>
      <c r="FC1463"/>
      <c r="FD1463"/>
      <c r="FE1463"/>
      <c r="FF1463"/>
      <c r="FG1463"/>
      <c r="FH1463"/>
      <c r="FI1463"/>
      <c r="FJ1463"/>
      <c r="FK1463"/>
      <c r="FL1463"/>
      <c r="FM1463"/>
      <c r="FN1463"/>
      <c r="FO1463"/>
      <c r="FP1463"/>
      <c r="FQ1463"/>
      <c r="FR1463"/>
      <c r="FS1463"/>
      <c r="FT1463"/>
      <c r="FU1463"/>
      <c r="FV1463"/>
      <c r="FW1463"/>
      <c r="FX1463"/>
      <c r="FY1463"/>
      <c r="FZ1463"/>
      <c r="GA1463"/>
      <c r="GB1463"/>
      <c r="GC1463"/>
      <c r="GD1463"/>
      <c r="GE1463"/>
      <c r="GF1463"/>
      <c r="GG1463"/>
    </row>
    <row r="1464" spans="1:189" x14ac:dyDescent="0.3">
      <c r="A1464" s="18" t="s">
        <v>3821</v>
      </c>
      <c r="B1464" s="29"/>
      <c r="C1464" s="29"/>
      <c r="D1464" s="29">
        <v>232.17000000000002</v>
      </c>
      <c r="E1464" s="29">
        <v>1</v>
      </c>
      <c r="F1464" s="29">
        <v>232.17000000000002</v>
      </c>
      <c r="G1464" s="29">
        <v>1</v>
      </c>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c r="DY1464"/>
      <c r="DZ1464"/>
      <c r="EA1464"/>
      <c r="EB1464"/>
      <c r="EC1464"/>
      <c r="ED1464"/>
      <c r="EE1464"/>
      <c r="EF1464"/>
      <c r="EG1464"/>
      <c r="EH1464"/>
      <c r="EI1464"/>
      <c r="EJ1464"/>
      <c r="EK1464"/>
      <c r="EL1464"/>
      <c r="EM1464"/>
      <c r="EN1464"/>
      <c r="EO1464"/>
      <c r="EP1464"/>
      <c r="EQ1464"/>
      <c r="ER1464"/>
      <c r="ES1464"/>
      <c r="ET1464"/>
      <c r="EU1464"/>
      <c r="EV1464"/>
      <c r="EW1464"/>
      <c r="EX1464"/>
      <c r="EY1464"/>
      <c r="EZ1464"/>
      <c r="FA1464"/>
      <c r="FB1464"/>
      <c r="FC1464"/>
      <c r="FD1464"/>
      <c r="FE1464"/>
      <c r="FF1464"/>
      <c r="FG1464"/>
      <c r="FH1464"/>
      <c r="FI1464"/>
      <c r="FJ1464"/>
      <c r="FK1464"/>
      <c r="FL1464"/>
      <c r="FM1464"/>
      <c r="FN1464"/>
      <c r="FO1464"/>
      <c r="FP1464"/>
      <c r="FQ1464"/>
      <c r="FR1464"/>
      <c r="FS1464"/>
      <c r="FT1464"/>
      <c r="FU1464"/>
      <c r="FV1464"/>
      <c r="FW1464"/>
      <c r="FX1464"/>
      <c r="FY1464"/>
      <c r="FZ1464"/>
      <c r="GA1464"/>
      <c r="GB1464"/>
      <c r="GC1464"/>
      <c r="GD1464"/>
      <c r="GE1464"/>
      <c r="GF1464"/>
      <c r="GG1464"/>
    </row>
    <row r="1465" spans="1:189" x14ac:dyDescent="0.3">
      <c r="A1465" s="18" t="s">
        <v>3843</v>
      </c>
      <c r="B1465" s="29"/>
      <c r="C1465" s="29"/>
      <c r="D1465" s="29">
        <v>232.17000000000002</v>
      </c>
      <c r="E1465" s="29">
        <v>1</v>
      </c>
      <c r="F1465" s="29">
        <v>232.17000000000002</v>
      </c>
      <c r="G1465" s="29">
        <v>1</v>
      </c>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c r="DY1465"/>
      <c r="DZ1465"/>
      <c r="EA1465"/>
      <c r="EB1465"/>
      <c r="EC1465"/>
      <c r="ED1465"/>
      <c r="EE1465"/>
      <c r="EF1465"/>
      <c r="EG1465"/>
      <c r="EH1465"/>
      <c r="EI1465"/>
      <c r="EJ1465"/>
      <c r="EK1465"/>
      <c r="EL1465"/>
      <c r="EM1465"/>
      <c r="EN1465"/>
      <c r="EO1465"/>
      <c r="EP1465"/>
      <c r="EQ1465"/>
      <c r="ER1465"/>
      <c r="ES1465"/>
      <c r="ET1465"/>
      <c r="EU1465"/>
      <c r="EV1465"/>
      <c r="EW1465"/>
      <c r="EX1465"/>
      <c r="EY1465"/>
      <c r="EZ1465"/>
      <c r="FA1465"/>
      <c r="FB1465"/>
      <c r="FC1465"/>
      <c r="FD1465"/>
      <c r="FE1465"/>
      <c r="FF1465"/>
      <c r="FG1465"/>
      <c r="FH1465"/>
      <c r="FI1465"/>
      <c r="FJ1465"/>
      <c r="FK1465"/>
      <c r="FL1465"/>
      <c r="FM1465"/>
      <c r="FN1465"/>
      <c r="FO1465"/>
      <c r="FP1465"/>
      <c r="FQ1465"/>
      <c r="FR1465"/>
      <c r="FS1465"/>
      <c r="FT1465"/>
      <c r="FU1465"/>
      <c r="FV1465"/>
      <c r="FW1465"/>
      <c r="FX1465"/>
      <c r="FY1465"/>
      <c r="FZ1465"/>
      <c r="GA1465"/>
      <c r="GB1465"/>
      <c r="GC1465"/>
      <c r="GD1465"/>
      <c r="GE1465"/>
      <c r="GF1465"/>
      <c r="GG1465"/>
    </row>
    <row r="1466" spans="1:189" x14ac:dyDescent="0.3">
      <c r="A1466" s="18" t="s">
        <v>2947</v>
      </c>
      <c r="B1466" s="29"/>
      <c r="C1466" s="29"/>
      <c r="D1466" s="29">
        <v>232.17000000000002</v>
      </c>
      <c r="E1466" s="29">
        <v>1</v>
      </c>
      <c r="F1466" s="29">
        <v>232.17000000000002</v>
      </c>
      <c r="G1466" s="29">
        <v>1</v>
      </c>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c r="DY1466"/>
      <c r="DZ1466"/>
      <c r="EA1466"/>
      <c r="EB1466"/>
      <c r="EC1466"/>
      <c r="ED1466"/>
      <c r="EE1466"/>
      <c r="EF1466"/>
      <c r="EG1466"/>
      <c r="EH1466"/>
      <c r="EI1466"/>
      <c r="EJ1466"/>
      <c r="EK1466"/>
      <c r="EL1466"/>
      <c r="EM1466"/>
      <c r="EN1466"/>
      <c r="EO1466"/>
      <c r="EP1466"/>
      <c r="EQ1466"/>
      <c r="ER1466"/>
      <c r="ES1466"/>
      <c r="ET1466"/>
      <c r="EU1466"/>
      <c r="EV1466"/>
      <c r="EW1466"/>
      <c r="EX1466"/>
      <c r="EY1466"/>
      <c r="EZ1466"/>
      <c r="FA1466"/>
      <c r="FB1466"/>
      <c r="FC1466"/>
      <c r="FD1466"/>
      <c r="FE1466"/>
      <c r="FF1466"/>
      <c r="FG1466"/>
      <c r="FH1466"/>
      <c r="FI1466"/>
      <c r="FJ1466"/>
      <c r="FK1466"/>
      <c r="FL1466"/>
      <c r="FM1466"/>
      <c r="FN1466"/>
      <c r="FO1466"/>
      <c r="FP1466"/>
      <c r="FQ1466"/>
      <c r="FR1466"/>
      <c r="FS1466"/>
      <c r="FT1466"/>
      <c r="FU1466"/>
      <c r="FV1466"/>
      <c r="FW1466"/>
      <c r="FX1466"/>
      <c r="FY1466"/>
      <c r="FZ1466"/>
      <c r="GA1466"/>
      <c r="GB1466"/>
      <c r="GC1466"/>
      <c r="GD1466"/>
      <c r="GE1466"/>
      <c r="GF1466"/>
      <c r="GG1466"/>
    </row>
    <row r="1467" spans="1:189" x14ac:dyDescent="0.3">
      <c r="A1467" s="18" t="s">
        <v>3039</v>
      </c>
      <c r="B1467" s="29"/>
      <c r="C1467" s="29"/>
      <c r="D1467" s="29">
        <v>232.17000000000002</v>
      </c>
      <c r="E1467" s="29">
        <v>1</v>
      </c>
      <c r="F1467" s="29">
        <v>232.17000000000002</v>
      </c>
      <c r="G1467" s="29">
        <v>1</v>
      </c>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c r="DY1467"/>
      <c r="DZ1467"/>
      <c r="EA1467"/>
      <c r="EB1467"/>
      <c r="EC1467"/>
      <c r="ED1467"/>
      <c r="EE1467"/>
      <c r="EF1467"/>
      <c r="EG1467"/>
      <c r="EH1467"/>
      <c r="EI1467"/>
      <c r="EJ1467"/>
      <c r="EK1467"/>
      <c r="EL1467"/>
      <c r="EM1467"/>
      <c r="EN1467"/>
      <c r="EO1467"/>
      <c r="EP1467"/>
      <c r="EQ1467"/>
      <c r="ER1467"/>
      <c r="ES1467"/>
      <c r="ET1467"/>
      <c r="EU1467"/>
      <c r="EV1467"/>
      <c r="EW1467"/>
      <c r="EX1467"/>
      <c r="EY1467"/>
      <c r="EZ1467"/>
      <c r="FA1467"/>
      <c r="FB1467"/>
      <c r="FC1467"/>
      <c r="FD1467"/>
      <c r="FE1467"/>
      <c r="FF1467"/>
      <c r="FG1467"/>
      <c r="FH1467"/>
      <c r="FI1467"/>
      <c r="FJ1467"/>
      <c r="FK1467"/>
      <c r="FL1467"/>
      <c r="FM1467"/>
      <c r="FN1467"/>
      <c r="FO1467"/>
      <c r="FP1467"/>
      <c r="FQ1467"/>
      <c r="FR1467"/>
      <c r="FS1467"/>
      <c r="FT1467"/>
      <c r="FU1467"/>
      <c r="FV1467"/>
      <c r="FW1467"/>
      <c r="FX1467"/>
      <c r="FY1467"/>
      <c r="FZ1467"/>
      <c r="GA1467"/>
      <c r="GB1467"/>
      <c r="GC1467"/>
      <c r="GD1467"/>
      <c r="GE1467"/>
      <c r="GF1467"/>
      <c r="GG1467"/>
    </row>
    <row r="1468" spans="1:189" x14ac:dyDescent="0.3">
      <c r="A1468" s="18" t="s">
        <v>3915</v>
      </c>
      <c r="B1468" s="29"/>
      <c r="C1468" s="29"/>
      <c r="D1468" s="29">
        <v>232.17000000000002</v>
      </c>
      <c r="E1468" s="29">
        <v>1</v>
      </c>
      <c r="F1468" s="29">
        <v>232.17000000000002</v>
      </c>
      <c r="G1468" s="29">
        <v>1</v>
      </c>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c r="DY1468"/>
      <c r="DZ1468"/>
      <c r="EA1468"/>
      <c r="EB1468"/>
      <c r="EC1468"/>
      <c r="ED1468"/>
      <c r="EE1468"/>
      <c r="EF1468"/>
      <c r="EG1468"/>
      <c r="EH1468"/>
      <c r="EI1468"/>
      <c r="EJ1468"/>
      <c r="EK1468"/>
      <c r="EL1468"/>
      <c r="EM1468"/>
      <c r="EN1468"/>
      <c r="EO1468"/>
      <c r="EP1468"/>
      <c r="EQ1468"/>
      <c r="ER1468"/>
      <c r="ES1468"/>
      <c r="ET1468"/>
      <c r="EU1468"/>
      <c r="EV1468"/>
      <c r="EW1468"/>
      <c r="EX1468"/>
      <c r="EY1468"/>
      <c r="EZ1468"/>
      <c r="FA1468"/>
      <c r="FB1468"/>
      <c r="FC1468"/>
      <c r="FD1468"/>
      <c r="FE1468"/>
      <c r="FF1468"/>
      <c r="FG1468"/>
      <c r="FH1468"/>
      <c r="FI1468"/>
      <c r="FJ1468"/>
      <c r="FK1468"/>
      <c r="FL1468"/>
      <c r="FM1468"/>
      <c r="FN1468"/>
      <c r="FO1468"/>
      <c r="FP1468"/>
      <c r="FQ1468"/>
      <c r="FR1468"/>
      <c r="FS1468"/>
      <c r="FT1468"/>
      <c r="FU1468"/>
      <c r="FV1468"/>
      <c r="FW1468"/>
      <c r="FX1468"/>
      <c r="FY1468"/>
      <c r="FZ1468"/>
      <c r="GA1468"/>
      <c r="GB1468"/>
      <c r="GC1468"/>
      <c r="GD1468"/>
      <c r="GE1468"/>
      <c r="GF1468"/>
      <c r="GG1468"/>
    </row>
    <row r="1469" spans="1:189" x14ac:dyDescent="0.3">
      <c r="A1469" s="18" t="s">
        <v>3021</v>
      </c>
      <c r="B1469" s="29"/>
      <c r="C1469" s="29"/>
      <c r="D1469" s="29">
        <v>232.17000000000002</v>
      </c>
      <c r="E1469" s="29">
        <v>1</v>
      </c>
      <c r="F1469" s="29">
        <v>232.17000000000002</v>
      </c>
      <c r="G1469" s="29">
        <v>1</v>
      </c>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c r="DY1469"/>
      <c r="DZ1469"/>
      <c r="EA1469"/>
      <c r="EB1469"/>
      <c r="EC1469"/>
      <c r="ED1469"/>
      <c r="EE1469"/>
      <c r="EF1469"/>
      <c r="EG1469"/>
      <c r="EH1469"/>
      <c r="EI1469"/>
      <c r="EJ1469"/>
      <c r="EK1469"/>
      <c r="EL1469"/>
      <c r="EM1469"/>
      <c r="EN1469"/>
      <c r="EO1469"/>
      <c r="EP1469"/>
      <c r="EQ1469"/>
      <c r="ER1469"/>
      <c r="ES1469"/>
      <c r="ET1469"/>
      <c r="EU1469"/>
      <c r="EV1469"/>
      <c r="EW1469"/>
      <c r="EX1469"/>
      <c r="EY1469"/>
      <c r="EZ1469"/>
      <c r="FA1469"/>
      <c r="FB1469"/>
      <c r="FC1469"/>
      <c r="FD1469"/>
      <c r="FE1469"/>
      <c r="FF1469"/>
      <c r="FG1469"/>
      <c r="FH1469"/>
      <c r="FI1469"/>
      <c r="FJ1469"/>
      <c r="FK1469"/>
      <c r="FL1469"/>
      <c r="FM1469"/>
      <c r="FN1469"/>
      <c r="FO1469"/>
      <c r="FP1469"/>
      <c r="FQ1469"/>
      <c r="FR1469"/>
      <c r="FS1469"/>
      <c r="FT1469"/>
      <c r="FU1469"/>
      <c r="FV1469"/>
      <c r="FW1469"/>
      <c r="FX1469"/>
      <c r="FY1469"/>
      <c r="FZ1469"/>
      <c r="GA1469"/>
      <c r="GB1469"/>
      <c r="GC1469"/>
      <c r="GD1469"/>
      <c r="GE1469"/>
      <c r="GF1469"/>
      <c r="GG1469"/>
    </row>
    <row r="1470" spans="1:189" x14ac:dyDescent="0.3">
      <c r="A1470" s="18" t="s">
        <v>3399</v>
      </c>
      <c r="B1470" s="29"/>
      <c r="C1470" s="29"/>
      <c r="D1470" s="29">
        <v>232.17000000000002</v>
      </c>
      <c r="E1470" s="29">
        <v>1</v>
      </c>
      <c r="F1470" s="29">
        <v>232.17000000000002</v>
      </c>
      <c r="G1470" s="29">
        <v>1</v>
      </c>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c r="DY1470"/>
      <c r="DZ1470"/>
      <c r="EA1470"/>
      <c r="EB1470"/>
      <c r="EC1470"/>
      <c r="ED1470"/>
      <c r="EE1470"/>
      <c r="EF1470"/>
      <c r="EG1470"/>
      <c r="EH1470"/>
      <c r="EI1470"/>
      <c r="EJ1470"/>
      <c r="EK1470"/>
      <c r="EL1470"/>
      <c r="EM1470"/>
      <c r="EN1470"/>
      <c r="EO1470"/>
      <c r="EP1470"/>
      <c r="EQ1470"/>
      <c r="ER1470"/>
      <c r="ES1470"/>
      <c r="ET1470"/>
      <c r="EU1470"/>
      <c r="EV1470"/>
      <c r="EW1470"/>
      <c r="EX1470"/>
      <c r="EY1470"/>
      <c r="EZ1470"/>
      <c r="FA1470"/>
      <c r="FB1470"/>
      <c r="FC1470"/>
      <c r="FD1470"/>
      <c r="FE1470"/>
      <c r="FF1470"/>
      <c r="FG1470"/>
      <c r="FH1470"/>
      <c r="FI1470"/>
      <c r="FJ1470"/>
      <c r="FK1470"/>
      <c r="FL1470"/>
      <c r="FM1470"/>
      <c r="FN1470"/>
      <c r="FO1470"/>
      <c r="FP1470"/>
      <c r="FQ1470"/>
      <c r="FR1470"/>
      <c r="FS1470"/>
      <c r="FT1470"/>
      <c r="FU1470"/>
      <c r="FV1470"/>
      <c r="FW1470"/>
      <c r="FX1470"/>
      <c r="FY1470"/>
      <c r="FZ1470"/>
      <c r="GA1470"/>
      <c r="GB1470"/>
      <c r="GC1470"/>
      <c r="GD1470"/>
      <c r="GE1470"/>
      <c r="GF1470"/>
      <c r="GG1470"/>
    </row>
    <row r="1471" spans="1:189" x14ac:dyDescent="0.3">
      <c r="A1471" s="18" t="s">
        <v>3857</v>
      </c>
      <c r="B1471" s="29"/>
      <c r="C1471" s="29"/>
      <c r="D1471" s="29">
        <v>232.17000000000002</v>
      </c>
      <c r="E1471" s="29">
        <v>1</v>
      </c>
      <c r="F1471" s="29">
        <v>232.17000000000002</v>
      </c>
      <c r="G1471" s="29">
        <v>1</v>
      </c>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c r="DY1471"/>
      <c r="DZ1471"/>
      <c r="EA1471"/>
      <c r="EB1471"/>
      <c r="EC1471"/>
      <c r="ED1471"/>
      <c r="EE1471"/>
      <c r="EF1471"/>
      <c r="EG1471"/>
      <c r="EH1471"/>
      <c r="EI1471"/>
      <c r="EJ1471"/>
      <c r="EK1471"/>
      <c r="EL1471"/>
      <c r="EM1471"/>
      <c r="EN1471"/>
      <c r="EO1471"/>
      <c r="EP1471"/>
      <c r="EQ1471"/>
      <c r="ER1471"/>
      <c r="ES1471"/>
      <c r="ET1471"/>
      <c r="EU1471"/>
      <c r="EV1471"/>
      <c r="EW1471"/>
      <c r="EX1471"/>
      <c r="EY1471"/>
      <c r="EZ1471"/>
      <c r="FA1471"/>
      <c r="FB1471"/>
      <c r="FC1471"/>
      <c r="FD1471"/>
      <c r="FE1471"/>
      <c r="FF1471"/>
      <c r="FG1471"/>
      <c r="FH1471"/>
      <c r="FI1471"/>
      <c r="FJ1471"/>
      <c r="FK1471"/>
      <c r="FL1471"/>
      <c r="FM1471"/>
      <c r="FN1471"/>
      <c r="FO1471"/>
      <c r="FP1471"/>
      <c r="FQ1471"/>
      <c r="FR1471"/>
      <c r="FS1471"/>
      <c r="FT1471"/>
      <c r="FU1471"/>
      <c r="FV1471"/>
      <c r="FW1471"/>
      <c r="FX1471"/>
      <c r="FY1471"/>
      <c r="FZ1471"/>
      <c r="GA1471"/>
      <c r="GB1471"/>
      <c r="GC1471"/>
      <c r="GD1471"/>
      <c r="GE1471"/>
      <c r="GF1471"/>
      <c r="GG1471"/>
    </row>
    <row r="1472" spans="1:189" x14ac:dyDescent="0.3">
      <c r="A1472" s="18" t="s">
        <v>3523</v>
      </c>
      <c r="B1472" s="29"/>
      <c r="C1472" s="29"/>
      <c r="D1472" s="29">
        <v>232.17000000000002</v>
      </c>
      <c r="E1472" s="29">
        <v>1</v>
      </c>
      <c r="F1472" s="29">
        <v>232.17000000000002</v>
      </c>
      <c r="G1472" s="29">
        <v>1</v>
      </c>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c r="DY1472"/>
      <c r="DZ1472"/>
      <c r="EA1472"/>
      <c r="EB1472"/>
      <c r="EC1472"/>
      <c r="ED1472"/>
      <c r="EE1472"/>
      <c r="EF1472"/>
      <c r="EG1472"/>
      <c r="EH1472"/>
      <c r="EI1472"/>
      <c r="EJ1472"/>
      <c r="EK1472"/>
      <c r="EL1472"/>
      <c r="EM1472"/>
      <c r="EN1472"/>
      <c r="EO1472"/>
      <c r="EP1472"/>
      <c r="EQ1472"/>
      <c r="ER1472"/>
      <c r="ES1472"/>
      <c r="ET1472"/>
      <c r="EU1472"/>
      <c r="EV1472"/>
      <c r="EW1472"/>
      <c r="EX1472"/>
      <c r="EY1472"/>
      <c r="EZ1472"/>
      <c r="FA1472"/>
      <c r="FB1472"/>
      <c r="FC1472"/>
      <c r="FD1472"/>
      <c r="FE1472"/>
      <c r="FF1472"/>
      <c r="FG1472"/>
      <c r="FH1472"/>
      <c r="FI1472"/>
      <c r="FJ1472"/>
      <c r="FK1472"/>
      <c r="FL1472"/>
      <c r="FM1472"/>
      <c r="FN1472"/>
      <c r="FO1472"/>
      <c r="FP1472"/>
      <c r="FQ1472"/>
      <c r="FR1472"/>
      <c r="FS1472"/>
      <c r="FT1472"/>
      <c r="FU1472"/>
      <c r="FV1472"/>
      <c r="FW1472"/>
      <c r="FX1472"/>
      <c r="FY1472"/>
      <c r="FZ1472"/>
      <c r="GA1472"/>
      <c r="GB1472"/>
      <c r="GC1472"/>
      <c r="GD1472"/>
      <c r="GE1472"/>
      <c r="GF1472"/>
      <c r="GG1472"/>
    </row>
    <row r="1473" spans="1:189" x14ac:dyDescent="0.3">
      <c r="A1473" s="18" t="s">
        <v>1292</v>
      </c>
      <c r="B1473" s="29">
        <v>232.17000000000002</v>
      </c>
      <c r="C1473" s="29">
        <v>1</v>
      </c>
      <c r="D1473" s="29"/>
      <c r="E1473" s="29"/>
      <c r="F1473" s="29">
        <v>232.17000000000002</v>
      </c>
      <c r="G1473" s="29">
        <v>1</v>
      </c>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c r="DY1473"/>
      <c r="DZ1473"/>
      <c r="EA1473"/>
      <c r="EB1473"/>
      <c r="EC1473"/>
      <c r="ED1473"/>
      <c r="EE1473"/>
      <c r="EF1473"/>
      <c r="EG1473"/>
      <c r="EH1473"/>
      <c r="EI1473"/>
      <c r="EJ1473"/>
      <c r="EK1473"/>
      <c r="EL1473"/>
      <c r="EM1473"/>
      <c r="EN1473"/>
      <c r="EO1473"/>
      <c r="EP1473"/>
      <c r="EQ1473"/>
      <c r="ER1473"/>
      <c r="ES1473"/>
      <c r="ET1473"/>
      <c r="EU1473"/>
      <c r="EV1473"/>
      <c r="EW1473"/>
      <c r="EX1473"/>
      <c r="EY1473"/>
      <c r="EZ1473"/>
      <c r="FA1473"/>
      <c r="FB1473"/>
      <c r="FC1473"/>
      <c r="FD1473"/>
      <c r="FE1473"/>
      <c r="FF1473"/>
      <c r="FG1473"/>
      <c r="FH1473"/>
      <c r="FI1473"/>
      <c r="FJ1473"/>
      <c r="FK1473"/>
      <c r="FL1473"/>
      <c r="FM1473"/>
      <c r="FN1473"/>
      <c r="FO1473"/>
      <c r="FP1473"/>
      <c r="FQ1473"/>
      <c r="FR1473"/>
      <c r="FS1473"/>
      <c r="FT1473"/>
      <c r="FU1473"/>
      <c r="FV1473"/>
      <c r="FW1473"/>
      <c r="FX1473"/>
      <c r="FY1473"/>
      <c r="FZ1473"/>
      <c r="GA1473"/>
      <c r="GB1473"/>
      <c r="GC1473"/>
      <c r="GD1473"/>
      <c r="GE1473"/>
      <c r="GF1473"/>
      <c r="GG1473"/>
    </row>
    <row r="1474" spans="1:189" x14ac:dyDescent="0.3">
      <c r="A1474" s="18" t="s">
        <v>1348</v>
      </c>
      <c r="B1474" s="29">
        <v>232.17000000000002</v>
      </c>
      <c r="C1474" s="29">
        <v>1</v>
      </c>
      <c r="D1474" s="29"/>
      <c r="E1474" s="29"/>
      <c r="F1474" s="29">
        <v>232.17000000000002</v>
      </c>
      <c r="G1474" s="29">
        <v>1</v>
      </c>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c r="DY1474"/>
      <c r="DZ1474"/>
      <c r="EA1474"/>
      <c r="EB1474"/>
      <c r="EC1474"/>
      <c r="ED1474"/>
      <c r="EE1474"/>
      <c r="EF1474"/>
      <c r="EG1474"/>
      <c r="EH1474"/>
      <c r="EI1474"/>
      <c r="EJ1474"/>
      <c r="EK1474"/>
      <c r="EL1474"/>
      <c r="EM1474"/>
      <c r="EN1474"/>
      <c r="EO1474"/>
      <c r="EP1474"/>
      <c r="EQ1474"/>
      <c r="ER1474"/>
      <c r="ES1474"/>
      <c r="ET1474"/>
      <c r="EU1474"/>
      <c r="EV1474"/>
      <c r="EW1474"/>
      <c r="EX1474"/>
      <c r="EY1474"/>
      <c r="EZ1474"/>
      <c r="FA1474"/>
      <c r="FB1474"/>
      <c r="FC1474"/>
      <c r="FD1474"/>
      <c r="FE1474"/>
      <c r="FF1474"/>
      <c r="FG1474"/>
      <c r="FH1474"/>
      <c r="FI1474"/>
      <c r="FJ1474"/>
      <c r="FK1474"/>
      <c r="FL1474"/>
      <c r="FM1474"/>
      <c r="FN1474"/>
      <c r="FO1474"/>
      <c r="FP1474"/>
      <c r="FQ1474"/>
      <c r="FR1474"/>
      <c r="FS1474"/>
      <c r="FT1474"/>
      <c r="FU1474"/>
      <c r="FV1474"/>
      <c r="FW1474"/>
      <c r="FX1474"/>
      <c r="FY1474"/>
      <c r="FZ1474"/>
      <c r="GA1474"/>
      <c r="GB1474"/>
      <c r="GC1474"/>
      <c r="GD1474"/>
      <c r="GE1474"/>
      <c r="GF1474"/>
      <c r="GG1474"/>
    </row>
    <row r="1475" spans="1:189" x14ac:dyDescent="0.3">
      <c r="A1475" s="18" t="s">
        <v>1330</v>
      </c>
      <c r="B1475" s="29">
        <v>232.17000000000002</v>
      </c>
      <c r="C1475" s="29">
        <v>1</v>
      </c>
      <c r="D1475" s="29"/>
      <c r="E1475" s="29"/>
      <c r="F1475" s="29">
        <v>232.17000000000002</v>
      </c>
      <c r="G1475" s="29">
        <v>1</v>
      </c>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c r="DY1475"/>
      <c r="DZ1475"/>
      <c r="EA1475"/>
      <c r="EB1475"/>
      <c r="EC1475"/>
      <c r="ED1475"/>
      <c r="EE1475"/>
      <c r="EF1475"/>
      <c r="EG1475"/>
      <c r="EH1475"/>
      <c r="EI1475"/>
      <c r="EJ1475"/>
      <c r="EK1475"/>
      <c r="EL1475"/>
      <c r="EM1475"/>
      <c r="EN1475"/>
      <c r="EO1475"/>
      <c r="EP1475"/>
      <c r="EQ1475"/>
      <c r="ER1475"/>
      <c r="ES1475"/>
      <c r="ET1475"/>
      <c r="EU1475"/>
      <c r="EV1475"/>
      <c r="EW1475"/>
      <c r="EX1475"/>
      <c r="EY1475"/>
      <c r="EZ1475"/>
      <c r="FA1475"/>
      <c r="FB1475"/>
      <c r="FC1475"/>
      <c r="FD1475"/>
      <c r="FE1475"/>
      <c r="FF1475"/>
      <c r="FG1475"/>
      <c r="FH1475"/>
      <c r="FI1475"/>
      <c r="FJ1475"/>
      <c r="FK1475"/>
      <c r="FL1475"/>
      <c r="FM1475"/>
      <c r="FN1475"/>
      <c r="FO1475"/>
      <c r="FP1475"/>
      <c r="FQ1475"/>
      <c r="FR1475"/>
      <c r="FS1475"/>
      <c r="FT1475"/>
      <c r="FU1475"/>
      <c r="FV1475"/>
      <c r="FW1475"/>
      <c r="FX1475"/>
      <c r="FY1475"/>
      <c r="FZ1475"/>
      <c r="GA1475"/>
      <c r="GB1475"/>
      <c r="GC1475"/>
      <c r="GD1475"/>
      <c r="GE1475"/>
      <c r="GF1475"/>
      <c r="GG1475"/>
    </row>
    <row r="1476" spans="1:189" x14ac:dyDescent="0.3">
      <c r="A1476" s="18" t="s">
        <v>1278</v>
      </c>
      <c r="B1476" s="29">
        <v>232.17000000000002</v>
      </c>
      <c r="C1476" s="29">
        <v>1</v>
      </c>
      <c r="D1476" s="29"/>
      <c r="E1476" s="29"/>
      <c r="F1476" s="29">
        <v>232.17000000000002</v>
      </c>
      <c r="G1476" s="29">
        <v>1</v>
      </c>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c r="DY1476"/>
      <c r="DZ1476"/>
      <c r="EA1476"/>
      <c r="EB1476"/>
      <c r="EC1476"/>
      <c r="ED1476"/>
      <c r="EE1476"/>
      <c r="EF1476"/>
      <c r="EG1476"/>
      <c r="EH1476"/>
      <c r="EI1476"/>
      <c r="EJ1476"/>
      <c r="EK1476"/>
      <c r="EL1476"/>
      <c r="EM1476"/>
      <c r="EN1476"/>
      <c r="EO1476"/>
      <c r="EP1476"/>
      <c r="EQ1476"/>
      <c r="ER1476"/>
      <c r="ES1476"/>
      <c r="ET1476"/>
      <c r="EU1476"/>
      <c r="EV1476"/>
      <c r="EW1476"/>
      <c r="EX1476"/>
      <c r="EY1476"/>
      <c r="EZ1476"/>
      <c r="FA1476"/>
      <c r="FB1476"/>
      <c r="FC1476"/>
      <c r="FD1476"/>
      <c r="FE1476"/>
      <c r="FF1476"/>
      <c r="FG1476"/>
      <c r="FH1476"/>
      <c r="FI1476"/>
      <c r="FJ1476"/>
      <c r="FK1476"/>
      <c r="FL1476"/>
      <c r="FM1476"/>
      <c r="FN1476"/>
      <c r="FO1476"/>
      <c r="FP1476"/>
      <c r="FQ1476"/>
      <c r="FR1476"/>
      <c r="FS1476"/>
      <c r="FT1476"/>
      <c r="FU1476"/>
      <c r="FV1476"/>
      <c r="FW1476"/>
      <c r="FX1476"/>
      <c r="FY1476"/>
      <c r="FZ1476"/>
      <c r="GA1476"/>
      <c r="GB1476"/>
      <c r="GC1476"/>
      <c r="GD1476"/>
      <c r="GE1476"/>
      <c r="GF1476"/>
      <c r="GG1476"/>
    </row>
    <row r="1477" spans="1:189" x14ac:dyDescent="0.3">
      <c r="A1477" s="18" t="s">
        <v>993</v>
      </c>
      <c r="B1477" s="29">
        <v>232.17000000000002</v>
      </c>
      <c r="C1477" s="29">
        <v>1</v>
      </c>
      <c r="D1477" s="29"/>
      <c r="E1477" s="29"/>
      <c r="F1477" s="29">
        <v>232.17000000000002</v>
      </c>
      <c r="G1477" s="29">
        <v>1</v>
      </c>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c r="DY1477"/>
      <c r="DZ1477"/>
      <c r="EA1477"/>
      <c r="EB1477"/>
      <c r="EC1477"/>
      <c r="ED1477"/>
      <c r="EE1477"/>
      <c r="EF1477"/>
      <c r="EG1477"/>
      <c r="EH1477"/>
      <c r="EI1477"/>
      <c r="EJ1477"/>
      <c r="EK1477"/>
      <c r="EL1477"/>
      <c r="EM1477"/>
      <c r="EN1477"/>
      <c r="EO1477"/>
      <c r="EP1477"/>
      <c r="EQ1477"/>
      <c r="ER1477"/>
      <c r="ES1477"/>
      <c r="ET1477"/>
      <c r="EU1477"/>
      <c r="EV1477"/>
      <c r="EW1477"/>
      <c r="EX1477"/>
      <c r="EY1477"/>
      <c r="EZ1477"/>
      <c r="FA1477"/>
      <c r="FB1477"/>
      <c r="FC1477"/>
      <c r="FD1477"/>
      <c r="FE1477"/>
      <c r="FF1477"/>
      <c r="FG1477"/>
      <c r="FH1477"/>
      <c r="FI1477"/>
      <c r="FJ1477"/>
      <c r="FK1477"/>
      <c r="FL1477"/>
      <c r="FM1477"/>
      <c r="FN1477"/>
      <c r="FO1477"/>
      <c r="FP1477"/>
      <c r="FQ1477"/>
      <c r="FR1477"/>
      <c r="FS1477"/>
      <c r="FT1477"/>
      <c r="FU1477"/>
      <c r="FV1477"/>
      <c r="FW1477"/>
      <c r="FX1477"/>
      <c r="FY1477"/>
      <c r="FZ1477"/>
      <c r="GA1477"/>
      <c r="GB1477"/>
      <c r="GC1477"/>
      <c r="GD1477"/>
      <c r="GE1477"/>
      <c r="GF1477"/>
      <c r="GG1477"/>
    </row>
    <row r="1478" spans="1:189" x14ac:dyDescent="0.3">
      <c r="A1478" s="18" t="s">
        <v>3507</v>
      </c>
      <c r="B1478" s="29"/>
      <c r="C1478" s="29"/>
      <c r="D1478" s="29">
        <v>232.17000000000002</v>
      </c>
      <c r="E1478" s="29">
        <v>1</v>
      </c>
      <c r="F1478" s="29">
        <v>232.17000000000002</v>
      </c>
      <c r="G1478" s="29">
        <v>1</v>
      </c>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c r="DY1478"/>
      <c r="DZ1478"/>
      <c r="EA1478"/>
      <c r="EB1478"/>
      <c r="EC1478"/>
      <c r="ED1478"/>
      <c r="EE1478"/>
      <c r="EF1478"/>
      <c r="EG1478"/>
      <c r="EH1478"/>
      <c r="EI1478"/>
      <c r="EJ1478"/>
      <c r="EK1478"/>
      <c r="EL1478"/>
      <c r="EM1478"/>
      <c r="EN1478"/>
      <c r="EO1478"/>
      <c r="EP1478"/>
      <c r="EQ1478"/>
      <c r="ER1478"/>
      <c r="ES1478"/>
      <c r="ET1478"/>
      <c r="EU1478"/>
      <c r="EV1478"/>
      <c r="EW1478"/>
      <c r="EX1478"/>
      <c r="EY1478"/>
      <c r="EZ1478"/>
      <c r="FA1478"/>
      <c r="FB1478"/>
      <c r="FC1478"/>
      <c r="FD1478"/>
      <c r="FE1478"/>
      <c r="FF1478"/>
      <c r="FG1478"/>
      <c r="FH1478"/>
      <c r="FI1478"/>
      <c r="FJ1478"/>
      <c r="FK1478"/>
      <c r="FL1478"/>
      <c r="FM1478"/>
      <c r="FN1478"/>
      <c r="FO1478"/>
      <c r="FP1478"/>
      <c r="FQ1478"/>
      <c r="FR1478"/>
      <c r="FS1478"/>
      <c r="FT1478"/>
      <c r="FU1478"/>
      <c r="FV1478"/>
      <c r="FW1478"/>
      <c r="FX1478"/>
      <c r="FY1478"/>
      <c r="FZ1478"/>
      <c r="GA1478"/>
      <c r="GB1478"/>
      <c r="GC1478"/>
      <c r="GD1478"/>
      <c r="GE1478"/>
      <c r="GF1478"/>
      <c r="GG1478"/>
    </row>
    <row r="1479" spans="1:189" x14ac:dyDescent="0.3">
      <c r="A1479" s="18" t="s">
        <v>995</v>
      </c>
      <c r="B1479" s="29">
        <v>232.17000000000002</v>
      </c>
      <c r="C1479" s="29">
        <v>1</v>
      </c>
      <c r="D1479" s="29"/>
      <c r="E1479" s="29"/>
      <c r="F1479" s="29">
        <v>232.17000000000002</v>
      </c>
      <c r="G1479" s="29">
        <v>1</v>
      </c>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c r="DY1479"/>
      <c r="DZ1479"/>
      <c r="EA1479"/>
      <c r="EB1479"/>
      <c r="EC1479"/>
      <c r="ED1479"/>
      <c r="EE1479"/>
      <c r="EF1479"/>
      <c r="EG1479"/>
      <c r="EH1479"/>
      <c r="EI1479"/>
      <c r="EJ1479"/>
      <c r="EK1479"/>
      <c r="EL1479"/>
      <c r="EM1479"/>
      <c r="EN1479"/>
      <c r="EO1479"/>
      <c r="EP1479"/>
      <c r="EQ1479"/>
      <c r="ER1479"/>
      <c r="ES1479"/>
      <c r="ET1479"/>
      <c r="EU1479"/>
      <c r="EV1479"/>
      <c r="EW1479"/>
      <c r="EX1479"/>
      <c r="EY1479"/>
      <c r="EZ1479"/>
      <c r="FA1479"/>
      <c r="FB1479"/>
      <c r="FC1479"/>
      <c r="FD1479"/>
      <c r="FE1479"/>
      <c r="FF1479"/>
      <c r="FG1479"/>
      <c r="FH1479"/>
      <c r="FI1479"/>
      <c r="FJ1479"/>
      <c r="FK1479"/>
      <c r="FL1479"/>
      <c r="FM1479"/>
      <c r="FN1479"/>
      <c r="FO1479"/>
      <c r="FP1479"/>
      <c r="FQ1479"/>
      <c r="FR1479"/>
      <c r="FS1479"/>
      <c r="FT1479"/>
      <c r="FU1479"/>
      <c r="FV1479"/>
      <c r="FW1479"/>
      <c r="FX1479"/>
      <c r="FY1479"/>
      <c r="FZ1479"/>
      <c r="GA1479"/>
      <c r="GB1479"/>
      <c r="GC1479"/>
      <c r="GD1479"/>
      <c r="GE1479"/>
      <c r="GF1479"/>
      <c r="GG1479"/>
    </row>
    <row r="1480" spans="1:189" x14ac:dyDescent="0.3">
      <c r="A1480" s="18" t="s">
        <v>1310</v>
      </c>
      <c r="B1480" s="29">
        <v>232.17000000000002</v>
      </c>
      <c r="C1480" s="29">
        <v>1</v>
      </c>
      <c r="D1480" s="29"/>
      <c r="E1480" s="29"/>
      <c r="F1480" s="29">
        <v>232.17000000000002</v>
      </c>
      <c r="G1480" s="29">
        <v>1</v>
      </c>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c r="DY1480"/>
      <c r="DZ1480"/>
      <c r="EA1480"/>
      <c r="EB1480"/>
      <c r="EC1480"/>
      <c r="ED1480"/>
      <c r="EE1480"/>
      <c r="EF1480"/>
      <c r="EG1480"/>
      <c r="EH1480"/>
      <c r="EI1480"/>
      <c r="EJ1480"/>
      <c r="EK1480"/>
      <c r="EL1480"/>
      <c r="EM1480"/>
      <c r="EN1480"/>
      <c r="EO1480"/>
      <c r="EP1480"/>
      <c r="EQ1480"/>
      <c r="ER1480"/>
      <c r="ES1480"/>
      <c r="ET1480"/>
      <c r="EU1480"/>
      <c r="EV1480"/>
      <c r="EW1480"/>
      <c r="EX1480"/>
      <c r="EY1480"/>
      <c r="EZ1480"/>
      <c r="FA1480"/>
      <c r="FB1480"/>
      <c r="FC1480"/>
      <c r="FD1480"/>
      <c r="FE1480"/>
      <c r="FF1480"/>
      <c r="FG1480"/>
      <c r="FH1480"/>
      <c r="FI1480"/>
      <c r="FJ1480"/>
      <c r="FK1480"/>
      <c r="FL1480"/>
      <c r="FM1480"/>
      <c r="FN1480"/>
      <c r="FO1480"/>
      <c r="FP1480"/>
      <c r="FQ1480"/>
      <c r="FR1480"/>
      <c r="FS1480"/>
      <c r="FT1480"/>
      <c r="FU1480"/>
      <c r="FV1480"/>
      <c r="FW1480"/>
      <c r="FX1480"/>
      <c r="FY1480"/>
      <c r="FZ1480"/>
      <c r="GA1480"/>
      <c r="GB1480"/>
      <c r="GC1480"/>
      <c r="GD1480"/>
      <c r="GE1480"/>
      <c r="GF1480"/>
      <c r="GG1480"/>
    </row>
    <row r="1481" spans="1:189" x14ac:dyDescent="0.3">
      <c r="A1481" s="18" t="s">
        <v>1742</v>
      </c>
      <c r="B1481" s="29">
        <v>232.17000000000002</v>
      </c>
      <c r="C1481" s="29">
        <v>1</v>
      </c>
      <c r="D1481" s="29"/>
      <c r="E1481" s="29"/>
      <c r="F1481" s="29">
        <v>232.17000000000002</v>
      </c>
      <c r="G1481" s="29">
        <v>1</v>
      </c>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c r="DY1481"/>
      <c r="DZ1481"/>
      <c r="EA1481"/>
      <c r="EB1481"/>
      <c r="EC1481"/>
      <c r="ED1481"/>
      <c r="EE1481"/>
      <c r="EF1481"/>
      <c r="EG1481"/>
      <c r="EH1481"/>
      <c r="EI1481"/>
      <c r="EJ1481"/>
      <c r="EK1481"/>
      <c r="EL1481"/>
      <c r="EM1481"/>
      <c r="EN1481"/>
      <c r="EO1481"/>
      <c r="EP1481"/>
      <c r="EQ1481"/>
      <c r="ER1481"/>
      <c r="ES1481"/>
      <c r="ET1481"/>
      <c r="EU1481"/>
      <c r="EV1481"/>
      <c r="EW1481"/>
      <c r="EX1481"/>
      <c r="EY1481"/>
      <c r="EZ1481"/>
      <c r="FA1481"/>
      <c r="FB1481"/>
      <c r="FC1481"/>
      <c r="FD1481"/>
      <c r="FE1481"/>
      <c r="FF1481"/>
      <c r="FG1481"/>
      <c r="FH1481"/>
      <c r="FI1481"/>
      <c r="FJ1481"/>
      <c r="FK1481"/>
      <c r="FL1481"/>
      <c r="FM1481"/>
      <c r="FN1481"/>
      <c r="FO1481"/>
      <c r="FP1481"/>
      <c r="FQ1481"/>
      <c r="FR1481"/>
      <c r="FS1481"/>
      <c r="FT1481"/>
      <c r="FU1481"/>
      <c r="FV1481"/>
      <c r="FW1481"/>
      <c r="FX1481"/>
      <c r="FY1481"/>
      <c r="FZ1481"/>
      <c r="GA1481"/>
      <c r="GB1481"/>
      <c r="GC1481"/>
      <c r="GD1481"/>
      <c r="GE1481"/>
      <c r="GF1481"/>
      <c r="GG1481"/>
    </row>
    <row r="1482" spans="1:189" x14ac:dyDescent="0.3">
      <c r="A1482" s="18" t="s">
        <v>3291</v>
      </c>
      <c r="B1482" s="29"/>
      <c r="C1482" s="29"/>
      <c r="D1482" s="29">
        <v>232.17000000000002</v>
      </c>
      <c r="E1482" s="29">
        <v>1</v>
      </c>
      <c r="F1482" s="29">
        <v>232.17000000000002</v>
      </c>
      <c r="G1482" s="29">
        <v>1</v>
      </c>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c r="DY1482"/>
      <c r="DZ1482"/>
      <c r="EA1482"/>
      <c r="EB1482"/>
      <c r="EC1482"/>
      <c r="ED1482"/>
      <c r="EE1482"/>
      <c r="EF1482"/>
      <c r="EG1482"/>
      <c r="EH1482"/>
      <c r="EI1482"/>
      <c r="EJ1482"/>
      <c r="EK1482"/>
      <c r="EL1482"/>
      <c r="EM1482"/>
      <c r="EN1482"/>
      <c r="EO1482"/>
      <c r="EP1482"/>
      <c r="EQ1482"/>
      <c r="ER1482"/>
      <c r="ES1482"/>
      <c r="ET1482"/>
      <c r="EU1482"/>
      <c r="EV1482"/>
      <c r="EW1482"/>
      <c r="EX1482"/>
      <c r="EY1482"/>
      <c r="EZ1482"/>
      <c r="FA1482"/>
      <c r="FB1482"/>
      <c r="FC1482"/>
      <c r="FD1482"/>
      <c r="FE1482"/>
      <c r="FF1482"/>
      <c r="FG1482"/>
      <c r="FH1482"/>
      <c r="FI1482"/>
      <c r="FJ1482"/>
      <c r="FK1482"/>
      <c r="FL1482"/>
      <c r="FM1482"/>
      <c r="FN1482"/>
      <c r="FO1482"/>
      <c r="FP1482"/>
      <c r="FQ1482"/>
      <c r="FR1482"/>
      <c r="FS1482"/>
      <c r="FT1482"/>
      <c r="FU1482"/>
      <c r="FV1482"/>
      <c r="FW1482"/>
      <c r="FX1482"/>
      <c r="FY1482"/>
      <c r="FZ1482"/>
      <c r="GA1482"/>
      <c r="GB1482"/>
      <c r="GC1482"/>
      <c r="GD1482"/>
      <c r="GE1482"/>
      <c r="GF1482"/>
      <c r="GG1482"/>
    </row>
    <row r="1483" spans="1:189" x14ac:dyDescent="0.3">
      <c r="A1483" s="18" t="s">
        <v>2695</v>
      </c>
      <c r="B1483" s="29"/>
      <c r="C1483" s="29"/>
      <c r="D1483" s="29">
        <v>232.17000000000002</v>
      </c>
      <c r="E1483" s="29">
        <v>1</v>
      </c>
      <c r="F1483" s="29">
        <v>232.17000000000002</v>
      </c>
      <c r="G1483" s="29">
        <v>1</v>
      </c>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c r="DY1483"/>
      <c r="DZ1483"/>
      <c r="EA1483"/>
      <c r="EB1483"/>
      <c r="EC1483"/>
      <c r="ED1483"/>
      <c r="EE1483"/>
      <c r="EF1483"/>
      <c r="EG1483"/>
      <c r="EH1483"/>
      <c r="EI1483"/>
      <c r="EJ1483"/>
      <c r="EK1483"/>
      <c r="EL1483"/>
      <c r="EM1483"/>
      <c r="EN1483"/>
      <c r="EO1483"/>
      <c r="EP1483"/>
      <c r="EQ1483"/>
      <c r="ER1483"/>
      <c r="ES1483"/>
      <c r="ET1483"/>
      <c r="EU1483"/>
      <c r="EV1483"/>
      <c r="EW1483"/>
      <c r="EX1483"/>
      <c r="EY1483"/>
      <c r="EZ1483"/>
      <c r="FA1483"/>
      <c r="FB1483"/>
      <c r="FC1483"/>
      <c r="FD1483"/>
      <c r="FE1483"/>
      <c r="FF1483"/>
      <c r="FG1483"/>
      <c r="FH1483"/>
      <c r="FI1483"/>
      <c r="FJ1483"/>
      <c r="FK1483"/>
      <c r="FL1483"/>
      <c r="FM1483"/>
      <c r="FN1483"/>
      <c r="FO1483"/>
      <c r="FP1483"/>
      <c r="FQ1483"/>
      <c r="FR1483"/>
      <c r="FS1483"/>
      <c r="FT1483"/>
      <c r="FU1483"/>
      <c r="FV1483"/>
      <c r="FW1483"/>
      <c r="FX1483"/>
      <c r="FY1483"/>
      <c r="FZ1483"/>
      <c r="GA1483"/>
      <c r="GB1483"/>
      <c r="GC1483"/>
      <c r="GD1483"/>
      <c r="GE1483"/>
      <c r="GF1483"/>
      <c r="GG1483"/>
    </row>
    <row r="1484" spans="1:189" x14ac:dyDescent="0.3">
      <c r="A1484" s="18" t="s">
        <v>1724</v>
      </c>
      <c r="B1484" s="29">
        <v>232.17000000000002</v>
      </c>
      <c r="C1484" s="29">
        <v>1</v>
      </c>
      <c r="D1484" s="29"/>
      <c r="E1484" s="29"/>
      <c r="F1484" s="29">
        <v>232.17000000000002</v>
      </c>
      <c r="G1484" s="29">
        <v>1</v>
      </c>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c r="DY1484"/>
      <c r="DZ1484"/>
      <c r="EA1484"/>
      <c r="EB1484"/>
      <c r="EC1484"/>
      <c r="ED1484"/>
      <c r="EE1484"/>
      <c r="EF1484"/>
      <c r="EG1484"/>
      <c r="EH1484"/>
      <c r="EI1484"/>
      <c r="EJ1484"/>
      <c r="EK1484"/>
      <c r="EL1484"/>
      <c r="EM1484"/>
      <c r="EN1484"/>
      <c r="EO1484"/>
      <c r="EP1484"/>
      <c r="EQ1484"/>
      <c r="ER1484"/>
      <c r="ES1484"/>
      <c r="ET1484"/>
      <c r="EU1484"/>
      <c r="EV1484"/>
      <c r="EW1484"/>
      <c r="EX1484"/>
      <c r="EY1484"/>
      <c r="EZ1484"/>
      <c r="FA1484"/>
      <c r="FB1484"/>
      <c r="FC1484"/>
      <c r="FD1484"/>
      <c r="FE1484"/>
      <c r="FF1484"/>
      <c r="FG1484"/>
      <c r="FH1484"/>
      <c r="FI1484"/>
      <c r="FJ1484"/>
      <c r="FK1484"/>
      <c r="FL1484"/>
      <c r="FM1484"/>
      <c r="FN1484"/>
      <c r="FO1484"/>
      <c r="FP1484"/>
      <c r="FQ1484"/>
      <c r="FR1484"/>
      <c r="FS1484"/>
      <c r="FT1484"/>
      <c r="FU1484"/>
      <c r="FV1484"/>
      <c r="FW1484"/>
      <c r="FX1484"/>
      <c r="FY1484"/>
      <c r="FZ1484"/>
      <c r="GA1484"/>
      <c r="GB1484"/>
      <c r="GC1484"/>
      <c r="GD1484"/>
      <c r="GE1484"/>
      <c r="GF1484"/>
      <c r="GG1484"/>
    </row>
    <row r="1485" spans="1:189" x14ac:dyDescent="0.3">
      <c r="A1485" s="18" t="s">
        <v>2763</v>
      </c>
      <c r="B1485" s="29"/>
      <c r="C1485" s="29"/>
      <c r="D1485" s="29">
        <v>232.17000000000002</v>
      </c>
      <c r="E1485" s="29">
        <v>1</v>
      </c>
      <c r="F1485" s="29">
        <v>232.17000000000002</v>
      </c>
      <c r="G1485" s="29">
        <v>1</v>
      </c>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c r="DY1485"/>
      <c r="DZ1485"/>
      <c r="EA1485"/>
      <c r="EB1485"/>
      <c r="EC1485"/>
      <c r="ED1485"/>
      <c r="EE1485"/>
      <c r="EF1485"/>
      <c r="EG1485"/>
      <c r="EH1485"/>
      <c r="EI1485"/>
      <c r="EJ1485"/>
      <c r="EK1485"/>
      <c r="EL1485"/>
      <c r="EM1485"/>
      <c r="EN1485"/>
      <c r="EO1485"/>
      <c r="EP1485"/>
      <c r="EQ1485"/>
      <c r="ER1485"/>
      <c r="ES1485"/>
      <c r="ET1485"/>
      <c r="EU1485"/>
      <c r="EV1485"/>
      <c r="EW1485"/>
      <c r="EX1485"/>
      <c r="EY1485"/>
      <c r="EZ1485"/>
      <c r="FA1485"/>
      <c r="FB1485"/>
      <c r="FC1485"/>
      <c r="FD1485"/>
      <c r="FE1485"/>
      <c r="FF1485"/>
      <c r="FG1485"/>
      <c r="FH1485"/>
      <c r="FI1485"/>
      <c r="FJ1485"/>
      <c r="FK1485"/>
      <c r="FL1485"/>
      <c r="FM1485"/>
      <c r="FN1485"/>
      <c r="FO1485"/>
      <c r="FP1485"/>
      <c r="FQ1485"/>
      <c r="FR1485"/>
      <c r="FS1485"/>
      <c r="FT1485"/>
      <c r="FU1485"/>
      <c r="FV1485"/>
      <c r="FW1485"/>
      <c r="FX1485"/>
      <c r="FY1485"/>
      <c r="FZ1485"/>
      <c r="GA1485"/>
      <c r="GB1485"/>
      <c r="GC1485"/>
      <c r="GD1485"/>
      <c r="GE1485"/>
      <c r="GF1485"/>
      <c r="GG1485"/>
    </row>
    <row r="1486" spans="1:189" x14ac:dyDescent="0.3">
      <c r="A1486" s="18" t="s">
        <v>2420</v>
      </c>
      <c r="B1486" s="29"/>
      <c r="C1486" s="29"/>
      <c r="D1486" s="29">
        <v>232.17000000000002</v>
      </c>
      <c r="E1486" s="29">
        <v>1</v>
      </c>
      <c r="F1486" s="29">
        <v>232.17000000000002</v>
      </c>
      <c r="G1486" s="29">
        <v>1</v>
      </c>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c r="DY1486"/>
      <c r="DZ1486"/>
      <c r="EA1486"/>
      <c r="EB1486"/>
      <c r="EC1486"/>
      <c r="ED1486"/>
      <c r="EE1486"/>
      <c r="EF1486"/>
      <c r="EG1486"/>
      <c r="EH1486"/>
      <c r="EI1486"/>
      <c r="EJ1486"/>
      <c r="EK1486"/>
      <c r="EL1486"/>
      <c r="EM1486"/>
      <c r="EN1486"/>
      <c r="EO1486"/>
      <c r="EP1486"/>
      <c r="EQ1486"/>
      <c r="ER1486"/>
      <c r="ES1486"/>
      <c r="ET1486"/>
      <c r="EU1486"/>
      <c r="EV1486"/>
      <c r="EW1486"/>
      <c r="EX1486"/>
      <c r="EY1486"/>
      <c r="EZ1486"/>
      <c r="FA1486"/>
      <c r="FB1486"/>
      <c r="FC1486"/>
      <c r="FD1486"/>
      <c r="FE1486"/>
      <c r="FF1486"/>
      <c r="FG1486"/>
      <c r="FH1486"/>
      <c r="FI1486"/>
      <c r="FJ1486"/>
      <c r="FK1486"/>
      <c r="FL1486"/>
      <c r="FM1486"/>
      <c r="FN1486"/>
      <c r="FO1486"/>
      <c r="FP1486"/>
      <c r="FQ1486"/>
      <c r="FR1486"/>
      <c r="FS1486"/>
      <c r="FT1486"/>
      <c r="FU1486"/>
      <c r="FV1486"/>
      <c r="FW1486"/>
      <c r="FX1486"/>
      <c r="FY1486"/>
      <c r="FZ1486"/>
      <c r="GA1486"/>
      <c r="GB1486"/>
      <c r="GC1486"/>
      <c r="GD1486"/>
      <c r="GE1486"/>
      <c r="GF1486"/>
      <c r="GG1486"/>
    </row>
    <row r="1487" spans="1:189" x14ac:dyDescent="0.3">
      <c r="A1487" s="18" t="s">
        <v>2442</v>
      </c>
      <c r="B1487" s="29"/>
      <c r="C1487" s="29"/>
      <c r="D1487" s="29">
        <v>232.17000000000002</v>
      </c>
      <c r="E1487" s="29">
        <v>1</v>
      </c>
      <c r="F1487" s="29">
        <v>232.17000000000002</v>
      </c>
      <c r="G1487" s="29">
        <v>1</v>
      </c>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c r="DY1487"/>
      <c r="DZ1487"/>
      <c r="EA1487"/>
      <c r="EB1487"/>
      <c r="EC1487"/>
      <c r="ED1487"/>
      <c r="EE1487"/>
      <c r="EF1487"/>
      <c r="EG1487"/>
      <c r="EH1487"/>
      <c r="EI1487"/>
      <c r="EJ1487"/>
      <c r="EK1487"/>
      <c r="EL1487"/>
      <c r="EM1487"/>
      <c r="EN1487"/>
      <c r="EO1487"/>
      <c r="EP1487"/>
      <c r="EQ1487"/>
      <c r="ER1487"/>
      <c r="ES1487"/>
      <c r="ET1487"/>
      <c r="EU1487"/>
      <c r="EV1487"/>
      <c r="EW1487"/>
      <c r="EX1487"/>
      <c r="EY1487"/>
      <c r="EZ1487"/>
      <c r="FA1487"/>
      <c r="FB1487"/>
      <c r="FC1487"/>
      <c r="FD1487"/>
      <c r="FE1487"/>
      <c r="FF1487"/>
      <c r="FG1487"/>
      <c r="FH1487"/>
      <c r="FI1487"/>
      <c r="FJ1487"/>
      <c r="FK1487"/>
      <c r="FL1487"/>
      <c r="FM1487"/>
      <c r="FN1487"/>
      <c r="FO1487"/>
      <c r="FP1487"/>
      <c r="FQ1487"/>
      <c r="FR1487"/>
      <c r="FS1487"/>
      <c r="FT1487"/>
      <c r="FU1487"/>
      <c r="FV1487"/>
      <c r="FW1487"/>
      <c r="FX1487"/>
      <c r="FY1487"/>
      <c r="FZ1487"/>
      <c r="GA1487"/>
      <c r="GB1487"/>
      <c r="GC1487"/>
      <c r="GD1487"/>
      <c r="GE1487"/>
      <c r="GF1487"/>
      <c r="GG1487"/>
    </row>
    <row r="1488" spans="1:189" x14ac:dyDescent="0.3">
      <c r="A1488" s="18" t="s">
        <v>2482</v>
      </c>
      <c r="B1488" s="29"/>
      <c r="C1488" s="29"/>
      <c r="D1488" s="29">
        <v>232.17000000000002</v>
      </c>
      <c r="E1488" s="29">
        <v>1</v>
      </c>
      <c r="F1488" s="29">
        <v>232.17000000000002</v>
      </c>
      <c r="G1488" s="29">
        <v>1</v>
      </c>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c r="DY1488"/>
      <c r="DZ1488"/>
      <c r="EA1488"/>
      <c r="EB1488"/>
      <c r="EC1488"/>
      <c r="ED1488"/>
      <c r="EE1488"/>
      <c r="EF1488"/>
      <c r="EG1488"/>
      <c r="EH1488"/>
      <c r="EI1488"/>
      <c r="EJ1488"/>
      <c r="EK1488"/>
      <c r="EL1488"/>
      <c r="EM1488"/>
      <c r="EN1488"/>
      <c r="EO1488"/>
      <c r="EP1488"/>
      <c r="EQ1488"/>
      <c r="ER1488"/>
      <c r="ES1488"/>
      <c r="ET1488"/>
      <c r="EU1488"/>
      <c r="EV1488"/>
      <c r="EW1488"/>
      <c r="EX1488"/>
      <c r="EY1488"/>
      <c r="EZ1488"/>
      <c r="FA1488"/>
      <c r="FB1488"/>
      <c r="FC1488"/>
      <c r="FD1488"/>
      <c r="FE1488"/>
      <c r="FF1488"/>
      <c r="FG1488"/>
      <c r="FH1488"/>
      <c r="FI1488"/>
      <c r="FJ1488"/>
      <c r="FK1488"/>
      <c r="FL1488"/>
      <c r="FM1488"/>
      <c r="FN1488"/>
      <c r="FO1488"/>
      <c r="FP1488"/>
      <c r="FQ1488"/>
      <c r="FR1488"/>
      <c r="FS1488"/>
      <c r="FT1488"/>
      <c r="FU1488"/>
      <c r="FV1488"/>
      <c r="FW1488"/>
      <c r="FX1488"/>
      <c r="FY1488"/>
      <c r="FZ1488"/>
      <c r="GA1488"/>
      <c r="GB1488"/>
      <c r="GC1488"/>
      <c r="GD1488"/>
      <c r="GE1488"/>
      <c r="GF1488"/>
      <c r="GG1488"/>
    </row>
    <row r="1489" spans="1:189" x14ac:dyDescent="0.3">
      <c r="A1489" s="18" t="s">
        <v>2422</v>
      </c>
      <c r="B1489" s="29"/>
      <c r="C1489" s="29"/>
      <c r="D1489" s="29">
        <v>232.17000000000002</v>
      </c>
      <c r="E1489" s="29">
        <v>1</v>
      </c>
      <c r="F1489" s="29">
        <v>232.17000000000002</v>
      </c>
      <c r="G1489" s="29">
        <v>1</v>
      </c>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c r="DY1489"/>
      <c r="DZ1489"/>
      <c r="EA1489"/>
      <c r="EB1489"/>
      <c r="EC1489"/>
      <c r="ED1489"/>
      <c r="EE1489"/>
      <c r="EF1489"/>
      <c r="EG1489"/>
      <c r="EH1489"/>
      <c r="EI1489"/>
      <c r="EJ1489"/>
      <c r="EK1489"/>
      <c r="EL1489"/>
      <c r="EM1489"/>
      <c r="EN1489"/>
      <c r="EO1489"/>
      <c r="EP1489"/>
      <c r="EQ1489"/>
      <c r="ER1489"/>
      <c r="ES1489"/>
      <c r="ET1489"/>
      <c r="EU1489"/>
      <c r="EV1489"/>
      <c r="EW1489"/>
      <c r="EX1489"/>
      <c r="EY1489"/>
      <c r="EZ1489"/>
      <c r="FA1489"/>
      <c r="FB1489"/>
      <c r="FC1489"/>
      <c r="FD1489"/>
      <c r="FE1489"/>
      <c r="FF1489"/>
      <c r="FG1489"/>
      <c r="FH1489"/>
      <c r="FI1489"/>
      <c r="FJ1489"/>
      <c r="FK1489"/>
      <c r="FL1489"/>
      <c r="FM1489"/>
      <c r="FN1489"/>
      <c r="FO1489"/>
      <c r="FP1489"/>
      <c r="FQ1489"/>
      <c r="FR1489"/>
      <c r="FS1489"/>
      <c r="FT1489"/>
      <c r="FU1489"/>
      <c r="FV1489"/>
      <c r="FW1489"/>
      <c r="FX1489"/>
      <c r="FY1489"/>
      <c r="FZ1489"/>
      <c r="GA1489"/>
      <c r="GB1489"/>
      <c r="GC1489"/>
      <c r="GD1489"/>
      <c r="GE1489"/>
      <c r="GF1489"/>
      <c r="GG1489"/>
    </row>
    <row r="1490" spans="1:189" x14ac:dyDescent="0.3">
      <c r="A1490" s="18" t="s">
        <v>2484</v>
      </c>
      <c r="B1490" s="29"/>
      <c r="C1490" s="29"/>
      <c r="D1490" s="29">
        <v>232.17000000000002</v>
      </c>
      <c r="E1490" s="29">
        <v>1</v>
      </c>
      <c r="F1490" s="29">
        <v>232.17000000000002</v>
      </c>
      <c r="G1490" s="29">
        <v>1</v>
      </c>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c r="DY1490"/>
      <c r="DZ1490"/>
      <c r="EA1490"/>
      <c r="EB1490"/>
      <c r="EC1490"/>
      <c r="ED1490"/>
      <c r="EE1490"/>
      <c r="EF1490"/>
      <c r="EG1490"/>
      <c r="EH1490"/>
      <c r="EI1490"/>
      <c r="EJ1490"/>
      <c r="EK1490"/>
      <c r="EL1490"/>
      <c r="EM1490"/>
      <c r="EN1490"/>
      <c r="EO1490"/>
      <c r="EP1490"/>
      <c r="EQ1490"/>
      <c r="ER1490"/>
      <c r="ES1490"/>
      <c r="ET1490"/>
      <c r="EU1490"/>
      <c r="EV1490"/>
      <c r="EW1490"/>
      <c r="EX1490"/>
      <c r="EY1490"/>
      <c r="EZ1490"/>
      <c r="FA1490"/>
      <c r="FB1490"/>
      <c r="FC1490"/>
      <c r="FD1490"/>
      <c r="FE1490"/>
      <c r="FF1490"/>
      <c r="FG1490"/>
      <c r="FH1490"/>
      <c r="FI1490"/>
      <c r="FJ1490"/>
      <c r="FK1490"/>
      <c r="FL1490"/>
      <c r="FM1490"/>
      <c r="FN1490"/>
      <c r="FO1490"/>
      <c r="FP1490"/>
      <c r="FQ1490"/>
      <c r="FR1490"/>
      <c r="FS1490"/>
      <c r="FT1490"/>
      <c r="FU1490"/>
      <c r="FV1490"/>
      <c r="FW1490"/>
      <c r="FX1490"/>
      <c r="FY1490"/>
      <c r="FZ1490"/>
      <c r="GA1490"/>
      <c r="GB1490"/>
      <c r="GC1490"/>
      <c r="GD1490"/>
      <c r="GE1490"/>
      <c r="GF1490"/>
      <c r="GG1490"/>
    </row>
    <row r="1491" spans="1:189" x14ac:dyDescent="0.3">
      <c r="A1491" s="18" t="s">
        <v>2402</v>
      </c>
      <c r="B1491" s="29"/>
      <c r="C1491" s="29"/>
      <c r="D1491" s="29">
        <v>232.17000000000002</v>
      </c>
      <c r="E1491" s="29">
        <v>1</v>
      </c>
      <c r="F1491" s="29">
        <v>232.17000000000002</v>
      </c>
      <c r="G1491" s="29">
        <v>1</v>
      </c>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c r="DY1491"/>
      <c r="DZ1491"/>
      <c r="EA1491"/>
      <c r="EB1491"/>
      <c r="EC1491"/>
      <c r="ED1491"/>
      <c r="EE1491"/>
      <c r="EF1491"/>
      <c r="EG1491"/>
      <c r="EH1491"/>
      <c r="EI1491"/>
      <c r="EJ1491"/>
      <c r="EK1491"/>
      <c r="EL1491"/>
      <c r="EM1491"/>
      <c r="EN1491"/>
      <c r="EO1491"/>
      <c r="EP1491"/>
      <c r="EQ1491"/>
      <c r="ER1491"/>
      <c r="ES1491"/>
      <c r="ET1491"/>
      <c r="EU1491"/>
      <c r="EV1491"/>
      <c r="EW1491"/>
      <c r="EX1491"/>
      <c r="EY1491"/>
      <c r="EZ1491"/>
      <c r="FA1491"/>
      <c r="FB1491"/>
      <c r="FC1491"/>
      <c r="FD1491"/>
      <c r="FE1491"/>
      <c r="FF1491"/>
      <c r="FG1491"/>
      <c r="FH1491"/>
      <c r="FI1491"/>
      <c r="FJ1491"/>
      <c r="FK1491"/>
      <c r="FL1491"/>
      <c r="FM1491"/>
      <c r="FN1491"/>
      <c r="FO1491"/>
      <c r="FP1491"/>
      <c r="FQ1491"/>
      <c r="FR1491"/>
      <c r="FS1491"/>
      <c r="FT1491"/>
      <c r="FU1491"/>
      <c r="FV1491"/>
      <c r="FW1491"/>
      <c r="FX1491"/>
      <c r="FY1491"/>
      <c r="FZ1491"/>
      <c r="GA1491"/>
      <c r="GB1491"/>
      <c r="GC1491"/>
      <c r="GD1491"/>
      <c r="GE1491"/>
      <c r="GF1491"/>
      <c r="GG1491"/>
    </row>
    <row r="1492" spans="1:189" x14ac:dyDescent="0.3">
      <c r="A1492" s="18" t="s">
        <v>5109</v>
      </c>
      <c r="B1492" s="29"/>
      <c r="C1492" s="29"/>
      <c r="D1492" s="29">
        <v>232.17000000000002</v>
      </c>
      <c r="E1492" s="29">
        <v>1</v>
      </c>
      <c r="F1492" s="29">
        <v>232.17000000000002</v>
      </c>
      <c r="G1492" s="29">
        <v>1</v>
      </c>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c r="DY1492"/>
      <c r="DZ1492"/>
      <c r="EA1492"/>
      <c r="EB1492"/>
      <c r="EC1492"/>
      <c r="ED1492"/>
      <c r="EE1492"/>
      <c r="EF1492"/>
      <c r="EG1492"/>
      <c r="EH1492"/>
      <c r="EI1492"/>
      <c r="EJ1492"/>
      <c r="EK1492"/>
      <c r="EL1492"/>
      <c r="EM1492"/>
      <c r="EN1492"/>
      <c r="EO1492"/>
      <c r="EP1492"/>
      <c r="EQ1492"/>
      <c r="ER1492"/>
      <c r="ES1492"/>
      <c r="ET1492"/>
      <c r="EU1492"/>
      <c r="EV1492"/>
      <c r="EW1492"/>
      <c r="EX1492"/>
      <c r="EY1492"/>
      <c r="EZ1492"/>
      <c r="FA1492"/>
      <c r="FB1492"/>
      <c r="FC1492"/>
      <c r="FD1492"/>
      <c r="FE1492"/>
      <c r="FF1492"/>
      <c r="FG1492"/>
      <c r="FH1492"/>
      <c r="FI1492"/>
      <c r="FJ1492"/>
      <c r="FK1492"/>
      <c r="FL1492"/>
      <c r="FM1492"/>
      <c r="FN1492"/>
      <c r="FO1492"/>
      <c r="FP1492"/>
      <c r="FQ1492"/>
      <c r="FR1492"/>
      <c r="FS1492"/>
      <c r="FT1492"/>
      <c r="FU1492"/>
      <c r="FV1492"/>
      <c r="FW1492"/>
      <c r="FX1492"/>
      <c r="FY1492"/>
      <c r="FZ1492"/>
      <c r="GA1492"/>
      <c r="GB1492"/>
      <c r="GC1492"/>
      <c r="GD1492"/>
      <c r="GE1492"/>
      <c r="GF1492"/>
      <c r="GG1492"/>
    </row>
    <row r="1493" spans="1:189" x14ac:dyDescent="0.3">
      <c r="A1493" s="18" t="s">
        <v>5134</v>
      </c>
      <c r="B1493" s="29"/>
      <c r="C1493" s="29"/>
      <c r="D1493" s="29">
        <v>232.17000000000002</v>
      </c>
      <c r="E1493" s="29">
        <v>1</v>
      </c>
      <c r="F1493" s="29">
        <v>232.17000000000002</v>
      </c>
      <c r="G1493" s="29">
        <v>1</v>
      </c>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c r="DY1493"/>
      <c r="DZ1493"/>
      <c r="EA1493"/>
      <c r="EB1493"/>
      <c r="EC1493"/>
      <c r="ED1493"/>
      <c r="EE1493"/>
      <c r="EF1493"/>
      <c r="EG1493"/>
      <c r="EH1493"/>
      <c r="EI1493"/>
      <c r="EJ1493"/>
      <c r="EK1493"/>
      <c r="EL1493"/>
      <c r="EM1493"/>
      <c r="EN1493"/>
      <c r="EO1493"/>
      <c r="EP1493"/>
      <c r="EQ1493"/>
      <c r="ER1493"/>
      <c r="ES1493"/>
      <c r="ET1493"/>
      <c r="EU1493"/>
      <c r="EV1493"/>
      <c r="EW1493"/>
      <c r="EX1493"/>
      <c r="EY1493"/>
      <c r="EZ1493"/>
      <c r="FA1493"/>
      <c r="FB1493"/>
      <c r="FC1493"/>
      <c r="FD1493"/>
      <c r="FE1493"/>
      <c r="FF1493"/>
      <c r="FG1493"/>
      <c r="FH1493"/>
      <c r="FI1493"/>
      <c r="FJ1493"/>
      <c r="FK1493"/>
      <c r="FL1493"/>
      <c r="FM1493"/>
      <c r="FN1493"/>
      <c r="FO1493"/>
      <c r="FP1493"/>
      <c r="FQ1493"/>
      <c r="FR1493"/>
      <c r="FS1493"/>
      <c r="FT1493"/>
      <c r="FU1493"/>
      <c r="FV1493"/>
      <c r="FW1493"/>
      <c r="FX1493"/>
      <c r="FY1493"/>
      <c r="FZ1493"/>
      <c r="GA1493"/>
      <c r="GB1493"/>
      <c r="GC1493"/>
      <c r="GD1493"/>
      <c r="GE1493"/>
      <c r="GF1493"/>
      <c r="GG1493"/>
    </row>
    <row r="1494" spans="1:189" x14ac:dyDescent="0.3">
      <c r="A1494" s="18" t="s">
        <v>333</v>
      </c>
      <c r="B1494" s="29"/>
      <c r="C1494" s="29"/>
      <c r="D1494" s="29">
        <v>231</v>
      </c>
      <c r="E1494" s="29">
        <v>2</v>
      </c>
      <c r="F1494" s="29">
        <v>231</v>
      </c>
      <c r="G1494" s="29">
        <v>2</v>
      </c>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c r="DY1494"/>
      <c r="DZ1494"/>
      <c r="EA1494"/>
      <c r="EB1494"/>
      <c r="EC1494"/>
      <c r="ED1494"/>
      <c r="EE1494"/>
      <c r="EF1494"/>
      <c r="EG1494"/>
      <c r="EH1494"/>
      <c r="EI1494"/>
      <c r="EJ1494"/>
      <c r="EK1494"/>
      <c r="EL1494"/>
      <c r="EM1494"/>
      <c r="EN1494"/>
      <c r="EO1494"/>
      <c r="EP1494"/>
      <c r="EQ1494"/>
      <c r="ER1494"/>
      <c r="ES1494"/>
      <c r="ET1494"/>
      <c r="EU1494"/>
      <c r="EV1494"/>
      <c r="EW1494"/>
      <c r="EX1494"/>
      <c r="EY1494"/>
      <c r="EZ1494"/>
      <c r="FA1494"/>
      <c r="FB1494"/>
      <c r="FC1494"/>
      <c r="FD1494"/>
      <c r="FE1494"/>
      <c r="FF1494"/>
      <c r="FG1494"/>
      <c r="FH1494"/>
      <c r="FI1494"/>
      <c r="FJ1494"/>
      <c r="FK1494"/>
      <c r="FL1494"/>
      <c r="FM1494"/>
      <c r="FN1494"/>
      <c r="FO1494"/>
      <c r="FP1494"/>
      <c r="FQ1494"/>
      <c r="FR1494"/>
      <c r="FS1494"/>
      <c r="FT1494"/>
      <c r="FU1494"/>
      <c r="FV1494"/>
      <c r="FW1494"/>
      <c r="FX1494"/>
      <c r="FY1494"/>
      <c r="FZ1494"/>
      <c r="GA1494"/>
      <c r="GB1494"/>
      <c r="GC1494"/>
      <c r="GD1494"/>
      <c r="GE1494"/>
      <c r="GF1494"/>
      <c r="GG1494"/>
    </row>
    <row r="1495" spans="1:189" x14ac:dyDescent="0.3">
      <c r="A1495" s="18" t="s">
        <v>6053</v>
      </c>
      <c r="B1495" s="29"/>
      <c r="C1495" s="29"/>
      <c r="D1495" s="29">
        <v>228.32999999999998</v>
      </c>
      <c r="E1495" s="29">
        <v>1</v>
      </c>
      <c r="F1495" s="29">
        <v>228.32999999999998</v>
      </c>
      <c r="G1495" s="29">
        <v>1</v>
      </c>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c r="DY1495"/>
      <c r="DZ1495"/>
      <c r="EA1495"/>
      <c r="EB1495"/>
      <c r="EC1495"/>
      <c r="ED1495"/>
      <c r="EE1495"/>
      <c r="EF1495"/>
      <c r="EG1495"/>
      <c r="EH1495"/>
      <c r="EI1495"/>
      <c r="EJ1495"/>
      <c r="EK1495"/>
      <c r="EL1495"/>
      <c r="EM1495"/>
      <c r="EN1495"/>
      <c r="EO1495"/>
      <c r="EP1495"/>
      <c r="EQ1495"/>
      <c r="ER1495"/>
      <c r="ES1495"/>
      <c r="ET1495"/>
      <c r="EU1495"/>
      <c r="EV1495"/>
      <c r="EW1495"/>
      <c r="EX1495"/>
      <c r="EY1495"/>
      <c r="EZ1495"/>
      <c r="FA1495"/>
      <c r="FB1495"/>
      <c r="FC1495"/>
      <c r="FD1495"/>
      <c r="FE1495"/>
      <c r="FF1495"/>
      <c r="FG1495"/>
      <c r="FH1495"/>
      <c r="FI1495"/>
      <c r="FJ1495"/>
      <c r="FK1495"/>
      <c r="FL1495"/>
      <c r="FM1495"/>
      <c r="FN1495"/>
      <c r="FO1495"/>
      <c r="FP1495"/>
      <c r="FQ1495"/>
      <c r="FR1495"/>
      <c r="FS1495"/>
      <c r="FT1495"/>
      <c r="FU1495"/>
      <c r="FV1495"/>
      <c r="FW1495"/>
      <c r="FX1495"/>
      <c r="FY1495"/>
      <c r="FZ1495"/>
      <c r="GA1495"/>
      <c r="GB1495"/>
      <c r="GC1495"/>
      <c r="GD1495"/>
      <c r="GE1495"/>
      <c r="GF1495"/>
      <c r="GG1495"/>
    </row>
    <row r="1496" spans="1:189" x14ac:dyDescent="0.3">
      <c r="A1496" s="18" t="s">
        <v>4617</v>
      </c>
      <c r="B1496" s="29"/>
      <c r="C1496" s="29"/>
      <c r="D1496" s="29">
        <v>227.51999999999998</v>
      </c>
      <c r="E1496" s="29">
        <v>1</v>
      </c>
      <c r="F1496" s="29">
        <v>227.51999999999998</v>
      </c>
      <c r="G1496" s="29">
        <v>1</v>
      </c>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c r="DY1496"/>
      <c r="DZ1496"/>
      <c r="EA1496"/>
      <c r="EB1496"/>
      <c r="EC1496"/>
      <c r="ED1496"/>
      <c r="EE1496"/>
      <c r="EF1496"/>
      <c r="EG1496"/>
      <c r="EH1496"/>
      <c r="EI1496"/>
      <c r="EJ1496"/>
      <c r="EK1496"/>
      <c r="EL1496"/>
      <c r="EM1496"/>
      <c r="EN1496"/>
      <c r="EO1496"/>
      <c r="EP1496"/>
      <c r="EQ1496"/>
      <c r="ER1496"/>
      <c r="ES1496"/>
      <c r="ET1496"/>
      <c r="EU1496"/>
      <c r="EV1496"/>
      <c r="EW1496"/>
      <c r="EX1496"/>
      <c r="EY1496"/>
      <c r="EZ1496"/>
      <c r="FA1496"/>
      <c r="FB1496"/>
      <c r="FC1496"/>
      <c r="FD1496"/>
      <c r="FE1496"/>
      <c r="FF1496"/>
      <c r="FG1496"/>
      <c r="FH1496"/>
      <c r="FI1496"/>
      <c r="FJ1496"/>
      <c r="FK1496"/>
      <c r="FL1496"/>
      <c r="FM1496"/>
      <c r="FN1496"/>
      <c r="FO1496"/>
      <c r="FP1496"/>
      <c r="FQ1496"/>
      <c r="FR1496"/>
      <c r="FS1496"/>
      <c r="FT1496"/>
      <c r="FU1496"/>
      <c r="FV1496"/>
      <c r="FW1496"/>
      <c r="FX1496"/>
      <c r="FY1496"/>
      <c r="FZ1496"/>
      <c r="GA1496"/>
      <c r="GB1496"/>
      <c r="GC1496"/>
      <c r="GD1496"/>
      <c r="GE1496"/>
      <c r="GF1496"/>
      <c r="GG1496"/>
    </row>
    <row r="1497" spans="1:189" x14ac:dyDescent="0.3">
      <c r="A1497" s="18" t="s">
        <v>6479</v>
      </c>
      <c r="B1497" s="29">
        <v>226.72</v>
      </c>
      <c r="C1497" s="29">
        <v>1</v>
      </c>
      <c r="D1497" s="29"/>
      <c r="E1497" s="29"/>
      <c r="F1497" s="29">
        <v>226.72</v>
      </c>
      <c r="G1497" s="29">
        <v>1</v>
      </c>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c r="DY1497"/>
      <c r="DZ1497"/>
      <c r="EA1497"/>
      <c r="EB1497"/>
      <c r="EC1497"/>
      <c r="ED1497"/>
      <c r="EE1497"/>
      <c r="EF1497"/>
      <c r="EG1497"/>
      <c r="EH1497"/>
      <c r="EI1497"/>
      <c r="EJ1497"/>
      <c r="EK1497"/>
      <c r="EL1497"/>
      <c r="EM1497"/>
      <c r="EN1497"/>
      <c r="EO1497"/>
      <c r="EP1497"/>
      <c r="EQ1497"/>
      <c r="ER1497"/>
      <c r="ES1497"/>
      <c r="ET1497"/>
      <c r="EU1497"/>
      <c r="EV1497"/>
      <c r="EW1497"/>
      <c r="EX1497"/>
      <c r="EY1497"/>
      <c r="EZ1497"/>
      <c r="FA1497"/>
      <c r="FB1497"/>
      <c r="FC1497"/>
      <c r="FD1497"/>
      <c r="FE1497"/>
      <c r="FF1497"/>
      <c r="FG1497"/>
      <c r="FH1497"/>
      <c r="FI1497"/>
      <c r="FJ1497"/>
      <c r="FK1497"/>
      <c r="FL1497"/>
      <c r="FM1497"/>
      <c r="FN1497"/>
      <c r="FO1497"/>
      <c r="FP1497"/>
      <c r="FQ1497"/>
      <c r="FR1497"/>
      <c r="FS1497"/>
      <c r="FT1497"/>
      <c r="FU1497"/>
      <c r="FV1497"/>
      <c r="FW1497"/>
      <c r="FX1497"/>
      <c r="FY1497"/>
      <c r="FZ1497"/>
      <c r="GA1497"/>
      <c r="GB1497"/>
      <c r="GC1497"/>
      <c r="GD1497"/>
      <c r="GE1497"/>
      <c r="GF1497"/>
      <c r="GG1497"/>
    </row>
    <row r="1498" spans="1:189" x14ac:dyDescent="0.3">
      <c r="A1498" s="18" t="s">
        <v>6641</v>
      </c>
      <c r="B1498" s="29">
        <v>169.05</v>
      </c>
      <c r="C1498" s="29">
        <v>1</v>
      </c>
      <c r="D1498" s="29">
        <v>56.159999999999982</v>
      </c>
      <c r="E1498" s="29">
        <v>1</v>
      </c>
      <c r="F1498" s="29">
        <v>225.20999999999998</v>
      </c>
      <c r="G1498" s="29">
        <v>2</v>
      </c>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c r="DY1498"/>
      <c r="DZ1498"/>
      <c r="EA1498"/>
      <c r="EB1498"/>
      <c r="EC1498"/>
      <c r="ED1498"/>
      <c r="EE1498"/>
      <c r="EF1498"/>
      <c r="EG1498"/>
      <c r="EH1498"/>
      <c r="EI1498"/>
      <c r="EJ1498"/>
      <c r="EK1498"/>
      <c r="EL1498"/>
      <c r="EM1498"/>
      <c r="EN1498"/>
      <c r="EO1498"/>
      <c r="EP1498"/>
      <c r="EQ1498"/>
      <c r="ER1498"/>
      <c r="ES1498"/>
      <c r="ET1498"/>
      <c r="EU1498"/>
      <c r="EV1498"/>
      <c r="EW1498"/>
      <c r="EX1498"/>
      <c r="EY1498"/>
      <c r="EZ1498"/>
      <c r="FA1498"/>
      <c r="FB1498"/>
      <c r="FC1498"/>
      <c r="FD1498"/>
      <c r="FE1498"/>
      <c r="FF1498"/>
      <c r="FG1498"/>
      <c r="FH1498"/>
      <c r="FI1498"/>
      <c r="FJ1498"/>
      <c r="FK1498"/>
      <c r="FL1498"/>
      <c r="FM1498"/>
      <c r="FN1498"/>
      <c r="FO1498"/>
      <c r="FP1498"/>
      <c r="FQ1498"/>
      <c r="FR1498"/>
      <c r="FS1498"/>
      <c r="FT1498"/>
      <c r="FU1498"/>
      <c r="FV1498"/>
      <c r="FW1498"/>
      <c r="FX1498"/>
      <c r="FY1498"/>
      <c r="FZ1498"/>
      <c r="GA1498"/>
      <c r="GB1498"/>
      <c r="GC1498"/>
      <c r="GD1498"/>
      <c r="GE1498"/>
      <c r="GF1498"/>
      <c r="GG1498"/>
    </row>
    <row r="1499" spans="1:189" x14ac:dyDescent="0.3">
      <c r="A1499" s="18" t="s">
        <v>6282</v>
      </c>
      <c r="B1499" s="29"/>
      <c r="C1499" s="29"/>
      <c r="D1499" s="29">
        <v>223.5</v>
      </c>
      <c r="E1499" s="29">
        <v>1</v>
      </c>
      <c r="F1499" s="29">
        <v>223.5</v>
      </c>
      <c r="G1499" s="29">
        <v>1</v>
      </c>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c r="DY1499"/>
      <c r="DZ1499"/>
      <c r="EA1499"/>
      <c r="EB1499"/>
      <c r="EC1499"/>
      <c r="ED1499"/>
      <c r="EE1499"/>
      <c r="EF1499"/>
      <c r="EG1499"/>
      <c r="EH1499"/>
      <c r="EI1499"/>
      <c r="EJ1499"/>
      <c r="EK1499"/>
      <c r="EL1499"/>
      <c r="EM1499"/>
      <c r="EN1499"/>
      <c r="EO1499"/>
      <c r="EP1499"/>
      <c r="EQ1499"/>
      <c r="ER1499"/>
      <c r="ES1499"/>
      <c r="ET1499"/>
      <c r="EU1499"/>
      <c r="EV1499"/>
      <c r="EW1499"/>
      <c r="EX1499"/>
      <c r="EY1499"/>
      <c r="EZ1499"/>
      <c r="FA1499"/>
      <c r="FB1499"/>
      <c r="FC1499"/>
      <c r="FD1499"/>
      <c r="FE1499"/>
      <c r="FF1499"/>
      <c r="FG1499"/>
      <c r="FH1499"/>
      <c r="FI1499"/>
      <c r="FJ1499"/>
      <c r="FK1499"/>
      <c r="FL1499"/>
      <c r="FM1499"/>
      <c r="FN1499"/>
      <c r="FO1499"/>
      <c r="FP1499"/>
      <c r="FQ1499"/>
      <c r="FR1499"/>
      <c r="FS1499"/>
      <c r="FT1499"/>
      <c r="FU1499"/>
      <c r="FV1499"/>
      <c r="FW1499"/>
      <c r="FX1499"/>
      <c r="FY1499"/>
      <c r="FZ1499"/>
      <c r="GA1499"/>
      <c r="GB1499"/>
      <c r="GC1499"/>
      <c r="GD1499"/>
      <c r="GE1499"/>
      <c r="GF1499"/>
      <c r="GG1499"/>
    </row>
    <row r="1500" spans="1:189" x14ac:dyDescent="0.3">
      <c r="A1500" s="18" t="s">
        <v>6302</v>
      </c>
      <c r="B1500" s="29"/>
      <c r="C1500" s="29"/>
      <c r="D1500" s="29">
        <v>223.5</v>
      </c>
      <c r="E1500" s="29">
        <v>1</v>
      </c>
      <c r="F1500" s="29">
        <v>223.5</v>
      </c>
      <c r="G1500" s="29">
        <v>1</v>
      </c>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c r="DY1500"/>
      <c r="DZ1500"/>
      <c r="EA1500"/>
      <c r="EB1500"/>
      <c r="EC1500"/>
      <c r="ED1500"/>
      <c r="EE1500"/>
      <c r="EF1500"/>
      <c r="EG1500"/>
      <c r="EH1500"/>
      <c r="EI1500"/>
      <c r="EJ1500"/>
      <c r="EK1500"/>
      <c r="EL1500"/>
      <c r="EM1500"/>
      <c r="EN1500"/>
      <c r="EO1500"/>
      <c r="EP1500"/>
      <c r="EQ1500"/>
      <c r="ER1500"/>
      <c r="ES1500"/>
      <c r="ET1500"/>
      <c r="EU1500"/>
      <c r="EV1500"/>
      <c r="EW1500"/>
      <c r="EX1500"/>
      <c r="EY1500"/>
      <c r="EZ1500"/>
      <c r="FA1500"/>
      <c r="FB1500"/>
      <c r="FC1500"/>
      <c r="FD1500"/>
      <c r="FE1500"/>
      <c r="FF1500"/>
      <c r="FG1500"/>
      <c r="FH1500"/>
      <c r="FI1500"/>
      <c r="FJ1500"/>
      <c r="FK1500"/>
      <c r="FL1500"/>
      <c r="FM1500"/>
      <c r="FN1500"/>
      <c r="FO1500"/>
      <c r="FP1500"/>
      <c r="FQ1500"/>
      <c r="FR1500"/>
      <c r="FS1500"/>
      <c r="FT1500"/>
      <c r="FU1500"/>
      <c r="FV1500"/>
      <c r="FW1500"/>
      <c r="FX1500"/>
      <c r="FY1500"/>
      <c r="FZ1500"/>
      <c r="GA1500"/>
      <c r="GB1500"/>
      <c r="GC1500"/>
      <c r="GD1500"/>
      <c r="GE1500"/>
      <c r="GF1500"/>
      <c r="GG1500"/>
    </row>
    <row r="1501" spans="1:189" x14ac:dyDescent="0.3">
      <c r="A1501" s="18" t="s">
        <v>4979</v>
      </c>
      <c r="B1501" s="29"/>
      <c r="C1501" s="29"/>
      <c r="D1501" s="29">
        <v>223.5</v>
      </c>
      <c r="E1501" s="29">
        <v>1</v>
      </c>
      <c r="F1501" s="29">
        <v>223.5</v>
      </c>
      <c r="G1501" s="29">
        <v>1</v>
      </c>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c r="DY1501"/>
      <c r="DZ1501"/>
      <c r="EA1501"/>
      <c r="EB1501"/>
      <c r="EC1501"/>
      <c r="ED1501"/>
      <c r="EE1501"/>
      <c r="EF1501"/>
      <c r="EG1501"/>
      <c r="EH1501"/>
      <c r="EI1501"/>
      <c r="EJ1501"/>
      <c r="EK1501"/>
      <c r="EL1501"/>
      <c r="EM1501"/>
      <c r="EN1501"/>
      <c r="EO1501"/>
      <c r="EP1501"/>
      <c r="EQ1501"/>
      <c r="ER1501"/>
      <c r="ES1501"/>
      <c r="ET1501"/>
      <c r="EU1501"/>
      <c r="EV1501"/>
      <c r="EW1501"/>
      <c r="EX1501"/>
      <c r="EY1501"/>
      <c r="EZ1501"/>
      <c r="FA1501"/>
      <c r="FB1501"/>
      <c r="FC1501"/>
      <c r="FD1501"/>
      <c r="FE1501"/>
      <c r="FF1501"/>
      <c r="FG1501"/>
      <c r="FH1501"/>
      <c r="FI1501"/>
      <c r="FJ1501"/>
      <c r="FK1501"/>
      <c r="FL1501"/>
      <c r="FM1501"/>
      <c r="FN1501"/>
      <c r="FO1501"/>
      <c r="FP1501"/>
      <c r="FQ1501"/>
      <c r="FR1501"/>
      <c r="FS1501"/>
      <c r="FT1501"/>
      <c r="FU1501"/>
      <c r="FV1501"/>
      <c r="FW1501"/>
      <c r="FX1501"/>
      <c r="FY1501"/>
      <c r="FZ1501"/>
      <c r="GA1501"/>
      <c r="GB1501"/>
      <c r="GC1501"/>
      <c r="GD1501"/>
      <c r="GE1501"/>
      <c r="GF1501"/>
      <c r="GG1501"/>
    </row>
    <row r="1502" spans="1:189" x14ac:dyDescent="0.3">
      <c r="A1502" s="18" t="s">
        <v>4605</v>
      </c>
      <c r="B1502" s="29"/>
      <c r="C1502" s="29"/>
      <c r="D1502" s="29">
        <v>223.5</v>
      </c>
      <c r="E1502" s="29">
        <v>1</v>
      </c>
      <c r="F1502" s="29">
        <v>223.5</v>
      </c>
      <c r="G1502" s="29">
        <v>1</v>
      </c>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c r="DY1502"/>
      <c r="DZ1502"/>
      <c r="EA1502"/>
      <c r="EB1502"/>
      <c r="EC1502"/>
      <c r="ED1502"/>
      <c r="EE1502"/>
      <c r="EF1502"/>
      <c r="EG1502"/>
      <c r="EH1502"/>
      <c r="EI1502"/>
      <c r="EJ1502"/>
      <c r="EK1502"/>
      <c r="EL1502"/>
      <c r="EM1502"/>
      <c r="EN1502"/>
      <c r="EO1502"/>
      <c r="EP1502"/>
      <c r="EQ1502"/>
      <c r="ER1502"/>
      <c r="ES1502"/>
      <c r="ET1502"/>
      <c r="EU1502"/>
      <c r="EV1502"/>
      <c r="EW1502"/>
      <c r="EX1502"/>
      <c r="EY1502"/>
      <c r="EZ1502"/>
      <c r="FA1502"/>
      <c r="FB1502"/>
      <c r="FC1502"/>
      <c r="FD1502"/>
      <c r="FE1502"/>
      <c r="FF1502"/>
      <c r="FG1502"/>
      <c r="FH1502"/>
      <c r="FI1502"/>
      <c r="FJ1502"/>
      <c r="FK1502"/>
      <c r="FL1502"/>
      <c r="FM1502"/>
      <c r="FN1502"/>
      <c r="FO1502"/>
      <c r="FP1502"/>
      <c r="FQ1502"/>
      <c r="FR1502"/>
      <c r="FS1502"/>
      <c r="FT1502"/>
      <c r="FU1502"/>
      <c r="FV1502"/>
      <c r="FW1502"/>
      <c r="FX1502"/>
      <c r="FY1502"/>
      <c r="FZ1502"/>
      <c r="GA1502"/>
      <c r="GB1502"/>
      <c r="GC1502"/>
      <c r="GD1502"/>
      <c r="GE1502"/>
      <c r="GF1502"/>
      <c r="GG1502"/>
    </row>
    <row r="1503" spans="1:189" x14ac:dyDescent="0.3">
      <c r="A1503" s="18" t="s">
        <v>4741</v>
      </c>
      <c r="B1503" s="29"/>
      <c r="C1503" s="29"/>
      <c r="D1503" s="29">
        <v>223.5</v>
      </c>
      <c r="E1503" s="29">
        <v>1</v>
      </c>
      <c r="F1503" s="29">
        <v>223.5</v>
      </c>
      <c r="G1503" s="29">
        <v>1</v>
      </c>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c r="DY1503"/>
      <c r="DZ1503"/>
      <c r="EA1503"/>
      <c r="EB1503"/>
      <c r="EC1503"/>
      <c r="ED1503"/>
      <c r="EE1503"/>
      <c r="EF1503"/>
      <c r="EG1503"/>
      <c r="EH1503"/>
      <c r="EI1503"/>
      <c r="EJ1503"/>
      <c r="EK1503"/>
      <c r="EL1503"/>
      <c r="EM1503"/>
      <c r="EN1503"/>
      <c r="EO1503"/>
      <c r="EP1503"/>
      <c r="EQ1503"/>
      <c r="ER1503"/>
      <c r="ES1503"/>
      <c r="ET1503"/>
      <c r="EU1503"/>
      <c r="EV1503"/>
      <c r="EW1503"/>
      <c r="EX1503"/>
      <c r="EY1503"/>
      <c r="EZ1503"/>
      <c r="FA1503"/>
      <c r="FB1503"/>
      <c r="FC1503"/>
      <c r="FD1503"/>
      <c r="FE1503"/>
      <c r="FF1503"/>
      <c r="FG1503"/>
      <c r="FH1503"/>
      <c r="FI1503"/>
      <c r="FJ1503"/>
      <c r="FK1503"/>
      <c r="FL1503"/>
      <c r="FM1503"/>
      <c r="FN1503"/>
      <c r="FO1503"/>
      <c r="FP1503"/>
      <c r="FQ1503"/>
      <c r="FR1503"/>
      <c r="FS1503"/>
      <c r="FT1503"/>
      <c r="FU1503"/>
      <c r="FV1503"/>
      <c r="FW1503"/>
      <c r="FX1503"/>
      <c r="FY1503"/>
      <c r="FZ1503"/>
      <c r="GA1503"/>
      <c r="GB1503"/>
      <c r="GC1503"/>
      <c r="GD1503"/>
      <c r="GE1503"/>
      <c r="GF1503"/>
      <c r="GG1503"/>
    </row>
    <row r="1504" spans="1:189" x14ac:dyDescent="0.3">
      <c r="A1504" s="18" t="s">
        <v>6310</v>
      </c>
      <c r="B1504" s="29"/>
      <c r="C1504" s="29"/>
      <c r="D1504" s="29">
        <v>223.5</v>
      </c>
      <c r="E1504" s="29">
        <v>1</v>
      </c>
      <c r="F1504" s="29">
        <v>223.5</v>
      </c>
      <c r="G1504" s="29">
        <v>1</v>
      </c>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c r="DY1504"/>
      <c r="DZ1504"/>
      <c r="EA1504"/>
      <c r="EB1504"/>
      <c r="EC1504"/>
      <c r="ED1504"/>
      <c r="EE1504"/>
      <c r="EF1504"/>
      <c r="EG1504"/>
      <c r="EH1504"/>
      <c r="EI1504"/>
      <c r="EJ1504"/>
      <c r="EK1504"/>
      <c r="EL1504"/>
      <c r="EM1504"/>
      <c r="EN1504"/>
      <c r="EO1504"/>
      <c r="EP1504"/>
      <c r="EQ1504"/>
      <c r="ER1504"/>
      <c r="ES1504"/>
      <c r="ET1504"/>
      <c r="EU1504"/>
      <c r="EV1504"/>
      <c r="EW1504"/>
      <c r="EX1504"/>
      <c r="EY1504"/>
      <c r="EZ1504"/>
      <c r="FA1504"/>
      <c r="FB1504"/>
      <c r="FC1504"/>
      <c r="FD1504"/>
      <c r="FE1504"/>
      <c r="FF1504"/>
      <c r="FG1504"/>
      <c r="FH1504"/>
      <c r="FI1504"/>
      <c r="FJ1504"/>
      <c r="FK1504"/>
      <c r="FL1504"/>
      <c r="FM1504"/>
      <c r="FN1504"/>
      <c r="FO1504"/>
      <c r="FP1504"/>
      <c r="FQ1504"/>
      <c r="FR1504"/>
      <c r="FS1504"/>
      <c r="FT1504"/>
      <c r="FU1504"/>
      <c r="FV1504"/>
      <c r="FW1504"/>
      <c r="FX1504"/>
      <c r="FY1504"/>
      <c r="FZ1504"/>
      <c r="GA1504"/>
      <c r="GB1504"/>
      <c r="GC1504"/>
      <c r="GD1504"/>
      <c r="GE1504"/>
      <c r="GF1504"/>
      <c r="GG1504"/>
    </row>
    <row r="1505" spans="1:189" x14ac:dyDescent="0.3">
      <c r="A1505" s="18" t="s">
        <v>4519</v>
      </c>
      <c r="B1505" s="29"/>
      <c r="C1505" s="29"/>
      <c r="D1505" s="29">
        <v>223.5</v>
      </c>
      <c r="E1505" s="29">
        <v>1</v>
      </c>
      <c r="F1505" s="29">
        <v>223.5</v>
      </c>
      <c r="G1505" s="29">
        <v>1</v>
      </c>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c r="DY1505"/>
      <c r="DZ1505"/>
      <c r="EA1505"/>
      <c r="EB1505"/>
      <c r="EC1505"/>
      <c r="ED1505"/>
      <c r="EE1505"/>
      <c r="EF1505"/>
      <c r="EG1505"/>
      <c r="EH1505"/>
      <c r="EI1505"/>
      <c r="EJ1505"/>
      <c r="EK1505"/>
      <c r="EL1505"/>
      <c r="EM1505"/>
      <c r="EN1505"/>
      <c r="EO1505"/>
      <c r="EP1505"/>
      <c r="EQ1505"/>
      <c r="ER1505"/>
      <c r="ES1505"/>
      <c r="ET1505"/>
      <c r="EU1505"/>
      <c r="EV1505"/>
      <c r="EW1505"/>
      <c r="EX1505"/>
      <c r="EY1505"/>
      <c r="EZ1505"/>
      <c r="FA1505"/>
      <c r="FB1505"/>
      <c r="FC1505"/>
      <c r="FD1505"/>
      <c r="FE1505"/>
      <c r="FF1505"/>
      <c r="FG1505"/>
      <c r="FH1505"/>
      <c r="FI1505"/>
      <c r="FJ1505"/>
      <c r="FK1505"/>
      <c r="FL1505"/>
      <c r="FM1505"/>
      <c r="FN1505"/>
      <c r="FO1505"/>
      <c r="FP1505"/>
      <c r="FQ1505"/>
      <c r="FR1505"/>
      <c r="FS1505"/>
      <c r="FT1505"/>
      <c r="FU1505"/>
      <c r="FV1505"/>
      <c r="FW1505"/>
      <c r="FX1505"/>
      <c r="FY1505"/>
      <c r="FZ1505"/>
      <c r="GA1505"/>
      <c r="GB1505"/>
      <c r="GC1505"/>
      <c r="GD1505"/>
      <c r="GE1505"/>
      <c r="GF1505"/>
      <c r="GG1505"/>
    </row>
    <row r="1506" spans="1:189" x14ac:dyDescent="0.3">
      <c r="A1506" s="18" t="s">
        <v>4667</v>
      </c>
      <c r="B1506" s="29"/>
      <c r="C1506" s="29"/>
      <c r="D1506" s="29">
        <v>223.5</v>
      </c>
      <c r="E1506" s="29">
        <v>1</v>
      </c>
      <c r="F1506" s="29">
        <v>223.5</v>
      </c>
      <c r="G1506" s="29">
        <v>1</v>
      </c>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c r="DY1506"/>
      <c r="DZ1506"/>
      <c r="EA1506"/>
      <c r="EB1506"/>
      <c r="EC1506"/>
      <c r="ED1506"/>
      <c r="EE1506"/>
      <c r="EF1506"/>
      <c r="EG1506"/>
      <c r="EH1506"/>
      <c r="EI1506"/>
      <c r="EJ1506"/>
      <c r="EK1506"/>
      <c r="EL1506"/>
      <c r="EM1506"/>
      <c r="EN1506"/>
      <c r="EO1506"/>
      <c r="EP1506"/>
      <c r="EQ1506"/>
      <c r="ER1506"/>
      <c r="ES1506"/>
      <c r="ET1506"/>
      <c r="EU1506"/>
      <c r="EV1506"/>
      <c r="EW1506"/>
      <c r="EX1506"/>
      <c r="EY1506"/>
      <c r="EZ1506"/>
      <c r="FA1506"/>
      <c r="FB1506"/>
      <c r="FC1506"/>
      <c r="FD1506"/>
      <c r="FE1506"/>
      <c r="FF1506"/>
      <c r="FG1506"/>
      <c r="FH1506"/>
      <c r="FI1506"/>
      <c r="FJ1506"/>
      <c r="FK1506"/>
      <c r="FL1506"/>
      <c r="FM1506"/>
      <c r="FN1506"/>
      <c r="FO1506"/>
      <c r="FP1506"/>
      <c r="FQ1506"/>
      <c r="FR1506"/>
      <c r="FS1506"/>
      <c r="FT1506"/>
      <c r="FU1506"/>
      <c r="FV1506"/>
      <c r="FW1506"/>
      <c r="FX1506"/>
      <c r="FY1506"/>
      <c r="FZ1506"/>
      <c r="GA1506"/>
      <c r="GB1506"/>
      <c r="GC1506"/>
      <c r="GD1506"/>
      <c r="GE1506"/>
      <c r="GF1506"/>
      <c r="GG1506"/>
    </row>
    <row r="1507" spans="1:189" x14ac:dyDescent="0.3">
      <c r="A1507" s="18" t="s">
        <v>4777</v>
      </c>
      <c r="B1507" s="29"/>
      <c r="C1507" s="29"/>
      <c r="D1507" s="29">
        <v>223.5</v>
      </c>
      <c r="E1507" s="29">
        <v>1</v>
      </c>
      <c r="F1507" s="29">
        <v>223.5</v>
      </c>
      <c r="G1507" s="29">
        <v>1</v>
      </c>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c r="DY1507"/>
      <c r="DZ1507"/>
      <c r="EA1507"/>
      <c r="EB1507"/>
      <c r="EC1507"/>
      <c r="ED1507"/>
      <c r="EE1507"/>
      <c r="EF1507"/>
      <c r="EG1507"/>
      <c r="EH1507"/>
      <c r="EI1507"/>
      <c r="EJ1507"/>
      <c r="EK1507"/>
      <c r="EL1507"/>
      <c r="EM1507"/>
      <c r="EN1507"/>
      <c r="EO1507"/>
      <c r="EP1507"/>
      <c r="EQ1507"/>
      <c r="ER1507"/>
      <c r="ES1507"/>
      <c r="ET1507"/>
      <c r="EU1507"/>
      <c r="EV1507"/>
      <c r="EW1507"/>
      <c r="EX1507"/>
      <c r="EY1507"/>
      <c r="EZ1507"/>
      <c r="FA1507"/>
      <c r="FB1507"/>
      <c r="FC1507"/>
      <c r="FD1507"/>
      <c r="FE1507"/>
      <c r="FF1507"/>
      <c r="FG1507"/>
      <c r="FH1507"/>
      <c r="FI1507"/>
      <c r="FJ1507"/>
      <c r="FK1507"/>
      <c r="FL1507"/>
      <c r="FM1507"/>
      <c r="FN1507"/>
      <c r="FO1507"/>
      <c r="FP1507"/>
      <c r="FQ1507"/>
      <c r="FR1507"/>
      <c r="FS1507"/>
      <c r="FT1507"/>
      <c r="FU1507"/>
      <c r="FV1507"/>
      <c r="FW1507"/>
      <c r="FX1507"/>
      <c r="FY1507"/>
      <c r="FZ1507"/>
      <c r="GA1507"/>
      <c r="GB1507"/>
      <c r="GC1507"/>
      <c r="GD1507"/>
      <c r="GE1507"/>
      <c r="GF1507"/>
      <c r="GG1507"/>
    </row>
    <row r="1508" spans="1:189" x14ac:dyDescent="0.3">
      <c r="A1508" s="18" t="s">
        <v>4829</v>
      </c>
      <c r="B1508" s="29"/>
      <c r="C1508" s="29"/>
      <c r="D1508" s="29">
        <v>223.5</v>
      </c>
      <c r="E1508" s="29">
        <v>1</v>
      </c>
      <c r="F1508" s="29">
        <v>223.5</v>
      </c>
      <c r="G1508" s="29">
        <v>1</v>
      </c>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c r="DY1508"/>
      <c r="DZ1508"/>
      <c r="EA1508"/>
      <c r="EB1508"/>
      <c r="EC1508"/>
      <c r="ED1508"/>
      <c r="EE1508"/>
      <c r="EF1508"/>
      <c r="EG1508"/>
      <c r="EH1508"/>
      <c r="EI1508"/>
      <c r="EJ1508"/>
      <c r="EK1508"/>
      <c r="EL1508"/>
      <c r="EM1508"/>
      <c r="EN1508"/>
      <c r="EO1508"/>
      <c r="EP1508"/>
      <c r="EQ1508"/>
      <c r="ER1508"/>
      <c r="ES1508"/>
      <c r="ET1508"/>
      <c r="EU1508"/>
      <c r="EV1508"/>
      <c r="EW1508"/>
      <c r="EX1508"/>
      <c r="EY1508"/>
      <c r="EZ1508"/>
      <c r="FA1508"/>
      <c r="FB1508"/>
      <c r="FC1508"/>
      <c r="FD1508"/>
      <c r="FE1508"/>
      <c r="FF1508"/>
      <c r="FG1508"/>
      <c r="FH1508"/>
      <c r="FI1508"/>
      <c r="FJ1508"/>
      <c r="FK1508"/>
      <c r="FL1508"/>
      <c r="FM1508"/>
      <c r="FN1508"/>
      <c r="FO1508"/>
      <c r="FP1508"/>
      <c r="FQ1508"/>
      <c r="FR1508"/>
      <c r="FS1508"/>
      <c r="FT1508"/>
      <c r="FU1508"/>
      <c r="FV1508"/>
      <c r="FW1508"/>
      <c r="FX1508"/>
      <c r="FY1508"/>
      <c r="FZ1508"/>
      <c r="GA1508"/>
      <c r="GB1508"/>
      <c r="GC1508"/>
      <c r="GD1508"/>
      <c r="GE1508"/>
      <c r="GF1508"/>
      <c r="GG1508"/>
    </row>
    <row r="1509" spans="1:189" x14ac:dyDescent="0.3">
      <c r="A1509" s="18" t="s">
        <v>4803</v>
      </c>
      <c r="B1509" s="29"/>
      <c r="C1509" s="29"/>
      <c r="D1509" s="29">
        <v>223.5</v>
      </c>
      <c r="E1509" s="29">
        <v>1</v>
      </c>
      <c r="F1509" s="29">
        <v>223.5</v>
      </c>
      <c r="G1509" s="29">
        <v>1</v>
      </c>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c r="DY1509"/>
      <c r="DZ1509"/>
      <c r="EA1509"/>
      <c r="EB1509"/>
      <c r="EC1509"/>
      <c r="ED1509"/>
      <c r="EE1509"/>
      <c r="EF1509"/>
      <c r="EG1509"/>
      <c r="EH1509"/>
      <c r="EI1509"/>
      <c r="EJ1509"/>
      <c r="EK1509"/>
      <c r="EL1509"/>
      <c r="EM1509"/>
      <c r="EN1509"/>
      <c r="EO1509"/>
      <c r="EP1509"/>
      <c r="EQ1509"/>
      <c r="ER1509"/>
      <c r="ES1509"/>
      <c r="ET1509"/>
      <c r="EU1509"/>
      <c r="EV1509"/>
      <c r="EW1509"/>
      <c r="EX1509"/>
      <c r="EY1509"/>
      <c r="EZ1509"/>
      <c r="FA1509"/>
      <c r="FB1509"/>
      <c r="FC1509"/>
      <c r="FD1509"/>
      <c r="FE1509"/>
      <c r="FF1509"/>
      <c r="FG1509"/>
      <c r="FH1509"/>
      <c r="FI1509"/>
      <c r="FJ1509"/>
      <c r="FK1509"/>
      <c r="FL1509"/>
      <c r="FM1509"/>
      <c r="FN1509"/>
      <c r="FO1509"/>
      <c r="FP1509"/>
      <c r="FQ1509"/>
      <c r="FR1509"/>
      <c r="FS1509"/>
      <c r="FT1509"/>
      <c r="FU1509"/>
      <c r="FV1509"/>
      <c r="FW1509"/>
      <c r="FX1509"/>
      <c r="FY1509"/>
      <c r="FZ1509"/>
      <c r="GA1509"/>
      <c r="GB1509"/>
      <c r="GC1509"/>
      <c r="GD1509"/>
      <c r="GE1509"/>
      <c r="GF1509"/>
      <c r="GG1509"/>
    </row>
    <row r="1510" spans="1:189" x14ac:dyDescent="0.3">
      <c r="A1510" s="18" t="s">
        <v>6206</v>
      </c>
      <c r="B1510" s="29"/>
      <c r="C1510" s="29"/>
      <c r="D1510" s="29">
        <v>223.5</v>
      </c>
      <c r="E1510" s="29">
        <v>1</v>
      </c>
      <c r="F1510" s="29">
        <v>223.5</v>
      </c>
      <c r="G1510" s="29">
        <v>1</v>
      </c>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c r="DY1510"/>
      <c r="DZ1510"/>
      <c r="EA1510"/>
      <c r="EB1510"/>
      <c r="EC1510"/>
      <c r="ED1510"/>
      <c r="EE1510"/>
      <c r="EF1510"/>
      <c r="EG1510"/>
      <c r="EH1510"/>
      <c r="EI1510"/>
      <c r="EJ1510"/>
      <c r="EK1510"/>
      <c r="EL1510"/>
      <c r="EM1510"/>
      <c r="EN1510"/>
      <c r="EO1510"/>
      <c r="EP1510"/>
      <c r="EQ1510"/>
      <c r="ER1510"/>
      <c r="ES1510"/>
      <c r="ET1510"/>
      <c r="EU1510"/>
      <c r="EV1510"/>
      <c r="EW1510"/>
      <c r="EX1510"/>
      <c r="EY1510"/>
      <c r="EZ1510"/>
      <c r="FA1510"/>
      <c r="FB1510"/>
      <c r="FC1510"/>
      <c r="FD1510"/>
      <c r="FE1510"/>
      <c r="FF1510"/>
      <c r="FG1510"/>
      <c r="FH1510"/>
      <c r="FI1510"/>
      <c r="FJ1510"/>
      <c r="FK1510"/>
      <c r="FL1510"/>
      <c r="FM1510"/>
      <c r="FN1510"/>
      <c r="FO1510"/>
      <c r="FP1510"/>
      <c r="FQ1510"/>
      <c r="FR1510"/>
      <c r="FS1510"/>
      <c r="FT1510"/>
      <c r="FU1510"/>
      <c r="FV1510"/>
      <c r="FW1510"/>
      <c r="FX1510"/>
      <c r="FY1510"/>
      <c r="FZ1510"/>
      <c r="GA1510"/>
      <c r="GB1510"/>
      <c r="GC1510"/>
      <c r="GD1510"/>
      <c r="GE1510"/>
      <c r="GF1510"/>
      <c r="GG1510"/>
    </row>
    <row r="1511" spans="1:189" x14ac:dyDescent="0.3">
      <c r="A1511" s="18" t="s">
        <v>6959</v>
      </c>
      <c r="B1511" s="29"/>
      <c r="C1511" s="29"/>
      <c r="D1511" s="29">
        <v>223.5</v>
      </c>
      <c r="E1511" s="29">
        <v>1</v>
      </c>
      <c r="F1511" s="29">
        <v>223.5</v>
      </c>
      <c r="G1511" s="29">
        <v>1</v>
      </c>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c r="DY1511"/>
      <c r="DZ1511"/>
      <c r="EA1511"/>
      <c r="EB1511"/>
      <c r="EC1511"/>
      <c r="ED1511"/>
      <c r="EE1511"/>
      <c r="EF1511"/>
      <c r="EG1511"/>
      <c r="EH1511"/>
      <c r="EI1511"/>
      <c r="EJ1511"/>
      <c r="EK1511"/>
      <c r="EL1511"/>
      <c r="EM1511"/>
      <c r="EN1511"/>
      <c r="EO1511"/>
      <c r="EP1511"/>
      <c r="EQ1511"/>
      <c r="ER1511"/>
      <c r="ES1511"/>
      <c r="ET1511"/>
      <c r="EU1511"/>
      <c r="EV1511"/>
      <c r="EW1511"/>
      <c r="EX1511"/>
      <c r="EY1511"/>
      <c r="EZ1511"/>
      <c r="FA1511"/>
      <c r="FB1511"/>
      <c r="FC1511"/>
      <c r="FD1511"/>
      <c r="FE1511"/>
      <c r="FF1511"/>
      <c r="FG1511"/>
      <c r="FH1511"/>
      <c r="FI1511"/>
      <c r="FJ1511"/>
      <c r="FK1511"/>
      <c r="FL1511"/>
      <c r="FM1511"/>
      <c r="FN1511"/>
      <c r="FO1511"/>
      <c r="FP1511"/>
      <c r="FQ1511"/>
      <c r="FR1511"/>
      <c r="FS1511"/>
      <c r="FT1511"/>
      <c r="FU1511"/>
      <c r="FV1511"/>
      <c r="FW1511"/>
      <c r="FX1511"/>
      <c r="FY1511"/>
      <c r="FZ1511"/>
      <c r="GA1511"/>
      <c r="GB1511"/>
      <c r="GC1511"/>
      <c r="GD1511"/>
      <c r="GE1511"/>
      <c r="GF1511"/>
      <c r="GG1511"/>
    </row>
    <row r="1512" spans="1:189" x14ac:dyDescent="0.3">
      <c r="A1512" s="18" t="s">
        <v>6963</v>
      </c>
      <c r="B1512" s="29"/>
      <c r="C1512" s="29"/>
      <c r="D1512" s="29">
        <v>223.5</v>
      </c>
      <c r="E1512" s="29">
        <v>1</v>
      </c>
      <c r="F1512" s="29">
        <v>223.5</v>
      </c>
      <c r="G1512" s="29">
        <v>1</v>
      </c>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c r="DY1512"/>
      <c r="DZ1512"/>
      <c r="EA1512"/>
      <c r="EB1512"/>
      <c r="EC1512"/>
      <c r="ED1512"/>
      <c r="EE1512"/>
      <c r="EF1512"/>
      <c r="EG1512"/>
      <c r="EH1512"/>
      <c r="EI1512"/>
      <c r="EJ1512"/>
      <c r="EK1512"/>
      <c r="EL1512"/>
      <c r="EM1512"/>
      <c r="EN1512"/>
      <c r="EO1512"/>
      <c r="EP1512"/>
      <c r="EQ1512"/>
      <c r="ER1512"/>
      <c r="ES1512"/>
      <c r="ET1512"/>
      <c r="EU1512"/>
      <c r="EV1512"/>
      <c r="EW1512"/>
      <c r="EX1512"/>
      <c r="EY1512"/>
      <c r="EZ1512"/>
      <c r="FA1512"/>
      <c r="FB1512"/>
      <c r="FC1512"/>
      <c r="FD1512"/>
      <c r="FE1512"/>
      <c r="FF1512"/>
      <c r="FG1512"/>
      <c r="FH1512"/>
      <c r="FI1512"/>
      <c r="FJ1512"/>
      <c r="FK1512"/>
      <c r="FL1512"/>
      <c r="FM1512"/>
      <c r="FN1512"/>
      <c r="FO1512"/>
      <c r="FP1512"/>
      <c r="FQ1512"/>
      <c r="FR1512"/>
      <c r="FS1512"/>
      <c r="FT1512"/>
      <c r="FU1512"/>
      <c r="FV1512"/>
      <c r="FW1512"/>
      <c r="FX1512"/>
      <c r="FY1512"/>
      <c r="FZ1512"/>
      <c r="GA1512"/>
      <c r="GB1512"/>
      <c r="GC1512"/>
      <c r="GD1512"/>
      <c r="GE1512"/>
      <c r="GF1512"/>
      <c r="GG1512"/>
    </row>
    <row r="1513" spans="1:189" x14ac:dyDescent="0.3">
      <c r="A1513" s="18" t="s">
        <v>5856</v>
      </c>
      <c r="B1513" s="29"/>
      <c r="C1513" s="29"/>
      <c r="D1513" s="29">
        <v>223.5</v>
      </c>
      <c r="E1513" s="29">
        <v>1</v>
      </c>
      <c r="F1513" s="29">
        <v>223.5</v>
      </c>
      <c r="G1513" s="29">
        <v>1</v>
      </c>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c r="DY1513"/>
      <c r="DZ1513"/>
      <c r="EA1513"/>
      <c r="EB1513"/>
      <c r="EC1513"/>
      <c r="ED1513"/>
      <c r="EE1513"/>
      <c r="EF1513"/>
      <c r="EG1513"/>
      <c r="EH1513"/>
      <c r="EI1513"/>
      <c r="EJ1513"/>
      <c r="EK1513"/>
      <c r="EL1513"/>
      <c r="EM1513"/>
      <c r="EN1513"/>
      <c r="EO1513"/>
      <c r="EP1513"/>
      <c r="EQ1513"/>
      <c r="ER1513"/>
      <c r="ES1513"/>
      <c r="ET1513"/>
      <c r="EU1513"/>
      <c r="EV1513"/>
      <c r="EW1513"/>
      <c r="EX1513"/>
      <c r="EY1513"/>
      <c r="EZ1513"/>
      <c r="FA1513"/>
      <c r="FB1513"/>
      <c r="FC1513"/>
      <c r="FD1513"/>
      <c r="FE1513"/>
      <c r="FF1513"/>
      <c r="FG1513"/>
      <c r="FH1513"/>
      <c r="FI1513"/>
      <c r="FJ1513"/>
      <c r="FK1513"/>
      <c r="FL1513"/>
      <c r="FM1513"/>
      <c r="FN1513"/>
      <c r="FO1513"/>
      <c r="FP1513"/>
      <c r="FQ1513"/>
      <c r="FR1513"/>
      <c r="FS1513"/>
      <c r="FT1513"/>
      <c r="FU1513"/>
      <c r="FV1513"/>
      <c r="FW1513"/>
      <c r="FX1513"/>
      <c r="FY1513"/>
      <c r="FZ1513"/>
      <c r="GA1513"/>
      <c r="GB1513"/>
      <c r="GC1513"/>
      <c r="GD1513"/>
      <c r="GE1513"/>
      <c r="GF1513"/>
      <c r="GG1513"/>
    </row>
    <row r="1514" spans="1:189" x14ac:dyDescent="0.3">
      <c r="A1514" s="18" t="s">
        <v>4733</v>
      </c>
      <c r="B1514" s="29"/>
      <c r="C1514" s="29"/>
      <c r="D1514" s="29">
        <v>223.5</v>
      </c>
      <c r="E1514" s="29">
        <v>1</v>
      </c>
      <c r="F1514" s="29">
        <v>223.5</v>
      </c>
      <c r="G1514" s="29">
        <v>1</v>
      </c>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c r="DY1514"/>
      <c r="DZ1514"/>
      <c r="EA1514"/>
      <c r="EB1514"/>
      <c r="EC1514"/>
      <c r="ED1514"/>
      <c r="EE1514"/>
      <c r="EF1514"/>
      <c r="EG1514"/>
      <c r="EH1514"/>
      <c r="EI1514"/>
      <c r="EJ1514"/>
      <c r="EK1514"/>
      <c r="EL1514"/>
      <c r="EM1514"/>
      <c r="EN1514"/>
      <c r="EO1514"/>
      <c r="EP1514"/>
      <c r="EQ1514"/>
      <c r="ER1514"/>
      <c r="ES1514"/>
      <c r="ET1514"/>
      <c r="EU1514"/>
      <c r="EV1514"/>
      <c r="EW1514"/>
      <c r="EX1514"/>
      <c r="EY1514"/>
      <c r="EZ1514"/>
      <c r="FA1514"/>
      <c r="FB1514"/>
      <c r="FC1514"/>
      <c r="FD1514"/>
      <c r="FE1514"/>
      <c r="FF1514"/>
      <c r="FG1514"/>
      <c r="FH1514"/>
      <c r="FI1514"/>
      <c r="FJ1514"/>
      <c r="FK1514"/>
      <c r="FL1514"/>
      <c r="FM1514"/>
      <c r="FN1514"/>
      <c r="FO1514"/>
      <c r="FP1514"/>
      <c r="FQ1514"/>
      <c r="FR1514"/>
      <c r="FS1514"/>
      <c r="FT1514"/>
      <c r="FU1514"/>
      <c r="FV1514"/>
      <c r="FW1514"/>
      <c r="FX1514"/>
      <c r="FY1514"/>
      <c r="FZ1514"/>
      <c r="GA1514"/>
      <c r="GB1514"/>
      <c r="GC1514"/>
      <c r="GD1514"/>
      <c r="GE1514"/>
      <c r="GF1514"/>
      <c r="GG1514"/>
    </row>
    <row r="1515" spans="1:189" x14ac:dyDescent="0.3">
      <c r="A1515" s="18" t="s">
        <v>4405</v>
      </c>
      <c r="B1515" s="29"/>
      <c r="C1515" s="29"/>
      <c r="D1515" s="29">
        <v>223.5</v>
      </c>
      <c r="E1515" s="29">
        <v>1</v>
      </c>
      <c r="F1515" s="29">
        <v>223.5</v>
      </c>
      <c r="G1515" s="29">
        <v>1</v>
      </c>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c r="DY1515"/>
      <c r="DZ1515"/>
      <c r="EA1515"/>
      <c r="EB1515"/>
      <c r="EC1515"/>
      <c r="ED1515"/>
      <c r="EE1515"/>
      <c r="EF1515"/>
      <c r="EG1515"/>
      <c r="EH1515"/>
      <c r="EI1515"/>
      <c r="EJ1515"/>
      <c r="EK1515"/>
      <c r="EL1515"/>
      <c r="EM1515"/>
      <c r="EN1515"/>
      <c r="EO1515"/>
      <c r="EP1515"/>
      <c r="EQ1515"/>
      <c r="ER1515"/>
      <c r="ES1515"/>
      <c r="ET1515"/>
      <c r="EU1515"/>
      <c r="EV1515"/>
      <c r="EW1515"/>
      <c r="EX1515"/>
      <c r="EY1515"/>
      <c r="EZ1515"/>
      <c r="FA1515"/>
      <c r="FB1515"/>
      <c r="FC1515"/>
      <c r="FD1515"/>
      <c r="FE1515"/>
      <c r="FF1515"/>
      <c r="FG1515"/>
      <c r="FH1515"/>
      <c r="FI1515"/>
      <c r="FJ1515"/>
      <c r="FK1515"/>
      <c r="FL1515"/>
      <c r="FM1515"/>
      <c r="FN1515"/>
      <c r="FO1515"/>
      <c r="FP1515"/>
      <c r="FQ1515"/>
      <c r="FR1515"/>
      <c r="FS1515"/>
      <c r="FT1515"/>
      <c r="FU1515"/>
      <c r="FV1515"/>
      <c r="FW1515"/>
      <c r="FX1515"/>
      <c r="FY1515"/>
      <c r="FZ1515"/>
      <c r="GA1515"/>
      <c r="GB1515"/>
      <c r="GC1515"/>
      <c r="GD1515"/>
      <c r="GE1515"/>
      <c r="GF1515"/>
      <c r="GG1515"/>
    </row>
    <row r="1516" spans="1:189" x14ac:dyDescent="0.3">
      <c r="A1516" s="18" t="s">
        <v>4423</v>
      </c>
      <c r="B1516" s="29"/>
      <c r="C1516" s="29"/>
      <c r="D1516" s="29">
        <v>223.5</v>
      </c>
      <c r="E1516" s="29">
        <v>1</v>
      </c>
      <c r="F1516" s="29">
        <v>223.5</v>
      </c>
      <c r="G1516" s="29">
        <v>1</v>
      </c>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c r="DY1516"/>
      <c r="DZ1516"/>
      <c r="EA1516"/>
      <c r="EB1516"/>
      <c r="EC1516"/>
      <c r="ED1516"/>
      <c r="EE1516"/>
      <c r="EF1516"/>
      <c r="EG1516"/>
      <c r="EH1516"/>
      <c r="EI1516"/>
      <c r="EJ1516"/>
      <c r="EK1516"/>
      <c r="EL1516"/>
      <c r="EM1516"/>
      <c r="EN1516"/>
      <c r="EO1516"/>
      <c r="EP1516"/>
      <c r="EQ1516"/>
      <c r="ER1516"/>
      <c r="ES1516"/>
      <c r="ET1516"/>
      <c r="EU1516"/>
      <c r="EV1516"/>
      <c r="EW1516"/>
      <c r="EX1516"/>
      <c r="EY1516"/>
      <c r="EZ1516"/>
      <c r="FA1516"/>
      <c r="FB1516"/>
      <c r="FC1516"/>
      <c r="FD1516"/>
      <c r="FE1516"/>
      <c r="FF1516"/>
      <c r="FG1516"/>
      <c r="FH1516"/>
      <c r="FI1516"/>
      <c r="FJ1516"/>
      <c r="FK1516"/>
      <c r="FL1516"/>
      <c r="FM1516"/>
      <c r="FN1516"/>
      <c r="FO1516"/>
      <c r="FP1516"/>
      <c r="FQ1516"/>
      <c r="FR1516"/>
      <c r="FS1516"/>
      <c r="FT1516"/>
      <c r="FU1516"/>
      <c r="FV1516"/>
      <c r="FW1516"/>
      <c r="FX1516"/>
      <c r="FY1516"/>
      <c r="FZ1516"/>
      <c r="GA1516"/>
      <c r="GB1516"/>
      <c r="GC1516"/>
      <c r="GD1516"/>
      <c r="GE1516"/>
      <c r="GF1516"/>
      <c r="GG1516"/>
    </row>
    <row r="1517" spans="1:189" x14ac:dyDescent="0.3">
      <c r="A1517" s="18" t="s">
        <v>5762</v>
      </c>
      <c r="B1517" s="29"/>
      <c r="C1517" s="29"/>
      <c r="D1517" s="29">
        <v>223.5</v>
      </c>
      <c r="E1517" s="29">
        <v>1</v>
      </c>
      <c r="F1517" s="29">
        <v>223.5</v>
      </c>
      <c r="G1517" s="29">
        <v>1</v>
      </c>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c r="DY1517"/>
      <c r="DZ1517"/>
      <c r="EA1517"/>
      <c r="EB1517"/>
      <c r="EC1517"/>
      <c r="ED1517"/>
      <c r="EE1517"/>
      <c r="EF1517"/>
      <c r="EG1517"/>
      <c r="EH1517"/>
      <c r="EI1517"/>
      <c r="EJ1517"/>
      <c r="EK1517"/>
      <c r="EL1517"/>
      <c r="EM1517"/>
      <c r="EN1517"/>
      <c r="EO1517"/>
      <c r="EP1517"/>
      <c r="EQ1517"/>
      <c r="ER1517"/>
      <c r="ES1517"/>
      <c r="ET1517"/>
      <c r="EU1517"/>
      <c r="EV1517"/>
      <c r="EW1517"/>
      <c r="EX1517"/>
      <c r="EY1517"/>
      <c r="EZ1517"/>
      <c r="FA1517"/>
      <c r="FB1517"/>
      <c r="FC1517"/>
      <c r="FD1517"/>
      <c r="FE1517"/>
      <c r="FF1517"/>
      <c r="FG1517"/>
      <c r="FH1517"/>
      <c r="FI1517"/>
      <c r="FJ1517"/>
      <c r="FK1517"/>
      <c r="FL1517"/>
      <c r="FM1517"/>
      <c r="FN1517"/>
      <c r="FO1517"/>
      <c r="FP1517"/>
      <c r="FQ1517"/>
      <c r="FR1517"/>
      <c r="FS1517"/>
      <c r="FT1517"/>
      <c r="FU1517"/>
      <c r="FV1517"/>
      <c r="FW1517"/>
      <c r="FX1517"/>
      <c r="FY1517"/>
      <c r="FZ1517"/>
      <c r="GA1517"/>
      <c r="GB1517"/>
      <c r="GC1517"/>
      <c r="GD1517"/>
      <c r="GE1517"/>
      <c r="GF1517"/>
      <c r="GG1517"/>
    </row>
    <row r="1518" spans="1:189" x14ac:dyDescent="0.3">
      <c r="A1518" s="18" t="s">
        <v>5742</v>
      </c>
      <c r="B1518" s="29"/>
      <c r="C1518" s="29"/>
      <c r="D1518" s="29">
        <v>223.5</v>
      </c>
      <c r="E1518" s="29">
        <v>1</v>
      </c>
      <c r="F1518" s="29">
        <v>223.5</v>
      </c>
      <c r="G1518" s="29">
        <v>1</v>
      </c>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c r="DY1518"/>
      <c r="DZ1518"/>
      <c r="EA1518"/>
      <c r="EB1518"/>
      <c r="EC1518"/>
      <c r="ED1518"/>
      <c r="EE1518"/>
      <c r="EF1518"/>
      <c r="EG1518"/>
      <c r="EH1518"/>
      <c r="EI1518"/>
      <c r="EJ1518"/>
      <c r="EK1518"/>
      <c r="EL1518"/>
      <c r="EM1518"/>
      <c r="EN1518"/>
      <c r="EO1518"/>
      <c r="EP1518"/>
      <c r="EQ1518"/>
      <c r="ER1518"/>
      <c r="ES1518"/>
      <c r="ET1518"/>
      <c r="EU1518"/>
      <c r="EV1518"/>
      <c r="EW1518"/>
      <c r="EX1518"/>
      <c r="EY1518"/>
      <c r="EZ1518"/>
      <c r="FA1518"/>
      <c r="FB1518"/>
      <c r="FC1518"/>
      <c r="FD1518"/>
      <c r="FE1518"/>
      <c r="FF1518"/>
      <c r="FG1518"/>
      <c r="FH1518"/>
      <c r="FI1518"/>
      <c r="FJ1518"/>
      <c r="FK1518"/>
      <c r="FL1518"/>
      <c r="FM1518"/>
      <c r="FN1518"/>
      <c r="FO1518"/>
      <c r="FP1518"/>
      <c r="FQ1518"/>
      <c r="FR1518"/>
      <c r="FS1518"/>
      <c r="FT1518"/>
      <c r="FU1518"/>
      <c r="FV1518"/>
      <c r="FW1518"/>
      <c r="FX1518"/>
      <c r="FY1518"/>
      <c r="FZ1518"/>
      <c r="GA1518"/>
      <c r="GB1518"/>
      <c r="GC1518"/>
      <c r="GD1518"/>
      <c r="GE1518"/>
      <c r="GF1518"/>
      <c r="GG1518"/>
    </row>
    <row r="1519" spans="1:189" x14ac:dyDescent="0.3">
      <c r="A1519" s="18" t="s">
        <v>4473</v>
      </c>
      <c r="B1519" s="29"/>
      <c r="C1519" s="29"/>
      <c r="D1519" s="29">
        <v>223.5</v>
      </c>
      <c r="E1519" s="29">
        <v>1</v>
      </c>
      <c r="F1519" s="29">
        <v>223.5</v>
      </c>
      <c r="G1519" s="29">
        <v>1</v>
      </c>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c r="DY1519"/>
      <c r="DZ1519"/>
      <c r="EA1519"/>
      <c r="EB1519"/>
      <c r="EC1519"/>
      <c r="ED1519"/>
      <c r="EE1519"/>
      <c r="EF1519"/>
      <c r="EG1519"/>
      <c r="EH1519"/>
      <c r="EI1519"/>
      <c r="EJ1519"/>
      <c r="EK1519"/>
      <c r="EL1519"/>
      <c r="EM1519"/>
      <c r="EN1519"/>
      <c r="EO1519"/>
      <c r="EP1519"/>
      <c r="EQ1519"/>
      <c r="ER1519"/>
      <c r="ES1519"/>
      <c r="ET1519"/>
      <c r="EU1519"/>
      <c r="EV1519"/>
      <c r="EW1519"/>
      <c r="EX1519"/>
      <c r="EY1519"/>
      <c r="EZ1519"/>
      <c r="FA1519"/>
      <c r="FB1519"/>
      <c r="FC1519"/>
      <c r="FD1519"/>
      <c r="FE1519"/>
      <c r="FF1519"/>
      <c r="FG1519"/>
      <c r="FH1519"/>
      <c r="FI1519"/>
      <c r="FJ1519"/>
      <c r="FK1519"/>
      <c r="FL1519"/>
      <c r="FM1519"/>
      <c r="FN1519"/>
      <c r="FO1519"/>
      <c r="FP1519"/>
      <c r="FQ1519"/>
      <c r="FR1519"/>
      <c r="FS1519"/>
      <c r="FT1519"/>
      <c r="FU1519"/>
      <c r="FV1519"/>
      <c r="FW1519"/>
      <c r="FX1519"/>
      <c r="FY1519"/>
      <c r="FZ1519"/>
      <c r="GA1519"/>
      <c r="GB1519"/>
      <c r="GC1519"/>
      <c r="GD1519"/>
      <c r="GE1519"/>
      <c r="GF1519"/>
      <c r="GG1519"/>
    </row>
    <row r="1520" spans="1:189" x14ac:dyDescent="0.3">
      <c r="A1520" s="18" t="s">
        <v>5828</v>
      </c>
      <c r="B1520" s="29"/>
      <c r="C1520" s="29"/>
      <c r="D1520" s="29">
        <v>223.5</v>
      </c>
      <c r="E1520" s="29">
        <v>1</v>
      </c>
      <c r="F1520" s="29">
        <v>223.5</v>
      </c>
      <c r="G1520" s="29">
        <v>1</v>
      </c>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c r="DY1520"/>
      <c r="DZ1520"/>
      <c r="EA1520"/>
      <c r="EB1520"/>
      <c r="EC1520"/>
      <c r="ED1520"/>
      <c r="EE1520"/>
      <c r="EF1520"/>
      <c r="EG1520"/>
      <c r="EH1520"/>
      <c r="EI1520"/>
      <c r="EJ1520"/>
      <c r="EK1520"/>
      <c r="EL1520"/>
      <c r="EM1520"/>
      <c r="EN1520"/>
      <c r="EO1520"/>
      <c r="EP1520"/>
      <c r="EQ1520"/>
      <c r="ER1520"/>
      <c r="ES1520"/>
      <c r="ET1520"/>
      <c r="EU1520"/>
      <c r="EV1520"/>
      <c r="EW1520"/>
      <c r="EX1520"/>
      <c r="EY1520"/>
      <c r="EZ1520"/>
      <c r="FA1520"/>
      <c r="FB1520"/>
      <c r="FC1520"/>
      <c r="FD1520"/>
      <c r="FE1520"/>
      <c r="FF1520"/>
      <c r="FG1520"/>
      <c r="FH1520"/>
      <c r="FI1520"/>
      <c r="FJ1520"/>
      <c r="FK1520"/>
      <c r="FL1520"/>
      <c r="FM1520"/>
      <c r="FN1520"/>
      <c r="FO1520"/>
      <c r="FP1520"/>
      <c r="FQ1520"/>
      <c r="FR1520"/>
      <c r="FS1520"/>
      <c r="FT1520"/>
      <c r="FU1520"/>
      <c r="FV1520"/>
      <c r="FW1520"/>
      <c r="FX1520"/>
      <c r="FY1520"/>
      <c r="FZ1520"/>
      <c r="GA1520"/>
      <c r="GB1520"/>
      <c r="GC1520"/>
      <c r="GD1520"/>
      <c r="GE1520"/>
      <c r="GF1520"/>
      <c r="GG1520"/>
    </row>
    <row r="1521" spans="1:189" x14ac:dyDescent="0.3">
      <c r="A1521" s="18" t="s">
        <v>5772</v>
      </c>
      <c r="B1521" s="29"/>
      <c r="C1521" s="29"/>
      <c r="D1521" s="29">
        <v>223.5</v>
      </c>
      <c r="E1521" s="29">
        <v>1</v>
      </c>
      <c r="F1521" s="29">
        <v>223.5</v>
      </c>
      <c r="G1521" s="29">
        <v>1</v>
      </c>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c r="DY1521"/>
      <c r="DZ1521"/>
      <c r="EA1521"/>
      <c r="EB1521"/>
      <c r="EC1521"/>
      <c r="ED1521"/>
      <c r="EE1521"/>
      <c r="EF1521"/>
      <c r="EG1521"/>
      <c r="EH1521"/>
      <c r="EI1521"/>
      <c r="EJ1521"/>
      <c r="EK1521"/>
      <c r="EL1521"/>
      <c r="EM1521"/>
      <c r="EN1521"/>
      <c r="EO1521"/>
      <c r="EP1521"/>
      <c r="EQ1521"/>
      <c r="ER1521"/>
      <c r="ES1521"/>
      <c r="ET1521"/>
      <c r="EU1521"/>
      <c r="EV1521"/>
      <c r="EW1521"/>
      <c r="EX1521"/>
      <c r="EY1521"/>
      <c r="EZ1521"/>
      <c r="FA1521"/>
      <c r="FB1521"/>
      <c r="FC1521"/>
      <c r="FD1521"/>
      <c r="FE1521"/>
      <c r="FF1521"/>
      <c r="FG1521"/>
      <c r="FH1521"/>
      <c r="FI1521"/>
      <c r="FJ1521"/>
      <c r="FK1521"/>
      <c r="FL1521"/>
      <c r="FM1521"/>
      <c r="FN1521"/>
      <c r="FO1521"/>
      <c r="FP1521"/>
      <c r="FQ1521"/>
      <c r="FR1521"/>
      <c r="FS1521"/>
      <c r="FT1521"/>
      <c r="FU1521"/>
      <c r="FV1521"/>
      <c r="FW1521"/>
      <c r="FX1521"/>
      <c r="FY1521"/>
      <c r="FZ1521"/>
      <c r="GA1521"/>
      <c r="GB1521"/>
      <c r="GC1521"/>
      <c r="GD1521"/>
      <c r="GE1521"/>
      <c r="GF1521"/>
      <c r="GG1521"/>
    </row>
    <row r="1522" spans="1:189" x14ac:dyDescent="0.3">
      <c r="A1522" s="18" t="s">
        <v>4908</v>
      </c>
      <c r="B1522" s="29"/>
      <c r="C1522" s="29"/>
      <c r="D1522" s="29">
        <v>223.5</v>
      </c>
      <c r="E1522" s="29">
        <v>1</v>
      </c>
      <c r="F1522" s="29">
        <v>223.5</v>
      </c>
      <c r="G1522" s="29">
        <v>1</v>
      </c>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c r="DY1522"/>
      <c r="DZ1522"/>
      <c r="EA1522"/>
      <c r="EB1522"/>
      <c r="EC1522"/>
      <c r="ED1522"/>
      <c r="EE1522"/>
      <c r="EF1522"/>
      <c r="EG1522"/>
      <c r="EH1522"/>
      <c r="EI1522"/>
      <c r="EJ1522"/>
      <c r="EK1522"/>
      <c r="EL1522"/>
      <c r="EM1522"/>
      <c r="EN1522"/>
      <c r="EO1522"/>
      <c r="EP1522"/>
      <c r="EQ1522"/>
      <c r="ER1522"/>
      <c r="ES1522"/>
      <c r="ET1522"/>
      <c r="EU1522"/>
      <c r="EV1522"/>
      <c r="EW1522"/>
      <c r="EX1522"/>
      <c r="EY1522"/>
      <c r="EZ1522"/>
      <c r="FA1522"/>
      <c r="FB1522"/>
      <c r="FC1522"/>
      <c r="FD1522"/>
      <c r="FE1522"/>
      <c r="FF1522"/>
      <c r="FG1522"/>
      <c r="FH1522"/>
      <c r="FI1522"/>
      <c r="FJ1522"/>
      <c r="FK1522"/>
      <c r="FL1522"/>
      <c r="FM1522"/>
      <c r="FN1522"/>
      <c r="FO1522"/>
      <c r="FP1522"/>
      <c r="FQ1522"/>
      <c r="FR1522"/>
      <c r="FS1522"/>
      <c r="FT1522"/>
      <c r="FU1522"/>
      <c r="FV1522"/>
      <c r="FW1522"/>
      <c r="FX1522"/>
      <c r="FY1522"/>
      <c r="FZ1522"/>
      <c r="GA1522"/>
      <c r="GB1522"/>
      <c r="GC1522"/>
      <c r="GD1522"/>
      <c r="GE1522"/>
      <c r="GF1522"/>
      <c r="GG1522"/>
    </row>
    <row r="1523" spans="1:189" x14ac:dyDescent="0.3">
      <c r="A1523" s="18" t="s">
        <v>6106</v>
      </c>
      <c r="B1523" s="29"/>
      <c r="C1523" s="29"/>
      <c r="D1523" s="29">
        <v>223.5</v>
      </c>
      <c r="E1523" s="29">
        <v>1</v>
      </c>
      <c r="F1523" s="29">
        <v>223.5</v>
      </c>
      <c r="G1523" s="29">
        <v>1</v>
      </c>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c r="DY1523"/>
      <c r="DZ1523"/>
      <c r="EA1523"/>
      <c r="EB1523"/>
      <c r="EC1523"/>
      <c r="ED1523"/>
      <c r="EE1523"/>
      <c r="EF1523"/>
      <c r="EG1523"/>
      <c r="EH1523"/>
      <c r="EI1523"/>
      <c r="EJ1523"/>
      <c r="EK1523"/>
      <c r="EL1523"/>
      <c r="EM1523"/>
      <c r="EN1523"/>
      <c r="EO1523"/>
      <c r="EP1523"/>
      <c r="EQ1523"/>
      <c r="ER1523"/>
      <c r="ES1523"/>
      <c r="ET1523"/>
      <c r="EU1523"/>
      <c r="EV1523"/>
      <c r="EW1523"/>
      <c r="EX1523"/>
      <c r="EY1523"/>
      <c r="EZ1523"/>
      <c r="FA1523"/>
      <c r="FB1523"/>
      <c r="FC1523"/>
      <c r="FD1523"/>
      <c r="FE1523"/>
      <c r="FF1523"/>
      <c r="FG1523"/>
      <c r="FH1523"/>
      <c r="FI1523"/>
      <c r="FJ1523"/>
      <c r="FK1523"/>
      <c r="FL1523"/>
      <c r="FM1523"/>
      <c r="FN1523"/>
      <c r="FO1523"/>
      <c r="FP1523"/>
      <c r="FQ1523"/>
      <c r="FR1523"/>
      <c r="FS1523"/>
      <c r="FT1523"/>
      <c r="FU1523"/>
      <c r="FV1523"/>
      <c r="FW1523"/>
      <c r="FX1523"/>
      <c r="FY1523"/>
      <c r="FZ1523"/>
      <c r="GA1523"/>
      <c r="GB1523"/>
      <c r="GC1523"/>
      <c r="GD1523"/>
      <c r="GE1523"/>
      <c r="GF1523"/>
      <c r="GG1523"/>
    </row>
    <row r="1524" spans="1:189" x14ac:dyDescent="0.3">
      <c r="A1524" s="18" t="s">
        <v>5822</v>
      </c>
      <c r="B1524" s="29"/>
      <c r="C1524" s="29"/>
      <c r="D1524" s="29">
        <v>223.5</v>
      </c>
      <c r="E1524" s="29">
        <v>1</v>
      </c>
      <c r="F1524" s="29">
        <v>223.5</v>
      </c>
      <c r="G1524" s="29">
        <v>1</v>
      </c>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c r="DY1524"/>
      <c r="DZ1524"/>
      <c r="EA1524"/>
      <c r="EB1524"/>
      <c r="EC1524"/>
      <c r="ED1524"/>
      <c r="EE1524"/>
      <c r="EF1524"/>
      <c r="EG1524"/>
      <c r="EH1524"/>
      <c r="EI1524"/>
      <c r="EJ1524"/>
      <c r="EK1524"/>
      <c r="EL1524"/>
      <c r="EM1524"/>
      <c r="EN1524"/>
      <c r="EO1524"/>
      <c r="EP1524"/>
      <c r="EQ1524"/>
      <c r="ER1524"/>
      <c r="ES1524"/>
      <c r="ET1524"/>
      <c r="EU1524"/>
      <c r="EV1524"/>
      <c r="EW1524"/>
      <c r="EX1524"/>
      <c r="EY1524"/>
      <c r="EZ1524"/>
      <c r="FA1524"/>
      <c r="FB1524"/>
      <c r="FC1524"/>
      <c r="FD1524"/>
      <c r="FE1524"/>
      <c r="FF1524"/>
      <c r="FG1524"/>
      <c r="FH1524"/>
      <c r="FI1524"/>
      <c r="FJ1524"/>
      <c r="FK1524"/>
      <c r="FL1524"/>
      <c r="FM1524"/>
      <c r="FN1524"/>
      <c r="FO1524"/>
      <c r="FP1524"/>
      <c r="FQ1524"/>
      <c r="FR1524"/>
      <c r="FS1524"/>
      <c r="FT1524"/>
      <c r="FU1524"/>
      <c r="FV1524"/>
      <c r="FW1524"/>
      <c r="FX1524"/>
      <c r="FY1524"/>
      <c r="FZ1524"/>
      <c r="GA1524"/>
      <c r="GB1524"/>
      <c r="GC1524"/>
      <c r="GD1524"/>
      <c r="GE1524"/>
      <c r="GF1524"/>
      <c r="GG1524"/>
    </row>
    <row r="1525" spans="1:189" x14ac:dyDescent="0.3">
      <c r="A1525" s="18" t="s">
        <v>6095</v>
      </c>
      <c r="B1525" s="29"/>
      <c r="C1525" s="29"/>
      <c r="D1525" s="29">
        <v>223.5</v>
      </c>
      <c r="E1525" s="29">
        <v>1</v>
      </c>
      <c r="F1525" s="29">
        <v>223.5</v>
      </c>
      <c r="G1525" s="29">
        <v>1</v>
      </c>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c r="DY1525"/>
      <c r="DZ1525"/>
      <c r="EA1525"/>
      <c r="EB1525"/>
      <c r="EC1525"/>
      <c r="ED1525"/>
      <c r="EE1525"/>
      <c r="EF1525"/>
      <c r="EG1525"/>
      <c r="EH1525"/>
      <c r="EI1525"/>
      <c r="EJ1525"/>
      <c r="EK1525"/>
      <c r="EL1525"/>
      <c r="EM1525"/>
      <c r="EN1525"/>
      <c r="EO1525"/>
      <c r="EP1525"/>
      <c r="EQ1525"/>
      <c r="ER1525"/>
      <c r="ES1525"/>
      <c r="ET1525"/>
      <c r="EU1525"/>
      <c r="EV1525"/>
      <c r="EW1525"/>
      <c r="EX1525"/>
      <c r="EY1525"/>
      <c r="EZ1525"/>
      <c r="FA1525"/>
      <c r="FB1525"/>
      <c r="FC1525"/>
      <c r="FD1525"/>
      <c r="FE1525"/>
      <c r="FF1525"/>
      <c r="FG1525"/>
      <c r="FH1525"/>
      <c r="FI1525"/>
      <c r="FJ1525"/>
      <c r="FK1525"/>
      <c r="FL1525"/>
      <c r="FM1525"/>
      <c r="FN1525"/>
      <c r="FO1525"/>
      <c r="FP1525"/>
      <c r="FQ1525"/>
      <c r="FR1525"/>
      <c r="FS1525"/>
      <c r="FT1525"/>
      <c r="FU1525"/>
      <c r="FV1525"/>
      <c r="FW1525"/>
      <c r="FX1525"/>
      <c r="FY1525"/>
      <c r="FZ1525"/>
      <c r="GA1525"/>
      <c r="GB1525"/>
      <c r="GC1525"/>
      <c r="GD1525"/>
      <c r="GE1525"/>
      <c r="GF1525"/>
      <c r="GG1525"/>
    </row>
    <row r="1526" spans="1:189" x14ac:dyDescent="0.3">
      <c r="A1526" s="18" t="s">
        <v>4947</v>
      </c>
      <c r="B1526" s="29"/>
      <c r="C1526" s="29"/>
      <c r="D1526" s="29">
        <v>223.5</v>
      </c>
      <c r="E1526" s="29">
        <v>1</v>
      </c>
      <c r="F1526" s="29">
        <v>223.5</v>
      </c>
      <c r="G1526" s="29">
        <v>1</v>
      </c>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c r="DY1526"/>
      <c r="DZ1526"/>
      <c r="EA1526"/>
      <c r="EB1526"/>
      <c r="EC1526"/>
      <c r="ED1526"/>
      <c r="EE1526"/>
      <c r="EF1526"/>
      <c r="EG1526"/>
      <c r="EH1526"/>
      <c r="EI1526"/>
      <c r="EJ1526"/>
      <c r="EK1526"/>
      <c r="EL1526"/>
      <c r="EM1526"/>
      <c r="EN1526"/>
      <c r="EO1526"/>
      <c r="EP1526"/>
      <c r="EQ1526"/>
      <c r="ER1526"/>
      <c r="ES1526"/>
      <c r="ET1526"/>
      <c r="EU1526"/>
      <c r="EV1526"/>
      <c r="EW1526"/>
      <c r="EX1526"/>
      <c r="EY1526"/>
      <c r="EZ1526"/>
      <c r="FA1526"/>
      <c r="FB1526"/>
      <c r="FC1526"/>
      <c r="FD1526"/>
      <c r="FE1526"/>
      <c r="FF1526"/>
      <c r="FG1526"/>
      <c r="FH1526"/>
      <c r="FI1526"/>
      <c r="FJ1526"/>
      <c r="FK1526"/>
      <c r="FL1526"/>
      <c r="FM1526"/>
      <c r="FN1526"/>
      <c r="FO1526"/>
      <c r="FP1526"/>
      <c r="FQ1526"/>
      <c r="FR1526"/>
      <c r="FS1526"/>
      <c r="FT1526"/>
      <c r="FU1526"/>
      <c r="FV1526"/>
      <c r="FW1526"/>
      <c r="FX1526"/>
      <c r="FY1526"/>
      <c r="FZ1526"/>
      <c r="GA1526"/>
      <c r="GB1526"/>
      <c r="GC1526"/>
      <c r="GD1526"/>
      <c r="GE1526"/>
      <c r="GF1526"/>
      <c r="GG1526"/>
    </row>
    <row r="1527" spans="1:189" x14ac:dyDescent="0.3">
      <c r="A1527" s="18" t="s">
        <v>4939</v>
      </c>
      <c r="B1527" s="29"/>
      <c r="C1527" s="29"/>
      <c r="D1527" s="29">
        <v>223.5</v>
      </c>
      <c r="E1527" s="29">
        <v>1</v>
      </c>
      <c r="F1527" s="29">
        <v>223.5</v>
      </c>
      <c r="G1527" s="29">
        <v>1</v>
      </c>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c r="DY1527"/>
      <c r="DZ1527"/>
      <c r="EA1527"/>
      <c r="EB1527"/>
      <c r="EC1527"/>
      <c r="ED1527"/>
      <c r="EE1527"/>
      <c r="EF1527"/>
      <c r="EG1527"/>
      <c r="EH1527"/>
      <c r="EI1527"/>
      <c r="EJ1527"/>
      <c r="EK1527"/>
      <c r="EL1527"/>
      <c r="EM1527"/>
      <c r="EN1527"/>
      <c r="EO1527"/>
      <c r="EP1527"/>
      <c r="EQ1527"/>
      <c r="ER1527"/>
      <c r="ES1527"/>
      <c r="ET1527"/>
      <c r="EU1527"/>
      <c r="EV1527"/>
      <c r="EW1527"/>
      <c r="EX1527"/>
      <c r="EY1527"/>
      <c r="EZ1527"/>
      <c r="FA1527"/>
      <c r="FB1527"/>
      <c r="FC1527"/>
      <c r="FD1527"/>
      <c r="FE1527"/>
      <c r="FF1527"/>
      <c r="FG1527"/>
      <c r="FH1527"/>
      <c r="FI1527"/>
      <c r="FJ1527"/>
      <c r="FK1527"/>
      <c r="FL1527"/>
      <c r="FM1527"/>
      <c r="FN1527"/>
      <c r="FO1527"/>
      <c r="FP1527"/>
      <c r="FQ1527"/>
      <c r="FR1527"/>
      <c r="FS1527"/>
      <c r="FT1527"/>
      <c r="FU1527"/>
      <c r="FV1527"/>
      <c r="FW1527"/>
      <c r="FX1527"/>
      <c r="FY1527"/>
      <c r="FZ1527"/>
      <c r="GA1527"/>
      <c r="GB1527"/>
      <c r="GC1527"/>
      <c r="GD1527"/>
      <c r="GE1527"/>
      <c r="GF1527"/>
      <c r="GG1527"/>
    </row>
    <row r="1528" spans="1:189" x14ac:dyDescent="0.3">
      <c r="A1528" s="18" t="s">
        <v>4919</v>
      </c>
      <c r="B1528" s="29"/>
      <c r="C1528" s="29"/>
      <c r="D1528" s="29">
        <v>223.5</v>
      </c>
      <c r="E1528" s="29">
        <v>1</v>
      </c>
      <c r="F1528" s="29">
        <v>223.5</v>
      </c>
      <c r="G1528" s="29">
        <v>1</v>
      </c>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c r="DY1528"/>
      <c r="DZ1528"/>
      <c r="EA1528"/>
      <c r="EB1528"/>
      <c r="EC1528"/>
      <c r="ED1528"/>
      <c r="EE1528"/>
      <c r="EF1528"/>
      <c r="EG1528"/>
      <c r="EH1528"/>
      <c r="EI1528"/>
      <c r="EJ1528"/>
      <c r="EK1528"/>
      <c r="EL1528"/>
      <c r="EM1528"/>
      <c r="EN1528"/>
      <c r="EO1528"/>
      <c r="EP1528"/>
      <c r="EQ1528"/>
      <c r="ER1528"/>
      <c r="ES1528"/>
      <c r="ET1528"/>
      <c r="EU1528"/>
      <c r="EV1528"/>
      <c r="EW1528"/>
      <c r="EX1528"/>
      <c r="EY1528"/>
      <c r="EZ1528"/>
      <c r="FA1528"/>
      <c r="FB1528"/>
      <c r="FC1528"/>
      <c r="FD1528"/>
      <c r="FE1528"/>
      <c r="FF1528"/>
      <c r="FG1528"/>
      <c r="FH1528"/>
      <c r="FI1528"/>
      <c r="FJ1528"/>
      <c r="FK1528"/>
      <c r="FL1528"/>
      <c r="FM1528"/>
      <c r="FN1528"/>
      <c r="FO1528"/>
      <c r="FP1528"/>
      <c r="FQ1528"/>
      <c r="FR1528"/>
      <c r="FS1528"/>
      <c r="FT1528"/>
      <c r="FU1528"/>
      <c r="FV1528"/>
      <c r="FW1528"/>
      <c r="FX1528"/>
      <c r="FY1528"/>
      <c r="FZ1528"/>
      <c r="GA1528"/>
      <c r="GB1528"/>
      <c r="GC1528"/>
      <c r="GD1528"/>
      <c r="GE1528"/>
      <c r="GF1528"/>
      <c r="GG1528"/>
    </row>
    <row r="1529" spans="1:189" x14ac:dyDescent="0.3">
      <c r="A1529" s="18" t="s">
        <v>6126</v>
      </c>
      <c r="B1529" s="29"/>
      <c r="C1529" s="29"/>
      <c r="D1529" s="29">
        <v>223.5</v>
      </c>
      <c r="E1529" s="29">
        <v>1</v>
      </c>
      <c r="F1529" s="29">
        <v>223.5</v>
      </c>
      <c r="G1529" s="29">
        <v>1</v>
      </c>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c r="DY1529"/>
      <c r="DZ1529"/>
      <c r="EA1529"/>
      <c r="EB1529"/>
      <c r="EC1529"/>
      <c r="ED1529"/>
      <c r="EE1529"/>
      <c r="EF1529"/>
      <c r="EG1529"/>
      <c r="EH1529"/>
      <c r="EI1529"/>
      <c r="EJ1529"/>
      <c r="EK1529"/>
      <c r="EL1529"/>
      <c r="EM1529"/>
      <c r="EN1529"/>
      <c r="EO1529"/>
      <c r="EP1529"/>
      <c r="EQ1529"/>
      <c r="ER1529"/>
      <c r="ES1529"/>
      <c r="ET1529"/>
      <c r="EU1529"/>
      <c r="EV1529"/>
      <c r="EW1529"/>
      <c r="EX1529"/>
      <c r="EY1529"/>
      <c r="EZ1529"/>
      <c r="FA1529"/>
      <c r="FB1529"/>
      <c r="FC1529"/>
      <c r="FD1529"/>
      <c r="FE1529"/>
      <c r="FF1529"/>
      <c r="FG1529"/>
      <c r="FH1529"/>
      <c r="FI1529"/>
      <c r="FJ1529"/>
      <c r="FK1529"/>
      <c r="FL1529"/>
      <c r="FM1529"/>
      <c r="FN1529"/>
      <c r="FO1529"/>
      <c r="FP1529"/>
      <c r="FQ1529"/>
      <c r="FR1529"/>
      <c r="FS1529"/>
      <c r="FT1529"/>
      <c r="FU1529"/>
      <c r="FV1529"/>
      <c r="FW1529"/>
      <c r="FX1529"/>
      <c r="FY1529"/>
      <c r="FZ1529"/>
      <c r="GA1529"/>
      <c r="GB1529"/>
      <c r="GC1529"/>
      <c r="GD1529"/>
      <c r="GE1529"/>
      <c r="GF1529"/>
      <c r="GG1529"/>
    </row>
    <row r="1530" spans="1:189" x14ac:dyDescent="0.3">
      <c r="A1530" s="18" t="s">
        <v>5956</v>
      </c>
      <c r="B1530" s="29"/>
      <c r="C1530" s="29"/>
      <c r="D1530" s="29">
        <v>223.5</v>
      </c>
      <c r="E1530" s="29">
        <v>1</v>
      </c>
      <c r="F1530" s="29">
        <v>223.5</v>
      </c>
      <c r="G1530" s="29">
        <v>1</v>
      </c>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c r="DY1530"/>
      <c r="DZ1530"/>
      <c r="EA1530"/>
      <c r="EB1530"/>
      <c r="EC1530"/>
      <c r="ED1530"/>
      <c r="EE1530"/>
      <c r="EF1530"/>
      <c r="EG1530"/>
      <c r="EH1530"/>
      <c r="EI1530"/>
      <c r="EJ1530"/>
      <c r="EK1530"/>
      <c r="EL1530"/>
      <c r="EM1530"/>
      <c r="EN1530"/>
      <c r="EO1530"/>
      <c r="EP1530"/>
      <c r="EQ1530"/>
      <c r="ER1530"/>
      <c r="ES1530"/>
      <c r="ET1530"/>
      <c r="EU1530"/>
      <c r="EV1530"/>
      <c r="EW1530"/>
      <c r="EX1530"/>
      <c r="EY1530"/>
      <c r="EZ1530"/>
      <c r="FA1530"/>
      <c r="FB1530"/>
      <c r="FC1530"/>
      <c r="FD1530"/>
      <c r="FE1530"/>
      <c r="FF1530"/>
      <c r="FG1530"/>
      <c r="FH1530"/>
      <c r="FI1530"/>
      <c r="FJ1530"/>
      <c r="FK1530"/>
      <c r="FL1530"/>
      <c r="FM1530"/>
      <c r="FN1530"/>
      <c r="FO1530"/>
      <c r="FP1530"/>
      <c r="FQ1530"/>
      <c r="FR1530"/>
      <c r="FS1530"/>
      <c r="FT1530"/>
      <c r="FU1530"/>
      <c r="FV1530"/>
      <c r="FW1530"/>
      <c r="FX1530"/>
      <c r="FY1530"/>
      <c r="FZ1530"/>
      <c r="GA1530"/>
      <c r="GB1530"/>
      <c r="GC1530"/>
      <c r="GD1530"/>
      <c r="GE1530"/>
      <c r="GF1530"/>
      <c r="GG1530"/>
    </row>
    <row r="1531" spans="1:189" x14ac:dyDescent="0.3">
      <c r="A1531" s="18" t="s">
        <v>6130</v>
      </c>
      <c r="B1531" s="29"/>
      <c r="C1531" s="29"/>
      <c r="D1531" s="29">
        <v>223.5</v>
      </c>
      <c r="E1531" s="29">
        <v>1</v>
      </c>
      <c r="F1531" s="29">
        <v>223.5</v>
      </c>
      <c r="G1531" s="29">
        <v>1</v>
      </c>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c r="DY1531"/>
      <c r="DZ1531"/>
      <c r="EA1531"/>
      <c r="EB1531"/>
      <c r="EC1531"/>
      <c r="ED1531"/>
      <c r="EE1531"/>
      <c r="EF1531"/>
      <c r="EG1531"/>
      <c r="EH1531"/>
      <c r="EI1531"/>
      <c r="EJ1531"/>
      <c r="EK1531"/>
      <c r="EL1531"/>
      <c r="EM1531"/>
      <c r="EN1531"/>
      <c r="EO1531"/>
      <c r="EP1531"/>
      <c r="EQ1531"/>
      <c r="ER1531"/>
      <c r="ES1531"/>
      <c r="ET1531"/>
      <c r="EU1531"/>
      <c r="EV1531"/>
      <c r="EW1531"/>
      <c r="EX1531"/>
      <c r="EY1531"/>
      <c r="EZ1531"/>
      <c r="FA1531"/>
      <c r="FB1531"/>
      <c r="FC1531"/>
      <c r="FD1531"/>
      <c r="FE1531"/>
      <c r="FF1531"/>
      <c r="FG1531"/>
      <c r="FH1531"/>
      <c r="FI1531"/>
      <c r="FJ1531"/>
      <c r="FK1531"/>
      <c r="FL1531"/>
      <c r="FM1531"/>
      <c r="FN1531"/>
      <c r="FO1531"/>
      <c r="FP1531"/>
      <c r="FQ1531"/>
      <c r="FR1531"/>
      <c r="FS1531"/>
      <c r="FT1531"/>
      <c r="FU1531"/>
      <c r="FV1531"/>
      <c r="FW1531"/>
      <c r="FX1531"/>
      <c r="FY1531"/>
      <c r="FZ1531"/>
      <c r="GA1531"/>
      <c r="GB1531"/>
      <c r="GC1531"/>
      <c r="GD1531"/>
      <c r="GE1531"/>
      <c r="GF1531"/>
      <c r="GG1531"/>
    </row>
    <row r="1532" spans="1:189" x14ac:dyDescent="0.3">
      <c r="A1532" s="18" t="s">
        <v>5826</v>
      </c>
      <c r="B1532" s="29"/>
      <c r="C1532" s="29"/>
      <c r="D1532" s="29">
        <v>223.5</v>
      </c>
      <c r="E1532" s="29">
        <v>1</v>
      </c>
      <c r="F1532" s="29">
        <v>223.5</v>
      </c>
      <c r="G1532" s="29">
        <v>1</v>
      </c>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c r="DY1532"/>
      <c r="DZ1532"/>
      <c r="EA1532"/>
      <c r="EB1532"/>
      <c r="EC1532"/>
      <c r="ED1532"/>
      <c r="EE1532"/>
      <c r="EF1532"/>
      <c r="EG1532"/>
      <c r="EH1532"/>
      <c r="EI1532"/>
      <c r="EJ1532"/>
      <c r="EK1532"/>
      <c r="EL1532"/>
      <c r="EM1532"/>
      <c r="EN1532"/>
      <c r="EO1532"/>
      <c r="EP1532"/>
      <c r="EQ1532"/>
      <c r="ER1532"/>
      <c r="ES1532"/>
      <c r="ET1532"/>
      <c r="EU1532"/>
      <c r="EV1532"/>
      <c r="EW1532"/>
      <c r="EX1532"/>
      <c r="EY1532"/>
      <c r="EZ1532"/>
      <c r="FA1532"/>
      <c r="FB1532"/>
      <c r="FC1532"/>
      <c r="FD1532"/>
      <c r="FE1532"/>
      <c r="FF1532"/>
      <c r="FG1532"/>
      <c r="FH1532"/>
      <c r="FI1532"/>
      <c r="FJ1532"/>
      <c r="FK1532"/>
      <c r="FL1532"/>
      <c r="FM1532"/>
      <c r="FN1532"/>
      <c r="FO1532"/>
      <c r="FP1532"/>
      <c r="FQ1532"/>
      <c r="FR1532"/>
      <c r="FS1532"/>
      <c r="FT1532"/>
      <c r="FU1532"/>
      <c r="FV1532"/>
      <c r="FW1532"/>
      <c r="FX1532"/>
      <c r="FY1532"/>
      <c r="FZ1532"/>
      <c r="GA1532"/>
      <c r="GB1532"/>
      <c r="GC1532"/>
      <c r="GD1532"/>
      <c r="GE1532"/>
      <c r="GF1532"/>
      <c r="GG1532"/>
    </row>
    <row r="1533" spans="1:189" x14ac:dyDescent="0.3">
      <c r="A1533" s="18" t="s">
        <v>6101</v>
      </c>
      <c r="B1533" s="29"/>
      <c r="C1533" s="29"/>
      <c r="D1533" s="29">
        <v>223.5</v>
      </c>
      <c r="E1533" s="29">
        <v>1</v>
      </c>
      <c r="F1533" s="29">
        <v>223.5</v>
      </c>
      <c r="G1533" s="29">
        <v>1</v>
      </c>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c r="DY1533"/>
      <c r="DZ1533"/>
      <c r="EA1533"/>
      <c r="EB1533"/>
      <c r="EC1533"/>
      <c r="ED1533"/>
      <c r="EE1533"/>
      <c r="EF1533"/>
      <c r="EG1533"/>
      <c r="EH1533"/>
      <c r="EI1533"/>
      <c r="EJ1533"/>
      <c r="EK1533"/>
      <c r="EL1533"/>
      <c r="EM1533"/>
      <c r="EN1533"/>
      <c r="EO1533"/>
      <c r="EP1533"/>
      <c r="EQ1533"/>
      <c r="ER1533"/>
      <c r="ES1533"/>
      <c r="ET1533"/>
      <c r="EU1533"/>
      <c r="EV1533"/>
      <c r="EW1533"/>
      <c r="EX1533"/>
      <c r="EY1533"/>
      <c r="EZ1533"/>
      <c r="FA1533"/>
      <c r="FB1533"/>
      <c r="FC1533"/>
      <c r="FD1533"/>
      <c r="FE1533"/>
      <c r="FF1533"/>
      <c r="FG1533"/>
      <c r="FH1533"/>
      <c r="FI1533"/>
      <c r="FJ1533"/>
      <c r="FK1533"/>
      <c r="FL1533"/>
      <c r="FM1533"/>
      <c r="FN1533"/>
      <c r="FO1533"/>
      <c r="FP1533"/>
      <c r="FQ1533"/>
      <c r="FR1533"/>
      <c r="FS1533"/>
      <c r="FT1533"/>
      <c r="FU1533"/>
      <c r="FV1533"/>
      <c r="FW1533"/>
      <c r="FX1533"/>
      <c r="FY1533"/>
      <c r="FZ1533"/>
      <c r="GA1533"/>
      <c r="GB1533"/>
      <c r="GC1533"/>
      <c r="GD1533"/>
      <c r="GE1533"/>
      <c r="GF1533"/>
      <c r="GG1533"/>
    </row>
    <row r="1534" spans="1:189" x14ac:dyDescent="0.3">
      <c r="A1534" s="18" t="s">
        <v>6141</v>
      </c>
      <c r="B1534" s="29"/>
      <c r="C1534" s="29"/>
      <c r="D1534" s="29">
        <v>223.5</v>
      </c>
      <c r="E1534" s="29">
        <v>1</v>
      </c>
      <c r="F1534" s="29">
        <v>223.5</v>
      </c>
      <c r="G1534" s="29">
        <v>1</v>
      </c>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c r="DY1534"/>
      <c r="DZ1534"/>
      <c r="EA1534"/>
      <c r="EB1534"/>
      <c r="EC1534"/>
      <c r="ED1534"/>
      <c r="EE1534"/>
      <c r="EF1534"/>
      <c r="EG1534"/>
      <c r="EH1534"/>
      <c r="EI1534"/>
      <c r="EJ1534"/>
      <c r="EK1534"/>
      <c r="EL1534"/>
      <c r="EM1534"/>
      <c r="EN1534"/>
      <c r="EO1534"/>
      <c r="EP1534"/>
      <c r="EQ1534"/>
      <c r="ER1534"/>
      <c r="ES1534"/>
      <c r="ET1534"/>
      <c r="EU1534"/>
      <c r="EV1534"/>
      <c r="EW1534"/>
      <c r="EX1534"/>
      <c r="EY1534"/>
      <c r="EZ1534"/>
      <c r="FA1534"/>
      <c r="FB1534"/>
      <c r="FC1534"/>
      <c r="FD1534"/>
      <c r="FE1534"/>
      <c r="FF1534"/>
      <c r="FG1534"/>
      <c r="FH1534"/>
      <c r="FI1534"/>
      <c r="FJ1534"/>
      <c r="FK1534"/>
      <c r="FL1534"/>
      <c r="FM1534"/>
      <c r="FN1534"/>
      <c r="FO1534"/>
      <c r="FP1534"/>
      <c r="FQ1534"/>
      <c r="FR1534"/>
      <c r="FS1534"/>
      <c r="FT1534"/>
      <c r="FU1534"/>
      <c r="FV1534"/>
      <c r="FW1534"/>
      <c r="FX1534"/>
      <c r="FY1534"/>
      <c r="FZ1534"/>
      <c r="GA1534"/>
      <c r="GB1534"/>
      <c r="GC1534"/>
      <c r="GD1534"/>
      <c r="GE1534"/>
      <c r="GF1534"/>
      <c r="GG1534"/>
    </row>
    <row r="1535" spans="1:189" x14ac:dyDescent="0.3">
      <c r="A1535" s="18" t="s">
        <v>6132</v>
      </c>
      <c r="B1535" s="29"/>
      <c r="C1535" s="29"/>
      <c r="D1535" s="29">
        <v>223.5</v>
      </c>
      <c r="E1535" s="29">
        <v>1</v>
      </c>
      <c r="F1535" s="29">
        <v>223.5</v>
      </c>
      <c r="G1535" s="29">
        <v>1</v>
      </c>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c r="DY1535"/>
      <c r="DZ1535"/>
      <c r="EA1535"/>
      <c r="EB1535"/>
      <c r="EC1535"/>
      <c r="ED1535"/>
      <c r="EE1535"/>
      <c r="EF1535"/>
      <c r="EG1535"/>
      <c r="EH1535"/>
      <c r="EI1535"/>
      <c r="EJ1535"/>
      <c r="EK1535"/>
      <c r="EL1535"/>
      <c r="EM1535"/>
      <c r="EN1535"/>
      <c r="EO1535"/>
      <c r="EP1535"/>
      <c r="EQ1535"/>
      <c r="ER1535"/>
      <c r="ES1535"/>
      <c r="ET1535"/>
      <c r="EU1535"/>
      <c r="EV1535"/>
      <c r="EW1535"/>
      <c r="EX1535"/>
      <c r="EY1535"/>
      <c r="EZ1535"/>
      <c r="FA1535"/>
      <c r="FB1535"/>
      <c r="FC1535"/>
      <c r="FD1535"/>
      <c r="FE1535"/>
      <c r="FF1535"/>
      <c r="FG1535"/>
      <c r="FH1535"/>
      <c r="FI1535"/>
      <c r="FJ1535"/>
      <c r="FK1535"/>
      <c r="FL1535"/>
      <c r="FM1535"/>
      <c r="FN1535"/>
      <c r="FO1535"/>
      <c r="FP1535"/>
      <c r="FQ1535"/>
      <c r="FR1535"/>
      <c r="FS1535"/>
      <c r="FT1535"/>
      <c r="FU1535"/>
      <c r="FV1535"/>
      <c r="FW1535"/>
      <c r="FX1535"/>
      <c r="FY1535"/>
      <c r="FZ1535"/>
      <c r="GA1535"/>
      <c r="GB1535"/>
      <c r="GC1535"/>
      <c r="GD1535"/>
      <c r="GE1535"/>
      <c r="GF1535"/>
      <c r="GG1535"/>
    </row>
    <row r="1536" spans="1:189" x14ac:dyDescent="0.3">
      <c r="A1536" s="18" t="s">
        <v>6000</v>
      </c>
      <c r="B1536" s="29"/>
      <c r="C1536" s="29"/>
      <c r="D1536" s="29">
        <v>223.5</v>
      </c>
      <c r="E1536" s="29">
        <v>1</v>
      </c>
      <c r="F1536" s="29">
        <v>223.5</v>
      </c>
      <c r="G1536" s="29">
        <v>1</v>
      </c>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c r="DY1536"/>
      <c r="DZ1536"/>
      <c r="EA1536"/>
      <c r="EB1536"/>
      <c r="EC1536"/>
      <c r="ED1536"/>
      <c r="EE1536"/>
      <c r="EF1536"/>
      <c r="EG1536"/>
      <c r="EH1536"/>
      <c r="EI1536"/>
      <c r="EJ1536"/>
      <c r="EK1536"/>
      <c r="EL1536"/>
      <c r="EM1536"/>
      <c r="EN1536"/>
      <c r="EO1536"/>
      <c r="EP1536"/>
      <c r="EQ1536"/>
      <c r="ER1536"/>
      <c r="ES1536"/>
      <c r="ET1536"/>
      <c r="EU1536"/>
      <c r="EV1536"/>
      <c r="EW1536"/>
      <c r="EX1536"/>
      <c r="EY1536"/>
      <c r="EZ1536"/>
      <c r="FA1536"/>
      <c r="FB1536"/>
      <c r="FC1536"/>
      <c r="FD1536"/>
      <c r="FE1536"/>
      <c r="FF1536"/>
      <c r="FG1536"/>
      <c r="FH1536"/>
      <c r="FI1536"/>
      <c r="FJ1536"/>
      <c r="FK1536"/>
      <c r="FL1536"/>
      <c r="FM1536"/>
      <c r="FN1536"/>
      <c r="FO1536"/>
      <c r="FP1536"/>
      <c r="FQ1536"/>
      <c r="FR1536"/>
      <c r="FS1536"/>
      <c r="FT1536"/>
      <c r="FU1536"/>
      <c r="FV1536"/>
      <c r="FW1536"/>
      <c r="FX1536"/>
      <c r="FY1536"/>
      <c r="FZ1536"/>
      <c r="GA1536"/>
      <c r="GB1536"/>
      <c r="GC1536"/>
      <c r="GD1536"/>
      <c r="GE1536"/>
      <c r="GF1536"/>
      <c r="GG1536"/>
    </row>
    <row r="1537" spans="1:189" x14ac:dyDescent="0.3">
      <c r="A1537" s="18" t="s">
        <v>5021</v>
      </c>
      <c r="B1537" s="29"/>
      <c r="C1537" s="29"/>
      <c r="D1537" s="29">
        <v>223.5</v>
      </c>
      <c r="E1537" s="29">
        <v>1</v>
      </c>
      <c r="F1537" s="29">
        <v>223.5</v>
      </c>
      <c r="G1537" s="29">
        <v>1</v>
      </c>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c r="DY1537"/>
      <c r="DZ1537"/>
      <c r="EA1537"/>
      <c r="EB1537"/>
      <c r="EC1537"/>
      <c r="ED1537"/>
      <c r="EE1537"/>
      <c r="EF1537"/>
      <c r="EG1537"/>
      <c r="EH1537"/>
      <c r="EI1537"/>
      <c r="EJ1537"/>
      <c r="EK1537"/>
      <c r="EL1537"/>
      <c r="EM1537"/>
      <c r="EN1537"/>
      <c r="EO1537"/>
      <c r="EP1537"/>
      <c r="EQ1537"/>
      <c r="ER1537"/>
      <c r="ES1537"/>
      <c r="ET1537"/>
      <c r="EU1537"/>
      <c r="EV1537"/>
      <c r="EW1537"/>
      <c r="EX1537"/>
      <c r="EY1537"/>
      <c r="EZ1537"/>
      <c r="FA1537"/>
      <c r="FB1537"/>
      <c r="FC1537"/>
      <c r="FD1537"/>
      <c r="FE1537"/>
      <c r="FF1537"/>
      <c r="FG1537"/>
      <c r="FH1537"/>
      <c r="FI1537"/>
      <c r="FJ1537"/>
      <c r="FK1537"/>
      <c r="FL1537"/>
      <c r="FM1537"/>
      <c r="FN1537"/>
      <c r="FO1537"/>
      <c r="FP1537"/>
      <c r="FQ1537"/>
      <c r="FR1537"/>
      <c r="FS1537"/>
      <c r="FT1537"/>
      <c r="FU1537"/>
      <c r="FV1537"/>
      <c r="FW1537"/>
      <c r="FX1537"/>
      <c r="FY1537"/>
      <c r="FZ1537"/>
      <c r="GA1537"/>
      <c r="GB1537"/>
      <c r="GC1537"/>
      <c r="GD1537"/>
      <c r="GE1537"/>
      <c r="GF1537"/>
      <c r="GG1537"/>
    </row>
    <row r="1538" spans="1:189" x14ac:dyDescent="0.3">
      <c r="A1538" s="18" t="s">
        <v>4937</v>
      </c>
      <c r="B1538" s="29"/>
      <c r="C1538" s="29"/>
      <c r="D1538" s="29">
        <v>223.5</v>
      </c>
      <c r="E1538" s="29">
        <v>1</v>
      </c>
      <c r="F1538" s="29">
        <v>223.5</v>
      </c>
      <c r="G1538" s="29">
        <v>1</v>
      </c>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c r="DY1538"/>
      <c r="DZ1538"/>
      <c r="EA1538"/>
      <c r="EB1538"/>
      <c r="EC1538"/>
      <c r="ED1538"/>
      <c r="EE1538"/>
      <c r="EF1538"/>
      <c r="EG1538"/>
      <c r="EH1538"/>
      <c r="EI1538"/>
      <c r="EJ1538"/>
      <c r="EK1538"/>
      <c r="EL1538"/>
      <c r="EM1538"/>
      <c r="EN1538"/>
      <c r="EO1538"/>
      <c r="EP1538"/>
      <c r="EQ1538"/>
      <c r="ER1538"/>
      <c r="ES1538"/>
      <c r="ET1538"/>
      <c r="EU1538"/>
      <c r="EV1538"/>
      <c r="EW1538"/>
      <c r="EX1538"/>
      <c r="EY1538"/>
      <c r="EZ1538"/>
      <c r="FA1538"/>
      <c r="FB1538"/>
      <c r="FC1538"/>
      <c r="FD1538"/>
      <c r="FE1538"/>
      <c r="FF1538"/>
      <c r="FG1538"/>
      <c r="FH1538"/>
      <c r="FI1538"/>
      <c r="FJ1538"/>
      <c r="FK1538"/>
      <c r="FL1538"/>
      <c r="FM1538"/>
      <c r="FN1538"/>
      <c r="FO1538"/>
      <c r="FP1538"/>
      <c r="FQ1538"/>
      <c r="FR1538"/>
      <c r="FS1538"/>
      <c r="FT1538"/>
      <c r="FU1538"/>
      <c r="FV1538"/>
      <c r="FW1538"/>
      <c r="FX1538"/>
      <c r="FY1538"/>
      <c r="FZ1538"/>
      <c r="GA1538"/>
      <c r="GB1538"/>
      <c r="GC1538"/>
      <c r="GD1538"/>
      <c r="GE1538"/>
      <c r="GF1538"/>
      <c r="GG1538"/>
    </row>
    <row r="1539" spans="1:189" x14ac:dyDescent="0.3">
      <c r="A1539" s="18" t="s">
        <v>5598</v>
      </c>
      <c r="B1539" s="29"/>
      <c r="C1539" s="29"/>
      <c r="D1539" s="29">
        <v>223.5</v>
      </c>
      <c r="E1539" s="29">
        <v>1</v>
      </c>
      <c r="F1539" s="29">
        <v>223.5</v>
      </c>
      <c r="G1539" s="29">
        <v>1</v>
      </c>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c r="DY1539"/>
      <c r="DZ1539"/>
      <c r="EA1539"/>
      <c r="EB1539"/>
      <c r="EC1539"/>
      <c r="ED1539"/>
      <c r="EE1539"/>
      <c r="EF1539"/>
      <c r="EG1539"/>
      <c r="EH1539"/>
      <c r="EI1539"/>
      <c r="EJ1539"/>
      <c r="EK1539"/>
      <c r="EL1539"/>
      <c r="EM1539"/>
      <c r="EN1539"/>
      <c r="EO1539"/>
      <c r="EP1539"/>
      <c r="EQ1539"/>
      <c r="ER1539"/>
      <c r="ES1539"/>
      <c r="ET1539"/>
      <c r="EU1539"/>
      <c r="EV1539"/>
      <c r="EW1539"/>
      <c r="EX1539"/>
      <c r="EY1539"/>
      <c r="EZ1539"/>
      <c r="FA1539"/>
      <c r="FB1539"/>
      <c r="FC1539"/>
      <c r="FD1539"/>
      <c r="FE1539"/>
      <c r="FF1539"/>
      <c r="FG1539"/>
      <c r="FH1539"/>
      <c r="FI1539"/>
      <c r="FJ1539"/>
      <c r="FK1539"/>
      <c r="FL1539"/>
      <c r="FM1539"/>
      <c r="FN1539"/>
      <c r="FO1539"/>
      <c r="FP1539"/>
      <c r="FQ1539"/>
      <c r="FR1539"/>
      <c r="FS1539"/>
      <c r="FT1539"/>
      <c r="FU1539"/>
      <c r="FV1539"/>
      <c r="FW1539"/>
      <c r="FX1539"/>
      <c r="FY1539"/>
      <c r="FZ1539"/>
      <c r="GA1539"/>
      <c r="GB1539"/>
      <c r="GC1539"/>
      <c r="GD1539"/>
      <c r="GE1539"/>
      <c r="GF1539"/>
      <c r="GG1539"/>
    </row>
    <row r="1540" spans="1:189" x14ac:dyDescent="0.3">
      <c r="A1540" s="18" t="s">
        <v>4941</v>
      </c>
      <c r="B1540" s="29"/>
      <c r="C1540" s="29"/>
      <c r="D1540" s="29">
        <v>223.5</v>
      </c>
      <c r="E1540" s="29">
        <v>1</v>
      </c>
      <c r="F1540" s="29">
        <v>223.5</v>
      </c>
      <c r="G1540" s="29">
        <v>1</v>
      </c>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c r="DY1540"/>
      <c r="DZ1540"/>
      <c r="EA1540"/>
      <c r="EB1540"/>
      <c r="EC1540"/>
      <c r="ED1540"/>
      <c r="EE1540"/>
      <c r="EF1540"/>
      <c r="EG1540"/>
      <c r="EH1540"/>
      <c r="EI1540"/>
      <c r="EJ1540"/>
      <c r="EK1540"/>
      <c r="EL1540"/>
      <c r="EM1540"/>
      <c r="EN1540"/>
      <c r="EO1540"/>
      <c r="EP1540"/>
      <c r="EQ1540"/>
      <c r="ER1540"/>
      <c r="ES1540"/>
      <c r="ET1540"/>
      <c r="EU1540"/>
      <c r="EV1540"/>
      <c r="EW1540"/>
      <c r="EX1540"/>
      <c r="EY1540"/>
      <c r="EZ1540"/>
      <c r="FA1540"/>
      <c r="FB1540"/>
      <c r="FC1540"/>
      <c r="FD1540"/>
      <c r="FE1540"/>
      <c r="FF1540"/>
      <c r="FG1540"/>
      <c r="FH1540"/>
      <c r="FI1540"/>
      <c r="FJ1540"/>
      <c r="FK1540"/>
      <c r="FL1540"/>
      <c r="FM1540"/>
      <c r="FN1540"/>
      <c r="FO1540"/>
      <c r="FP1540"/>
      <c r="FQ1540"/>
      <c r="FR1540"/>
      <c r="FS1540"/>
      <c r="FT1540"/>
      <c r="FU1540"/>
      <c r="FV1540"/>
      <c r="FW1540"/>
      <c r="FX1540"/>
      <c r="FY1540"/>
      <c r="FZ1540"/>
      <c r="GA1540"/>
      <c r="GB1540"/>
      <c r="GC1540"/>
      <c r="GD1540"/>
      <c r="GE1540"/>
      <c r="GF1540"/>
      <c r="GG1540"/>
    </row>
    <row r="1541" spans="1:189" x14ac:dyDescent="0.3">
      <c r="A1541" s="18" t="s">
        <v>5643</v>
      </c>
      <c r="B1541" s="29"/>
      <c r="C1541" s="29"/>
      <c r="D1541" s="29">
        <v>223.5</v>
      </c>
      <c r="E1541" s="29">
        <v>1</v>
      </c>
      <c r="F1541" s="29">
        <v>223.5</v>
      </c>
      <c r="G1541" s="29">
        <v>1</v>
      </c>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c r="DY1541"/>
      <c r="DZ1541"/>
      <c r="EA1541"/>
      <c r="EB1541"/>
      <c r="EC1541"/>
      <c r="ED1541"/>
      <c r="EE1541"/>
      <c r="EF1541"/>
      <c r="EG1541"/>
      <c r="EH1541"/>
      <c r="EI1541"/>
      <c r="EJ1541"/>
      <c r="EK1541"/>
      <c r="EL1541"/>
      <c r="EM1541"/>
      <c r="EN1541"/>
      <c r="EO1541"/>
      <c r="EP1541"/>
      <c r="EQ1541"/>
      <c r="ER1541"/>
      <c r="ES1541"/>
      <c r="ET1541"/>
      <c r="EU1541"/>
      <c r="EV1541"/>
      <c r="EW1541"/>
      <c r="EX1541"/>
      <c r="EY1541"/>
      <c r="EZ1541"/>
      <c r="FA1541"/>
      <c r="FB1541"/>
      <c r="FC1541"/>
      <c r="FD1541"/>
      <c r="FE1541"/>
      <c r="FF1541"/>
      <c r="FG1541"/>
      <c r="FH1541"/>
      <c r="FI1541"/>
      <c r="FJ1541"/>
      <c r="FK1541"/>
      <c r="FL1541"/>
      <c r="FM1541"/>
      <c r="FN1541"/>
      <c r="FO1541"/>
      <c r="FP1541"/>
      <c r="FQ1541"/>
      <c r="FR1541"/>
      <c r="FS1541"/>
      <c r="FT1541"/>
      <c r="FU1541"/>
      <c r="FV1541"/>
      <c r="FW1541"/>
      <c r="FX1541"/>
      <c r="FY1541"/>
      <c r="FZ1541"/>
      <c r="GA1541"/>
      <c r="GB1541"/>
      <c r="GC1541"/>
      <c r="GD1541"/>
      <c r="GE1541"/>
      <c r="GF1541"/>
      <c r="GG1541"/>
    </row>
    <row r="1542" spans="1:189" x14ac:dyDescent="0.3">
      <c r="A1542" s="18" t="s">
        <v>5842</v>
      </c>
      <c r="B1542" s="29"/>
      <c r="C1542" s="29"/>
      <c r="D1542" s="29">
        <v>223.5</v>
      </c>
      <c r="E1542" s="29">
        <v>1</v>
      </c>
      <c r="F1542" s="29">
        <v>223.5</v>
      </c>
      <c r="G1542" s="29">
        <v>1</v>
      </c>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c r="DY1542"/>
      <c r="DZ1542"/>
      <c r="EA1542"/>
      <c r="EB1542"/>
      <c r="EC1542"/>
      <c r="ED1542"/>
      <c r="EE1542"/>
      <c r="EF1542"/>
      <c r="EG1542"/>
      <c r="EH1542"/>
      <c r="EI1542"/>
      <c r="EJ1542"/>
      <c r="EK1542"/>
      <c r="EL1542"/>
      <c r="EM1542"/>
      <c r="EN1542"/>
      <c r="EO1542"/>
      <c r="EP1542"/>
      <c r="EQ1542"/>
      <c r="ER1542"/>
      <c r="ES1542"/>
      <c r="ET1542"/>
      <c r="EU1542"/>
      <c r="EV1542"/>
      <c r="EW1542"/>
      <c r="EX1542"/>
      <c r="EY1542"/>
      <c r="EZ1542"/>
      <c r="FA1542"/>
      <c r="FB1542"/>
      <c r="FC1542"/>
      <c r="FD1542"/>
      <c r="FE1542"/>
      <c r="FF1542"/>
      <c r="FG1542"/>
      <c r="FH1542"/>
      <c r="FI1542"/>
      <c r="FJ1542"/>
      <c r="FK1542"/>
      <c r="FL1542"/>
      <c r="FM1542"/>
      <c r="FN1542"/>
      <c r="FO1542"/>
      <c r="FP1542"/>
      <c r="FQ1542"/>
      <c r="FR1542"/>
      <c r="FS1542"/>
      <c r="FT1542"/>
      <c r="FU1542"/>
      <c r="FV1542"/>
      <c r="FW1542"/>
      <c r="FX1542"/>
      <c r="FY1542"/>
      <c r="FZ1542"/>
      <c r="GA1542"/>
      <c r="GB1542"/>
      <c r="GC1542"/>
      <c r="GD1542"/>
      <c r="GE1542"/>
      <c r="GF1542"/>
      <c r="GG1542"/>
    </row>
    <row r="1543" spans="1:189" x14ac:dyDescent="0.3">
      <c r="A1543" s="18" t="s">
        <v>4922</v>
      </c>
      <c r="B1543" s="29"/>
      <c r="C1543" s="29"/>
      <c r="D1543" s="29">
        <v>223.5</v>
      </c>
      <c r="E1543" s="29">
        <v>1</v>
      </c>
      <c r="F1543" s="29">
        <v>223.5</v>
      </c>
      <c r="G1543" s="29">
        <v>1</v>
      </c>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c r="DY1543"/>
      <c r="DZ1543"/>
      <c r="EA1543"/>
      <c r="EB1543"/>
      <c r="EC1543"/>
      <c r="ED1543"/>
      <c r="EE1543"/>
      <c r="EF1543"/>
      <c r="EG1543"/>
      <c r="EH1543"/>
      <c r="EI1543"/>
      <c r="EJ1543"/>
      <c r="EK1543"/>
      <c r="EL1543"/>
      <c r="EM1543"/>
      <c r="EN1543"/>
      <c r="EO1543"/>
      <c r="EP1543"/>
      <c r="EQ1543"/>
      <c r="ER1543"/>
      <c r="ES1543"/>
      <c r="ET1543"/>
      <c r="EU1543"/>
      <c r="EV1543"/>
      <c r="EW1543"/>
      <c r="EX1543"/>
      <c r="EY1543"/>
      <c r="EZ1543"/>
      <c r="FA1543"/>
      <c r="FB1543"/>
      <c r="FC1543"/>
      <c r="FD1543"/>
      <c r="FE1543"/>
      <c r="FF1543"/>
      <c r="FG1543"/>
      <c r="FH1543"/>
      <c r="FI1543"/>
      <c r="FJ1543"/>
      <c r="FK1543"/>
      <c r="FL1543"/>
      <c r="FM1543"/>
      <c r="FN1543"/>
      <c r="FO1543"/>
      <c r="FP1543"/>
      <c r="FQ1543"/>
      <c r="FR1543"/>
      <c r="FS1543"/>
      <c r="FT1543"/>
      <c r="FU1543"/>
      <c r="FV1543"/>
      <c r="FW1543"/>
      <c r="FX1543"/>
      <c r="FY1543"/>
      <c r="FZ1543"/>
      <c r="GA1543"/>
      <c r="GB1543"/>
      <c r="GC1543"/>
      <c r="GD1543"/>
      <c r="GE1543"/>
      <c r="GF1543"/>
      <c r="GG1543"/>
    </row>
    <row r="1544" spans="1:189" x14ac:dyDescent="0.3">
      <c r="A1544" s="18" t="s">
        <v>5889</v>
      </c>
      <c r="B1544" s="29"/>
      <c r="C1544" s="29"/>
      <c r="D1544" s="29">
        <v>223.5</v>
      </c>
      <c r="E1544" s="29">
        <v>1</v>
      </c>
      <c r="F1544" s="29">
        <v>223.5</v>
      </c>
      <c r="G1544" s="29">
        <v>1</v>
      </c>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c r="DY1544"/>
      <c r="DZ1544"/>
      <c r="EA1544"/>
      <c r="EB1544"/>
      <c r="EC1544"/>
      <c r="ED1544"/>
      <c r="EE1544"/>
      <c r="EF1544"/>
      <c r="EG1544"/>
      <c r="EH1544"/>
      <c r="EI1544"/>
      <c r="EJ1544"/>
      <c r="EK1544"/>
      <c r="EL1544"/>
      <c r="EM1544"/>
      <c r="EN1544"/>
      <c r="EO1544"/>
      <c r="EP1544"/>
      <c r="EQ1544"/>
      <c r="ER1544"/>
      <c r="ES1544"/>
      <c r="ET1544"/>
      <c r="EU1544"/>
      <c r="EV1544"/>
      <c r="EW1544"/>
      <c r="EX1544"/>
      <c r="EY1544"/>
      <c r="EZ1544"/>
      <c r="FA1544"/>
      <c r="FB1544"/>
      <c r="FC1544"/>
      <c r="FD1544"/>
      <c r="FE1544"/>
      <c r="FF1544"/>
      <c r="FG1544"/>
      <c r="FH1544"/>
      <c r="FI1544"/>
      <c r="FJ1544"/>
      <c r="FK1544"/>
      <c r="FL1544"/>
      <c r="FM1544"/>
      <c r="FN1544"/>
      <c r="FO1544"/>
      <c r="FP1544"/>
      <c r="FQ1544"/>
      <c r="FR1544"/>
      <c r="FS1544"/>
      <c r="FT1544"/>
      <c r="FU1544"/>
      <c r="FV1544"/>
      <c r="FW1544"/>
      <c r="FX1544"/>
      <c r="FY1544"/>
      <c r="FZ1544"/>
      <c r="GA1544"/>
      <c r="GB1544"/>
      <c r="GC1544"/>
      <c r="GD1544"/>
      <c r="GE1544"/>
      <c r="GF1544"/>
      <c r="GG1544"/>
    </row>
    <row r="1545" spans="1:189" x14ac:dyDescent="0.3">
      <c r="A1545" s="18" t="s">
        <v>5770</v>
      </c>
      <c r="B1545" s="29"/>
      <c r="C1545" s="29"/>
      <c r="D1545" s="29">
        <v>223.5</v>
      </c>
      <c r="E1545" s="29">
        <v>1</v>
      </c>
      <c r="F1545" s="29">
        <v>223.5</v>
      </c>
      <c r="G1545" s="29">
        <v>1</v>
      </c>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c r="DY1545"/>
      <c r="DZ1545"/>
      <c r="EA1545"/>
      <c r="EB1545"/>
      <c r="EC1545"/>
      <c r="ED1545"/>
      <c r="EE1545"/>
      <c r="EF1545"/>
      <c r="EG1545"/>
      <c r="EH1545"/>
      <c r="EI1545"/>
      <c r="EJ1545"/>
      <c r="EK1545"/>
      <c r="EL1545"/>
      <c r="EM1545"/>
      <c r="EN1545"/>
      <c r="EO1545"/>
      <c r="EP1545"/>
      <c r="EQ1545"/>
      <c r="ER1545"/>
      <c r="ES1545"/>
      <c r="ET1545"/>
      <c r="EU1545"/>
      <c r="EV1545"/>
      <c r="EW1545"/>
      <c r="EX1545"/>
      <c r="EY1545"/>
      <c r="EZ1545"/>
      <c r="FA1545"/>
      <c r="FB1545"/>
      <c r="FC1545"/>
      <c r="FD1545"/>
      <c r="FE1545"/>
      <c r="FF1545"/>
      <c r="FG1545"/>
      <c r="FH1545"/>
      <c r="FI1545"/>
      <c r="FJ1545"/>
      <c r="FK1545"/>
      <c r="FL1545"/>
      <c r="FM1545"/>
      <c r="FN1545"/>
      <c r="FO1545"/>
      <c r="FP1545"/>
      <c r="FQ1545"/>
      <c r="FR1545"/>
      <c r="FS1545"/>
      <c r="FT1545"/>
      <c r="FU1545"/>
      <c r="FV1545"/>
      <c r="FW1545"/>
      <c r="FX1545"/>
      <c r="FY1545"/>
      <c r="FZ1545"/>
      <c r="GA1545"/>
      <c r="GB1545"/>
      <c r="GC1545"/>
      <c r="GD1545"/>
      <c r="GE1545"/>
      <c r="GF1545"/>
      <c r="GG1545"/>
    </row>
    <row r="1546" spans="1:189" x14ac:dyDescent="0.3">
      <c r="A1546" s="18" t="s">
        <v>5358</v>
      </c>
      <c r="B1546" s="29"/>
      <c r="C1546" s="29"/>
      <c r="D1546" s="29">
        <v>220.56</v>
      </c>
      <c r="E1546" s="29">
        <v>2</v>
      </c>
      <c r="F1546" s="29">
        <v>220.56</v>
      </c>
      <c r="G1546" s="29">
        <v>2</v>
      </c>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c r="DY1546"/>
      <c r="DZ1546"/>
      <c r="EA1546"/>
      <c r="EB1546"/>
      <c r="EC1546"/>
      <c r="ED1546"/>
      <c r="EE1546"/>
      <c r="EF1546"/>
      <c r="EG1546"/>
      <c r="EH1546"/>
      <c r="EI1546"/>
      <c r="EJ1546"/>
      <c r="EK1546"/>
      <c r="EL1546"/>
      <c r="EM1546"/>
      <c r="EN1546"/>
      <c r="EO1546"/>
      <c r="EP1546"/>
      <c r="EQ1546"/>
      <c r="ER1546"/>
      <c r="ES1546"/>
      <c r="ET1546"/>
      <c r="EU1546"/>
      <c r="EV1546"/>
      <c r="EW1546"/>
      <c r="EX1546"/>
      <c r="EY1546"/>
      <c r="EZ1546"/>
      <c r="FA1546"/>
      <c r="FB1546"/>
      <c r="FC1546"/>
      <c r="FD1546"/>
      <c r="FE1546"/>
      <c r="FF1546"/>
      <c r="FG1546"/>
      <c r="FH1546"/>
      <c r="FI1546"/>
      <c r="FJ1546"/>
      <c r="FK1546"/>
      <c r="FL1546"/>
      <c r="FM1546"/>
      <c r="FN1546"/>
      <c r="FO1546"/>
      <c r="FP1546"/>
      <c r="FQ1546"/>
      <c r="FR1546"/>
      <c r="FS1546"/>
      <c r="FT1546"/>
      <c r="FU1546"/>
      <c r="FV1546"/>
      <c r="FW1546"/>
      <c r="FX1546"/>
      <c r="FY1546"/>
      <c r="FZ1546"/>
      <c r="GA1546"/>
      <c r="GB1546"/>
      <c r="GC1546"/>
      <c r="GD1546"/>
      <c r="GE1546"/>
      <c r="GF1546"/>
      <c r="GG1546"/>
    </row>
    <row r="1547" spans="1:189" x14ac:dyDescent="0.3">
      <c r="A1547" s="18" t="s">
        <v>2204</v>
      </c>
      <c r="B1547" s="29"/>
      <c r="C1547" s="29"/>
      <c r="D1547" s="29">
        <v>219.10000000000002</v>
      </c>
      <c r="E1547" s="29">
        <v>1</v>
      </c>
      <c r="F1547" s="29">
        <v>219.10000000000002</v>
      </c>
      <c r="G1547" s="29">
        <v>1</v>
      </c>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c r="DY1547"/>
      <c r="DZ1547"/>
      <c r="EA1547"/>
      <c r="EB1547"/>
      <c r="EC1547"/>
      <c r="ED1547"/>
      <c r="EE1547"/>
      <c r="EF1547"/>
      <c r="EG1547"/>
      <c r="EH1547"/>
      <c r="EI1547"/>
      <c r="EJ1547"/>
      <c r="EK1547"/>
      <c r="EL1547"/>
      <c r="EM1547"/>
      <c r="EN1547"/>
      <c r="EO1547"/>
      <c r="EP1547"/>
      <c r="EQ1547"/>
      <c r="ER1547"/>
      <c r="ES1547"/>
      <c r="ET1547"/>
      <c r="EU1547"/>
      <c r="EV1547"/>
      <c r="EW1547"/>
      <c r="EX1547"/>
      <c r="EY1547"/>
      <c r="EZ1547"/>
      <c r="FA1547"/>
      <c r="FB1547"/>
      <c r="FC1547"/>
      <c r="FD1547"/>
      <c r="FE1547"/>
      <c r="FF1547"/>
      <c r="FG1547"/>
      <c r="FH1547"/>
      <c r="FI1547"/>
      <c r="FJ1547"/>
      <c r="FK1547"/>
      <c r="FL1547"/>
      <c r="FM1547"/>
      <c r="FN1547"/>
      <c r="FO1547"/>
      <c r="FP1547"/>
      <c r="FQ1547"/>
      <c r="FR1547"/>
      <c r="FS1547"/>
      <c r="FT1547"/>
      <c r="FU1547"/>
      <c r="FV1547"/>
      <c r="FW1547"/>
      <c r="FX1547"/>
      <c r="FY1547"/>
      <c r="FZ1547"/>
      <c r="GA1547"/>
      <c r="GB1547"/>
      <c r="GC1547"/>
      <c r="GD1547"/>
      <c r="GE1547"/>
      <c r="GF1547"/>
      <c r="GG1547"/>
    </row>
    <row r="1548" spans="1:189" x14ac:dyDescent="0.3">
      <c r="A1548" s="18" t="s">
        <v>2350</v>
      </c>
      <c r="B1548" s="29"/>
      <c r="C1548" s="29"/>
      <c r="D1548" s="29">
        <v>219.10000000000002</v>
      </c>
      <c r="E1548" s="29">
        <v>1</v>
      </c>
      <c r="F1548" s="29">
        <v>219.10000000000002</v>
      </c>
      <c r="G1548" s="29">
        <v>1</v>
      </c>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c r="DY1548"/>
      <c r="DZ1548"/>
      <c r="EA1548"/>
      <c r="EB1548"/>
      <c r="EC1548"/>
      <c r="ED1548"/>
      <c r="EE1548"/>
      <c r="EF1548"/>
      <c r="EG1548"/>
      <c r="EH1548"/>
      <c r="EI1548"/>
      <c r="EJ1548"/>
      <c r="EK1548"/>
      <c r="EL1548"/>
      <c r="EM1548"/>
      <c r="EN1548"/>
      <c r="EO1548"/>
      <c r="EP1548"/>
      <c r="EQ1548"/>
      <c r="ER1548"/>
      <c r="ES1548"/>
      <c r="ET1548"/>
      <c r="EU1548"/>
      <c r="EV1548"/>
      <c r="EW1548"/>
      <c r="EX1548"/>
      <c r="EY1548"/>
      <c r="EZ1548"/>
      <c r="FA1548"/>
      <c r="FB1548"/>
      <c r="FC1548"/>
      <c r="FD1548"/>
      <c r="FE1548"/>
      <c r="FF1548"/>
      <c r="FG1548"/>
      <c r="FH1548"/>
      <c r="FI1548"/>
      <c r="FJ1548"/>
      <c r="FK1548"/>
      <c r="FL1548"/>
      <c r="FM1548"/>
      <c r="FN1548"/>
      <c r="FO1548"/>
      <c r="FP1548"/>
      <c r="FQ1548"/>
      <c r="FR1548"/>
      <c r="FS1548"/>
      <c r="FT1548"/>
      <c r="FU1548"/>
      <c r="FV1548"/>
      <c r="FW1548"/>
      <c r="FX1548"/>
      <c r="FY1548"/>
      <c r="FZ1548"/>
      <c r="GA1548"/>
      <c r="GB1548"/>
      <c r="GC1548"/>
      <c r="GD1548"/>
      <c r="GE1548"/>
      <c r="GF1548"/>
      <c r="GG1548"/>
    </row>
    <row r="1549" spans="1:189" x14ac:dyDescent="0.3">
      <c r="A1549" s="18" t="s">
        <v>2300</v>
      </c>
      <c r="B1549" s="29"/>
      <c r="C1549" s="29"/>
      <c r="D1549" s="29">
        <v>219.10000000000002</v>
      </c>
      <c r="E1549" s="29">
        <v>1</v>
      </c>
      <c r="F1549" s="29">
        <v>219.10000000000002</v>
      </c>
      <c r="G1549" s="29">
        <v>1</v>
      </c>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c r="DY1549"/>
      <c r="DZ1549"/>
      <c r="EA1549"/>
      <c r="EB1549"/>
      <c r="EC1549"/>
      <c r="ED1549"/>
      <c r="EE1549"/>
      <c r="EF1549"/>
      <c r="EG1549"/>
      <c r="EH1549"/>
      <c r="EI1549"/>
      <c r="EJ1549"/>
      <c r="EK1549"/>
      <c r="EL1549"/>
      <c r="EM1549"/>
      <c r="EN1549"/>
      <c r="EO1549"/>
      <c r="EP1549"/>
      <c r="EQ1549"/>
      <c r="ER1549"/>
      <c r="ES1549"/>
      <c r="ET1549"/>
      <c r="EU1549"/>
      <c r="EV1549"/>
      <c r="EW1549"/>
      <c r="EX1549"/>
      <c r="EY1549"/>
      <c r="EZ1549"/>
      <c r="FA1549"/>
      <c r="FB1549"/>
      <c r="FC1549"/>
      <c r="FD1549"/>
      <c r="FE1549"/>
      <c r="FF1549"/>
      <c r="FG1549"/>
      <c r="FH1549"/>
      <c r="FI1549"/>
      <c r="FJ1549"/>
      <c r="FK1549"/>
      <c r="FL1549"/>
      <c r="FM1549"/>
      <c r="FN1549"/>
      <c r="FO1549"/>
      <c r="FP1549"/>
      <c r="FQ1549"/>
      <c r="FR1549"/>
      <c r="FS1549"/>
      <c r="FT1549"/>
      <c r="FU1549"/>
      <c r="FV1549"/>
      <c r="FW1549"/>
      <c r="FX1549"/>
      <c r="FY1549"/>
      <c r="FZ1549"/>
      <c r="GA1549"/>
      <c r="GB1549"/>
      <c r="GC1549"/>
      <c r="GD1549"/>
      <c r="GE1549"/>
      <c r="GF1549"/>
      <c r="GG1549"/>
    </row>
    <row r="1550" spans="1:189" x14ac:dyDescent="0.3">
      <c r="A1550" s="18" t="s">
        <v>3121</v>
      </c>
      <c r="B1550" s="29"/>
      <c r="C1550" s="29"/>
      <c r="D1550" s="29">
        <v>219.10000000000002</v>
      </c>
      <c r="E1550" s="29">
        <v>1</v>
      </c>
      <c r="F1550" s="29">
        <v>219.10000000000002</v>
      </c>
      <c r="G1550" s="29">
        <v>1</v>
      </c>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c r="DY1550"/>
      <c r="DZ1550"/>
      <c r="EA1550"/>
      <c r="EB1550"/>
      <c r="EC1550"/>
      <c r="ED1550"/>
      <c r="EE1550"/>
      <c r="EF1550"/>
      <c r="EG1550"/>
      <c r="EH1550"/>
      <c r="EI1550"/>
      <c r="EJ1550"/>
      <c r="EK1550"/>
      <c r="EL1550"/>
      <c r="EM1550"/>
      <c r="EN1550"/>
      <c r="EO1550"/>
      <c r="EP1550"/>
      <c r="EQ1550"/>
      <c r="ER1550"/>
      <c r="ES1550"/>
      <c r="ET1550"/>
      <c r="EU1550"/>
      <c r="EV1550"/>
      <c r="EW1550"/>
      <c r="EX1550"/>
      <c r="EY1550"/>
      <c r="EZ1550"/>
      <c r="FA1550"/>
      <c r="FB1550"/>
      <c r="FC1550"/>
      <c r="FD1550"/>
      <c r="FE1550"/>
      <c r="FF1550"/>
      <c r="FG1550"/>
      <c r="FH1550"/>
      <c r="FI1550"/>
      <c r="FJ1550"/>
      <c r="FK1550"/>
      <c r="FL1550"/>
      <c r="FM1550"/>
      <c r="FN1550"/>
      <c r="FO1550"/>
      <c r="FP1550"/>
      <c r="FQ1550"/>
      <c r="FR1550"/>
      <c r="FS1550"/>
      <c r="FT1550"/>
      <c r="FU1550"/>
      <c r="FV1550"/>
      <c r="FW1550"/>
      <c r="FX1550"/>
      <c r="FY1550"/>
      <c r="FZ1550"/>
      <c r="GA1550"/>
      <c r="GB1550"/>
      <c r="GC1550"/>
      <c r="GD1550"/>
      <c r="GE1550"/>
      <c r="GF1550"/>
      <c r="GG1550"/>
    </row>
    <row r="1551" spans="1:189" x14ac:dyDescent="0.3">
      <c r="A1551" s="18" t="s">
        <v>2222</v>
      </c>
      <c r="B1551" s="29"/>
      <c r="C1551" s="29"/>
      <c r="D1551" s="29">
        <v>219.10000000000002</v>
      </c>
      <c r="E1551" s="29">
        <v>1</v>
      </c>
      <c r="F1551" s="29">
        <v>219.10000000000002</v>
      </c>
      <c r="G1551" s="29">
        <v>1</v>
      </c>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c r="DY1551"/>
      <c r="DZ1551"/>
      <c r="EA1551"/>
      <c r="EB1551"/>
      <c r="EC1551"/>
      <c r="ED1551"/>
      <c r="EE1551"/>
      <c r="EF1551"/>
      <c r="EG1551"/>
      <c r="EH1551"/>
      <c r="EI1551"/>
      <c r="EJ1551"/>
      <c r="EK1551"/>
      <c r="EL1551"/>
      <c r="EM1551"/>
      <c r="EN1551"/>
      <c r="EO1551"/>
      <c r="EP1551"/>
      <c r="EQ1551"/>
      <c r="ER1551"/>
      <c r="ES1551"/>
      <c r="ET1551"/>
      <c r="EU1551"/>
      <c r="EV1551"/>
      <c r="EW1551"/>
      <c r="EX1551"/>
      <c r="EY1551"/>
      <c r="EZ1551"/>
      <c r="FA1551"/>
      <c r="FB1551"/>
      <c r="FC1551"/>
      <c r="FD1551"/>
      <c r="FE1551"/>
      <c r="FF1551"/>
      <c r="FG1551"/>
      <c r="FH1551"/>
      <c r="FI1551"/>
      <c r="FJ1551"/>
      <c r="FK1551"/>
      <c r="FL1551"/>
      <c r="FM1551"/>
      <c r="FN1551"/>
      <c r="FO1551"/>
      <c r="FP1551"/>
      <c r="FQ1551"/>
      <c r="FR1551"/>
      <c r="FS1551"/>
      <c r="FT1551"/>
      <c r="FU1551"/>
      <c r="FV1551"/>
      <c r="FW1551"/>
      <c r="FX1551"/>
      <c r="FY1551"/>
      <c r="FZ1551"/>
      <c r="GA1551"/>
      <c r="GB1551"/>
      <c r="GC1551"/>
      <c r="GD1551"/>
      <c r="GE1551"/>
      <c r="GF1551"/>
      <c r="GG1551"/>
    </row>
    <row r="1552" spans="1:189" x14ac:dyDescent="0.3">
      <c r="A1552" s="18" t="s">
        <v>3125</v>
      </c>
      <c r="B1552" s="29"/>
      <c r="C1552" s="29"/>
      <c r="D1552" s="29">
        <v>219.10000000000002</v>
      </c>
      <c r="E1552" s="29">
        <v>1</v>
      </c>
      <c r="F1552" s="29">
        <v>219.10000000000002</v>
      </c>
      <c r="G1552" s="29">
        <v>1</v>
      </c>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c r="DY1552"/>
      <c r="DZ1552"/>
      <c r="EA1552"/>
      <c r="EB1552"/>
      <c r="EC1552"/>
      <c r="ED1552"/>
      <c r="EE1552"/>
      <c r="EF1552"/>
      <c r="EG1552"/>
      <c r="EH1552"/>
      <c r="EI1552"/>
      <c r="EJ1552"/>
      <c r="EK1552"/>
      <c r="EL1552"/>
      <c r="EM1552"/>
      <c r="EN1552"/>
      <c r="EO1552"/>
      <c r="EP1552"/>
      <c r="EQ1552"/>
      <c r="ER1552"/>
      <c r="ES1552"/>
      <c r="ET1552"/>
      <c r="EU1552"/>
      <c r="EV1552"/>
      <c r="EW1552"/>
      <c r="EX1552"/>
      <c r="EY1552"/>
      <c r="EZ1552"/>
      <c r="FA1552"/>
      <c r="FB1552"/>
      <c r="FC1552"/>
      <c r="FD1552"/>
      <c r="FE1552"/>
      <c r="FF1552"/>
      <c r="FG1552"/>
      <c r="FH1552"/>
      <c r="FI1552"/>
      <c r="FJ1552"/>
      <c r="FK1552"/>
      <c r="FL1552"/>
      <c r="FM1552"/>
      <c r="FN1552"/>
      <c r="FO1552"/>
      <c r="FP1552"/>
      <c r="FQ1552"/>
      <c r="FR1552"/>
      <c r="FS1552"/>
      <c r="FT1552"/>
      <c r="FU1552"/>
      <c r="FV1552"/>
      <c r="FW1552"/>
      <c r="FX1552"/>
      <c r="FY1552"/>
      <c r="FZ1552"/>
      <c r="GA1552"/>
      <c r="GB1552"/>
      <c r="GC1552"/>
      <c r="GD1552"/>
      <c r="GE1552"/>
      <c r="GF1552"/>
      <c r="GG1552"/>
    </row>
    <row r="1553" spans="1:189" x14ac:dyDescent="0.3">
      <c r="A1553" s="18" t="s">
        <v>2677</v>
      </c>
      <c r="B1553" s="29"/>
      <c r="C1553" s="29"/>
      <c r="D1553" s="29">
        <v>219.10000000000002</v>
      </c>
      <c r="E1553" s="29">
        <v>1</v>
      </c>
      <c r="F1553" s="29">
        <v>219.10000000000002</v>
      </c>
      <c r="G1553" s="29">
        <v>1</v>
      </c>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c r="DY1553"/>
      <c r="DZ1553"/>
      <c r="EA1553"/>
      <c r="EB1553"/>
      <c r="EC1553"/>
      <c r="ED1553"/>
      <c r="EE1553"/>
      <c r="EF1553"/>
      <c r="EG1553"/>
      <c r="EH1553"/>
      <c r="EI1553"/>
      <c r="EJ1553"/>
      <c r="EK1553"/>
      <c r="EL1553"/>
      <c r="EM1553"/>
      <c r="EN1553"/>
      <c r="EO1553"/>
      <c r="EP1553"/>
      <c r="EQ1553"/>
      <c r="ER1553"/>
      <c r="ES1553"/>
      <c r="ET1553"/>
      <c r="EU1553"/>
      <c r="EV1553"/>
      <c r="EW1553"/>
      <c r="EX1553"/>
      <c r="EY1553"/>
      <c r="EZ1553"/>
      <c r="FA1553"/>
      <c r="FB1553"/>
      <c r="FC1553"/>
      <c r="FD1553"/>
      <c r="FE1553"/>
      <c r="FF1553"/>
      <c r="FG1553"/>
      <c r="FH1553"/>
      <c r="FI1553"/>
      <c r="FJ1553"/>
      <c r="FK1553"/>
      <c r="FL1553"/>
      <c r="FM1553"/>
      <c r="FN1553"/>
      <c r="FO1553"/>
      <c r="FP1553"/>
      <c r="FQ1553"/>
      <c r="FR1553"/>
      <c r="FS1553"/>
      <c r="FT1553"/>
      <c r="FU1553"/>
      <c r="FV1553"/>
      <c r="FW1553"/>
      <c r="FX1553"/>
      <c r="FY1553"/>
      <c r="FZ1553"/>
      <c r="GA1553"/>
      <c r="GB1553"/>
      <c r="GC1553"/>
      <c r="GD1553"/>
      <c r="GE1553"/>
      <c r="GF1553"/>
      <c r="GG1553"/>
    </row>
    <row r="1554" spans="1:189" x14ac:dyDescent="0.3">
      <c r="A1554" s="18" t="s">
        <v>3141</v>
      </c>
      <c r="B1554" s="29"/>
      <c r="C1554" s="29"/>
      <c r="D1554" s="29">
        <v>219.10000000000002</v>
      </c>
      <c r="E1554" s="29">
        <v>1</v>
      </c>
      <c r="F1554" s="29">
        <v>219.10000000000002</v>
      </c>
      <c r="G1554" s="29">
        <v>1</v>
      </c>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c r="DY1554"/>
      <c r="DZ1554"/>
      <c r="EA1554"/>
      <c r="EB1554"/>
      <c r="EC1554"/>
      <c r="ED1554"/>
      <c r="EE1554"/>
      <c r="EF1554"/>
      <c r="EG1554"/>
      <c r="EH1554"/>
      <c r="EI1554"/>
      <c r="EJ1554"/>
      <c r="EK1554"/>
      <c r="EL1554"/>
      <c r="EM1554"/>
      <c r="EN1554"/>
      <c r="EO1554"/>
      <c r="EP1554"/>
      <c r="EQ1554"/>
      <c r="ER1554"/>
      <c r="ES1554"/>
      <c r="ET1554"/>
      <c r="EU1554"/>
      <c r="EV1554"/>
      <c r="EW1554"/>
      <c r="EX1554"/>
      <c r="EY1554"/>
      <c r="EZ1554"/>
      <c r="FA1554"/>
      <c r="FB1554"/>
      <c r="FC1554"/>
      <c r="FD1554"/>
      <c r="FE1554"/>
      <c r="FF1554"/>
      <c r="FG1554"/>
      <c r="FH1554"/>
      <c r="FI1554"/>
      <c r="FJ1554"/>
      <c r="FK1554"/>
      <c r="FL1554"/>
      <c r="FM1554"/>
      <c r="FN1554"/>
      <c r="FO1554"/>
      <c r="FP1554"/>
      <c r="FQ1554"/>
      <c r="FR1554"/>
      <c r="FS1554"/>
      <c r="FT1554"/>
      <c r="FU1554"/>
      <c r="FV1554"/>
      <c r="FW1554"/>
      <c r="FX1554"/>
      <c r="FY1554"/>
      <c r="FZ1554"/>
      <c r="GA1554"/>
      <c r="GB1554"/>
      <c r="GC1554"/>
      <c r="GD1554"/>
      <c r="GE1554"/>
      <c r="GF1554"/>
      <c r="GG1554"/>
    </row>
    <row r="1555" spans="1:189" x14ac:dyDescent="0.3">
      <c r="A1555" s="18" t="s">
        <v>3157</v>
      </c>
      <c r="B1555" s="29"/>
      <c r="C1555" s="29"/>
      <c r="D1555" s="29">
        <v>219.10000000000002</v>
      </c>
      <c r="E1555" s="29">
        <v>1</v>
      </c>
      <c r="F1555" s="29">
        <v>219.10000000000002</v>
      </c>
      <c r="G1555" s="29">
        <v>1</v>
      </c>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c r="DY1555"/>
      <c r="DZ1555"/>
      <c r="EA1555"/>
      <c r="EB1555"/>
      <c r="EC1555"/>
      <c r="ED1555"/>
      <c r="EE1555"/>
      <c r="EF1555"/>
      <c r="EG1555"/>
      <c r="EH1555"/>
      <c r="EI1555"/>
      <c r="EJ1555"/>
      <c r="EK1555"/>
      <c r="EL1555"/>
      <c r="EM1555"/>
      <c r="EN1555"/>
      <c r="EO1555"/>
      <c r="EP1555"/>
      <c r="EQ1555"/>
      <c r="ER1555"/>
      <c r="ES1555"/>
      <c r="ET1555"/>
      <c r="EU1555"/>
      <c r="EV1555"/>
      <c r="EW1555"/>
      <c r="EX1555"/>
      <c r="EY1555"/>
      <c r="EZ1555"/>
      <c r="FA1555"/>
      <c r="FB1555"/>
      <c r="FC1555"/>
      <c r="FD1555"/>
      <c r="FE1555"/>
      <c r="FF1555"/>
      <c r="FG1555"/>
      <c r="FH1555"/>
      <c r="FI1555"/>
      <c r="FJ1555"/>
      <c r="FK1555"/>
      <c r="FL1555"/>
      <c r="FM1555"/>
      <c r="FN1555"/>
      <c r="FO1555"/>
      <c r="FP1555"/>
      <c r="FQ1555"/>
      <c r="FR1555"/>
      <c r="FS1555"/>
      <c r="FT1555"/>
      <c r="FU1555"/>
      <c r="FV1555"/>
      <c r="FW1555"/>
      <c r="FX1555"/>
      <c r="FY1555"/>
      <c r="FZ1555"/>
      <c r="GA1555"/>
      <c r="GB1555"/>
      <c r="GC1555"/>
      <c r="GD1555"/>
      <c r="GE1555"/>
      <c r="GF1555"/>
      <c r="GG1555"/>
    </row>
    <row r="1556" spans="1:189" x14ac:dyDescent="0.3">
      <c r="A1556" s="18" t="s">
        <v>3143</v>
      </c>
      <c r="B1556" s="29"/>
      <c r="C1556" s="29"/>
      <c r="D1556" s="29">
        <v>219.10000000000002</v>
      </c>
      <c r="E1556" s="29">
        <v>1</v>
      </c>
      <c r="F1556" s="29">
        <v>219.10000000000002</v>
      </c>
      <c r="G1556" s="29">
        <v>1</v>
      </c>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c r="DY1556"/>
      <c r="DZ1556"/>
      <c r="EA1556"/>
      <c r="EB1556"/>
      <c r="EC1556"/>
      <c r="ED1556"/>
      <c r="EE1556"/>
      <c r="EF1556"/>
      <c r="EG1556"/>
      <c r="EH1556"/>
      <c r="EI1556"/>
      <c r="EJ1556"/>
      <c r="EK1556"/>
      <c r="EL1556"/>
      <c r="EM1556"/>
      <c r="EN1556"/>
      <c r="EO1556"/>
      <c r="EP1556"/>
      <c r="EQ1556"/>
      <c r="ER1556"/>
      <c r="ES1556"/>
      <c r="ET1556"/>
      <c r="EU1556"/>
      <c r="EV1556"/>
      <c r="EW1556"/>
      <c r="EX1556"/>
      <c r="EY1556"/>
      <c r="EZ1556"/>
      <c r="FA1556"/>
      <c r="FB1556"/>
      <c r="FC1556"/>
      <c r="FD1556"/>
      <c r="FE1556"/>
      <c r="FF1556"/>
      <c r="FG1556"/>
      <c r="FH1556"/>
      <c r="FI1556"/>
      <c r="FJ1556"/>
      <c r="FK1556"/>
      <c r="FL1556"/>
      <c r="FM1556"/>
      <c r="FN1556"/>
      <c r="FO1556"/>
      <c r="FP1556"/>
      <c r="FQ1556"/>
      <c r="FR1556"/>
      <c r="FS1556"/>
      <c r="FT1556"/>
      <c r="FU1556"/>
      <c r="FV1556"/>
      <c r="FW1556"/>
      <c r="FX1556"/>
      <c r="FY1556"/>
      <c r="FZ1556"/>
      <c r="GA1556"/>
      <c r="GB1556"/>
      <c r="GC1556"/>
      <c r="GD1556"/>
      <c r="GE1556"/>
      <c r="GF1556"/>
      <c r="GG1556"/>
    </row>
    <row r="1557" spans="1:189" x14ac:dyDescent="0.3">
      <c r="A1557" s="18" t="s">
        <v>2314</v>
      </c>
      <c r="B1557" s="29"/>
      <c r="C1557" s="29"/>
      <c r="D1557" s="29">
        <v>219.10000000000002</v>
      </c>
      <c r="E1557" s="29">
        <v>1</v>
      </c>
      <c r="F1557" s="29">
        <v>219.10000000000002</v>
      </c>
      <c r="G1557" s="29">
        <v>1</v>
      </c>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c r="DY1557"/>
      <c r="DZ1557"/>
      <c r="EA1557"/>
      <c r="EB1557"/>
      <c r="EC1557"/>
      <c r="ED1557"/>
      <c r="EE1557"/>
      <c r="EF1557"/>
      <c r="EG1557"/>
      <c r="EH1557"/>
      <c r="EI1557"/>
      <c r="EJ1557"/>
      <c r="EK1557"/>
      <c r="EL1557"/>
      <c r="EM1557"/>
      <c r="EN1557"/>
      <c r="EO1557"/>
      <c r="EP1557"/>
      <c r="EQ1557"/>
      <c r="ER1557"/>
      <c r="ES1557"/>
      <c r="ET1557"/>
      <c r="EU1557"/>
      <c r="EV1557"/>
      <c r="EW1557"/>
      <c r="EX1557"/>
      <c r="EY1557"/>
      <c r="EZ1557"/>
      <c r="FA1557"/>
      <c r="FB1557"/>
      <c r="FC1557"/>
      <c r="FD1557"/>
      <c r="FE1557"/>
      <c r="FF1557"/>
      <c r="FG1557"/>
      <c r="FH1557"/>
      <c r="FI1557"/>
      <c r="FJ1557"/>
      <c r="FK1557"/>
      <c r="FL1557"/>
      <c r="FM1557"/>
      <c r="FN1557"/>
      <c r="FO1557"/>
      <c r="FP1557"/>
      <c r="FQ1557"/>
      <c r="FR1557"/>
      <c r="FS1557"/>
      <c r="FT1557"/>
      <c r="FU1557"/>
      <c r="FV1557"/>
      <c r="FW1557"/>
      <c r="FX1557"/>
      <c r="FY1557"/>
      <c r="FZ1557"/>
      <c r="GA1557"/>
      <c r="GB1557"/>
      <c r="GC1557"/>
      <c r="GD1557"/>
      <c r="GE1557"/>
      <c r="GF1557"/>
      <c r="GG1557"/>
    </row>
    <row r="1558" spans="1:189" x14ac:dyDescent="0.3">
      <c r="A1558" s="18" t="s">
        <v>1984</v>
      </c>
      <c r="B1558" s="29">
        <v>219.10000000000002</v>
      </c>
      <c r="C1558" s="29">
        <v>1</v>
      </c>
      <c r="D1558" s="29"/>
      <c r="E1558" s="29"/>
      <c r="F1558" s="29">
        <v>219.10000000000002</v>
      </c>
      <c r="G1558" s="29">
        <v>1</v>
      </c>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c r="DY1558"/>
      <c r="DZ1558"/>
      <c r="EA1558"/>
      <c r="EB1558"/>
      <c r="EC1558"/>
      <c r="ED1558"/>
      <c r="EE1558"/>
      <c r="EF1558"/>
      <c r="EG1558"/>
      <c r="EH1558"/>
      <c r="EI1558"/>
      <c r="EJ1558"/>
      <c r="EK1558"/>
      <c r="EL1558"/>
      <c r="EM1558"/>
      <c r="EN1558"/>
      <c r="EO1558"/>
      <c r="EP1558"/>
      <c r="EQ1558"/>
      <c r="ER1558"/>
      <c r="ES1558"/>
      <c r="ET1558"/>
      <c r="EU1558"/>
      <c r="EV1558"/>
      <c r="EW1558"/>
      <c r="EX1558"/>
      <c r="EY1558"/>
      <c r="EZ1558"/>
      <c r="FA1558"/>
      <c r="FB1558"/>
      <c r="FC1558"/>
      <c r="FD1558"/>
      <c r="FE1558"/>
      <c r="FF1558"/>
      <c r="FG1558"/>
      <c r="FH1558"/>
      <c r="FI1558"/>
      <c r="FJ1558"/>
      <c r="FK1558"/>
      <c r="FL1558"/>
      <c r="FM1558"/>
      <c r="FN1558"/>
      <c r="FO1558"/>
      <c r="FP1558"/>
      <c r="FQ1558"/>
      <c r="FR1558"/>
      <c r="FS1558"/>
      <c r="FT1558"/>
      <c r="FU1558"/>
      <c r="FV1558"/>
      <c r="FW1558"/>
      <c r="FX1558"/>
      <c r="FY1558"/>
      <c r="FZ1558"/>
      <c r="GA1558"/>
      <c r="GB1558"/>
      <c r="GC1558"/>
      <c r="GD1558"/>
      <c r="GE1558"/>
      <c r="GF1558"/>
      <c r="GG1558"/>
    </row>
    <row r="1559" spans="1:189" x14ac:dyDescent="0.3">
      <c r="A1559" s="18" t="s">
        <v>3197</v>
      </c>
      <c r="B1559" s="29"/>
      <c r="C1559" s="29"/>
      <c r="D1559" s="29">
        <v>219.10000000000002</v>
      </c>
      <c r="E1559" s="29">
        <v>1</v>
      </c>
      <c r="F1559" s="29">
        <v>219.10000000000002</v>
      </c>
      <c r="G1559" s="29">
        <v>1</v>
      </c>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c r="DY1559"/>
      <c r="DZ1559"/>
      <c r="EA1559"/>
      <c r="EB1559"/>
      <c r="EC1559"/>
      <c r="ED1559"/>
      <c r="EE1559"/>
      <c r="EF1559"/>
      <c r="EG1559"/>
      <c r="EH1559"/>
      <c r="EI1559"/>
      <c r="EJ1559"/>
      <c r="EK1559"/>
      <c r="EL1559"/>
      <c r="EM1559"/>
      <c r="EN1559"/>
      <c r="EO1559"/>
      <c r="EP1559"/>
      <c r="EQ1559"/>
      <c r="ER1559"/>
      <c r="ES1559"/>
      <c r="ET1559"/>
      <c r="EU1559"/>
      <c r="EV1559"/>
      <c r="EW1559"/>
      <c r="EX1559"/>
      <c r="EY1559"/>
      <c r="EZ1559"/>
      <c r="FA1559"/>
      <c r="FB1559"/>
      <c r="FC1559"/>
      <c r="FD1559"/>
      <c r="FE1559"/>
      <c r="FF1559"/>
      <c r="FG1559"/>
      <c r="FH1559"/>
      <c r="FI1559"/>
      <c r="FJ1559"/>
      <c r="FK1559"/>
      <c r="FL1559"/>
      <c r="FM1559"/>
      <c r="FN1559"/>
      <c r="FO1559"/>
      <c r="FP1559"/>
      <c r="FQ1559"/>
      <c r="FR1559"/>
      <c r="FS1559"/>
      <c r="FT1559"/>
      <c r="FU1559"/>
      <c r="FV1559"/>
      <c r="FW1559"/>
      <c r="FX1559"/>
      <c r="FY1559"/>
      <c r="FZ1559"/>
      <c r="GA1559"/>
      <c r="GB1559"/>
      <c r="GC1559"/>
      <c r="GD1559"/>
      <c r="GE1559"/>
      <c r="GF1559"/>
      <c r="GG1559"/>
    </row>
    <row r="1560" spans="1:189" x14ac:dyDescent="0.3">
      <c r="A1560" s="18" t="s">
        <v>4157</v>
      </c>
      <c r="B1560" s="29"/>
      <c r="C1560" s="29"/>
      <c r="D1560" s="29">
        <v>219.10000000000002</v>
      </c>
      <c r="E1560" s="29">
        <v>1</v>
      </c>
      <c r="F1560" s="29">
        <v>219.10000000000002</v>
      </c>
      <c r="G1560" s="29">
        <v>1</v>
      </c>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c r="DY1560"/>
      <c r="DZ1560"/>
      <c r="EA1560"/>
      <c r="EB1560"/>
      <c r="EC1560"/>
      <c r="ED1560"/>
      <c r="EE1560"/>
      <c r="EF1560"/>
      <c r="EG1560"/>
      <c r="EH1560"/>
      <c r="EI1560"/>
      <c r="EJ1560"/>
      <c r="EK1560"/>
      <c r="EL1560"/>
      <c r="EM1560"/>
      <c r="EN1560"/>
      <c r="EO1560"/>
      <c r="EP1560"/>
      <c r="EQ1560"/>
      <c r="ER1560"/>
      <c r="ES1560"/>
      <c r="ET1560"/>
      <c r="EU1560"/>
      <c r="EV1560"/>
      <c r="EW1560"/>
      <c r="EX1560"/>
      <c r="EY1560"/>
      <c r="EZ1560"/>
      <c r="FA1560"/>
      <c r="FB1560"/>
      <c r="FC1560"/>
      <c r="FD1560"/>
      <c r="FE1560"/>
      <c r="FF1560"/>
      <c r="FG1560"/>
      <c r="FH1560"/>
      <c r="FI1560"/>
      <c r="FJ1560"/>
      <c r="FK1560"/>
      <c r="FL1560"/>
      <c r="FM1560"/>
      <c r="FN1560"/>
      <c r="FO1560"/>
      <c r="FP1560"/>
      <c r="FQ1560"/>
      <c r="FR1560"/>
      <c r="FS1560"/>
      <c r="FT1560"/>
      <c r="FU1560"/>
      <c r="FV1560"/>
      <c r="FW1560"/>
      <c r="FX1560"/>
      <c r="FY1560"/>
      <c r="FZ1560"/>
      <c r="GA1560"/>
      <c r="GB1560"/>
      <c r="GC1560"/>
      <c r="GD1560"/>
      <c r="GE1560"/>
      <c r="GF1560"/>
      <c r="GG1560"/>
    </row>
    <row r="1561" spans="1:189" x14ac:dyDescent="0.3">
      <c r="A1561" s="18" t="s">
        <v>3569</v>
      </c>
      <c r="B1561" s="29"/>
      <c r="C1561" s="29"/>
      <c r="D1561" s="29">
        <v>219.10000000000002</v>
      </c>
      <c r="E1561" s="29">
        <v>1</v>
      </c>
      <c r="F1561" s="29">
        <v>219.10000000000002</v>
      </c>
      <c r="G1561" s="29">
        <v>1</v>
      </c>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c r="DY1561"/>
      <c r="DZ1561"/>
      <c r="EA1561"/>
      <c r="EB1561"/>
      <c r="EC1561"/>
      <c r="ED1561"/>
      <c r="EE1561"/>
      <c r="EF1561"/>
      <c r="EG1561"/>
      <c r="EH1561"/>
      <c r="EI1561"/>
      <c r="EJ1561"/>
      <c r="EK1561"/>
      <c r="EL1561"/>
      <c r="EM1561"/>
      <c r="EN1561"/>
      <c r="EO1561"/>
      <c r="EP1561"/>
      <c r="EQ1561"/>
      <c r="ER1561"/>
      <c r="ES1561"/>
      <c r="ET1561"/>
      <c r="EU1561"/>
      <c r="EV1561"/>
      <c r="EW1561"/>
      <c r="EX1561"/>
      <c r="EY1561"/>
      <c r="EZ1561"/>
      <c r="FA1561"/>
      <c r="FB1561"/>
      <c r="FC1561"/>
      <c r="FD1561"/>
      <c r="FE1561"/>
      <c r="FF1561"/>
      <c r="FG1561"/>
      <c r="FH1561"/>
      <c r="FI1561"/>
      <c r="FJ1561"/>
      <c r="FK1561"/>
      <c r="FL1561"/>
      <c r="FM1561"/>
      <c r="FN1561"/>
      <c r="FO1561"/>
      <c r="FP1561"/>
      <c r="FQ1561"/>
      <c r="FR1561"/>
      <c r="FS1561"/>
      <c r="FT1561"/>
      <c r="FU1561"/>
      <c r="FV1561"/>
      <c r="FW1561"/>
      <c r="FX1561"/>
      <c r="FY1561"/>
      <c r="FZ1561"/>
      <c r="GA1561"/>
      <c r="GB1561"/>
      <c r="GC1561"/>
      <c r="GD1561"/>
      <c r="GE1561"/>
      <c r="GF1561"/>
      <c r="GG1561"/>
    </row>
    <row r="1562" spans="1:189" x14ac:dyDescent="0.3">
      <c r="A1562" s="18" t="s">
        <v>3551</v>
      </c>
      <c r="B1562" s="29"/>
      <c r="C1562" s="29"/>
      <c r="D1562" s="29">
        <v>219.10000000000002</v>
      </c>
      <c r="E1562" s="29">
        <v>1</v>
      </c>
      <c r="F1562" s="29">
        <v>219.10000000000002</v>
      </c>
      <c r="G1562" s="29">
        <v>1</v>
      </c>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c r="DY1562"/>
      <c r="DZ1562"/>
      <c r="EA1562"/>
      <c r="EB1562"/>
      <c r="EC1562"/>
      <c r="ED1562"/>
      <c r="EE1562"/>
      <c r="EF1562"/>
      <c r="EG1562"/>
      <c r="EH1562"/>
      <c r="EI1562"/>
      <c r="EJ1562"/>
      <c r="EK1562"/>
      <c r="EL1562"/>
      <c r="EM1562"/>
      <c r="EN1562"/>
      <c r="EO1562"/>
      <c r="EP1562"/>
      <c r="EQ1562"/>
      <c r="ER1562"/>
      <c r="ES1562"/>
      <c r="ET1562"/>
      <c r="EU1562"/>
      <c r="EV1562"/>
      <c r="EW1562"/>
      <c r="EX1562"/>
      <c r="EY1562"/>
      <c r="EZ1562"/>
      <c r="FA1562"/>
      <c r="FB1562"/>
      <c r="FC1562"/>
      <c r="FD1562"/>
      <c r="FE1562"/>
      <c r="FF1562"/>
      <c r="FG1562"/>
      <c r="FH1562"/>
      <c r="FI1562"/>
      <c r="FJ1562"/>
      <c r="FK1562"/>
      <c r="FL1562"/>
      <c r="FM1562"/>
      <c r="FN1562"/>
      <c r="FO1562"/>
      <c r="FP1562"/>
      <c r="FQ1562"/>
      <c r="FR1562"/>
      <c r="FS1562"/>
      <c r="FT1562"/>
      <c r="FU1562"/>
      <c r="FV1562"/>
      <c r="FW1562"/>
      <c r="FX1562"/>
      <c r="FY1562"/>
      <c r="FZ1562"/>
      <c r="GA1562"/>
      <c r="GB1562"/>
      <c r="GC1562"/>
      <c r="GD1562"/>
      <c r="GE1562"/>
      <c r="GF1562"/>
      <c r="GG1562"/>
    </row>
    <row r="1563" spans="1:189" x14ac:dyDescent="0.3">
      <c r="A1563" s="18" t="s">
        <v>3573</v>
      </c>
      <c r="B1563" s="29"/>
      <c r="C1563" s="29"/>
      <c r="D1563" s="29">
        <v>219.10000000000002</v>
      </c>
      <c r="E1563" s="29">
        <v>1</v>
      </c>
      <c r="F1563" s="29">
        <v>219.10000000000002</v>
      </c>
      <c r="G1563" s="29">
        <v>1</v>
      </c>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c r="DY1563"/>
      <c r="DZ1563"/>
      <c r="EA1563"/>
      <c r="EB1563"/>
      <c r="EC1563"/>
      <c r="ED1563"/>
      <c r="EE1563"/>
      <c r="EF1563"/>
      <c r="EG1563"/>
      <c r="EH1563"/>
      <c r="EI1563"/>
      <c r="EJ1563"/>
      <c r="EK1563"/>
      <c r="EL1563"/>
      <c r="EM1563"/>
      <c r="EN1563"/>
      <c r="EO1563"/>
      <c r="EP1563"/>
      <c r="EQ1563"/>
      <c r="ER1563"/>
      <c r="ES1563"/>
      <c r="ET1563"/>
      <c r="EU1563"/>
      <c r="EV1563"/>
      <c r="EW1563"/>
      <c r="EX1563"/>
      <c r="EY1563"/>
      <c r="EZ1563"/>
      <c r="FA1563"/>
      <c r="FB1563"/>
      <c r="FC1563"/>
      <c r="FD1563"/>
      <c r="FE1563"/>
      <c r="FF1563"/>
      <c r="FG1563"/>
      <c r="FH1563"/>
      <c r="FI1563"/>
      <c r="FJ1563"/>
      <c r="FK1563"/>
      <c r="FL1563"/>
      <c r="FM1563"/>
      <c r="FN1563"/>
      <c r="FO1563"/>
      <c r="FP1563"/>
      <c r="FQ1563"/>
      <c r="FR1563"/>
      <c r="FS1563"/>
      <c r="FT1563"/>
      <c r="FU1563"/>
      <c r="FV1563"/>
      <c r="FW1563"/>
      <c r="FX1563"/>
      <c r="FY1563"/>
      <c r="FZ1563"/>
      <c r="GA1563"/>
      <c r="GB1563"/>
      <c r="GC1563"/>
      <c r="GD1563"/>
      <c r="GE1563"/>
      <c r="GF1563"/>
      <c r="GG1563"/>
    </row>
    <row r="1564" spans="1:189" x14ac:dyDescent="0.3">
      <c r="A1564" s="18" t="s">
        <v>1814</v>
      </c>
      <c r="B1564" s="29">
        <v>219.10000000000002</v>
      </c>
      <c r="C1564" s="29">
        <v>1</v>
      </c>
      <c r="D1564" s="29"/>
      <c r="E1564" s="29"/>
      <c r="F1564" s="29">
        <v>219.10000000000002</v>
      </c>
      <c r="G1564" s="29">
        <v>1</v>
      </c>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c r="DY1564"/>
      <c r="DZ1564"/>
      <c r="EA1564"/>
      <c r="EB1564"/>
      <c r="EC1564"/>
      <c r="ED1564"/>
      <c r="EE1564"/>
      <c r="EF1564"/>
      <c r="EG1564"/>
      <c r="EH1564"/>
      <c r="EI1564"/>
      <c r="EJ1564"/>
      <c r="EK1564"/>
      <c r="EL1564"/>
      <c r="EM1564"/>
      <c r="EN1564"/>
      <c r="EO1564"/>
      <c r="EP1564"/>
      <c r="EQ1564"/>
      <c r="ER1564"/>
      <c r="ES1564"/>
      <c r="ET1564"/>
      <c r="EU1564"/>
      <c r="EV1564"/>
      <c r="EW1564"/>
      <c r="EX1564"/>
      <c r="EY1564"/>
      <c r="EZ1564"/>
      <c r="FA1564"/>
      <c r="FB1564"/>
      <c r="FC1564"/>
      <c r="FD1564"/>
      <c r="FE1564"/>
      <c r="FF1564"/>
      <c r="FG1564"/>
      <c r="FH1564"/>
      <c r="FI1564"/>
      <c r="FJ1564"/>
      <c r="FK1564"/>
      <c r="FL1564"/>
      <c r="FM1564"/>
      <c r="FN1564"/>
      <c r="FO1564"/>
      <c r="FP1564"/>
      <c r="FQ1564"/>
      <c r="FR1564"/>
      <c r="FS1564"/>
      <c r="FT1564"/>
      <c r="FU1564"/>
      <c r="FV1564"/>
      <c r="FW1564"/>
      <c r="FX1564"/>
      <c r="FY1564"/>
      <c r="FZ1564"/>
      <c r="GA1564"/>
      <c r="GB1564"/>
      <c r="GC1564"/>
      <c r="GD1564"/>
      <c r="GE1564"/>
      <c r="GF1564"/>
      <c r="GG1564"/>
    </row>
    <row r="1565" spans="1:189" x14ac:dyDescent="0.3">
      <c r="A1565" s="18" t="s">
        <v>3533</v>
      </c>
      <c r="B1565" s="29"/>
      <c r="C1565" s="29"/>
      <c r="D1565" s="29">
        <v>219.10000000000002</v>
      </c>
      <c r="E1565" s="29">
        <v>1</v>
      </c>
      <c r="F1565" s="29">
        <v>219.10000000000002</v>
      </c>
      <c r="G1565" s="29">
        <v>1</v>
      </c>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c r="DY1565"/>
      <c r="DZ1565"/>
      <c r="EA1565"/>
      <c r="EB1565"/>
      <c r="EC1565"/>
      <c r="ED1565"/>
      <c r="EE1565"/>
      <c r="EF1565"/>
      <c r="EG1565"/>
      <c r="EH1565"/>
      <c r="EI1565"/>
      <c r="EJ1565"/>
      <c r="EK1565"/>
      <c r="EL1565"/>
      <c r="EM1565"/>
      <c r="EN1565"/>
      <c r="EO1565"/>
      <c r="EP1565"/>
      <c r="EQ1565"/>
      <c r="ER1565"/>
      <c r="ES1565"/>
      <c r="ET1565"/>
      <c r="EU1565"/>
      <c r="EV1565"/>
      <c r="EW1565"/>
      <c r="EX1565"/>
      <c r="EY1565"/>
      <c r="EZ1565"/>
      <c r="FA1565"/>
      <c r="FB1565"/>
      <c r="FC1565"/>
      <c r="FD1565"/>
      <c r="FE1565"/>
      <c r="FF1565"/>
      <c r="FG1565"/>
      <c r="FH1565"/>
      <c r="FI1565"/>
      <c r="FJ1565"/>
      <c r="FK1565"/>
      <c r="FL1565"/>
      <c r="FM1565"/>
      <c r="FN1565"/>
      <c r="FO1565"/>
      <c r="FP1565"/>
      <c r="FQ1565"/>
      <c r="FR1565"/>
      <c r="FS1565"/>
      <c r="FT1565"/>
      <c r="FU1565"/>
      <c r="FV1565"/>
      <c r="FW1565"/>
      <c r="FX1565"/>
      <c r="FY1565"/>
      <c r="FZ1565"/>
      <c r="GA1565"/>
      <c r="GB1565"/>
      <c r="GC1565"/>
      <c r="GD1565"/>
      <c r="GE1565"/>
      <c r="GF1565"/>
      <c r="GG1565"/>
    </row>
    <row r="1566" spans="1:189" x14ac:dyDescent="0.3">
      <c r="A1566" s="18" t="s">
        <v>3059</v>
      </c>
      <c r="B1566" s="29"/>
      <c r="C1566" s="29"/>
      <c r="D1566" s="29">
        <v>219.10000000000002</v>
      </c>
      <c r="E1566" s="29">
        <v>1</v>
      </c>
      <c r="F1566" s="29">
        <v>219.10000000000002</v>
      </c>
      <c r="G1566" s="29">
        <v>1</v>
      </c>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c r="DY1566"/>
      <c r="DZ1566"/>
      <c r="EA1566"/>
      <c r="EB1566"/>
      <c r="EC1566"/>
      <c r="ED1566"/>
      <c r="EE1566"/>
      <c r="EF1566"/>
      <c r="EG1566"/>
      <c r="EH1566"/>
      <c r="EI1566"/>
      <c r="EJ1566"/>
      <c r="EK1566"/>
      <c r="EL1566"/>
      <c r="EM1566"/>
      <c r="EN1566"/>
      <c r="EO1566"/>
      <c r="EP1566"/>
      <c r="EQ1566"/>
      <c r="ER1566"/>
      <c r="ES1566"/>
      <c r="ET1566"/>
      <c r="EU1566"/>
      <c r="EV1566"/>
      <c r="EW1566"/>
      <c r="EX1566"/>
      <c r="EY1566"/>
      <c r="EZ1566"/>
      <c r="FA1566"/>
      <c r="FB1566"/>
      <c r="FC1566"/>
      <c r="FD1566"/>
      <c r="FE1566"/>
      <c r="FF1566"/>
      <c r="FG1566"/>
      <c r="FH1566"/>
      <c r="FI1566"/>
      <c r="FJ1566"/>
      <c r="FK1566"/>
      <c r="FL1566"/>
      <c r="FM1566"/>
      <c r="FN1566"/>
      <c r="FO1566"/>
      <c r="FP1566"/>
      <c r="FQ1566"/>
      <c r="FR1566"/>
      <c r="FS1566"/>
      <c r="FT1566"/>
      <c r="FU1566"/>
      <c r="FV1566"/>
      <c r="FW1566"/>
      <c r="FX1566"/>
      <c r="FY1566"/>
      <c r="FZ1566"/>
      <c r="GA1566"/>
      <c r="GB1566"/>
      <c r="GC1566"/>
      <c r="GD1566"/>
      <c r="GE1566"/>
      <c r="GF1566"/>
      <c r="GG1566"/>
    </row>
    <row r="1567" spans="1:189" x14ac:dyDescent="0.3">
      <c r="A1567" s="18" t="s">
        <v>2606</v>
      </c>
      <c r="B1567" s="29"/>
      <c r="C1567" s="29"/>
      <c r="D1567" s="29">
        <v>219.10000000000002</v>
      </c>
      <c r="E1567" s="29">
        <v>1</v>
      </c>
      <c r="F1567" s="29">
        <v>219.10000000000002</v>
      </c>
      <c r="G1567" s="29">
        <v>1</v>
      </c>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c r="DY1567"/>
      <c r="DZ1567"/>
      <c r="EA1567"/>
      <c r="EB1567"/>
      <c r="EC1567"/>
      <c r="ED1567"/>
      <c r="EE1567"/>
      <c r="EF1567"/>
      <c r="EG1567"/>
      <c r="EH1567"/>
      <c r="EI1567"/>
      <c r="EJ1567"/>
      <c r="EK1567"/>
      <c r="EL1567"/>
      <c r="EM1567"/>
      <c r="EN1567"/>
      <c r="EO1567"/>
      <c r="EP1567"/>
      <c r="EQ1567"/>
      <c r="ER1567"/>
      <c r="ES1567"/>
      <c r="ET1567"/>
      <c r="EU1567"/>
      <c r="EV1567"/>
      <c r="EW1567"/>
      <c r="EX1567"/>
      <c r="EY1567"/>
      <c r="EZ1567"/>
      <c r="FA1567"/>
      <c r="FB1567"/>
      <c r="FC1567"/>
      <c r="FD1567"/>
      <c r="FE1567"/>
      <c r="FF1567"/>
      <c r="FG1567"/>
      <c r="FH1567"/>
      <c r="FI1567"/>
      <c r="FJ1567"/>
      <c r="FK1567"/>
      <c r="FL1567"/>
      <c r="FM1567"/>
      <c r="FN1567"/>
      <c r="FO1567"/>
      <c r="FP1567"/>
      <c r="FQ1567"/>
      <c r="FR1567"/>
      <c r="FS1567"/>
      <c r="FT1567"/>
      <c r="FU1567"/>
      <c r="FV1567"/>
      <c r="FW1567"/>
      <c r="FX1567"/>
      <c r="FY1567"/>
      <c r="FZ1567"/>
      <c r="GA1567"/>
      <c r="GB1567"/>
      <c r="GC1567"/>
      <c r="GD1567"/>
      <c r="GE1567"/>
      <c r="GF1567"/>
      <c r="GG1567"/>
    </row>
    <row r="1568" spans="1:189" x14ac:dyDescent="0.3">
      <c r="A1568" s="18" t="s">
        <v>4069</v>
      </c>
      <c r="B1568" s="29"/>
      <c r="C1568" s="29"/>
      <c r="D1568" s="29">
        <v>219.10000000000002</v>
      </c>
      <c r="E1568" s="29">
        <v>1</v>
      </c>
      <c r="F1568" s="29">
        <v>219.10000000000002</v>
      </c>
      <c r="G1568" s="29">
        <v>1</v>
      </c>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c r="DY1568"/>
      <c r="DZ1568"/>
      <c r="EA1568"/>
      <c r="EB1568"/>
      <c r="EC1568"/>
      <c r="ED1568"/>
      <c r="EE1568"/>
      <c r="EF1568"/>
      <c r="EG1568"/>
      <c r="EH1568"/>
      <c r="EI1568"/>
      <c r="EJ1568"/>
      <c r="EK1568"/>
      <c r="EL1568"/>
      <c r="EM1568"/>
      <c r="EN1568"/>
      <c r="EO1568"/>
      <c r="EP1568"/>
      <c r="EQ1568"/>
      <c r="ER1568"/>
      <c r="ES1568"/>
      <c r="ET1568"/>
      <c r="EU1568"/>
      <c r="EV1568"/>
      <c r="EW1568"/>
      <c r="EX1568"/>
      <c r="EY1568"/>
      <c r="EZ1568"/>
      <c r="FA1568"/>
      <c r="FB1568"/>
      <c r="FC1568"/>
      <c r="FD1568"/>
      <c r="FE1568"/>
      <c r="FF1568"/>
      <c r="FG1568"/>
      <c r="FH1568"/>
      <c r="FI1568"/>
      <c r="FJ1568"/>
      <c r="FK1568"/>
      <c r="FL1568"/>
      <c r="FM1568"/>
      <c r="FN1568"/>
      <c r="FO1568"/>
      <c r="FP1568"/>
      <c r="FQ1568"/>
      <c r="FR1568"/>
      <c r="FS1568"/>
      <c r="FT1568"/>
      <c r="FU1568"/>
      <c r="FV1568"/>
      <c r="FW1568"/>
      <c r="FX1568"/>
      <c r="FY1568"/>
      <c r="FZ1568"/>
      <c r="GA1568"/>
      <c r="GB1568"/>
      <c r="GC1568"/>
      <c r="GD1568"/>
      <c r="GE1568"/>
      <c r="GF1568"/>
      <c r="GG1568"/>
    </row>
    <row r="1569" spans="1:189" x14ac:dyDescent="0.3">
      <c r="A1569" s="18" t="s">
        <v>3841</v>
      </c>
      <c r="B1569" s="29"/>
      <c r="C1569" s="29"/>
      <c r="D1569" s="29">
        <v>219.10000000000002</v>
      </c>
      <c r="E1569" s="29">
        <v>1</v>
      </c>
      <c r="F1569" s="29">
        <v>219.10000000000002</v>
      </c>
      <c r="G1569" s="29">
        <v>1</v>
      </c>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c r="DY1569"/>
      <c r="DZ1569"/>
      <c r="EA1569"/>
      <c r="EB1569"/>
      <c r="EC1569"/>
      <c r="ED1569"/>
      <c r="EE1569"/>
      <c r="EF1569"/>
      <c r="EG1569"/>
      <c r="EH1569"/>
      <c r="EI1569"/>
      <c r="EJ1569"/>
      <c r="EK1569"/>
      <c r="EL1569"/>
      <c r="EM1569"/>
      <c r="EN1569"/>
      <c r="EO1569"/>
      <c r="EP1569"/>
      <c r="EQ1569"/>
      <c r="ER1569"/>
      <c r="ES1569"/>
      <c r="ET1569"/>
      <c r="EU1569"/>
      <c r="EV1569"/>
      <c r="EW1569"/>
      <c r="EX1569"/>
      <c r="EY1569"/>
      <c r="EZ1569"/>
      <c r="FA1569"/>
      <c r="FB1569"/>
      <c r="FC1569"/>
      <c r="FD1569"/>
      <c r="FE1569"/>
      <c r="FF1569"/>
      <c r="FG1569"/>
      <c r="FH1569"/>
      <c r="FI1569"/>
      <c r="FJ1569"/>
      <c r="FK1569"/>
      <c r="FL1569"/>
      <c r="FM1569"/>
      <c r="FN1569"/>
      <c r="FO1569"/>
      <c r="FP1569"/>
      <c r="FQ1569"/>
      <c r="FR1569"/>
      <c r="FS1569"/>
      <c r="FT1569"/>
      <c r="FU1569"/>
      <c r="FV1569"/>
      <c r="FW1569"/>
      <c r="FX1569"/>
      <c r="FY1569"/>
      <c r="FZ1569"/>
      <c r="GA1569"/>
      <c r="GB1569"/>
      <c r="GC1569"/>
      <c r="GD1569"/>
      <c r="GE1569"/>
      <c r="GF1569"/>
      <c r="GG1569"/>
    </row>
    <row r="1570" spans="1:189" x14ac:dyDescent="0.3">
      <c r="A1570" s="18" t="s">
        <v>3895</v>
      </c>
      <c r="B1570" s="29"/>
      <c r="C1570" s="29"/>
      <c r="D1570" s="29">
        <v>219.10000000000002</v>
      </c>
      <c r="E1570" s="29">
        <v>1</v>
      </c>
      <c r="F1570" s="29">
        <v>219.10000000000002</v>
      </c>
      <c r="G1570" s="29">
        <v>1</v>
      </c>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c r="DY1570"/>
      <c r="DZ1570"/>
      <c r="EA1570"/>
      <c r="EB1570"/>
      <c r="EC1570"/>
      <c r="ED1570"/>
      <c r="EE1570"/>
      <c r="EF1570"/>
      <c r="EG1570"/>
      <c r="EH1570"/>
      <c r="EI1570"/>
      <c r="EJ1570"/>
      <c r="EK1570"/>
      <c r="EL1570"/>
      <c r="EM1570"/>
      <c r="EN1570"/>
      <c r="EO1570"/>
      <c r="EP1570"/>
      <c r="EQ1570"/>
      <c r="ER1570"/>
      <c r="ES1570"/>
      <c r="ET1570"/>
      <c r="EU1570"/>
      <c r="EV1570"/>
      <c r="EW1570"/>
      <c r="EX1570"/>
      <c r="EY1570"/>
      <c r="EZ1570"/>
      <c r="FA1570"/>
      <c r="FB1570"/>
      <c r="FC1570"/>
      <c r="FD1570"/>
      <c r="FE1570"/>
      <c r="FF1570"/>
      <c r="FG1570"/>
      <c r="FH1570"/>
      <c r="FI1570"/>
      <c r="FJ1570"/>
      <c r="FK1570"/>
      <c r="FL1570"/>
      <c r="FM1570"/>
      <c r="FN1570"/>
      <c r="FO1570"/>
      <c r="FP1570"/>
      <c r="FQ1570"/>
      <c r="FR1570"/>
      <c r="FS1570"/>
      <c r="FT1570"/>
      <c r="FU1570"/>
      <c r="FV1570"/>
      <c r="FW1570"/>
      <c r="FX1570"/>
      <c r="FY1570"/>
      <c r="FZ1570"/>
      <c r="GA1570"/>
      <c r="GB1570"/>
      <c r="GC1570"/>
      <c r="GD1570"/>
      <c r="GE1570"/>
      <c r="GF1570"/>
      <c r="GG1570"/>
    </row>
    <row r="1571" spans="1:189" x14ac:dyDescent="0.3">
      <c r="A1571" s="18" t="s">
        <v>3997</v>
      </c>
      <c r="B1571" s="29"/>
      <c r="C1571" s="29"/>
      <c r="D1571" s="29">
        <v>219.10000000000002</v>
      </c>
      <c r="E1571" s="29">
        <v>1</v>
      </c>
      <c r="F1571" s="29">
        <v>219.10000000000002</v>
      </c>
      <c r="G1571" s="29">
        <v>1</v>
      </c>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c r="DY1571"/>
      <c r="DZ1571"/>
      <c r="EA1571"/>
      <c r="EB1571"/>
      <c r="EC1571"/>
      <c r="ED1571"/>
      <c r="EE1571"/>
      <c r="EF1571"/>
      <c r="EG1571"/>
      <c r="EH1571"/>
      <c r="EI1571"/>
      <c r="EJ1571"/>
      <c r="EK1571"/>
      <c r="EL1571"/>
      <c r="EM1571"/>
      <c r="EN1571"/>
      <c r="EO1571"/>
      <c r="EP1571"/>
      <c r="EQ1571"/>
      <c r="ER1571"/>
      <c r="ES1571"/>
      <c r="ET1571"/>
      <c r="EU1571"/>
      <c r="EV1571"/>
      <c r="EW1571"/>
      <c r="EX1571"/>
      <c r="EY1571"/>
      <c r="EZ1571"/>
      <c r="FA1571"/>
      <c r="FB1571"/>
      <c r="FC1571"/>
      <c r="FD1571"/>
      <c r="FE1571"/>
      <c r="FF1571"/>
      <c r="FG1571"/>
      <c r="FH1571"/>
      <c r="FI1571"/>
      <c r="FJ1571"/>
      <c r="FK1571"/>
      <c r="FL1571"/>
      <c r="FM1571"/>
      <c r="FN1571"/>
      <c r="FO1571"/>
      <c r="FP1571"/>
      <c r="FQ1571"/>
      <c r="FR1571"/>
      <c r="FS1571"/>
      <c r="FT1571"/>
      <c r="FU1571"/>
      <c r="FV1571"/>
      <c r="FW1571"/>
      <c r="FX1571"/>
      <c r="FY1571"/>
      <c r="FZ1571"/>
      <c r="GA1571"/>
      <c r="GB1571"/>
      <c r="GC1571"/>
      <c r="GD1571"/>
      <c r="GE1571"/>
      <c r="GF1571"/>
      <c r="GG1571"/>
    </row>
    <row r="1572" spans="1:189" x14ac:dyDescent="0.3">
      <c r="A1572" s="18" t="s">
        <v>3823</v>
      </c>
      <c r="B1572" s="29"/>
      <c r="C1572" s="29"/>
      <c r="D1572" s="29">
        <v>219.10000000000002</v>
      </c>
      <c r="E1572" s="29">
        <v>1</v>
      </c>
      <c r="F1572" s="29">
        <v>219.10000000000002</v>
      </c>
      <c r="G1572" s="29">
        <v>1</v>
      </c>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c r="DY1572"/>
      <c r="DZ1572"/>
      <c r="EA1572"/>
      <c r="EB1572"/>
      <c r="EC1572"/>
      <c r="ED1572"/>
      <c r="EE1572"/>
      <c r="EF1572"/>
      <c r="EG1572"/>
      <c r="EH1572"/>
      <c r="EI1572"/>
      <c r="EJ1572"/>
      <c r="EK1572"/>
      <c r="EL1572"/>
      <c r="EM1572"/>
      <c r="EN1572"/>
      <c r="EO1572"/>
      <c r="EP1572"/>
      <c r="EQ1572"/>
      <c r="ER1572"/>
      <c r="ES1572"/>
      <c r="ET1572"/>
      <c r="EU1572"/>
      <c r="EV1572"/>
      <c r="EW1572"/>
      <c r="EX1572"/>
      <c r="EY1572"/>
      <c r="EZ1572"/>
      <c r="FA1572"/>
      <c r="FB1572"/>
      <c r="FC1572"/>
      <c r="FD1572"/>
      <c r="FE1572"/>
      <c r="FF1572"/>
      <c r="FG1572"/>
      <c r="FH1572"/>
      <c r="FI1572"/>
      <c r="FJ1572"/>
      <c r="FK1572"/>
      <c r="FL1572"/>
      <c r="FM1572"/>
      <c r="FN1572"/>
      <c r="FO1572"/>
      <c r="FP1572"/>
      <c r="FQ1572"/>
      <c r="FR1572"/>
      <c r="FS1572"/>
      <c r="FT1572"/>
      <c r="FU1572"/>
      <c r="FV1572"/>
      <c r="FW1572"/>
      <c r="FX1572"/>
      <c r="FY1572"/>
      <c r="FZ1572"/>
      <c r="GA1572"/>
      <c r="GB1572"/>
      <c r="GC1572"/>
      <c r="GD1572"/>
      <c r="GE1572"/>
      <c r="GF1572"/>
      <c r="GG1572"/>
    </row>
    <row r="1573" spans="1:189" x14ac:dyDescent="0.3">
      <c r="A1573" s="18" t="s">
        <v>3979</v>
      </c>
      <c r="B1573" s="29"/>
      <c r="C1573" s="29"/>
      <c r="D1573" s="29">
        <v>219.10000000000002</v>
      </c>
      <c r="E1573" s="29">
        <v>1</v>
      </c>
      <c r="F1573" s="29">
        <v>219.10000000000002</v>
      </c>
      <c r="G1573" s="29">
        <v>1</v>
      </c>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c r="DY1573"/>
      <c r="DZ1573"/>
      <c r="EA1573"/>
      <c r="EB1573"/>
      <c r="EC1573"/>
      <c r="ED1573"/>
      <c r="EE1573"/>
      <c r="EF1573"/>
      <c r="EG1573"/>
      <c r="EH1573"/>
      <c r="EI1573"/>
      <c r="EJ1573"/>
      <c r="EK1573"/>
      <c r="EL1573"/>
      <c r="EM1573"/>
      <c r="EN1573"/>
      <c r="EO1573"/>
      <c r="EP1573"/>
      <c r="EQ1573"/>
      <c r="ER1573"/>
      <c r="ES1573"/>
      <c r="ET1573"/>
      <c r="EU1573"/>
      <c r="EV1573"/>
      <c r="EW1573"/>
      <c r="EX1573"/>
      <c r="EY1573"/>
      <c r="EZ1573"/>
      <c r="FA1573"/>
      <c r="FB1573"/>
      <c r="FC1573"/>
      <c r="FD1573"/>
      <c r="FE1573"/>
      <c r="FF1573"/>
      <c r="FG1573"/>
      <c r="FH1573"/>
      <c r="FI1573"/>
      <c r="FJ1573"/>
      <c r="FK1573"/>
      <c r="FL1573"/>
      <c r="FM1573"/>
      <c r="FN1573"/>
      <c r="FO1573"/>
      <c r="FP1573"/>
      <c r="FQ1573"/>
      <c r="FR1573"/>
      <c r="FS1573"/>
      <c r="FT1573"/>
      <c r="FU1573"/>
      <c r="FV1573"/>
      <c r="FW1573"/>
      <c r="FX1573"/>
      <c r="FY1573"/>
      <c r="FZ1573"/>
      <c r="GA1573"/>
      <c r="GB1573"/>
      <c r="GC1573"/>
      <c r="GD1573"/>
      <c r="GE1573"/>
      <c r="GF1573"/>
      <c r="GG1573"/>
    </row>
    <row r="1574" spans="1:189" x14ac:dyDescent="0.3">
      <c r="A1574" s="18" t="s">
        <v>2985</v>
      </c>
      <c r="B1574" s="29"/>
      <c r="C1574" s="29"/>
      <c r="D1574" s="29">
        <v>219.10000000000002</v>
      </c>
      <c r="E1574" s="29">
        <v>1</v>
      </c>
      <c r="F1574" s="29">
        <v>219.10000000000002</v>
      </c>
      <c r="G1574" s="29">
        <v>1</v>
      </c>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c r="DY1574"/>
      <c r="DZ1574"/>
      <c r="EA1574"/>
      <c r="EB1574"/>
      <c r="EC1574"/>
      <c r="ED1574"/>
      <c r="EE1574"/>
      <c r="EF1574"/>
      <c r="EG1574"/>
      <c r="EH1574"/>
      <c r="EI1574"/>
      <c r="EJ1574"/>
      <c r="EK1574"/>
      <c r="EL1574"/>
      <c r="EM1574"/>
      <c r="EN1574"/>
      <c r="EO1574"/>
      <c r="EP1574"/>
      <c r="EQ1574"/>
      <c r="ER1574"/>
      <c r="ES1574"/>
      <c r="ET1574"/>
      <c r="EU1574"/>
      <c r="EV1574"/>
      <c r="EW1574"/>
      <c r="EX1574"/>
      <c r="EY1574"/>
      <c r="EZ1574"/>
      <c r="FA1574"/>
      <c r="FB1574"/>
      <c r="FC1574"/>
      <c r="FD1574"/>
      <c r="FE1574"/>
      <c r="FF1574"/>
      <c r="FG1574"/>
      <c r="FH1574"/>
      <c r="FI1574"/>
      <c r="FJ1574"/>
      <c r="FK1574"/>
      <c r="FL1574"/>
      <c r="FM1574"/>
      <c r="FN1574"/>
      <c r="FO1574"/>
      <c r="FP1574"/>
      <c r="FQ1574"/>
      <c r="FR1574"/>
      <c r="FS1574"/>
      <c r="FT1574"/>
      <c r="FU1574"/>
      <c r="FV1574"/>
      <c r="FW1574"/>
      <c r="FX1574"/>
      <c r="FY1574"/>
      <c r="FZ1574"/>
      <c r="GA1574"/>
      <c r="GB1574"/>
      <c r="GC1574"/>
      <c r="GD1574"/>
      <c r="GE1574"/>
      <c r="GF1574"/>
      <c r="GG1574"/>
    </row>
    <row r="1575" spans="1:189" x14ac:dyDescent="0.3">
      <c r="A1575" s="18" t="s">
        <v>3041</v>
      </c>
      <c r="B1575" s="29"/>
      <c r="C1575" s="29"/>
      <c r="D1575" s="29">
        <v>219.10000000000002</v>
      </c>
      <c r="E1575" s="29">
        <v>1</v>
      </c>
      <c r="F1575" s="29">
        <v>219.10000000000002</v>
      </c>
      <c r="G1575" s="29">
        <v>1</v>
      </c>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c r="DY1575"/>
      <c r="DZ1575"/>
      <c r="EA1575"/>
      <c r="EB1575"/>
      <c r="EC1575"/>
      <c r="ED1575"/>
      <c r="EE1575"/>
      <c r="EF1575"/>
      <c r="EG1575"/>
      <c r="EH1575"/>
      <c r="EI1575"/>
      <c r="EJ1575"/>
      <c r="EK1575"/>
      <c r="EL1575"/>
      <c r="EM1575"/>
      <c r="EN1575"/>
      <c r="EO1575"/>
      <c r="EP1575"/>
      <c r="EQ1575"/>
      <c r="ER1575"/>
      <c r="ES1575"/>
      <c r="ET1575"/>
      <c r="EU1575"/>
      <c r="EV1575"/>
      <c r="EW1575"/>
      <c r="EX1575"/>
      <c r="EY1575"/>
      <c r="EZ1575"/>
      <c r="FA1575"/>
      <c r="FB1575"/>
      <c r="FC1575"/>
      <c r="FD1575"/>
      <c r="FE1575"/>
      <c r="FF1575"/>
      <c r="FG1575"/>
      <c r="FH1575"/>
      <c r="FI1575"/>
      <c r="FJ1575"/>
      <c r="FK1575"/>
      <c r="FL1575"/>
      <c r="FM1575"/>
      <c r="FN1575"/>
      <c r="FO1575"/>
      <c r="FP1575"/>
      <c r="FQ1575"/>
      <c r="FR1575"/>
      <c r="FS1575"/>
      <c r="FT1575"/>
      <c r="FU1575"/>
      <c r="FV1575"/>
      <c r="FW1575"/>
      <c r="FX1575"/>
      <c r="FY1575"/>
      <c r="FZ1575"/>
      <c r="GA1575"/>
      <c r="GB1575"/>
      <c r="GC1575"/>
      <c r="GD1575"/>
      <c r="GE1575"/>
      <c r="GF1575"/>
      <c r="GG1575"/>
    </row>
    <row r="1576" spans="1:189" x14ac:dyDescent="0.3">
      <c r="A1576" s="18" t="s">
        <v>3019</v>
      </c>
      <c r="B1576" s="29"/>
      <c r="C1576" s="29"/>
      <c r="D1576" s="29">
        <v>219.10000000000002</v>
      </c>
      <c r="E1576" s="29">
        <v>1</v>
      </c>
      <c r="F1576" s="29">
        <v>219.10000000000002</v>
      </c>
      <c r="G1576" s="29">
        <v>1</v>
      </c>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c r="DY1576"/>
      <c r="DZ1576"/>
      <c r="EA1576"/>
      <c r="EB1576"/>
      <c r="EC1576"/>
      <c r="ED1576"/>
      <c r="EE1576"/>
      <c r="EF1576"/>
      <c r="EG1576"/>
      <c r="EH1576"/>
      <c r="EI1576"/>
      <c r="EJ1576"/>
      <c r="EK1576"/>
      <c r="EL1576"/>
      <c r="EM1576"/>
      <c r="EN1576"/>
      <c r="EO1576"/>
      <c r="EP1576"/>
      <c r="EQ1576"/>
      <c r="ER1576"/>
      <c r="ES1576"/>
      <c r="ET1576"/>
      <c r="EU1576"/>
      <c r="EV1576"/>
      <c r="EW1576"/>
      <c r="EX1576"/>
      <c r="EY1576"/>
      <c r="EZ1576"/>
      <c r="FA1576"/>
      <c r="FB1576"/>
      <c r="FC1576"/>
      <c r="FD1576"/>
      <c r="FE1576"/>
      <c r="FF1576"/>
      <c r="FG1576"/>
      <c r="FH1576"/>
      <c r="FI1576"/>
      <c r="FJ1576"/>
      <c r="FK1576"/>
      <c r="FL1576"/>
      <c r="FM1576"/>
      <c r="FN1576"/>
      <c r="FO1576"/>
      <c r="FP1576"/>
      <c r="FQ1576"/>
      <c r="FR1576"/>
      <c r="FS1576"/>
      <c r="FT1576"/>
      <c r="FU1576"/>
      <c r="FV1576"/>
      <c r="FW1576"/>
      <c r="FX1576"/>
      <c r="FY1576"/>
      <c r="FZ1576"/>
      <c r="GA1576"/>
      <c r="GB1576"/>
      <c r="GC1576"/>
      <c r="GD1576"/>
      <c r="GE1576"/>
      <c r="GF1576"/>
      <c r="GG1576"/>
    </row>
    <row r="1577" spans="1:189" x14ac:dyDescent="0.3">
      <c r="A1577" s="18" t="s">
        <v>3999</v>
      </c>
      <c r="B1577" s="29"/>
      <c r="C1577" s="29"/>
      <c r="D1577" s="29">
        <v>219.10000000000002</v>
      </c>
      <c r="E1577" s="29">
        <v>1</v>
      </c>
      <c r="F1577" s="29">
        <v>219.10000000000002</v>
      </c>
      <c r="G1577" s="29">
        <v>1</v>
      </c>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c r="DY1577"/>
      <c r="DZ1577"/>
      <c r="EA1577"/>
      <c r="EB1577"/>
      <c r="EC1577"/>
      <c r="ED1577"/>
      <c r="EE1577"/>
      <c r="EF1577"/>
      <c r="EG1577"/>
      <c r="EH1577"/>
      <c r="EI1577"/>
      <c r="EJ1577"/>
      <c r="EK1577"/>
      <c r="EL1577"/>
      <c r="EM1577"/>
      <c r="EN1577"/>
      <c r="EO1577"/>
      <c r="EP1577"/>
      <c r="EQ1577"/>
      <c r="ER1577"/>
      <c r="ES1577"/>
      <c r="ET1577"/>
      <c r="EU1577"/>
      <c r="EV1577"/>
      <c r="EW1577"/>
      <c r="EX1577"/>
      <c r="EY1577"/>
      <c r="EZ1577"/>
      <c r="FA1577"/>
      <c r="FB1577"/>
      <c r="FC1577"/>
      <c r="FD1577"/>
      <c r="FE1577"/>
      <c r="FF1577"/>
      <c r="FG1577"/>
      <c r="FH1577"/>
      <c r="FI1577"/>
      <c r="FJ1577"/>
      <c r="FK1577"/>
      <c r="FL1577"/>
      <c r="FM1577"/>
      <c r="FN1577"/>
      <c r="FO1577"/>
      <c r="FP1577"/>
      <c r="FQ1577"/>
      <c r="FR1577"/>
      <c r="FS1577"/>
      <c r="FT1577"/>
      <c r="FU1577"/>
      <c r="FV1577"/>
      <c r="FW1577"/>
      <c r="FX1577"/>
      <c r="FY1577"/>
      <c r="FZ1577"/>
      <c r="GA1577"/>
      <c r="GB1577"/>
      <c r="GC1577"/>
      <c r="GD1577"/>
      <c r="GE1577"/>
      <c r="GF1577"/>
      <c r="GG1577"/>
    </row>
    <row r="1578" spans="1:189" x14ac:dyDescent="0.3">
      <c r="A1578" s="18" t="s">
        <v>3023</v>
      </c>
      <c r="B1578" s="29"/>
      <c r="C1578" s="29"/>
      <c r="D1578" s="29">
        <v>219.10000000000002</v>
      </c>
      <c r="E1578" s="29">
        <v>1</v>
      </c>
      <c r="F1578" s="29">
        <v>219.10000000000002</v>
      </c>
      <c r="G1578" s="29">
        <v>1</v>
      </c>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c r="DY1578"/>
      <c r="DZ1578"/>
      <c r="EA1578"/>
      <c r="EB1578"/>
      <c r="EC1578"/>
      <c r="ED1578"/>
      <c r="EE1578"/>
      <c r="EF1578"/>
      <c r="EG1578"/>
      <c r="EH1578"/>
      <c r="EI1578"/>
      <c r="EJ1578"/>
      <c r="EK1578"/>
      <c r="EL1578"/>
      <c r="EM1578"/>
      <c r="EN1578"/>
      <c r="EO1578"/>
      <c r="EP1578"/>
      <c r="EQ1578"/>
      <c r="ER1578"/>
      <c r="ES1578"/>
      <c r="ET1578"/>
      <c r="EU1578"/>
      <c r="EV1578"/>
      <c r="EW1578"/>
      <c r="EX1578"/>
      <c r="EY1578"/>
      <c r="EZ1578"/>
      <c r="FA1578"/>
      <c r="FB1578"/>
      <c r="FC1578"/>
      <c r="FD1578"/>
      <c r="FE1578"/>
      <c r="FF1578"/>
      <c r="FG1578"/>
      <c r="FH1578"/>
      <c r="FI1578"/>
      <c r="FJ1578"/>
      <c r="FK1578"/>
      <c r="FL1578"/>
      <c r="FM1578"/>
      <c r="FN1578"/>
      <c r="FO1578"/>
      <c r="FP1578"/>
      <c r="FQ1578"/>
      <c r="FR1578"/>
      <c r="FS1578"/>
      <c r="FT1578"/>
      <c r="FU1578"/>
      <c r="FV1578"/>
      <c r="FW1578"/>
      <c r="FX1578"/>
      <c r="FY1578"/>
      <c r="FZ1578"/>
      <c r="GA1578"/>
      <c r="GB1578"/>
      <c r="GC1578"/>
      <c r="GD1578"/>
      <c r="GE1578"/>
      <c r="GF1578"/>
      <c r="GG1578"/>
    </row>
    <row r="1579" spans="1:189" x14ac:dyDescent="0.3">
      <c r="A1579" s="18" t="s">
        <v>3381</v>
      </c>
      <c r="B1579" s="29"/>
      <c r="C1579" s="29"/>
      <c r="D1579" s="29">
        <v>219.10000000000002</v>
      </c>
      <c r="E1579" s="29">
        <v>1</v>
      </c>
      <c r="F1579" s="29">
        <v>219.10000000000002</v>
      </c>
      <c r="G1579" s="29">
        <v>1</v>
      </c>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c r="DY1579"/>
      <c r="DZ1579"/>
      <c r="EA1579"/>
      <c r="EB1579"/>
      <c r="EC1579"/>
      <c r="ED1579"/>
      <c r="EE1579"/>
      <c r="EF1579"/>
      <c r="EG1579"/>
      <c r="EH1579"/>
      <c r="EI1579"/>
      <c r="EJ1579"/>
      <c r="EK1579"/>
      <c r="EL1579"/>
      <c r="EM1579"/>
      <c r="EN1579"/>
      <c r="EO1579"/>
      <c r="EP1579"/>
      <c r="EQ1579"/>
      <c r="ER1579"/>
      <c r="ES1579"/>
      <c r="ET1579"/>
      <c r="EU1579"/>
      <c r="EV1579"/>
      <c r="EW1579"/>
      <c r="EX1579"/>
      <c r="EY1579"/>
      <c r="EZ1579"/>
      <c r="FA1579"/>
      <c r="FB1579"/>
      <c r="FC1579"/>
      <c r="FD1579"/>
      <c r="FE1579"/>
      <c r="FF1579"/>
      <c r="FG1579"/>
      <c r="FH1579"/>
      <c r="FI1579"/>
      <c r="FJ1579"/>
      <c r="FK1579"/>
      <c r="FL1579"/>
      <c r="FM1579"/>
      <c r="FN1579"/>
      <c r="FO1579"/>
      <c r="FP1579"/>
      <c r="FQ1579"/>
      <c r="FR1579"/>
      <c r="FS1579"/>
      <c r="FT1579"/>
      <c r="FU1579"/>
      <c r="FV1579"/>
      <c r="FW1579"/>
      <c r="FX1579"/>
      <c r="FY1579"/>
      <c r="FZ1579"/>
      <c r="GA1579"/>
      <c r="GB1579"/>
      <c r="GC1579"/>
      <c r="GD1579"/>
      <c r="GE1579"/>
      <c r="GF1579"/>
      <c r="GG1579"/>
    </row>
    <row r="1580" spans="1:189" x14ac:dyDescent="0.3">
      <c r="A1580" s="18" t="s">
        <v>2987</v>
      </c>
      <c r="B1580" s="29"/>
      <c r="C1580" s="29"/>
      <c r="D1580" s="29">
        <v>219.10000000000002</v>
      </c>
      <c r="E1580" s="29">
        <v>1</v>
      </c>
      <c r="F1580" s="29">
        <v>219.10000000000002</v>
      </c>
      <c r="G1580" s="29">
        <v>1</v>
      </c>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c r="DY1580"/>
      <c r="DZ1580"/>
      <c r="EA1580"/>
      <c r="EB1580"/>
      <c r="EC1580"/>
      <c r="ED1580"/>
      <c r="EE1580"/>
      <c r="EF1580"/>
      <c r="EG1580"/>
      <c r="EH1580"/>
      <c r="EI1580"/>
      <c r="EJ1580"/>
      <c r="EK1580"/>
      <c r="EL1580"/>
      <c r="EM1580"/>
      <c r="EN1580"/>
      <c r="EO1580"/>
      <c r="EP1580"/>
      <c r="EQ1580"/>
      <c r="ER1580"/>
      <c r="ES1580"/>
      <c r="ET1580"/>
      <c r="EU1580"/>
      <c r="EV1580"/>
      <c r="EW1580"/>
      <c r="EX1580"/>
      <c r="EY1580"/>
      <c r="EZ1580"/>
      <c r="FA1580"/>
      <c r="FB1580"/>
      <c r="FC1580"/>
      <c r="FD1580"/>
      <c r="FE1580"/>
      <c r="FF1580"/>
      <c r="FG1580"/>
      <c r="FH1580"/>
      <c r="FI1580"/>
      <c r="FJ1580"/>
      <c r="FK1580"/>
      <c r="FL1580"/>
      <c r="FM1580"/>
      <c r="FN1580"/>
      <c r="FO1580"/>
      <c r="FP1580"/>
      <c r="FQ1580"/>
      <c r="FR1580"/>
      <c r="FS1580"/>
      <c r="FT1580"/>
      <c r="FU1580"/>
      <c r="FV1580"/>
      <c r="FW1580"/>
      <c r="FX1580"/>
      <c r="FY1580"/>
      <c r="FZ1580"/>
      <c r="GA1580"/>
      <c r="GB1580"/>
      <c r="GC1580"/>
      <c r="GD1580"/>
      <c r="GE1580"/>
      <c r="GF1580"/>
      <c r="GG1580"/>
    </row>
    <row r="1581" spans="1:189" x14ac:dyDescent="0.3">
      <c r="A1581" s="18" t="s">
        <v>3875</v>
      </c>
      <c r="B1581" s="29"/>
      <c r="C1581" s="29"/>
      <c r="D1581" s="29">
        <v>219.10000000000002</v>
      </c>
      <c r="E1581" s="29">
        <v>1</v>
      </c>
      <c r="F1581" s="29">
        <v>219.10000000000002</v>
      </c>
      <c r="G1581" s="29">
        <v>1</v>
      </c>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c r="DY1581"/>
      <c r="DZ1581"/>
      <c r="EA1581"/>
      <c r="EB1581"/>
      <c r="EC1581"/>
      <c r="ED1581"/>
      <c r="EE1581"/>
      <c r="EF1581"/>
      <c r="EG1581"/>
      <c r="EH1581"/>
      <c r="EI1581"/>
      <c r="EJ1581"/>
      <c r="EK1581"/>
      <c r="EL1581"/>
      <c r="EM1581"/>
      <c r="EN1581"/>
      <c r="EO1581"/>
      <c r="EP1581"/>
      <c r="EQ1581"/>
      <c r="ER1581"/>
      <c r="ES1581"/>
      <c r="ET1581"/>
      <c r="EU1581"/>
      <c r="EV1581"/>
      <c r="EW1581"/>
      <c r="EX1581"/>
      <c r="EY1581"/>
      <c r="EZ1581"/>
      <c r="FA1581"/>
      <c r="FB1581"/>
      <c r="FC1581"/>
      <c r="FD1581"/>
      <c r="FE1581"/>
      <c r="FF1581"/>
      <c r="FG1581"/>
      <c r="FH1581"/>
      <c r="FI1581"/>
      <c r="FJ1581"/>
      <c r="FK1581"/>
      <c r="FL1581"/>
      <c r="FM1581"/>
      <c r="FN1581"/>
      <c r="FO1581"/>
      <c r="FP1581"/>
      <c r="FQ1581"/>
      <c r="FR1581"/>
      <c r="FS1581"/>
      <c r="FT1581"/>
      <c r="FU1581"/>
      <c r="FV1581"/>
      <c r="FW1581"/>
      <c r="FX1581"/>
      <c r="FY1581"/>
      <c r="FZ1581"/>
      <c r="GA1581"/>
      <c r="GB1581"/>
      <c r="GC1581"/>
      <c r="GD1581"/>
      <c r="GE1581"/>
      <c r="GF1581"/>
      <c r="GG1581"/>
    </row>
    <row r="1582" spans="1:189" x14ac:dyDescent="0.3">
      <c r="A1582" s="18" t="s">
        <v>3957</v>
      </c>
      <c r="B1582" s="29"/>
      <c r="C1582" s="29"/>
      <c r="D1582" s="29">
        <v>219.10000000000002</v>
      </c>
      <c r="E1582" s="29">
        <v>1</v>
      </c>
      <c r="F1582" s="29">
        <v>219.10000000000002</v>
      </c>
      <c r="G1582" s="29">
        <v>1</v>
      </c>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c r="DY1582"/>
      <c r="DZ1582"/>
      <c r="EA1582"/>
      <c r="EB1582"/>
      <c r="EC1582"/>
      <c r="ED1582"/>
      <c r="EE1582"/>
      <c r="EF1582"/>
      <c r="EG1582"/>
      <c r="EH1582"/>
      <c r="EI1582"/>
      <c r="EJ1582"/>
      <c r="EK1582"/>
      <c r="EL1582"/>
      <c r="EM1582"/>
      <c r="EN1582"/>
      <c r="EO1582"/>
      <c r="EP1582"/>
      <c r="EQ1582"/>
      <c r="ER1582"/>
      <c r="ES1582"/>
      <c r="ET1582"/>
      <c r="EU1582"/>
      <c r="EV1582"/>
      <c r="EW1582"/>
      <c r="EX1582"/>
      <c r="EY1582"/>
      <c r="EZ1582"/>
      <c r="FA1582"/>
      <c r="FB1582"/>
      <c r="FC1582"/>
      <c r="FD1582"/>
      <c r="FE1582"/>
      <c r="FF1582"/>
      <c r="FG1582"/>
      <c r="FH1582"/>
      <c r="FI1582"/>
      <c r="FJ1582"/>
      <c r="FK1582"/>
      <c r="FL1582"/>
      <c r="FM1582"/>
      <c r="FN1582"/>
      <c r="FO1582"/>
      <c r="FP1582"/>
      <c r="FQ1582"/>
      <c r="FR1582"/>
      <c r="FS1582"/>
      <c r="FT1582"/>
      <c r="FU1582"/>
      <c r="FV1582"/>
      <c r="FW1582"/>
      <c r="FX1582"/>
      <c r="FY1582"/>
      <c r="FZ1582"/>
      <c r="GA1582"/>
      <c r="GB1582"/>
      <c r="GC1582"/>
      <c r="GD1582"/>
      <c r="GE1582"/>
      <c r="GF1582"/>
      <c r="GG1582"/>
    </row>
    <row r="1583" spans="1:189" x14ac:dyDescent="0.3">
      <c r="A1583" s="18" t="s">
        <v>3959</v>
      </c>
      <c r="B1583" s="29"/>
      <c r="C1583" s="29"/>
      <c r="D1583" s="29">
        <v>219.10000000000002</v>
      </c>
      <c r="E1583" s="29">
        <v>1</v>
      </c>
      <c r="F1583" s="29">
        <v>219.10000000000002</v>
      </c>
      <c r="G1583" s="29">
        <v>1</v>
      </c>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c r="DY1583"/>
      <c r="DZ1583"/>
      <c r="EA1583"/>
      <c r="EB1583"/>
      <c r="EC1583"/>
      <c r="ED1583"/>
      <c r="EE1583"/>
      <c r="EF1583"/>
      <c r="EG1583"/>
      <c r="EH1583"/>
      <c r="EI1583"/>
      <c r="EJ1583"/>
      <c r="EK1583"/>
      <c r="EL1583"/>
      <c r="EM1583"/>
      <c r="EN1583"/>
      <c r="EO1583"/>
      <c r="EP1583"/>
      <c r="EQ1583"/>
      <c r="ER1583"/>
      <c r="ES1583"/>
      <c r="ET1583"/>
      <c r="EU1583"/>
      <c r="EV1583"/>
      <c r="EW1583"/>
      <c r="EX1583"/>
      <c r="EY1583"/>
      <c r="EZ1583"/>
      <c r="FA1583"/>
      <c r="FB1583"/>
      <c r="FC1583"/>
      <c r="FD1583"/>
      <c r="FE1583"/>
      <c r="FF1583"/>
      <c r="FG1583"/>
      <c r="FH1583"/>
      <c r="FI1583"/>
      <c r="FJ1583"/>
      <c r="FK1583"/>
      <c r="FL1583"/>
      <c r="FM1583"/>
      <c r="FN1583"/>
      <c r="FO1583"/>
      <c r="FP1583"/>
      <c r="FQ1583"/>
      <c r="FR1583"/>
      <c r="FS1583"/>
      <c r="FT1583"/>
      <c r="FU1583"/>
      <c r="FV1583"/>
      <c r="FW1583"/>
      <c r="FX1583"/>
      <c r="FY1583"/>
      <c r="FZ1583"/>
      <c r="GA1583"/>
      <c r="GB1583"/>
      <c r="GC1583"/>
      <c r="GD1583"/>
      <c r="GE1583"/>
      <c r="GF1583"/>
      <c r="GG1583"/>
    </row>
    <row r="1584" spans="1:189" x14ac:dyDescent="0.3">
      <c r="A1584" s="18" t="s">
        <v>1308</v>
      </c>
      <c r="B1584" s="29">
        <v>219.10000000000002</v>
      </c>
      <c r="C1584" s="29">
        <v>1</v>
      </c>
      <c r="D1584" s="29"/>
      <c r="E1584" s="29"/>
      <c r="F1584" s="29">
        <v>219.10000000000002</v>
      </c>
      <c r="G1584" s="29">
        <v>1</v>
      </c>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c r="DY1584"/>
      <c r="DZ1584"/>
      <c r="EA1584"/>
      <c r="EB1584"/>
      <c r="EC1584"/>
      <c r="ED1584"/>
      <c r="EE1584"/>
      <c r="EF1584"/>
      <c r="EG1584"/>
      <c r="EH1584"/>
      <c r="EI1584"/>
      <c r="EJ1584"/>
      <c r="EK1584"/>
      <c r="EL1584"/>
      <c r="EM1584"/>
      <c r="EN1584"/>
      <c r="EO1584"/>
      <c r="EP1584"/>
      <c r="EQ1584"/>
      <c r="ER1584"/>
      <c r="ES1584"/>
      <c r="ET1584"/>
      <c r="EU1584"/>
      <c r="EV1584"/>
      <c r="EW1584"/>
      <c r="EX1584"/>
      <c r="EY1584"/>
      <c r="EZ1584"/>
      <c r="FA1584"/>
      <c r="FB1584"/>
      <c r="FC1584"/>
      <c r="FD1584"/>
      <c r="FE1584"/>
      <c r="FF1584"/>
      <c r="FG1584"/>
      <c r="FH1584"/>
      <c r="FI1584"/>
      <c r="FJ1584"/>
      <c r="FK1584"/>
      <c r="FL1584"/>
      <c r="FM1584"/>
      <c r="FN1584"/>
      <c r="FO1584"/>
      <c r="FP1584"/>
      <c r="FQ1584"/>
      <c r="FR1584"/>
      <c r="FS1584"/>
      <c r="FT1584"/>
      <c r="FU1584"/>
      <c r="FV1584"/>
      <c r="FW1584"/>
      <c r="FX1584"/>
      <c r="FY1584"/>
      <c r="FZ1584"/>
      <c r="GA1584"/>
      <c r="GB1584"/>
      <c r="GC1584"/>
      <c r="GD1584"/>
      <c r="GE1584"/>
      <c r="GF1584"/>
      <c r="GG1584"/>
    </row>
    <row r="1585" spans="1:189" x14ac:dyDescent="0.3">
      <c r="A1585" s="18" t="s">
        <v>3509</v>
      </c>
      <c r="B1585" s="29"/>
      <c r="C1585" s="29"/>
      <c r="D1585" s="29">
        <v>219.10000000000002</v>
      </c>
      <c r="E1585" s="29">
        <v>1</v>
      </c>
      <c r="F1585" s="29">
        <v>219.10000000000002</v>
      </c>
      <c r="G1585" s="29">
        <v>1</v>
      </c>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c r="DY1585"/>
      <c r="DZ1585"/>
      <c r="EA1585"/>
      <c r="EB1585"/>
      <c r="EC1585"/>
      <c r="ED1585"/>
      <c r="EE1585"/>
      <c r="EF1585"/>
      <c r="EG1585"/>
      <c r="EH1585"/>
      <c r="EI1585"/>
      <c r="EJ1585"/>
      <c r="EK1585"/>
      <c r="EL1585"/>
      <c r="EM1585"/>
      <c r="EN1585"/>
      <c r="EO1585"/>
      <c r="EP1585"/>
      <c r="EQ1585"/>
      <c r="ER1585"/>
      <c r="ES1585"/>
      <c r="ET1585"/>
      <c r="EU1585"/>
      <c r="EV1585"/>
      <c r="EW1585"/>
      <c r="EX1585"/>
      <c r="EY1585"/>
      <c r="EZ1585"/>
      <c r="FA1585"/>
      <c r="FB1585"/>
      <c r="FC1585"/>
      <c r="FD1585"/>
      <c r="FE1585"/>
      <c r="FF1585"/>
      <c r="FG1585"/>
      <c r="FH1585"/>
      <c r="FI1585"/>
      <c r="FJ1585"/>
      <c r="FK1585"/>
      <c r="FL1585"/>
      <c r="FM1585"/>
      <c r="FN1585"/>
      <c r="FO1585"/>
      <c r="FP1585"/>
      <c r="FQ1585"/>
      <c r="FR1585"/>
      <c r="FS1585"/>
      <c r="FT1585"/>
      <c r="FU1585"/>
      <c r="FV1585"/>
      <c r="FW1585"/>
      <c r="FX1585"/>
      <c r="FY1585"/>
      <c r="FZ1585"/>
      <c r="GA1585"/>
      <c r="GB1585"/>
      <c r="GC1585"/>
      <c r="GD1585"/>
      <c r="GE1585"/>
      <c r="GF1585"/>
      <c r="GG1585"/>
    </row>
    <row r="1586" spans="1:189" x14ac:dyDescent="0.3">
      <c r="A1586" s="18" t="s">
        <v>1362</v>
      </c>
      <c r="B1586" s="29">
        <v>219.10000000000002</v>
      </c>
      <c r="C1586" s="29">
        <v>1</v>
      </c>
      <c r="D1586" s="29"/>
      <c r="E1586" s="29"/>
      <c r="F1586" s="29">
        <v>219.10000000000002</v>
      </c>
      <c r="G1586" s="29">
        <v>1</v>
      </c>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c r="DY1586"/>
      <c r="DZ1586"/>
      <c r="EA1586"/>
      <c r="EB1586"/>
      <c r="EC1586"/>
      <c r="ED1586"/>
      <c r="EE1586"/>
      <c r="EF1586"/>
      <c r="EG1586"/>
      <c r="EH1586"/>
      <c r="EI1586"/>
      <c r="EJ1586"/>
      <c r="EK1586"/>
      <c r="EL1586"/>
      <c r="EM1586"/>
      <c r="EN1586"/>
      <c r="EO1586"/>
      <c r="EP1586"/>
      <c r="EQ1586"/>
      <c r="ER1586"/>
      <c r="ES1586"/>
      <c r="ET1586"/>
      <c r="EU1586"/>
      <c r="EV1586"/>
      <c r="EW1586"/>
      <c r="EX1586"/>
      <c r="EY1586"/>
      <c r="EZ1586"/>
      <c r="FA1586"/>
      <c r="FB1586"/>
      <c r="FC1586"/>
      <c r="FD1586"/>
      <c r="FE1586"/>
      <c r="FF1586"/>
      <c r="FG1586"/>
      <c r="FH1586"/>
      <c r="FI1586"/>
      <c r="FJ1586"/>
      <c r="FK1586"/>
      <c r="FL1586"/>
      <c r="FM1586"/>
      <c r="FN1586"/>
      <c r="FO1586"/>
      <c r="FP1586"/>
      <c r="FQ1586"/>
      <c r="FR1586"/>
      <c r="FS1586"/>
      <c r="FT1586"/>
      <c r="FU1586"/>
      <c r="FV1586"/>
      <c r="FW1586"/>
      <c r="FX1586"/>
      <c r="FY1586"/>
      <c r="FZ1586"/>
      <c r="GA1586"/>
      <c r="GB1586"/>
      <c r="GC1586"/>
      <c r="GD1586"/>
      <c r="GE1586"/>
      <c r="GF1586"/>
      <c r="GG1586"/>
    </row>
    <row r="1587" spans="1:189" x14ac:dyDescent="0.3">
      <c r="A1587" s="18" t="s">
        <v>1013</v>
      </c>
      <c r="B1587" s="29">
        <v>219.10000000000002</v>
      </c>
      <c r="C1587" s="29">
        <v>1</v>
      </c>
      <c r="D1587" s="29"/>
      <c r="E1587" s="29"/>
      <c r="F1587" s="29">
        <v>219.10000000000002</v>
      </c>
      <c r="G1587" s="29">
        <v>1</v>
      </c>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c r="DY1587"/>
      <c r="DZ1587"/>
      <c r="EA1587"/>
      <c r="EB1587"/>
      <c r="EC1587"/>
      <c r="ED1587"/>
      <c r="EE1587"/>
      <c r="EF1587"/>
      <c r="EG1587"/>
      <c r="EH1587"/>
      <c r="EI1587"/>
      <c r="EJ1587"/>
      <c r="EK1587"/>
      <c r="EL1587"/>
      <c r="EM1587"/>
      <c r="EN1587"/>
      <c r="EO1587"/>
      <c r="EP1587"/>
      <c r="EQ1587"/>
      <c r="ER1587"/>
      <c r="ES1587"/>
      <c r="ET1587"/>
      <c r="EU1587"/>
      <c r="EV1587"/>
      <c r="EW1587"/>
      <c r="EX1587"/>
      <c r="EY1587"/>
      <c r="EZ1587"/>
      <c r="FA1587"/>
      <c r="FB1587"/>
      <c r="FC1587"/>
      <c r="FD1587"/>
      <c r="FE1587"/>
      <c r="FF1587"/>
      <c r="FG1587"/>
      <c r="FH1587"/>
      <c r="FI1587"/>
      <c r="FJ1587"/>
      <c r="FK1587"/>
      <c r="FL1587"/>
      <c r="FM1587"/>
      <c r="FN1587"/>
      <c r="FO1587"/>
      <c r="FP1587"/>
      <c r="FQ1587"/>
      <c r="FR1587"/>
      <c r="FS1587"/>
      <c r="FT1587"/>
      <c r="FU1587"/>
      <c r="FV1587"/>
      <c r="FW1587"/>
      <c r="FX1587"/>
      <c r="FY1587"/>
      <c r="FZ1587"/>
      <c r="GA1587"/>
      <c r="GB1587"/>
      <c r="GC1587"/>
      <c r="GD1587"/>
      <c r="GE1587"/>
      <c r="GF1587"/>
      <c r="GG1587"/>
    </row>
    <row r="1588" spans="1:189" x14ac:dyDescent="0.3">
      <c r="A1588" s="18" t="s">
        <v>1025</v>
      </c>
      <c r="B1588" s="29">
        <v>219.10000000000002</v>
      </c>
      <c r="C1588" s="29">
        <v>1</v>
      </c>
      <c r="D1588" s="29"/>
      <c r="E1588" s="29"/>
      <c r="F1588" s="29">
        <v>219.10000000000002</v>
      </c>
      <c r="G1588" s="29">
        <v>1</v>
      </c>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c r="DY1588"/>
      <c r="DZ1588"/>
      <c r="EA1588"/>
      <c r="EB1588"/>
      <c r="EC1588"/>
      <c r="ED1588"/>
      <c r="EE1588"/>
      <c r="EF1588"/>
      <c r="EG1588"/>
      <c r="EH1588"/>
      <c r="EI1588"/>
      <c r="EJ1588"/>
      <c r="EK1588"/>
      <c r="EL1588"/>
      <c r="EM1588"/>
      <c r="EN1588"/>
      <c r="EO1588"/>
      <c r="EP1588"/>
      <c r="EQ1588"/>
      <c r="ER1588"/>
      <c r="ES1588"/>
      <c r="ET1588"/>
      <c r="EU1588"/>
      <c r="EV1588"/>
      <c r="EW1588"/>
      <c r="EX1588"/>
      <c r="EY1588"/>
      <c r="EZ1588"/>
      <c r="FA1588"/>
      <c r="FB1588"/>
      <c r="FC1588"/>
      <c r="FD1588"/>
      <c r="FE1588"/>
      <c r="FF1588"/>
      <c r="FG1588"/>
      <c r="FH1588"/>
      <c r="FI1588"/>
      <c r="FJ1588"/>
      <c r="FK1588"/>
      <c r="FL1588"/>
      <c r="FM1588"/>
      <c r="FN1588"/>
      <c r="FO1588"/>
      <c r="FP1588"/>
      <c r="FQ1588"/>
      <c r="FR1588"/>
      <c r="FS1588"/>
      <c r="FT1588"/>
      <c r="FU1588"/>
      <c r="FV1588"/>
      <c r="FW1588"/>
      <c r="FX1588"/>
      <c r="FY1588"/>
      <c r="FZ1588"/>
      <c r="GA1588"/>
      <c r="GB1588"/>
      <c r="GC1588"/>
      <c r="GD1588"/>
      <c r="GE1588"/>
      <c r="GF1588"/>
      <c r="GG1588"/>
    </row>
    <row r="1589" spans="1:189" x14ac:dyDescent="0.3">
      <c r="A1589" s="18" t="s">
        <v>991</v>
      </c>
      <c r="B1589" s="29">
        <v>219.10000000000002</v>
      </c>
      <c r="C1589" s="29">
        <v>1</v>
      </c>
      <c r="D1589" s="29"/>
      <c r="E1589" s="29"/>
      <c r="F1589" s="29">
        <v>219.10000000000002</v>
      </c>
      <c r="G1589" s="29">
        <v>1</v>
      </c>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c r="DY1589"/>
      <c r="DZ1589"/>
      <c r="EA1589"/>
      <c r="EB1589"/>
      <c r="EC1589"/>
      <c r="ED1589"/>
      <c r="EE1589"/>
      <c r="EF1589"/>
      <c r="EG1589"/>
      <c r="EH1589"/>
      <c r="EI1589"/>
      <c r="EJ1589"/>
      <c r="EK1589"/>
      <c r="EL1589"/>
      <c r="EM1589"/>
      <c r="EN1589"/>
      <c r="EO1589"/>
      <c r="EP1589"/>
      <c r="EQ1589"/>
      <c r="ER1589"/>
      <c r="ES1589"/>
      <c r="ET1589"/>
      <c r="EU1589"/>
      <c r="EV1589"/>
      <c r="EW1589"/>
      <c r="EX1589"/>
      <c r="EY1589"/>
      <c r="EZ1589"/>
      <c r="FA1589"/>
      <c r="FB1589"/>
      <c r="FC1589"/>
      <c r="FD1589"/>
      <c r="FE1589"/>
      <c r="FF1589"/>
      <c r="FG1589"/>
      <c r="FH1589"/>
      <c r="FI1589"/>
      <c r="FJ1589"/>
      <c r="FK1589"/>
      <c r="FL1589"/>
      <c r="FM1589"/>
      <c r="FN1589"/>
      <c r="FO1589"/>
      <c r="FP1589"/>
      <c r="FQ1589"/>
      <c r="FR1589"/>
      <c r="FS1589"/>
      <c r="FT1589"/>
      <c r="FU1589"/>
      <c r="FV1589"/>
      <c r="FW1589"/>
      <c r="FX1589"/>
      <c r="FY1589"/>
      <c r="FZ1589"/>
      <c r="GA1589"/>
      <c r="GB1589"/>
      <c r="GC1589"/>
      <c r="GD1589"/>
      <c r="GE1589"/>
      <c r="GF1589"/>
      <c r="GG1589"/>
    </row>
    <row r="1590" spans="1:189" x14ac:dyDescent="0.3">
      <c r="A1590" s="18" t="s">
        <v>1196</v>
      </c>
      <c r="B1590" s="29">
        <v>219.10000000000002</v>
      </c>
      <c r="C1590" s="29">
        <v>1</v>
      </c>
      <c r="D1590" s="29"/>
      <c r="E1590" s="29"/>
      <c r="F1590" s="29">
        <v>219.10000000000002</v>
      </c>
      <c r="G1590" s="29">
        <v>1</v>
      </c>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c r="DY1590"/>
      <c r="DZ1590"/>
      <c r="EA1590"/>
      <c r="EB1590"/>
      <c r="EC1590"/>
      <c r="ED1590"/>
      <c r="EE1590"/>
      <c r="EF1590"/>
      <c r="EG1590"/>
      <c r="EH1590"/>
      <c r="EI1590"/>
      <c r="EJ1590"/>
      <c r="EK1590"/>
      <c r="EL1590"/>
      <c r="EM1590"/>
      <c r="EN1590"/>
      <c r="EO1590"/>
      <c r="EP1590"/>
      <c r="EQ1590"/>
      <c r="ER1590"/>
      <c r="ES1590"/>
      <c r="ET1590"/>
      <c r="EU1590"/>
      <c r="EV1590"/>
      <c r="EW1590"/>
      <c r="EX1590"/>
      <c r="EY1590"/>
      <c r="EZ1590"/>
      <c r="FA1590"/>
      <c r="FB1590"/>
      <c r="FC1590"/>
      <c r="FD1590"/>
      <c r="FE1590"/>
      <c r="FF1590"/>
      <c r="FG1590"/>
      <c r="FH1590"/>
      <c r="FI1590"/>
      <c r="FJ1590"/>
      <c r="FK1590"/>
      <c r="FL1590"/>
      <c r="FM1590"/>
      <c r="FN1590"/>
      <c r="FO1590"/>
      <c r="FP1590"/>
      <c r="FQ1590"/>
      <c r="FR1590"/>
      <c r="FS1590"/>
      <c r="FT1590"/>
      <c r="FU1590"/>
      <c r="FV1590"/>
      <c r="FW1590"/>
      <c r="FX1590"/>
      <c r="FY1590"/>
      <c r="FZ1590"/>
      <c r="GA1590"/>
      <c r="GB1590"/>
      <c r="GC1590"/>
      <c r="GD1590"/>
      <c r="GE1590"/>
      <c r="GF1590"/>
      <c r="GG1590"/>
    </row>
    <row r="1591" spans="1:189" x14ac:dyDescent="0.3">
      <c r="A1591" s="18" t="s">
        <v>2801</v>
      </c>
      <c r="B1591" s="29"/>
      <c r="C1591" s="29"/>
      <c r="D1591" s="29">
        <v>219.10000000000002</v>
      </c>
      <c r="E1591" s="29">
        <v>1</v>
      </c>
      <c r="F1591" s="29">
        <v>219.10000000000002</v>
      </c>
      <c r="G1591" s="29">
        <v>1</v>
      </c>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c r="DY1591"/>
      <c r="DZ1591"/>
      <c r="EA1591"/>
      <c r="EB1591"/>
      <c r="EC1591"/>
      <c r="ED1591"/>
      <c r="EE1591"/>
      <c r="EF1591"/>
      <c r="EG1591"/>
      <c r="EH1591"/>
      <c r="EI1591"/>
      <c r="EJ1591"/>
      <c r="EK1591"/>
      <c r="EL1591"/>
      <c r="EM1591"/>
      <c r="EN1591"/>
      <c r="EO1591"/>
      <c r="EP1591"/>
      <c r="EQ1591"/>
      <c r="ER1591"/>
      <c r="ES1591"/>
      <c r="ET1591"/>
      <c r="EU1591"/>
      <c r="EV1591"/>
      <c r="EW1591"/>
      <c r="EX1591"/>
      <c r="EY1591"/>
      <c r="EZ1591"/>
      <c r="FA1591"/>
      <c r="FB1591"/>
      <c r="FC1591"/>
      <c r="FD1591"/>
      <c r="FE1591"/>
      <c r="FF1591"/>
      <c r="FG1591"/>
      <c r="FH1591"/>
      <c r="FI1591"/>
      <c r="FJ1591"/>
      <c r="FK1591"/>
      <c r="FL1591"/>
      <c r="FM1591"/>
      <c r="FN1591"/>
      <c r="FO1591"/>
      <c r="FP1591"/>
      <c r="FQ1591"/>
      <c r="FR1591"/>
      <c r="FS1591"/>
      <c r="FT1591"/>
      <c r="FU1591"/>
      <c r="FV1591"/>
      <c r="FW1591"/>
      <c r="FX1591"/>
      <c r="FY1591"/>
      <c r="FZ1591"/>
      <c r="GA1591"/>
      <c r="GB1591"/>
      <c r="GC1591"/>
      <c r="GD1591"/>
      <c r="GE1591"/>
      <c r="GF1591"/>
      <c r="GG1591"/>
    </row>
    <row r="1592" spans="1:189" x14ac:dyDescent="0.3">
      <c r="A1592" s="18" t="s">
        <v>1029</v>
      </c>
      <c r="B1592" s="29">
        <v>219.10000000000002</v>
      </c>
      <c r="C1592" s="29">
        <v>1</v>
      </c>
      <c r="D1592" s="29"/>
      <c r="E1592" s="29"/>
      <c r="F1592" s="29">
        <v>219.10000000000002</v>
      </c>
      <c r="G1592" s="29">
        <v>1</v>
      </c>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c r="DY1592"/>
      <c r="DZ1592"/>
      <c r="EA1592"/>
      <c r="EB1592"/>
      <c r="EC1592"/>
      <c r="ED1592"/>
      <c r="EE1592"/>
      <c r="EF1592"/>
      <c r="EG1592"/>
      <c r="EH1592"/>
      <c r="EI1592"/>
      <c r="EJ1592"/>
      <c r="EK1592"/>
      <c r="EL1592"/>
      <c r="EM1592"/>
      <c r="EN1592"/>
      <c r="EO1592"/>
      <c r="EP1592"/>
      <c r="EQ1592"/>
      <c r="ER1592"/>
      <c r="ES1592"/>
      <c r="ET1592"/>
      <c r="EU1592"/>
      <c r="EV1592"/>
      <c r="EW1592"/>
      <c r="EX1592"/>
      <c r="EY1592"/>
      <c r="EZ1592"/>
      <c r="FA1592"/>
      <c r="FB1592"/>
      <c r="FC1592"/>
      <c r="FD1592"/>
      <c r="FE1592"/>
      <c r="FF1592"/>
      <c r="FG1592"/>
      <c r="FH1592"/>
      <c r="FI1592"/>
      <c r="FJ1592"/>
      <c r="FK1592"/>
      <c r="FL1592"/>
      <c r="FM1592"/>
      <c r="FN1592"/>
      <c r="FO1592"/>
      <c r="FP1592"/>
      <c r="FQ1592"/>
      <c r="FR1592"/>
      <c r="FS1592"/>
      <c r="FT1592"/>
      <c r="FU1592"/>
      <c r="FV1592"/>
      <c r="FW1592"/>
      <c r="FX1592"/>
      <c r="FY1592"/>
      <c r="FZ1592"/>
      <c r="GA1592"/>
      <c r="GB1592"/>
      <c r="GC1592"/>
      <c r="GD1592"/>
      <c r="GE1592"/>
      <c r="GF1592"/>
      <c r="GG1592"/>
    </row>
    <row r="1593" spans="1:189" x14ac:dyDescent="0.3">
      <c r="A1593" s="18" t="s">
        <v>1624</v>
      </c>
      <c r="B1593" s="29">
        <v>219.10000000000002</v>
      </c>
      <c r="C1593" s="29">
        <v>1</v>
      </c>
      <c r="D1593" s="29"/>
      <c r="E1593" s="29"/>
      <c r="F1593" s="29">
        <v>219.10000000000002</v>
      </c>
      <c r="G1593" s="29">
        <v>1</v>
      </c>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c r="DY1593"/>
      <c r="DZ1593"/>
      <c r="EA1593"/>
      <c r="EB1593"/>
      <c r="EC1593"/>
      <c r="ED1593"/>
      <c r="EE1593"/>
      <c r="EF1593"/>
      <c r="EG1593"/>
      <c r="EH1593"/>
      <c r="EI1593"/>
      <c r="EJ1593"/>
      <c r="EK1593"/>
      <c r="EL1593"/>
      <c r="EM1593"/>
      <c r="EN1593"/>
      <c r="EO1593"/>
      <c r="EP1593"/>
      <c r="EQ1593"/>
      <c r="ER1593"/>
      <c r="ES1593"/>
      <c r="ET1593"/>
      <c r="EU1593"/>
      <c r="EV1593"/>
      <c r="EW1593"/>
      <c r="EX1593"/>
      <c r="EY1593"/>
      <c r="EZ1593"/>
      <c r="FA1593"/>
      <c r="FB1593"/>
      <c r="FC1593"/>
      <c r="FD1593"/>
      <c r="FE1593"/>
      <c r="FF1593"/>
      <c r="FG1593"/>
      <c r="FH1593"/>
      <c r="FI1593"/>
      <c r="FJ1593"/>
      <c r="FK1593"/>
      <c r="FL1593"/>
      <c r="FM1593"/>
      <c r="FN1593"/>
      <c r="FO1593"/>
      <c r="FP1593"/>
      <c r="FQ1593"/>
      <c r="FR1593"/>
      <c r="FS1593"/>
      <c r="FT1593"/>
      <c r="FU1593"/>
      <c r="FV1593"/>
      <c r="FW1593"/>
      <c r="FX1593"/>
      <c r="FY1593"/>
      <c r="FZ1593"/>
      <c r="GA1593"/>
      <c r="GB1593"/>
      <c r="GC1593"/>
      <c r="GD1593"/>
      <c r="GE1593"/>
      <c r="GF1593"/>
      <c r="GG1593"/>
    </row>
    <row r="1594" spans="1:189" x14ac:dyDescent="0.3">
      <c r="A1594" s="18" t="s">
        <v>1043</v>
      </c>
      <c r="B1594" s="29">
        <v>219.10000000000002</v>
      </c>
      <c r="C1594" s="29">
        <v>1</v>
      </c>
      <c r="D1594" s="29"/>
      <c r="E1594" s="29"/>
      <c r="F1594" s="29">
        <v>219.10000000000002</v>
      </c>
      <c r="G1594" s="29">
        <v>1</v>
      </c>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c r="DY1594"/>
      <c r="DZ1594"/>
      <c r="EA1594"/>
      <c r="EB1594"/>
      <c r="EC1594"/>
      <c r="ED1594"/>
      <c r="EE1594"/>
      <c r="EF1594"/>
      <c r="EG1594"/>
      <c r="EH1594"/>
      <c r="EI1594"/>
      <c r="EJ1594"/>
      <c r="EK1594"/>
      <c r="EL1594"/>
      <c r="EM1594"/>
      <c r="EN1594"/>
      <c r="EO1594"/>
      <c r="EP1594"/>
      <c r="EQ1594"/>
      <c r="ER1594"/>
      <c r="ES1594"/>
      <c r="ET1594"/>
      <c r="EU1594"/>
      <c r="EV1594"/>
      <c r="EW1594"/>
      <c r="EX1594"/>
      <c r="EY1594"/>
      <c r="EZ1594"/>
      <c r="FA1594"/>
      <c r="FB1594"/>
      <c r="FC1594"/>
      <c r="FD1594"/>
      <c r="FE1594"/>
      <c r="FF1594"/>
      <c r="FG1594"/>
      <c r="FH1594"/>
      <c r="FI1594"/>
      <c r="FJ1594"/>
      <c r="FK1594"/>
      <c r="FL1594"/>
      <c r="FM1594"/>
      <c r="FN1594"/>
      <c r="FO1594"/>
      <c r="FP1594"/>
      <c r="FQ1594"/>
      <c r="FR1594"/>
      <c r="FS1594"/>
      <c r="FT1594"/>
      <c r="FU1594"/>
      <c r="FV1594"/>
      <c r="FW1594"/>
      <c r="FX1594"/>
      <c r="FY1594"/>
      <c r="FZ1594"/>
      <c r="GA1594"/>
      <c r="GB1594"/>
      <c r="GC1594"/>
      <c r="GD1594"/>
      <c r="GE1594"/>
      <c r="GF1594"/>
      <c r="GG1594"/>
    </row>
    <row r="1595" spans="1:189" x14ac:dyDescent="0.3">
      <c r="A1595" s="18" t="s">
        <v>1045</v>
      </c>
      <c r="B1595" s="29">
        <v>219.10000000000002</v>
      </c>
      <c r="C1595" s="29">
        <v>1</v>
      </c>
      <c r="D1595" s="29"/>
      <c r="E1595" s="29"/>
      <c r="F1595" s="29">
        <v>219.10000000000002</v>
      </c>
      <c r="G1595" s="29">
        <v>1</v>
      </c>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c r="DY1595"/>
      <c r="DZ1595"/>
      <c r="EA1595"/>
      <c r="EB1595"/>
      <c r="EC1595"/>
      <c r="ED1595"/>
      <c r="EE1595"/>
      <c r="EF1595"/>
      <c r="EG1595"/>
      <c r="EH1595"/>
      <c r="EI1595"/>
      <c r="EJ1595"/>
      <c r="EK1595"/>
      <c r="EL1595"/>
      <c r="EM1595"/>
      <c r="EN1595"/>
      <c r="EO1595"/>
      <c r="EP1595"/>
      <c r="EQ1595"/>
      <c r="ER1595"/>
      <c r="ES1595"/>
      <c r="ET1595"/>
      <c r="EU1595"/>
      <c r="EV1595"/>
      <c r="EW1595"/>
      <c r="EX1595"/>
      <c r="EY1595"/>
      <c r="EZ1595"/>
      <c r="FA1595"/>
      <c r="FB1595"/>
      <c r="FC1595"/>
      <c r="FD1595"/>
      <c r="FE1595"/>
      <c r="FF1595"/>
      <c r="FG1595"/>
      <c r="FH1595"/>
      <c r="FI1595"/>
      <c r="FJ1595"/>
      <c r="FK1595"/>
      <c r="FL1595"/>
      <c r="FM1595"/>
      <c r="FN1595"/>
      <c r="FO1595"/>
      <c r="FP1595"/>
      <c r="FQ1595"/>
      <c r="FR1595"/>
      <c r="FS1595"/>
      <c r="FT1595"/>
      <c r="FU1595"/>
      <c r="FV1595"/>
      <c r="FW1595"/>
      <c r="FX1595"/>
      <c r="FY1595"/>
      <c r="FZ1595"/>
      <c r="GA1595"/>
      <c r="GB1595"/>
      <c r="GC1595"/>
      <c r="GD1595"/>
      <c r="GE1595"/>
      <c r="GF1595"/>
      <c r="GG1595"/>
    </row>
    <row r="1596" spans="1:189" x14ac:dyDescent="0.3">
      <c r="A1596" s="18" t="s">
        <v>1194</v>
      </c>
      <c r="B1596" s="29">
        <v>219.10000000000002</v>
      </c>
      <c r="C1596" s="29">
        <v>1</v>
      </c>
      <c r="D1596" s="29"/>
      <c r="E1596" s="29"/>
      <c r="F1596" s="29">
        <v>219.10000000000002</v>
      </c>
      <c r="G1596" s="29">
        <v>1</v>
      </c>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c r="DY1596"/>
      <c r="DZ1596"/>
      <c r="EA1596"/>
      <c r="EB1596"/>
      <c r="EC1596"/>
      <c r="ED1596"/>
      <c r="EE1596"/>
      <c r="EF1596"/>
      <c r="EG1596"/>
      <c r="EH1596"/>
      <c r="EI1596"/>
      <c r="EJ1596"/>
      <c r="EK1596"/>
      <c r="EL1596"/>
      <c r="EM1596"/>
      <c r="EN1596"/>
      <c r="EO1596"/>
      <c r="EP1596"/>
      <c r="EQ1596"/>
      <c r="ER1596"/>
      <c r="ES1596"/>
      <c r="ET1596"/>
      <c r="EU1596"/>
      <c r="EV1596"/>
      <c r="EW1596"/>
      <c r="EX1596"/>
      <c r="EY1596"/>
      <c r="EZ1596"/>
      <c r="FA1596"/>
      <c r="FB1596"/>
      <c r="FC1596"/>
      <c r="FD1596"/>
      <c r="FE1596"/>
      <c r="FF1596"/>
      <c r="FG1596"/>
      <c r="FH1596"/>
      <c r="FI1596"/>
      <c r="FJ1596"/>
      <c r="FK1596"/>
      <c r="FL1596"/>
      <c r="FM1596"/>
      <c r="FN1596"/>
      <c r="FO1596"/>
      <c r="FP1596"/>
      <c r="FQ1596"/>
      <c r="FR1596"/>
      <c r="FS1596"/>
      <c r="FT1596"/>
      <c r="FU1596"/>
      <c r="FV1596"/>
      <c r="FW1596"/>
      <c r="FX1596"/>
      <c r="FY1596"/>
      <c r="FZ1596"/>
      <c r="GA1596"/>
      <c r="GB1596"/>
      <c r="GC1596"/>
      <c r="GD1596"/>
      <c r="GE1596"/>
      <c r="GF1596"/>
      <c r="GG1596"/>
    </row>
    <row r="1597" spans="1:189" x14ac:dyDescent="0.3">
      <c r="A1597" s="18" t="s">
        <v>1772</v>
      </c>
      <c r="B1597" s="29">
        <v>219.10000000000002</v>
      </c>
      <c r="C1597" s="29">
        <v>1</v>
      </c>
      <c r="D1597" s="29"/>
      <c r="E1597" s="29"/>
      <c r="F1597" s="29">
        <v>219.10000000000002</v>
      </c>
      <c r="G1597" s="29">
        <v>1</v>
      </c>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c r="DY1597"/>
      <c r="DZ1597"/>
      <c r="EA1597"/>
      <c r="EB1597"/>
      <c r="EC1597"/>
      <c r="ED1597"/>
      <c r="EE1597"/>
      <c r="EF1597"/>
      <c r="EG1597"/>
      <c r="EH1597"/>
      <c r="EI1597"/>
      <c r="EJ1597"/>
      <c r="EK1597"/>
      <c r="EL1597"/>
      <c r="EM1597"/>
      <c r="EN1597"/>
      <c r="EO1597"/>
      <c r="EP1597"/>
      <c r="EQ1597"/>
      <c r="ER1597"/>
      <c r="ES1597"/>
      <c r="ET1597"/>
      <c r="EU1597"/>
      <c r="EV1597"/>
      <c r="EW1597"/>
      <c r="EX1597"/>
      <c r="EY1597"/>
      <c r="EZ1597"/>
      <c r="FA1597"/>
      <c r="FB1597"/>
      <c r="FC1597"/>
      <c r="FD1597"/>
      <c r="FE1597"/>
      <c r="FF1597"/>
      <c r="FG1597"/>
      <c r="FH1597"/>
      <c r="FI1597"/>
      <c r="FJ1597"/>
      <c r="FK1597"/>
      <c r="FL1597"/>
      <c r="FM1597"/>
      <c r="FN1597"/>
      <c r="FO1597"/>
      <c r="FP1597"/>
      <c r="FQ1597"/>
      <c r="FR1597"/>
      <c r="FS1597"/>
      <c r="FT1597"/>
      <c r="FU1597"/>
      <c r="FV1597"/>
      <c r="FW1597"/>
      <c r="FX1597"/>
      <c r="FY1597"/>
      <c r="FZ1597"/>
      <c r="GA1597"/>
      <c r="GB1597"/>
      <c r="GC1597"/>
      <c r="GD1597"/>
      <c r="GE1597"/>
      <c r="GF1597"/>
      <c r="GG1597"/>
    </row>
    <row r="1598" spans="1:189" x14ac:dyDescent="0.3">
      <c r="A1598" s="18" t="s">
        <v>2745</v>
      </c>
      <c r="B1598" s="29"/>
      <c r="C1598" s="29"/>
      <c r="D1598" s="29">
        <v>219.10000000000002</v>
      </c>
      <c r="E1598" s="29">
        <v>1</v>
      </c>
      <c r="F1598" s="29">
        <v>219.10000000000002</v>
      </c>
      <c r="G1598" s="29">
        <v>1</v>
      </c>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c r="DY1598"/>
      <c r="DZ1598"/>
      <c r="EA1598"/>
      <c r="EB1598"/>
      <c r="EC1598"/>
      <c r="ED1598"/>
      <c r="EE1598"/>
      <c r="EF1598"/>
      <c r="EG1598"/>
      <c r="EH1598"/>
      <c r="EI1598"/>
      <c r="EJ1598"/>
      <c r="EK1598"/>
      <c r="EL1598"/>
      <c r="EM1598"/>
      <c r="EN1598"/>
      <c r="EO1598"/>
      <c r="EP1598"/>
      <c r="EQ1598"/>
      <c r="ER1598"/>
      <c r="ES1598"/>
      <c r="ET1598"/>
      <c r="EU1598"/>
      <c r="EV1598"/>
      <c r="EW1598"/>
      <c r="EX1598"/>
      <c r="EY1598"/>
      <c r="EZ1598"/>
      <c r="FA1598"/>
      <c r="FB1598"/>
      <c r="FC1598"/>
      <c r="FD1598"/>
      <c r="FE1598"/>
      <c r="FF1598"/>
      <c r="FG1598"/>
      <c r="FH1598"/>
      <c r="FI1598"/>
      <c r="FJ1598"/>
      <c r="FK1598"/>
      <c r="FL1598"/>
      <c r="FM1598"/>
      <c r="FN1598"/>
      <c r="FO1598"/>
      <c r="FP1598"/>
      <c r="FQ1598"/>
      <c r="FR1598"/>
      <c r="FS1598"/>
      <c r="FT1598"/>
      <c r="FU1598"/>
      <c r="FV1598"/>
      <c r="FW1598"/>
      <c r="FX1598"/>
      <c r="FY1598"/>
      <c r="FZ1598"/>
      <c r="GA1598"/>
      <c r="GB1598"/>
      <c r="GC1598"/>
      <c r="GD1598"/>
      <c r="GE1598"/>
      <c r="GF1598"/>
      <c r="GG1598"/>
    </row>
    <row r="1599" spans="1:189" x14ac:dyDescent="0.3">
      <c r="A1599" s="18" t="s">
        <v>1762</v>
      </c>
      <c r="B1599" s="29">
        <v>219.10000000000002</v>
      </c>
      <c r="C1599" s="29">
        <v>1</v>
      </c>
      <c r="D1599" s="29"/>
      <c r="E1599" s="29"/>
      <c r="F1599" s="29">
        <v>219.10000000000002</v>
      </c>
      <c r="G1599" s="29">
        <v>1</v>
      </c>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c r="DY1599"/>
      <c r="DZ1599"/>
      <c r="EA1599"/>
      <c r="EB1599"/>
      <c r="EC1599"/>
      <c r="ED1599"/>
      <c r="EE1599"/>
      <c r="EF1599"/>
      <c r="EG1599"/>
      <c r="EH1599"/>
      <c r="EI1599"/>
      <c r="EJ1599"/>
      <c r="EK1599"/>
      <c r="EL1599"/>
      <c r="EM1599"/>
      <c r="EN1599"/>
      <c r="EO1599"/>
      <c r="EP1599"/>
      <c r="EQ1599"/>
      <c r="ER1599"/>
      <c r="ES1599"/>
      <c r="ET1599"/>
      <c r="EU1599"/>
      <c r="EV1599"/>
      <c r="EW1599"/>
      <c r="EX1599"/>
      <c r="EY1599"/>
      <c r="EZ1599"/>
      <c r="FA1599"/>
      <c r="FB1599"/>
      <c r="FC1599"/>
      <c r="FD1599"/>
      <c r="FE1599"/>
      <c r="FF1599"/>
      <c r="FG1599"/>
      <c r="FH1599"/>
      <c r="FI1599"/>
      <c r="FJ1599"/>
      <c r="FK1599"/>
      <c r="FL1599"/>
      <c r="FM1599"/>
      <c r="FN1599"/>
      <c r="FO1599"/>
      <c r="FP1599"/>
      <c r="FQ1599"/>
      <c r="FR1599"/>
      <c r="FS1599"/>
      <c r="FT1599"/>
      <c r="FU1599"/>
      <c r="FV1599"/>
      <c r="FW1599"/>
      <c r="FX1599"/>
      <c r="FY1599"/>
      <c r="FZ1599"/>
      <c r="GA1599"/>
      <c r="GB1599"/>
      <c r="GC1599"/>
      <c r="GD1599"/>
      <c r="GE1599"/>
      <c r="GF1599"/>
      <c r="GG1599"/>
    </row>
    <row r="1600" spans="1:189" x14ac:dyDescent="0.3">
      <c r="A1600" s="18" t="s">
        <v>1760</v>
      </c>
      <c r="B1600" s="29">
        <v>219.10000000000002</v>
      </c>
      <c r="C1600" s="29">
        <v>1</v>
      </c>
      <c r="D1600" s="29"/>
      <c r="E1600" s="29"/>
      <c r="F1600" s="29">
        <v>219.10000000000002</v>
      </c>
      <c r="G1600" s="29">
        <v>1</v>
      </c>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c r="DY1600"/>
      <c r="DZ1600"/>
      <c r="EA1600"/>
      <c r="EB1600"/>
      <c r="EC1600"/>
      <c r="ED1600"/>
      <c r="EE1600"/>
      <c r="EF1600"/>
      <c r="EG1600"/>
      <c r="EH1600"/>
      <c r="EI1600"/>
      <c r="EJ1600"/>
      <c r="EK1600"/>
      <c r="EL1600"/>
      <c r="EM1600"/>
      <c r="EN1600"/>
      <c r="EO1600"/>
      <c r="EP1600"/>
      <c r="EQ1600"/>
      <c r="ER1600"/>
      <c r="ES1600"/>
      <c r="ET1600"/>
      <c r="EU1600"/>
      <c r="EV1600"/>
      <c r="EW1600"/>
      <c r="EX1600"/>
      <c r="EY1600"/>
      <c r="EZ1600"/>
      <c r="FA1600"/>
      <c r="FB1600"/>
      <c r="FC1600"/>
      <c r="FD1600"/>
      <c r="FE1600"/>
      <c r="FF1600"/>
      <c r="FG1600"/>
      <c r="FH1600"/>
      <c r="FI1600"/>
      <c r="FJ1600"/>
      <c r="FK1600"/>
      <c r="FL1600"/>
      <c r="FM1600"/>
      <c r="FN1600"/>
      <c r="FO1600"/>
      <c r="FP1600"/>
      <c r="FQ1600"/>
      <c r="FR1600"/>
      <c r="FS1600"/>
      <c r="FT1600"/>
      <c r="FU1600"/>
      <c r="FV1600"/>
      <c r="FW1600"/>
      <c r="FX1600"/>
      <c r="FY1600"/>
      <c r="FZ1600"/>
      <c r="GA1600"/>
      <c r="GB1600"/>
      <c r="GC1600"/>
      <c r="GD1600"/>
      <c r="GE1600"/>
      <c r="GF1600"/>
      <c r="GG1600"/>
    </row>
    <row r="1601" spans="1:189" x14ac:dyDescent="0.3">
      <c r="A1601" s="18" t="s">
        <v>2691</v>
      </c>
      <c r="B1601" s="29"/>
      <c r="C1601" s="29"/>
      <c r="D1601" s="29">
        <v>219.10000000000002</v>
      </c>
      <c r="E1601" s="29">
        <v>1</v>
      </c>
      <c r="F1601" s="29">
        <v>219.10000000000002</v>
      </c>
      <c r="G1601" s="29">
        <v>1</v>
      </c>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c r="DY1601"/>
      <c r="DZ1601"/>
      <c r="EA1601"/>
      <c r="EB1601"/>
      <c r="EC1601"/>
      <c r="ED1601"/>
      <c r="EE1601"/>
      <c r="EF1601"/>
      <c r="EG1601"/>
      <c r="EH1601"/>
      <c r="EI1601"/>
      <c r="EJ1601"/>
      <c r="EK1601"/>
      <c r="EL1601"/>
      <c r="EM1601"/>
      <c r="EN1601"/>
      <c r="EO1601"/>
      <c r="EP1601"/>
      <c r="EQ1601"/>
      <c r="ER1601"/>
      <c r="ES1601"/>
      <c r="ET1601"/>
      <c r="EU1601"/>
      <c r="EV1601"/>
      <c r="EW1601"/>
      <c r="EX1601"/>
      <c r="EY1601"/>
      <c r="EZ1601"/>
      <c r="FA1601"/>
      <c r="FB1601"/>
      <c r="FC1601"/>
      <c r="FD1601"/>
      <c r="FE1601"/>
      <c r="FF1601"/>
      <c r="FG1601"/>
      <c r="FH1601"/>
      <c r="FI1601"/>
      <c r="FJ1601"/>
      <c r="FK1601"/>
      <c r="FL1601"/>
      <c r="FM1601"/>
      <c r="FN1601"/>
      <c r="FO1601"/>
      <c r="FP1601"/>
      <c r="FQ1601"/>
      <c r="FR1601"/>
      <c r="FS1601"/>
      <c r="FT1601"/>
      <c r="FU1601"/>
      <c r="FV1601"/>
      <c r="FW1601"/>
      <c r="FX1601"/>
      <c r="FY1601"/>
      <c r="FZ1601"/>
      <c r="GA1601"/>
      <c r="GB1601"/>
      <c r="GC1601"/>
      <c r="GD1601"/>
      <c r="GE1601"/>
      <c r="GF1601"/>
      <c r="GG1601"/>
    </row>
    <row r="1602" spans="1:189" x14ac:dyDescent="0.3">
      <c r="A1602" s="18" t="s">
        <v>3315</v>
      </c>
      <c r="B1602" s="29"/>
      <c r="C1602" s="29"/>
      <c r="D1602" s="29">
        <v>219.10000000000002</v>
      </c>
      <c r="E1602" s="29">
        <v>1</v>
      </c>
      <c r="F1602" s="29">
        <v>219.10000000000002</v>
      </c>
      <c r="G1602" s="29">
        <v>1</v>
      </c>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c r="DY1602"/>
      <c r="DZ1602"/>
      <c r="EA1602"/>
      <c r="EB1602"/>
      <c r="EC1602"/>
      <c r="ED1602"/>
      <c r="EE1602"/>
      <c r="EF1602"/>
      <c r="EG1602"/>
      <c r="EH1602"/>
      <c r="EI1602"/>
      <c r="EJ1602"/>
      <c r="EK1602"/>
      <c r="EL1602"/>
      <c r="EM1602"/>
      <c r="EN1602"/>
      <c r="EO1602"/>
      <c r="EP1602"/>
      <c r="EQ1602"/>
      <c r="ER1602"/>
      <c r="ES1602"/>
      <c r="ET1602"/>
      <c r="EU1602"/>
      <c r="EV1602"/>
      <c r="EW1602"/>
      <c r="EX1602"/>
      <c r="EY1602"/>
      <c r="EZ1602"/>
      <c r="FA1602"/>
      <c r="FB1602"/>
      <c r="FC1602"/>
      <c r="FD1602"/>
      <c r="FE1602"/>
      <c r="FF1602"/>
      <c r="FG1602"/>
      <c r="FH1602"/>
      <c r="FI1602"/>
      <c r="FJ1602"/>
      <c r="FK1602"/>
      <c r="FL1602"/>
      <c r="FM1602"/>
      <c r="FN1602"/>
      <c r="FO1602"/>
      <c r="FP1602"/>
      <c r="FQ1602"/>
      <c r="FR1602"/>
      <c r="FS1602"/>
      <c r="FT1602"/>
      <c r="FU1602"/>
      <c r="FV1602"/>
      <c r="FW1602"/>
      <c r="FX1602"/>
      <c r="FY1602"/>
      <c r="FZ1602"/>
      <c r="GA1602"/>
      <c r="GB1602"/>
      <c r="GC1602"/>
      <c r="GD1602"/>
      <c r="GE1602"/>
      <c r="GF1602"/>
      <c r="GG1602"/>
    </row>
    <row r="1603" spans="1:189" x14ac:dyDescent="0.3">
      <c r="A1603" s="18" t="s">
        <v>2747</v>
      </c>
      <c r="B1603" s="29"/>
      <c r="C1603" s="29"/>
      <c r="D1603" s="29">
        <v>219.10000000000002</v>
      </c>
      <c r="E1603" s="29">
        <v>1</v>
      </c>
      <c r="F1603" s="29">
        <v>219.10000000000002</v>
      </c>
      <c r="G1603" s="29">
        <v>1</v>
      </c>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c r="DY1603"/>
      <c r="DZ1603"/>
      <c r="EA1603"/>
      <c r="EB1603"/>
      <c r="EC1603"/>
      <c r="ED1603"/>
      <c r="EE1603"/>
      <c r="EF1603"/>
      <c r="EG1603"/>
      <c r="EH1603"/>
      <c r="EI1603"/>
      <c r="EJ1603"/>
      <c r="EK1603"/>
      <c r="EL1603"/>
      <c r="EM1603"/>
      <c r="EN1603"/>
      <c r="EO1603"/>
      <c r="EP1603"/>
      <c r="EQ1603"/>
      <c r="ER1603"/>
      <c r="ES1603"/>
      <c r="ET1603"/>
      <c r="EU1603"/>
      <c r="EV1603"/>
      <c r="EW1603"/>
      <c r="EX1603"/>
      <c r="EY1603"/>
      <c r="EZ1603"/>
      <c r="FA1603"/>
      <c r="FB1603"/>
      <c r="FC1603"/>
      <c r="FD1603"/>
      <c r="FE1603"/>
      <c r="FF1603"/>
      <c r="FG1603"/>
      <c r="FH1603"/>
      <c r="FI1603"/>
      <c r="FJ1603"/>
      <c r="FK1603"/>
      <c r="FL1603"/>
      <c r="FM1603"/>
      <c r="FN1603"/>
      <c r="FO1603"/>
      <c r="FP1603"/>
      <c r="FQ1603"/>
      <c r="FR1603"/>
      <c r="FS1603"/>
      <c r="FT1603"/>
      <c r="FU1603"/>
      <c r="FV1603"/>
      <c r="FW1603"/>
      <c r="FX1603"/>
      <c r="FY1603"/>
      <c r="FZ1603"/>
      <c r="GA1603"/>
      <c r="GB1603"/>
      <c r="GC1603"/>
      <c r="GD1603"/>
      <c r="GE1603"/>
      <c r="GF1603"/>
      <c r="GG1603"/>
    </row>
    <row r="1604" spans="1:189" x14ac:dyDescent="0.3">
      <c r="A1604" s="18" t="s">
        <v>5422</v>
      </c>
      <c r="B1604" s="29"/>
      <c r="C1604" s="29"/>
      <c r="D1604" s="29">
        <v>219.10000000000002</v>
      </c>
      <c r="E1604" s="29">
        <v>1</v>
      </c>
      <c r="F1604" s="29">
        <v>219.10000000000002</v>
      </c>
      <c r="G1604" s="29">
        <v>1</v>
      </c>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c r="DY1604"/>
      <c r="DZ1604"/>
      <c r="EA1604"/>
      <c r="EB1604"/>
      <c r="EC1604"/>
      <c r="ED1604"/>
      <c r="EE1604"/>
      <c r="EF1604"/>
      <c r="EG1604"/>
      <c r="EH1604"/>
      <c r="EI1604"/>
      <c r="EJ1604"/>
      <c r="EK1604"/>
      <c r="EL1604"/>
      <c r="EM1604"/>
      <c r="EN1604"/>
      <c r="EO1604"/>
      <c r="EP1604"/>
      <c r="EQ1604"/>
      <c r="ER1604"/>
      <c r="ES1604"/>
      <c r="ET1604"/>
      <c r="EU1604"/>
      <c r="EV1604"/>
      <c r="EW1604"/>
      <c r="EX1604"/>
      <c r="EY1604"/>
      <c r="EZ1604"/>
      <c r="FA1604"/>
      <c r="FB1604"/>
      <c r="FC1604"/>
      <c r="FD1604"/>
      <c r="FE1604"/>
      <c r="FF1604"/>
      <c r="FG1604"/>
      <c r="FH1604"/>
      <c r="FI1604"/>
      <c r="FJ1604"/>
      <c r="FK1604"/>
      <c r="FL1604"/>
      <c r="FM1604"/>
      <c r="FN1604"/>
      <c r="FO1604"/>
      <c r="FP1604"/>
      <c r="FQ1604"/>
      <c r="FR1604"/>
      <c r="FS1604"/>
      <c r="FT1604"/>
      <c r="FU1604"/>
      <c r="FV1604"/>
      <c r="FW1604"/>
      <c r="FX1604"/>
      <c r="FY1604"/>
      <c r="FZ1604"/>
      <c r="GA1604"/>
      <c r="GB1604"/>
      <c r="GC1604"/>
      <c r="GD1604"/>
      <c r="GE1604"/>
      <c r="GF1604"/>
      <c r="GG1604"/>
    </row>
    <row r="1605" spans="1:189" x14ac:dyDescent="0.3">
      <c r="A1605" s="18" t="s">
        <v>5405</v>
      </c>
      <c r="B1605" s="29"/>
      <c r="C1605" s="29"/>
      <c r="D1605" s="29">
        <v>219.10000000000002</v>
      </c>
      <c r="E1605" s="29">
        <v>1</v>
      </c>
      <c r="F1605" s="29">
        <v>219.10000000000002</v>
      </c>
      <c r="G1605" s="29">
        <v>1</v>
      </c>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c r="DY1605"/>
      <c r="DZ1605"/>
      <c r="EA1605"/>
      <c r="EB1605"/>
      <c r="EC1605"/>
      <c r="ED1605"/>
      <c r="EE1605"/>
      <c r="EF1605"/>
      <c r="EG1605"/>
      <c r="EH1605"/>
      <c r="EI1605"/>
      <c r="EJ1605"/>
      <c r="EK1605"/>
      <c r="EL1605"/>
      <c r="EM1605"/>
      <c r="EN1605"/>
      <c r="EO1605"/>
      <c r="EP1605"/>
      <c r="EQ1605"/>
      <c r="ER1605"/>
      <c r="ES1605"/>
      <c r="ET1605"/>
      <c r="EU1605"/>
      <c r="EV1605"/>
      <c r="EW1605"/>
      <c r="EX1605"/>
      <c r="EY1605"/>
      <c r="EZ1605"/>
      <c r="FA1605"/>
      <c r="FB1605"/>
      <c r="FC1605"/>
      <c r="FD1605"/>
      <c r="FE1605"/>
      <c r="FF1605"/>
      <c r="FG1605"/>
      <c r="FH1605"/>
      <c r="FI1605"/>
      <c r="FJ1605"/>
      <c r="FK1605"/>
      <c r="FL1605"/>
      <c r="FM1605"/>
      <c r="FN1605"/>
      <c r="FO1605"/>
      <c r="FP1605"/>
      <c r="FQ1605"/>
      <c r="FR1605"/>
      <c r="FS1605"/>
      <c r="FT1605"/>
      <c r="FU1605"/>
      <c r="FV1605"/>
      <c r="FW1605"/>
      <c r="FX1605"/>
      <c r="FY1605"/>
      <c r="FZ1605"/>
      <c r="GA1605"/>
      <c r="GB1605"/>
      <c r="GC1605"/>
      <c r="GD1605"/>
      <c r="GE1605"/>
      <c r="GF1605"/>
      <c r="GG1605"/>
    </row>
    <row r="1606" spans="1:189" x14ac:dyDescent="0.3">
      <c r="A1606" s="18" t="s">
        <v>3317</v>
      </c>
      <c r="B1606" s="29"/>
      <c r="C1606" s="29"/>
      <c r="D1606" s="29">
        <v>219.10000000000002</v>
      </c>
      <c r="E1606" s="29">
        <v>1</v>
      </c>
      <c r="F1606" s="29">
        <v>219.10000000000002</v>
      </c>
      <c r="G1606" s="29">
        <v>1</v>
      </c>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c r="DY1606"/>
      <c r="DZ1606"/>
      <c r="EA1606"/>
      <c r="EB1606"/>
      <c r="EC1606"/>
      <c r="ED1606"/>
      <c r="EE1606"/>
      <c r="EF1606"/>
      <c r="EG1606"/>
      <c r="EH1606"/>
      <c r="EI1606"/>
      <c r="EJ1606"/>
      <c r="EK1606"/>
      <c r="EL1606"/>
      <c r="EM1606"/>
      <c r="EN1606"/>
      <c r="EO1606"/>
      <c r="EP1606"/>
      <c r="EQ1606"/>
      <c r="ER1606"/>
      <c r="ES1606"/>
      <c r="ET1606"/>
      <c r="EU1606"/>
      <c r="EV1606"/>
      <c r="EW1606"/>
      <c r="EX1606"/>
      <c r="EY1606"/>
      <c r="EZ1606"/>
      <c r="FA1606"/>
      <c r="FB1606"/>
      <c r="FC1606"/>
      <c r="FD1606"/>
      <c r="FE1606"/>
      <c r="FF1606"/>
      <c r="FG1606"/>
      <c r="FH1606"/>
      <c r="FI1606"/>
      <c r="FJ1606"/>
      <c r="FK1606"/>
      <c r="FL1606"/>
      <c r="FM1606"/>
      <c r="FN1606"/>
      <c r="FO1606"/>
      <c r="FP1606"/>
      <c r="FQ1606"/>
      <c r="FR1606"/>
      <c r="FS1606"/>
      <c r="FT1606"/>
      <c r="FU1606"/>
      <c r="FV1606"/>
      <c r="FW1606"/>
      <c r="FX1606"/>
      <c r="FY1606"/>
      <c r="FZ1606"/>
      <c r="GA1606"/>
      <c r="GB1606"/>
      <c r="GC1606"/>
      <c r="GD1606"/>
      <c r="GE1606"/>
      <c r="GF1606"/>
      <c r="GG1606"/>
    </row>
    <row r="1607" spans="1:189" x14ac:dyDescent="0.3">
      <c r="A1607" s="18" t="s">
        <v>2400</v>
      </c>
      <c r="B1607" s="29"/>
      <c r="C1607" s="29"/>
      <c r="D1607" s="29">
        <v>219.10000000000002</v>
      </c>
      <c r="E1607" s="29">
        <v>1</v>
      </c>
      <c r="F1607" s="29">
        <v>219.10000000000002</v>
      </c>
      <c r="G1607" s="29">
        <v>1</v>
      </c>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c r="DY1607"/>
      <c r="DZ1607"/>
      <c r="EA1607"/>
      <c r="EB1607"/>
      <c r="EC1607"/>
      <c r="ED1607"/>
      <c r="EE1607"/>
      <c r="EF1607"/>
      <c r="EG1607"/>
      <c r="EH1607"/>
      <c r="EI1607"/>
      <c r="EJ1607"/>
      <c r="EK1607"/>
      <c r="EL1607"/>
      <c r="EM1607"/>
      <c r="EN1607"/>
      <c r="EO1607"/>
      <c r="EP1607"/>
      <c r="EQ1607"/>
      <c r="ER1607"/>
      <c r="ES1607"/>
      <c r="ET1607"/>
      <c r="EU1607"/>
      <c r="EV1607"/>
      <c r="EW1607"/>
      <c r="EX1607"/>
      <c r="EY1607"/>
      <c r="EZ1607"/>
      <c r="FA1607"/>
      <c r="FB1607"/>
      <c r="FC1607"/>
      <c r="FD1607"/>
      <c r="FE1607"/>
      <c r="FF1607"/>
      <c r="FG1607"/>
      <c r="FH1607"/>
      <c r="FI1607"/>
      <c r="FJ1607"/>
      <c r="FK1607"/>
      <c r="FL1607"/>
      <c r="FM1607"/>
      <c r="FN1607"/>
      <c r="FO1607"/>
      <c r="FP1607"/>
      <c r="FQ1607"/>
      <c r="FR1607"/>
      <c r="FS1607"/>
      <c r="FT1607"/>
      <c r="FU1607"/>
      <c r="FV1607"/>
      <c r="FW1607"/>
      <c r="FX1607"/>
      <c r="FY1607"/>
      <c r="FZ1607"/>
      <c r="GA1607"/>
      <c r="GB1607"/>
      <c r="GC1607"/>
      <c r="GD1607"/>
      <c r="GE1607"/>
      <c r="GF1607"/>
      <c r="GG1607"/>
    </row>
    <row r="1608" spans="1:189" x14ac:dyDescent="0.3">
      <c r="A1608" s="18" t="s">
        <v>2382</v>
      </c>
      <c r="B1608" s="29"/>
      <c r="C1608" s="29"/>
      <c r="D1608" s="29">
        <v>219.10000000000002</v>
      </c>
      <c r="E1608" s="29">
        <v>1</v>
      </c>
      <c r="F1608" s="29">
        <v>219.10000000000002</v>
      </c>
      <c r="G1608" s="29">
        <v>1</v>
      </c>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c r="DY1608"/>
      <c r="DZ1608"/>
      <c r="EA1608"/>
      <c r="EB1608"/>
      <c r="EC1608"/>
      <c r="ED1608"/>
      <c r="EE1608"/>
      <c r="EF1608"/>
      <c r="EG1608"/>
      <c r="EH1608"/>
      <c r="EI1608"/>
      <c r="EJ1608"/>
      <c r="EK1608"/>
      <c r="EL1608"/>
      <c r="EM1608"/>
      <c r="EN1608"/>
      <c r="EO1608"/>
      <c r="EP1608"/>
      <c r="EQ1608"/>
      <c r="ER1608"/>
      <c r="ES1608"/>
      <c r="ET1608"/>
      <c r="EU1608"/>
      <c r="EV1608"/>
      <c r="EW1608"/>
      <c r="EX1608"/>
      <c r="EY1608"/>
      <c r="EZ1608"/>
      <c r="FA1608"/>
      <c r="FB1608"/>
      <c r="FC1608"/>
      <c r="FD1608"/>
      <c r="FE1608"/>
      <c r="FF1608"/>
      <c r="FG1608"/>
      <c r="FH1608"/>
      <c r="FI1608"/>
      <c r="FJ1608"/>
      <c r="FK1608"/>
      <c r="FL1608"/>
      <c r="FM1608"/>
      <c r="FN1608"/>
      <c r="FO1608"/>
      <c r="FP1608"/>
      <c r="FQ1608"/>
      <c r="FR1608"/>
      <c r="FS1608"/>
      <c r="FT1608"/>
      <c r="FU1608"/>
      <c r="FV1608"/>
      <c r="FW1608"/>
      <c r="FX1608"/>
      <c r="FY1608"/>
      <c r="FZ1608"/>
      <c r="GA1608"/>
      <c r="GB1608"/>
      <c r="GC1608"/>
      <c r="GD1608"/>
      <c r="GE1608"/>
      <c r="GF1608"/>
      <c r="GG1608"/>
    </row>
    <row r="1609" spans="1:189" x14ac:dyDescent="0.3">
      <c r="A1609" s="18" t="s">
        <v>1794</v>
      </c>
      <c r="B1609" s="29">
        <v>219.10000000000002</v>
      </c>
      <c r="C1609" s="29">
        <v>1</v>
      </c>
      <c r="D1609" s="29"/>
      <c r="E1609" s="29"/>
      <c r="F1609" s="29">
        <v>219.10000000000002</v>
      </c>
      <c r="G1609" s="29">
        <v>1</v>
      </c>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c r="DY1609"/>
      <c r="DZ1609"/>
      <c r="EA1609"/>
      <c r="EB1609"/>
      <c r="EC1609"/>
      <c r="ED1609"/>
      <c r="EE1609"/>
      <c r="EF1609"/>
      <c r="EG1609"/>
      <c r="EH1609"/>
      <c r="EI1609"/>
      <c r="EJ1609"/>
      <c r="EK1609"/>
      <c r="EL1609"/>
      <c r="EM1609"/>
      <c r="EN1609"/>
      <c r="EO1609"/>
      <c r="EP1609"/>
      <c r="EQ1609"/>
      <c r="ER1609"/>
      <c r="ES1609"/>
      <c r="ET1609"/>
      <c r="EU1609"/>
      <c r="EV1609"/>
      <c r="EW1609"/>
      <c r="EX1609"/>
      <c r="EY1609"/>
      <c r="EZ1609"/>
      <c r="FA1609"/>
      <c r="FB1609"/>
      <c r="FC1609"/>
      <c r="FD1609"/>
      <c r="FE1609"/>
      <c r="FF1609"/>
      <c r="FG1609"/>
      <c r="FH1609"/>
      <c r="FI1609"/>
      <c r="FJ1609"/>
      <c r="FK1609"/>
      <c r="FL1609"/>
      <c r="FM1609"/>
      <c r="FN1609"/>
      <c r="FO1609"/>
      <c r="FP1609"/>
      <c r="FQ1609"/>
      <c r="FR1609"/>
      <c r="FS1609"/>
      <c r="FT1609"/>
      <c r="FU1609"/>
      <c r="FV1609"/>
      <c r="FW1609"/>
      <c r="FX1609"/>
      <c r="FY1609"/>
      <c r="FZ1609"/>
      <c r="GA1609"/>
      <c r="GB1609"/>
      <c r="GC1609"/>
      <c r="GD1609"/>
      <c r="GE1609"/>
      <c r="GF1609"/>
      <c r="GG1609"/>
    </row>
    <row r="1610" spans="1:189" x14ac:dyDescent="0.3">
      <c r="A1610" s="18" t="s">
        <v>2418</v>
      </c>
      <c r="B1610" s="29"/>
      <c r="C1610" s="29"/>
      <c r="D1610" s="29">
        <v>219.10000000000002</v>
      </c>
      <c r="E1610" s="29">
        <v>1</v>
      </c>
      <c r="F1610" s="29">
        <v>219.10000000000002</v>
      </c>
      <c r="G1610" s="29">
        <v>1</v>
      </c>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c r="DY1610"/>
      <c r="DZ1610"/>
      <c r="EA1610"/>
      <c r="EB1610"/>
      <c r="EC1610"/>
      <c r="ED1610"/>
      <c r="EE1610"/>
      <c r="EF1610"/>
      <c r="EG1610"/>
      <c r="EH1610"/>
      <c r="EI1610"/>
      <c r="EJ1610"/>
      <c r="EK1610"/>
      <c r="EL1610"/>
      <c r="EM1610"/>
      <c r="EN1610"/>
      <c r="EO1610"/>
      <c r="EP1610"/>
      <c r="EQ1610"/>
      <c r="ER1610"/>
      <c r="ES1610"/>
      <c r="ET1610"/>
      <c r="EU1610"/>
      <c r="EV1610"/>
      <c r="EW1610"/>
      <c r="EX1610"/>
      <c r="EY1610"/>
      <c r="EZ1610"/>
      <c r="FA1610"/>
      <c r="FB1610"/>
      <c r="FC1610"/>
      <c r="FD1610"/>
      <c r="FE1610"/>
      <c r="FF1610"/>
      <c r="FG1610"/>
      <c r="FH1610"/>
      <c r="FI1610"/>
      <c r="FJ1610"/>
      <c r="FK1610"/>
      <c r="FL1610"/>
      <c r="FM1610"/>
      <c r="FN1610"/>
      <c r="FO1610"/>
      <c r="FP1610"/>
      <c r="FQ1610"/>
      <c r="FR1610"/>
      <c r="FS1610"/>
      <c r="FT1610"/>
      <c r="FU1610"/>
      <c r="FV1610"/>
      <c r="FW1610"/>
      <c r="FX1610"/>
      <c r="FY1610"/>
      <c r="FZ1610"/>
      <c r="GA1610"/>
      <c r="GB1610"/>
      <c r="GC1610"/>
      <c r="GD1610"/>
      <c r="GE1610"/>
      <c r="GF1610"/>
      <c r="GG1610"/>
    </row>
    <row r="1611" spans="1:189" x14ac:dyDescent="0.3">
      <c r="A1611" s="18" t="s">
        <v>2444</v>
      </c>
      <c r="B1611" s="29"/>
      <c r="C1611" s="29"/>
      <c r="D1611" s="29">
        <v>219.10000000000002</v>
      </c>
      <c r="E1611" s="29">
        <v>1</v>
      </c>
      <c r="F1611" s="29">
        <v>219.10000000000002</v>
      </c>
      <c r="G1611" s="29">
        <v>1</v>
      </c>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c r="DY1611"/>
      <c r="DZ1611"/>
      <c r="EA1611"/>
      <c r="EB1611"/>
      <c r="EC1611"/>
      <c r="ED1611"/>
      <c r="EE1611"/>
      <c r="EF1611"/>
      <c r="EG1611"/>
      <c r="EH1611"/>
      <c r="EI1611"/>
      <c r="EJ1611"/>
      <c r="EK1611"/>
      <c r="EL1611"/>
      <c r="EM1611"/>
      <c r="EN1611"/>
      <c r="EO1611"/>
      <c r="EP1611"/>
      <c r="EQ1611"/>
      <c r="ER1611"/>
      <c r="ES1611"/>
      <c r="ET1611"/>
      <c r="EU1611"/>
      <c r="EV1611"/>
      <c r="EW1611"/>
      <c r="EX1611"/>
      <c r="EY1611"/>
      <c r="EZ1611"/>
      <c r="FA1611"/>
      <c r="FB1611"/>
      <c r="FC1611"/>
      <c r="FD1611"/>
      <c r="FE1611"/>
      <c r="FF1611"/>
      <c r="FG1611"/>
      <c r="FH1611"/>
      <c r="FI1611"/>
      <c r="FJ1611"/>
      <c r="FK1611"/>
      <c r="FL1611"/>
      <c r="FM1611"/>
      <c r="FN1611"/>
      <c r="FO1611"/>
      <c r="FP1611"/>
      <c r="FQ1611"/>
      <c r="FR1611"/>
      <c r="FS1611"/>
      <c r="FT1611"/>
      <c r="FU1611"/>
      <c r="FV1611"/>
      <c r="FW1611"/>
      <c r="FX1611"/>
      <c r="FY1611"/>
      <c r="FZ1611"/>
      <c r="GA1611"/>
      <c r="GB1611"/>
      <c r="GC1611"/>
      <c r="GD1611"/>
      <c r="GE1611"/>
      <c r="GF1611"/>
      <c r="GG1611"/>
    </row>
    <row r="1612" spans="1:189" x14ac:dyDescent="0.3">
      <c r="A1612" s="18" t="s">
        <v>2458</v>
      </c>
      <c r="B1612" s="29"/>
      <c r="C1612" s="29"/>
      <c r="D1612" s="29">
        <v>219.10000000000002</v>
      </c>
      <c r="E1612" s="29">
        <v>1</v>
      </c>
      <c r="F1612" s="29">
        <v>219.10000000000002</v>
      </c>
      <c r="G1612" s="29">
        <v>1</v>
      </c>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c r="DY1612"/>
      <c r="DZ1612"/>
      <c r="EA1612"/>
      <c r="EB1612"/>
      <c r="EC1612"/>
      <c r="ED1612"/>
      <c r="EE1612"/>
      <c r="EF1612"/>
      <c r="EG1612"/>
      <c r="EH1612"/>
      <c r="EI1612"/>
      <c r="EJ1612"/>
      <c r="EK1612"/>
      <c r="EL1612"/>
      <c r="EM1612"/>
      <c r="EN1612"/>
      <c r="EO1612"/>
      <c r="EP1612"/>
      <c r="EQ1612"/>
      <c r="ER1612"/>
      <c r="ES1612"/>
      <c r="ET1612"/>
      <c r="EU1612"/>
      <c r="EV1612"/>
      <c r="EW1612"/>
      <c r="EX1612"/>
      <c r="EY1612"/>
      <c r="EZ1612"/>
      <c r="FA1612"/>
      <c r="FB1612"/>
      <c r="FC1612"/>
      <c r="FD1612"/>
      <c r="FE1612"/>
      <c r="FF1612"/>
      <c r="FG1612"/>
      <c r="FH1612"/>
      <c r="FI1612"/>
      <c r="FJ1612"/>
      <c r="FK1612"/>
      <c r="FL1612"/>
      <c r="FM1612"/>
      <c r="FN1612"/>
      <c r="FO1612"/>
      <c r="FP1612"/>
      <c r="FQ1612"/>
      <c r="FR1612"/>
      <c r="FS1612"/>
      <c r="FT1612"/>
      <c r="FU1612"/>
      <c r="FV1612"/>
      <c r="FW1612"/>
      <c r="FX1612"/>
      <c r="FY1612"/>
      <c r="FZ1612"/>
      <c r="GA1612"/>
      <c r="GB1612"/>
      <c r="GC1612"/>
      <c r="GD1612"/>
      <c r="GE1612"/>
      <c r="GF1612"/>
      <c r="GG1612"/>
    </row>
    <row r="1613" spans="1:189" x14ac:dyDescent="0.3">
      <c r="A1613" s="18" t="s">
        <v>2460</v>
      </c>
      <c r="B1613" s="29"/>
      <c r="C1613" s="29"/>
      <c r="D1613" s="29">
        <v>219.10000000000002</v>
      </c>
      <c r="E1613" s="29">
        <v>1</v>
      </c>
      <c r="F1613" s="29">
        <v>219.10000000000002</v>
      </c>
      <c r="G1613" s="29">
        <v>1</v>
      </c>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c r="DY1613"/>
      <c r="DZ1613"/>
      <c r="EA1613"/>
      <c r="EB1613"/>
      <c r="EC1613"/>
      <c r="ED1613"/>
      <c r="EE1613"/>
      <c r="EF1613"/>
      <c r="EG1613"/>
      <c r="EH1613"/>
      <c r="EI1613"/>
      <c r="EJ1613"/>
      <c r="EK1613"/>
      <c r="EL1613"/>
      <c r="EM1613"/>
      <c r="EN1613"/>
      <c r="EO1613"/>
      <c r="EP1613"/>
      <c r="EQ1613"/>
      <c r="ER1613"/>
      <c r="ES1613"/>
      <c r="ET1613"/>
      <c r="EU1613"/>
      <c r="EV1613"/>
      <c r="EW1613"/>
      <c r="EX1613"/>
      <c r="EY1613"/>
      <c r="EZ1613"/>
      <c r="FA1613"/>
      <c r="FB1613"/>
      <c r="FC1613"/>
      <c r="FD1613"/>
      <c r="FE1613"/>
      <c r="FF1613"/>
      <c r="FG1613"/>
      <c r="FH1613"/>
      <c r="FI1613"/>
      <c r="FJ1613"/>
      <c r="FK1613"/>
      <c r="FL1613"/>
      <c r="FM1613"/>
      <c r="FN1613"/>
      <c r="FO1613"/>
      <c r="FP1613"/>
      <c r="FQ1613"/>
      <c r="FR1613"/>
      <c r="FS1613"/>
      <c r="FT1613"/>
      <c r="FU1613"/>
      <c r="FV1613"/>
      <c r="FW1613"/>
      <c r="FX1613"/>
      <c r="FY1613"/>
      <c r="FZ1613"/>
      <c r="GA1613"/>
      <c r="GB1613"/>
      <c r="GC1613"/>
      <c r="GD1613"/>
      <c r="GE1613"/>
      <c r="GF1613"/>
      <c r="GG1613"/>
    </row>
    <row r="1614" spans="1:189" x14ac:dyDescent="0.3">
      <c r="A1614" s="18" t="s">
        <v>5155</v>
      </c>
      <c r="B1614" s="29"/>
      <c r="C1614" s="29"/>
      <c r="D1614" s="29">
        <v>219.10000000000002</v>
      </c>
      <c r="E1614" s="29">
        <v>1</v>
      </c>
      <c r="F1614" s="29">
        <v>219.10000000000002</v>
      </c>
      <c r="G1614" s="29">
        <v>1</v>
      </c>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c r="DY1614"/>
      <c r="DZ1614"/>
      <c r="EA1614"/>
      <c r="EB1614"/>
      <c r="EC1614"/>
      <c r="ED1614"/>
      <c r="EE1614"/>
      <c r="EF1614"/>
      <c r="EG1614"/>
      <c r="EH1614"/>
      <c r="EI1614"/>
      <c r="EJ1614"/>
      <c r="EK1614"/>
      <c r="EL1614"/>
      <c r="EM1614"/>
      <c r="EN1614"/>
      <c r="EO1614"/>
      <c r="EP1614"/>
      <c r="EQ1614"/>
      <c r="ER1614"/>
      <c r="ES1614"/>
      <c r="ET1614"/>
      <c r="EU1614"/>
      <c r="EV1614"/>
      <c r="EW1614"/>
      <c r="EX1614"/>
      <c r="EY1614"/>
      <c r="EZ1614"/>
      <c r="FA1614"/>
      <c r="FB1614"/>
      <c r="FC1614"/>
      <c r="FD1614"/>
      <c r="FE1614"/>
      <c r="FF1614"/>
      <c r="FG1614"/>
      <c r="FH1614"/>
      <c r="FI1614"/>
      <c r="FJ1614"/>
      <c r="FK1614"/>
      <c r="FL1614"/>
      <c r="FM1614"/>
      <c r="FN1614"/>
      <c r="FO1614"/>
      <c r="FP1614"/>
      <c r="FQ1614"/>
      <c r="FR1614"/>
      <c r="FS1614"/>
      <c r="FT1614"/>
      <c r="FU1614"/>
      <c r="FV1614"/>
      <c r="FW1614"/>
      <c r="FX1614"/>
      <c r="FY1614"/>
      <c r="FZ1614"/>
      <c r="GA1614"/>
      <c r="GB1614"/>
      <c r="GC1614"/>
      <c r="GD1614"/>
      <c r="GE1614"/>
      <c r="GF1614"/>
      <c r="GG1614"/>
    </row>
    <row r="1615" spans="1:189" x14ac:dyDescent="0.3">
      <c r="A1615" s="18" t="s">
        <v>1430</v>
      </c>
      <c r="B1615" s="29">
        <v>218.73000000000002</v>
      </c>
      <c r="C1615" s="29">
        <v>1</v>
      </c>
      <c r="D1615" s="29"/>
      <c r="E1615" s="29"/>
      <c r="F1615" s="29">
        <v>218.73000000000002</v>
      </c>
      <c r="G1615" s="29">
        <v>1</v>
      </c>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c r="DY1615"/>
      <c r="DZ1615"/>
      <c r="EA1615"/>
      <c r="EB1615"/>
      <c r="EC1615"/>
      <c r="ED1615"/>
      <c r="EE1615"/>
      <c r="EF1615"/>
      <c r="EG1615"/>
      <c r="EH1615"/>
      <c r="EI1615"/>
      <c r="EJ1615"/>
      <c r="EK1615"/>
      <c r="EL1615"/>
      <c r="EM1615"/>
      <c r="EN1615"/>
      <c r="EO1615"/>
      <c r="EP1615"/>
      <c r="EQ1615"/>
      <c r="ER1615"/>
      <c r="ES1615"/>
      <c r="ET1615"/>
      <c r="EU1615"/>
      <c r="EV1615"/>
      <c r="EW1615"/>
      <c r="EX1615"/>
      <c r="EY1615"/>
      <c r="EZ1615"/>
      <c r="FA1615"/>
      <c r="FB1615"/>
      <c r="FC1615"/>
      <c r="FD1615"/>
      <c r="FE1615"/>
      <c r="FF1615"/>
      <c r="FG1615"/>
      <c r="FH1615"/>
      <c r="FI1615"/>
      <c r="FJ1615"/>
      <c r="FK1615"/>
      <c r="FL1615"/>
      <c r="FM1615"/>
      <c r="FN1615"/>
      <c r="FO1615"/>
      <c r="FP1615"/>
      <c r="FQ1615"/>
      <c r="FR1615"/>
      <c r="FS1615"/>
      <c r="FT1615"/>
      <c r="FU1615"/>
      <c r="FV1615"/>
      <c r="FW1615"/>
      <c r="FX1615"/>
      <c r="FY1615"/>
      <c r="FZ1615"/>
      <c r="GA1615"/>
      <c r="GB1615"/>
      <c r="GC1615"/>
      <c r="GD1615"/>
      <c r="GE1615"/>
      <c r="GF1615"/>
      <c r="GG1615"/>
    </row>
    <row r="1616" spans="1:189" x14ac:dyDescent="0.3">
      <c r="A1616" s="18" t="s">
        <v>2590</v>
      </c>
      <c r="B1616" s="29"/>
      <c r="C1616" s="29"/>
      <c r="D1616" s="29">
        <v>218.73000000000002</v>
      </c>
      <c r="E1616" s="29">
        <v>1</v>
      </c>
      <c r="F1616" s="29">
        <v>218.73000000000002</v>
      </c>
      <c r="G1616" s="29">
        <v>1</v>
      </c>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c r="DY1616"/>
      <c r="DZ1616"/>
      <c r="EA1616"/>
      <c r="EB1616"/>
      <c r="EC1616"/>
      <c r="ED1616"/>
      <c r="EE1616"/>
      <c r="EF1616"/>
      <c r="EG1616"/>
      <c r="EH1616"/>
      <c r="EI1616"/>
      <c r="EJ1616"/>
      <c r="EK1616"/>
      <c r="EL1616"/>
      <c r="EM1616"/>
      <c r="EN1616"/>
      <c r="EO1616"/>
      <c r="EP1616"/>
      <c r="EQ1616"/>
      <c r="ER1616"/>
      <c r="ES1616"/>
      <c r="ET1616"/>
      <c r="EU1616"/>
      <c r="EV1616"/>
      <c r="EW1616"/>
      <c r="EX1616"/>
      <c r="EY1616"/>
      <c r="EZ1616"/>
      <c r="FA1616"/>
      <c r="FB1616"/>
      <c r="FC1616"/>
      <c r="FD1616"/>
      <c r="FE1616"/>
      <c r="FF1616"/>
      <c r="FG1616"/>
      <c r="FH1616"/>
      <c r="FI1616"/>
      <c r="FJ1616"/>
      <c r="FK1616"/>
      <c r="FL1616"/>
      <c r="FM1616"/>
      <c r="FN1616"/>
      <c r="FO1616"/>
      <c r="FP1616"/>
      <c r="FQ1616"/>
      <c r="FR1616"/>
      <c r="FS1616"/>
      <c r="FT1616"/>
      <c r="FU1616"/>
      <c r="FV1616"/>
      <c r="FW1616"/>
      <c r="FX1616"/>
      <c r="FY1616"/>
      <c r="FZ1616"/>
      <c r="GA1616"/>
      <c r="GB1616"/>
      <c r="GC1616"/>
      <c r="GD1616"/>
      <c r="GE1616"/>
      <c r="GF1616"/>
      <c r="GG1616"/>
    </row>
    <row r="1617" spans="1:189" x14ac:dyDescent="0.3">
      <c r="A1617" s="18" t="s">
        <v>3413</v>
      </c>
      <c r="B1617" s="29"/>
      <c r="C1617" s="29"/>
      <c r="D1617" s="29">
        <v>218.73000000000002</v>
      </c>
      <c r="E1617" s="29">
        <v>1</v>
      </c>
      <c r="F1617" s="29">
        <v>218.73000000000002</v>
      </c>
      <c r="G1617" s="29">
        <v>1</v>
      </c>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c r="DY1617"/>
      <c r="DZ1617"/>
      <c r="EA1617"/>
      <c r="EB1617"/>
      <c r="EC1617"/>
      <c r="ED1617"/>
      <c r="EE1617"/>
      <c r="EF1617"/>
      <c r="EG1617"/>
      <c r="EH1617"/>
      <c r="EI1617"/>
      <c r="EJ1617"/>
      <c r="EK1617"/>
      <c r="EL1617"/>
      <c r="EM1617"/>
      <c r="EN1617"/>
      <c r="EO1617"/>
      <c r="EP1617"/>
      <c r="EQ1617"/>
      <c r="ER1617"/>
      <c r="ES1617"/>
      <c r="ET1617"/>
      <c r="EU1617"/>
      <c r="EV1617"/>
      <c r="EW1617"/>
      <c r="EX1617"/>
      <c r="EY1617"/>
      <c r="EZ1617"/>
      <c r="FA1617"/>
      <c r="FB1617"/>
      <c r="FC1617"/>
      <c r="FD1617"/>
      <c r="FE1617"/>
      <c r="FF1617"/>
      <c r="FG1617"/>
      <c r="FH1617"/>
      <c r="FI1617"/>
      <c r="FJ1617"/>
      <c r="FK1617"/>
      <c r="FL1617"/>
      <c r="FM1617"/>
      <c r="FN1617"/>
      <c r="FO1617"/>
      <c r="FP1617"/>
      <c r="FQ1617"/>
      <c r="FR1617"/>
      <c r="FS1617"/>
      <c r="FT1617"/>
      <c r="FU1617"/>
      <c r="FV1617"/>
      <c r="FW1617"/>
      <c r="FX1617"/>
      <c r="FY1617"/>
      <c r="FZ1617"/>
      <c r="GA1617"/>
      <c r="GB1617"/>
      <c r="GC1617"/>
      <c r="GD1617"/>
      <c r="GE1617"/>
      <c r="GF1617"/>
      <c r="GG1617"/>
    </row>
    <row r="1618" spans="1:189" x14ac:dyDescent="0.3">
      <c r="A1618" s="18" t="s">
        <v>4301</v>
      </c>
      <c r="B1618" s="29"/>
      <c r="C1618" s="29"/>
      <c r="D1618" s="29">
        <v>218.73000000000002</v>
      </c>
      <c r="E1618" s="29">
        <v>1</v>
      </c>
      <c r="F1618" s="29">
        <v>218.73000000000002</v>
      </c>
      <c r="G1618" s="29">
        <v>1</v>
      </c>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c r="DY1618"/>
      <c r="DZ1618"/>
      <c r="EA1618"/>
      <c r="EB1618"/>
      <c r="EC1618"/>
      <c r="ED1618"/>
      <c r="EE1618"/>
      <c r="EF1618"/>
      <c r="EG1618"/>
      <c r="EH1618"/>
      <c r="EI1618"/>
      <c r="EJ1618"/>
      <c r="EK1618"/>
      <c r="EL1618"/>
      <c r="EM1618"/>
      <c r="EN1618"/>
      <c r="EO1618"/>
      <c r="EP1618"/>
      <c r="EQ1618"/>
      <c r="ER1618"/>
      <c r="ES1618"/>
      <c r="ET1618"/>
      <c r="EU1618"/>
      <c r="EV1618"/>
      <c r="EW1618"/>
      <c r="EX1618"/>
      <c r="EY1618"/>
      <c r="EZ1618"/>
      <c r="FA1618"/>
      <c r="FB1618"/>
      <c r="FC1618"/>
      <c r="FD1618"/>
      <c r="FE1618"/>
      <c r="FF1618"/>
      <c r="FG1618"/>
      <c r="FH1618"/>
      <c r="FI1618"/>
      <c r="FJ1618"/>
      <c r="FK1618"/>
      <c r="FL1618"/>
      <c r="FM1618"/>
      <c r="FN1618"/>
      <c r="FO1618"/>
      <c r="FP1618"/>
      <c r="FQ1618"/>
      <c r="FR1618"/>
      <c r="FS1618"/>
      <c r="FT1618"/>
      <c r="FU1618"/>
      <c r="FV1618"/>
      <c r="FW1618"/>
      <c r="FX1618"/>
      <c r="FY1618"/>
      <c r="FZ1618"/>
      <c r="GA1618"/>
      <c r="GB1618"/>
      <c r="GC1618"/>
      <c r="GD1618"/>
      <c r="GE1618"/>
      <c r="GF1618"/>
      <c r="GG1618"/>
    </row>
    <row r="1619" spans="1:189" x14ac:dyDescent="0.3">
      <c r="A1619" s="18" t="s">
        <v>2486</v>
      </c>
      <c r="B1619" s="29"/>
      <c r="C1619" s="29"/>
      <c r="D1619" s="29">
        <v>218.73000000000002</v>
      </c>
      <c r="E1619" s="29">
        <v>1</v>
      </c>
      <c r="F1619" s="29">
        <v>218.73000000000002</v>
      </c>
      <c r="G1619" s="29">
        <v>1</v>
      </c>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c r="DY1619"/>
      <c r="DZ1619"/>
      <c r="EA1619"/>
      <c r="EB1619"/>
      <c r="EC1619"/>
      <c r="ED1619"/>
      <c r="EE1619"/>
      <c r="EF1619"/>
      <c r="EG1619"/>
      <c r="EH1619"/>
      <c r="EI1619"/>
      <c r="EJ1619"/>
      <c r="EK1619"/>
      <c r="EL1619"/>
      <c r="EM1619"/>
      <c r="EN1619"/>
      <c r="EO1619"/>
      <c r="EP1619"/>
      <c r="EQ1619"/>
      <c r="ER1619"/>
      <c r="ES1619"/>
      <c r="ET1619"/>
      <c r="EU1619"/>
      <c r="EV1619"/>
      <c r="EW1619"/>
      <c r="EX1619"/>
      <c r="EY1619"/>
      <c r="EZ1619"/>
      <c r="FA1619"/>
      <c r="FB1619"/>
      <c r="FC1619"/>
      <c r="FD1619"/>
      <c r="FE1619"/>
      <c r="FF1619"/>
      <c r="FG1619"/>
      <c r="FH1619"/>
      <c r="FI1619"/>
      <c r="FJ1619"/>
      <c r="FK1619"/>
      <c r="FL1619"/>
      <c r="FM1619"/>
      <c r="FN1619"/>
      <c r="FO1619"/>
      <c r="FP1619"/>
      <c r="FQ1619"/>
      <c r="FR1619"/>
      <c r="FS1619"/>
      <c r="FT1619"/>
      <c r="FU1619"/>
      <c r="FV1619"/>
      <c r="FW1619"/>
      <c r="FX1619"/>
      <c r="FY1619"/>
      <c r="FZ1619"/>
      <c r="GA1619"/>
      <c r="GB1619"/>
      <c r="GC1619"/>
      <c r="GD1619"/>
      <c r="GE1619"/>
      <c r="GF1619"/>
      <c r="GG1619"/>
    </row>
    <row r="1620" spans="1:189" x14ac:dyDescent="0.3">
      <c r="A1620" s="18" t="s">
        <v>5330</v>
      </c>
      <c r="B1620" s="29"/>
      <c r="C1620" s="29"/>
      <c r="D1620" s="29">
        <v>218.73000000000002</v>
      </c>
      <c r="E1620" s="29">
        <v>1</v>
      </c>
      <c r="F1620" s="29">
        <v>218.73000000000002</v>
      </c>
      <c r="G1620" s="29">
        <v>1</v>
      </c>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c r="DY1620"/>
      <c r="DZ1620"/>
      <c r="EA1620"/>
      <c r="EB1620"/>
      <c r="EC1620"/>
      <c r="ED1620"/>
      <c r="EE1620"/>
      <c r="EF1620"/>
      <c r="EG1620"/>
      <c r="EH1620"/>
      <c r="EI1620"/>
      <c r="EJ1620"/>
      <c r="EK1620"/>
      <c r="EL1620"/>
      <c r="EM1620"/>
      <c r="EN1620"/>
      <c r="EO1620"/>
      <c r="EP1620"/>
      <c r="EQ1620"/>
      <c r="ER1620"/>
      <c r="ES1620"/>
      <c r="ET1620"/>
      <c r="EU1620"/>
      <c r="EV1620"/>
      <c r="EW1620"/>
      <c r="EX1620"/>
      <c r="EY1620"/>
      <c r="EZ1620"/>
      <c r="FA1620"/>
      <c r="FB1620"/>
      <c r="FC1620"/>
      <c r="FD1620"/>
      <c r="FE1620"/>
      <c r="FF1620"/>
      <c r="FG1620"/>
      <c r="FH1620"/>
      <c r="FI1620"/>
      <c r="FJ1620"/>
      <c r="FK1620"/>
      <c r="FL1620"/>
      <c r="FM1620"/>
      <c r="FN1620"/>
      <c r="FO1620"/>
      <c r="FP1620"/>
      <c r="FQ1620"/>
      <c r="FR1620"/>
      <c r="FS1620"/>
      <c r="FT1620"/>
      <c r="FU1620"/>
      <c r="FV1620"/>
      <c r="FW1620"/>
      <c r="FX1620"/>
      <c r="FY1620"/>
      <c r="FZ1620"/>
      <c r="GA1620"/>
      <c r="GB1620"/>
      <c r="GC1620"/>
      <c r="GD1620"/>
      <c r="GE1620"/>
      <c r="GF1620"/>
      <c r="GG1620"/>
    </row>
    <row r="1621" spans="1:189" x14ac:dyDescent="0.3">
      <c r="A1621" s="18" t="s">
        <v>6755</v>
      </c>
      <c r="B1621" s="29">
        <v>218.01</v>
      </c>
      <c r="C1621" s="29">
        <v>2</v>
      </c>
      <c r="D1621" s="29"/>
      <c r="E1621" s="29"/>
      <c r="F1621" s="29">
        <v>218.01</v>
      </c>
      <c r="G1621" s="29">
        <v>2</v>
      </c>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c r="DY1621"/>
      <c r="DZ1621"/>
      <c r="EA1621"/>
      <c r="EB1621"/>
      <c r="EC1621"/>
      <c r="ED1621"/>
      <c r="EE1621"/>
      <c r="EF1621"/>
      <c r="EG1621"/>
      <c r="EH1621"/>
      <c r="EI1621"/>
      <c r="EJ1621"/>
      <c r="EK1621"/>
      <c r="EL1621"/>
      <c r="EM1621"/>
      <c r="EN1621"/>
      <c r="EO1621"/>
      <c r="EP1621"/>
      <c r="EQ1621"/>
      <c r="ER1621"/>
      <c r="ES1621"/>
      <c r="ET1621"/>
      <c r="EU1621"/>
      <c r="EV1621"/>
      <c r="EW1621"/>
      <c r="EX1621"/>
      <c r="EY1621"/>
      <c r="EZ1621"/>
      <c r="FA1621"/>
      <c r="FB1621"/>
      <c r="FC1621"/>
      <c r="FD1621"/>
      <c r="FE1621"/>
      <c r="FF1621"/>
      <c r="FG1621"/>
      <c r="FH1621"/>
      <c r="FI1621"/>
      <c r="FJ1621"/>
      <c r="FK1621"/>
      <c r="FL1621"/>
      <c r="FM1621"/>
      <c r="FN1621"/>
      <c r="FO1621"/>
      <c r="FP1621"/>
      <c r="FQ1621"/>
      <c r="FR1621"/>
      <c r="FS1621"/>
      <c r="FT1621"/>
      <c r="FU1621"/>
      <c r="FV1621"/>
      <c r="FW1621"/>
      <c r="FX1621"/>
      <c r="FY1621"/>
      <c r="FZ1621"/>
      <c r="GA1621"/>
      <c r="GB1621"/>
      <c r="GC1621"/>
      <c r="GD1621"/>
      <c r="GE1621"/>
      <c r="GF1621"/>
      <c r="GG1621"/>
    </row>
    <row r="1622" spans="1:189" x14ac:dyDescent="0.3">
      <c r="A1622" s="18" t="s">
        <v>764</v>
      </c>
      <c r="B1622" s="29">
        <v>215.6</v>
      </c>
      <c r="C1622" s="29">
        <v>1</v>
      </c>
      <c r="D1622" s="29"/>
      <c r="E1622" s="29"/>
      <c r="F1622" s="29">
        <v>215.6</v>
      </c>
      <c r="G1622" s="29">
        <v>1</v>
      </c>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c r="DY1622"/>
      <c r="DZ1622"/>
      <c r="EA1622"/>
      <c r="EB1622"/>
      <c r="EC1622"/>
      <c r="ED1622"/>
      <c r="EE1622"/>
      <c r="EF1622"/>
      <c r="EG1622"/>
      <c r="EH1622"/>
      <c r="EI1622"/>
      <c r="EJ1622"/>
      <c r="EK1622"/>
      <c r="EL1622"/>
      <c r="EM1622"/>
      <c r="EN1622"/>
      <c r="EO1622"/>
      <c r="EP1622"/>
      <c r="EQ1622"/>
      <c r="ER1622"/>
      <c r="ES1622"/>
      <c r="ET1622"/>
      <c r="EU1622"/>
      <c r="EV1622"/>
      <c r="EW1622"/>
      <c r="EX1622"/>
      <c r="EY1622"/>
      <c r="EZ1622"/>
      <c r="FA1622"/>
      <c r="FB1622"/>
      <c r="FC1622"/>
      <c r="FD1622"/>
      <c r="FE1622"/>
      <c r="FF1622"/>
      <c r="FG1622"/>
      <c r="FH1622"/>
      <c r="FI1622"/>
      <c r="FJ1622"/>
      <c r="FK1622"/>
      <c r="FL1622"/>
      <c r="FM1622"/>
      <c r="FN1622"/>
      <c r="FO1622"/>
      <c r="FP1622"/>
      <c r="FQ1622"/>
      <c r="FR1622"/>
      <c r="FS1622"/>
      <c r="FT1622"/>
      <c r="FU1622"/>
      <c r="FV1622"/>
      <c r="FW1622"/>
      <c r="FX1622"/>
      <c r="FY1622"/>
      <c r="FZ1622"/>
      <c r="GA1622"/>
      <c r="GB1622"/>
      <c r="GC1622"/>
      <c r="GD1622"/>
      <c r="GE1622"/>
      <c r="GF1622"/>
      <c r="GG1622"/>
    </row>
    <row r="1623" spans="1:189" x14ac:dyDescent="0.3">
      <c r="A1623" s="18" t="s">
        <v>482</v>
      </c>
      <c r="B1623" s="29">
        <v>215.6</v>
      </c>
      <c r="C1623" s="29">
        <v>1</v>
      </c>
      <c r="D1623" s="29"/>
      <c r="E1623" s="29"/>
      <c r="F1623" s="29">
        <v>215.6</v>
      </c>
      <c r="G1623" s="29">
        <v>1</v>
      </c>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c r="DY1623"/>
      <c r="DZ1623"/>
      <c r="EA1623"/>
      <c r="EB1623"/>
      <c r="EC1623"/>
      <c r="ED1623"/>
      <c r="EE1623"/>
      <c r="EF1623"/>
      <c r="EG1623"/>
      <c r="EH1623"/>
      <c r="EI1623"/>
      <c r="EJ1623"/>
      <c r="EK1623"/>
      <c r="EL1623"/>
      <c r="EM1623"/>
      <c r="EN1623"/>
      <c r="EO1623"/>
      <c r="EP1623"/>
      <c r="EQ1623"/>
      <c r="ER1623"/>
      <c r="ES1623"/>
      <c r="ET1623"/>
      <c r="EU1623"/>
      <c r="EV1623"/>
      <c r="EW1623"/>
      <c r="EX1623"/>
      <c r="EY1623"/>
      <c r="EZ1623"/>
      <c r="FA1623"/>
      <c r="FB1623"/>
      <c r="FC1623"/>
      <c r="FD1623"/>
      <c r="FE1623"/>
      <c r="FF1623"/>
      <c r="FG1623"/>
      <c r="FH1623"/>
      <c r="FI1623"/>
      <c r="FJ1623"/>
      <c r="FK1623"/>
      <c r="FL1623"/>
      <c r="FM1623"/>
      <c r="FN1623"/>
      <c r="FO1623"/>
      <c r="FP1623"/>
      <c r="FQ1623"/>
      <c r="FR1623"/>
      <c r="FS1623"/>
      <c r="FT1623"/>
      <c r="FU1623"/>
      <c r="FV1623"/>
      <c r="FW1623"/>
      <c r="FX1623"/>
      <c r="FY1623"/>
      <c r="FZ1623"/>
      <c r="GA1623"/>
      <c r="GB1623"/>
      <c r="GC1623"/>
      <c r="GD1623"/>
      <c r="GE1623"/>
      <c r="GF1623"/>
      <c r="GG1623"/>
    </row>
    <row r="1624" spans="1:189" x14ac:dyDescent="0.3">
      <c r="A1624" s="18" t="s">
        <v>553</v>
      </c>
      <c r="B1624" s="29">
        <v>215.6</v>
      </c>
      <c r="C1624" s="29">
        <v>1</v>
      </c>
      <c r="D1624" s="29"/>
      <c r="E1624" s="29"/>
      <c r="F1624" s="29">
        <v>215.6</v>
      </c>
      <c r="G1624" s="29">
        <v>1</v>
      </c>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c r="DY1624"/>
      <c r="DZ1624"/>
      <c r="EA1624"/>
      <c r="EB1624"/>
      <c r="EC1624"/>
      <c r="ED1624"/>
      <c r="EE1624"/>
      <c r="EF1624"/>
      <c r="EG1624"/>
      <c r="EH1624"/>
      <c r="EI1624"/>
      <c r="EJ1624"/>
      <c r="EK1624"/>
      <c r="EL1624"/>
      <c r="EM1624"/>
      <c r="EN1624"/>
      <c r="EO1624"/>
      <c r="EP1624"/>
      <c r="EQ1624"/>
      <c r="ER1624"/>
      <c r="ES1624"/>
      <c r="ET1624"/>
      <c r="EU1624"/>
      <c r="EV1624"/>
      <c r="EW1624"/>
      <c r="EX1624"/>
      <c r="EY1624"/>
      <c r="EZ1624"/>
      <c r="FA1624"/>
      <c r="FB1624"/>
      <c r="FC1624"/>
      <c r="FD1624"/>
      <c r="FE1624"/>
      <c r="FF1624"/>
      <c r="FG1624"/>
      <c r="FH1624"/>
      <c r="FI1624"/>
      <c r="FJ1624"/>
      <c r="FK1624"/>
      <c r="FL1624"/>
      <c r="FM1624"/>
      <c r="FN1624"/>
      <c r="FO1624"/>
      <c r="FP1624"/>
      <c r="FQ1624"/>
      <c r="FR1624"/>
      <c r="FS1624"/>
      <c r="FT1624"/>
      <c r="FU1624"/>
      <c r="FV1624"/>
      <c r="FW1624"/>
      <c r="FX1624"/>
      <c r="FY1624"/>
      <c r="FZ1624"/>
      <c r="GA1624"/>
      <c r="GB1624"/>
      <c r="GC1624"/>
      <c r="GD1624"/>
      <c r="GE1624"/>
      <c r="GF1624"/>
      <c r="GG1624"/>
    </row>
    <row r="1625" spans="1:189" x14ac:dyDescent="0.3">
      <c r="A1625" s="18" t="s">
        <v>4236</v>
      </c>
      <c r="B1625" s="29"/>
      <c r="C1625" s="29"/>
      <c r="D1625" s="29">
        <v>215.04000000000002</v>
      </c>
      <c r="E1625" s="29">
        <v>1</v>
      </c>
      <c r="F1625" s="29">
        <v>215.04000000000002</v>
      </c>
      <c r="G1625" s="29">
        <v>1</v>
      </c>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c r="DY1625"/>
      <c r="DZ1625"/>
      <c r="EA1625"/>
      <c r="EB1625"/>
      <c r="EC1625"/>
      <c r="ED1625"/>
      <c r="EE1625"/>
      <c r="EF1625"/>
      <c r="EG1625"/>
      <c r="EH1625"/>
      <c r="EI1625"/>
      <c r="EJ1625"/>
      <c r="EK1625"/>
      <c r="EL1625"/>
      <c r="EM1625"/>
      <c r="EN1625"/>
      <c r="EO1625"/>
      <c r="EP1625"/>
      <c r="EQ1625"/>
      <c r="ER1625"/>
      <c r="ES1625"/>
      <c r="ET1625"/>
      <c r="EU1625"/>
      <c r="EV1625"/>
      <c r="EW1625"/>
      <c r="EX1625"/>
      <c r="EY1625"/>
      <c r="EZ1625"/>
      <c r="FA1625"/>
      <c r="FB1625"/>
      <c r="FC1625"/>
      <c r="FD1625"/>
      <c r="FE1625"/>
      <c r="FF1625"/>
      <c r="FG1625"/>
      <c r="FH1625"/>
      <c r="FI1625"/>
      <c r="FJ1625"/>
      <c r="FK1625"/>
      <c r="FL1625"/>
      <c r="FM1625"/>
      <c r="FN1625"/>
      <c r="FO1625"/>
      <c r="FP1625"/>
      <c r="FQ1625"/>
      <c r="FR1625"/>
      <c r="FS1625"/>
      <c r="FT1625"/>
      <c r="FU1625"/>
      <c r="FV1625"/>
      <c r="FW1625"/>
      <c r="FX1625"/>
      <c r="FY1625"/>
      <c r="FZ1625"/>
      <c r="GA1625"/>
      <c r="GB1625"/>
      <c r="GC1625"/>
      <c r="GD1625"/>
      <c r="GE1625"/>
      <c r="GF1625"/>
      <c r="GG1625"/>
    </row>
    <row r="1626" spans="1:189" x14ac:dyDescent="0.3">
      <c r="A1626" s="18" t="s">
        <v>4161</v>
      </c>
      <c r="B1626" s="29"/>
      <c r="C1626" s="29"/>
      <c r="D1626" s="29">
        <v>215.04000000000002</v>
      </c>
      <c r="E1626" s="29">
        <v>1</v>
      </c>
      <c r="F1626" s="29">
        <v>215.04000000000002</v>
      </c>
      <c r="G1626" s="29">
        <v>1</v>
      </c>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c r="DY1626"/>
      <c r="DZ1626"/>
      <c r="EA1626"/>
      <c r="EB1626"/>
      <c r="EC1626"/>
      <c r="ED1626"/>
      <c r="EE1626"/>
      <c r="EF1626"/>
      <c r="EG1626"/>
      <c r="EH1626"/>
      <c r="EI1626"/>
      <c r="EJ1626"/>
      <c r="EK1626"/>
      <c r="EL1626"/>
      <c r="EM1626"/>
      <c r="EN1626"/>
      <c r="EO1626"/>
      <c r="EP1626"/>
      <c r="EQ1626"/>
      <c r="ER1626"/>
      <c r="ES1626"/>
      <c r="ET1626"/>
      <c r="EU1626"/>
      <c r="EV1626"/>
      <c r="EW1626"/>
      <c r="EX1626"/>
      <c r="EY1626"/>
      <c r="EZ1626"/>
      <c r="FA1626"/>
      <c r="FB1626"/>
      <c r="FC1626"/>
      <c r="FD1626"/>
      <c r="FE1626"/>
      <c r="FF1626"/>
      <c r="FG1626"/>
      <c r="FH1626"/>
      <c r="FI1626"/>
      <c r="FJ1626"/>
      <c r="FK1626"/>
      <c r="FL1626"/>
      <c r="FM1626"/>
      <c r="FN1626"/>
      <c r="FO1626"/>
      <c r="FP1626"/>
      <c r="FQ1626"/>
      <c r="FR1626"/>
      <c r="FS1626"/>
      <c r="FT1626"/>
      <c r="FU1626"/>
      <c r="FV1626"/>
      <c r="FW1626"/>
      <c r="FX1626"/>
      <c r="FY1626"/>
      <c r="FZ1626"/>
      <c r="GA1626"/>
      <c r="GB1626"/>
      <c r="GC1626"/>
      <c r="GD1626"/>
      <c r="GE1626"/>
      <c r="GF1626"/>
      <c r="GG1626"/>
    </row>
    <row r="1627" spans="1:189" x14ac:dyDescent="0.3">
      <c r="A1627" s="18" t="s">
        <v>4043</v>
      </c>
      <c r="B1627" s="29"/>
      <c r="C1627" s="29"/>
      <c r="D1627" s="29">
        <v>215.04000000000002</v>
      </c>
      <c r="E1627" s="29">
        <v>1</v>
      </c>
      <c r="F1627" s="29">
        <v>215.04000000000002</v>
      </c>
      <c r="G1627" s="29">
        <v>1</v>
      </c>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c r="DY1627"/>
      <c r="DZ1627"/>
      <c r="EA1627"/>
      <c r="EB1627"/>
      <c r="EC1627"/>
      <c r="ED1627"/>
      <c r="EE1627"/>
      <c r="EF1627"/>
      <c r="EG1627"/>
      <c r="EH1627"/>
      <c r="EI1627"/>
      <c r="EJ1627"/>
      <c r="EK1627"/>
      <c r="EL1627"/>
      <c r="EM1627"/>
      <c r="EN1627"/>
      <c r="EO1627"/>
      <c r="EP1627"/>
      <c r="EQ1627"/>
      <c r="ER1627"/>
      <c r="ES1627"/>
      <c r="ET1627"/>
      <c r="EU1627"/>
      <c r="EV1627"/>
      <c r="EW1627"/>
      <c r="EX1627"/>
      <c r="EY1627"/>
      <c r="EZ1627"/>
      <c r="FA1627"/>
      <c r="FB1627"/>
      <c r="FC1627"/>
      <c r="FD1627"/>
      <c r="FE1627"/>
      <c r="FF1627"/>
      <c r="FG1627"/>
      <c r="FH1627"/>
      <c r="FI1627"/>
      <c r="FJ1627"/>
      <c r="FK1627"/>
      <c r="FL1627"/>
      <c r="FM1627"/>
      <c r="FN1627"/>
      <c r="FO1627"/>
      <c r="FP1627"/>
      <c r="FQ1627"/>
      <c r="FR1627"/>
      <c r="FS1627"/>
      <c r="FT1627"/>
      <c r="FU1627"/>
      <c r="FV1627"/>
      <c r="FW1627"/>
      <c r="FX1627"/>
      <c r="FY1627"/>
      <c r="FZ1627"/>
      <c r="GA1627"/>
      <c r="GB1627"/>
      <c r="GC1627"/>
      <c r="GD1627"/>
      <c r="GE1627"/>
      <c r="GF1627"/>
      <c r="GG1627"/>
    </row>
    <row r="1628" spans="1:189" x14ac:dyDescent="0.3">
      <c r="A1628" s="18" t="s">
        <v>3099</v>
      </c>
      <c r="B1628" s="29"/>
      <c r="C1628" s="29"/>
      <c r="D1628" s="29">
        <v>215.04000000000002</v>
      </c>
      <c r="E1628" s="29">
        <v>1</v>
      </c>
      <c r="F1628" s="29">
        <v>215.04000000000002</v>
      </c>
      <c r="G1628" s="29">
        <v>1</v>
      </c>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c r="DY1628"/>
      <c r="DZ1628"/>
      <c r="EA1628"/>
      <c r="EB1628"/>
      <c r="EC1628"/>
      <c r="ED1628"/>
      <c r="EE1628"/>
      <c r="EF1628"/>
      <c r="EG1628"/>
      <c r="EH1628"/>
      <c r="EI1628"/>
      <c r="EJ1628"/>
      <c r="EK1628"/>
      <c r="EL1628"/>
      <c r="EM1628"/>
      <c r="EN1628"/>
      <c r="EO1628"/>
      <c r="EP1628"/>
      <c r="EQ1628"/>
      <c r="ER1628"/>
      <c r="ES1628"/>
      <c r="ET1628"/>
      <c r="EU1628"/>
      <c r="EV1628"/>
      <c r="EW1628"/>
      <c r="EX1628"/>
      <c r="EY1628"/>
      <c r="EZ1628"/>
      <c r="FA1628"/>
      <c r="FB1628"/>
      <c r="FC1628"/>
      <c r="FD1628"/>
      <c r="FE1628"/>
      <c r="FF1628"/>
      <c r="FG1628"/>
      <c r="FH1628"/>
      <c r="FI1628"/>
      <c r="FJ1628"/>
      <c r="FK1628"/>
      <c r="FL1628"/>
      <c r="FM1628"/>
      <c r="FN1628"/>
      <c r="FO1628"/>
      <c r="FP1628"/>
      <c r="FQ1628"/>
      <c r="FR1628"/>
      <c r="FS1628"/>
      <c r="FT1628"/>
      <c r="FU1628"/>
      <c r="FV1628"/>
      <c r="FW1628"/>
      <c r="FX1628"/>
      <c r="FY1628"/>
      <c r="FZ1628"/>
      <c r="GA1628"/>
      <c r="GB1628"/>
      <c r="GC1628"/>
      <c r="GD1628"/>
      <c r="GE1628"/>
      <c r="GF1628"/>
      <c r="GG1628"/>
    </row>
    <row r="1629" spans="1:189" x14ac:dyDescent="0.3">
      <c r="A1629" s="18" t="s">
        <v>2873</v>
      </c>
      <c r="B1629" s="29"/>
      <c r="C1629" s="29"/>
      <c r="D1629" s="29">
        <v>215.04000000000002</v>
      </c>
      <c r="E1629" s="29">
        <v>1</v>
      </c>
      <c r="F1629" s="29">
        <v>215.04000000000002</v>
      </c>
      <c r="G1629" s="29">
        <v>1</v>
      </c>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c r="DY1629"/>
      <c r="DZ1629"/>
      <c r="EA1629"/>
      <c r="EB1629"/>
      <c r="EC1629"/>
      <c r="ED1629"/>
      <c r="EE1629"/>
      <c r="EF1629"/>
      <c r="EG1629"/>
      <c r="EH1629"/>
      <c r="EI1629"/>
      <c r="EJ1629"/>
      <c r="EK1629"/>
      <c r="EL1629"/>
      <c r="EM1629"/>
      <c r="EN1629"/>
      <c r="EO1629"/>
      <c r="EP1629"/>
      <c r="EQ1629"/>
      <c r="ER1629"/>
      <c r="ES1629"/>
      <c r="ET1629"/>
      <c r="EU1629"/>
      <c r="EV1629"/>
      <c r="EW1629"/>
      <c r="EX1629"/>
      <c r="EY1629"/>
      <c r="EZ1629"/>
      <c r="FA1629"/>
      <c r="FB1629"/>
      <c r="FC1629"/>
      <c r="FD1629"/>
      <c r="FE1629"/>
      <c r="FF1629"/>
      <c r="FG1629"/>
      <c r="FH1629"/>
      <c r="FI1629"/>
      <c r="FJ1629"/>
      <c r="FK1629"/>
      <c r="FL1629"/>
      <c r="FM1629"/>
      <c r="FN1629"/>
      <c r="FO1629"/>
      <c r="FP1629"/>
      <c r="FQ1629"/>
      <c r="FR1629"/>
      <c r="FS1629"/>
      <c r="FT1629"/>
      <c r="FU1629"/>
      <c r="FV1629"/>
      <c r="FW1629"/>
      <c r="FX1629"/>
      <c r="FY1629"/>
      <c r="FZ1629"/>
      <c r="GA1629"/>
      <c r="GB1629"/>
      <c r="GC1629"/>
      <c r="GD1629"/>
      <c r="GE1629"/>
      <c r="GF1629"/>
      <c r="GG1629"/>
    </row>
    <row r="1630" spans="1:189" x14ac:dyDescent="0.3">
      <c r="A1630" s="18" t="s">
        <v>997</v>
      </c>
      <c r="B1630" s="29">
        <v>215.04000000000002</v>
      </c>
      <c r="C1630" s="29">
        <v>1</v>
      </c>
      <c r="D1630" s="29"/>
      <c r="E1630" s="29"/>
      <c r="F1630" s="29">
        <v>215.04000000000002</v>
      </c>
      <c r="G1630" s="29">
        <v>1</v>
      </c>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c r="DY1630"/>
      <c r="DZ1630"/>
      <c r="EA1630"/>
      <c r="EB1630"/>
      <c r="EC1630"/>
      <c r="ED1630"/>
      <c r="EE1630"/>
      <c r="EF1630"/>
      <c r="EG1630"/>
      <c r="EH1630"/>
      <c r="EI1630"/>
      <c r="EJ1630"/>
      <c r="EK1630"/>
      <c r="EL1630"/>
      <c r="EM1630"/>
      <c r="EN1630"/>
      <c r="EO1630"/>
      <c r="EP1630"/>
      <c r="EQ1630"/>
      <c r="ER1630"/>
      <c r="ES1630"/>
      <c r="ET1630"/>
      <c r="EU1630"/>
      <c r="EV1630"/>
      <c r="EW1630"/>
      <c r="EX1630"/>
      <c r="EY1630"/>
      <c r="EZ1630"/>
      <c r="FA1630"/>
      <c r="FB1630"/>
      <c r="FC1630"/>
      <c r="FD1630"/>
      <c r="FE1630"/>
      <c r="FF1630"/>
      <c r="FG1630"/>
      <c r="FH1630"/>
      <c r="FI1630"/>
      <c r="FJ1630"/>
      <c r="FK1630"/>
      <c r="FL1630"/>
      <c r="FM1630"/>
      <c r="FN1630"/>
      <c r="FO1630"/>
      <c r="FP1630"/>
      <c r="FQ1630"/>
      <c r="FR1630"/>
      <c r="FS1630"/>
      <c r="FT1630"/>
      <c r="FU1630"/>
      <c r="FV1630"/>
      <c r="FW1630"/>
      <c r="FX1630"/>
      <c r="FY1630"/>
      <c r="FZ1630"/>
      <c r="GA1630"/>
      <c r="GB1630"/>
      <c r="GC1630"/>
      <c r="GD1630"/>
      <c r="GE1630"/>
      <c r="GF1630"/>
      <c r="GG1630"/>
    </row>
    <row r="1631" spans="1:189" x14ac:dyDescent="0.3">
      <c r="A1631" s="18" t="s">
        <v>4317</v>
      </c>
      <c r="B1631" s="29"/>
      <c r="C1631" s="29"/>
      <c r="D1631" s="29">
        <v>215.04000000000002</v>
      </c>
      <c r="E1631" s="29">
        <v>1</v>
      </c>
      <c r="F1631" s="29">
        <v>215.04000000000002</v>
      </c>
      <c r="G1631" s="29">
        <v>1</v>
      </c>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c r="DY1631"/>
      <c r="DZ1631"/>
      <c r="EA1631"/>
      <c r="EB1631"/>
      <c r="EC1631"/>
      <c r="ED1631"/>
      <c r="EE1631"/>
      <c r="EF1631"/>
      <c r="EG1631"/>
      <c r="EH1631"/>
      <c r="EI1631"/>
      <c r="EJ1631"/>
      <c r="EK1631"/>
      <c r="EL1631"/>
      <c r="EM1631"/>
      <c r="EN1631"/>
      <c r="EO1631"/>
      <c r="EP1631"/>
      <c r="EQ1631"/>
      <c r="ER1631"/>
      <c r="ES1631"/>
      <c r="ET1631"/>
      <c r="EU1631"/>
      <c r="EV1631"/>
      <c r="EW1631"/>
      <c r="EX1631"/>
      <c r="EY1631"/>
      <c r="EZ1631"/>
      <c r="FA1631"/>
      <c r="FB1631"/>
      <c r="FC1631"/>
      <c r="FD1631"/>
      <c r="FE1631"/>
      <c r="FF1631"/>
      <c r="FG1631"/>
      <c r="FH1631"/>
      <c r="FI1631"/>
      <c r="FJ1631"/>
      <c r="FK1631"/>
      <c r="FL1631"/>
      <c r="FM1631"/>
      <c r="FN1631"/>
      <c r="FO1631"/>
      <c r="FP1631"/>
      <c r="FQ1631"/>
      <c r="FR1631"/>
      <c r="FS1631"/>
      <c r="FT1631"/>
      <c r="FU1631"/>
      <c r="FV1631"/>
      <c r="FW1631"/>
      <c r="FX1631"/>
      <c r="FY1631"/>
      <c r="FZ1631"/>
      <c r="GA1631"/>
      <c r="GB1631"/>
      <c r="GC1631"/>
      <c r="GD1631"/>
      <c r="GE1631"/>
      <c r="GF1631"/>
      <c r="GG1631"/>
    </row>
    <row r="1632" spans="1:189" x14ac:dyDescent="0.3">
      <c r="A1632" s="18" t="s">
        <v>1570</v>
      </c>
      <c r="B1632" s="29">
        <v>215.04000000000002</v>
      </c>
      <c r="C1632" s="29">
        <v>1</v>
      </c>
      <c r="D1632" s="29"/>
      <c r="E1632" s="29"/>
      <c r="F1632" s="29">
        <v>215.04000000000002</v>
      </c>
      <c r="G1632" s="29">
        <v>1</v>
      </c>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c r="DY1632"/>
      <c r="DZ1632"/>
      <c r="EA1632"/>
      <c r="EB1632"/>
      <c r="EC1632"/>
      <c r="ED1632"/>
      <c r="EE1632"/>
      <c r="EF1632"/>
      <c r="EG1632"/>
      <c r="EH1632"/>
      <c r="EI1632"/>
      <c r="EJ1632"/>
      <c r="EK1632"/>
      <c r="EL1632"/>
      <c r="EM1632"/>
      <c r="EN1632"/>
      <c r="EO1632"/>
      <c r="EP1632"/>
      <c r="EQ1632"/>
      <c r="ER1632"/>
      <c r="ES1632"/>
      <c r="ET1632"/>
      <c r="EU1632"/>
      <c r="EV1632"/>
      <c r="EW1632"/>
      <c r="EX1632"/>
      <c r="EY1632"/>
      <c r="EZ1632"/>
      <c r="FA1632"/>
      <c r="FB1632"/>
      <c r="FC1632"/>
      <c r="FD1632"/>
      <c r="FE1632"/>
      <c r="FF1632"/>
      <c r="FG1632"/>
      <c r="FH1632"/>
      <c r="FI1632"/>
      <c r="FJ1632"/>
      <c r="FK1632"/>
      <c r="FL1632"/>
      <c r="FM1632"/>
      <c r="FN1632"/>
      <c r="FO1632"/>
      <c r="FP1632"/>
      <c r="FQ1632"/>
      <c r="FR1632"/>
      <c r="FS1632"/>
      <c r="FT1632"/>
      <c r="FU1632"/>
      <c r="FV1632"/>
      <c r="FW1632"/>
      <c r="FX1632"/>
      <c r="FY1632"/>
      <c r="FZ1632"/>
      <c r="GA1632"/>
      <c r="GB1632"/>
      <c r="GC1632"/>
      <c r="GD1632"/>
      <c r="GE1632"/>
      <c r="GF1632"/>
      <c r="GG1632"/>
    </row>
    <row r="1633" spans="1:189" x14ac:dyDescent="0.3">
      <c r="A1633" s="18" t="s">
        <v>4397</v>
      </c>
      <c r="B1633" s="29"/>
      <c r="C1633" s="29"/>
      <c r="D1633" s="29">
        <v>215.04000000000002</v>
      </c>
      <c r="E1633" s="29">
        <v>1</v>
      </c>
      <c r="F1633" s="29">
        <v>215.04000000000002</v>
      </c>
      <c r="G1633" s="29">
        <v>1</v>
      </c>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c r="DY1633"/>
      <c r="DZ1633"/>
      <c r="EA1633"/>
      <c r="EB1633"/>
      <c r="EC1633"/>
      <c r="ED1633"/>
      <c r="EE1633"/>
      <c r="EF1633"/>
      <c r="EG1633"/>
      <c r="EH1633"/>
      <c r="EI1633"/>
      <c r="EJ1633"/>
      <c r="EK1633"/>
      <c r="EL1633"/>
      <c r="EM1633"/>
      <c r="EN1633"/>
      <c r="EO1633"/>
      <c r="EP1633"/>
      <c r="EQ1633"/>
      <c r="ER1633"/>
      <c r="ES1633"/>
      <c r="ET1633"/>
      <c r="EU1633"/>
      <c r="EV1633"/>
      <c r="EW1633"/>
      <c r="EX1633"/>
      <c r="EY1633"/>
      <c r="EZ1633"/>
      <c r="FA1633"/>
      <c r="FB1633"/>
      <c r="FC1633"/>
      <c r="FD1633"/>
      <c r="FE1633"/>
      <c r="FF1633"/>
      <c r="FG1633"/>
      <c r="FH1633"/>
      <c r="FI1633"/>
      <c r="FJ1633"/>
      <c r="FK1633"/>
      <c r="FL1633"/>
      <c r="FM1633"/>
      <c r="FN1633"/>
      <c r="FO1633"/>
      <c r="FP1633"/>
      <c r="FQ1633"/>
      <c r="FR1633"/>
      <c r="FS1633"/>
      <c r="FT1633"/>
      <c r="FU1633"/>
      <c r="FV1633"/>
      <c r="FW1633"/>
      <c r="FX1633"/>
      <c r="FY1633"/>
      <c r="FZ1633"/>
      <c r="GA1633"/>
      <c r="GB1633"/>
      <c r="GC1633"/>
      <c r="GD1633"/>
      <c r="GE1633"/>
      <c r="GF1633"/>
      <c r="GG1633"/>
    </row>
    <row r="1634" spans="1:189" x14ac:dyDescent="0.3">
      <c r="A1634" s="18" t="s">
        <v>1522</v>
      </c>
      <c r="B1634" s="29">
        <v>215.04000000000002</v>
      </c>
      <c r="C1634" s="29">
        <v>1</v>
      </c>
      <c r="D1634" s="29"/>
      <c r="E1634" s="29"/>
      <c r="F1634" s="29">
        <v>215.04000000000002</v>
      </c>
      <c r="G1634" s="29">
        <v>1</v>
      </c>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c r="DY1634"/>
      <c r="DZ1634"/>
      <c r="EA1634"/>
      <c r="EB1634"/>
      <c r="EC1634"/>
      <c r="ED1634"/>
      <c r="EE1634"/>
      <c r="EF1634"/>
      <c r="EG1634"/>
      <c r="EH1634"/>
      <c r="EI1634"/>
      <c r="EJ1634"/>
      <c r="EK1634"/>
      <c r="EL1634"/>
      <c r="EM1634"/>
      <c r="EN1634"/>
      <c r="EO1634"/>
      <c r="EP1634"/>
      <c r="EQ1634"/>
      <c r="ER1634"/>
      <c r="ES1634"/>
      <c r="ET1634"/>
      <c r="EU1634"/>
      <c r="EV1634"/>
      <c r="EW1634"/>
      <c r="EX1634"/>
      <c r="EY1634"/>
      <c r="EZ1634"/>
      <c r="FA1634"/>
      <c r="FB1634"/>
      <c r="FC1634"/>
      <c r="FD1634"/>
      <c r="FE1634"/>
      <c r="FF1634"/>
      <c r="FG1634"/>
      <c r="FH1634"/>
      <c r="FI1634"/>
      <c r="FJ1634"/>
      <c r="FK1634"/>
      <c r="FL1634"/>
      <c r="FM1634"/>
      <c r="FN1634"/>
      <c r="FO1634"/>
      <c r="FP1634"/>
      <c r="FQ1634"/>
      <c r="FR1634"/>
      <c r="FS1634"/>
      <c r="FT1634"/>
      <c r="FU1634"/>
      <c r="FV1634"/>
      <c r="FW1634"/>
      <c r="FX1634"/>
      <c r="FY1634"/>
      <c r="FZ1634"/>
      <c r="GA1634"/>
      <c r="GB1634"/>
      <c r="GC1634"/>
      <c r="GD1634"/>
      <c r="GE1634"/>
      <c r="GF1634"/>
      <c r="GG1634"/>
    </row>
    <row r="1635" spans="1:189" x14ac:dyDescent="0.3">
      <c r="A1635" s="18" t="s">
        <v>5555</v>
      </c>
      <c r="B1635" s="29"/>
      <c r="C1635" s="29"/>
      <c r="D1635" s="29">
        <v>215.04000000000002</v>
      </c>
      <c r="E1635" s="29">
        <v>1</v>
      </c>
      <c r="F1635" s="29">
        <v>215.04000000000002</v>
      </c>
      <c r="G1635" s="29">
        <v>1</v>
      </c>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c r="DY1635"/>
      <c r="DZ1635"/>
      <c r="EA1635"/>
      <c r="EB1635"/>
      <c r="EC1635"/>
      <c r="ED1635"/>
      <c r="EE1635"/>
      <c r="EF1635"/>
      <c r="EG1635"/>
      <c r="EH1635"/>
      <c r="EI1635"/>
      <c r="EJ1635"/>
      <c r="EK1635"/>
      <c r="EL1635"/>
      <c r="EM1635"/>
      <c r="EN1635"/>
      <c r="EO1635"/>
      <c r="EP1635"/>
      <c r="EQ1635"/>
      <c r="ER1635"/>
      <c r="ES1635"/>
      <c r="ET1635"/>
      <c r="EU1635"/>
      <c r="EV1635"/>
      <c r="EW1635"/>
      <c r="EX1635"/>
      <c r="EY1635"/>
      <c r="EZ1635"/>
      <c r="FA1635"/>
      <c r="FB1635"/>
      <c r="FC1635"/>
      <c r="FD1635"/>
      <c r="FE1635"/>
      <c r="FF1635"/>
      <c r="FG1635"/>
      <c r="FH1635"/>
      <c r="FI1635"/>
      <c r="FJ1635"/>
      <c r="FK1635"/>
      <c r="FL1635"/>
      <c r="FM1635"/>
      <c r="FN1635"/>
      <c r="FO1635"/>
      <c r="FP1635"/>
      <c r="FQ1635"/>
      <c r="FR1635"/>
      <c r="FS1635"/>
      <c r="FT1635"/>
      <c r="FU1635"/>
      <c r="FV1635"/>
      <c r="FW1635"/>
      <c r="FX1635"/>
      <c r="FY1635"/>
      <c r="FZ1635"/>
      <c r="GA1635"/>
      <c r="GB1635"/>
      <c r="GC1635"/>
      <c r="GD1635"/>
      <c r="GE1635"/>
      <c r="GF1635"/>
      <c r="GG1635"/>
    </row>
    <row r="1636" spans="1:189" x14ac:dyDescent="0.3">
      <c r="A1636" s="18" t="s">
        <v>5524</v>
      </c>
      <c r="B1636" s="29"/>
      <c r="C1636" s="29"/>
      <c r="D1636" s="29">
        <v>215.04000000000002</v>
      </c>
      <c r="E1636" s="29">
        <v>1</v>
      </c>
      <c r="F1636" s="29">
        <v>215.04000000000002</v>
      </c>
      <c r="G1636" s="29">
        <v>1</v>
      </c>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c r="DY1636"/>
      <c r="DZ1636"/>
      <c r="EA1636"/>
      <c r="EB1636"/>
      <c r="EC1636"/>
      <c r="ED1636"/>
      <c r="EE1636"/>
      <c r="EF1636"/>
      <c r="EG1636"/>
      <c r="EH1636"/>
      <c r="EI1636"/>
      <c r="EJ1636"/>
      <c r="EK1636"/>
      <c r="EL1636"/>
      <c r="EM1636"/>
      <c r="EN1636"/>
      <c r="EO1636"/>
      <c r="EP1636"/>
      <c r="EQ1636"/>
      <c r="ER1636"/>
      <c r="ES1636"/>
      <c r="ET1636"/>
      <c r="EU1636"/>
      <c r="EV1636"/>
      <c r="EW1636"/>
      <c r="EX1636"/>
      <c r="EY1636"/>
      <c r="EZ1636"/>
      <c r="FA1636"/>
      <c r="FB1636"/>
      <c r="FC1636"/>
      <c r="FD1636"/>
      <c r="FE1636"/>
      <c r="FF1636"/>
      <c r="FG1636"/>
      <c r="FH1636"/>
      <c r="FI1636"/>
      <c r="FJ1636"/>
      <c r="FK1636"/>
      <c r="FL1636"/>
      <c r="FM1636"/>
      <c r="FN1636"/>
      <c r="FO1636"/>
      <c r="FP1636"/>
      <c r="FQ1636"/>
      <c r="FR1636"/>
      <c r="FS1636"/>
      <c r="FT1636"/>
      <c r="FU1636"/>
      <c r="FV1636"/>
      <c r="FW1636"/>
      <c r="FX1636"/>
      <c r="FY1636"/>
      <c r="FZ1636"/>
      <c r="GA1636"/>
      <c r="GB1636"/>
      <c r="GC1636"/>
      <c r="GD1636"/>
      <c r="GE1636"/>
      <c r="GF1636"/>
      <c r="GG1636"/>
    </row>
    <row r="1637" spans="1:189" x14ac:dyDescent="0.3">
      <c r="A1637" s="18" t="s">
        <v>4254</v>
      </c>
      <c r="B1637" s="29"/>
      <c r="C1637" s="29"/>
      <c r="D1637" s="29">
        <v>212.16</v>
      </c>
      <c r="E1637" s="29">
        <v>1</v>
      </c>
      <c r="F1637" s="29">
        <v>212.16</v>
      </c>
      <c r="G1637" s="29">
        <v>1</v>
      </c>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c r="DY1637"/>
      <c r="DZ1637"/>
      <c r="EA1637"/>
      <c r="EB1637"/>
      <c r="EC1637"/>
      <c r="ED1637"/>
      <c r="EE1637"/>
      <c r="EF1637"/>
      <c r="EG1637"/>
      <c r="EH1637"/>
      <c r="EI1637"/>
      <c r="EJ1637"/>
      <c r="EK1637"/>
      <c r="EL1637"/>
      <c r="EM1637"/>
      <c r="EN1637"/>
      <c r="EO1637"/>
      <c r="EP1637"/>
      <c r="EQ1637"/>
      <c r="ER1637"/>
      <c r="ES1637"/>
      <c r="ET1637"/>
      <c r="EU1637"/>
      <c r="EV1637"/>
      <c r="EW1637"/>
      <c r="EX1637"/>
      <c r="EY1637"/>
      <c r="EZ1637"/>
      <c r="FA1637"/>
      <c r="FB1637"/>
      <c r="FC1637"/>
      <c r="FD1637"/>
      <c r="FE1637"/>
      <c r="FF1637"/>
      <c r="FG1637"/>
      <c r="FH1637"/>
      <c r="FI1637"/>
      <c r="FJ1637"/>
      <c r="FK1637"/>
      <c r="FL1637"/>
      <c r="FM1637"/>
      <c r="FN1637"/>
      <c r="FO1637"/>
      <c r="FP1637"/>
      <c r="FQ1637"/>
      <c r="FR1637"/>
      <c r="FS1637"/>
      <c r="FT1637"/>
      <c r="FU1637"/>
      <c r="FV1637"/>
      <c r="FW1637"/>
      <c r="FX1637"/>
      <c r="FY1637"/>
      <c r="FZ1637"/>
      <c r="GA1637"/>
      <c r="GB1637"/>
      <c r="GC1637"/>
      <c r="GD1637"/>
      <c r="GE1637"/>
      <c r="GF1637"/>
      <c r="GG1637"/>
    </row>
    <row r="1638" spans="1:189" x14ac:dyDescent="0.3">
      <c r="A1638" s="18" t="s">
        <v>2132</v>
      </c>
      <c r="B1638" s="29"/>
      <c r="C1638" s="29"/>
      <c r="D1638" s="29">
        <v>212.16</v>
      </c>
      <c r="E1638" s="29">
        <v>1</v>
      </c>
      <c r="F1638" s="29">
        <v>212.16</v>
      </c>
      <c r="G1638" s="29">
        <v>1</v>
      </c>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c r="DY1638"/>
      <c r="DZ1638"/>
      <c r="EA1638"/>
      <c r="EB1638"/>
      <c r="EC1638"/>
      <c r="ED1638"/>
      <c r="EE1638"/>
      <c r="EF1638"/>
      <c r="EG1638"/>
      <c r="EH1638"/>
      <c r="EI1638"/>
      <c r="EJ1638"/>
      <c r="EK1638"/>
      <c r="EL1638"/>
      <c r="EM1638"/>
      <c r="EN1638"/>
      <c r="EO1638"/>
      <c r="EP1638"/>
      <c r="EQ1638"/>
      <c r="ER1638"/>
      <c r="ES1638"/>
      <c r="ET1638"/>
      <c r="EU1638"/>
      <c r="EV1638"/>
      <c r="EW1638"/>
      <c r="EX1638"/>
      <c r="EY1638"/>
      <c r="EZ1638"/>
      <c r="FA1638"/>
      <c r="FB1638"/>
      <c r="FC1638"/>
      <c r="FD1638"/>
      <c r="FE1638"/>
      <c r="FF1638"/>
      <c r="FG1638"/>
      <c r="FH1638"/>
      <c r="FI1638"/>
      <c r="FJ1638"/>
      <c r="FK1638"/>
      <c r="FL1638"/>
      <c r="FM1638"/>
      <c r="FN1638"/>
      <c r="FO1638"/>
      <c r="FP1638"/>
      <c r="FQ1638"/>
      <c r="FR1638"/>
      <c r="FS1638"/>
      <c r="FT1638"/>
      <c r="FU1638"/>
      <c r="FV1638"/>
      <c r="FW1638"/>
      <c r="FX1638"/>
      <c r="FY1638"/>
      <c r="FZ1638"/>
      <c r="GA1638"/>
      <c r="GB1638"/>
      <c r="GC1638"/>
      <c r="GD1638"/>
      <c r="GE1638"/>
      <c r="GF1638"/>
      <c r="GG1638"/>
    </row>
    <row r="1639" spans="1:189" x14ac:dyDescent="0.3">
      <c r="A1639" s="18" t="s">
        <v>4037</v>
      </c>
      <c r="B1639" s="29"/>
      <c r="C1639" s="29"/>
      <c r="D1639" s="29">
        <v>212.16</v>
      </c>
      <c r="E1639" s="29">
        <v>1</v>
      </c>
      <c r="F1639" s="29">
        <v>212.16</v>
      </c>
      <c r="G1639" s="29">
        <v>1</v>
      </c>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c r="DY1639"/>
      <c r="DZ1639"/>
      <c r="EA1639"/>
      <c r="EB1639"/>
      <c r="EC1639"/>
      <c r="ED1639"/>
      <c r="EE1639"/>
      <c r="EF1639"/>
      <c r="EG1639"/>
      <c r="EH1639"/>
      <c r="EI1639"/>
      <c r="EJ1639"/>
      <c r="EK1639"/>
      <c r="EL1639"/>
      <c r="EM1639"/>
      <c r="EN1639"/>
      <c r="EO1639"/>
      <c r="EP1639"/>
      <c r="EQ1639"/>
      <c r="ER1639"/>
      <c r="ES1639"/>
      <c r="ET1639"/>
      <c r="EU1639"/>
      <c r="EV1639"/>
      <c r="EW1639"/>
      <c r="EX1639"/>
      <c r="EY1639"/>
      <c r="EZ1639"/>
      <c r="FA1639"/>
      <c r="FB1639"/>
      <c r="FC1639"/>
      <c r="FD1639"/>
      <c r="FE1639"/>
      <c r="FF1639"/>
      <c r="FG1639"/>
      <c r="FH1639"/>
      <c r="FI1639"/>
      <c r="FJ1639"/>
      <c r="FK1639"/>
      <c r="FL1639"/>
      <c r="FM1639"/>
      <c r="FN1639"/>
      <c r="FO1639"/>
      <c r="FP1639"/>
      <c r="FQ1639"/>
      <c r="FR1639"/>
      <c r="FS1639"/>
      <c r="FT1639"/>
      <c r="FU1639"/>
      <c r="FV1639"/>
      <c r="FW1639"/>
      <c r="FX1639"/>
      <c r="FY1639"/>
      <c r="FZ1639"/>
      <c r="GA1639"/>
      <c r="GB1639"/>
      <c r="GC1639"/>
      <c r="GD1639"/>
      <c r="GE1639"/>
      <c r="GF1639"/>
      <c r="GG1639"/>
    </row>
    <row r="1640" spans="1:189" x14ac:dyDescent="0.3">
      <c r="A1640" s="18" t="s">
        <v>1412</v>
      </c>
      <c r="B1640" s="29">
        <v>212.16</v>
      </c>
      <c r="C1640" s="29">
        <v>1</v>
      </c>
      <c r="D1640" s="29"/>
      <c r="E1640" s="29"/>
      <c r="F1640" s="29">
        <v>212.16</v>
      </c>
      <c r="G1640" s="29">
        <v>1</v>
      </c>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c r="DY1640"/>
      <c r="DZ1640"/>
      <c r="EA1640"/>
      <c r="EB1640"/>
      <c r="EC1640"/>
      <c r="ED1640"/>
      <c r="EE1640"/>
      <c r="EF1640"/>
      <c r="EG1640"/>
      <c r="EH1640"/>
      <c r="EI1640"/>
      <c r="EJ1640"/>
      <c r="EK1640"/>
      <c r="EL1640"/>
      <c r="EM1640"/>
      <c r="EN1640"/>
      <c r="EO1640"/>
      <c r="EP1640"/>
      <c r="EQ1640"/>
      <c r="ER1640"/>
      <c r="ES1640"/>
      <c r="ET1640"/>
      <c r="EU1640"/>
      <c r="EV1640"/>
      <c r="EW1640"/>
      <c r="EX1640"/>
      <c r="EY1640"/>
      <c r="EZ1640"/>
      <c r="FA1640"/>
      <c r="FB1640"/>
      <c r="FC1640"/>
      <c r="FD1640"/>
      <c r="FE1640"/>
      <c r="FF1640"/>
      <c r="FG1640"/>
      <c r="FH1640"/>
      <c r="FI1640"/>
      <c r="FJ1640"/>
      <c r="FK1640"/>
      <c r="FL1640"/>
      <c r="FM1640"/>
      <c r="FN1640"/>
      <c r="FO1640"/>
      <c r="FP1640"/>
      <c r="FQ1640"/>
      <c r="FR1640"/>
      <c r="FS1640"/>
      <c r="FT1640"/>
      <c r="FU1640"/>
      <c r="FV1640"/>
      <c r="FW1640"/>
      <c r="FX1640"/>
      <c r="FY1640"/>
      <c r="FZ1640"/>
      <c r="GA1640"/>
      <c r="GB1640"/>
      <c r="GC1640"/>
      <c r="GD1640"/>
      <c r="GE1640"/>
      <c r="GF1640"/>
      <c r="GG1640"/>
    </row>
    <row r="1641" spans="1:189" x14ac:dyDescent="0.3">
      <c r="A1641" s="18" t="s">
        <v>4299</v>
      </c>
      <c r="B1641" s="29"/>
      <c r="C1641" s="29"/>
      <c r="D1641" s="29">
        <v>212.16</v>
      </c>
      <c r="E1641" s="29">
        <v>1</v>
      </c>
      <c r="F1641" s="29">
        <v>212.16</v>
      </c>
      <c r="G1641" s="29">
        <v>1</v>
      </c>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c r="DY1641"/>
      <c r="DZ1641"/>
      <c r="EA1641"/>
      <c r="EB1641"/>
      <c r="EC1641"/>
      <c r="ED1641"/>
      <c r="EE1641"/>
      <c r="EF1641"/>
      <c r="EG1641"/>
      <c r="EH1641"/>
      <c r="EI1641"/>
      <c r="EJ1641"/>
      <c r="EK1641"/>
      <c r="EL1641"/>
      <c r="EM1641"/>
      <c r="EN1641"/>
      <c r="EO1641"/>
      <c r="EP1641"/>
      <c r="EQ1641"/>
      <c r="ER1641"/>
      <c r="ES1641"/>
      <c r="ET1641"/>
      <c r="EU1641"/>
      <c r="EV1641"/>
      <c r="EW1641"/>
      <c r="EX1641"/>
      <c r="EY1641"/>
      <c r="EZ1641"/>
      <c r="FA1641"/>
      <c r="FB1641"/>
      <c r="FC1641"/>
      <c r="FD1641"/>
      <c r="FE1641"/>
      <c r="FF1641"/>
      <c r="FG1641"/>
      <c r="FH1641"/>
      <c r="FI1641"/>
      <c r="FJ1641"/>
      <c r="FK1641"/>
      <c r="FL1641"/>
      <c r="FM1641"/>
      <c r="FN1641"/>
      <c r="FO1641"/>
      <c r="FP1641"/>
      <c r="FQ1641"/>
      <c r="FR1641"/>
      <c r="FS1641"/>
      <c r="FT1641"/>
      <c r="FU1641"/>
      <c r="FV1641"/>
      <c r="FW1641"/>
      <c r="FX1641"/>
      <c r="FY1641"/>
      <c r="FZ1641"/>
      <c r="GA1641"/>
      <c r="GB1641"/>
      <c r="GC1641"/>
      <c r="GD1641"/>
      <c r="GE1641"/>
      <c r="GF1641"/>
      <c r="GG1641"/>
    </row>
    <row r="1642" spans="1:189" x14ac:dyDescent="0.3">
      <c r="A1642" s="18" t="s">
        <v>1644</v>
      </c>
      <c r="B1642" s="29">
        <v>212.16</v>
      </c>
      <c r="C1642" s="29">
        <v>1</v>
      </c>
      <c r="D1642" s="29"/>
      <c r="E1642" s="29"/>
      <c r="F1642" s="29">
        <v>212.16</v>
      </c>
      <c r="G1642" s="29">
        <v>1</v>
      </c>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c r="DY1642"/>
      <c r="DZ1642"/>
      <c r="EA1642"/>
      <c r="EB1642"/>
      <c r="EC1642"/>
      <c r="ED1642"/>
      <c r="EE1642"/>
      <c r="EF1642"/>
      <c r="EG1642"/>
      <c r="EH1642"/>
      <c r="EI1642"/>
      <c r="EJ1642"/>
      <c r="EK1642"/>
      <c r="EL1642"/>
      <c r="EM1642"/>
      <c r="EN1642"/>
      <c r="EO1642"/>
      <c r="EP1642"/>
      <c r="EQ1642"/>
      <c r="ER1642"/>
      <c r="ES1642"/>
      <c r="ET1642"/>
      <c r="EU1642"/>
      <c r="EV1642"/>
      <c r="EW1642"/>
      <c r="EX1642"/>
      <c r="EY1642"/>
      <c r="EZ1642"/>
      <c r="FA1642"/>
      <c r="FB1642"/>
      <c r="FC1642"/>
      <c r="FD1642"/>
      <c r="FE1642"/>
      <c r="FF1642"/>
      <c r="FG1642"/>
      <c r="FH1642"/>
      <c r="FI1642"/>
      <c r="FJ1642"/>
      <c r="FK1642"/>
      <c r="FL1642"/>
      <c r="FM1642"/>
      <c r="FN1642"/>
      <c r="FO1642"/>
      <c r="FP1642"/>
      <c r="FQ1642"/>
      <c r="FR1642"/>
      <c r="FS1642"/>
      <c r="FT1642"/>
      <c r="FU1642"/>
      <c r="FV1642"/>
      <c r="FW1642"/>
      <c r="FX1642"/>
      <c r="FY1642"/>
      <c r="FZ1642"/>
      <c r="GA1642"/>
      <c r="GB1642"/>
      <c r="GC1642"/>
      <c r="GD1642"/>
      <c r="GE1642"/>
      <c r="GF1642"/>
      <c r="GG1642"/>
    </row>
    <row r="1643" spans="1:189" x14ac:dyDescent="0.3">
      <c r="A1643" s="18" t="s">
        <v>3431</v>
      </c>
      <c r="B1643" s="29"/>
      <c r="C1643" s="29"/>
      <c r="D1643" s="29">
        <v>212.16</v>
      </c>
      <c r="E1643" s="29">
        <v>1</v>
      </c>
      <c r="F1643" s="29">
        <v>212.16</v>
      </c>
      <c r="G1643" s="29">
        <v>1</v>
      </c>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c r="DY1643"/>
      <c r="DZ1643"/>
      <c r="EA1643"/>
      <c r="EB1643"/>
      <c r="EC1643"/>
      <c r="ED1643"/>
      <c r="EE1643"/>
      <c r="EF1643"/>
      <c r="EG1643"/>
      <c r="EH1643"/>
      <c r="EI1643"/>
      <c r="EJ1643"/>
      <c r="EK1643"/>
      <c r="EL1643"/>
      <c r="EM1643"/>
      <c r="EN1643"/>
      <c r="EO1643"/>
      <c r="EP1643"/>
      <c r="EQ1643"/>
      <c r="ER1643"/>
      <c r="ES1643"/>
      <c r="ET1643"/>
      <c r="EU1643"/>
      <c r="EV1643"/>
      <c r="EW1643"/>
      <c r="EX1643"/>
      <c r="EY1643"/>
      <c r="EZ1643"/>
      <c r="FA1643"/>
      <c r="FB1643"/>
      <c r="FC1643"/>
      <c r="FD1643"/>
      <c r="FE1643"/>
      <c r="FF1643"/>
      <c r="FG1643"/>
      <c r="FH1643"/>
      <c r="FI1643"/>
      <c r="FJ1643"/>
      <c r="FK1643"/>
      <c r="FL1643"/>
      <c r="FM1643"/>
      <c r="FN1643"/>
      <c r="FO1643"/>
      <c r="FP1643"/>
      <c r="FQ1643"/>
      <c r="FR1643"/>
      <c r="FS1643"/>
      <c r="FT1643"/>
      <c r="FU1643"/>
      <c r="FV1643"/>
      <c r="FW1643"/>
      <c r="FX1643"/>
      <c r="FY1643"/>
      <c r="FZ1643"/>
      <c r="GA1643"/>
      <c r="GB1643"/>
      <c r="GC1643"/>
      <c r="GD1643"/>
      <c r="GE1643"/>
      <c r="GF1643"/>
      <c r="GG1643"/>
    </row>
    <row r="1644" spans="1:189" x14ac:dyDescent="0.3">
      <c r="A1644" s="18" t="s">
        <v>1746</v>
      </c>
      <c r="B1644" s="29">
        <v>212.16</v>
      </c>
      <c r="C1644" s="29">
        <v>1</v>
      </c>
      <c r="D1644" s="29"/>
      <c r="E1644" s="29"/>
      <c r="F1644" s="29">
        <v>212.16</v>
      </c>
      <c r="G1644" s="29">
        <v>1</v>
      </c>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c r="DY1644"/>
      <c r="DZ1644"/>
      <c r="EA1644"/>
      <c r="EB1644"/>
      <c r="EC1644"/>
      <c r="ED1644"/>
      <c r="EE1644"/>
      <c r="EF1644"/>
      <c r="EG1644"/>
      <c r="EH1644"/>
      <c r="EI1644"/>
      <c r="EJ1644"/>
      <c r="EK1644"/>
      <c r="EL1644"/>
      <c r="EM1644"/>
      <c r="EN1644"/>
      <c r="EO1644"/>
      <c r="EP1644"/>
      <c r="EQ1644"/>
      <c r="ER1644"/>
      <c r="ES1644"/>
      <c r="ET1644"/>
      <c r="EU1644"/>
      <c r="EV1644"/>
      <c r="EW1644"/>
      <c r="EX1644"/>
      <c r="EY1644"/>
      <c r="EZ1644"/>
      <c r="FA1644"/>
      <c r="FB1644"/>
      <c r="FC1644"/>
      <c r="FD1644"/>
      <c r="FE1644"/>
      <c r="FF1644"/>
      <c r="FG1644"/>
      <c r="FH1644"/>
      <c r="FI1644"/>
      <c r="FJ1644"/>
      <c r="FK1644"/>
      <c r="FL1644"/>
      <c r="FM1644"/>
      <c r="FN1644"/>
      <c r="FO1644"/>
      <c r="FP1644"/>
      <c r="FQ1644"/>
      <c r="FR1644"/>
      <c r="FS1644"/>
      <c r="FT1644"/>
      <c r="FU1644"/>
      <c r="FV1644"/>
      <c r="FW1644"/>
      <c r="FX1644"/>
      <c r="FY1644"/>
      <c r="FZ1644"/>
      <c r="GA1644"/>
      <c r="GB1644"/>
      <c r="GC1644"/>
      <c r="GD1644"/>
      <c r="GE1644"/>
      <c r="GF1644"/>
      <c r="GG1644"/>
    </row>
    <row r="1645" spans="1:189" x14ac:dyDescent="0.3">
      <c r="A1645" s="18" t="s">
        <v>1560</v>
      </c>
      <c r="B1645" s="29">
        <v>212.16</v>
      </c>
      <c r="C1645" s="29">
        <v>1</v>
      </c>
      <c r="D1645" s="29"/>
      <c r="E1645" s="29"/>
      <c r="F1645" s="29">
        <v>212.16</v>
      </c>
      <c r="G1645" s="29">
        <v>1</v>
      </c>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c r="DY1645"/>
      <c r="DZ1645"/>
      <c r="EA1645"/>
      <c r="EB1645"/>
      <c r="EC1645"/>
      <c r="ED1645"/>
      <c r="EE1645"/>
      <c r="EF1645"/>
      <c r="EG1645"/>
      <c r="EH1645"/>
      <c r="EI1645"/>
      <c r="EJ1645"/>
      <c r="EK1645"/>
      <c r="EL1645"/>
      <c r="EM1645"/>
      <c r="EN1645"/>
      <c r="EO1645"/>
      <c r="EP1645"/>
      <c r="EQ1645"/>
      <c r="ER1645"/>
      <c r="ES1645"/>
      <c r="ET1645"/>
      <c r="EU1645"/>
      <c r="EV1645"/>
      <c r="EW1645"/>
      <c r="EX1645"/>
      <c r="EY1645"/>
      <c r="EZ1645"/>
      <c r="FA1645"/>
      <c r="FB1645"/>
      <c r="FC1645"/>
      <c r="FD1645"/>
      <c r="FE1645"/>
      <c r="FF1645"/>
      <c r="FG1645"/>
      <c r="FH1645"/>
      <c r="FI1645"/>
      <c r="FJ1645"/>
      <c r="FK1645"/>
      <c r="FL1645"/>
      <c r="FM1645"/>
      <c r="FN1645"/>
      <c r="FO1645"/>
      <c r="FP1645"/>
      <c r="FQ1645"/>
      <c r="FR1645"/>
      <c r="FS1645"/>
      <c r="FT1645"/>
      <c r="FU1645"/>
      <c r="FV1645"/>
      <c r="FW1645"/>
      <c r="FX1645"/>
      <c r="FY1645"/>
      <c r="FZ1645"/>
      <c r="GA1645"/>
      <c r="GB1645"/>
      <c r="GC1645"/>
      <c r="GD1645"/>
      <c r="GE1645"/>
      <c r="GF1645"/>
      <c r="GG1645"/>
    </row>
    <row r="1646" spans="1:189" x14ac:dyDescent="0.3">
      <c r="A1646" s="18" t="s">
        <v>3715</v>
      </c>
      <c r="B1646" s="29"/>
      <c r="C1646" s="29"/>
      <c r="D1646" s="29">
        <v>210.84000000000003</v>
      </c>
      <c r="E1646" s="29">
        <v>1</v>
      </c>
      <c r="F1646" s="29">
        <v>210.84000000000003</v>
      </c>
      <c r="G1646" s="29">
        <v>1</v>
      </c>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c r="DY1646"/>
      <c r="DZ1646"/>
      <c r="EA1646"/>
      <c r="EB1646"/>
      <c r="EC1646"/>
      <c r="ED1646"/>
      <c r="EE1646"/>
      <c r="EF1646"/>
      <c r="EG1646"/>
      <c r="EH1646"/>
      <c r="EI1646"/>
      <c r="EJ1646"/>
      <c r="EK1646"/>
      <c r="EL1646"/>
      <c r="EM1646"/>
      <c r="EN1646"/>
      <c r="EO1646"/>
      <c r="EP1646"/>
      <c r="EQ1646"/>
      <c r="ER1646"/>
      <c r="ES1646"/>
      <c r="ET1646"/>
      <c r="EU1646"/>
      <c r="EV1646"/>
      <c r="EW1646"/>
      <c r="EX1646"/>
      <c r="EY1646"/>
      <c r="EZ1646"/>
      <c r="FA1646"/>
      <c r="FB1646"/>
      <c r="FC1646"/>
      <c r="FD1646"/>
      <c r="FE1646"/>
      <c r="FF1646"/>
      <c r="FG1646"/>
      <c r="FH1646"/>
      <c r="FI1646"/>
      <c r="FJ1646"/>
      <c r="FK1646"/>
      <c r="FL1646"/>
      <c r="FM1646"/>
      <c r="FN1646"/>
      <c r="FO1646"/>
      <c r="FP1646"/>
      <c r="FQ1646"/>
      <c r="FR1646"/>
      <c r="FS1646"/>
      <c r="FT1646"/>
      <c r="FU1646"/>
      <c r="FV1646"/>
      <c r="FW1646"/>
      <c r="FX1646"/>
      <c r="FY1646"/>
      <c r="FZ1646"/>
      <c r="GA1646"/>
      <c r="GB1646"/>
      <c r="GC1646"/>
      <c r="GD1646"/>
      <c r="GE1646"/>
      <c r="GF1646"/>
      <c r="GG1646"/>
    </row>
    <row r="1647" spans="1:189" x14ac:dyDescent="0.3">
      <c r="A1647" s="18" t="s">
        <v>3713</v>
      </c>
      <c r="B1647" s="29"/>
      <c r="C1647" s="29"/>
      <c r="D1647" s="29">
        <v>210.84000000000003</v>
      </c>
      <c r="E1647" s="29">
        <v>1</v>
      </c>
      <c r="F1647" s="29">
        <v>210.84000000000003</v>
      </c>
      <c r="G1647" s="29">
        <v>1</v>
      </c>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c r="DY1647"/>
      <c r="DZ1647"/>
      <c r="EA1647"/>
      <c r="EB1647"/>
      <c r="EC1647"/>
      <c r="ED1647"/>
      <c r="EE1647"/>
      <c r="EF1647"/>
      <c r="EG1647"/>
      <c r="EH1647"/>
      <c r="EI1647"/>
      <c r="EJ1647"/>
      <c r="EK1647"/>
      <c r="EL1647"/>
      <c r="EM1647"/>
      <c r="EN1647"/>
      <c r="EO1647"/>
      <c r="EP1647"/>
      <c r="EQ1647"/>
      <c r="ER1647"/>
      <c r="ES1647"/>
      <c r="ET1647"/>
      <c r="EU1647"/>
      <c r="EV1647"/>
      <c r="EW1647"/>
      <c r="EX1647"/>
      <c r="EY1647"/>
      <c r="EZ1647"/>
      <c r="FA1647"/>
      <c r="FB1647"/>
      <c r="FC1647"/>
      <c r="FD1647"/>
      <c r="FE1647"/>
      <c r="FF1647"/>
      <c r="FG1647"/>
      <c r="FH1647"/>
      <c r="FI1647"/>
      <c r="FJ1647"/>
      <c r="FK1647"/>
      <c r="FL1647"/>
      <c r="FM1647"/>
      <c r="FN1647"/>
      <c r="FO1647"/>
      <c r="FP1647"/>
      <c r="FQ1647"/>
      <c r="FR1647"/>
      <c r="FS1647"/>
      <c r="FT1647"/>
      <c r="FU1647"/>
      <c r="FV1647"/>
      <c r="FW1647"/>
      <c r="FX1647"/>
      <c r="FY1647"/>
      <c r="FZ1647"/>
      <c r="GA1647"/>
      <c r="GB1647"/>
      <c r="GC1647"/>
      <c r="GD1647"/>
      <c r="GE1647"/>
      <c r="GF1647"/>
      <c r="GG1647"/>
    </row>
    <row r="1648" spans="1:189" x14ac:dyDescent="0.3">
      <c r="A1648" s="18" t="s">
        <v>3693</v>
      </c>
      <c r="B1648" s="29"/>
      <c r="C1648" s="29"/>
      <c r="D1648" s="29">
        <v>210.84000000000003</v>
      </c>
      <c r="E1648" s="29">
        <v>1</v>
      </c>
      <c r="F1648" s="29">
        <v>210.84000000000003</v>
      </c>
      <c r="G1648" s="29">
        <v>1</v>
      </c>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c r="DY1648"/>
      <c r="DZ1648"/>
      <c r="EA1648"/>
      <c r="EB1648"/>
      <c r="EC1648"/>
      <c r="ED1648"/>
      <c r="EE1648"/>
      <c r="EF1648"/>
      <c r="EG1648"/>
      <c r="EH1648"/>
      <c r="EI1648"/>
      <c r="EJ1648"/>
      <c r="EK1648"/>
      <c r="EL1648"/>
      <c r="EM1648"/>
      <c r="EN1648"/>
      <c r="EO1648"/>
      <c r="EP1648"/>
      <c r="EQ1648"/>
      <c r="ER1648"/>
      <c r="ES1648"/>
      <c r="ET1648"/>
      <c r="EU1648"/>
      <c r="EV1648"/>
      <c r="EW1648"/>
      <c r="EX1648"/>
      <c r="EY1648"/>
      <c r="EZ1648"/>
      <c r="FA1648"/>
      <c r="FB1648"/>
      <c r="FC1648"/>
      <c r="FD1648"/>
      <c r="FE1648"/>
      <c r="FF1648"/>
      <c r="FG1648"/>
      <c r="FH1648"/>
      <c r="FI1648"/>
      <c r="FJ1648"/>
      <c r="FK1648"/>
      <c r="FL1648"/>
      <c r="FM1648"/>
      <c r="FN1648"/>
      <c r="FO1648"/>
      <c r="FP1648"/>
      <c r="FQ1648"/>
      <c r="FR1648"/>
      <c r="FS1648"/>
      <c r="FT1648"/>
      <c r="FU1648"/>
      <c r="FV1648"/>
      <c r="FW1648"/>
      <c r="FX1648"/>
      <c r="FY1648"/>
      <c r="FZ1648"/>
      <c r="GA1648"/>
      <c r="GB1648"/>
      <c r="GC1648"/>
      <c r="GD1648"/>
      <c r="GE1648"/>
      <c r="GF1648"/>
      <c r="GG1648"/>
    </row>
    <row r="1649" spans="1:189" x14ac:dyDescent="0.3">
      <c r="A1649" s="18" t="s">
        <v>2644</v>
      </c>
      <c r="B1649" s="29"/>
      <c r="C1649" s="29"/>
      <c r="D1649" s="29">
        <v>210.84000000000003</v>
      </c>
      <c r="E1649" s="29">
        <v>1</v>
      </c>
      <c r="F1649" s="29">
        <v>210.84000000000003</v>
      </c>
      <c r="G1649" s="29">
        <v>1</v>
      </c>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c r="DY1649"/>
      <c r="DZ1649"/>
      <c r="EA1649"/>
      <c r="EB1649"/>
      <c r="EC1649"/>
      <c r="ED1649"/>
      <c r="EE1649"/>
      <c r="EF1649"/>
      <c r="EG1649"/>
      <c r="EH1649"/>
      <c r="EI1649"/>
      <c r="EJ1649"/>
      <c r="EK1649"/>
      <c r="EL1649"/>
      <c r="EM1649"/>
      <c r="EN1649"/>
      <c r="EO1649"/>
      <c r="EP1649"/>
      <c r="EQ1649"/>
      <c r="ER1649"/>
      <c r="ES1649"/>
      <c r="ET1649"/>
      <c r="EU1649"/>
      <c r="EV1649"/>
      <c r="EW1649"/>
      <c r="EX1649"/>
      <c r="EY1649"/>
      <c r="EZ1649"/>
      <c r="FA1649"/>
      <c r="FB1649"/>
      <c r="FC1649"/>
      <c r="FD1649"/>
      <c r="FE1649"/>
      <c r="FF1649"/>
      <c r="FG1649"/>
      <c r="FH1649"/>
      <c r="FI1649"/>
      <c r="FJ1649"/>
      <c r="FK1649"/>
      <c r="FL1649"/>
      <c r="FM1649"/>
      <c r="FN1649"/>
      <c r="FO1649"/>
      <c r="FP1649"/>
      <c r="FQ1649"/>
      <c r="FR1649"/>
      <c r="FS1649"/>
      <c r="FT1649"/>
      <c r="FU1649"/>
      <c r="FV1649"/>
      <c r="FW1649"/>
      <c r="FX1649"/>
      <c r="FY1649"/>
      <c r="FZ1649"/>
      <c r="GA1649"/>
      <c r="GB1649"/>
      <c r="GC1649"/>
      <c r="GD1649"/>
      <c r="GE1649"/>
      <c r="GF1649"/>
      <c r="GG1649"/>
    </row>
    <row r="1650" spans="1:189" x14ac:dyDescent="0.3">
      <c r="A1650" s="18" t="s">
        <v>447</v>
      </c>
      <c r="B1650" s="29">
        <v>210.4</v>
      </c>
      <c r="C1650" s="29">
        <v>1</v>
      </c>
      <c r="D1650" s="29"/>
      <c r="E1650" s="29"/>
      <c r="F1650" s="29">
        <v>210.4</v>
      </c>
      <c r="G1650" s="29">
        <v>1</v>
      </c>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c r="DY1650"/>
      <c r="DZ1650"/>
      <c r="EA1650"/>
      <c r="EB1650"/>
      <c r="EC1650"/>
      <c r="ED1650"/>
      <c r="EE1650"/>
      <c r="EF1650"/>
      <c r="EG1650"/>
      <c r="EH1650"/>
      <c r="EI1650"/>
      <c r="EJ1650"/>
      <c r="EK1650"/>
      <c r="EL1650"/>
      <c r="EM1650"/>
      <c r="EN1650"/>
      <c r="EO1650"/>
      <c r="EP1650"/>
      <c r="EQ1650"/>
      <c r="ER1650"/>
      <c r="ES1650"/>
      <c r="ET1650"/>
      <c r="EU1650"/>
      <c r="EV1650"/>
      <c r="EW1650"/>
      <c r="EX1650"/>
      <c r="EY1650"/>
      <c r="EZ1650"/>
      <c r="FA1650"/>
      <c r="FB1650"/>
      <c r="FC1650"/>
      <c r="FD1650"/>
      <c r="FE1650"/>
      <c r="FF1650"/>
      <c r="FG1650"/>
      <c r="FH1650"/>
      <c r="FI1650"/>
      <c r="FJ1650"/>
      <c r="FK1650"/>
      <c r="FL1650"/>
      <c r="FM1650"/>
      <c r="FN1650"/>
      <c r="FO1650"/>
      <c r="FP1650"/>
      <c r="FQ1650"/>
      <c r="FR1650"/>
      <c r="FS1650"/>
      <c r="FT1650"/>
      <c r="FU1650"/>
      <c r="FV1650"/>
      <c r="FW1650"/>
      <c r="FX1650"/>
      <c r="FY1650"/>
      <c r="FZ1650"/>
      <c r="GA1650"/>
      <c r="GB1650"/>
      <c r="GC1650"/>
      <c r="GD1650"/>
      <c r="GE1650"/>
      <c r="GF1650"/>
      <c r="GG1650"/>
    </row>
    <row r="1651" spans="1:189" x14ac:dyDescent="0.3">
      <c r="A1651" s="18" t="s">
        <v>181</v>
      </c>
      <c r="B1651" s="29"/>
      <c r="C1651" s="29"/>
      <c r="D1651" s="29">
        <v>210.4</v>
      </c>
      <c r="E1651" s="29">
        <v>1</v>
      </c>
      <c r="F1651" s="29">
        <v>210.4</v>
      </c>
      <c r="G1651" s="29">
        <v>1</v>
      </c>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c r="DY1651"/>
      <c r="DZ1651"/>
      <c r="EA1651"/>
      <c r="EB1651"/>
      <c r="EC1651"/>
      <c r="ED1651"/>
      <c r="EE1651"/>
      <c r="EF1651"/>
      <c r="EG1651"/>
      <c r="EH1651"/>
      <c r="EI1651"/>
      <c r="EJ1651"/>
      <c r="EK1651"/>
      <c r="EL1651"/>
      <c r="EM1651"/>
      <c r="EN1651"/>
      <c r="EO1651"/>
      <c r="EP1651"/>
      <c r="EQ1651"/>
      <c r="ER1651"/>
      <c r="ES1651"/>
      <c r="ET1651"/>
      <c r="EU1651"/>
      <c r="EV1651"/>
      <c r="EW1651"/>
      <c r="EX1651"/>
      <c r="EY1651"/>
      <c r="EZ1651"/>
      <c r="FA1651"/>
      <c r="FB1651"/>
      <c r="FC1651"/>
      <c r="FD1651"/>
      <c r="FE1651"/>
      <c r="FF1651"/>
      <c r="FG1651"/>
      <c r="FH1651"/>
      <c r="FI1651"/>
      <c r="FJ1651"/>
      <c r="FK1651"/>
      <c r="FL1651"/>
      <c r="FM1651"/>
      <c r="FN1651"/>
      <c r="FO1651"/>
      <c r="FP1651"/>
      <c r="FQ1651"/>
      <c r="FR1651"/>
      <c r="FS1651"/>
      <c r="FT1651"/>
      <c r="FU1651"/>
      <c r="FV1651"/>
      <c r="FW1651"/>
      <c r="FX1651"/>
      <c r="FY1651"/>
      <c r="FZ1651"/>
      <c r="GA1651"/>
      <c r="GB1651"/>
      <c r="GC1651"/>
      <c r="GD1651"/>
      <c r="GE1651"/>
      <c r="GF1651"/>
      <c r="GG1651"/>
    </row>
    <row r="1652" spans="1:189" x14ac:dyDescent="0.3">
      <c r="A1652" s="18" t="s">
        <v>5623</v>
      </c>
      <c r="B1652" s="29"/>
      <c r="C1652" s="29"/>
      <c r="D1652" s="29">
        <v>209.99999999999997</v>
      </c>
      <c r="E1652" s="29">
        <v>2</v>
      </c>
      <c r="F1652" s="29">
        <v>209.99999999999997</v>
      </c>
      <c r="G1652" s="29">
        <v>2</v>
      </c>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c r="DY1652"/>
      <c r="DZ1652"/>
      <c r="EA1652"/>
      <c r="EB1652"/>
      <c r="EC1652"/>
      <c r="ED1652"/>
      <c r="EE1652"/>
      <c r="EF1652"/>
      <c r="EG1652"/>
      <c r="EH1652"/>
      <c r="EI1652"/>
      <c r="EJ1652"/>
      <c r="EK1652"/>
      <c r="EL1652"/>
      <c r="EM1652"/>
      <c r="EN1652"/>
      <c r="EO1652"/>
      <c r="EP1652"/>
      <c r="EQ1652"/>
      <c r="ER1652"/>
      <c r="ES1652"/>
      <c r="ET1652"/>
      <c r="EU1652"/>
      <c r="EV1652"/>
      <c r="EW1652"/>
      <c r="EX1652"/>
      <c r="EY1652"/>
      <c r="EZ1652"/>
      <c r="FA1652"/>
      <c r="FB1652"/>
      <c r="FC1652"/>
      <c r="FD1652"/>
      <c r="FE1652"/>
      <c r="FF1652"/>
      <c r="FG1652"/>
      <c r="FH1652"/>
      <c r="FI1652"/>
      <c r="FJ1652"/>
      <c r="FK1652"/>
      <c r="FL1652"/>
      <c r="FM1652"/>
      <c r="FN1652"/>
      <c r="FO1652"/>
      <c r="FP1652"/>
      <c r="FQ1652"/>
      <c r="FR1652"/>
      <c r="FS1652"/>
      <c r="FT1652"/>
      <c r="FU1652"/>
      <c r="FV1652"/>
      <c r="FW1652"/>
      <c r="FX1652"/>
      <c r="FY1652"/>
      <c r="FZ1652"/>
      <c r="GA1652"/>
      <c r="GB1652"/>
      <c r="GC1652"/>
      <c r="GD1652"/>
      <c r="GE1652"/>
      <c r="GF1652"/>
      <c r="GG1652"/>
    </row>
    <row r="1653" spans="1:189" x14ac:dyDescent="0.3">
      <c r="A1653" s="18" t="s">
        <v>1481</v>
      </c>
      <c r="B1653" s="29">
        <v>207.32</v>
      </c>
      <c r="C1653" s="29">
        <v>1</v>
      </c>
      <c r="D1653" s="29"/>
      <c r="E1653" s="29"/>
      <c r="F1653" s="29">
        <v>207.32</v>
      </c>
      <c r="G1653" s="29">
        <v>1</v>
      </c>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c r="DY1653"/>
      <c r="DZ1653"/>
      <c r="EA1653"/>
      <c r="EB1653"/>
      <c r="EC1653"/>
      <c r="ED1653"/>
      <c r="EE1653"/>
      <c r="EF1653"/>
      <c r="EG1653"/>
      <c r="EH1653"/>
      <c r="EI1653"/>
      <c r="EJ1653"/>
      <c r="EK1653"/>
      <c r="EL1653"/>
      <c r="EM1653"/>
      <c r="EN1653"/>
      <c r="EO1653"/>
      <c r="EP1653"/>
      <c r="EQ1653"/>
      <c r="ER1653"/>
      <c r="ES1653"/>
      <c r="ET1653"/>
      <c r="EU1653"/>
      <c r="EV1653"/>
      <c r="EW1653"/>
      <c r="EX1653"/>
      <c r="EY1653"/>
      <c r="EZ1653"/>
      <c r="FA1653"/>
      <c r="FB1653"/>
      <c r="FC1653"/>
      <c r="FD1653"/>
      <c r="FE1653"/>
      <c r="FF1653"/>
      <c r="FG1653"/>
      <c r="FH1653"/>
      <c r="FI1653"/>
      <c r="FJ1653"/>
      <c r="FK1653"/>
      <c r="FL1653"/>
      <c r="FM1653"/>
      <c r="FN1653"/>
      <c r="FO1653"/>
      <c r="FP1653"/>
      <c r="FQ1653"/>
      <c r="FR1653"/>
      <c r="FS1653"/>
      <c r="FT1653"/>
      <c r="FU1653"/>
      <c r="FV1653"/>
      <c r="FW1653"/>
      <c r="FX1653"/>
      <c r="FY1653"/>
      <c r="FZ1653"/>
      <c r="GA1653"/>
      <c r="GB1653"/>
      <c r="GC1653"/>
      <c r="GD1653"/>
      <c r="GE1653"/>
      <c r="GF1653"/>
      <c r="GG1653"/>
    </row>
    <row r="1654" spans="1:189" x14ac:dyDescent="0.3">
      <c r="A1654" s="18" t="s">
        <v>2182</v>
      </c>
      <c r="B1654" s="29"/>
      <c r="C1654" s="29"/>
      <c r="D1654" s="29">
        <v>207.32</v>
      </c>
      <c r="E1654" s="29">
        <v>1</v>
      </c>
      <c r="F1654" s="29">
        <v>207.32</v>
      </c>
      <c r="G1654" s="29">
        <v>1</v>
      </c>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c r="DY1654"/>
      <c r="DZ1654"/>
      <c r="EA1654"/>
      <c r="EB1654"/>
      <c r="EC1654"/>
      <c r="ED1654"/>
      <c r="EE1654"/>
      <c r="EF1654"/>
      <c r="EG1654"/>
      <c r="EH1654"/>
      <c r="EI1654"/>
      <c r="EJ1654"/>
      <c r="EK1654"/>
      <c r="EL1654"/>
      <c r="EM1654"/>
      <c r="EN1654"/>
      <c r="EO1654"/>
      <c r="EP1654"/>
      <c r="EQ1654"/>
      <c r="ER1654"/>
      <c r="ES1654"/>
      <c r="ET1654"/>
      <c r="EU1654"/>
      <c r="EV1654"/>
      <c r="EW1654"/>
      <c r="EX1654"/>
      <c r="EY1654"/>
      <c r="EZ1654"/>
      <c r="FA1654"/>
      <c r="FB1654"/>
      <c r="FC1654"/>
      <c r="FD1654"/>
      <c r="FE1654"/>
      <c r="FF1654"/>
      <c r="FG1654"/>
      <c r="FH1654"/>
      <c r="FI1654"/>
      <c r="FJ1654"/>
      <c r="FK1654"/>
      <c r="FL1654"/>
      <c r="FM1654"/>
      <c r="FN1654"/>
      <c r="FO1654"/>
      <c r="FP1654"/>
      <c r="FQ1654"/>
      <c r="FR1654"/>
      <c r="FS1654"/>
      <c r="FT1654"/>
      <c r="FU1654"/>
      <c r="FV1654"/>
      <c r="FW1654"/>
      <c r="FX1654"/>
      <c r="FY1654"/>
      <c r="FZ1654"/>
      <c r="GA1654"/>
      <c r="GB1654"/>
      <c r="GC1654"/>
      <c r="GD1654"/>
      <c r="GE1654"/>
      <c r="GF1654"/>
      <c r="GG1654"/>
    </row>
    <row r="1655" spans="1:189" x14ac:dyDescent="0.3">
      <c r="A1655" s="18" t="s">
        <v>2969</v>
      </c>
      <c r="B1655" s="29"/>
      <c r="C1655" s="29"/>
      <c r="D1655" s="29">
        <v>207.32</v>
      </c>
      <c r="E1655" s="29">
        <v>1</v>
      </c>
      <c r="F1655" s="29">
        <v>207.32</v>
      </c>
      <c r="G1655" s="29">
        <v>1</v>
      </c>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c r="DY1655"/>
      <c r="DZ1655"/>
      <c r="EA1655"/>
      <c r="EB1655"/>
      <c r="EC1655"/>
      <c r="ED1655"/>
      <c r="EE1655"/>
      <c r="EF1655"/>
      <c r="EG1655"/>
      <c r="EH1655"/>
      <c r="EI1655"/>
      <c r="EJ1655"/>
      <c r="EK1655"/>
      <c r="EL1655"/>
      <c r="EM1655"/>
      <c r="EN1655"/>
      <c r="EO1655"/>
      <c r="EP1655"/>
      <c r="EQ1655"/>
      <c r="ER1655"/>
      <c r="ES1655"/>
      <c r="ET1655"/>
      <c r="EU1655"/>
      <c r="EV1655"/>
      <c r="EW1655"/>
      <c r="EX1655"/>
      <c r="EY1655"/>
      <c r="EZ1655"/>
      <c r="FA1655"/>
      <c r="FB1655"/>
      <c r="FC1655"/>
      <c r="FD1655"/>
      <c r="FE1655"/>
      <c r="FF1655"/>
      <c r="FG1655"/>
      <c r="FH1655"/>
      <c r="FI1655"/>
      <c r="FJ1655"/>
      <c r="FK1655"/>
      <c r="FL1655"/>
      <c r="FM1655"/>
      <c r="FN1655"/>
      <c r="FO1655"/>
      <c r="FP1655"/>
      <c r="FQ1655"/>
      <c r="FR1655"/>
      <c r="FS1655"/>
      <c r="FT1655"/>
      <c r="FU1655"/>
      <c r="FV1655"/>
      <c r="FW1655"/>
      <c r="FX1655"/>
      <c r="FY1655"/>
      <c r="FZ1655"/>
      <c r="GA1655"/>
      <c r="GB1655"/>
      <c r="GC1655"/>
      <c r="GD1655"/>
      <c r="GE1655"/>
      <c r="GF1655"/>
      <c r="GG1655"/>
    </row>
    <row r="1656" spans="1:189" x14ac:dyDescent="0.3">
      <c r="A1656" s="18" t="s">
        <v>1116</v>
      </c>
      <c r="B1656" s="29">
        <v>207.32</v>
      </c>
      <c r="C1656" s="29">
        <v>1</v>
      </c>
      <c r="D1656" s="29"/>
      <c r="E1656" s="29"/>
      <c r="F1656" s="29">
        <v>207.32</v>
      </c>
      <c r="G1656" s="29">
        <v>1</v>
      </c>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c r="DY1656"/>
      <c r="DZ1656"/>
      <c r="EA1656"/>
      <c r="EB1656"/>
      <c r="EC1656"/>
      <c r="ED1656"/>
      <c r="EE1656"/>
      <c r="EF1656"/>
      <c r="EG1656"/>
      <c r="EH1656"/>
      <c r="EI1656"/>
      <c r="EJ1656"/>
      <c r="EK1656"/>
      <c r="EL1656"/>
      <c r="EM1656"/>
      <c r="EN1656"/>
      <c r="EO1656"/>
      <c r="EP1656"/>
      <c r="EQ1656"/>
      <c r="ER1656"/>
      <c r="ES1656"/>
      <c r="ET1656"/>
      <c r="EU1656"/>
      <c r="EV1656"/>
      <c r="EW1656"/>
      <c r="EX1656"/>
      <c r="EY1656"/>
      <c r="EZ1656"/>
      <c r="FA1656"/>
      <c r="FB1656"/>
      <c r="FC1656"/>
      <c r="FD1656"/>
      <c r="FE1656"/>
      <c r="FF1656"/>
      <c r="FG1656"/>
      <c r="FH1656"/>
      <c r="FI1656"/>
      <c r="FJ1656"/>
      <c r="FK1656"/>
      <c r="FL1656"/>
      <c r="FM1656"/>
      <c r="FN1656"/>
      <c r="FO1656"/>
      <c r="FP1656"/>
      <c r="FQ1656"/>
      <c r="FR1656"/>
      <c r="FS1656"/>
      <c r="FT1656"/>
      <c r="FU1656"/>
      <c r="FV1656"/>
      <c r="FW1656"/>
      <c r="FX1656"/>
      <c r="FY1656"/>
      <c r="FZ1656"/>
      <c r="GA1656"/>
      <c r="GB1656"/>
      <c r="GC1656"/>
      <c r="GD1656"/>
      <c r="GE1656"/>
      <c r="GF1656"/>
      <c r="GG1656"/>
    </row>
    <row r="1657" spans="1:189" x14ac:dyDescent="0.3">
      <c r="A1657" s="18" t="s">
        <v>1077</v>
      </c>
      <c r="B1657" s="29">
        <v>207.32</v>
      </c>
      <c r="C1657" s="29">
        <v>1</v>
      </c>
      <c r="D1657" s="29"/>
      <c r="E1657" s="29"/>
      <c r="F1657" s="29">
        <v>207.32</v>
      </c>
      <c r="G1657" s="29">
        <v>1</v>
      </c>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c r="DY1657"/>
      <c r="DZ1657"/>
      <c r="EA1657"/>
      <c r="EB1657"/>
      <c r="EC1657"/>
      <c r="ED1657"/>
      <c r="EE1657"/>
      <c r="EF1657"/>
      <c r="EG1657"/>
      <c r="EH1657"/>
      <c r="EI1657"/>
      <c r="EJ1657"/>
      <c r="EK1657"/>
      <c r="EL1657"/>
      <c r="EM1657"/>
      <c r="EN1657"/>
      <c r="EO1657"/>
      <c r="EP1657"/>
      <c r="EQ1657"/>
      <c r="ER1657"/>
      <c r="ES1657"/>
      <c r="ET1657"/>
      <c r="EU1657"/>
      <c r="EV1657"/>
      <c r="EW1657"/>
      <c r="EX1657"/>
      <c r="EY1657"/>
      <c r="EZ1657"/>
      <c r="FA1657"/>
      <c r="FB1657"/>
      <c r="FC1657"/>
      <c r="FD1657"/>
      <c r="FE1657"/>
      <c r="FF1657"/>
      <c r="FG1657"/>
      <c r="FH1657"/>
      <c r="FI1657"/>
      <c r="FJ1657"/>
      <c r="FK1657"/>
      <c r="FL1657"/>
      <c r="FM1657"/>
      <c r="FN1657"/>
      <c r="FO1657"/>
      <c r="FP1657"/>
      <c r="FQ1657"/>
      <c r="FR1657"/>
      <c r="FS1657"/>
      <c r="FT1657"/>
      <c r="FU1657"/>
      <c r="FV1657"/>
      <c r="FW1657"/>
      <c r="FX1657"/>
      <c r="FY1657"/>
      <c r="FZ1657"/>
      <c r="GA1657"/>
      <c r="GB1657"/>
      <c r="GC1657"/>
      <c r="GD1657"/>
      <c r="GE1657"/>
      <c r="GF1657"/>
      <c r="GG1657"/>
    </row>
    <row r="1658" spans="1:189" x14ac:dyDescent="0.3">
      <c r="A1658" s="18" t="s">
        <v>4216</v>
      </c>
      <c r="B1658" s="29"/>
      <c r="C1658" s="29"/>
      <c r="D1658" s="29">
        <v>207.32</v>
      </c>
      <c r="E1658" s="29">
        <v>1</v>
      </c>
      <c r="F1658" s="29">
        <v>207.32</v>
      </c>
      <c r="G1658" s="29">
        <v>1</v>
      </c>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c r="DY1658"/>
      <c r="DZ1658"/>
      <c r="EA1658"/>
      <c r="EB1658"/>
      <c r="EC1658"/>
      <c r="ED1658"/>
      <c r="EE1658"/>
      <c r="EF1658"/>
      <c r="EG1658"/>
      <c r="EH1658"/>
      <c r="EI1658"/>
      <c r="EJ1658"/>
      <c r="EK1658"/>
      <c r="EL1658"/>
      <c r="EM1658"/>
      <c r="EN1658"/>
      <c r="EO1658"/>
      <c r="EP1658"/>
      <c r="EQ1658"/>
      <c r="ER1658"/>
      <c r="ES1658"/>
      <c r="ET1658"/>
      <c r="EU1658"/>
      <c r="EV1658"/>
      <c r="EW1658"/>
      <c r="EX1658"/>
      <c r="EY1658"/>
      <c r="EZ1658"/>
      <c r="FA1658"/>
      <c r="FB1658"/>
      <c r="FC1658"/>
      <c r="FD1658"/>
      <c r="FE1658"/>
      <c r="FF1658"/>
      <c r="FG1658"/>
      <c r="FH1658"/>
      <c r="FI1658"/>
      <c r="FJ1658"/>
      <c r="FK1658"/>
      <c r="FL1658"/>
      <c r="FM1658"/>
      <c r="FN1658"/>
      <c r="FO1658"/>
      <c r="FP1658"/>
      <c r="FQ1658"/>
      <c r="FR1658"/>
      <c r="FS1658"/>
      <c r="FT1658"/>
      <c r="FU1658"/>
      <c r="FV1658"/>
      <c r="FW1658"/>
      <c r="FX1658"/>
      <c r="FY1658"/>
      <c r="FZ1658"/>
      <c r="GA1658"/>
      <c r="GB1658"/>
      <c r="GC1658"/>
      <c r="GD1658"/>
      <c r="GE1658"/>
      <c r="GF1658"/>
      <c r="GG1658"/>
    </row>
    <row r="1659" spans="1:189" x14ac:dyDescent="0.3">
      <c r="A1659" s="18" t="s">
        <v>5505</v>
      </c>
      <c r="B1659" s="29"/>
      <c r="C1659" s="29"/>
      <c r="D1659" s="29">
        <v>207.32</v>
      </c>
      <c r="E1659" s="29">
        <v>1</v>
      </c>
      <c r="F1659" s="29">
        <v>207.32</v>
      </c>
      <c r="G1659" s="29">
        <v>1</v>
      </c>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c r="DY1659"/>
      <c r="DZ1659"/>
      <c r="EA1659"/>
      <c r="EB1659"/>
      <c r="EC1659"/>
      <c r="ED1659"/>
      <c r="EE1659"/>
      <c r="EF1659"/>
      <c r="EG1659"/>
      <c r="EH1659"/>
      <c r="EI1659"/>
      <c r="EJ1659"/>
      <c r="EK1659"/>
      <c r="EL1659"/>
      <c r="EM1659"/>
      <c r="EN1659"/>
      <c r="EO1659"/>
      <c r="EP1659"/>
      <c r="EQ1659"/>
      <c r="ER1659"/>
      <c r="ES1659"/>
      <c r="ET1659"/>
      <c r="EU1659"/>
      <c r="EV1659"/>
      <c r="EW1659"/>
      <c r="EX1659"/>
      <c r="EY1659"/>
      <c r="EZ1659"/>
      <c r="FA1659"/>
      <c r="FB1659"/>
      <c r="FC1659"/>
      <c r="FD1659"/>
      <c r="FE1659"/>
      <c r="FF1659"/>
      <c r="FG1659"/>
      <c r="FH1659"/>
      <c r="FI1659"/>
      <c r="FJ1659"/>
      <c r="FK1659"/>
      <c r="FL1659"/>
      <c r="FM1659"/>
      <c r="FN1659"/>
      <c r="FO1659"/>
      <c r="FP1659"/>
      <c r="FQ1659"/>
      <c r="FR1659"/>
      <c r="FS1659"/>
      <c r="FT1659"/>
      <c r="FU1659"/>
      <c r="FV1659"/>
      <c r="FW1659"/>
      <c r="FX1659"/>
      <c r="FY1659"/>
      <c r="FZ1659"/>
      <c r="GA1659"/>
      <c r="GB1659"/>
      <c r="GC1659"/>
      <c r="GD1659"/>
      <c r="GE1659"/>
      <c r="GF1659"/>
      <c r="GG1659"/>
    </row>
    <row r="1660" spans="1:189" x14ac:dyDescent="0.3">
      <c r="A1660" s="18" t="s">
        <v>3441</v>
      </c>
      <c r="B1660" s="29"/>
      <c r="C1660" s="29"/>
      <c r="D1660" s="29">
        <v>207.32</v>
      </c>
      <c r="E1660" s="29">
        <v>1</v>
      </c>
      <c r="F1660" s="29">
        <v>207.32</v>
      </c>
      <c r="G1660" s="29">
        <v>1</v>
      </c>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c r="DY1660"/>
      <c r="DZ1660"/>
      <c r="EA1660"/>
      <c r="EB1660"/>
      <c r="EC1660"/>
      <c r="ED1660"/>
      <c r="EE1660"/>
      <c r="EF1660"/>
      <c r="EG1660"/>
      <c r="EH1660"/>
      <c r="EI1660"/>
      <c r="EJ1660"/>
      <c r="EK1660"/>
      <c r="EL1660"/>
      <c r="EM1660"/>
      <c r="EN1660"/>
      <c r="EO1660"/>
      <c r="EP1660"/>
      <c r="EQ1660"/>
      <c r="ER1660"/>
      <c r="ES1660"/>
      <c r="ET1660"/>
      <c r="EU1660"/>
      <c r="EV1660"/>
      <c r="EW1660"/>
      <c r="EX1660"/>
      <c r="EY1660"/>
      <c r="EZ1660"/>
      <c r="FA1660"/>
      <c r="FB1660"/>
      <c r="FC1660"/>
      <c r="FD1660"/>
      <c r="FE1660"/>
      <c r="FF1660"/>
      <c r="FG1660"/>
      <c r="FH1660"/>
      <c r="FI1660"/>
      <c r="FJ1660"/>
      <c r="FK1660"/>
      <c r="FL1660"/>
      <c r="FM1660"/>
      <c r="FN1660"/>
      <c r="FO1660"/>
      <c r="FP1660"/>
      <c r="FQ1660"/>
      <c r="FR1660"/>
      <c r="FS1660"/>
      <c r="FT1660"/>
      <c r="FU1660"/>
      <c r="FV1660"/>
      <c r="FW1660"/>
      <c r="FX1660"/>
      <c r="FY1660"/>
      <c r="FZ1660"/>
      <c r="GA1660"/>
      <c r="GB1660"/>
      <c r="GC1660"/>
      <c r="GD1660"/>
      <c r="GE1660"/>
      <c r="GF1660"/>
      <c r="GG1660"/>
    </row>
    <row r="1661" spans="1:189" x14ac:dyDescent="0.3">
      <c r="A1661" s="18" t="s">
        <v>1708</v>
      </c>
      <c r="B1661" s="29">
        <v>207.32</v>
      </c>
      <c r="C1661" s="29">
        <v>1</v>
      </c>
      <c r="D1661" s="29"/>
      <c r="E1661" s="29"/>
      <c r="F1661" s="29">
        <v>207.32</v>
      </c>
      <c r="G1661" s="29">
        <v>1</v>
      </c>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c r="DY1661"/>
      <c r="DZ1661"/>
      <c r="EA1661"/>
      <c r="EB1661"/>
      <c r="EC1661"/>
      <c r="ED1661"/>
      <c r="EE1661"/>
      <c r="EF1661"/>
      <c r="EG1661"/>
      <c r="EH1661"/>
      <c r="EI1661"/>
      <c r="EJ1661"/>
      <c r="EK1661"/>
      <c r="EL1661"/>
      <c r="EM1661"/>
      <c r="EN1661"/>
      <c r="EO1661"/>
      <c r="EP1661"/>
      <c r="EQ1661"/>
      <c r="ER1661"/>
      <c r="ES1661"/>
      <c r="ET1661"/>
      <c r="EU1661"/>
      <c r="EV1661"/>
      <c r="EW1661"/>
      <c r="EX1661"/>
      <c r="EY1661"/>
      <c r="EZ1661"/>
      <c r="FA1661"/>
      <c r="FB1661"/>
      <c r="FC1661"/>
      <c r="FD1661"/>
      <c r="FE1661"/>
      <c r="FF1661"/>
      <c r="FG1661"/>
      <c r="FH1661"/>
      <c r="FI1661"/>
      <c r="FJ1661"/>
      <c r="FK1661"/>
      <c r="FL1661"/>
      <c r="FM1661"/>
      <c r="FN1661"/>
      <c r="FO1661"/>
      <c r="FP1661"/>
      <c r="FQ1661"/>
      <c r="FR1661"/>
      <c r="FS1661"/>
      <c r="FT1661"/>
      <c r="FU1661"/>
      <c r="FV1661"/>
      <c r="FW1661"/>
      <c r="FX1661"/>
      <c r="FY1661"/>
      <c r="FZ1661"/>
      <c r="GA1661"/>
      <c r="GB1661"/>
      <c r="GC1661"/>
      <c r="GD1661"/>
      <c r="GE1661"/>
      <c r="GF1661"/>
      <c r="GG1661"/>
    </row>
    <row r="1662" spans="1:189" x14ac:dyDescent="0.3">
      <c r="A1662" s="18" t="s">
        <v>2386</v>
      </c>
      <c r="B1662" s="29"/>
      <c r="C1662" s="29"/>
      <c r="D1662" s="29">
        <v>207.32</v>
      </c>
      <c r="E1662" s="29">
        <v>1</v>
      </c>
      <c r="F1662" s="29">
        <v>207.32</v>
      </c>
      <c r="G1662" s="29">
        <v>1</v>
      </c>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c r="DY1662"/>
      <c r="DZ1662"/>
      <c r="EA1662"/>
      <c r="EB1662"/>
      <c r="EC1662"/>
      <c r="ED1662"/>
      <c r="EE1662"/>
      <c r="EF1662"/>
      <c r="EG1662"/>
      <c r="EH1662"/>
      <c r="EI1662"/>
      <c r="EJ1662"/>
      <c r="EK1662"/>
      <c r="EL1662"/>
      <c r="EM1662"/>
      <c r="EN1662"/>
      <c r="EO1662"/>
      <c r="EP1662"/>
      <c r="EQ1662"/>
      <c r="ER1662"/>
      <c r="ES1662"/>
      <c r="ET1662"/>
      <c r="EU1662"/>
      <c r="EV1662"/>
      <c r="EW1662"/>
      <c r="EX1662"/>
      <c r="EY1662"/>
      <c r="EZ1662"/>
      <c r="FA1662"/>
      <c r="FB1662"/>
      <c r="FC1662"/>
      <c r="FD1662"/>
      <c r="FE1662"/>
      <c r="FF1662"/>
      <c r="FG1662"/>
      <c r="FH1662"/>
      <c r="FI1662"/>
      <c r="FJ1662"/>
      <c r="FK1662"/>
      <c r="FL1662"/>
      <c r="FM1662"/>
      <c r="FN1662"/>
      <c r="FO1662"/>
      <c r="FP1662"/>
      <c r="FQ1662"/>
      <c r="FR1662"/>
      <c r="FS1662"/>
      <c r="FT1662"/>
      <c r="FU1662"/>
      <c r="FV1662"/>
      <c r="FW1662"/>
      <c r="FX1662"/>
      <c r="FY1662"/>
      <c r="FZ1662"/>
      <c r="GA1662"/>
      <c r="GB1662"/>
      <c r="GC1662"/>
      <c r="GD1662"/>
      <c r="GE1662"/>
      <c r="GF1662"/>
      <c r="GG1662"/>
    </row>
    <row r="1663" spans="1:189" x14ac:dyDescent="0.3">
      <c r="A1663" s="18" t="s">
        <v>5538</v>
      </c>
      <c r="B1663" s="29"/>
      <c r="C1663" s="29"/>
      <c r="D1663" s="29">
        <v>207.32</v>
      </c>
      <c r="E1663" s="29">
        <v>1</v>
      </c>
      <c r="F1663" s="29">
        <v>207.32</v>
      </c>
      <c r="G1663" s="29">
        <v>1</v>
      </c>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c r="DY1663"/>
      <c r="DZ1663"/>
      <c r="EA1663"/>
      <c r="EB1663"/>
      <c r="EC1663"/>
      <c r="ED1663"/>
      <c r="EE1663"/>
      <c r="EF1663"/>
      <c r="EG1663"/>
      <c r="EH1663"/>
      <c r="EI1663"/>
      <c r="EJ1663"/>
      <c r="EK1663"/>
      <c r="EL1663"/>
      <c r="EM1663"/>
      <c r="EN1663"/>
      <c r="EO1663"/>
      <c r="EP1663"/>
      <c r="EQ1663"/>
      <c r="ER1663"/>
      <c r="ES1663"/>
      <c r="ET1663"/>
      <c r="EU1663"/>
      <c r="EV1663"/>
      <c r="EW1663"/>
      <c r="EX1663"/>
      <c r="EY1663"/>
      <c r="EZ1663"/>
      <c r="FA1663"/>
      <c r="FB1663"/>
      <c r="FC1663"/>
      <c r="FD1663"/>
      <c r="FE1663"/>
      <c r="FF1663"/>
      <c r="FG1663"/>
      <c r="FH1663"/>
      <c r="FI1663"/>
      <c r="FJ1663"/>
      <c r="FK1663"/>
      <c r="FL1663"/>
      <c r="FM1663"/>
      <c r="FN1663"/>
      <c r="FO1663"/>
      <c r="FP1663"/>
      <c r="FQ1663"/>
      <c r="FR1663"/>
      <c r="FS1663"/>
      <c r="FT1663"/>
      <c r="FU1663"/>
      <c r="FV1663"/>
      <c r="FW1663"/>
      <c r="FX1663"/>
      <c r="FY1663"/>
      <c r="FZ1663"/>
      <c r="GA1663"/>
      <c r="GB1663"/>
      <c r="GC1663"/>
      <c r="GD1663"/>
      <c r="GE1663"/>
      <c r="GF1663"/>
      <c r="GG1663"/>
    </row>
    <row r="1664" spans="1:189" x14ac:dyDescent="0.3">
      <c r="A1664" s="18" t="s">
        <v>2027</v>
      </c>
      <c r="B1664" s="29">
        <v>204.12</v>
      </c>
      <c r="C1664" s="29">
        <v>1</v>
      </c>
      <c r="D1664" s="29"/>
      <c r="E1664" s="29"/>
      <c r="F1664" s="29">
        <v>204.12</v>
      </c>
      <c r="G1664" s="29">
        <v>1</v>
      </c>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c r="DY1664"/>
      <c r="DZ1664"/>
      <c r="EA1664"/>
      <c r="EB1664"/>
      <c r="EC1664"/>
      <c r="ED1664"/>
      <c r="EE1664"/>
      <c r="EF1664"/>
      <c r="EG1664"/>
      <c r="EH1664"/>
      <c r="EI1664"/>
      <c r="EJ1664"/>
      <c r="EK1664"/>
      <c r="EL1664"/>
      <c r="EM1664"/>
      <c r="EN1664"/>
      <c r="EO1664"/>
      <c r="EP1664"/>
      <c r="EQ1664"/>
      <c r="ER1664"/>
      <c r="ES1664"/>
      <c r="ET1664"/>
      <c r="EU1664"/>
      <c r="EV1664"/>
      <c r="EW1664"/>
      <c r="EX1664"/>
      <c r="EY1664"/>
      <c r="EZ1664"/>
      <c r="FA1664"/>
      <c r="FB1664"/>
      <c r="FC1664"/>
      <c r="FD1664"/>
      <c r="FE1664"/>
      <c r="FF1664"/>
      <c r="FG1664"/>
      <c r="FH1664"/>
      <c r="FI1664"/>
      <c r="FJ1664"/>
      <c r="FK1664"/>
      <c r="FL1664"/>
      <c r="FM1664"/>
      <c r="FN1664"/>
      <c r="FO1664"/>
      <c r="FP1664"/>
      <c r="FQ1664"/>
      <c r="FR1664"/>
      <c r="FS1664"/>
      <c r="FT1664"/>
      <c r="FU1664"/>
      <c r="FV1664"/>
      <c r="FW1664"/>
      <c r="FX1664"/>
      <c r="FY1664"/>
      <c r="FZ1664"/>
      <c r="GA1664"/>
      <c r="GB1664"/>
      <c r="GC1664"/>
      <c r="GD1664"/>
      <c r="GE1664"/>
      <c r="GF1664"/>
      <c r="GG1664"/>
    </row>
    <row r="1665" spans="1:189" x14ac:dyDescent="0.3">
      <c r="A1665" s="18" t="s">
        <v>2642</v>
      </c>
      <c r="B1665" s="29"/>
      <c r="C1665" s="29"/>
      <c r="D1665" s="29">
        <v>204.12</v>
      </c>
      <c r="E1665" s="29">
        <v>1</v>
      </c>
      <c r="F1665" s="29">
        <v>204.12</v>
      </c>
      <c r="G1665" s="29">
        <v>1</v>
      </c>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c r="DY1665"/>
      <c r="DZ1665"/>
      <c r="EA1665"/>
      <c r="EB1665"/>
      <c r="EC1665"/>
      <c r="ED1665"/>
      <c r="EE1665"/>
      <c r="EF1665"/>
      <c r="EG1665"/>
      <c r="EH1665"/>
      <c r="EI1665"/>
      <c r="EJ1665"/>
      <c r="EK1665"/>
      <c r="EL1665"/>
      <c r="EM1665"/>
      <c r="EN1665"/>
      <c r="EO1665"/>
      <c r="EP1665"/>
      <c r="EQ1665"/>
      <c r="ER1665"/>
      <c r="ES1665"/>
      <c r="ET1665"/>
      <c r="EU1665"/>
      <c r="EV1665"/>
      <c r="EW1665"/>
      <c r="EX1665"/>
      <c r="EY1665"/>
      <c r="EZ1665"/>
      <c r="FA1665"/>
      <c r="FB1665"/>
      <c r="FC1665"/>
      <c r="FD1665"/>
      <c r="FE1665"/>
      <c r="FF1665"/>
      <c r="FG1665"/>
      <c r="FH1665"/>
      <c r="FI1665"/>
      <c r="FJ1665"/>
      <c r="FK1665"/>
      <c r="FL1665"/>
      <c r="FM1665"/>
      <c r="FN1665"/>
      <c r="FO1665"/>
      <c r="FP1665"/>
      <c r="FQ1665"/>
      <c r="FR1665"/>
      <c r="FS1665"/>
      <c r="FT1665"/>
      <c r="FU1665"/>
      <c r="FV1665"/>
      <c r="FW1665"/>
      <c r="FX1665"/>
      <c r="FY1665"/>
      <c r="FZ1665"/>
      <c r="GA1665"/>
      <c r="GB1665"/>
      <c r="GC1665"/>
      <c r="GD1665"/>
      <c r="GE1665"/>
      <c r="GF1665"/>
      <c r="GG1665"/>
    </row>
    <row r="1666" spans="1:189" x14ac:dyDescent="0.3">
      <c r="A1666" s="18" t="s">
        <v>6250</v>
      </c>
      <c r="B1666" s="29"/>
      <c r="C1666" s="29"/>
      <c r="D1666" s="29">
        <v>203.86999999999995</v>
      </c>
      <c r="E1666" s="29">
        <v>1</v>
      </c>
      <c r="F1666" s="29">
        <v>203.86999999999995</v>
      </c>
      <c r="G1666" s="29">
        <v>1</v>
      </c>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c r="DY1666"/>
      <c r="DZ1666"/>
      <c r="EA1666"/>
      <c r="EB1666"/>
      <c r="EC1666"/>
      <c r="ED1666"/>
      <c r="EE1666"/>
      <c r="EF1666"/>
      <c r="EG1666"/>
      <c r="EH1666"/>
      <c r="EI1666"/>
      <c r="EJ1666"/>
      <c r="EK1666"/>
      <c r="EL1666"/>
      <c r="EM1666"/>
      <c r="EN1666"/>
      <c r="EO1666"/>
      <c r="EP1666"/>
      <c r="EQ1666"/>
      <c r="ER1666"/>
      <c r="ES1666"/>
      <c r="ET1666"/>
      <c r="EU1666"/>
      <c r="EV1666"/>
      <c r="EW1666"/>
      <c r="EX1666"/>
      <c r="EY1666"/>
      <c r="EZ1666"/>
      <c r="FA1666"/>
      <c r="FB1666"/>
      <c r="FC1666"/>
      <c r="FD1666"/>
      <c r="FE1666"/>
      <c r="FF1666"/>
      <c r="FG1666"/>
      <c r="FH1666"/>
      <c r="FI1666"/>
      <c r="FJ1666"/>
      <c r="FK1666"/>
      <c r="FL1666"/>
      <c r="FM1666"/>
      <c r="FN1666"/>
      <c r="FO1666"/>
      <c r="FP1666"/>
      <c r="FQ1666"/>
      <c r="FR1666"/>
      <c r="FS1666"/>
      <c r="FT1666"/>
      <c r="FU1666"/>
      <c r="FV1666"/>
      <c r="FW1666"/>
      <c r="FX1666"/>
      <c r="FY1666"/>
      <c r="FZ1666"/>
      <c r="GA1666"/>
      <c r="GB1666"/>
      <c r="GC1666"/>
      <c r="GD1666"/>
      <c r="GE1666"/>
      <c r="GF1666"/>
      <c r="GG1666"/>
    </row>
    <row r="1667" spans="1:189" x14ac:dyDescent="0.3">
      <c r="A1667" s="18" t="s">
        <v>497</v>
      </c>
      <c r="B1667" s="29">
        <v>203.82000000000005</v>
      </c>
      <c r="C1667" s="29">
        <v>1</v>
      </c>
      <c r="D1667" s="29"/>
      <c r="E1667" s="29"/>
      <c r="F1667" s="29">
        <v>203.82000000000005</v>
      </c>
      <c r="G1667" s="29">
        <v>1</v>
      </c>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c r="DY1667"/>
      <c r="DZ1667"/>
      <c r="EA1667"/>
      <c r="EB1667"/>
      <c r="EC1667"/>
      <c r="ED1667"/>
      <c r="EE1667"/>
      <c r="EF1667"/>
      <c r="EG1667"/>
      <c r="EH1667"/>
      <c r="EI1667"/>
      <c r="EJ1667"/>
      <c r="EK1667"/>
      <c r="EL1667"/>
      <c r="EM1667"/>
      <c r="EN1667"/>
      <c r="EO1667"/>
      <c r="EP1667"/>
      <c r="EQ1667"/>
      <c r="ER1667"/>
      <c r="ES1667"/>
      <c r="ET1667"/>
      <c r="EU1667"/>
      <c r="EV1667"/>
      <c r="EW1667"/>
      <c r="EX1667"/>
      <c r="EY1667"/>
      <c r="EZ1667"/>
      <c r="FA1667"/>
      <c r="FB1667"/>
      <c r="FC1667"/>
      <c r="FD1667"/>
      <c r="FE1667"/>
      <c r="FF1667"/>
      <c r="FG1667"/>
      <c r="FH1667"/>
      <c r="FI1667"/>
      <c r="FJ1667"/>
      <c r="FK1667"/>
      <c r="FL1667"/>
      <c r="FM1667"/>
      <c r="FN1667"/>
      <c r="FO1667"/>
      <c r="FP1667"/>
      <c r="FQ1667"/>
      <c r="FR1667"/>
      <c r="FS1667"/>
      <c r="FT1667"/>
      <c r="FU1667"/>
      <c r="FV1667"/>
      <c r="FW1667"/>
      <c r="FX1667"/>
      <c r="FY1667"/>
      <c r="FZ1667"/>
      <c r="GA1667"/>
      <c r="GB1667"/>
      <c r="GC1667"/>
      <c r="GD1667"/>
      <c r="GE1667"/>
      <c r="GF1667"/>
      <c r="GG1667"/>
    </row>
    <row r="1668" spans="1:189" x14ac:dyDescent="0.3">
      <c r="A1668" s="18" t="s">
        <v>841</v>
      </c>
      <c r="B1668" s="29">
        <v>203.82000000000005</v>
      </c>
      <c r="C1668" s="29">
        <v>1</v>
      </c>
      <c r="D1668" s="29"/>
      <c r="E1668" s="29"/>
      <c r="F1668" s="29">
        <v>203.82000000000005</v>
      </c>
      <c r="G1668" s="29">
        <v>1</v>
      </c>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c r="DY1668"/>
      <c r="DZ1668"/>
      <c r="EA1668"/>
      <c r="EB1668"/>
      <c r="EC1668"/>
      <c r="ED1668"/>
      <c r="EE1668"/>
      <c r="EF1668"/>
      <c r="EG1668"/>
      <c r="EH1668"/>
      <c r="EI1668"/>
      <c r="EJ1668"/>
      <c r="EK1668"/>
      <c r="EL1668"/>
      <c r="EM1668"/>
      <c r="EN1668"/>
      <c r="EO1668"/>
      <c r="EP1668"/>
      <c r="EQ1668"/>
      <c r="ER1668"/>
      <c r="ES1668"/>
      <c r="ET1668"/>
      <c r="EU1668"/>
      <c r="EV1668"/>
      <c r="EW1668"/>
      <c r="EX1668"/>
      <c r="EY1668"/>
      <c r="EZ1668"/>
      <c r="FA1668"/>
      <c r="FB1668"/>
      <c r="FC1668"/>
      <c r="FD1668"/>
      <c r="FE1668"/>
      <c r="FF1668"/>
      <c r="FG1668"/>
      <c r="FH1668"/>
      <c r="FI1668"/>
      <c r="FJ1668"/>
      <c r="FK1668"/>
      <c r="FL1668"/>
      <c r="FM1668"/>
      <c r="FN1668"/>
      <c r="FO1668"/>
      <c r="FP1668"/>
      <c r="FQ1668"/>
      <c r="FR1668"/>
      <c r="FS1668"/>
      <c r="FT1668"/>
      <c r="FU1668"/>
      <c r="FV1668"/>
      <c r="FW1668"/>
      <c r="FX1668"/>
      <c r="FY1668"/>
      <c r="FZ1668"/>
      <c r="GA1668"/>
      <c r="GB1668"/>
      <c r="GC1668"/>
      <c r="GD1668"/>
      <c r="GE1668"/>
      <c r="GF1668"/>
      <c r="GG1668"/>
    </row>
    <row r="1669" spans="1:189" x14ac:dyDescent="0.3">
      <c r="A1669" s="18" t="s">
        <v>6861</v>
      </c>
      <c r="B1669" s="29">
        <v>203.82000000000005</v>
      </c>
      <c r="C1669" s="29">
        <v>1</v>
      </c>
      <c r="D1669" s="29"/>
      <c r="E1669" s="29"/>
      <c r="F1669" s="29">
        <v>203.82000000000005</v>
      </c>
      <c r="G1669" s="29">
        <v>1</v>
      </c>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c r="DY1669"/>
      <c r="DZ1669"/>
      <c r="EA1669"/>
      <c r="EB1669"/>
      <c r="EC1669"/>
      <c r="ED1669"/>
      <c r="EE1669"/>
      <c r="EF1669"/>
      <c r="EG1669"/>
      <c r="EH1669"/>
      <c r="EI1669"/>
      <c r="EJ1669"/>
      <c r="EK1669"/>
      <c r="EL1669"/>
      <c r="EM1669"/>
      <c r="EN1669"/>
      <c r="EO1669"/>
      <c r="EP1669"/>
      <c r="EQ1669"/>
      <c r="ER1669"/>
      <c r="ES1669"/>
      <c r="ET1669"/>
      <c r="EU1669"/>
      <c r="EV1669"/>
      <c r="EW1669"/>
      <c r="EX1669"/>
      <c r="EY1669"/>
      <c r="EZ1669"/>
      <c r="FA1669"/>
      <c r="FB1669"/>
      <c r="FC1669"/>
      <c r="FD1669"/>
      <c r="FE1669"/>
      <c r="FF1669"/>
      <c r="FG1669"/>
      <c r="FH1669"/>
      <c r="FI1669"/>
      <c r="FJ1669"/>
      <c r="FK1669"/>
      <c r="FL1669"/>
      <c r="FM1669"/>
      <c r="FN1669"/>
      <c r="FO1669"/>
      <c r="FP1669"/>
      <c r="FQ1669"/>
      <c r="FR1669"/>
      <c r="FS1669"/>
      <c r="FT1669"/>
      <c r="FU1669"/>
      <c r="FV1669"/>
      <c r="FW1669"/>
      <c r="FX1669"/>
      <c r="FY1669"/>
      <c r="FZ1669"/>
      <c r="GA1669"/>
      <c r="GB1669"/>
      <c r="GC1669"/>
      <c r="GD1669"/>
      <c r="GE1669"/>
      <c r="GF1669"/>
      <c r="GG1669"/>
    </row>
    <row r="1670" spans="1:189" x14ac:dyDescent="0.3">
      <c r="A1670" s="18" t="s">
        <v>6284</v>
      </c>
      <c r="B1670" s="29"/>
      <c r="C1670" s="29"/>
      <c r="D1670" s="29">
        <v>202.99</v>
      </c>
      <c r="E1670" s="29">
        <v>1</v>
      </c>
      <c r="F1670" s="29">
        <v>202.99</v>
      </c>
      <c r="G1670" s="29">
        <v>1</v>
      </c>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c r="DY1670"/>
      <c r="DZ1670"/>
      <c r="EA1670"/>
      <c r="EB1670"/>
      <c r="EC1670"/>
      <c r="ED1670"/>
      <c r="EE1670"/>
      <c r="EF1670"/>
      <c r="EG1670"/>
      <c r="EH1670"/>
      <c r="EI1670"/>
      <c r="EJ1670"/>
      <c r="EK1670"/>
      <c r="EL1670"/>
      <c r="EM1670"/>
      <c r="EN1670"/>
      <c r="EO1670"/>
      <c r="EP1670"/>
      <c r="EQ1670"/>
      <c r="ER1670"/>
      <c r="ES1670"/>
      <c r="ET1670"/>
      <c r="EU1670"/>
      <c r="EV1670"/>
      <c r="EW1670"/>
      <c r="EX1670"/>
      <c r="EY1670"/>
      <c r="EZ1670"/>
      <c r="FA1670"/>
      <c r="FB1670"/>
      <c r="FC1670"/>
      <c r="FD1670"/>
      <c r="FE1670"/>
      <c r="FF1670"/>
      <c r="FG1670"/>
      <c r="FH1670"/>
      <c r="FI1670"/>
      <c r="FJ1670"/>
      <c r="FK1670"/>
      <c r="FL1670"/>
      <c r="FM1670"/>
      <c r="FN1670"/>
      <c r="FO1670"/>
      <c r="FP1670"/>
      <c r="FQ1670"/>
      <c r="FR1670"/>
      <c r="FS1670"/>
      <c r="FT1670"/>
      <c r="FU1670"/>
      <c r="FV1670"/>
      <c r="FW1670"/>
      <c r="FX1670"/>
      <c r="FY1670"/>
      <c r="FZ1670"/>
      <c r="GA1670"/>
      <c r="GB1670"/>
      <c r="GC1670"/>
      <c r="GD1670"/>
      <c r="GE1670"/>
      <c r="GF1670"/>
      <c r="GG1670"/>
    </row>
    <row r="1671" spans="1:189" x14ac:dyDescent="0.3">
      <c r="A1671" s="18" t="s">
        <v>4571</v>
      </c>
      <c r="B1671" s="29"/>
      <c r="C1671" s="29"/>
      <c r="D1671" s="29">
        <v>202.99</v>
      </c>
      <c r="E1671" s="29">
        <v>1</v>
      </c>
      <c r="F1671" s="29">
        <v>202.99</v>
      </c>
      <c r="G1671" s="29">
        <v>1</v>
      </c>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c r="DY1671"/>
      <c r="DZ1671"/>
      <c r="EA1671"/>
      <c r="EB1671"/>
      <c r="EC1671"/>
      <c r="ED1671"/>
      <c r="EE1671"/>
      <c r="EF1671"/>
      <c r="EG1671"/>
      <c r="EH1671"/>
      <c r="EI1671"/>
      <c r="EJ1671"/>
      <c r="EK1671"/>
      <c r="EL1671"/>
      <c r="EM1671"/>
      <c r="EN1671"/>
      <c r="EO1671"/>
      <c r="EP1671"/>
      <c r="EQ1671"/>
      <c r="ER1671"/>
      <c r="ES1671"/>
      <c r="ET1671"/>
      <c r="EU1671"/>
      <c r="EV1671"/>
      <c r="EW1671"/>
      <c r="EX1671"/>
      <c r="EY1671"/>
      <c r="EZ1671"/>
      <c r="FA1671"/>
      <c r="FB1671"/>
      <c r="FC1671"/>
      <c r="FD1671"/>
      <c r="FE1671"/>
      <c r="FF1671"/>
      <c r="FG1671"/>
      <c r="FH1671"/>
      <c r="FI1671"/>
      <c r="FJ1671"/>
      <c r="FK1671"/>
      <c r="FL1671"/>
      <c r="FM1671"/>
      <c r="FN1671"/>
      <c r="FO1671"/>
      <c r="FP1671"/>
      <c r="FQ1671"/>
      <c r="FR1671"/>
      <c r="FS1671"/>
      <c r="FT1671"/>
      <c r="FU1671"/>
      <c r="FV1671"/>
      <c r="FW1671"/>
      <c r="FX1671"/>
      <c r="FY1671"/>
      <c r="FZ1671"/>
      <c r="GA1671"/>
      <c r="GB1671"/>
      <c r="GC1671"/>
      <c r="GD1671"/>
      <c r="GE1671"/>
      <c r="GF1671"/>
      <c r="GG1671"/>
    </row>
    <row r="1672" spans="1:189" x14ac:dyDescent="0.3">
      <c r="A1672" s="18" t="s">
        <v>6228</v>
      </c>
      <c r="B1672" s="29"/>
      <c r="C1672" s="29"/>
      <c r="D1672" s="29">
        <v>202.99</v>
      </c>
      <c r="E1672" s="29">
        <v>1</v>
      </c>
      <c r="F1672" s="29">
        <v>202.99</v>
      </c>
      <c r="G1672" s="29">
        <v>1</v>
      </c>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c r="DY1672"/>
      <c r="DZ1672"/>
      <c r="EA1672"/>
      <c r="EB1672"/>
      <c r="EC1672"/>
      <c r="ED1672"/>
      <c r="EE1672"/>
      <c r="EF1672"/>
      <c r="EG1672"/>
      <c r="EH1672"/>
      <c r="EI1672"/>
      <c r="EJ1672"/>
      <c r="EK1672"/>
      <c r="EL1672"/>
      <c r="EM1672"/>
      <c r="EN1672"/>
      <c r="EO1672"/>
      <c r="EP1672"/>
      <c r="EQ1672"/>
      <c r="ER1672"/>
      <c r="ES1672"/>
      <c r="ET1672"/>
      <c r="EU1672"/>
      <c r="EV1672"/>
      <c r="EW1672"/>
      <c r="EX1672"/>
      <c r="EY1672"/>
      <c r="EZ1672"/>
      <c r="FA1672"/>
      <c r="FB1672"/>
      <c r="FC1672"/>
      <c r="FD1672"/>
      <c r="FE1672"/>
      <c r="FF1672"/>
      <c r="FG1672"/>
      <c r="FH1672"/>
      <c r="FI1672"/>
      <c r="FJ1672"/>
      <c r="FK1672"/>
      <c r="FL1672"/>
      <c r="FM1672"/>
      <c r="FN1672"/>
      <c r="FO1672"/>
      <c r="FP1672"/>
      <c r="FQ1672"/>
      <c r="FR1672"/>
      <c r="FS1672"/>
      <c r="FT1672"/>
      <c r="FU1672"/>
      <c r="FV1672"/>
      <c r="FW1672"/>
      <c r="FX1672"/>
      <c r="FY1672"/>
      <c r="FZ1672"/>
      <c r="GA1672"/>
      <c r="GB1672"/>
      <c r="GC1672"/>
      <c r="GD1672"/>
      <c r="GE1672"/>
      <c r="GF1672"/>
      <c r="GG1672"/>
    </row>
    <row r="1673" spans="1:189" x14ac:dyDescent="0.3">
      <c r="A1673" s="18" t="s">
        <v>4623</v>
      </c>
      <c r="B1673" s="29"/>
      <c r="C1673" s="29"/>
      <c r="D1673" s="29">
        <v>202.99</v>
      </c>
      <c r="E1673" s="29">
        <v>1</v>
      </c>
      <c r="F1673" s="29">
        <v>202.99</v>
      </c>
      <c r="G1673" s="29">
        <v>1</v>
      </c>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c r="DY1673"/>
      <c r="DZ1673"/>
      <c r="EA1673"/>
      <c r="EB1673"/>
      <c r="EC1673"/>
      <c r="ED1673"/>
      <c r="EE1673"/>
      <c r="EF1673"/>
      <c r="EG1673"/>
      <c r="EH1673"/>
      <c r="EI1673"/>
      <c r="EJ1673"/>
      <c r="EK1673"/>
      <c r="EL1673"/>
      <c r="EM1673"/>
      <c r="EN1673"/>
      <c r="EO1673"/>
      <c r="EP1673"/>
      <c r="EQ1673"/>
      <c r="ER1673"/>
      <c r="ES1673"/>
      <c r="ET1673"/>
      <c r="EU1673"/>
      <c r="EV1673"/>
      <c r="EW1673"/>
      <c r="EX1673"/>
      <c r="EY1673"/>
      <c r="EZ1673"/>
      <c r="FA1673"/>
      <c r="FB1673"/>
      <c r="FC1673"/>
      <c r="FD1673"/>
      <c r="FE1673"/>
      <c r="FF1673"/>
      <c r="FG1673"/>
      <c r="FH1673"/>
      <c r="FI1673"/>
      <c r="FJ1673"/>
      <c r="FK1673"/>
      <c r="FL1673"/>
      <c r="FM1673"/>
      <c r="FN1673"/>
      <c r="FO1673"/>
      <c r="FP1673"/>
      <c r="FQ1673"/>
      <c r="FR1673"/>
      <c r="FS1673"/>
      <c r="FT1673"/>
      <c r="FU1673"/>
      <c r="FV1673"/>
      <c r="FW1673"/>
      <c r="FX1673"/>
      <c r="FY1673"/>
      <c r="FZ1673"/>
      <c r="GA1673"/>
      <c r="GB1673"/>
      <c r="GC1673"/>
      <c r="GD1673"/>
      <c r="GE1673"/>
      <c r="GF1673"/>
      <c r="GG1673"/>
    </row>
    <row r="1674" spans="1:189" x14ac:dyDescent="0.3">
      <c r="A1674" s="18" t="s">
        <v>6262</v>
      </c>
      <c r="B1674" s="29"/>
      <c r="C1674" s="29"/>
      <c r="D1674" s="29">
        <v>202.99</v>
      </c>
      <c r="E1674" s="29">
        <v>1</v>
      </c>
      <c r="F1674" s="29">
        <v>202.99</v>
      </c>
      <c r="G1674" s="29">
        <v>1</v>
      </c>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c r="DY1674"/>
      <c r="DZ1674"/>
      <c r="EA1674"/>
      <c r="EB1674"/>
      <c r="EC1674"/>
      <c r="ED1674"/>
      <c r="EE1674"/>
      <c r="EF1674"/>
      <c r="EG1674"/>
      <c r="EH1674"/>
      <c r="EI1674"/>
      <c r="EJ1674"/>
      <c r="EK1674"/>
      <c r="EL1674"/>
      <c r="EM1674"/>
      <c r="EN1674"/>
      <c r="EO1674"/>
      <c r="EP1674"/>
      <c r="EQ1674"/>
      <c r="ER1674"/>
      <c r="ES1674"/>
      <c r="ET1674"/>
      <c r="EU1674"/>
      <c r="EV1674"/>
      <c r="EW1674"/>
      <c r="EX1674"/>
      <c r="EY1674"/>
      <c r="EZ1674"/>
      <c r="FA1674"/>
      <c r="FB1674"/>
      <c r="FC1674"/>
      <c r="FD1674"/>
      <c r="FE1674"/>
      <c r="FF1674"/>
      <c r="FG1674"/>
      <c r="FH1674"/>
      <c r="FI1674"/>
      <c r="FJ1674"/>
      <c r="FK1674"/>
      <c r="FL1674"/>
      <c r="FM1674"/>
      <c r="FN1674"/>
      <c r="FO1674"/>
      <c r="FP1674"/>
      <c r="FQ1674"/>
      <c r="FR1674"/>
      <c r="FS1674"/>
      <c r="FT1674"/>
      <c r="FU1674"/>
      <c r="FV1674"/>
      <c r="FW1674"/>
      <c r="FX1674"/>
      <c r="FY1674"/>
      <c r="FZ1674"/>
      <c r="GA1674"/>
      <c r="GB1674"/>
      <c r="GC1674"/>
      <c r="GD1674"/>
      <c r="GE1674"/>
      <c r="GF1674"/>
      <c r="GG1674"/>
    </row>
    <row r="1675" spans="1:189" x14ac:dyDescent="0.3">
      <c r="A1675" s="18" t="s">
        <v>4711</v>
      </c>
      <c r="B1675" s="29"/>
      <c r="C1675" s="29"/>
      <c r="D1675" s="29">
        <v>202.99</v>
      </c>
      <c r="E1675" s="29">
        <v>1</v>
      </c>
      <c r="F1675" s="29">
        <v>202.99</v>
      </c>
      <c r="G1675" s="29">
        <v>1</v>
      </c>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c r="DY1675"/>
      <c r="DZ1675"/>
      <c r="EA1675"/>
      <c r="EB1675"/>
      <c r="EC1675"/>
      <c r="ED1675"/>
      <c r="EE1675"/>
      <c r="EF1675"/>
      <c r="EG1675"/>
      <c r="EH1675"/>
      <c r="EI1675"/>
      <c r="EJ1675"/>
      <c r="EK1675"/>
      <c r="EL1675"/>
      <c r="EM1675"/>
      <c r="EN1675"/>
      <c r="EO1675"/>
      <c r="EP1675"/>
      <c r="EQ1675"/>
      <c r="ER1675"/>
      <c r="ES1675"/>
      <c r="ET1675"/>
      <c r="EU1675"/>
      <c r="EV1675"/>
      <c r="EW1675"/>
      <c r="EX1675"/>
      <c r="EY1675"/>
      <c r="EZ1675"/>
      <c r="FA1675"/>
      <c r="FB1675"/>
      <c r="FC1675"/>
      <c r="FD1675"/>
      <c r="FE1675"/>
      <c r="FF1675"/>
      <c r="FG1675"/>
      <c r="FH1675"/>
      <c r="FI1675"/>
      <c r="FJ1675"/>
      <c r="FK1675"/>
      <c r="FL1675"/>
      <c r="FM1675"/>
      <c r="FN1675"/>
      <c r="FO1675"/>
      <c r="FP1675"/>
      <c r="FQ1675"/>
      <c r="FR1675"/>
      <c r="FS1675"/>
      <c r="FT1675"/>
      <c r="FU1675"/>
      <c r="FV1675"/>
      <c r="FW1675"/>
      <c r="FX1675"/>
      <c r="FY1675"/>
      <c r="FZ1675"/>
      <c r="GA1675"/>
      <c r="GB1675"/>
      <c r="GC1675"/>
      <c r="GD1675"/>
      <c r="GE1675"/>
      <c r="GF1675"/>
      <c r="GG1675"/>
    </row>
    <row r="1676" spans="1:189" x14ac:dyDescent="0.3">
      <c r="A1676" s="18" t="s">
        <v>4511</v>
      </c>
      <c r="B1676" s="29"/>
      <c r="C1676" s="29"/>
      <c r="D1676" s="29">
        <v>202.99</v>
      </c>
      <c r="E1676" s="29">
        <v>1</v>
      </c>
      <c r="F1676" s="29">
        <v>202.99</v>
      </c>
      <c r="G1676" s="29">
        <v>1</v>
      </c>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c r="DY1676"/>
      <c r="DZ1676"/>
      <c r="EA1676"/>
      <c r="EB1676"/>
      <c r="EC1676"/>
      <c r="ED1676"/>
      <c r="EE1676"/>
      <c r="EF1676"/>
      <c r="EG1676"/>
      <c r="EH1676"/>
      <c r="EI1676"/>
      <c r="EJ1676"/>
      <c r="EK1676"/>
      <c r="EL1676"/>
      <c r="EM1676"/>
      <c r="EN1676"/>
      <c r="EO1676"/>
      <c r="EP1676"/>
      <c r="EQ1676"/>
      <c r="ER1676"/>
      <c r="ES1676"/>
      <c r="ET1676"/>
      <c r="EU1676"/>
      <c r="EV1676"/>
      <c r="EW1676"/>
      <c r="EX1676"/>
      <c r="EY1676"/>
      <c r="EZ1676"/>
      <c r="FA1676"/>
      <c r="FB1676"/>
      <c r="FC1676"/>
      <c r="FD1676"/>
      <c r="FE1676"/>
      <c r="FF1676"/>
      <c r="FG1676"/>
      <c r="FH1676"/>
      <c r="FI1676"/>
      <c r="FJ1676"/>
      <c r="FK1676"/>
      <c r="FL1676"/>
      <c r="FM1676"/>
      <c r="FN1676"/>
      <c r="FO1676"/>
      <c r="FP1676"/>
      <c r="FQ1676"/>
      <c r="FR1676"/>
      <c r="FS1676"/>
      <c r="FT1676"/>
      <c r="FU1676"/>
      <c r="FV1676"/>
      <c r="FW1676"/>
      <c r="FX1676"/>
      <c r="FY1676"/>
      <c r="FZ1676"/>
      <c r="GA1676"/>
      <c r="GB1676"/>
      <c r="GC1676"/>
      <c r="GD1676"/>
      <c r="GE1676"/>
      <c r="GF1676"/>
      <c r="GG1676"/>
    </row>
    <row r="1677" spans="1:189" x14ac:dyDescent="0.3">
      <c r="A1677" s="18" t="s">
        <v>4559</v>
      </c>
      <c r="B1677" s="29"/>
      <c r="C1677" s="29"/>
      <c r="D1677" s="29">
        <v>202.99</v>
      </c>
      <c r="E1677" s="29">
        <v>1</v>
      </c>
      <c r="F1677" s="29">
        <v>202.99</v>
      </c>
      <c r="G1677" s="29">
        <v>1</v>
      </c>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c r="DY1677"/>
      <c r="DZ1677"/>
      <c r="EA1677"/>
      <c r="EB1677"/>
      <c r="EC1677"/>
      <c r="ED1677"/>
      <c r="EE1677"/>
      <c r="EF1677"/>
      <c r="EG1677"/>
      <c r="EH1677"/>
      <c r="EI1677"/>
      <c r="EJ1677"/>
      <c r="EK1677"/>
      <c r="EL1677"/>
      <c r="EM1677"/>
      <c r="EN1677"/>
      <c r="EO1677"/>
      <c r="EP1677"/>
      <c r="EQ1677"/>
      <c r="ER1677"/>
      <c r="ES1677"/>
      <c r="ET1677"/>
      <c r="EU1677"/>
      <c r="EV1677"/>
      <c r="EW1677"/>
      <c r="EX1677"/>
      <c r="EY1677"/>
      <c r="EZ1677"/>
      <c r="FA1677"/>
      <c r="FB1677"/>
      <c r="FC1677"/>
      <c r="FD1677"/>
      <c r="FE1677"/>
      <c r="FF1677"/>
      <c r="FG1677"/>
      <c r="FH1677"/>
      <c r="FI1677"/>
      <c r="FJ1677"/>
      <c r="FK1677"/>
      <c r="FL1677"/>
      <c r="FM1677"/>
      <c r="FN1677"/>
      <c r="FO1677"/>
      <c r="FP1677"/>
      <c r="FQ1677"/>
      <c r="FR1677"/>
      <c r="FS1677"/>
      <c r="FT1677"/>
      <c r="FU1677"/>
      <c r="FV1677"/>
      <c r="FW1677"/>
      <c r="FX1677"/>
      <c r="FY1677"/>
      <c r="FZ1677"/>
      <c r="GA1677"/>
      <c r="GB1677"/>
      <c r="GC1677"/>
      <c r="GD1677"/>
      <c r="GE1677"/>
      <c r="GF1677"/>
      <c r="GG1677"/>
    </row>
    <row r="1678" spans="1:189" x14ac:dyDescent="0.3">
      <c r="A1678" s="18" t="s">
        <v>4491</v>
      </c>
      <c r="B1678" s="29"/>
      <c r="C1678" s="29"/>
      <c r="D1678" s="29">
        <v>202.99</v>
      </c>
      <c r="E1678" s="29">
        <v>1</v>
      </c>
      <c r="F1678" s="29">
        <v>202.99</v>
      </c>
      <c r="G1678" s="29">
        <v>1</v>
      </c>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c r="DY1678"/>
      <c r="DZ1678"/>
      <c r="EA1678"/>
      <c r="EB1678"/>
      <c r="EC1678"/>
      <c r="ED1678"/>
      <c r="EE1678"/>
      <c r="EF1678"/>
      <c r="EG1678"/>
      <c r="EH1678"/>
      <c r="EI1678"/>
      <c r="EJ1678"/>
      <c r="EK1678"/>
      <c r="EL1678"/>
      <c r="EM1678"/>
      <c r="EN1678"/>
      <c r="EO1678"/>
      <c r="EP1678"/>
      <c r="EQ1678"/>
      <c r="ER1678"/>
      <c r="ES1678"/>
      <c r="ET1678"/>
      <c r="EU1678"/>
      <c r="EV1678"/>
      <c r="EW1678"/>
      <c r="EX1678"/>
      <c r="EY1678"/>
      <c r="EZ1678"/>
      <c r="FA1678"/>
      <c r="FB1678"/>
      <c r="FC1678"/>
      <c r="FD1678"/>
      <c r="FE1678"/>
      <c r="FF1678"/>
      <c r="FG1678"/>
      <c r="FH1678"/>
      <c r="FI1678"/>
      <c r="FJ1678"/>
      <c r="FK1678"/>
      <c r="FL1678"/>
      <c r="FM1678"/>
      <c r="FN1678"/>
      <c r="FO1678"/>
      <c r="FP1678"/>
      <c r="FQ1678"/>
      <c r="FR1678"/>
      <c r="FS1678"/>
      <c r="FT1678"/>
      <c r="FU1678"/>
      <c r="FV1678"/>
      <c r="FW1678"/>
      <c r="FX1678"/>
      <c r="FY1678"/>
      <c r="FZ1678"/>
      <c r="GA1678"/>
      <c r="GB1678"/>
      <c r="GC1678"/>
      <c r="GD1678"/>
      <c r="GE1678"/>
      <c r="GF1678"/>
      <c r="GG1678"/>
    </row>
    <row r="1679" spans="1:189" x14ac:dyDescent="0.3">
      <c r="A1679" s="18" t="s">
        <v>6308</v>
      </c>
      <c r="B1679" s="29"/>
      <c r="C1679" s="29"/>
      <c r="D1679" s="29">
        <v>202.99</v>
      </c>
      <c r="E1679" s="29">
        <v>1</v>
      </c>
      <c r="F1679" s="29">
        <v>202.99</v>
      </c>
      <c r="G1679" s="29">
        <v>1</v>
      </c>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c r="DY1679"/>
      <c r="DZ1679"/>
      <c r="EA1679"/>
      <c r="EB1679"/>
      <c r="EC1679"/>
      <c r="ED1679"/>
      <c r="EE1679"/>
      <c r="EF1679"/>
      <c r="EG1679"/>
      <c r="EH1679"/>
      <c r="EI1679"/>
      <c r="EJ1679"/>
      <c r="EK1679"/>
      <c r="EL1679"/>
      <c r="EM1679"/>
      <c r="EN1679"/>
      <c r="EO1679"/>
      <c r="EP1679"/>
      <c r="EQ1679"/>
      <c r="ER1679"/>
      <c r="ES1679"/>
      <c r="ET1679"/>
      <c r="EU1679"/>
      <c r="EV1679"/>
      <c r="EW1679"/>
      <c r="EX1679"/>
      <c r="EY1679"/>
      <c r="EZ1679"/>
      <c r="FA1679"/>
      <c r="FB1679"/>
      <c r="FC1679"/>
      <c r="FD1679"/>
      <c r="FE1679"/>
      <c r="FF1679"/>
      <c r="FG1679"/>
      <c r="FH1679"/>
      <c r="FI1679"/>
      <c r="FJ1679"/>
      <c r="FK1679"/>
      <c r="FL1679"/>
      <c r="FM1679"/>
      <c r="FN1679"/>
      <c r="FO1679"/>
      <c r="FP1679"/>
      <c r="FQ1679"/>
      <c r="FR1679"/>
      <c r="FS1679"/>
      <c r="FT1679"/>
      <c r="FU1679"/>
      <c r="FV1679"/>
      <c r="FW1679"/>
      <c r="FX1679"/>
      <c r="FY1679"/>
      <c r="FZ1679"/>
      <c r="GA1679"/>
      <c r="GB1679"/>
      <c r="GC1679"/>
      <c r="GD1679"/>
      <c r="GE1679"/>
      <c r="GF1679"/>
      <c r="GG1679"/>
    </row>
    <row r="1680" spans="1:189" x14ac:dyDescent="0.3">
      <c r="A1680" s="18" t="s">
        <v>4679</v>
      </c>
      <c r="B1680" s="29"/>
      <c r="C1680" s="29"/>
      <c r="D1680" s="29">
        <v>202.99</v>
      </c>
      <c r="E1680" s="29">
        <v>1</v>
      </c>
      <c r="F1680" s="29">
        <v>202.99</v>
      </c>
      <c r="G1680" s="29">
        <v>1</v>
      </c>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c r="DY1680"/>
      <c r="DZ1680"/>
      <c r="EA1680"/>
      <c r="EB1680"/>
      <c r="EC1680"/>
      <c r="ED1680"/>
      <c r="EE1680"/>
      <c r="EF1680"/>
      <c r="EG1680"/>
      <c r="EH1680"/>
      <c r="EI1680"/>
      <c r="EJ1680"/>
      <c r="EK1680"/>
      <c r="EL1680"/>
      <c r="EM1680"/>
      <c r="EN1680"/>
      <c r="EO1680"/>
      <c r="EP1680"/>
      <c r="EQ1680"/>
      <c r="ER1680"/>
      <c r="ES1680"/>
      <c r="ET1680"/>
      <c r="EU1680"/>
      <c r="EV1680"/>
      <c r="EW1680"/>
      <c r="EX1680"/>
      <c r="EY1680"/>
      <c r="EZ1680"/>
      <c r="FA1680"/>
      <c r="FB1680"/>
      <c r="FC1680"/>
      <c r="FD1680"/>
      <c r="FE1680"/>
      <c r="FF1680"/>
      <c r="FG1680"/>
      <c r="FH1680"/>
      <c r="FI1680"/>
      <c r="FJ1680"/>
      <c r="FK1680"/>
      <c r="FL1680"/>
      <c r="FM1680"/>
      <c r="FN1680"/>
      <c r="FO1680"/>
      <c r="FP1680"/>
      <c r="FQ1680"/>
      <c r="FR1680"/>
      <c r="FS1680"/>
      <c r="FT1680"/>
      <c r="FU1680"/>
      <c r="FV1680"/>
      <c r="FW1680"/>
      <c r="FX1680"/>
      <c r="FY1680"/>
      <c r="FZ1680"/>
      <c r="GA1680"/>
      <c r="GB1680"/>
      <c r="GC1680"/>
      <c r="GD1680"/>
      <c r="GE1680"/>
      <c r="GF1680"/>
      <c r="GG1680"/>
    </row>
    <row r="1681" spans="1:189" x14ac:dyDescent="0.3">
      <c r="A1681" s="18" t="s">
        <v>4815</v>
      </c>
      <c r="B1681" s="29"/>
      <c r="C1681" s="29"/>
      <c r="D1681" s="29">
        <v>202.99</v>
      </c>
      <c r="E1681" s="29">
        <v>1</v>
      </c>
      <c r="F1681" s="29">
        <v>202.99</v>
      </c>
      <c r="G1681" s="29">
        <v>1</v>
      </c>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c r="DY1681"/>
      <c r="DZ1681"/>
      <c r="EA1681"/>
      <c r="EB1681"/>
      <c r="EC1681"/>
      <c r="ED1681"/>
      <c r="EE1681"/>
      <c r="EF1681"/>
      <c r="EG1681"/>
      <c r="EH1681"/>
      <c r="EI1681"/>
      <c r="EJ1681"/>
      <c r="EK1681"/>
      <c r="EL1681"/>
      <c r="EM1681"/>
      <c r="EN1681"/>
      <c r="EO1681"/>
      <c r="EP1681"/>
      <c r="EQ1681"/>
      <c r="ER1681"/>
      <c r="ES1681"/>
      <c r="ET1681"/>
      <c r="EU1681"/>
      <c r="EV1681"/>
      <c r="EW1681"/>
      <c r="EX1681"/>
      <c r="EY1681"/>
      <c r="EZ1681"/>
      <c r="FA1681"/>
      <c r="FB1681"/>
      <c r="FC1681"/>
      <c r="FD1681"/>
      <c r="FE1681"/>
      <c r="FF1681"/>
      <c r="FG1681"/>
      <c r="FH1681"/>
      <c r="FI1681"/>
      <c r="FJ1681"/>
      <c r="FK1681"/>
      <c r="FL1681"/>
      <c r="FM1681"/>
      <c r="FN1681"/>
      <c r="FO1681"/>
      <c r="FP1681"/>
      <c r="FQ1681"/>
      <c r="FR1681"/>
      <c r="FS1681"/>
      <c r="FT1681"/>
      <c r="FU1681"/>
      <c r="FV1681"/>
      <c r="FW1681"/>
      <c r="FX1681"/>
      <c r="FY1681"/>
      <c r="FZ1681"/>
      <c r="GA1681"/>
      <c r="GB1681"/>
      <c r="GC1681"/>
      <c r="GD1681"/>
      <c r="GE1681"/>
      <c r="GF1681"/>
      <c r="GG1681"/>
    </row>
    <row r="1682" spans="1:189" x14ac:dyDescent="0.3">
      <c r="A1682" s="18" t="s">
        <v>4851</v>
      </c>
      <c r="B1682" s="29"/>
      <c r="C1682" s="29"/>
      <c r="D1682" s="29">
        <v>202.99</v>
      </c>
      <c r="E1682" s="29">
        <v>1</v>
      </c>
      <c r="F1682" s="29">
        <v>202.99</v>
      </c>
      <c r="G1682" s="29">
        <v>1</v>
      </c>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c r="DY1682"/>
      <c r="DZ1682"/>
      <c r="EA1682"/>
      <c r="EB1682"/>
      <c r="EC1682"/>
      <c r="ED1682"/>
      <c r="EE1682"/>
      <c r="EF1682"/>
      <c r="EG1682"/>
      <c r="EH1682"/>
      <c r="EI1682"/>
      <c r="EJ1682"/>
      <c r="EK1682"/>
      <c r="EL1682"/>
      <c r="EM1682"/>
      <c r="EN1682"/>
      <c r="EO1682"/>
      <c r="EP1682"/>
      <c r="EQ1682"/>
      <c r="ER1682"/>
      <c r="ES1682"/>
      <c r="ET1682"/>
      <c r="EU1682"/>
      <c r="EV1682"/>
      <c r="EW1682"/>
      <c r="EX1682"/>
      <c r="EY1682"/>
      <c r="EZ1682"/>
      <c r="FA1682"/>
      <c r="FB1682"/>
      <c r="FC1682"/>
      <c r="FD1682"/>
      <c r="FE1682"/>
      <c r="FF1682"/>
      <c r="FG1682"/>
      <c r="FH1682"/>
      <c r="FI1682"/>
      <c r="FJ1682"/>
      <c r="FK1682"/>
      <c r="FL1682"/>
      <c r="FM1682"/>
      <c r="FN1682"/>
      <c r="FO1682"/>
      <c r="FP1682"/>
      <c r="FQ1682"/>
      <c r="FR1682"/>
      <c r="FS1682"/>
      <c r="FT1682"/>
      <c r="FU1682"/>
      <c r="FV1682"/>
      <c r="FW1682"/>
      <c r="FX1682"/>
      <c r="FY1682"/>
      <c r="FZ1682"/>
      <c r="GA1682"/>
      <c r="GB1682"/>
      <c r="GC1682"/>
      <c r="GD1682"/>
      <c r="GE1682"/>
      <c r="GF1682"/>
      <c r="GG1682"/>
    </row>
    <row r="1683" spans="1:189" x14ac:dyDescent="0.3">
      <c r="A1683" s="18" t="s">
        <v>4787</v>
      </c>
      <c r="B1683" s="29"/>
      <c r="C1683" s="29"/>
      <c r="D1683" s="29">
        <v>202.99</v>
      </c>
      <c r="E1683" s="29">
        <v>1</v>
      </c>
      <c r="F1683" s="29">
        <v>202.99</v>
      </c>
      <c r="G1683" s="29">
        <v>1</v>
      </c>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c r="DY1683"/>
      <c r="DZ1683"/>
      <c r="EA1683"/>
      <c r="EB1683"/>
      <c r="EC1683"/>
      <c r="ED1683"/>
      <c r="EE1683"/>
      <c r="EF1683"/>
      <c r="EG1683"/>
      <c r="EH1683"/>
      <c r="EI1683"/>
      <c r="EJ1683"/>
      <c r="EK1683"/>
      <c r="EL1683"/>
      <c r="EM1683"/>
      <c r="EN1683"/>
      <c r="EO1683"/>
      <c r="EP1683"/>
      <c r="EQ1683"/>
      <c r="ER1683"/>
      <c r="ES1683"/>
      <c r="ET1683"/>
      <c r="EU1683"/>
      <c r="EV1683"/>
      <c r="EW1683"/>
      <c r="EX1683"/>
      <c r="EY1683"/>
      <c r="EZ1683"/>
      <c r="FA1683"/>
      <c r="FB1683"/>
      <c r="FC1683"/>
      <c r="FD1683"/>
      <c r="FE1683"/>
      <c r="FF1683"/>
      <c r="FG1683"/>
      <c r="FH1683"/>
      <c r="FI1683"/>
      <c r="FJ1683"/>
      <c r="FK1683"/>
      <c r="FL1683"/>
      <c r="FM1683"/>
      <c r="FN1683"/>
      <c r="FO1683"/>
      <c r="FP1683"/>
      <c r="FQ1683"/>
      <c r="FR1683"/>
      <c r="FS1683"/>
      <c r="FT1683"/>
      <c r="FU1683"/>
      <c r="FV1683"/>
      <c r="FW1683"/>
      <c r="FX1683"/>
      <c r="FY1683"/>
      <c r="FZ1683"/>
      <c r="GA1683"/>
      <c r="GB1683"/>
      <c r="GC1683"/>
      <c r="GD1683"/>
      <c r="GE1683"/>
      <c r="GF1683"/>
      <c r="GG1683"/>
    </row>
    <row r="1684" spans="1:189" x14ac:dyDescent="0.3">
      <c r="A1684" s="18" t="s">
        <v>4813</v>
      </c>
      <c r="B1684" s="29"/>
      <c r="C1684" s="29"/>
      <c r="D1684" s="29">
        <v>202.99</v>
      </c>
      <c r="E1684" s="29">
        <v>1</v>
      </c>
      <c r="F1684" s="29">
        <v>202.99</v>
      </c>
      <c r="G1684" s="29">
        <v>1</v>
      </c>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c r="DY1684"/>
      <c r="DZ1684"/>
      <c r="EA1684"/>
      <c r="EB1684"/>
      <c r="EC1684"/>
      <c r="ED1684"/>
      <c r="EE1684"/>
      <c r="EF1684"/>
      <c r="EG1684"/>
      <c r="EH1684"/>
      <c r="EI1684"/>
      <c r="EJ1684"/>
      <c r="EK1684"/>
      <c r="EL1684"/>
      <c r="EM1684"/>
      <c r="EN1684"/>
      <c r="EO1684"/>
      <c r="EP1684"/>
      <c r="EQ1684"/>
      <c r="ER1684"/>
      <c r="ES1684"/>
      <c r="ET1684"/>
      <c r="EU1684"/>
      <c r="EV1684"/>
      <c r="EW1684"/>
      <c r="EX1684"/>
      <c r="EY1684"/>
      <c r="EZ1684"/>
      <c r="FA1684"/>
      <c r="FB1684"/>
      <c r="FC1684"/>
      <c r="FD1684"/>
      <c r="FE1684"/>
      <c r="FF1684"/>
      <c r="FG1684"/>
      <c r="FH1684"/>
      <c r="FI1684"/>
      <c r="FJ1684"/>
      <c r="FK1684"/>
      <c r="FL1684"/>
      <c r="FM1684"/>
      <c r="FN1684"/>
      <c r="FO1684"/>
      <c r="FP1684"/>
      <c r="FQ1684"/>
      <c r="FR1684"/>
      <c r="FS1684"/>
      <c r="FT1684"/>
      <c r="FU1684"/>
      <c r="FV1684"/>
      <c r="FW1684"/>
      <c r="FX1684"/>
      <c r="FY1684"/>
      <c r="FZ1684"/>
      <c r="GA1684"/>
      <c r="GB1684"/>
      <c r="GC1684"/>
      <c r="GD1684"/>
      <c r="GE1684"/>
      <c r="GF1684"/>
      <c r="GG1684"/>
    </row>
    <row r="1685" spans="1:189" x14ac:dyDescent="0.3">
      <c r="A1685" s="18" t="s">
        <v>4801</v>
      </c>
      <c r="B1685" s="29"/>
      <c r="C1685" s="29"/>
      <c r="D1685" s="29">
        <v>202.99</v>
      </c>
      <c r="E1685" s="29">
        <v>1</v>
      </c>
      <c r="F1685" s="29">
        <v>202.99</v>
      </c>
      <c r="G1685" s="29">
        <v>1</v>
      </c>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c r="DY1685"/>
      <c r="DZ1685"/>
      <c r="EA1685"/>
      <c r="EB1685"/>
      <c r="EC1685"/>
      <c r="ED1685"/>
      <c r="EE1685"/>
      <c r="EF1685"/>
      <c r="EG1685"/>
      <c r="EH1685"/>
      <c r="EI1685"/>
      <c r="EJ1685"/>
      <c r="EK1685"/>
      <c r="EL1685"/>
      <c r="EM1685"/>
      <c r="EN1685"/>
      <c r="EO1685"/>
      <c r="EP1685"/>
      <c r="EQ1685"/>
      <c r="ER1685"/>
      <c r="ES1685"/>
      <c r="ET1685"/>
      <c r="EU1685"/>
      <c r="EV1685"/>
      <c r="EW1685"/>
      <c r="EX1685"/>
      <c r="EY1685"/>
      <c r="EZ1685"/>
      <c r="FA1685"/>
      <c r="FB1685"/>
      <c r="FC1685"/>
      <c r="FD1685"/>
      <c r="FE1685"/>
      <c r="FF1685"/>
      <c r="FG1685"/>
      <c r="FH1685"/>
      <c r="FI1685"/>
      <c r="FJ1685"/>
      <c r="FK1685"/>
      <c r="FL1685"/>
      <c r="FM1685"/>
      <c r="FN1685"/>
      <c r="FO1685"/>
      <c r="FP1685"/>
      <c r="FQ1685"/>
      <c r="FR1685"/>
      <c r="FS1685"/>
      <c r="FT1685"/>
      <c r="FU1685"/>
      <c r="FV1685"/>
      <c r="FW1685"/>
      <c r="FX1685"/>
      <c r="FY1685"/>
      <c r="FZ1685"/>
      <c r="GA1685"/>
      <c r="GB1685"/>
      <c r="GC1685"/>
      <c r="GD1685"/>
      <c r="GE1685"/>
      <c r="GF1685"/>
      <c r="GG1685"/>
    </row>
    <row r="1686" spans="1:189" x14ac:dyDescent="0.3">
      <c r="A1686" s="18" t="s">
        <v>4817</v>
      </c>
      <c r="B1686" s="29"/>
      <c r="C1686" s="29"/>
      <c r="D1686" s="29">
        <v>202.99</v>
      </c>
      <c r="E1686" s="29">
        <v>1</v>
      </c>
      <c r="F1686" s="29">
        <v>202.99</v>
      </c>
      <c r="G1686" s="29">
        <v>1</v>
      </c>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c r="DY1686"/>
      <c r="DZ1686"/>
      <c r="EA1686"/>
      <c r="EB1686"/>
      <c r="EC1686"/>
      <c r="ED1686"/>
      <c r="EE1686"/>
      <c r="EF1686"/>
      <c r="EG1686"/>
      <c r="EH1686"/>
      <c r="EI1686"/>
      <c r="EJ1686"/>
      <c r="EK1686"/>
      <c r="EL1686"/>
      <c r="EM1686"/>
      <c r="EN1686"/>
      <c r="EO1686"/>
      <c r="EP1686"/>
      <c r="EQ1686"/>
      <c r="ER1686"/>
      <c r="ES1686"/>
      <c r="ET1686"/>
      <c r="EU1686"/>
      <c r="EV1686"/>
      <c r="EW1686"/>
      <c r="EX1686"/>
      <c r="EY1686"/>
      <c r="EZ1686"/>
      <c r="FA1686"/>
      <c r="FB1686"/>
      <c r="FC1686"/>
      <c r="FD1686"/>
      <c r="FE1686"/>
      <c r="FF1686"/>
      <c r="FG1686"/>
      <c r="FH1686"/>
      <c r="FI1686"/>
      <c r="FJ1686"/>
      <c r="FK1686"/>
      <c r="FL1686"/>
      <c r="FM1686"/>
      <c r="FN1686"/>
      <c r="FO1686"/>
      <c r="FP1686"/>
      <c r="FQ1686"/>
      <c r="FR1686"/>
      <c r="FS1686"/>
      <c r="FT1686"/>
      <c r="FU1686"/>
      <c r="FV1686"/>
      <c r="FW1686"/>
      <c r="FX1686"/>
      <c r="FY1686"/>
      <c r="FZ1686"/>
      <c r="GA1686"/>
      <c r="GB1686"/>
      <c r="GC1686"/>
      <c r="GD1686"/>
      <c r="GE1686"/>
      <c r="GF1686"/>
      <c r="GG1686"/>
    </row>
    <row r="1687" spans="1:189" x14ac:dyDescent="0.3">
      <c r="A1687" s="18" t="s">
        <v>4823</v>
      </c>
      <c r="B1687" s="29"/>
      <c r="C1687" s="29"/>
      <c r="D1687" s="29">
        <v>202.99</v>
      </c>
      <c r="E1687" s="29">
        <v>1</v>
      </c>
      <c r="F1687" s="29">
        <v>202.99</v>
      </c>
      <c r="G1687" s="29">
        <v>1</v>
      </c>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c r="DY1687"/>
      <c r="DZ1687"/>
      <c r="EA1687"/>
      <c r="EB1687"/>
      <c r="EC1687"/>
      <c r="ED1687"/>
      <c r="EE1687"/>
      <c r="EF1687"/>
      <c r="EG1687"/>
      <c r="EH1687"/>
      <c r="EI1687"/>
      <c r="EJ1687"/>
      <c r="EK1687"/>
      <c r="EL1687"/>
      <c r="EM1687"/>
      <c r="EN1687"/>
      <c r="EO1687"/>
      <c r="EP1687"/>
      <c r="EQ1687"/>
      <c r="ER1687"/>
      <c r="ES1687"/>
      <c r="ET1687"/>
      <c r="EU1687"/>
      <c r="EV1687"/>
      <c r="EW1687"/>
      <c r="EX1687"/>
      <c r="EY1687"/>
      <c r="EZ1687"/>
      <c r="FA1687"/>
      <c r="FB1687"/>
      <c r="FC1687"/>
      <c r="FD1687"/>
      <c r="FE1687"/>
      <c r="FF1687"/>
      <c r="FG1687"/>
      <c r="FH1687"/>
      <c r="FI1687"/>
      <c r="FJ1687"/>
      <c r="FK1687"/>
      <c r="FL1687"/>
      <c r="FM1687"/>
      <c r="FN1687"/>
      <c r="FO1687"/>
      <c r="FP1687"/>
      <c r="FQ1687"/>
      <c r="FR1687"/>
      <c r="FS1687"/>
      <c r="FT1687"/>
      <c r="FU1687"/>
      <c r="FV1687"/>
      <c r="FW1687"/>
      <c r="FX1687"/>
      <c r="FY1687"/>
      <c r="FZ1687"/>
      <c r="GA1687"/>
      <c r="GB1687"/>
      <c r="GC1687"/>
      <c r="GD1687"/>
      <c r="GE1687"/>
      <c r="GF1687"/>
      <c r="GG1687"/>
    </row>
    <row r="1688" spans="1:189" x14ac:dyDescent="0.3">
      <c r="A1688" s="18" t="s">
        <v>4799</v>
      </c>
      <c r="B1688" s="29"/>
      <c r="C1688" s="29"/>
      <c r="D1688" s="29">
        <v>202.99</v>
      </c>
      <c r="E1688" s="29">
        <v>1</v>
      </c>
      <c r="F1688" s="29">
        <v>202.99</v>
      </c>
      <c r="G1688" s="29">
        <v>1</v>
      </c>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c r="DY1688"/>
      <c r="DZ1688"/>
      <c r="EA1688"/>
      <c r="EB1688"/>
      <c r="EC1688"/>
      <c r="ED1688"/>
      <c r="EE1688"/>
      <c r="EF1688"/>
      <c r="EG1688"/>
      <c r="EH1688"/>
      <c r="EI1688"/>
      <c r="EJ1688"/>
      <c r="EK1688"/>
      <c r="EL1688"/>
      <c r="EM1688"/>
      <c r="EN1688"/>
      <c r="EO1688"/>
      <c r="EP1688"/>
      <c r="EQ1688"/>
      <c r="ER1688"/>
      <c r="ES1688"/>
      <c r="ET1688"/>
      <c r="EU1688"/>
      <c r="EV1688"/>
      <c r="EW1688"/>
      <c r="EX1688"/>
      <c r="EY1688"/>
      <c r="EZ1688"/>
      <c r="FA1688"/>
      <c r="FB1688"/>
      <c r="FC1688"/>
      <c r="FD1688"/>
      <c r="FE1688"/>
      <c r="FF1688"/>
      <c r="FG1688"/>
      <c r="FH1688"/>
      <c r="FI1688"/>
      <c r="FJ1688"/>
      <c r="FK1688"/>
      <c r="FL1688"/>
      <c r="FM1688"/>
      <c r="FN1688"/>
      <c r="FO1688"/>
      <c r="FP1688"/>
      <c r="FQ1688"/>
      <c r="FR1688"/>
      <c r="FS1688"/>
      <c r="FT1688"/>
      <c r="FU1688"/>
      <c r="FV1688"/>
      <c r="FW1688"/>
      <c r="FX1688"/>
      <c r="FY1688"/>
      <c r="FZ1688"/>
      <c r="GA1688"/>
      <c r="GB1688"/>
      <c r="GC1688"/>
      <c r="GD1688"/>
      <c r="GE1688"/>
      <c r="GF1688"/>
      <c r="GG1688"/>
    </row>
    <row r="1689" spans="1:189" x14ac:dyDescent="0.3">
      <c r="A1689" s="18" t="s">
        <v>4839</v>
      </c>
      <c r="B1689" s="29"/>
      <c r="C1689" s="29"/>
      <c r="D1689" s="29">
        <v>202.99</v>
      </c>
      <c r="E1689" s="29">
        <v>1</v>
      </c>
      <c r="F1689" s="29">
        <v>202.99</v>
      </c>
      <c r="G1689" s="29">
        <v>1</v>
      </c>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c r="DY1689"/>
      <c r="DZ1689"/>
      <c r="EA1689"/>
      <c r="EB1689"/>
      <c r="EC1689"/>
      <c r="ED1689"/>
      <c r="EE1689"/>
      <c r="EF1689"/>
      <c r="EG1689"/>
      <c r="EH1689"/>
      <c r="EI1689"/>
      <c r="EJ1689"/>
      <c r="EK1689"/>
      <c r="EL1689"/>
      <c r="EM1689"/>
      <c r="EN1689"/>
      <c r="EO1689"/>
      <c r="EP1689"/>
      <c r="EQ1689"/>
      <c r="ER1689"/>
      <c r="ES1689"/>
      <c r="ET1689"/>
      <c r="EU1689"/>
      <c r="EV1689"/>
      <c r="EW1689"/>
      <c r="EX1689"/>
      <c r="EY1689"/>
      <c r="EZ1689"/>
      <c r="FA1689"/>
      <c r="FB1689"/>
      <c r="FC1689"/>
      <c r="FD1689"/>
      <c r="FE1689"/>
      <c r="FF1689"/>
      <c r="FG1689"/>
      <c r="FH1689"/>
      <c r="FI1689"/>
      <c r="FJ1689"/>
      <c r="FK1689"/>
      <c r="FL1689"/>
      <c r="FM1689"/>
      <c r="FN1689"/>
      <c r="FO1689"/>
      <c r="FP1689"/>
      <c r="FQ1689"/>
      <c r="FR1689"/>
      <c r="FS1689"/>
      <c r="FT1689"/>
      <c r="FU1689"/>
      <c r="FV1689"/>
      <c r="FW1689"/>
      <c r="FX1689"/>
      <c r="FY1689"/>
      <c r="FZ1689"/>
      <c r="GA1689"/>
      <c r="GB1689"/>
      <c r="GC1689"/>
      <c r="GD1689"/>
      <c r="GE1689"/>
      <c r="GF1689"/>
      <c r="GG1689"/>
    </row>
    <row r="1690" spans="1:189" x14ac:dyDescent="0.3">
      <c r="A1690" s="18" t="s">
        <v>4761</v>
      </c>
      <c r="B1690" s="29"/>
      <c r="C1690" s="29"/>
      <c r="D1690" s="29">
        <v>202.99</v>
      </c>
      <c r="E1690" s="29">
        <v>1</v>
      </c>
      <c r="F1690" s="29">
        <v>202.99</v>
      </c>
      <c r="G1690" s="29">
        <v>1</v>
      </c>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c r="DY1690"/>
      <c r="DZ1690"/>
      <c r="EA1690"/>
      <c r="EB1690"/>
      <c r="EC1690"/>
      <c r="ED1690"/>
      <c r="EE1690"/>
      <c r="EF1690"/>
      <c r="EG1690"/>
      <c r="EH1690"/>
      <c r="EI1690"/>
      <c r="EJ1690"/>
      <c r="EK1690"/>
      <c r="EL1690"/>
      <c r="EM1690"/>
      <c r="EN1690"/>
      <c r="EO1690"/>
      <c r="EP1690"/>
      <c r="EQ1690"/>
      <c r="ER1690"/>
      <c r="ES1690"/>
      <c r="ET1690"/>
      <c r="EU1690"/>
      <c r="EV1690"/>
      <c r="EW1690"/>
      <c r="EX1690"/>
      <c r="EY1690"/>
      <c r="EZ1690"/>
      <c r="FA1690"/>
      <c r="FB1690"/>
      <c r="FC1690"/>
      <c r="FD1690"/>
      <c r="FE1690"/>
      <c r="FF1690"/>
      <c r="FG1690"/>
      <c r="FH1690"/>
      <c r="FI1690"/>
      <c r="FJ1690"/>
      <c r="FK1690"/>
      <c r="FL1690"/>
      <c r="FM1690"/>
      <c r="FN1690"/>
      <c r="FO1690"/>
      <c r="FP1690"/>
      <c r="FQ1690"/>
      <c r="FR1690"/>
      <c r="FS1690"/>
      <c r="FT1690"/>
      <c r="FU1690"/>
      <c r="FV1690"/>
      <c r="FW1690"/>
      <c r="FX1690"/>
      <c r="FY1690"/>
      <c r="FZ1690"/>
      <c r="GA1690"/>
      <c r="GB1690"/>
      <c r="GC1690"/>
      <c r="GD1690"/>
      <c r="GE1690"/>
      <c r="GF1690"/>
      <c r="GG1690"/>
    </row>
    <row r="1691" spans="1:189" x14ac:dyDescent="0.3">
      <c r="A1691" s="18" t="s">
        <v>6236</v>
      </c>
      <c r="B1691" s="29"/>
      <c r="C1691" s="29"/>
      <c r="D1691" s="29">
        <v>202.99</v>
      </c>
      <c r="E1691" s="29">
        <v>1</v>
      </c>
      <c r="F1691" s="29">
        <v>202.99</v>
      </c>
      <c r="G1691" s="29">
        <v>1</v>
      </c>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c r="DY1691"/>
      <c r="DZ1691"/>
      <c r="EA1691"/>
      <c r="EB1691"/>
      <c r="EC1691"/>
      <c r="ED1691"/>
      <c r="EE1691"/>
      <c r="EF1691"/>
      <c r="EG1691"/>
      <c r="EH1691"/>
      <c r="EI1691"/>
      <c r="EJ1691"/>
      <c r="EK1691"/>
      <c r="EL1691"/>
      <c r="EM1691"/>
      <c r="EN1691"/>
      <c r="EO1691"/>
      <c r="EP1691"/>
      <c r="EQ1691"/>
      <c r="ER1691"/>
      <c r="ES1691"/>
      <c r="ET1691"/>
      <c r="EU1691"/>
      <c r="EV1691"/>
      <c r="EW1691"/>
      <c r="EX1691"/>
      <c r="EY1691"/>
      <c r="EZ1691"/>
      <c r="FA1691"/>
      <c r="FB1691"/>
      <c r="FC1691"/>
      <c r="FD1691"/>
      <c r="FE1691"/>
      <c r="FF1691"/>
      <c r="FG1691"/>
      <c r="FH1691"/>
      <c r="FI1691"/>
      <c r="FJ1691"/>
      <c r="FK1691"/>
      <c r="FL1691"/>
      <c r="FM1691"/>
      <c r="FN1691"/>
      <c r="FO1691"/>
      <c r="FP1691"/>
      <c r="FQ1691"/>
      <c r="FR1691"/>
      <c r="FS1691"/>
      <c r="FT1691"/>
      <c r="FU1691"/>
      <c r="FV1691"/>
      <c r="FW1691"/>
      <c r="FX1691"/>
      <c r="FY1691"/>
      <c r="FZ1691"/>
      <c r="GA1691"/>
      <c r="GB1691"/>
      <c r="GC1691"/>
      <c r="GD1691"/>
      <c r="GE1691"/>
      <c r="GF1691"/>
      <c r="GG1691"/>
    </row>
    <row r="1692" spans="1:189" x14ac:dyDescent="0.3">
      <c r="A1692" s="18" t="s">
        <v>5854</v>
      </c>
      <c r="B1692" s="29"/>
      <c r="C1692" s="29"/>
      <c r="D1692" s="29">
        <v>202.99</v>
      </c>
      <c r="E1692" s="29">
        <v>1</v>
      </c>
      <c r="F1692" s="29">
        <v>202.99</v>
      </c>
      <c r="G1692" s="29">
        <v>1</v>
      </c>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c r="DY1692"/>
      <c r="DZ1692"/>
      <c r="EA1692"/>
      <c r="EB1692"/>
      <c r="EC1692"/>
      <c r="ED1692"/>
      <c r="EE1692"/>
      <c r="EF1692"/>
      <c r="EG1692"/>
      <c r="EH1692"/>
      <c r="EI1692"/>
      <c r="EJ1692"/>
      <c r="EK1692"/>
      <c r="EL1692"/>
      <c r="EM1692"/>
      <c r="EN1692"/>
      <c r="EO1692"/>
      <c r="EP1692"/>
      <c r="EQ1692"/>
      <c r="ER1692"/>
      <c r="ES1692"/>
      <c r="ET1692"/>
      <c r="EU1692"/>
      <c r="EV1692"/>
      <c r="EW1692"/>
      <c r="EX1692"/>
      <c r="EY1692"/>
      <c r="EZ1692"/>
      <c r="FA1692"/>
      <c r="FB1692"/>
      <c r="FC1692"/>
      <c r="FD1692"/>
      <c r="FE1692"/>
      <c r="FF1692"/>
      <c r="FG1692"/>
      <c r="FH1692"/>
      <c r="FI1692"/>
      <c r="FJ1692"/>
      <c r="FK1692"/>
      <c r="FL1692"/>
      <c r="FM1692"/>
      <c r="FN1692"/>
      <c r="FO1692"/>
      <c r="FP1692"/>
      <c r="FQ1692"/>
      <c r="FR1692"/>
      <c r="FS1692"/>
      <c r="FT1692"/>
      <c r="FU1692"/>
      <c r="FV1692"/>
      <c r="FW1692"/>
      <c r="FX1692"/>
      <c r="FY1692"/>
      <c r="FZ1692"/>
      <c r="GA1692"/>
      <c r="GB1692"/>
      <c r="GC1692"/>
      <c r="GD1692"/>
      <c r="GE1692"/>
      <c r="GF1692"/>
      <c r="GG1692"/>
    </row>
    <row r="1693" spans="1:189" x14ac:dyDescent="0.3">
      <c r="A1693" s="18" t="s">
        <v>6964</v>
      </c>
      <c r="B1693" s="29"/>
      <c r="C1693" s="29"/>
      <c r="D1693" s="29">
        <v>202.99</v>
      </c>
      <c r="E1693" s="29">
        <v>1</v>
      </c>
      <c r="F1693" s="29">
        <v>202.99</v>
      </c>
      <c r="G1693" s="29">
        <v>1</v>
      </c>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c r="DY1693"/>
      <c r="DZ1693"/>
      <c r="EA1693"/>
      <c r="EB1693"/>
      <c r="EC1693"/>
      <c r="ED1693"/>
      <c r="EE1693"/>
      <c r="EF1693"/>
      <c r="EG1693"/>
      <c r="EH1693"/>
      <c r="EI1693"/>
      <c r="EJ1693"/>
      <c r="EK1693"/>
      <c r="EL1693"/>
      <c r="EM1693"/>
      <c r="EN1693"/>
      <c r="EO1693"/>
      <c r="EP1693"/>
      <c r="EQ1693"/>
      <c r="ER1693"/>
      <c r="ES1693"/>
      <c r="ET1693"/>
      <c r="EU1693"/>
      <c r="EV1693"/>
      <c r="EW1693"/>
      <c r="EX1693"/>
      <c r="EY1693"/>
      <c r="EZ1693"/>
      <c r="FA1693"/>
      <c r="FB1693"/>
      <c r="FC1693"/>
      <c r="FD1693"/>
      <c r="FE1693"/>
      <c r="FF1693"/>
      <c r="FG1693"/>
      <c r="FH1693"/>
      <c r="FI1693"/>
      <c r="FJ1693"/>
      <c r="FK1693"/>
      <c r="FL1693"/>
      <c r="FM1693"/>
      <c r="FN1693"/>
      <c r="FO1693"/>
      <c r="FP1693"/>
      <c r="FQ1693"/>
      <c r="FR1693"/>
      <c r="FS1693"/>
      <c r="FT1693"/>
      <c r="FU1693"/>
      <c r="FV1693"/>
      <c r="FW1693"/>
      <c r="FX1693"/>
      <c r="FY1693"/>
      <c r="FZ1693"/>
      <c r="GA1693"/>
      <c r="GB1693"/>
      <c r="GC1693"/>
      <c r="GD1693"/>
      <c r="GE1693"/>
      <c r="GF1693"/>
      <c r="GG1693"/>
    </row>
    <row r="1694" spans="1:189" x14ac:dyDescent="0.3">
      <c r="A1694" s="18" t="s">
        <v>6961</v>
      </c>
      <c r="B1694" s="29"/>
      <c r="C1694" s="29"/>
      <c r="D1694" s="29">
        <v>202.99</v>
      </c>
      <c r="E1694" s="29">
        <v>1</v>
      </c>
      <c r="F1694" s="29">
        <v>202.99</v>
      </c>
      <c r="G1694" s="29">
        <v>1</v>
      </c>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c r="DY1694"/>
      <c r="DZ1694"/>
      <c r="EA1694"/>
      <c r="EB1694"/>
      <c r="EC1694"/>
      <c r="ED1694"/>
      <c r="EE1694"/>
      <c r="EF1694"/>
      <c r="EG1694"/>
      <c r="EH1694"/>
      <c r="EI1694"/>
      <c r="EJ1694"/>
      <c r="EK1694"/>
      <c r="EL1694"/>
      <c r="EM1694"/>
      <c r="EN1694"/>
      <c r="EO1694"/>
      <c r="EP1694"/>
      <c r="EQ1694"/>
      <c r="ER1694"/>
      <c r="ES1694"/>
      <c r="ET1694"/>
      <c r="EU1694"/>
      <c r="EV1694"/>
      <c r="EW1694"/>
      <c r="EX1694"/>
      <c r="EY1694"/>
      <c r="EZ1694"/>
      <c r="FA1694"/>
      <c r="FB1694"/>
      <c r="FC1694"/>
      <c r="FD1694"/>
      <c r="FE1694"/>
      <c r="FF1694"/>
      <c r="FG1694"/>
      <c r="FH1694"/>
      <c r="FI1694"/>
      <c r="FJ1694"/>
      <c r="FK1694"/>
      <c r="FL1694"/>
      <c r="FM1694"/>
      <c r="FN1694"/>
      <c r="FO1694"/>
      <c r="FP1694"/>
      <c r="FQ1694"/>
      <c r="FR1694"/>
      <c r="FS1694"/>
      <c r="FT1694"/>
      <c r="FU1694"/>
      <c r="FV1694"/>
      <c r="FW1694"/>
      <c r="FX1694"/>
      <c r="FY1694"/>
      <c r="FZ1694"/>
      <c r="GA1694"/>
      <c r="GB1694"/>
      <c r="GC1694"/>
      <c r="GD1694"/>
      <c r="GE1694"/>
      <c r="GF1694"/>
      <c r="GG1694"/>
    </row>
    <row r="1695" spans="1:189" x14ac:dyDescent="0.3">
      <c r="A1695" s="18" t="s">
        <v>6276</v>
      </c>
      <c r="B1695" s="29"/>
      <c r="C1695" s="29"/>
      <c r="D1695" s="29">
        <v>202.99</v>
      </c>
      <c r="E1695" s="29">
        <v>1</v>
      </c>
      <c r="F1695" s="29">
        <v>202.99</v>
      </c>
      <c r="G1695" s="29">
        <v>1</v>
      </c>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c r="DY1695"/>
      <c r="DZ1695"/>
      <c r="EA1695"/>
      <c r="EB1695"/>
      <c r="EC1695"/>
      <c r="ED1695"/>
      <c r="EE1695"/>
      <c r="EF1695"/>
      <c r="EG1695"/>
      <c r="EH1695"/>
      <c r="EI1695"/>
      <c r="EJ1695"/>
      <c r="EK1695"/>
      <c r="EL1695"/>
      <c r="EM1695"/>
      <c r="EN1695"/>
      <c r="EO1695"/>
      <c r="EP1695"/>
      <c r="EQ1695"/>
      <c r="ER1695"/>
      <c r="ES1695"/>
      <c r="ET1695"/>
      <c r="EU1695"/>
      <c r="EV1695"/>
      <c r="EW1695"/>
      <c r="EX1695"/>
      <c r="EY1695"/>
      <c r="EZ1695"/>
      <c r="FA1695"/>
      <c r="FB1695"/>
      <c r="FC1695"/>
      <c r="FD1695"/>
      <c r="FE1695"/>
      <c r="FF1695"/>
      <c r="FG1695"/>
      <c r="FH1695"/>
      <c r="FI1695"/>
      <c r="FJ1695"/>
      <c r="FK1695"/>
      <c r="FL1695"/>
      <c r="FM1695"/>
      <c r="FN1695"/>
      <c r="FO1695"/>
      <c r="FP1695"/>
      <c r="FQ1695"/>
      <c r="FR1695"/>
      <c r="FS1695"/>
      <c r="FT1695"/>
      <c r="FU1695"/>
      <c r="FV1695"/>
      <c r="FW1695"/>
      <c r="FX1695"/>
      <c r="FY1695"/>
      <c r="FZ1695"/>
      <c r="GA1695"/>
      <c r="GB1695"/>
      <c r="GC1695"/>
      <c r="GD1695"/>
      <c r="GE1695"/>
      <c r="GF1695"/>
      <c r="GG1695"/>
    </row>
    <row r="1696" spans="1:189" x14ac:dyDescent="0.3">
      <c r="A1696" s="18" t="s">
        <v>5814</v>
      </c>
      <c r="B1696" s="29"/>
      <c r="C1696" s="29"/>
      <c r="D1696" s="29">
        <v>202.99</v>
      </c>
      <c r="E1696" s="29">
        <v>1</v>
      </c>
      <c r="F1696" s="29">
        <v>202.99</v>
      </c>
      <c r="G1696" s="29">
        <v>1</v>
      </c>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c r="DY1696"/>
      <c r="DZ1696"/>
      <c r="EA1696"/>
      <c r="EB1696"/>
      <c r="EC1696"/>
      <c r="ED1696"/>
      <c r="EE1696"/>
      <c r="EF1696"/>
      <c r="EG1696"/>
      <c r="EH1696"/>
      <c r="EI1696"/>
      <c r="EJ1696"/>
      <c r="EK1696"/>
      <c r="EL1696"/>
      <c r="EM1696"/>
      <c r="EN1696"/>
      <c r="EO1696"/>
      <c r="EP1696"/>
      <c r="EQ1696"/>
      <c r="ER1696"/>
      <c r="ES1696"/>
      <c r="ET1696"/>
      <c r="EU1696"/>
      <c r="EV1696"/>
      <c r="EW1696"/>
      <c r="EX1696"/>
      <c r="EY1696"/>
      <c r="EZ1696"/>
      <c r="FA1696"/>
      <c r="FB1696"/>
      <c r="FC1696"/>
      <c r="FD1696"/>
      <c r="FE1696"/>
      <c r="FF1696"/>
      <c r="FG1696"/>
      <c r="FH1696"/>
      <c r="FI1696"/>
      <c r="FJ1696"/>
      <c r="FK1696"/>
      <c r="FL1696"/>
      <c r="FM1696"/>
      <c r="FN1696"/>
      <c r="FO1696"/>
      <c r="FP1696"/>
      <c r="FQ1696"/>
      <c r="FR1696"/>
      <c r="FS1696"/>
      <c r="FT1696"/>
      <c r="FU1696"/>
      <c r="FV1696"/>
      <c r="FW1696"/>
      <c r="FX1696"/>
      <c r="FY1696"/>
      <c r="FZ1696"/>
      <c r="GA1696"/>
      <c r="GB1696"/>
      <c r="GC1696"/>
      <c r="GD1696"/>
      <c r="GE1696"/>
      <c r="GF1696"/>
      <c r="GG1696"/>
    </row>
    <row r="1697" spans="1:189" x14ac:dyDescent="0.3">
      <c r="A1697" s="18" t="s">
        <v>5808</v>
      </c>
      <c r="B1697" s="29"/>
      <c r="C1697" s="29"/>
      <c r="D1697" s="29">
        <v>202.99</v>
      </c>
      <c r="E1697" s="29">
        <v>1</v>
      </c>
      <c r="F1697" s="29">
        <v>202.99</v>
      </c>
      <c r="G1697" s="29">
        <v>1</v>
      </c>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c r="DY1697"/>
      <c r="DZ1697"/>
      <c r="EA1697"/>
      <c r="EB1697"/>
      <c r="EC1697"/>
      <c r="ED1697"/>
      <c r="EE1697"/>
      <c r="EF1697"/>
      <c r="EG1697"/>
      <c r="EH1697"/>
      <c r="EI1697"/>
      <c r="EJ1697"/>
      <c r="EK1697"/>
      <c r="EL1697"/>
      <c r="EM1697"/>
      <c r="EN1697"/>
      <c r="EO1697"/>
      <c r="EP1697"/>
      <c r="EQ1697"/>
      <c r="ER1697"/>
      <c r="ES1697"/>
      <c r="ET1697"/>
      <c r="EU1697"/>
      <c r="EV1697"/>
      <c r="EW1697"/>
      <c r="EX1697"/>
      <c r="EY1697"/>
      <c r="EZ1697"/>
      <c r="FA1697"/>
      <c r="FB1697"/>
      <c r="FC1697"/>
      <c r="FD1697"/>
      <c r="FE1697"/>
      <c r="FF1697"/>
      <c r="FG1697"/>
      <c r="FH1697"/>
      <c r="FI1697"/>
      <c r="FJ1697"/>
      <c r="FK1697"/>
      <c r="FL1697"/>
      <c r="FM1697"/>
      <c r="FN1697"/>
      <c r="FO1697"/>
      <c r="FP1697"/>
      <c r="FQ1697"/>
      <c r="FR1697"/>
      <c r="FS1697"/>
      <c r="FT1697"/>
      <c r="FU1697"/>
      <c r="FV1697"/>
      <c r="FW1697"/>
      <c r="FX1697"/>
      <c r="FY1697"/>
      <c r="FZ1697"/>
      <c r="GA1697"/>
      <c r="GB1697"/>
      <c r="GC1697"/>
      <c r="GD1697"/>
      <c r="GE1697"/>
      <c r="GF1697"/>
      <c r="GG1697"/>
    </row>
    <row r="1698" spans="1:189" x14ac:dyDescent="0.3">
      <c r="A1698" s="18" t="s">
        <v>4421</v>
      </c>
      <c r="B1698" s="29"/>
      <c r="C1698" s="29"/>
      <c r="D1698" s="29">
        <v>202.99</v>
      </c>
      <c r="E1698" s="29">
        <v>1</v>
      </c>
      <c r="F1698" s="29">
        <v>202.99</v>
      </c>
      <c r="G1698" s="29">
        <v>1</v>
      </c>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c r="DY1698"/>
      <c r="DZ1698"/>
      <c r="EA1698"/>
      <c r="EB1698"/>
      <c r="EC1698"/>
      <c r="ED1698"/>
      <c r="EE1698"/>
      <c r="EF1698"/>
      <c r="EG1698"/>
      <c r="EH1698"/>
      <c r="EI1698"/>
      <c r="EJ1698"/>
      <c r="EK1698"/>
      <c r="EL1698"/>
      <c r="EM1698"/>
      <c r="EN1698"/>
      <c r="EO1698"/>
      <c r="EP1698"/>
      <c r="EQ1698"/>
      <c r="ER1698"/>
      <c r="ES1698"/>
      <c r="ET1698"/>
      <c r="EU1698"/>
      <c r="EV1698"/>
      <c r="EW1698"/>
      <c r="EX1698"/>
      <c r="EY1698"/>
      <c r="EZ1698"/>
      <c r="FA1698"/>
      <c r="FB1698"/>
      <c r="FC1698"/>
      <c r="FD1698"/>
      <c r="FE1698"/>
      <c r="FF1698"/>
      <c r="FG1698"/>
      <c r="FH1698"/>
      <c r="FI1698"/>
      <c r="FJ1698"/>
      <c r="FK1698"/>
      <c r="FL1698"/>
      <c r="FM1698"/>
      <c r="FN1698"/>
      <c r="FO1698"/>
      <c r="FP1698"/>
      <c r="FQ1698"/>
      <c r="FR1698"/>
      <c r="FS1698"/>
      <c r="FT1698"/>
      <c r="FU1698"/>
      <c r="FV1698"/>
      <c r="FW1698"/>
      <c r="FX1698"/>
      <c r="FY1698"/>
      <c r="FZ1698"/>
      <c r="GA1698"/>
      <c r="GB1698"/>
      <c r="GC1698"/>
      <c r="GD1698"/>
      <c r="GE1698"/>
      <c r="GF1698"/>
      <c r="GG1698"/>
    </row>
    <row r="1699" spans="1:189" x14ac:dyDescent="0.3">
      <c r="A1699" s="18" t="s">
        <v>5794</v>
      </c>
      <c r="B1699" s="29"/>
      <c r="C1699" s="29"/>
      <c r="D1699" s="29">
        <v>202.99</v>
      </c>
      <c r="E1699" s="29">
        <v>1</v>
      </c>
      <c r="F1699" s="29">
        <v>202.99</v>
      </c>
      <c r="G1699" s="29">
        <v>1</v>
      </c>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c r="DY1699"/>
      <c r="DZ1699"/>
      <c r="EA1699"/>
      <c r="EB1699"/>
      <c r="EC1699"/>
      <c r="ED1699"/>
      <c r="EE1699"/>
      <c r="EF1699"/>
      <c r="EG1699"/>
      <c r="EH1699"/>
      <c r="EI1699"/>
      <c r="EJ1699"/>
      <c r="EK1699"/>
      <c r="EL1699"/>
      <c r="EM1699"/>
      <c r="EN1699"/>
      <c r="EO1699"/>
      <c r="EP1699"/>
      <c r="EQ1699"/>
      <c r="ER1699"/>
      <c r="ES1699"/>
      <c r="ET1699"/>
      <c r="EU1699"/>
      <c r="EV1699"/>
      <c r="EW1699"/>
      <c r="EX1699"/>
      <c r="EY1699"/>
      <c r="EZ1699"/>
      <c r="FA1699"/>
      <c r="FB1699"/>
      <c r="FC1699"/>
      <c r="FD1699"/>
      <c r="FE1699"/>
      <c r="FF1699"/>
      <c r="FG1699"/>
      <c r="FH1699"/>
      <c r="FI1699"/>
      <c r="FJ1699"/>
      <c r="FK1699"/>
      <c r="FL1699"/>
      <c r="FM1699"/>
      <c r="FN1699"/>
      <c r="FO1699"/>
      <c r="FP1699"/>
      <c r="FQ1699"/>
      <c r="FR1699"/>
      <c r="FS1699"/>
      <c r="FT1699"/>
      <c r="FU1699"/>
      <c r="FV1699"/>
      <c r="FW1699"/>
      <c r="FX1699"/>
      <c r="FY1699"/>
      <c r="FZ1699"/>
      <c r="GA1699"/>
      <c r="GB1699"/>
      <c r="GC1699"/>
      <c r="GD1699"/>
      <c r="GE1699"/>
      <c r="GF1699"/>
      <c r="GG1699"/>
    </row>
    <row r="1700" spans="1:189" x14ac:dyDescent="0.3">
      <c r="A1700" s="18" t="s">
        <v>5810</v>
      </c>
      <c r="B1700" s="29"/>
      <c r="C1700" s="29"/>
      <c r="D1700" s="29">
        <v>202.99</v>
      </c>
      <c r="E1700" s="29">
        <v>1</v>
      </c>
      <c r="F1700" s="29">
        <v>202.99</v>
      </c>
      <c r="G1700" s="29">
        <v>1</v>
      </c>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c r="DY1700"/>
      <c r="DZ1700"/>
      <c r="EA1700"/>
      <c r="EB1700"/>
      <c r="EC1700"/>
      <c r="ED1700"/>
      <c r="EE1700"/>
      <c r="EF1700"/>
      <c r="EG1700"/>
      <c r="EH1700"/>
      <c r="EI1700"/>
      <c r="EJ1700"/>
      <c r="EK1700"/>
      <c r="EL1700"/>
      <c r="EM1700"/>
      <c r="EN1700"/>
      <c r="EO1700"/>
      <c r="EP1700"/>
      <c r="EQ1700"/>
      <c r="ER1700"/>
      <c r="ES1700"/>
      <c r="ET1700"/>
      <c r="EU1700"/>
      <c r="EV1700"/>
      <c r="EW1700"/>
      <c r="EX1700"/>
      <c r="EY1700"/>
      <c r="EZ1700"/>
      <c r="FA1700"/>
      <c r="FB1700"/>
      <c r="FC1700"/>
      <c r="FD1700"/>
      <c r="FE1700"/>
      <c r="FF1700"/>
      <c r="FG1700"/>
      <c r="FH1700"/>
      <c r="FI1700"/>
      <c r="FJ1700"/>
      <c r="FK1700"/>
      <c r="FL1700"/>
      <c r="FM1700"/>
      <c r="FN1700"/>
      <c r="FO1700"/>
      <c r="FP1700"/>
      <c r="FQ1700"/>
      <c r="FR1700"/>
      <c r="FS1700"/>
      <c r="FT1700"/>
      <c r="FU1700"/>
      <c r="FV1700"/>
      <c r="FW1700"/>
      <c r="FX1700"/>
      <c r="FY1700"/>
      <c r="FZ1700"/>
      <c r="GA1700"/>
      <c r="GB1700"/>
      <c r="GC1700"/>
      <c r="GD1700"/>
      <c r="GE1700"/>
      <c r="GF1700"/>
      <c r="GG1700"/>
    </row>
    <row r="1701" spans="1:189" x14ac:dyDescent="0.3">
      <c r="A1701" s="18" t="s">
        <v>5798</v>
      </c>
      <c r="B1701" s="29"/>
      <c r="C1701" s="29"/>
      <c r="D1701" s="29">
        <v>202.99</v>
      </c>
      <c r="E1701" s="29">
        <v>1</v>
      </c>
      <c r="F1701" s="29">
        <v>202.99</v>
      </c>
      <c r="G1701" s="29">
        <v>1</v>
      </c>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c r="DY1701"/>
      <c r="DZ1701"/>
      <c r="EA1701"/>
      <c r="EB1701"/>
      <c r="EC1701"/>
      <c r="ED1701"/>
      <c r="EE1701"/>
      <c r="EF1701"/>
      <c r="EG1701"/>
      <c r="EH1701"/>
      <c r="EI1701"/>
      <c r="EJ1701"/>
      <c r="EK1701"/>
      <c r="EL1701"/>
      <c r="EM1701"/>
      <c r="EN1701"/>
      <c r="EO1701"/>
      <c r="EP1701"/>
      <c r="EQ1701"/>
      <c r="ER1701"/>
      <c r="ES1701"/>
      <c r="ET1701"/>
      <c r="EU1701"/>
      <c r="EV1701"/>
      <c r="EW1701"/>
      <c r="EX1701"/>
      <c r="EY1701"/>
      <c r="EZ1701"/>
      <c r="FA1701"/>
      <c r="FB1701"/>
      <c r="FC1701"/>
      <c r="FD1701"/>
      <c r="FE1701"/>
      <c r="FF1701"/>
      <c r="FG1701"/>
      <c r="FH1701"/>
      <c r="FI1701"/>
      <c r="FJ1701"/>
      <c r="FK1701"/>
      <c r="FL1701"/>
      <c r="FM1701"/>
      <c r="FN1701"/>
      <c r="FO1701"/>
      <c r="FP1701"/>
      <c r="FQ1701"/>
      <c r="FR1701"/>
      <c r="FS1701"/>
      <c r="FT1701"/>
      <c r="FU1701"/>
      <c r="FV1701"/>
      <c r="FW1701"/>
      <c r="FX1701"/>
      <c r="FY1701"/>
      <c r="FZ1701"/>
      <c r="GA1701"/>
      <c r="GB1701"/>
      <c r="GC1701"/>
      <c r="GD1701"/>
      <c r="GE1701"/>
      <c r="GF1701"/>
      <c r="GG1701"/>
    </row>
    <row r="1702" spans="1:189" x14ac:dyDescent="0.3">
      <c r="A1702" s="18" t="s">
        <v>4419</v>
      </c>
      <c r="B1702" s="29"/>
      <c r="C1702" s="29"/>
      <c r="D1702" s="29">
        <v>202.99</v>
      </c>
      <c r="E1702" s="29">
        <v>1</v>
      </c>
      <c r="F1702" s="29">
        <v>202.99</v>
      </c>
      <c r="G1702" s="29">
        <v>1</v>
      </c>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c r="DY1702"/>
      <c r="DZ1702"/>
      <c r="EA1702"/>
      <c r="EB1702"/>
      <c r="EC1702"/>
      <c r="ED1702"/>
      <c r="EE1702"/>
      <c r="EF1702"/>
      <c r="EG1702"/>
      <c r="EH1702"/>
      <c r="EI1702"/>
      <c r="EJ1702"/>
      <c r="EK1702"/>
      <c r="EL1702"/>
      <c r="EM1702"/>
      <c r="EN1702"/>
      <c r="EO1702"/>
      <c r="EP1702"/>
      <c r="EQ1702"/>
      <c r="ER1702"/>
      <c r="ES1702"/>
      <c r="ET1702"/>
      <c r="EU1702"/>
      <c r="EV1702"/>
      <c r="EW1702"/>
      <c r="EX1702"/>
      <c r="EY1702"/>
      <c r="EZ1702"/>
      <c r="FA1702"/>
      <c r="FB1702"/>
      <c r="FC1702"/>
      <c r="FD1702"/>
      <c r="FE1702"/>
      <c r="FF1702"/>
      <c r="FG1702"/>
      <c r="FH1702"/>
      <c r="FI1702"/>
      <c r="FJ1702"/>
      <c r="FK1702"/>
      <c r="FL1702"/>
      <c r="FM1702"/>
      <c r="FN1702"/>
      <c r="FO1702"/>
      <c r="FP1702"/>
      <c r="FQ1702"/>
      <c r="FR1702"/>
      <c r="FS1702"/>
      <c r="FT1702"/>
      <c r="FU1702"/>
      <c r="FV1702"/>
      <c r="FW1702"/>
      <c r="FX1702"/>
      <c r="FY1702"/>
      <c r="FZ1702"/>
      <c r="GA1702"/>
      <c r="GB1702"/>
      <c r="GC1702"/>
      <c r="GD1702"/>
      <c r="GE1702"/>
      <c r="GF1702"/>
      <c r="GG1702"/>
    </row>
    <row r="1703" spans="1:189" x14ac:dyDescent="0.3">
      <c r="A1703" s="18" t="s">
        <v>4441</v>
      </c>
      <c r="B1703" s="29"/>
      <c r="C1703" s="29"/>
      <c r="D1703" s="29">
        <v>202.99</v>
      </c>
      <c r="E1703" s="29">
        <v>1</v>
      </c>
      <c r="F1703" s="29">
        <v>202.99</v>
      </c>
      <c r="G1703" s="29">
        <v>1</v>
      </c>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c r="DY1703"/>
      <c r="DZ1703"/>
      <c r="EA1703"/>
      <c r="EB1703"/>
      <c r="EC1703"/>
      <c r="ED1703"/>
      <c r="EE1703"/>
      <c r="EF1703"/>
      <c r="EG1703"/>
      <c r="EH1703"/>
      <c r="EI1703"/>
      <c r="EJ1703"/>
      <c r="EK1703"/>
      <c r="EL1703"/>
      <c r="EM1703"/>
      <c r="EN1703"/>
      <c r="EO1703"/>
      <c r="EP1703"/>
      <c r="EQ1703"/>
      <c r="ER1703"/>
      <c r="ES1703"/>
      <c r="ET1703"/>
      <c r="EU1703"/>
      <c r="EV1703"/>
      <c r="EW1703"/>
      <c r="EX1703"/>
      <c r="EY1703"/>
      <c r="EZ1703"/>
      <c r="FA1703"/>
      <c r="FB1703"/>
      <c r="FC1703"/>
      <c r="FD1703"/>
      <c r="FE1703"/>
      <c r="FF1703"/>
      <c r="FG1703"/>
      <c r="FH1703"/>
      <c r="FI1703"/>
      <c r="FJ1703"/>
      <c r="FK1703"/>
      <c r="FL1703"/>
      <c r="FM1703"/>
      <c r="FN1703"/>
      <c r="FO1703"/>
      <c r="FP1703"/>
      <c r="FQ1703"/>
      <c r="FR1703"/>
      <c r="FS1703"/>
      <c r="FT1703"/>
      <c r="FU1703"/>
      <c r="FV1703"/>
      <c r="FW1703"/>
      <c r="FX1703"/>
      <c r="FY1703"/>
      <c r="FZ1703"/>
      <c r="GA1703"/>
      <c r="GB1703"/>
      <c r="GC1703"/>
      <c r="GD1703"/>
      <c r="GE1703"/>
      <c r="GF1703"/>
      <c r="GG1703"/>
    </row>
    <row r="1704" spans="1:189" x14ac:dyDescent="0.3">
      <c r="A1704" s="18" t="s">
        <v>4459</v>
      </c>
      <c r="B1704" s="29"/>
      <c r="C1704" s="29"/>
      <c r="D1704" s="29">
        <v>202.99</v>
      </c>
      <c r="E1704" s="29">
        <v>1</v>
      </c>
      <c r="F1704" s="29">
        <v>202.99</v>
      </c>
      <c r="G1704" s="29">
        <v>1</v>
      </c>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c r="DY1704"/>
      <c r="DZ1704"/>
      <c r="EA1704"/>
      <c r="EB1704"/>
      <c r="EC1704"/>
      <c r="ED1704"/>
      <c r="EE1704"/>
      <c r="EF1704"/>
      <c r="EG1704"/>
      <c r="EH1704"/>
      <c r="EI1704"/>
      <c r="EJ1704"/>
      <c r="EK1704"/>
      <c r="EL1704"/>
      <c r="EM1704"/>
      <c r="EN1704"/>
      <c r="EO1704"/>
      <c r="EP1704"/>
      <c r="EQ1704"/>
      <c r="ER1704"/>
      <c r="ES1704"/>
      <c r="ET1704"/>
      <c r="EU1704"/>
      <c r="EV1704"/>
      <c r="EW1704"/>
      <c r="EX1704"/>
      <c r="EY1704"/>
      <c r="EZ1704"/>
      <c r="FA1704"/>
      <c r="FB1704"/>
      <c r="FC1704"/>
      <c r="FD1704"/>
      <c r="FE1704"/>
      <c r="FF1704"/>
      <c r="FG1704"/>
      <c r="FH1704"/>
      <c r="FI1704"/>
      <c r="FJ1704"/>
      <c r="FK1704"/>
      <c r="FL1704"/>
      <c r="FM1704"/>
      <c r="FN1704"/>
      <c r="FO1704"/>
      <c r="FP1704"/>
      <c r="FQ1704"/>
      <c r="FR1704"/>
      <c r="FS1704"/>
      <c r="FT1704"/>
      <c r="FU1704"/>
      <c r="FV1704"/>
      <c r="FW1704"/>
      <c r="FX1704"/>
      <c r="FY1704"/>
      <c r="FZ1704"/>
      <c r="GA1704"/>
      <c r="GB1704"/>
      <c r="GC1704"/>
      <c r="GD1704"/>
      <c r="GE1704"/>
      <c r="GF1704"/>
      <c r="GG1704"/>
    </row>
    <row r="1705" spans="1:189" x14ac:dyDescent="0.3">
      <c r="A1705" s="18" t="s">
        <v>5996</v>
      </c>
      <c r="B1705" s="29"/>
      <c r="C1705" s="29"/>
      <c r="D1705" s="29">
        <v>202.99</v>
      </c>
      <c r="E1705" s="29">
        <v>1</v>
      </c>
      <c r="F1705" s="29">
        <v>202.99</v>
      </c>
      <c r="G1705" s="29">
        <v>1</v>
      </c>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c r="DY1705"/>
      <c r="DZ1705"/>
      <c r="EA1705"/>
      <c r="EB1705"/>
      <c r="EC1705"/>
      <c r="ED1705"/>
      <c r="EE1705"/>
      <c r="EF1705"/>
      <c r="EG1705"/>
      <c r="EH1705"/>
      <c r="EI1705"/>
      <c r="EJ1705"/>
      <c r="EK1705"/>
      <c r="EL1705"/>
      <c r="EM1705"/>
      <c r="EN1705"/>
      <c r="EO1705"/>
      <c r="EP1705"/>
      <c r="EQ1705"/>
      <c r="ER1705"/>
      <c r="ES1705"/>
      <c r="ET1705"/>
      <c r="EU1705"/>
      <c r="EV1705"/>
      <c r="EW1705"/>
      <c r="EX1705"/>
      <c r="EY1705"/>
      <c r="EZ1705"/>
      <c r="FA1705"/>
      <c r="FB1705"/>
      <c r="FC1705"/>
      <c r="FD1705"/>
      <c r="FE1705"/>
      <c r="FF1705"/>
      <c r="FG1705"/>
      <c r="FH1705"/>
      <c r="FI1705"/>
      <c r="FJ1705"/>
      <c r="FK1705"/>
      <c r="FL1705"/>
      <c r="FM1705"/>
      <c r="FN1705"/>
      <c r="FO1705"/>
      <c r="FP1705"/>
      <c r="FQ1705"/>
      <c r="FR1705"/>
      <c r="FS1705"/>
      <c r="FT1705"/>
      <c r="FU1705"/>
      <c r="FV1705"/>
      <c r="FW1705"/>
      <c r="FX1705"/>
      <c r="FY1705"/>
      <c r="FZ1705"/>
      <c r="GA1705"/>
      <c r="GB1705"/>
      <c r="GC1705"/>
      <c r="GD1705"/>
      <c r="GE1705"/>
      <c r="GF1705"/>
      <c r="GG1705"/>
    </row>
    <row r="1706" spans="1:189" x14ac:dyDescent="0.3">
      <c r="A1706" s="18" t="s">
        <v>6099</v>
      </c>
      <c r="B1706" s="29"/>
      <c r="C1706" s="29"/>
      <c r="D1706" s="29">
        <v>202.99</v>
      </c>
      <c r="E1706" s="29">
        <v>1</v>
      </c>
      <c r="F1706" s="29">
        <v>202.99</v>
      </c>
      <c r="G1706" s="29">
        <v>1</v>
      </c>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c r="DY1706"/>
      <c r="DZ1706"/>
      <c r="EA1706"/>
      <c r="EB1706"/>
      <c r="EC1706"/>
      <c r="ED1706"/>
      <c r="EE1706"/>
      <c r="EF1706"/>
      <c r="EG1706"/>
      <c r="EH1706"/>
      <c r="EI1706"/>
      <c r="EJ1706"/>
      <c r="EK1706"/>
      <c r="EL1706"/>
      <c r="EM1706"/>
      <c r="EN1706"/>
      <c r="EO1706"/>
      <c r="EP1706"/>
      <c r="EQ1706"/>
      <c r="ER1706"/>
      <c r="ES1706"/>
      <c r="ET1706"/>
      <c r="EU1706"/>
      <c r="EV1706"/>
      <c r="EW1706"/>
      <c r="EX1706"/>
      <c r="EY1706"/>
      <c r="EZ1706"/>
      <c r="FA1706"/>
      <c r="FB1706"/>
      <c r="FC1706"/>
      <c r="FD1706"/>
      <c r="FE1706"/>
      <c r="FF1706"/>
      <c r="FG1706"/>
      <c r="FH1706"/>
      <c r="FI1706"/>
      <c r="FJ1706"/>
      <c r="FK1706"/>
      <c r="FL1706"/>
      <c r="FM1706"/>
      <c r="FN1706"/>
      <c r="FO1706"/>
      <c r="FP1706"/>
      <c r="FQ1706"/>
      <c r="FR1706"/>
      <c r="FS1706"/>
      <c r="FT1706"/>
      <c r="FU1706"/>
      <c r="FV1706"/>
      <c r="FW1706"/>
      <c r="FX1706"/>
      <c r="FY1706"/>
      <c r="FZ1706"/>
      <c r="GA1706"/>
      <c r="GB1706"/>
      <c r="GC1706"/>
      <c r="GD1706"/>
      <c r="GE1706"/>
      <c r="GF1706"/>
      <c r="GG1706"/>
    </row>
    <row r="1707" spans="1:189" x14ac:dyDescent="0.3">
      <c r="A1707" s="18" t="s">
        <v>5895</v>
      </c>
      <c r="B1707" s="29"/>
      <c r="C1707" s="29"/>
      <c r="D1707" s="29">
        <v>202.99</v>
      </c>
      <c r="E1707" s="29">
        <v>1</v>
      </c>
      <c r="F1707" s="29">
        <v>202.99</v>
      </c>
      <c r="G1707" s="29">
        <v>1</v>
      </c>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c r="DY1707"/>
      <c r="DZ1707"/>
      <c r="EA1707"/>
      <c r="EB1707"/>
      <c r="EC1707"/>
      <c r="ED1707"/>
      <c r="EE1707"/>
      <c r="EF1707"/>
      <c r="EG1707"/>
      <c r="EH1707"/>
      <c r="EI1707"/>
      <c r="EJ1707"/>
      <c r="EK1707"/>
      <c r="EL1707"/>
      <c r="EM1707"/>
      <c r="EN1707"/>
      <c r="EO1707"/>
      <c r="EP1707"/>
      <c r="EQ1707"/>
      <c r="ER1707"/>
      <c r="ES1707"/>
      <c r="ET1707"/>
      <c r="EU1707"/>
      <c r="EV1707"/>
      <c r="EW1707"/>
      <c r="EX1707"/>
      <c r="EY1707"/>
      <c r="EZ1707"/>
      <c r="FA1707"/>
      <c r="FB1707"/>
      <c r="FC1707"/>
      <c r="FD1707"/>
      <c r="FE1707"/>
      <c r="FF1707"/>
      <c r="FG1707"/>
      <c r="FH1707"/>
      <c r="FI1707"/>
      <c r="FJ1707"/>
      <c r="FK1707"/>
      <c r="FL1707"/>
      <c r="FM1707"/>
      <c r="FN1707"/>
      <c r="FO1707"/>
      <c r="FP1707"/>
      <c r="FQ1707"/>
      <c r="FR1707"/>
      <c r="FS1707"/>
      <c r="FT1707"/>
      <c r="FU1707"/>
      <c r="FV1707"/>
      <c r="FW1707"/>
      <c r="FX1707"/>
      <c r="FY1707"/>
      <c r="FZ1707"/>
      <c r="GA1707"/>
      <c r="GB1707"/>
      <c r="GC1707"/>
      <c r="GD1707"/>
      <c r="GE1707"/>
      <c r="GF1707"/>
      <c r="GG1707"/>
    </row>
    <row r="1708" spans="1:189" x14ac:dyDescent="0.3">
      <c r="A1708" s="18" t="s">
        <v>5017</v>
      </c>
      <c r="B1708" s="29"/>
      <c r="C1708" s="29"/>
      <c r="D1708" s="29">
        <v>202.99</v>
      </c>
      <c r="E1708" s="29">
        <v>1</v>
      </c>
      <c r="F1708" s="29">
        <v>202.99</v>
      </c>
      <c r="G1708" s="29">
        <v>1</v>
      </c>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c r="DY1708"/>
      <c r="DZ1708"/>
      <c r="EA1708"/>
      <c r="EB1708"/>
      <c r="EC1708"/>
      <c r="ED1708"/>
      <c r="EE1708"/>
      <c r="EF1708"/>
      <c r="EG1708"/>
      <c r="EH1708"/>
      <c r="EI1708"/>
      <c r="EJ1708"/>
      <c r="EK1708"/>
      <c r="EL1708"/>
      <c r="EM1708"/>
      <c r="EN1708"/>
      <c r="EO1708"/>
      <c r="EP1708"/>
      <c r="EQ1708"/>
      <c r="ER1708"/>
      <c r="ES1708"/>
      <c r="ET1708"/>
      <c r="EU1708"/>
      <c r="EV1708"/>
      <c r="EW1708"/>
      <c r="EX1708"/>
      <c r="EY1708"/>
      <c r="EZ1708"/>
      <c r="FA1708"/>
      <c r="FB1708"/>
      <c r="FC1708"/>
      <c r="FD1708"/>
      <c r="FE1708"/>
      <c r="FF1708"/>
      <c r="FG1708"/>
      <c r="FH1708"/>
      <c r="FI1708"/>
      <c r="FJ1708"/>
      <c r="FK1708"/>
      <c r="FL1708"/>
      <c r="FM1708"/>
      <c r="FN1708"/>
      <c r="FO1708"/>
      <c r="FP1708"/>
      <c r="FQ1708"/>
      <c r="FR1708"/>
      <c r="FS1708"/>
      <c r="FT1708"/>
      <c r="FU1708"/>
      <c r="FV1708"/>
      <c r="FW1708"/>
      <c r="FX1708"/>
      <c r="FY1708"/>
      <c r="FZ1708"/>
      <c r="GA1708"/>
      <c r="GB1708"/>
      <c r="GC1708"/>
      <c r="GD1708"/>
      <c r="GE1708"/>
      <c r="GF1708"/>
      <c r="GG1708"/>
    </row>
    <row r="1709" spans="1:189" x14ac:dyDescent="0.3">
      <c r="A1709" s="18" t="s">
        <v>4867</v>
      </c>
      <c r="B1709" s="29"/>
      <c r="C1709" s="29"/>
      <c r="D1709" s="29">
        <v>202.99</v>
      </c>
      <c r="E1709" s="29">
        <v>1</v>
      </c>
      <c r="F1709" s="29">
        <v>202.99</v>
      </c>
      <c r="G1709" s="29">
        <v>1</v>
      </c>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c r="DY1709"/>
      <c r="DZ1709"/>
      <c r="EA1709"/>
      <c r="EB1709"/>
      <c r="EC1709"/>
      <c r="ED1709"/>
      <c r="EE1709"/>
      <c r="EF1709"/>
      <c r="EG1709"/>
      <c r="EH1709"/>
      <c r="EI1709"/>
      <c r="EJ1709"/>
      <c r="EK1709"/>
      <c r="EL1709"/>
      <c r="EM1709"/>
      <c r="EN1709"/>
      <c r="EO1709"/>
      <c r="EP1709"/>
      <c r="EQ1709"/>
      <c r="ER1709"/>
      <c r="ES1709"/>
      <c r="ET1709"/>
      <c r="EU1709"/>
      <c r="EV1709"/>
      <c r="EW1709"/>
      <c r="EX1709"/>
      <c r="EY1709"/>
      <c r="EZ1709"/>
      <c r="FA1709"/>
      <c r="FB1709"/>
      <c r="FC1709"/>
      <c r="FD1709"/>
      <c r="FE1709"/>
      <c r="FF1709"/>
      <c r="FG1709"/>
      <c r="FH1709"/>
      <c r="FI1709"/>
      <c r="FJ1709"/>
      <c r="FK1709"/>
      <c r="FL1709"/>
      <c r="FM1709"/>
      <c r="FN1709"/>
      <c r="FO1709"/>
      <c r="FP1709"/>
      <c r="FQ1709"/>
      <c r="FR1709"/>
      <c r="FS1709"/>
      <c r="FT1709"/>
      <c r="FU1709"/>
      <c r="FV1709"/>
      <c r="FW1709"/>
      <c r="FX1709"/>
      <c r="FY1709"/>
      <c r="FZ1709"/>
      <c r="GA1709"/>
      <c r="GB1709"/>
      <c r="GC1709"/>
      <c r="GD1709"/>
      <c r="GE1709"/>
      <c r="GF1709"/>
      <c r="GG1709"/>
    </row>
    <row r="1710" spans="1:189" x14ac:dyDescent="0.3">
      <c r="A1710" s="18" t="s">
        <v>6108</v>
      </c>
      <c r="B1710" s="29"/>
      <c r="C1710" s="29"/>
      <c r="D1710" s="29">
        <v>202.99</v>
      </c>
      <c r="E1710" s="29">
        <v>1</v>
      </c>
      <c r="F1710" s="29">
        <v>202.99</v>
      </c>
      <c r="G1710" s="29">
        <v>1</v>
      </c>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c r="DY1710"/>
      <c r="DZ1710"/>
      <c r="EA1710"/>
      <c r="EB1710"/>
      <c r="EC1710"/>
      <c r="ED1710"/>
      <c r="EE1710"/>
      <c r="EF1710"/>
      <c r="EG1710"/>
      <c r="EH1710"/>
      <c r="EI1710"/>
      <c r="EJ1710"/>
      <c r="EK1710"/>
      <c r="EL1710"/>
      <c r="EM1710"/>
      <c r="EN1710"/>
      <c r="EO1710"/>
      <c r="EP1710"/>
      <c r="EQ1710"/>
      <c r="ER1710"/>
      <c r="ES1710"/>
      <c r="ET1710"/>
      <c r="EU1710"/>
      <c r="EV1710"/>
      <c r="EW1710"/>
      <c r="EX1710"/>
      <c r="EY1710"/>
      <c r="EZ1710"/>
      <c r="FA1710"/>
      <c r="FB1710"/>
      <c r="FC1710"/>
      <c r="FD1710"/>
      <c r="FE1710"/>
      <c r="FF1710"/>
      <c r="FG1710"/>
      <c r="FH1710"/>
      <c r="FI1710"/>
      <c r="FJ1710"/>
      <c r="FK1710"/>
      <c r="FL1710"/>
      <c r="FM1710"/>
      <c r="FN1710"/>
      <c r="FO1710"/>
      <c r="FP1710"/>
      <c r="FQ1710"/>
      <c r="FR1710"/>
      <c r="FS1710"/>
      <c r="FT1710"/>
      <c r="FU1710"/>
      <c r="FV1710"/>
      <c r="FW1710"/>
      <c r="FX1710"/>
      <c r="FY1710"/>
      <c r="FZ1710"/>
      <c r="GA1710"/>
      <c r="GB1710"/>
      <c r="GC1710"/>
      <c r="GD1710"/>
      <c r="GE1710"/>
      <c r="GF1710"/>
      <c r="GG1710"/>
    </row>
    <row r="1711" spans="1:189" x14ac:dyDescent="0.3">
      <c r="A1711" s="18" t="s">
        <v>6128</v>
      </c>
      <c r="B1711" s="29"/>
      <c r="C1711" s="29"/>
      <c r="D1711" s="29">
        <v>202.99</v>
      </c>
      <c r="E1711" s="29">
        <v>1</v>
      </c>
      <c r="F1711" s="29">
        <v>202.99</v>
      </c>
      <c r="G1711" s="29">
        <v>1</v>
      </c>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c r="DY1711"/>
      <c r="DZ1711"/>
      <c r="EA1711"/>
      <c r="EB1711"/>
      <c r="EC1711"/>
      <c r="ED1711"/>
      <c r="EE1711"/>
      <c r="EF1711"/>
      <c r="EG1711"/>
      <c r="EH1711"/>
      <c r="EI1711"/>
      <c r="EJ1711"/>
      <c r="EK1711"/>
      <c r="EL1711"/>
      <c r="EM1711"/>
      <c r="EN1711"/>
      <c r="EO1711"/>
      <c r="EP1711"/>
      <c r="EQ1711"/>
      <c r="ER1711"/>
      <c r="ES1711"/>
      <c r="ET1711"/>
      <c r="EU1711"/>
      <c r="EV1711"/>
      <c r="EW1711"/>
      <c r="EX1711"/>
      <c r="EY1711"/>
      <c r="EZ1711"/>
      <c r="FA1711"/>
      <c r="FB1711"/>
      <c r="FC1711"/>
      <c r="FD1711"/>
      <c r="FE1711"/>
      <c r="FF1711"/>
      <c r="FG1711"/>
      <c r="FH1711"/>
      <c r="FI1711"/>
      <c r="FJ1711"/>
      <c r="FK1711"/>
      <c r="FL1711"/>
      <c r="FM1711"/>
      <c r="FN1711"/>
      <c r="FO1711"/>
      <c r="FP1711"/>
      <c r="FQ1711"/>
      <c r="FR1711"/>
      <c r="FS1711"/>
      <c r="FT1711"/>
      <c r="FU1711"/>
      <c r="FV1711"/>
      <c r="FW1711"/>
      <c r="FX1711"/>
      <c r="FY1711"/>
      <c r="FZ1711"/>
      <c r="GA1711"/>
      <c r="GB1711"/>
      <c r="GC1711"/>
      <c r="GD1711"/>
      <c r="GE1711"/>
      <c r="GF1711"/>
      <c r="GG1711"/>
    </row>
    <row r="1712" spans="1:189" x14ac:dyDescent="0.3">
      <c r="A1712" s="18" t="s">
        <v>5003</v>
      </c>
      <c r="B1712" s="29"/>
      <c r="C1712" s="29"/>
      <c r="D1712" s="29">
        <v>202.99</v>
      </c>
      <c r="E1712" s="29">
        <v>1</v>
      </c>
      <c r="F1712" s="29">
        <v>202.99</v>
      </c>
      <c r="G1712" s="29">
        <v>1</v>
      </c>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c r="DY1712"/>
      <c r="DZ1712"/>
      <c r="EA1712"/>
      <c r="EB1712"/>
      <c r="EC1712"/>
      <c r="ED1712"/>
      <c r="EE1712"/>
      <c r="EF1712"/>
      <c r="EG1712"/>
      <c r="EH1712"/>
      <c r="EI1712"/>
      <c r="EJ1712"/>
      <c r="EK1712"/>
      <c r="EL1712"/>
      <c r="EM1712"/>
      <c r="EN1712"/>
      <c r="EO1712"/>
      <c r="EP1712"/>
      <c r="EQ1712"/>
      <c r="ER1712"/>
      <c r="ES1712"/>
      <c r="ET1712"/>
      <c r="EU1712"/>
      <c r="EV1712"/>
      <c r="EW1712"/>
      <c r="EX1712"/>
      <c r="EY1712"/>
      <c r="EZ1712"/>
      <c r="FA1712"/>
      <c r="FB1712"/>
      <c r="FC1712"/>
      <c r="FD1712"/>
      <c r="FE1712"/>
      <c r="FF1712"/>
      <c r="FG1712"/>
      <c r="FH1712"/>
      <c r="FI1712"/>
      <c r="FJ1712"/>
      <c r="FK1712"/>
      <c r="FL1712"/>
      <c r="FM1712"/>
      <c r="FN1712"/>
      <c r="FO1712"/>
      <c r="FP1712"/>
      <c r="FQ1712"/>
      <c r="FR1712"/>
      <c r="FS1712"/>
      <c r="FT1712"/>
      <c r="FU1712"/>
      <c r="FV1712"/>
      <c r="FW1712"/>
      <c r="FX1712"/>
      <c r="FY1712"/>
      <c r="FZ1712"/>
      <c r="GA1712"/>
      <c r="GB1712"/>
      <c r="GC1712"/>
      <c r="GD1712"/>
      <c r="GE1712"/>
      <c r="GF1712"/>
      <c r="GG1712"/>
    </row>
    <row r="1713" spans="1:189" x14ac:dyDescent="0.3">
      <c r="A1713" s="18" t="s">
        <v>5978</v>
      </c>
      <c r="B1713" s="29"/>
      <c r="C1713" s="29"/>
      <c r="D1713" s="29">
        <v>202.99</v>
      </c>
      <c r="E1713" s="29">
        <v>1</v>
      </c>
      <c r="F1713" s="29">
        <v>202.99</v>
      </c>
      <c r="G1713" s="29">
        <v>1</v>
      </c>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c r="DY1713"/>
      <c r="DZ1713"/>
      <c r="EA1713"/>
      <c r="EB1713"/>
      <c r="EC1713"/>
      <c r="ED1713"/>
      <c r="EE1713"/>
      <c r="EF1713"/>
      <c r="EG1713"/>
      <c r="EH1713"/>
      <c r="EI1713"/>
      <c r="EJ1713"/>
      <c r="EK1713"/>
      <c r="EL1713"/>
      <c r="EM1713"/>
      <c r="EN1713"/>
      <c r="EO1713"/>
      <c r="EP1713"/>
      <c r="EQ1713"/>
      <c r="ER1713"/>
      <c r="ES1713"/>
      <c r="ET1713"/>
      <c r="EU1713"/>
      <c r="EV1713"/>
      <c r="EW1713"/>
      <c r="EX1713"/>
      <c r="EY1713"/>
      <c r="EZ1713"/>
      <c r="FA1713"/>
      <c r="FB1713"/>
      <c r="FC1713"/>
      <c r="FD1713"/>
      <c r="FE1713"/>
      <c r="FF1713"/>
      <c r="FG1713"/>
      <c r="FH1713"/>
      <c r="FI1713"/>
      <c r="FJ1713"/>
      <c r="FK1713"/>
      <c r="FL1713"/>
      <c r="FM1713"/>
      <c r="FN1713"/>
      <c r="FO1713"/>
      <c r="FP1713"/>
      <c r="FQ1713"/>
      <c r="FR1713"/>
      <c r="FS1713"/>
      <c r="FT1713"/>
      <c r="FU1713"/>
      <c r="FV1713"/>
      <c r="FW1713"/>
      <c r="FX1713"/>
      <c r="FY1713"/>
      <c r="FZ1713"/>
      <c r="GA1713"/>
      <c r="GB1713"/>
      <c r="GC1713"/>
      <c r="GD1713"/>
      <c r="GE1713"/>
      <c r="GF1713"/>
      <c r="GG1713"/>
    </row>
    <row r="1714" spans="1:189" x14ac:dyDescent="0.3">
      <c r="A1714" s="18" t="s">
        <v>5776</v>
      </c>
      <c r="B1714" s="29"/>
      <c r="C1714" s="29"/>
      <c r="D1714" s="29">
        <v>202.99</v>
      </c>
      <c r="E1714" s="29">
        <v>1</v>
      </c>
      <c r="F1714" s="29">
        <v>202.99</v>
      </c>
      <c r="G1714" s="29">
        <v>1</v>
      </c>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c r="DY1714"/>
      <c r="DZ1714"/>
      <c r="EA1714"/>
      <c r="EB1714"/>
      <c r="EC1714"/>
      <c r="ED1714"/>
      <c r="EE1714"/>
      <c r="EF1714"/>
      <c r="EG1714"/>
      <c r="EH1714"/>
      <c r="EI1714"/>
      <c r="EJ1714"/>
      <c r="EK1714"/>
      <c r="EL1714"/>
      <c r="EM1714"/>
      <c r="EN1714"/>
      <c r="EO1714"/>
      <c r="EP1714"/>
      <c r="EQ1714"/>
      <c r="ER1714"/>
      <c r="ES1714"/>
      <c r="ET1714"/>
      <c r="EU1714"/>
      <c r="EV1714"/>
      <c r="EW1714"/>
      <c r="EX1714"/>
      <c r="EY1714"/>
      <c r="EZ1714"/>
      <c r="FA1714"/>
      <c r="FB1714"/>
      <c r="FC1714"/>
      <c r="FD1714"/>
      <c r="FE1714"/>
      <c r="FF1714"/>
      <c r="FG1714"/>
      <c r="FH1714"/>
      <c r="FI1714"/>
      <c r="FJ1714"/>
      <c r="FK1714"/>
      <c r="FL1714"/>
      <c r="FM1714"/>
      <c r="FN1714"/>
      <c r="FO1714"/>
      <c r="FP1714"/>
      <c r="FQ1714"/>
      <c r="FR1714"/>
      <c r="FS1714"/>
      <c r="FT1714"/>
      <c r="FU1714"/>
      <c r="FV1714"/>
      <c r="FW1714"/>
      <c r="FX1714"/>
      <c r="FY1714"/>
      <c r="FZ1714"/>
      <c r="GA1714"/>
      <c r="GB1714"/>
      <c r="GC1714"/>
      <c r="GD1714"/>
      <c r="GE1714"/>
      <c r="GF1714"/>
      <c r="GG1714"/>
    </row>
    <row r="1715" spans="1:189" x14ac:dyDescent="0.3">
      <c r="A1715" s="18" t="s">
        <v>5019</v>
      </c>
      <c r="B1715" s="29"/>
      <c r="C1715" s="29"/>
      <c r="D1715" s="29">
        <v>202.99</v>
      </c>
      <c r="E1715" s="29">
        <v>1</v>
      </c>
      <c r="F1715" s="29">
        <v>202.99</v>
      </c>
      <c r="G1715" s="29">
        <v>1</v>
      </c>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c r="DY1715"/>
      <c r="DZ1715"/>
      <c r="EA1715"/>
      <c r="EB1715"/>
      <c r="EC1715"/>
      <c r="ED1715"/>
      <c r="EE1715"/>
      <c r="EF1715"/>
      <c r="EG1715"/>
      <c r="EH1715"/>
      <c r="EI1715"/>
      <c r="EJ1715"/>
      <c r="EK1715"/>
      <c r="EL1715"/>
      <c r="EM1715"/>
      <c r="EN1715"/>
      <c r="EO1715"/>
      <c r="EP1715"/>
      <c r="EQ1715"/>
      <c r="ER1715"/>
      <c r="ES1715"/>
      <c r="ET1715"/>
      <c r="EU1715"/>
      <c r="EV1715"/>
      <c r="EW1715"/>
      <c r="EX1715"/>
      <c r="EY1715"/>
      <c r="EZ1715"/>
      <c r="FA1715"/>
      <c r="FB1715"/>
      <c r="FC1715"/>
      <c r="FD1715"/>
      <c r="FE1715"/>
      <c r="FF1715"/>
      <c r="FG1715"/>
      <c r="FH1715"/>
      <c r="FI1715"/>
      <c r="FJ1715"/>
      <c r="FK1715"/>
      <c r="FL1715"/>
      <c r="FM1715"/>
      <c r="FN1715"/>
      <c r="FO1715"/>
      <c r="FP1715"/>
      <c r="FQ1715"/>
      <c r="FR1715"/>
      <c r="FS1715"/>
      <c r="FT1715"/>
      <c r="FU1715"/>
      <c r="FV1715"/>
      <c r="FW1715"/>
      <c r="FX1715"/>
      <c r="FY1715"/>
      <c r="FZ1715"/>
      <c r="GA1715"/>
      <c r="GB1715"/>
      <c r="GC1715"/>
      <c r="GD1715"/>
      <c r="GE1715"/>
      <c r="GF1715"/>
      <c r="GG1715"/>
    </row>
    <row r="1716" spans="1:189" x14ac:dyDescent="0.3">
      <c r="A1716" s="18" t="s">
        <v>5980</v>
      </c>
      <c r="B1716" s="29"/>
      <c r="C1716" s="29"/>
      <c r="D1716" s="29">
        <v>202.99</v>
      </c>
      <c r="E1716" s="29">
        <v>1</v>
      </c>
      <c r="F1716" s="29">
        <v>202.99</v>
      </c>
      <c r="G1716" s="29">
        <v>1</v>
      </c>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c r="DY1716"/>
      <c r="DZ1716"/>
      <c r="EA1716"/>
      <c r="EB1716"/>
      <c r="EC1716"/>
      <c r="ED1716"/>
      <c r="EE1716"/>
      <c r="EF1716"/>
      <c r="EG1716"/>
      <c r="EH1716"/>
      <c r="EI1716"/>
      <c r="EJ1716"/>
      <c r="EK1716"/>
      <c r="EL1716"/>
      <c r="EM1716"/>
      <c r="EN1716"/>
      <c r="EO1716"/>
      <c r="EP1716"/>
      <c r="EQ1716"/>
      <c r="ER1716"/>
      <c r="ES1716"/>
      <c r="ET1716"/>
      <c r="EU1716"/>
      <c r="EV1716"/>
      <c r="EW1716"/>
      <c r="EX1716"/>
      <c r="EY1716"/>
      <c r="EZ1716"/>
      <c r="FA1716"/>
      <c r="FB1716"/>
      <c r="FC1716"/>
      <c r="FD1716"/>
      <c r="FE1716"/>
      <c r="FF1716"/>
      <c r="FG1716"/>
      <c r="FH1716"/>
      <c r="FI1716"/>
      <c r="FJ1716"/>
      <c r="FK1716"/>
      <c r="FL1716"/>
      <c r="FM1716"/>
      <c r="FN1716"/>
      <c r="FO1716"/>
      <c r="FP1716"/>
      <c r="FQ1716"/>
      <c r="FR1716"/>
      <c r="FS1716"/>
      <c r="FT1716"/>
      <c r="FU1716"/>
      <c r="FV1716"/>
      <c r="FW1716"/>
      <c r="FX1716"/>
      <c r="FY1716"/>
      <c r="FZ1716"/>
      <c r="GA1716"/>
      <c r="GB1716"/>
      <c r="GC1716"/>
      <c r="GD1716"/>
      <c r="GE1716"/>
      <c r="GF1716"/>
      <c r="GG1716"/>
    </row>
    <row r="1717" spans="1:189" x14ac:dyDescent="0.3">
      <c r="A1717" s="18" t="s">
        <v>5840</v>
      </c>
      <c r="B1717" s="29"/>
      <c r="C1717" s="29"/>
      <c r="D1717" s="29">
        <v>202.99</v>
      </c>
      <c r="E1717" s="29">
        <v>1</v>
      </c>
      <c r="F1717" s="29">
        <v>202.99</v>
      </c>
      <c r="G1717" s="29">
        <v>1</v>
      </c>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c r="DY1717"/>
      <c r="DZ1717"/>
      <c r="EA1717"/>
      <c r="EB1717"/>
      <c r="EC1717"/>
      <c r="ED1717"/>
      <c r="EE1717"/>
      <c r="EF1717"/>
      <c r="EG1717"/>
      <c r="EH1717"/>
      <c r="EI1717"/>
      <c r="EJ1717"/>
      <c r="EK1717"/>
      <c r="EL1717"/>
      <c r="EM1717"/>
      <c r="EN1717"/>
      <c r="EO1717"/>
      <c r="EP1717"/>
      <c r="EQ1717"/>
      <c r="ER1717"/>
      <c r="ES1717"/>
      <c r="ET1717"/>
      <c r="EU1717"/>
      <c r="EV1717"/>
      <c r="EW1717"/>
      <c r="EX1717"/>
      <c r="EY1717"/>
      <c r="EZ1717"/>
      <c r="FA1717"/>
      <c r="FB1717"/>
      <c r="FC1717"/>
      <c r="FD1717"/>
      <c r="FE1717"/>
      <c r="FF1717"/>
      <c r="FG1717"/>
      <c r="FH1717"/>
      <c r="FI1717"/>
      <c r="FJ1717"/>
      <c r="FK1717"/>
      <c r="FL1717"/>
      <c r="FM1717"/>
      <c r="FN1717"/>
      <c r="FO1717"/>
      <c r="FP1717"/>
      <c r="FQ1717"/>
      <c r="FR1717"/>
      <c r="FS1717"/>
      <c r="FT1717"/>
      <c r="FU1717"/>
      <c r="FV1717"/>
      <c r="FW1717"/>
      <c r="FX1717"/>
      <c r="FY1717"/>
      <c r="FZ1717"/>
      <c r="GA1717"/>
      <c r="GB1717"/>
      <c r="GC1717"/>
      <c r="GD1717"/>
      <c r="GE1717"/>
      <c r="GF1717"/>
      <c r="GG1717"/>
    </row>
    <row r="1718" spans="1:189" x14ac:dyDescent="0.3">
      <c r="A1718" s="18" t="s">
        <v>4905</v>
      </c>
      <c r="B1718" s="29"/>
      <c r="C1718" s="29"/>
      <c r="D1718" s="29">
        <v>202.99</v>
      </c>
      <c r="E1718" s="29">
        <v>1</v>
      </c>
      <c r="F1718" s="29">
        <v>202.99</v>
      </c>
      <c r="G1718" s="29">
        <v>1</v>
      </c>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c r="DY1718"/>
      <c r="DZ1718"/>
      <c r="EA1718"/>
      <c r="EB1718"/>
      <c r="EC1718"/>
      <c r="ED1718"/>
      <c r="EE1718"/>
      <c r="EF1718"/>
      <c r="EG1718"/>
      <c r="EH1718"/>
      <c r="EI1718"/>
      <c r="EJ1718"/>
      <c r="EK1718"/>
      <c r="EL1718"/>
      <c r="EM1718"/>
      <c r="EN1718"/>
      <c r="EO1718"/>
      <c r="EP1718"/>
      <c r="EQ1718"/>
      <c r="ER1718"/>
      <c r="ES1718"/>
      <c r="ET1718"/>
      <c r="EU1718"/>
      <c r="EV1718"/>
      <c r="EW1718"/>
      <c r="EX1718"/>
      <c r="EY1718"/>
      <c r="EZ1718"/>
      <c r="FA1718"/>
      <c r="FB1718"/>
      <c r="FC1718"/>
      <c r="FD1718"/>
      <c r="FE1718"/>
      <c r="FF1718"/>
      <c r="FG1718"/>
      <c r="FH1718"/>
      <c r="FI1718"/>
      <c r="FJ1718"/>
      <c r="FK1718"/>
      <c r="FL1718"/>
      <c r="FM1718"/>
      <c r="FN1718"/>
      <c r="FO1718"/>
      <c r="FP1718"/>
      <c r="FQ1718"/>
      <c r="FR1718"/>
      <c r="FS1718"/>
      <c r="FT1718"/>
      <c r="FU1718"/>
      <c r="FV1718"/>
      <c r="FW1718"/>
      <c r="FX1718"/>
      <c r="FY1718"/>
      <c r="FZ1718"/>
      <c r="GA1718"/>
      <c r="GB1718"/>
      <c r="GC1718"/>
      <c r="GD1718"/>
      <c r="GE1718"/>
      <c r="GF1718"/>
      <c r="GG1718"/>
    </row>
    <row r="1719" spans="1:189" x14ac:dyDescent="0.3">
      <c r="A1719" s="18" t="s">
        <v>1394</v>
      </c>
      <c r="B1719" s="29">
        <v>202.17000000000002</v>
      </c>
      <c r="C1719" s="29">
        <v>1</v>
      </c>
      <c r="D1719" s="29"/>
      <c r="E1719" s="29"/>
      <c r="F1719" s="29">
        <v>202.17000000000002</v>
      </c>
      <c r="G1719" s="29">
        <v>1</v>
      </c>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c r="DY1719"/>
      <c r="DZ1719"/>
      <c r="EA1719"/>
      <c r="EB1719"/>
      <c r="EC1719"/>
      <c r="ED1719"/>
      <c r="EE1719"/>
      <c r="EF1719"/>
      <c r="EG1719"/>
      <c r="EH1719"/>
      <c r="EI1719"/>
      <c r="EJ1719"/>
      <c r="EK1719"/>
      <c r="EL1719"/>
      <c r="EM1719"/>
      <c r="EN1719"/>
      <c r="EO1719"/>
      <c r="EP1719"/>
      <c r="EQ1719"/>
      <c r="ER1719"/>
      <c r="ES1719"/>
      <c r="ET1719"/>
      <c r="EU1719"/>
      <c r="EV1719"/>
      <c r="EW1719"/>
      <c r="EX1719"/>
      <c r="EY1719"/>
      <c r="EZ1719"/>
      <c r="FA1719"/>
      <c r="FB1719"/>
      <c r="FC1719"/>
      <c r="FD1719"/>
      <c r="FE1719"/>
      <c r="FF1719"/>
      <c r="FG1719"/>
      <c r="FH1719"/>
      <c r="FI1719"/>
      <c r="FJ1719"/>
      <c r="FK1719"/>
      <c r="FL1719"/>
      <c r="FM1719"/>
      <c r="FN1719"/>
      <c r="FO1719"/>
      <c r="FP1719"/>
      <c r="FQ1719"/>
      <c r="FR1719"/>
      <c r="FS1719"/>
      <c r="FT1719"/>
      <c r="FU1719"/>
      <c r="FV1719"/>
      <c r="FW1719"/>
      <c r="FX1719"/>
      <c r="FY1719"/>
      <c r="FZ1719"/>
      <c r="GA1719"/>
      <c r="GB1719"/>
      <c r="GC1719"/>
      <c r="GD1719"/>
      <c r="GE1719"/>
      <c r="GF1719"/>
      <c r="GG1719"/>
    </row>
    <row r="1720" spans="1:189" x14ac:dyDescent="0.3">
      <c r="A1720" s="18" t="s">
        <v>1896</v>
      </c>
      <c r="B1720" s="29">
        <v>202.17000000000002</v>
      </c>
      <c r="C1720" s="29">
        <v>1</v>
      </c>
      <c r="D1720" s="29"/>
      <c r="E1720" s="29"/>
      <c r="F1720" s="29">
        <v>202.17000000000002</v>
      </c>
      <c r="G1720" s="29">
        <v>1</v>
      </c>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c r="DY1720"/>
      <c r="DZ1720"/>
      <c r="EA1720"/>
      <c r="EB1720"/>
      <c r="EC1720"/>
      <c r="ED1720"/>
      <c r="EE1720"/>
      <c r="EF1720"/>
      <c r="EG1720"/>
      <c r="EH1720"/>
      <c r="EI1720"/>
      <c r="EJ1720"/>
      <c r="EK1720"/>
      <c r="EL1720"/>
      <c r="EM1720"/>
      <c r="EN1720"/>
      <c r="EO1720"/>
      <c r="EP1720"/>
      <c r="EQ1720"/>
      <c r="ER1720"/>
      <c r="ES1720"/>
      <c r="ET1720"/>
      <c r="EU1720"/>
      <c r="EV1720"/>
      <c r="EW1720"/>
      <c r="EX1720"/>
      <c r="EY1720"/>
      <c r="EZ1720"/>
      <c r="FA1720"/>
      <c r="FB1720"/>
      <c r="FC1720"/>
      <c r="FD1720"/>
      <c r="FE1720"/>
      <c r="FF1720"/>
      <c r="FG1720"/>
      <c r="FH1720"/>
      <c r="FI1720"/>
      <c r="FJ1720"/>
      <c r="FK1720"/>
      <c r="FL1720"/>
      <c r="FM1720"/>
      <c r="FN1720"/>
      <c r="FO1720"/>
      <c r="FP1720"/>
      <c r="FQ1720"/>
      <c r="FR1720"/>
      <c r="FS1720"/>
      <c r="FT1720"/>
      <c r="FU1720"/>
      <c r="FV1720"/>
      <c r="FW1720"/>
      <c r="FX1720"/>
      <c r="FY1720"/>
      <c r="FZ1720"/>
      <c r="GA1720"/>
      <c r="GB1720"/>
      <c r="GC1720"/>
      <c r="GD1720"/>
      <c r="GE1720"/>
      <c r="GF1720"/>
      <c r="GG1720"/>
    </row>
    <row r="1721" spans="1:189" x14ac:dyDescent="0.3">
      <c r="A1721" s="18" t="s">
        <v>2833</v>
      </c>
      <c r="B1721" s="29"/>
      <c r="C1721" s="29"/>
      <c r="D1721" s="29">
        <v>202.17000000000002</v>
      </c>
      <c r="E1721" s="29">
        <v>1</v>
      </c>
      <c r="F1721" s="29">
        <v>202.17000000000002</v>
      </c>
      <c r="G1721" s="29">
        <v>1</v>
      </c>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c r="DY1721"/>
      <c r="DZ1721"/>
      <c r="EA1721"/>
      <c r="EB1721"/>
      <c r="EC1721"/>
      <c r="ED1721"/>
      <c r="EE1721"/>
      <c r="EF1721"/>
      <c r="EG1721"/>
      <c r="EH1721"/>
      <c r="EI1721"/>
      <c r="EJ1721"/>
      <c r="EK1721"/>
      <c r="EL1721"/>
      <c r="EM1721"/>
      <c r="EN1721"/>
      <c r="EO1721"/>
      <c r="EP1721"/>
      <c r="EQ1721"/>
      <c r="ER1721"/>
      <c r="ES1721"/>
      <c r="ET1721"/>
      <c r="EU1721"/>
      <c r="EV1721"/>
      <c r="EW1721"/>
      <c r="EX1721"/>
      <c r="EY1721"/>
      <c r="EZ1721"/>
      <c r="FA1721"/>
      <c r="FB1721"/>
      <c r="FC1721"/>
      <c r="FD1721"/>
      <c r="FE1721"/>
      <c r="FF1721"/>
      <c r="FG1721"/>
      <c r="FH1721"/>
      <c r="FI1721"/>
      <c r="FJ1721"/>
      <c r="FK1721"/>
      <c r="FL1721"/>
      <c r="FM1721"/>
      <c r="FN1721"/>
      <c r="FO1721"/>
      <c r="FP1721"/>
      <c r="FQ1721"/>
      <c r="FR1721"/>
      <c r="FS1721"/>
      <c r="FT1721"/>
      <c r="FU1721"/>
      <c r="FV1721"/>
      <c r="FW1721"/>
      <c r="FX1721"/>
      <c r="FY1721"/>
      <c r="FZ1721"/>
      <c r="GA1721"/>
      <c r="GB1721"/>
      <c r="GC1721"/>
      <c r="GD1721"/>
      <c r="GE1721"/>
      <c r="GF1721"/>
      <c r="GG1721"/>
    </row>
    <row r="1722" spans="1:189" x14ac:dyDescent="0.3">
      <c r="A1722" s="18" t="s">
        <v>1497</v>
      </c>
      <c r="B1722" s="29">
        <v>202.17000000000002</v>
      </c>
      <c r="C1722" s="29">
        <v>1</v>
      </c>
      <c r="D1722" s="29"/>
      <c r="E1722" s="29"/>
      <c r="F1722" s="29">
        <v>202.17000000000002</v>
      </c>
      <c r="G1722" s="29">
        <v>1</v>
      </c>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c r="DY1722"/>
      <c r="DZ1722"/>
      <c r="EA1722"/>
      <c r="EB1722"/>
      <c r="EC1722"/>
      <c r="ED1722"/>
      <c r="EE1722"/>
      <c r="EF1722"/>
      <c r="EG1722"/>
      <c r="EH1722"/>
      <c r="EI1722"/>
      <c r="EJ1722"/>
      <c r="EK1722"/>
      <c r="EL1722"/>
      <c r="EM1722"/>
      <c r="EN1722"/>
      <c r="EO1722"/>
      <c r="EP1722"/>
      <c r="EQ1722"/>
      <c r="ER1722"/>
      <c r="ES1722"/>
      <c r="ET1722"/>
      <c r="EU1722"/>
      <c r="EV1722"/>
      <c r="EW1722"/>
      <c r="EX1722"/>
      <c r="EY1722"/>
      <c r="EZ1722"/>
      <c r="FA1722"/>
      <c r="FB1722"/>
      <c r="FC1722"/>
      <c r="FD1722"/>
      <c r="FE1722"/>
      <c r="FF1722"/>
      <c r="FG1722"/>
      <c r="FH1722"/>
      <c r="FI1722"/>
      <c r="FJ1722"/>
      <c r="FK1722"/>
      <c r="FL1722"/>
      <c r="FM1722"/>
      <c r="FN1722"/>
      <c r="FO1722"/>
      <c r="FP1722"/>
      <c r="FQ1722"/>
      <c r="FR1722"/>
      <c r="FS1722"/>
      <c r="FT1722"/>
      <c r="FU1722"/>
      <c r="FV1722"/>
      <c r="FW1722"/>
      <c r="FX1722"/>
      <c r="FY1722"/>
      <c r="FZ1722"/>
      <c r="GA1722"/>
      <c r="GB1722"/>
      <c r="GC1722"/>
      <c r="GD1722"/>
      <c r="GE1722"/>
      <c r="GF1722"/>
      <c r="GG1722"/>
    </row>
    <row r="1723" spans="1:189" x14ac:dyDescent="0.3">
      <c r="A1723" s="18" t="s">
        <v>3279</v>
      </c>
      <c r="B1723" s="29"/>
      <c r="C1723" s="29"/>
      <c r="D1723" s="29">
        <v>202.17000000000002</v>
      </c>
      <c r="E1723" s="29">
        <v>1</v>
      </c>
      <c r="F1723" s="29">
        <v>202.17000000000002</v>
      </c>
      <c r="G1723" s="29">
        <v>1</v>
      </c>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c r="DY1723"/>
      <c r="DZ1723"/>
      <c r="EA1723"/>
      <c r="EB1723"/>
      <c r="EC1723"/>
      <c r="ED1723"/>
      <c r="EE1723"/>
      <c r="EF1723"/>
      <c r="EG1723"/>
      <c r="EH1723"/>
      <c r="EI1723"/>
      <c r="EJ1723"/>
      <c r="EK1723"/>
      <c r="EL1723"/>
      <c r="EM1723"/>
      <c r="EN1723"/>
      <c r="EO1723"/>
      <c r="EP1723"/>
      <c r="EQ1723"/>
      <c r="ER1723"/>
      <c r="ES1723"/>
      <c r="ET1723"/>
      <c r="EU1723"/>
      <c r="EV1723"/>
      <c r="EW1723"/>
      <c r="EX1723"/>
      <c r="EY1723"/>
      <c r="EZ1723"/>
      <c r="FA1723"/>
      <c r="FB1723"/>
      <c r="FC1723"/>
      <c r="FD1723"/>
      <c r="FE1723"/>
      <c r="FF1723"/>
      <c r="FG1723"/>
      <c r="FH1723"/>
      <c r="FI1723"/>
      <c r="FJ1723"/>
      <c r="FK1723"/>
      <c r="FL1723"/>
      <c r="FM1723"/>
      <c r="FN1723"/>
      <c r="FO1723"/>
      <c r="FP1723"/>
      <c r="FQ1723"/>
      <c r="FR1723"/>
      <c r="FS1723"/>
      <c r="FT1723"/>
      <c r="FU1723"/>
      <c r="FV1723"/>
      <c r="FW1723"/>
      <c r="FX1723"/>
      <c r="FY1723"/>
      <c r="FZ1723"/>
      <c r="GA1723"/>
      <c r="GB1723"/>
      <c r="GC1723"/>
      <c r="GD1723"/>
      <c r="GE1723"/>
      <c r="GF1723"/>
      <c r="GG1723"/>
    </row>
    <row r="1724" spans="1:189" x14ac:dyDescent="0.3">
      <c r="A1724" s="18" t="s">
        <v>4218</v>
      </c>
      <c r="B1724" s="29"/>
      <c r="C1724" s="29"/>
      <c r="D1724" s="29">
        <v>202.17000000000002</v>
      </c>
      <c r="E1724" s="29">
        <v>1</v>
      </c>
      <c r="F1724" s="29">
        <v>202.17000000000002</v>
      </c>
      <c r="G1724" s="29">
        <v>1</v>
      </c>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c r="DY1724"/>
      <c r="DZ1724"/>
      <c r="EA1724"/>
      <c r="EB1724"/>
      <c r="EC1724"/>
      <c r="ED1724"/>
      <c r="EE1724"/>
      <c r="EF1724"/>
      <c r="EG1724"/>
      <c r="EH1724"/>
      <c r="EI1724"/>
      <c r="EJ1724"/>
      <c r="EK1724"/>
      <c r="EL1724"/>
      <c r="EM1724"/>
      <c r="EN1724"/>
      <c r="EO1724"/>
      <c r="EP1724"/>
      <c r="EQ1724"/>
      <c r="ER1724"/>
      <c r="ES1724"/>
      <c r="ET1724"/>
      <c r="EU1724"/>
      <c r="EV1724"/>
      <c r="EW1724"/>
      <c r="EX1724"/>
      <c r="EY1724"/>
      <c r="EZ1724"/>
      <c r="FA1724"/>
      <c r="FB1724"/>
      <c r="FC1724"/>
      <c r="FD1724"/>
      <c r="FE1724"/>
      <c r="FF1724"/>
      <c r="FG1724"/>
      <c r="FH1724"/>
      <c r="FI1724"/>
      <c r="FJ1724"/>
      <c r="FK1724"/>
      <c r="FL1724"/>
      <c r="FM1724"/>
      <c r="FN1724"/>
      <c r="FO1724"/>
      <c r="FP1724"/>
      <c r="FQ1724"/>
      <c r="FR1724"/>
      <c r="FS1724"/>
      <c r="FT1724"/>
      <c r="FU1724"/>
      <c r="FV1724"/>
      <c r="FW1724"/>
      <c r="FX1724"/>
      <c r="FY1724"/>
      <c r="FZ1724"/>
      <c r="GA1724"/>
      <c r="GB1724"/>
      <c r="GC1724"/>
      <c r="GD1724"/>
      <c r="GE1724"/>
      <c r="GF1724"/>
      <c r="GG1724"/>
    </row>
    <row r="1725" spans="1:189" x14ac:dyDescent="0.3">
      <c r="A1725" s="18" t="s">
        <v>5487</v>
      </c>
      <c r="B1725" s="29"/>
      <c r="C1725" s="29"/>
      <c r="D1725" s="29">
        <v>202.17000000000002</v>
      </c>
      <c r="E1725" s="29">
        <v>1</v>
      </c>
      <c r="F1725" s="29">
        <v>202.17000000000002</v>
      </c>
      <c r="G1725" s="29">
        <v>1</v>
      </c>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c r="DY1725"/>
      <c r="DZ1725"/>
      <c r="EA1725"/>
      <c r="EB1725"/>
      <c r="EC1725"/>
      <c r="ED1725"/>
      <c r="EE1725"/>
      <c r="EF1725"/>
      <c r="EG1725"/>
      <c r="EH1725"/>
      <c r="EI1725"/>
      <c r="EJ1725"/>
      <c r="EK1725"/>
      <c r="EL1725"/>
      <c r="EM1725"/>
      <c r="EN1725"/>
      <c r="EO1725"/>
      <c r="EP1725"/>
      <c r="EQ1725"/>
      <c r="ER1725"/>
      <c r="ES1725"/>
      <c r="ET1725"/>
      <c r="EU1725"/>
      <c r="EV1725"/>
      <c r="EW1725"/>
      <c r="EX1725"/>
      <c r="EY1725"/>
      <c r="EZ1725"/>
      <c r="FA1725"/>
      <c r="FB1725"/>
      <c r="FC1725"/>
      <c r="FD1725"/>
      <c r="FE1725"/>
      <c r="FF1725"/>
      <c r="FG1725"/>
      <c r="FH1725"/>
      <c r="FI1725"/>
      <c r="FJ1725"/>
      <c r="FK1725"/>
      <c r="FL1725"/>
      <c r="FM1725"/>
      <c r="FN1725"/>
      <c r="FO1725"/>
      <c r="FP1725"/>
      <c r="FQ1725"/>
      <c r="FR1725"/>
      <c r="FS1725"/>
      <c r="FT1725"/>
      <c r="FU1725"/>
      <c r="FV1725"/>
      <c r="FW1725"/>
      <c r="FX1725"/>
      <c r="FY1725"/>
      <c r="FZ1725"/>
      <c r="GA1725"/>
      <c r="GB1725"/>
      <c r="GC1725"/>
      <c r="GD1725"/>
      <c r="GE1725"/>
      <c r="GF1725"/>
      <c r="GG1725"/>
    </row>
    <row r="1726" spans="1:189" x14ac:dyDescent="0.3">
      <c r="A1726" s="18" t="s">
        <v>4282</v>
      </c>
      <c r="B1726" s="29"/>
      <c r="C1726" s="29"/>
      <c r="D1726" s="29">
        <v>202.17000000000002</v>
      </c>
      <c r="E1726" s="29">
        <v>1</v>
      </c>
      <c r="F1726" s="29">
        <v>202.17000000000002</v>
      </c>
      <c r="G1726" s="29">
        <v>1</v>
      </c>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c r="DY1726"/>
      <c r="DZ1726"/>
      <c r="EA1726"/>
      <c r="EB1726"/>
      <c r="EC1726"/>
      <c r="ED1726"/>
      <c r="EE1726"/>
      <c r="EF1726"/>
      <c r="EG1726"/>
      <c r="EH1726"/>
      <c r="EI1726"/>
      <c r="EJ1726"/>
      <c r="EK1726"/>
      <c r="EL1726"/>
      <c r="EM1726"/>
      <c r="EN1726"/>
      <c r="EO1726"/>
      <c r="EP1726"/>
      <c r="EQ1726"/>
      <c r="ER1726"/>
      <c r="ES1726"/>
      <c r="ET1726"/>
      <c r="EU1726"/>
      <c r="EV1726"/>
      <c r="EW1726"/>
      <c r="EX1726"/>
      <c r="EY1726"/>
      <c r="EZ1726"/>
      <c r="FA1726"/>
      <c r="FB1726"/>
      <c r="FC1726"/>
      <c r="FD1726"/>
      <c r="FE1726"/>
      <c r="FF1726"/>
      <c r="FG1726"/>
      <c r="FH1726"/>
      <c r="FI1726"/>
      <c r="FJ1726"/>
      <c r="FK1726"/>
      <c r="FL1726"/>
      <c r="FM1726"/>
      <c r="FN1726"/>
      <c r="FO1726"/>
      <c r="FP1726"/>
      <c r="FQ1726"/>
      <c r="FR1726"/>
      <c r="FS1726"/>
      <c r="FT1726"/>
      <c r="FU1726"/>
      <c r="FV1726"/>
      <c r="FW1726"/>
      <c r="FX1726"/>
      <c r="FY1726"/>
      <c r="FZ1726"/>
      <c r="GA1726"/>
      <c r="GB1726"/>
      <c r="GC1726"/>
      <c r="GD1726"/>
      <c r="GE1726"/>
      <c r="GF1726"/>
      <c r="GG1726"/>
    </row>
    <row r="1727" spans="1:189" x14ac:dyDescent="0.3">
      <c r="A1727" s="18" t="s">
        <v>4379</v>
      </c>
      <c r="B1727" s="29"/>
      <c r="C1727" s="29"/>
      <c r="D1727" s="29">
        <v>202.17000000000002</v>
      </c>
      <c r="E1727" s="29">
        <v>1</v>
      </c>
      <c r="F1727" s="29">
        <v>202.17000000000002</v>
      </c>
      <c r="G1727" s="29">
        <v>1</v>
      </c>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c r="DY1727"/>
      <c r="DZ1727"/>
      <c r="EA1727"/>
      <c r="EB1727"/>
      <c r="EC1727"/>
      <c r="ED1727"/>
      <c r="EE1727"/>
      <c r="EF1727"/>
      <c r="EG1727"/>
      <c r="EH1727"/>
      <c r="EI1727"/>
      <c r="EJ1727"/>
      <c r="EK1727"/>
      <c r="EL1727"/>
      <c r="EM1727"/>
      <c r="EN1727"/>
      <c r="EO1727"/>
      <c r="EP1727"/>
      <c r="EQ1727"/>
      <c r="ER1727"/>
      <c r="ES1727"/>
      <c r="ET1727"/>
      <c r="EU1727"/>
      <c r="EV1727"/>
      <c r="EW1727"/>
      <c r="EX1727"/>
      <c r="EY1727"/>
      <c r="EZ1727"/>
      <c r="FA1727"/>
      <c r="FB1727"/>
      <c r="FC1727"/>
      <c r="FD1727"/>
      <c r="FE1727"/>
      <c r="FF1727"/>
      <c r="FG1727"/>
      <c r="FH1727"/>
      <c r="FI1727"/>
      <c r="FJ1727"/>
      <c r="FK1727"/>
      <c r="FL1727"/>
      <c r="FM1727"/>
      <c r="FN1727"/>
      <c r="FO1727"/>
      <c r="FP1727"/>
      <c r="FQ1727"/>
      <c r="FR1727"/>
      <c r="FS1727"/>
      <c r="FT1727"/>
      <c r="FU1727"/>
      <c r="FV1727"/>
      <c r="FW1727"/>
      <c r="FX1727"/>
      <c r="FY1727"/>
      <c r="FZ1727"/>
      <c r="GA1727"/>
      <c r="GB1727"/>
      <c r="GC1727"/>
      <c r="GD1727"/>
      <c r="GE1727"/>
      <c r="GF1727"/>
      <c r="GG1727"/>
    </row>
    <row r="1728" spans="1:189" x14ac:dyDescent="0.3">
      <c r="A1728" s="18" t="s">
        <v>2468</v>
      </c>
      <c r="B1728" s="29"/>
      <c r="C1728" s="29"/>
      <c r="D1728" s="29">
        <v>202.17000000000002</v>
      </c>
      <c r="E1728" s="29">
        <v>1</v>
      </c>
      <c r="F1728" s="29">
        <v>202.17000000000002</v>
      </c>
      <c r="G1728" s="29">
        <v>1</v>
      </c>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c r="DY1728"/>
      <c r="DZ1728"/>
      <c r="EA1728"/>
      <c r="EB1728"/>
      <c r="EC1728"/>
      <c r="ED1728"/>
      <c r="EE1728"/>
      <c r="EF1728"/>
      <c r="EG1728"/>
      <c r="EH1728"/>
      <c r="EI1728"/>
      <c r="EJ1728"/>
      <c r="EK1728"/>
      <c r="EL1728"/>
      <c r="EM1728"/>
      <c r="EN1728"/>
      <c r="EO1728"/>
      <c r="EP1728"/>
      <c r="EQ1728"/>
      <c r="ER1728"/>
      <c r="ES1728"/>
      <c r="ET1728"/>
      <c r="EU1728"/>
      <c r="EV1728"/>
      <c r="EW1728"/>
      <c r="EX1728"/>
      <c r="EY1728"/>
      <c r="EZ1728"/>
      <c r="FA1728"/>
      <c r="FB1728"/>
      <c r="FC1728"/>
      <c r="FD1728"/>
      <c r="FE1728"/>
      <c r="FF1728"/>
      <c r="FG1728"/>
      <c r="FH1728"/>
      <c r="FI1728"/>
      <c r="FJ1728"/>
      <c r="FK1728"/>
      <c r="FL1728"/>
      <c r="FM1728"/>
      <c r="FN1728"/>
      <c r="FO1728"/>
      <c r="FP1728"/>
      <c r="FQ1728"/>
      <c r="FR1728"/>
      <c r="FS1728"/>
      <c r="FT1728"/>
      <c r="FU1728"/>
      <c r="FV1728"/>
      <c r="FW1728"/>
      <c r="FX1728"/>
      <c r="FY1728"/>
      <c r="FZ1728"/>
      <c r="GA1728"/>
      <c r="GB1728"/>
      <c r="GC1728"/>
      <c r="GD1728"/>
      <c r="GE1728"/>
      <c r="GF1728"/>
      <c r="GG1728"/>
    </row>
    <row r="1729" spans="1:189" x14ac:dyDescent="0.3">
      <c r="A1729" s="18" t="s">
        <v>5139</v>
      </c>
      <c r="B1729" s="29"/>
      <c r="C1729" s="29"/>
      <c r="D1729" s="29">
        <v>202.17000000000002</v>
      </c>
      <c r="E1729" s="29">
        <v>1</v>
      </c>
      <c r="F1729" s="29">
        <v>202.17000000000002</v>
      </c>
      <c r="G1729" s="29">
        <v>1</v>
      </c>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c r="DY1729"/>
      <c r="DZ1729"/>
      <c r="EA1729"/>
      <c r="EB1729"/>
      <c r="EC1729"/>
      <c r="ED1729"/>
      <c r="EE1729"/>
      <c r="EF1729"/>
      <c r="EG1729"/>
      <c r="EH1729"/>
      <c r="EI1729"/>
      <c r="EJ1729"/>
      <c r="EK1729"/>
      <c r="EL1729"/>
      <c r="EM1729"/>
      <c r="EN1729"/>
      <c r="EO1729"/>
      <c r="EP1729"/>
      <c r="EQ1729"/>
      <c r="ER1729"/>
      <c r="ES1729"/>
      <c r="ET1729"/>
      <c r="EU1729"/>
      <c r="EV1729"/>
      <c r="EW1729"/>
      <c r="EX1729"/>
      <c r="EY1729"/>
      <c r="EZ1729"/>
      <c r="FA1729"/>
      <c r="FB1729"/>
      <c r="FC1729"/>
      <c r="FD1729"/>
      <c r="FE1729"/>
      <c r="FF1729"/>
      <c r="FG1729"/>
      <c r="FH1729"/>
      <c r="FI1729"/>
      <c r="FJ1729"/>
      <c r="FK1729"/>
      <c r="FL1729"/>
      <c r="FM1729"/>
      <c r="FN1729"/>
      <c r="FO1729"/>
      <c r="FP1729"/>
      <c r="FQ1729"/>
      <c r="FR1729"/>
      <c r="FS1729"/>
      <c r="FT1729"/>
      <c r="FU1729"/>
      <c r="FV1729"/>
      <c r="FW1729"/>
      <c r="FX1729"/>
      <c r="FY1729"/>
      <c r="FZ1729"/>
      <c r="GA1729"/>
      <c r="GB1729"/>
      <c r="GC1729"/>
      <c r="GD1729"/>
      <c r="GE1729"/>
      <c r="GF1729"/>
      <c r="GG1729"/>
    </row>
    <row r="1730" spans="1:189" x14ac:dyDescent="0.3">
      <c r="A1730" s="18" t="s">
        <v>5300</v>
      </c>
      <c r="B1730" s="29"/>
      <c r="C1730" s="29"/>
      <c r="D1730" s="29">
        <v>202.17000000000002</v>
      </c>
      <c r="E1730" s="29">
        <v>1</v>
      </c>
      <c r="F1730" s="29">
        <v>202.17000000000002</v>
      </c>
      <c r="G1730" s="29">
        <v>1</v>
      </c>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c r="DY1730"/>
      <c r="DZ1730"/>
      <c r="EA1730"/>
      <c r="EB1730"/>
      <c r="EC1730"/>
      <c r="ED1730"/>
      <c r="EE1730"/>
      <c r="EF1730"/>
      <c r="EG1730"/>
      <c r="EH1730"/>
      <c r="EI1730"/>
      <c r="EJ1730"/>
      <c r="EK1730"/>
      <c r="EL1730"/>
      <c r="EM1730"/>
      <c r="EN1730"/>
      <c r="EO1730"/>
      <c r="EP1730"/>
      <c r="EQ1730"/>
      <c r="ER1730"/>
      <c r="ES1730"/>
      <c r="ET1730"/>
      <c r="EU1730"/>
      <c r="EV1730"/>
      <c r="EW1730"/>
      <c r="EX1730"/>
      <c r="EY1730"/>
      <c r="EZ1730"/>
      <c r="FA1730"/>
      <c r="FB1730"/>
      <c r="FC1730"/>
      <c r="FD1730"/>
      <c r="FE1730"/>
      <c r="FF1730"/>
      <c r="FG1730"/>
      <c r="FH1730"/>
      <c r="FI1730"/>
      <c r="FJ1730"/>
      <c r="FK1730"/>
      <c r="FL1730"/>
      <c r="FM1730"/>
      <c r="FN1730"/>
      <c r="FO1730"/>
      <c r="FP1730"/>
      <c r="FQ1730"/>
      <c r="FR1730"/>
      <c r="FS1730"/>
      <c r="FT1730"/>
      <c r="FU1730"/>
      <c r="FV1730"/>
      <c r="FW1730"/>
      <c r="FX1730"/>
      <c r="FY1730"/>
      <c r="FZ1730"/>
      <c r="GA1730"/>
      <c r="GB1730"/>
      <c r="GC1730"/>
      <c r="GD1730"/>
      <c r="GE1730"/>
      <c r="GF1730"/>
      <c r="GG1730"/>
    </row>
    <row r="1731" spans="1:189" x14ac:dyDescent="0.3">
      <c r="A1731" s="18" t="s">
        <v>5596</v>
      </c>
      <c r="B1731" s="29"/>
      <c r="C1731" s="29"/>
      <c r="D1731" s="29">
        <v>202.17000000000002</v>
      </c>
      <c r="E1731" s="29">
        <v>1</v>
      </c>
      <c r="F1731" s="29">
        <v>202.17000000000002</v>
      </c>
      <c r="G1731" s="29">
        <v>1</v>
      </c>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c r="DY1731"/>
      <c r="DZ1731"/>
      <c r="EA1731"/>
      <c r="EB1731"/>
      <c r="EC1731"/>
      <c r="ED1731"/>
      <c r="EE1731"/>
      <c r="EF1731"/>
      <c r="EG1731"/>
      <c r="EH1731"/>
      <c r="EI1731"/>
      <c r="EJ1731"/>
      <c r="EK1731"/>
      <c r="EL1731"/>
      <c r="EM1731"/>
      <c r="EN1731"/>
      <c r="EO1731"/>
      <c r="EP1731"/>
      <c r="EQ1731"/>
      <c r="ER1731"/>
      <c r="ES1731"/>
      <c r="ET1731"/>
      <c r="EU1731"/>
      <c r="EV1731"/>
      <c r="EW1731"/>
      <c r="EX1731"/>
      <c r="EY1731"/>
      <c r="EZ1731"/>
      <c r="FA1731"/>
      <c r="FB1731"/>
      <c r="FC1731"/>
      <c r="FD1731"/>
      <c r="FE1731"/>
      <c r="FF1731"/>
      <c r="FG1731"/>
      <c r="FH1731"/>
      <c r="FI1731"/>
      <c r="FJ1731"/>
      <c r="FK1731"/>
      <c r="FL1731"/>
      <c r="FM1731"/>
      <c r="FN1731"/>
      <c r="FO1731"/>
      <c r="FP1731"/>
      <c r="FQ1731"/>
      <c r="FR1731"/>
      <c r="FS1731"/>
      <c r="FT1731"/>
      <c r="FU1731"/>
      <c r="FV1731"/>
      <c r="FW1731"/>
      <c r="FX1731"/>
      <c r="FY1731"/>
      <c r="FZ1731"/>
      <c r="GA1731"/>
      <c r="GB1731"/>
      <c r="GC1731"/>
      <c r="GD1731"/>
      <c r="GE1731"/>
      <c r="GF1731"/>
      <c r="GG1731"/>
    </row>
    <row r="1732" spans="1:189" x14ac:dyDescent="0.3">
      <c r="A1732" s="18" t="s">
        <v>6234</v>
      </c>
      <c r="B1732" s="29"/>
      <c r="C1732" s="29"/>
      <c r="D1732" s="29">
        <v>201.85</v>
      </c>
      <c r="E1732" s="29">
        <v>1</v>
      </c>
      <c r="F1732" s="29">
        <v>201.85</v>
      </c>
      <c r="G1732" s="29">
        <v>1</v>
      </c>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c r="DY1732"/>
      <c r="DZ1732"/>
      <c r="EA1732"/>
      <c r="EB1732"/>
      <c r="EC1732"/>
      <c r="ED1732"/>
      <c r="EE1732"/>
      <c r="EF1732"/>
      <c r="EG1732"/>
      <c r="EH1732"/>
      <c r="EI1732"/>
      <c r="EJ1732"/>
      <c r="EK1732"/>
      <c r="EL1732"/>
      <c r="EM1732"/>
      <c r="EN1732"/>
      <c r="EO1732"/>
      <c r="EP1732"/>
      <c r="EQ1732"/>
      <c r="ER1732"/>
      <c r="ES1732"/>
      <c r="ET1732"/>
      <c r="EU1732"/>
      <c r="EV1732"/>
      <c r="EW1732"/>
      <c r="EX1732"/>
      <c r="EY1732"/>
      <c r="EZ1732"/>
      <c r="FA1732"/>
      <c r="FB1732"/>
      <c r="FC1732"/>
      <c r="FD1732"/>
      <c r="FE1732"/>
      <c r="FF1732"/>
      <c r="FG1732"/>
      <c r="FH1732"/>
      <c r="FI1732"/>
      <c r="FJ1732"/>
      <c r="FK1732"/>
      <c r="FL1732"/>
      <c r="FM1732"/>
      <c r="FN1732"/>
      <c r="FO1732"/>
      <c r="FP1732"/>
      <c r="FQ1732"/>
      <c r="FR1732"/>
      <c r="FS1732"/>
      <c r="FT1732"/>
      <c r="FU1732"/>
      <c r="FV1732"/>
      <c r="FW1732"/>
      <c r="FX1732"/>
      <c r="FY1732"/>
      <c r="FZ1732"/>
      <c r="GA1732"/>
      <c r="GB1732"/>
      <c r="GC1732"/>
      <c r="GD1732"/>
      <c r="GE1732"/>
      <c r="GF1732"/>
      <c r="GG1732"/>
    </row>
    <row r="1733" spans="1:189" x14ac:dyDescent="0.3">
      <c r="A1733" s="18" t="s">
        <v>4945</v>
      </c>
      <c r="B1733" s="29"/>
      <c r="C1733" s="29"/>
      <c r="D1733" s="29">
        <v>201.85</v>
      </c>
      <c r="E1733" s="29">
        <v>1</v>
      </c>
      <c r="F1733" s="29">
        <v>201.85</v>
      </c>
      <c r="G1733" s="29">
        <v>1</v>
      </c>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c r="DY1733"/>
      <c r="DZ1733"/>
      <c r="EA1733"/>
      <c r="EB1733"/>
      <c r="EC1733"/>
      <c r="ED1733"/>
      <c r="EE1733"/>
      <c r="EF1733"/>
      <c r="EG1733"/>
      <c r="EH1733"/>
      <c r="EI1733"/>
      <c r="EJ1733"/>
      <c r="EK1733"/>
      <c r="EL1733"/>
      <c r="EM1733"/>
      <c r="EN1733"/>
      <c r="EO1733"/>
      <c r="EP1733"/>
      <c r="EQ1733"/>
      <c r="ER1733"/>
      <c r="ES1733"/>
      <c r="ET1733"/>
      <c r="EU1733"/>
      <c r="EV1733"/>
      <c r="EW1733"/>
      <c r="EX1733"/>
      <c r="EY1733"/>
      <c r="EZ1733"/>
      <c r="FA1733"/>
      <c r="FB1733"/>
      <c r="FC1733"/>
      <c r="FD1733"/>
      <c r="FE1733"/>
      <c r="FF1733"/>
      <c r="FG1733"/>
      <c r="FH1733"/>
      <c r="FI1733"/>
      <c r="FJ1733"/>
      <c r="FK1733"/>
      <c r="FL1733"/>
      <c r="FM1733"/>
      <c r="FN1733"/>
      <c r="FO1733"/>
      <c r="FP1733"/>
      <c r="FQ1733"/>
      <c r="FR1733"/>
      <c r="FS1733"/>
      <c r="FT1733"/>
      <c r="FU1733"/>
      <c r="FV1733"/>
      <c r="FW1733"/>
      <c r="FX1733"/>
      <c r="FY1733"/>
      <c r="FZ1733"/>
      <c r="GA1733"/>
      <c r="GB1733"/>
      <c r="GC1733"/>
      <c r="GD1733"/>
      <c r="GE1733"/>
      <c r="GF1733"/>
      <c r="GG1733"/>
    </row>
    <row r="1734" spans="1:189" x14ac:dyDescent="0.3">
      <c r="A1734" s="18" t="s">
        <v>770</v>
      </c>
      <c r="B1734" s="29">
        <v>58.8</v>
      </c>
      <c r="C1734" s="29">
        <v>1</v>
      </c>
      <c r="D1734" s="29">
        <v>142.80000000000001</v>
      </c>
      <c r="E1734" s="29">
        <v>1</v>
      </c>
      <c r="F1734" s="29">
        <v>201.60000000000002</v>
      </c>
      <c r="G1734" s="29">
        <v>2</v>
      </c>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c r="DY1734"/>
      <c r="DZ1734"/>
      <c r="EA1734"/>
      <c r="EB1734"/>
      <c r="EC1734"/>
      <c r="ED1734"/>
      <c r="EE1734"/>
      <c r="EF1734"/>
      <c r="EG1734"/>
      <c r="EH1734"/>
      <c r="EI1734"/>
      <c r="EJ1734"/>
      <c r="EK1734"/>
      <c r="EL1734"/>
      <c r="EM1734"/>
      <c r="EN1734"/>
      <c r="EO1734"/>
      <c r="EP1734"/>
      <c r="EQ1734"/>
      <c r="ER1734"/>
      <c r="ES1734"/>
      <c r="ET1734"/>
      <c r="EU1734"/>
      <c r="EV1734"/>
      <c r="EW1734"/>
      <c r="EX1734"/>
      <c r="EY1734"/>
      <c r="EZ1734"/>
      <c r="FA1734"/>
      <c r="FB1734"/>
      <c r="FC1734"/>
      <c r="FD1734"/>
      <c r="FE1734"/>
      <c r="FF1734"/>
      <c r="FG1734"/>
      <c r="FH1734"/>
      <c r="FI1734"/>
      <c r="FJ1734"/>
      <c r="FK1734"/>
      <c r="FL1734"/>
      <c r="FM1734"/>
      <c r="FN1734"/>
      <c r="FO1734"/>
      <c r="FP1734"/>
      <c r="FQ1734"/>
      <c r="FR1734"/>
      <c r="FS1734"/>
      <c r="FT1734"/>
      <c r="FU1734"/>
      <c r="FV1734"/>
      <c r="FW1734"/>
      <c r="FX1734"/>
      <c r="FY1734"/>
      <c r="FZ1734"/>
      <c r="GA1734"/>
      <c r="GB1734"/>
      <c r="GC1734"/>
      <c r="GD1734"/>
      <c r="GE1734"/>
      <c r="GF1734"/>
      <c r="GG1734"/>
    </row>
    <row r="1735" spans="1:189" x14ac:dyDescent="0.3">
      <c r="A1735" s="18" t="s">
        <v>6447</v>
      </c>
      <c r="B1735" s="29">
        <v>58.8</v>
      </c>
      <c r="C1735" s="29">
        <v>1</v>
      </c>
      <c r="D1735" s="29">
        <v>142.80000000000001</v>
      </c>
      <c r="E1735" s="29">
        <v>1</v>
      </c>
      <c r="F1735" s="29">
        <v>201.60000000000002</v>
      </c>
      <c r="G1735" s="29">
        <v>2</v>
      </c>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c r="DY1735"/>
      <c r="DZ1735"/>
      <c r="EA1735"/>
      <c r="EB1735"/>
      <c r="EC1735"/>
      <c r="ED1735"/>
      <c r="EE1735"/>
      <c r="EF1735"/>
      <c r="EG1735"/>
      <c r="EH1735"/>
      <c r="EI1735"/>
      <c r="EJ1735"/>
      <c r="EK1735"/>
      <c r="EL1735"/>
      <c r="EM1735"/>
      <c r="EN1735"/>
      <c r="EO1735"/>
      <c r="EP1735"/>
      <c r="EQ1735"/>
      <c r="ER1735"/>
      <c r="ES1735"/>
      <c r="ET1735"/>
      <c r="EU1735"/>
      <c r="EV1735"/>
      <c r="EW1735"/>
      <c r="EX1735"/>
      <c r="EY1735"/>
      <c r="EZ1735"/>
      <c r="FA1735"/>
      <c r="FB1735"/>
      <c r="FC1735"/>
      <c r="FD1735"/>
      <c r="FE1735"/>
      <c r="FF1735"/>
      <c r="FG1735"/>
      <c r="FH1735"/>
      <c r="FI1735"/>
      <c r="FJ1735"/>
      <c r="FK1735"/>
      <c r="FL1735"/>
      <c r="FM1735"/>
      <c r="FN1735"/>
      <c r="FO1735"/>
      <c r="FP1735"/>
      <c r="FQ1735"/>
      <c r="FR1735"/>
      <c r="FS1735"/>
      <c r="FT1735"/>
      <c r="FU1735"/>
      <c r="FV1735"/>
      <c r="FW1735"/>
      <c r="FX1735"/>
      <c r="FY1735"/>
      <c r="FZ1735"/>
      <c r="GA1735"/>
      <c r="GB1735"/>
      <c r="GC1735"/>
      <c r="GD1735"/>
      <c r="GE1735"/>
      <c r="GF1735"/>
      <c r="GG1735"/>
    </row>
    <row r="1736" spans="1:189" x14ac:dyDescent="0.3">
      <c r="A1736" s="18" t="s">
        <v>265</v>
      </c>
      <c r="B1736" s="29"/>
      <c r="C1736" s="29"/>
      <c r="D1736" s="29">
        <v>201.60000000000002</v>
      </c>
      <c r="E1736" s="29">
        <v>2</v>
      </c>
      <c r="F1736" s="29">
        <v>201.60000000000002</v>
      </c>
      <c r="G1736" s="29">
        <v>2</v>
      </c>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c r="DY1736"/>
      <c r="DZ1736"/>
      <c r="EA1736"/>
      <c r="EB1736"/>
      <c r="EC1736"/>
      <c r="ED1736"/>
      <c r="EE1736"/>
      <c r="EF1736"/>
      <c r="EG1736"/>
      <c r="EH1736"/>
      <c r="EI1736"/>
      <c r="EJ1736"/>
      <c r="EK1736"/>
      <c r="EL1736"/>
      <c r="EM1736"/>
      <c r="EN1736"/>
      <c r="EO1736"/>
      <c r="EP1736"/>
      <c r="EQ1736"/>
      <c r="ER1736"/>
      <c r="ES1736"/>
      <c r="ET1736"/>
      <c r="EU1736"/>
      <c r="EV1736"/>
      <c r="EW1736"/>
      <c r="EX1736"/>
      <c r="EY1736"/>
      <c r="EZ1736"/>
      <c r="FA1736"/>
      <c r="FB1736"/>
      <c r="FC1736"/>
      <c r="FD1736"/>
      <c r="FE1736"/>
      <c r="FF1736"/>
      <c r="FG1736"/>
      <c r="FH1736"/>
      <c r="FI1736"/>
      <c r="FJ1736"/>
      <c r="FK1736"/>
      <c r="FL1736"/>
      <c r="FM1736"/>
      <c r="FN1736"/>
      <c r="FO1736"/>
      <c r="FP1736"/>
      <c r="FQ1736"/>
      <c r="FR1736"/>
      <c r="FS1736"/>
      <c r="FT1736"/>
      <c r="FU1736"/>
      <c r="FV1736"/>
      <c r="FW1736"/>
      <c r="FX1736"/>
      <c r="FY1736"/>
      <c r="FZ1736"/>
      <c r="GA1736"/>
      <c r="GB1736"/>
      <c r="GC1736"/>
      <c r="GD1736"/>
      <c r="GE1736"/>
      <c r="GF1736"/>
      <c r="GG1736"/>
    </row>
    <row r="1737" spans="1:189" x14ac:dyDescent="0.3">
      <c r="A1737" s="18" t="s">
        <v>787</v>
      </c>
      <c r="B1737" s="29">
        <v>201.15000000000003</v>
      </c>
      <c r="C1737" s="29">
        <v>1</v>
      </c>
      <c r="D1737" s="29"/>
      <c r="E1737" s="29"/>
      <c r="F1737" s="29">
        <v>201.15000000000003</v>
      </c>
      <c r="G1737" s="29">
        <v>1</v>
      </c>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c r="DY1737"/>
      <c r="DZ1737"/>
      <c r="EA1737"/>
      <c r="EB1737"/>
      <c r="EC1737"/>
      <c r="ED1737"/>
      <c r="EE1737"/>
      <c r="EF1737"/>
      <c r="EG1737"/>
      <c r="EH1737"/>
      <c r="EI1737"/>
      <c r="EJ1737"/>
      <c r="EK1737"/>
      <c r="EL1737"/>
      <c r="EM1737"/>
      <c r="EN1737"/>
      <c r="EO1737"/>
      <c r="EP1737"/>
      <c r="EQ1737"/>
      <c r="ER1737"/>
      <c r="ES1737"/>
      <c r="ET1737"/>
      <c r="EU1737"/>
      <c r="EV1737"/>
      <c r="EW1737"/>
      <c r="EX1737"/>
      <c r="EY1737"/>
      <c r="EZ1737"/>
      <c r="FA1737"/>
      <c r="FB1737"/>
      <c r="FC1737"/>
      <c r="FD1737"/>
      <c r="FE1737"/>
      <c r="FF1737"/>
      <c r="FG1737"/>
      <c r="FH1737"/>
      <c r="FI1737"/>
      <c r="FJ1737"/>
      <c r="FK1737"/>
      <c r="FL1737"/>
      <c r="FM1737"/>
      <c r="FN1737"/>
      <c r="FO1737"/>
      <c r="FP1737"/>
      <c r="FQ1737"/>
      <c r="FR1737"/>
      <c r="FS1737"/>
      <c r="FT1737"/>
      <c r="FU1737"/>
      <c r="FV1737"/>
      <c r="FW1737"/>
      <c r="FX1737"/>
      <c r="FY1737"/>
      <c r="FZ1737"/>
      <c r="GA1737"/>
      <c r="GB1737"/>
      <c r="GC1737"/>
      <c r="GD1737"/>
      <c r="GE1737"/>
      <c r="GF1737"/>
      <c r="GG1737"/>
    </row>
    <row r="1738" spans="1:189" x14ac:dyDescent="0.3">
      <c r="A1738" s="18" t="s">
        <v>785</v>
      </c>
      <c r="B1738" s="29">
        <v>201.15000000000003</v>
      </c>
      <c r="C1738" s="29">
        <v>1</v>
      </c>
      <c r="D1738" s="29"/>
      <c r="E1738" s="29"/>
      <c r="F1738" s="29">
        <v>201.15000000000003</v>
      </c>
      <c r="G1738" s="29">
        <v>1</v>
      </c>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c r="DY1738"/>
      <c r="DZ1738"/>
      <c r="EA1738"/>
      <c r="EB1738"/>
      <c r="EC1738"/>
      <c r="ED1738"/>
      <c r="EE1738"/>
      <c r="EF1738"/>
      <c r="EG1738"/>
      <c r="EH1738"/>
      <c r="EI1738"/>
      <c r="EJ1738"/>
      <c r="EK1738"/>
      <c r="EL1738"/>
      <c r="EM1738"/>
      <c r="EN1738"/>
      <c r="EO1738"/>
      <c r="EP1738"/>
      <c r="EQ1738"/>
      <c r="ER1738"/>
      <c r="ES1738"/>
      <c r="ET1738"/>
      <c r="EU1738"/>
      <c r="EV1738"/>
      <c r="EW1738"/>
      <c r="EX1738"/>
      <c r="EY1738"/>
      <c r="EZ1738"/>
      <c r="FA1738"/>
      <c r="FB1738"/>
      <c r="FC1738"/>
      <c r="FD1738"/>
      <c r="FE1738"/>
      <c r="FF1738"/>
      <c r="FG1738"/>
      <c r="FH1738"/>
      <c r="FI1738"/>
      <c r="FJ1738"/>
      <c r="FK1738"/>
      <c r="FL1738"/>
      <c r="FM1738"/>
      <c r="FN1738"/>
      <c r="FO1738"/>
      <c r="FP1738"/>
      <c r="FQ1738"/>
      <c r="FR1738"/>
      <c r="FS1738"/>
      <c r="FT1738"/>
      <c r="FU1738"/>
      <c r="FV1738"/>
      <c r="FW1738"/>
      <c r="FX1738"/>
      <c r="FY1738"/>
      <c r="FZ1738"/>
      <c r="GA1738"/>
      <c r="GB1738"/>
      <c r="GC1738"/>
      <c r="GD1738"/>
      <c r="GE1738"/>
      <c r="GF1738"/>
      <c r="GG1738"/>
    </row>
    <row r="1739" spans="1:189" x14ac:dyDescent="0.3">
      <c r="A1739" s="18" t="s">
        <v>640</v>
      </c>
      <c r="B1739" s="29">
        <v>201.15000000000003</v>
      </c>
      <c r="C1739" s="29">
        <v>1</v>
      </c>
      <c r="D1739" s="29"/>
      <c r="E1739" s="29"/>
      <c r="F1739" s="29">
        <v>201.15000000000003</v>
      </c>
      <c r="G1739" s="29">
        <v>1</v>
      </c>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c r="DY1739"/>
      <c r="DZ1739"/>
      <c r="EA1739"/>
      <c r="EB1739"/>
      <c r="EC1739"/>
      <c r="ED1739"/>
      <c r="EE1739"/>
      <c r="EF1739"/>
      <c r="EG1739"/>
      <c r="EH1739"/>
      <c r="EI1739"/>
      <c r="EJ1739"/>
      <c r="EK1739"/>
      <c r="EL1739"/>
      <c r="EM1739"/>
      <c r="EN1739"/>
      <c r="EO1739"/>
      <c r="EP1739"/>
      <c r="EQ1739"/>
      <c r="ER1739"/>
      <c r="ES1739"/>
      <c r="ET1739"/>
      <c r="EU1739"/>
      <c r="EV1739"/>
      <c r="EW1739"/>
      <c r="EX1739"/>
      <c r="EY1739"/>
      <c r="EZ1739"/>
      <c r="FA1739"/>
      <c r="FB1739"/>
      <c r="FC1739"/>
      <c r="FD1739"/>
      <c r="FE1739"/>
      <c r="FF1739"/>
      <c r="FG1739"/>
      <c r="FH1739"/>
      <c r="FI1739"/>
      <c r="FJ1739"/>
      <c r="FK1739"/>
      <c r="FL1739"/>
      <c r="FM1739"/>
      <c r="FN1739"/>
      <c r="FO1739"/>
      <c r="FP1739"/>
      <c r="FQ1739"/>
      <c r="FR1739"/>
      <c r="FS1739"/>
      <c r="FT1739"/>
      <c r="FU1739"/>
      <c r="FV1739"/>
      <c r="FW1739"/>
      <c r="FX1739"/>
      <c r="FY1739"/>
      <c r="FZ1739"/>
      <c r="GA1739"/>
      <c r="GB1739"/>
      <c r="GC1739"/>
      <c r="GD1739"/>
      <c r="GE1739"/>
      <c r="GF1739"/>
      <c r="GG1739"/>
    </row>
    <row r="1740" spans="1:189" x14ac:dyDescent="0.3">
      <c r="A1740" s="18" t="s">
        <v>825</v>
      </c>
      <c r="B1740" s="29">
        <v>201.15000000000003</v>
      </c>
      <c r="C1740" s="29">
        <v>1</v>
      </c>
      <c r="D1740" s="29"/>
      <c r="E1740" s="29"/>
      <c r="F1740" s="29">
        <v>201.15000000000003</v>
      </c>
      <c r="G1740" s="29">
        <v>1</v>
      </c>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c r="DY1740"/>
      <c r="DZ1740"/>
      <c r="EA1740"/>
      <c r="EB1740"/>
      <c r="EC1740"/>
      <c r="ED1740"/>
      <c r="EE1740"/>
      <c r="EF1740"/>
      <c r="EG1740"/>
      <c r="EH1740"/>
      <c r="EI1740"/>
      <c r="EJ1740"/>
      <c r="EK1740"/>
      <c r="EL1740"/>
      <c r="EM1740"/>
      <c r="EN1740"/>
      <c r="EO1740"/>
      <c r="EP1740"/>
      <c r="EQ1740"/>
      <c r="ER1740"/>
      <c r="ES1740"/>
      <c r="ET1740"/>
      <c r="EU1740"/>
      <c r="EV1740"/>
      <c r="EW1740"/>
      <c r="EX1740"/>
      <c r="EY1740"/>
      <c r="EZ1740"/>
      <c r="FA1740"/>
      <c r="FB1740"/>
      <c r="FC1740"/>
      <c r="FD1740"/>
      <c r="FE1740"/>
      <c r="FF1740"/>
      <c r="FG1740"/>
      <c r="FH1740"/>
      <c r="FI1740"/>
      <c r="FJ1740"/>
      <c r="FK1740"/>
      <c r="FL1740"/>
      <c r="FM1740"/>
      <c r="FN1740"/>
      <c r="FO1740"/>
      <c r="FP1740"/>
      <c r="FQ1740"/>
      <c r="FR1740"/>
      <c r="FS1740"/>
      <c r="FT1740"/>
      <c r="FU1740"/>
      <c r="FV1740"/>
      <c r="FW1740"/>
      <c r="FX1740"/>
      <c r="FY1740"/>
      <c r="FZ1740"/>
      <c r="GA1740"/>
      <c r="GB1740"/>
      <c r="GC1740"/>
      <c r="GD1740"/>
      <c r="GE1740"/>
      <c r="GF1740"/>
      <c r="GG1740"/>
    </row>
    <row r="1741" spans="1:189" x14ac:dyDescent="0.3">
      <c r="A1741" s="18" t="s">
        <v>6671</v>
      </c>
      <c r="B1741" s="29">
        <v>201.15000000000003</v>
      </c>
      <c r="C1741" s="29">
        <v>1</v>
      </c>
      <c r="D1741" s="29"/>
      <c r="E1741" s="29"/>
      <c r="F1741" s="29">
        <v>201.15000000000003</v>
      </c>
      <c r="G1741" s="29">
        <v>1</v>
      </c>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c r="DY1741"/>
      <c r="DZ1741"/>
      <c r="EA1741"/>
      <c r="EB1741"/>
      <c r="EC1741"/>
      <c r="ED1741"/>
      <c r="EE1741"/>
      <c r="EF1741"/>
      <c r="EG1741"/>
      <c r="EH1741"/>
      <c r="EI1741"/>
      <c r="EJ1741"/>
      <c r="EK1741"/>
      <c r="EL1741"/>
      <c r="EM1741"/>
      <c r="EN1741"/>
      <c r="EO1741"/>
      <c r="EP1741"/>
      <c r="EQ1741"/>
      <c r="ER1741"/>
      <c r="ES1741"/>
      <c r="ET1741"/>
      <c r="EU1741"/>
      <c r="EV1741"/>
      <c r="EW1741"/>
      <c r="EX1741"/>
      <c r="EY1741"/>
      <c r="EZ1741"/>
      <c r="FA1741"/>
      <c r="FB1741"/>
      <c r="FC1741"/>
      <c r="FD1741"/>
      <c r="FE1741"/>
      <c r="FF1741"/>
      <c r="FG1741"/>
      <c r="FH1741"/>
      <c r="FI1741"/>
      <c r="FJ1741"/>
      <c r="FK1741"/>
      <c r="FL1741"/>
      <c r="FM1741"/>
      <c r="FN1741"/>
      <c r="FO1741"/>
      <c r="FP1741"/>
      <c r="FQ1741"/>
      <c r="FR1741"/>
      <c r="FS1741"/>
      <c r="FT1741"/>
      <c r="FU1741"/>
      <c r="FV1741"/>
      <c r="FW1741"/>
      <c r="FX1741"/>
      <c r="FY1741"/>
      <c r="FZ1741"/>
      <c r="GA1741"/>
      <c r="GB1741"/>
      <c r="GC1741"/>
      <c r="GD1741"/>
      <c r="GE1741"/>
      <c r="GF1741"/>
      <c r="GG1741"/>
    </row>
    <row r="1742" spans="1:189" x14ac:dyDescent="0.3">
      <c r="A1742" s="18" t="s">
        <v>709</v>
      </c>
      <c r="B1742" s="29">
        <v>201.15000000000003</v>
      </c>
      <c r="C1742" s="29">
        <v>1</v>
      </c>
      <c r="D1742" s="29"/>
      <c r="E1742" s="29"/>
      <c r="F1742" s="29">
        <v>201.15000000000003</v>
      </c>
      <c r="G1742" s="29">
        <v>1</v>
      </c>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c r="DY1742"/>
      <c r="DZ1742"/>
      <c r="EA1742"/>
      <c r="EB1742"/>
      <c r="EC1742"/>
      <c r="ED1742"/>
      <c r="EE1742"/>
      <c r="EF1742"/>
      <c r="EG1742"/>
      <c r="EH1742"/>
      <c r="EI1742"/>
      <c r="EJ1742"/>
      <c r="EK1742"/>
      <c r="EL1742"/>
      <c r="EM1742"/>
      <c r="EN1742"/>
      <c r="EO1742"/>
      <c r="EP1742"/>
      <c r="EQ1742"/>
      <c r="ER1742"/>
      <c r="ES1742"/>
      <c r="ET1742"/>
      <c r="EU1742"/>
      <c r="EV1742"/>
      <c r="EW1742"/>
      <c r="EX1742"/>
      <c r="EY1742"/>
      <c r="EZ1742"/>
      <c r="FA1742"/>
      <c r="FB1742"/>
      <c r="FC1742"/>
      <c r="FD1742"/>
      <c r="FE1742"/>
      <c r="FF1742"/>
      <c r="FG1742"/>
      <c r="FH1742"/>
      <c r="FI1742"/>
      <c r="FJ1742"/>
      <c r="FK1742"/>
      <c r="FL1742"/>
      <c r="FM1742"/>
      <c r="FN1742"/>
      <c r="FO1742"/>
      <c r="FP1742"/>
      <c r="FQ1742"/>
      <c r="FR1742"/>
      <c r="FS1742"/>
      <c r="FT1742"/>
      <c r="FU1742"/>
      <c r="FV1742"/>
      <c r="FW1742"/>
      <c r="FX1742"/>
      <c r="FY1742"/>
      <c r="FZ1742"/>
      <c r="GA1742"/>
      <c r="GB1742"/>
      <c r="GC1742"/>
      <c r="GD1742"/>
      <c r="GE1742"/>
      <c r="GF1742"/>
      <c r="GG1742"/>
    </row>
    <row r="1743" spans="1:189" x14ac:dyDescent="0.3">
      <c r="A1743" s="18" t="s">
        <v>6675</v>
      </c>
      <c r="B1743" s="29">
        <v>201.15000000000003</v>
      </c>
      <c r="C1743" s="29">
        <v>1</v>
      </c>
      <c r="D1743" s="29"/>
      <c r="E1743" s="29"/>
      <c r="F1743" s="29">
        <v>201.15000000000003</v>
      </c>
      <c r="G1743" s="29">
        <v>1</v>
      </c>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c r="DY1743"/>
      <c r="DZ1743"/>
      <c r="EA1743"/>
      <c r="EB1743"/>
      <c r="EC1743"/>
      <c r="ED1743"/>
      <c r="EE1743"/>
      <c r="EF1743"/>
      <c r="EG1743"/>
      <c r="EH1743"/>
      <c r="EI1743"/>
      <c r="EJ1743"/>
      <c r="EK1743"/>
      <c r="EL1743"/>
      <c r="EM1743"/>
      <c r="EN1743"/>
      <c r="EO1743"/>
      <c r="EP1743"/>
      <c r="EQ1743"/>
      <c r="ER1743"/>
      <c r="ES1743"/>
      <c r="ET1743"/>
      <c r="EU1743"/>
      <c r="EV1743"/>
      <c r="EW1743"/>
      <c r="EX1743"/>
      <c r="EY1743"/>
      <c r="EZ1743"/>
      <c r="FA1743"/>
      <c r="FB1743"/>
      <c r="FC1743"/>
      <c r="FD1743"/>
      <c r="FE1743"/>
      <c r="FF1743"/>
      <c r="FG1743"/>
      <c r="FH1743"/>
      <c r="FI1743"/>
      <c r="FJ1743"/>
      <c r="FK1743"/>
      <c r="FL1743"/>
      <c r="FM1743"/>
      <c r="FN1743"/>
      <c r="FO1743"/>
      <c r="FP1743"/>
      <c r="FQ1743"/>
      <c r="FR1743"/>
      <c r="FS1743"/>
      <c r="FT1743"/>
      <c r="FU1743"/>
      <c r="FV1743"/>
      <c r="FW1743"/>
      <c r="FX1743"/>
      <c r="FY1743"/>
      <c r="FZ1743"/>
      <c r="GA1743"/>
      <c r="GB1743"/>
      <c r="GC1743"/>
      <c r="GD1743"/>
      <c r="GE1743"/>
      <c r="GF1743"/>
      <c r="GG1743"/>
    </row>
    <row r="1744" spans="1:189" x14ac:dyDescent="0.3">
      <c r="A1744" s="18" t="s">
        <v>875</v>
      </c>
      <c r="B1744" s="29">
        <v>201.15000000000003</v>
      </c>
      <c r="C1744" s="29">
        <v>1</v>
      </c>
      <c r="D1744" s="29"/>
      <c r="E1744" s="29"/>
      <c r="F1744" s="29">
        <v>201.15000000000003</v>
      </c>
      <c r="G1744" s="29">
        <v>1</v>
      </c>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c r="DY1744"/>
      <c r="DZ1744"/>
      <c r="EA1744"/>
      <c r="EB1744"/>
      <c r="EC1744"/>
      <c r="ED1744"/>
      <c r="EE1744"/>
      <c r="EF1744"/>
      <c r="EG1744"/>
      <c r="EH1744"/>
      <c r="EI1744"/>
      <c r="EJ1744"/>
      <c r="EK1744"/>
      <c r="EL1744"/>
      <c r="EM1744"/>
      <c r="EN1744"/>
      <c r="EO1744"/>
      <c r="EP1744"/>
      <c r="EQ1744"/>
      <c r="ER1744"/>
      <c r="ES1744"/>
      <c r="ET1744"/>
      <c r="EU1744"/>
      <c r="EV1744"/>
      <c r="EW1744"/>
      <c r="EX1744"/>
      <c r="EY1744"/>
      <c r="EZ1744"/>
      <c r="FA1744"/>
      <c r="FB1744"/>
      <c r="FC1744"/>
      <c r="FD1744"/>
      <c r="FE1744"/>
      <c r="FF1744"/>
      <c r="FG1744"/>
      <c r="FH1744"/>
      <c r="FI1744"/>
      <c r="FJ1744"/>
      <c r="FK1744"/>
      <c r="FL1744"/>
      <c r="FM1744"/>
      <c r="FN1744"/>
      <c r="FO1744"/>
      <c r="FP1744"/>
      <c r="FQ1744"/>
      <c r="FR1744"/>
      <c r="FS1744"/>
      <c r="FT1744"/>
      <c r="FU1744"/>
      <c r="FV1744"/>
      <c r="FW1744"/>
      <c r="FX1744"/>
      <c r="FY1744"/>
      <c r="FZ1744"/>
      <c r="GA1744"/>
      <c r="GB1744"/>
      <c r="GC1744"/>
      <c r="GD1744"/>
      <c r="GE1744"/>
      <c r="GF1744"/>
      <c r="GG1744"/>
    </row>
    <row r="1745" spans="1:189" x14ac:dyDescent="0.3">
      <c r="A1745" s="18" t="s">
        <v>6931</v>
      </c>
      <c r="B1745" s="29">
        <v>201.15000000000003</v>
      </c>
      <c r="C1745" s="29">
        <v>1</v>
      </c>
      <c r="D1745" s="29"/>
      <c r="E1745" s="29"/>
      <c r="F1745" s="29">
        <v>201.15000000000003</v>
      </c>
      <c r="G1745" s="29">
        <v>1</v>
      </c>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c r="DY1745"/>
      <c r="DZ1745"/>
      <c r="EA1745"/>
      <c r="EB1745"/>
      <c r="EC1745"/>
      <c r="ED1745"/>
      <c r="EE1745"/>
      <c r="EF1745"/>
      <c r="EG1745"/>
      <c r="EH1745"/>
      <c r="EI1745"/>
      <c r="EJ1745"/>
      <c r="EK1745"/>
      <c r="EL1745"/>
      <c r="EM1745"/>
      <c r="EN1745"/>
      <c r="EO1745"/>
      <c r="EP1745"/>
      <c r="EQ1745"/>
      <c r="ER1745"/>
      <c r="ES1745"/>
      <c r="ET1745"/>
      <c r="EU1745"/>
      <c r="EV1745"/>
      <c r="EW1745"/>
      <c r="EX1745"/>
      <c r="EY1745"/>
      <c r="EZ1745"/>
      <c r="FA1745"/>
      <c r="FB1745"/>
      <c r="FC1745"/>
      <c r="FD1745"/>
      <c r="FE1745"/>
      <c r="FF1745"/>
      <c r="FG1745"/>
      <c r="FH1745"/>
      <c r="FI1745"/>
      <c r="FJ1745"/>
      <c r="FK1745"/>
      <c r="FL1745"/>
      <c r="FM1745"/>
      <c r="FN1745"/>
      <c r="FO1745"/>
      <c r="FP1745"/>
      <c r="FQ1745"/>
      <c r="FR1745"/>
      <c r="FS1745"/>
      <c r="FT1745"/>
      <c r="FU1745"/>
      <c r="FV1745"/>
      <c r="FW1745"/>
      <c r="FX1745"/>
      <c r="FY1745"/>
      <c r="FZ1745"/>
      <c r="GA1745"/>
      <c r="GB1745"/>
      <c r="GC1745"/>
      <c r="GD1745"/>
      <c r="GE1745"/>
      <c r="GF1745"/>
      <c r="GG1745"/>
    </row>
    <row r="1746" spans="1:189" x14ac:dyDescent="0.3">
      <c r="A1746" s="18" t="s">
        <v>487</v>
      </c>
      <c r="B1746" s="29">
        <v>201.15000000000003</v>
      </c>
      <c r="C1746" s="29">
        <v>1</v>
      </c>
      <c r="D1746" s="29"/>
      <c r="E1746" s="29"/>
      <c r="F1746" s="29">
        <v>201.15000000000003</v>
      </c>
      <c r="G1746" s="29">
        <v>1</v>
      </c>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c r="DY1746"/>
      <c r="DZ1746"/>
      <c r="EA1746"/>
      <c r="EB1746"/>
      <c r="EC1746"/>
      <c r="ED1746"/>
      <c r="EE1746"/>
      <c r="EF1746"/>
      <c r="EG1746"/>
      <c r="EH1746"/>
      <c r="EI1746"/>
      <c r="EJ1746"/>
      <c r="EK1746"/>
      <c r="EL1746"/>
      <c r="EM1746"/>
      <c r="EN1746"/>
      <c r="EO1746"/>
      <c r="EP1746"/>
      <c r="EQ1746"/>
      <c r="ER1746"/>
      <c r="ES1746"/>
      <c r="ET1746"/>
      <c r="EU1746"/>
      <c r="EV1746"/>
      <c r="EW1746"/>
      <c r="EX1746"/>
      <c r="EY1746"/>
      <c r="EZ1746"/>
      <c r="FA1746"/>
      <c r="FB1746"/>
      <c r="FC1746"/>
      <c r="FD1746"/>
      <c r="FE1746"/>
      <c r="FF1746"/>
      <c r="FG1746"/>
      <c r="FH1746"/>
      <c r="FI1746"/>
      <c r="FJ1746"/>
      <c r="FK1746"/>
      <c r="FL1746"/>
      <c r="FM1746"/>
      <c r="FN1746"/>
      <c r="FO1746"/>
      <c r="FP1746"/>
      <c r="FQ1746"/>
      <c r="FR1746"/>
      <c r="FS1746"/>
      <c r="FT1746"/>
      <c r="FU1746"/>
      <c r="FV1746"/>
      <c r="FW1746"/>
      <c r="FX1746"/>
      <c r="FY1746"/>
      <c r="FZ1746"/>
      <c r="GA1746"/>
      <c r="GB1746"/>
      <c r="GC1746"/>
      <c r="GD1746"/>
      <c r="GE1746"/>
      <c r="GF1746"/>
      <c r="GG1746"/>
    </row>
    <row r="1747" spans="1:189" x14ac:dyDescent="0.3">
      <c r="A1747" s="18" t="s">
        <v>6806</v>
      </c>
      <c r="B1747" s="29">
        <v>201.15000000000003</v>
      </c>
      <c r="C1747" s="29">
        <v>1</v>
      </c>
      <c r="D1747" s="29"/>
      <c r="E1747" s="29"/>
      <c r="F1747" s="29">
        <v>201.15000000000003</v>
      </c>
      <c r="G1747" s="29">
        <v>1</v>
      </c>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c r="DY1747"/>
      <c r="DZ1747"/>
      <c r="EA1747"/>
      <c r="EB1747"/>
      <c r="EC1747"/>
      <c r="ED1747"/>
      <c r="EE1747"/>
      <c r="EF1747"/>
      <c r="EG1747"/>
      <c r="EH1747"/>
      <c r="EI1747"/>
      <c r="EJ1747"/>
      <c r="EK1747"/>
      <c r="EL1747"/>
      <c r="EM1747"/>
      <c r="EN1747"/>
      <c r="EO1747"/>
      <c r="EP1747"/>
      <c r="EQ1747"/>
      <c r="ER1747"/>
      <c r="ES1747"/>
      <c r="ET1747"/>
      <c r="EU1747"/>
      <c r="EV1747"/>
      <c r="EW1747"/>
      <c r="EX1747"/>
      <c r="EY1747"/>
      <c r="EZ1747"/>
      <c r="FA1747"/>
      <c r="FB1747"/>
      <c r="FC1747"/>
      <c r="FD1747"/>
      <c r="FE1747"/>
      <c r="FF1747"/>
      <c r="FG1747"/>
      <c r="FH1747"/>
      <c r="FI1747"/>
      <c r="FJ1747"/>
      <c r="FK1747"/>
      <c r="FL1747"/>
      <c r="FM1747"/>
      <c r="FN1747"/>
      <c r="FO1747"/>
      <c r="FP1747"/>
      <c r="FQ1747"/>
      <c r="FR1747"/>
      <c r="FS1747"/>
      <c r="FT1747"/>
      <c r="FU1747"/>
      <c r="FV1747"/>
      <c r="FW1747"/>
      <c r="FX1747"/>
      <c r="FY1747"/>
      <c r="FZ1747"/>
      <c r="GA1747"/>
      <c r="GB1747"/>
      <c r="GC1747"/>
      <c r="GD1747"/>
      <c r="GE1747"/>
      <c r="GF1747"/>
      <c r="GG1747"/>
    </row>
    <row r="1748" spans="1:189" x14ac:dyDescent="0.3">
      <c r="A1748" s="18" t="s">
        <v>6833</v>
      </c>
      <c r="B1748" s="29">
        <v>201.15000000000003</v>
      </c>
      <c r="C1748" s="29">
        <v>1</v>
      </c>
      <c r="D1748" s="29"/>
      <c r="E1748" s="29"/>
      <c r="F1748" s="29">
        <v>201.15000000000003</v>
      </c>
      <c r="G1748" s="29">
        <v>1</v>
      </c>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c r="DY1748"/>
      <c r="DZ1748"/>
      <c r="EA1748"/>
      <c r="EB1748"/>
      <c r="EC1748"/>
      <c r="ED1748"/>
      <c r="EE1748"/>
      <c r="EF1748"/>
      <c r="EG1748"/>
      <c r="EH1748"/>
      <c r="EI1748"/>
      <c r="EJ1748"/>
      <c r="EK1748"/>
      <c r="EL1748"/>
      <c r="EM1748"/>
      <c r="EN1748"/>
      <c r="EO1748"/>
      <c r="EP1748"/>
      <c r="EQ1748"/>
      <c r="ER1748"/>
      <c r="ES1748"/>
      <c r="ET1748"/>
      <c r="EU1748"/>
      <c r="EV1748"/>
      <c r="EW1748"/>
      <c r="EX1748"/>
      <c r="EY1748"/>
      <c r="EZ1748"/>
      <c r="FA1748"/>
      <c r="FB1748"/>
      <c r="FC1748"/>
      <c r="FD1748"/>
      <c r="FE1748"/>
      <c r="FF1748"/>
      <c r="FG1748"/>
      <c r="FH1748"/>
      <c r="FI1748"/>
      <c r="FJ1748"/>
      <c r="FK1748"/>
      <c r="FL1748"/>
      <c r="FM1748"/>
      <c r="FN1748"/>
      <c r="FO1748"/>
      <c r="FP1748"/>
      <c r="FQ1748"/>
      <c r="FR1748"/>
      <c r="FS1748"/>
      <c r="FT1748"/>
      <c r="FU1748"/>
      <c r="FV1748"/>
      <c r="FW1748"/>
      <c r="FX1748"/>
      <c r="FY1748"/>
      <c r="FZ1748"/>
      <c r="GA1748"/>
      <c r="GB1748"/>
      <c r="GC1748"/>
      <c r="GD1748"/>
      <c r="GE1748"/>
      <c r="GF1748"/>
      <c r="GG1748"/>
    </row>
    <row r="1749" spans="1:189" x14ac:dyDescent="0.3">
      <c r="A1749" s="18" t="s">
        <v>6939</v>
      </c>
      <c r="B1749" s="29">
        <v>201.15000000000003</v>
      </c>
      <c r="C1749" s="29">
        <v>1</v>
      </c>
      <c r="D1749" s="29"/>
      <c r="E1749" s="29"/>
      <c r="F1749" s="29">
        <v>201.15000000000003</v>
      </c>
      <c r="G1749" s="29">
        <v>1</v>
      </c>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c r="DY1749"/>
      <c r="DZ1749"/>
      <c r="EA1749"/>
      <c r="EB1749"/>
      <c r="EC1749"/>
      <c r="ED1749"/>
      <c r="EE1749"/>
      <c r="EF1749"/>
      <c r="EG1749"/>
      <c r="EH1749"/>
      <c r="EI1749"/>
      <c r="EJ1749"/>
      <c r="EK1749"/>
      <c r="EL1749"/>
      <c r="EM1749"/>
      <c r="EN1749"/>
      <c r="EO1749"/>
      <c r="EP1749"/>
      <c r="EQ1749"/>
      <c r="ER1749"/>
      <c r="ES1749"/>
      <c r="ET1749"/>
      <c r="EU1749"/>
      <c r="EV1749"/>
      <c r="EW1749"/>
      <c r="EX1749"/>
      <c r="EY1749"/>
      <c r="EZ1749"/>
      <c r="FA1749"/>
      <c r="FB1749"/>
      <c r="FC1749"/>
      <c r="FD1749"/>
      <c r="FE1749"/>
      <c r="FF1749"/>
      <c r="FG1749"/>
      <c r="FH1749"/>
      <c r="FI1749"/>
      <c r="FJ1749"/>
      <c r="FK1749"/>
      <c r="FL1749"/>
      <c r="FM1749"/>
      <c r="FN1749"/>
      <c r="FO1749"/>
      <c r="FP1749"/>
      <c r="FQ1749"/>
      <c r="FR1749"/>
      <c r="FS1749"/>
      <c r="FT1749"/>
      <c r="FU1749"/>
      <c r="FV1749"/>
      <c r="FW1749"/>
      <c r="FX1749"/>
      <c r="FY1749"/>
      <c r="FZ1749"/>
      <c r="GA1749"/>
      <c r="GB1749"/>
      <c r="GC1749"/>
      <c r="GD1749"/>
      <c r="GE1749"/>
      <c r="GF1749"/>
      <c r="GG1749"/>
    </row>
    <row r="1750" spans="1:189" x14ac:dyDescent="0.3">
      <c r="A1750" s="18" t="s">
        <v>893</v>
      </c>
      <c r="B1750" s="29">
        <v>201.15000000000003</v>
      </c>
      <c r="C1750" s="29">
        <v>1</v>
      </c>
      <c r="D1750" s="29"/>
      <c r="E1750" s="29"/>
      <c r="F1750" s="29">
        <v>201.15000000000003</v>
      </c>
      <c r="G1750" s="29">
        <v>1</v>
      </c>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c r="DY1750"/>
      <c r="DZ1750"/>
      <c r="EA1750"/>
      <c r="EB1750"/>
      <c r="EC1750"/>
      <c r="ED1750"/>
      <c r="EE1750"/>
      <c r="EF1750"/>
      <c r="EG1750"/>
      <c r="EH1750"/>
      <c r="EI1750"/>
      <c r="EJ1750"/>
      <c r="EK1750"/>
      <c r="EL1750"/>
      <c r="EM1750"/>
      <c r="EN1750"/>
      <c r="EO1750"/>
      <c r="EP1750"/>
      <c r="EQ1750"/>
      <c r="ER1750"/>
      <c r="ES1750"/>
      <c r="ET1750"/>
      <c r="EU1750"/>
      <c r="EV1750"/>
      <c r="EW1750"/>
      <c r="EX1750"/>
      <c r="EY1750"/>
      <c r="EZ1750"/>
      <c r="FA1750"/>
      <c r="FB1750"/>
      <c r="FC1750"/>
      <c r="FD1750"/>
      <c r="FE1750"/>
      <c r="FF1750"/>
      <c r="FG1750"/>
      <c r="FH1750"/>
      <c r="FI1750"/>
      <c r="FJ1750"/>
      <c r="FK1750"/>
      <c r="FL1750"/>
      <c r="FM1750"/>
      <c r="FN1750"/>
      <c r="FO1750"/>
      <c r="FP1750"/>
      <c r="FQ1750"/>
      <c r="FR1750"/>
      <c r="FS1750"/>
      <c r="FT1750"/>
      <c r="FU1750"/>
      <c r="FV1750"/>
      <c r="FW1750"/>
      <c r="FX1750"/>
      <c r="FY1750"/>
      <c r="FZ1750"/>
      <c r="GA1750"/>
      <c r="GB1750"/>
      <c r="GC1750"/>
      <c r="GD1750"/>
      <c r="GE1750"/>
      <c r="GF1750"/>
      <c r="GG1750"/>
    </row>
    <row r="1751" spans="1:189" x14ac:dyDescent="0.3">
      <c r="A1751" s="18" t="s">
        <v>965</v>
      </c>
      <c r="B1751" s="29">
        <v>201.15000000000003</v>
      </c>
      <c r="C1751" s="29">
        <v>1</v>
      </c>
      <c r="D1751" s="29"/>
      <c r="E1751" s="29"/>
      <c r="F1751" s="29">
        <v>201.15000000000003</v>
      </c>
      <c r="G1751" s="29">
        <v>1</v>
      </c>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c r="DY1751"/>
      <c r="DZ1751"/>
      <c r="EA1751"/>
      <c r="EB1751"/>
      <c r="EC1751"/>
      <c r="ED1751"/>
      <c r="EE1751"/>
      <c r="EF1751"/>
      <c r="EG1751"/>
      <c r="EH1751"/>
      <c r="EI1751"/>
      <c r="EJ1751"/>
      <c r="EK1751"/>
      <c r="EL1751"/>
      <c r="EM1751"/>
      <c r="EN1751"/>
      <c r="EO1751"/>
      <c r="EP1751"/>
      <c r="EQ1751"/>
      <c r="ER1751"/>
      <c r="ES1751"/>
      <c r="ET1751"/>
      <c r="EU1751"/>
      <c r="EV1751"/>
      <c r="EW1751"/>
      <c r="EX1751"/>
      <c r="EY1751"/>
      <c r="EZ1751"/>
      <c r="FA1751"/>
      <c r="FB1751"/>
      <c r="FC1751"/>
      <c r="FD1751"/>
      <c r="FE1751"/>
      <c r="FF1751"/>
      <c r="FG1751"/>
      <c r="FH1751"/>
      <c r="FI1751"/>
      <c r="FJ1751"/>
      <c r="FK1751"/>
      <c r="FL1751"/>
      <c r="FM1751"/>
      <c r="FN1751"/>
      <c r="FO1751"/>
      <c r="FP1751"/>
      <c r="FQ1751"/>
      <c r="FR1751"/>
      <c r="FS1751"/>
      <c r="FT1751"/>
      <c r="FU1751"/>
      <c r="FV1751"/>
      <c r="FW1751"/>
      <c r="FX1751"/>
      <c r="FY1751"/>
      <c r="FZ1751"/>
      <c r="GA1751"/>
      <c r="GB1751"/>
      <c r="GC1751"/>
      <c r="GD1751"/>
      <c r="GE1751"/>
      <c r="GF1751"/>
      <c r="GG1751"/>
    </row>
    <row r="1752" spans="1:189" x14ac:dyDescent="0.3">
      <c r="A1752" s="18" t="s">
        <v>6661</v>
      </c>
      <c r="B1752" s="29">
        <v>201.15000000000003</v>
      </c>
      <c r="C1752" s="29">
        <v>1</v>
      </c>
      <c r="D1752" s="29"/>
      <c r="E1752" s="29"/>
      <c r="F1752" s="29">
        <v>201.15000000000003</v>
      </c>
      <c r="G1752" s="29">
        <v>1</v>
      </c>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c r="DY1752"/>
      <c r="DZ1752"/>
      <c r="EA1752"/>
      <c r="EB1752"/>
      <c r="EC1752"/>
      <c r="ED1752"/>
      <c r="EE1752"/>
      <c r="EF1752"/>
      <c r="EG1752"/>
      <c r="EH1752"/>
      <c r="EI1752"/>
      <c r="EJ1752"/>
      <c r="EK1752"/>
      <c r="EL1752"/>
      <c r="EM1752"/>
      <c r="EN1752"/>
      <c r="EO1752"/>
      <c r="EP1752"/>
      <c r="EQ1752"/>
      <c r="ER1752"/>
      <c r="ES1752"/>
      <c r="ET1752"/>
      <c r="EU1752"/>
      <c r="EV1752"/>
      <c r="EW1752"/>
      <c r="EX1752"/>
      <c r="EY1752"/>
      <c r="EZ1752"/>
      <c r="FA1752"/>
      <c r="FB1752"/>
      <c r="FC1752"/>
      <c r="FD1752"/>
      <c r="FE1752"/>
      <c r="FF1752"/>
      <c r="FG1752"/>
      <c r="FH1752"/>
      <c r="FI1752"/>
      <c r="FJ1752"/>
      <c r="FK1752"/>
      <c r="FL1752"/>
      <c r="FM1752"/>
      <c r="FN1752"/>
      <c r="FO1752"/>
      <c r="FP1752"/>
      <c r="FQ1752"/>
      <c r="FR1752"/>
      <c r="FS1752"/>
      <c r="FT1752"/>
      <c r="FU1752"/>
      <c r="FV1752"/>
      <c r="FW1752"/>
      <c r="FX1752"/>
      <c r="FY1752"/>
      <c r="FZ1752"/>
      <c r="GA1752"/>
      <c r="GB1752"/>
      <c r="GC1752"/>
      <c r="GD1752"/>
      <c r="GE1752"/>
      <c r="GF1752"/>
      <c r="GG1752"/>
    </row>
    <row r="1753" spans="1:189" x14ac:dyDescent="0.3">
      <c r="A1753" s="18" t="s">
        <v>975</v>
      </c>
      <c r="B1753" s="29">
        <v>201.15000000000003</v>
      </c>
      <c r="C1753" s="29">
        <v>1</v>
      </c>
      <c r="D1753" s="29"/>
      <c r="E1753" s="29"/>
      <c r="F1753" s="29">
        <v>201.15000000000003</v>
      </c>
      <c r="G1753" s="29">
        <v>1</v>
      </c>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c r="DY1753"/>
      <c r="DZ1753"/>
      <c r="EA1753"/>
      <c r="EB1753"/>
      <c r="EC1753"/>
      <c r="ED1753"/>
      <c r="EE1753"/>
      <c r="EF1753"/>
      <c r="EG1753"/>
      <c r="EH1753"/>
      <c r="EI1753"/>
      <c r="EJ1753"/>
      <c r="EK1753"/>
      <c r="EL1753"/>
      <c r="EM1753"/>
      <c r="EN1753"/>
      <c r="EO1753"/>
      <c r="EP1753"/>
      <c r="EQ1753"/>
      <c r="ER1753"/>
      <c r="ES1753"/>
      <c r="ET1753"/>
      <c r="EU1753"/>
      <c r="EV1753"/>
      <c r="EW1753"/>
      <c r="EX1753"/>
      <c r="EY1753"/>
      <c r="EZ1753"/>
      <c r="FA1753"/>
      <c r="FB1753"/>
      <c r="FC1753"/>
      <c r="FD1753"/>
      <c r="FE1753"/>
      <c r="FF1753"/>
      <c r="FG1753"/>
      <c r="FH1753"/>
      <c r="FI1753"/>
      <c r="FJ1753"/>
      <c r="FK1753"/>
      <c r="FL1753"/>
      <c r="FM1753"/>
      <c r="FN1753"/>
      <c r="FO1753"/>
      <c r="FP1753"/>
      <c r="FQ1753"/>
      <c r="FR1753"/>
      <c r="FS1753"/>
      <c r="FT1753"/>
      <c r="FU1753"/>
      <c r="FV1753"/>
      <c r="FW1753"/>
      <c r="FX1753"/>
      <c r="FY1753"/>
      <c r="FZ1753"/>
      <c r="GA1753"/>
      <c r="GB1753"/>
      <c r="GC1753"/>
      <c r="GD1753"/>
      <c r="GE1753"/>
      <c r="GF1753"/>
      <c r="GG1753"/>
    </row>
    <row r="1754" spans="1:189" x14ac:dyDescent="0.3">
      <c r="A1754" s="18" t="s">
        <v>331</v>
      </c>
      <c r="B1754" s="29"/>
      <c r="C1754" s="29"/>
      <c r="D1754" s="29">
        <v>201.15000000000003</v>
      </c>
      <c r="E1754" s="29">
        <v>1</v>
      </c>
      <c r="F1754" s="29">
        <v>201.15000000000003</v>
      </c>
      <c r="G1754" s="29">
        <v>1</v>
      </c>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c r="DY1754"/>
      <c r="DZ1754"/>
      <c r="EA1754"/>
      <c r="EB1754"/>
      <c r="EC1754"/>
      <c r="ED1754"/>
      <c r="EE1754"/>
      <c r="EF1754"/>
      <c r="EG1754"/>
      <c r="EH1754"/>
      <c r="EI1754"/>
      <c r="EJ1754"/>
      <c r="EK1754"/>
      <c r="EL1754"/>
      <c r="EM1754"/>
      <c r="EN1754"/>
      <c r="EO1754"/>
      <c r="EP1754"/>
      <c r="EQ1754"/>
      <c r="ER1754"/>
      <c r="ES1754"/>
      <c r="ET1754"/>
      <c r="EU1754"/>
      <c r="EV1754"/>
      <c r="EW1754"/>
      <c r="EX1754"/>
      <c r="EY1754"/>
      <c r="EZ1754"/>
      <c r="FA1754"/>
      <c r="FB1754"/>
      <c r="FC1754"/>
      <c r="FD1754"/>
      <c r="FE1754"/>
      <c r="FF1754"/>
      <c r="FG1754"/>
      <c r="FH1754"/>
      <c r="FI1754"/>
      <c r="FJ1754"/>
      <c r="FK1754"/>
      <c r="FL1754"/>
      <c r="FM1754"/>
      <c r="FN1754"/>
      <c r="FO1754"/>
      <c r="FP1754"/>
      <c r="FQ1754"/>
      <c r="FR1754"/>
      <c r="FS1754"/>
      <c r="FT1754"/>
      <c r="FU1754"/>
      <c r="FV1754"/>
      <c r="FW1754"/>
      <c r="FX1754"/>
      <c r="FY1754"/>
      <c r="FZ1754"/>
      <c r="GA1754"/>
      <c r="GB1754"/>
      <c r="GC1754"/>
      <c r="GD1754"/>
      <c r="GE1754"/>
      <c r="GF1754"/>
      <c r="GG1754"/>
    </row>
    <row r="1755" spans="1:189" x14ac:dyDescent="0.3">
      <c r="A1755" s="18" t="s">
        <v>981</v>
      </c>
      <c r="B1755" s="29">
        <v>201.15000000000003</v>
      </c>
      <c r="C1755" s="29">
        <v>1</v>
      </c>
      <c r="D1755" s="29"/>
      <c r="E1755" s="29"/>
      <c r="F1755" s="29">
        <v>201.15000000000003</v>
      </c>
      <c r="G1755" s="29">
        <v>1</v>
      </c>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c r="DY1755"/>
      <c r="DZ1755"/>
      <c r="EA1755"/>
      <c r="EB1755"/>
      <c r="EC1755"/>
      <c r="ED1755"/>
      <c r="EE1755"/>
      <c r="EF1755"/>
      <c r="EG1755"/>
      <c r="EH1755"/>
      <c r="EI1755"/>
      <c r="EJ1755"/>
      <c r="EK1755"/>
      <c r="EL1755"/>
      <c r="EM1755"/>
      <c r="EN1755"/>
      <c r="EO1755"/>
      <c r="EP1755"/>
      <c r="EQ1755"/>
      <c r="ER1755"/>
      <c r="ES1755"/>
      <c r="ET1755"/>
      <c r="EU1755"/>
      <c r="EV1755"/>
      <c r="EW1755"/>
      <c r="EX1755"/>
      <c r="EY1755"/>
      <c r="EZ1755"/>
      <c r="FA1755"/>
      <c r="FB1755"/>
      <c r="FC1755"/>
      <c r="FD1755"/>
      <c r="FE1755"/>
      <c r="FF1755"/>
      <c r="FG1755"/>
      <c r="FH1755"/>
      <c r="FI1755"/>
      <c r="FJ1755"/>
      <c r="FK1755"/>
      <c r="FL1755"/>
      <c r="FM1755"/>
      <c r="FN1755"/>
      <c r="FO1755"/>
      <c r="FP1755"/>
      <c r="FQ1755"/>
      <c r="FR1755"/>
      <c r="FS1755"/>
      <c r="FT1755"/>
      <c r="FU1755"/>
      <c r="FV1755"/>
      <c r="FW1755"/>
      <c r="FX1755"/>
      <c r="FY1755"/>
      <c r="FZ1755"/>
      <c r="GA1755"/>
      <c r="GB1755"/>
      <c r="GC1755"/>
      <c r="GD1755"/>
      <c r="GE1755"/>
      <c r="GF1755"/>
      <c r="GG1755"/>
    </row>
    <row r="1756" spans="1:189" x14ac:dyDescent="0.3">
      <c r="A1756" s="18" t="s">
        <v>1226</v>
      </c>
      <c r="B1756" s="29">
        <v>201.15000000000003</v>
      </c>
      <c r="C1756" s="29">
        <v>1</v>
      </c>
      <c r="D1756" s="29"/>
      <c r="E1756" s="29"/>
      <c r="F1756" s="29">
        <v>201.15000000000003</v>
      </c>
      <c r="G1756" s="29">
        <v>1</v>
      </c>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c r="DY1756"/>
      <c r="DZ1756"/>
      <c r="EA1756"/>
      <c r="EB1756"/>
      <c r="EC1756"/>
      <c r="ED1756"/>
      <c r="EE1756"/>
      <c r="EF1756"/>
      <c r="EG1756"/>
      <c r="EH1756"/>
      <c r="EI1756"/>
      <c r="EJ1756"/>
      <c r="EK1756"/>
      <c r="EL1756"/>
      <c r="EM1756"/>
      <c r="EN1756"/>
      <c r="EO1756"/>
      <c r="EP1756"/>
      <c r="EQ1756"/>
      <c r="ER1756"/>
      <c r="ES1756"/>
      <c r="ET1756"/>
      <c r="EU1756"/>
      <c r="EV1756"/>
      <c r="EW1756"/>
      <c r="EX1756"/>
      <c r="EY1756"/>
      <c r="EZ1756"/>
      <c r="FA1756"/>
      <c r="FB1756"/>
      <c r="FC1756"/>
      <c r="FD1756"/>
      <c r="FE1756"/>
      <c r="FF1756"/>
      <c r="FG1756"/>
      <c r="FH1756"/>
      <c r="FI1756"/>
      <c r="FJ1756"/>
      <c r="FK1756"/>
      <c r="FL1756"/>
      <c r="FM1756"/>
      <c r="FN1756"/>
      <c r="FO1756"/>
      <c r="FP1756"/>
      <c r="FQ1756"/>
      <c r="FR1756"/>
      <c r="FS1756"/>
      <c r="FT1756"/>
      <c r="FU1756"/>
      <c r="FV1756"/>
      <c r="FW1756"/>
      <c r="FX1756"/>
      <c r="FY1756"/>
      <c r="FZ1756"/>
      <c r="GA1756"/>
      <c r="GB1756"/>
      <c r="GC1756"/>
      <c r="GD1756"/>
      <c r="GE1756"/>
      <c r="GF1756"/>
      <c r="GG1756"/>
    </row>
    <row r="1757" spans="1:189" x14ac:dyDescent="0.3">
      <c r="A1757" s="18" t="s">
        <v>432</v>
      </c>
      <c r="B1757" s="29"/>
      <c r="C1757" s="29"/>
      <c r="D1757" s="29">
        <v>201.15000000000003</v>
      </c>
      <c r="E1757" s="29">
        <v>1</v>
      </c>
      <c r="F1757" s="29">
        <v>201.15000000000003</v>
      </c>
      <c r="G1757" s="29">
        <v>1</v>
      </c>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c r="DY1757"/>
      <c r="DZ1757"/>
      <c r="EA1757"/>
      <c r="EB1757"/>
      <c r="EC1757"/>
      <c r="ED1757"/>
      <c r="EE1757"/>
      <c r="EF1757"/>
      <c r="EG1757"/>
      <c r="EH1757"/>
      <c r="EI1757"/>
      <c r="EJ1757"/>
      <c r="EK1757"/>
      <c r="EL1757"/>
      <c r="EM1757"/>
      <c r="EN1757"/>
      <c r="EO1757"/>
      <c r="EP1757"/>
      <c r="EQ1757"/>
      <c r="ER1757"/>
      <c r="ES1757"/>
      <c r="ET1757"/>
      <c r="EU1757"/>
      <c r="EV1757"/>
      <c r="EW1757"/>
      <c r="EX1757"/>
      <c r="EY1757"/>
      <c r="EZ1757"/>
      <c r="FA1757"/>
      <c r="FB1757"/>
      <c r="FC1757"/>
      <c r="FD1757"/>
      <c r="FE1757"/>
      <c r="FF1757"/>
      <c r="FG1757"/>
      <c r="FH1757"/>
      <c r="FI1757"/>
      <c r="FJ1757"/>
      <c r="FK1757"/>
      <c r="FL1757"/>
      <c r="FM1757"/>
      <c r="FN1757"/>
      <c r="FO1757"/>
      <c r="FP1757"/>
      <c r="FQ1757"/>
      <c r="FR1757"/>
      <c r="FS1757"/>
      <c r="FT1757"/>
      <c r="FU1757"/>
      <c r="FV1757"/>
      <c r="FW1757"/>
      <c r="FX1757"/>
      <c r="FY1757"/>
      <c r="FZ1757"/>
      <c r="GA1757"/>
      <c r="GB1757"/>
      <c r="GC1757"/>
      <c r="GD1757"/>
      <c r="GE1757"/>
      <c r="GF1757"/>
      <c r="GG1757"/>
    </row>
    <row r="1758" spans="1:189" x14ac:dyDescent="0.3">
      <c r="A1758" s="18" t="s">
        <v>410</v>
      </c>
      <c r="B1758" s="29"/>
      <c r="C1758" s="29"/>
      <c r="D1758" s="29">
        <v>201.15000000000003</v>
      </c>
      <c r="E1758" s="29">
        <v>1</v>
      </c>
      <c r="F1758" s="29">
        <v>201.15000000000003</v>
      </c>
      <c r="G1758" s="29">
        <v>1</v>
      </c>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c r="DY1758"/>
      <c r="DZ1758"/>
      <c r="EA1758"/>
      <c r="EB1758"/>
      <c r="EC1758"/>
      <c r="ED1758"/>
      <c r="EE1758"/>
      <c r="EF1758"/>
      <c r="EG1758"/>
      <c r="EH1758"/>
      <c r="EI1758"/>
      <c r="EJ1758"/>
      <c r="EK1758"/>
      <c r="EL1758"/>
      <c r="EM1758"/>
      <c r="EN1758"/>
      <c r="EO1758"/>
      <c r="EP1758"/>
      <c r="EQ1758"/>
      <c r="ER1758"/>
      <c r="ES1758"/>
      <c r="ET1758"/>
      <c r="EU1758"/>
      <c r="EV1758"/>
      <c r="EW1758"/>
      <c r="EX1758"/>
      <c r="EY1758"/>
      <c r="EZ1758"/>
      <c r="FA1758"/>
      <c r="FB1758"/>
      <c r="FC1758"/>
      <c r="FD1758"/>
      <c r="FE1758"/>
      <c r="FF1758"/>
      <c r="FG1758"/>
      <c r="FH1758"/>
      <c r="FI1758"/>
      <c r="FJ1758"/>
      <c r="FK1758"/>
      <c r="FL1758"/>
      <c r="FM1758"/>
      <c r="FN1758"/>
      <c r="FO1758"/>
      <c r="FP1758"/>
      <c r="FQ1758"/>
      <c r="FR1758"/>
      <c r="FS1758"/>
      <c r="FT1758"/>
      <c r="FU1758"/>
      <c r="FV1758"/>
      <c r="FW1758"/>
      <c r="FX1758"/>
      <c r="FY1758"/>
      <c r="FZ1758"/>
      <c r="GA1758"/>
      <c r="GB1758"/>
      <c r="GC1758"/>
      <c r="GD1758"/>
      <c r="GE1758"/>
      <c r="GF1758"/>
      <c r="GG1758"/>
    </row>
    <row r="1759" spans="1:189" x14ac:dyDescent="0.3">
      <c r="A1759" s="18" t="s">
        <v>525</v>
      </c>
      <c r="B1759" s="29">
        <v>201.15000000000003</v>
      </c>
      <c r="C1759" s="29">
        <v>1</v>
      </c>
      <c r="D1759" s="29"/>
      <c r="E1759" s="29"/>
      <c r="F1759" s="29">
        <v>201.15000000000003</v>
      </c>
      <c r="G1759" s="29">
        <v>1</v>
      </c>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c r="DY1759"/>
      <c r="DZ1759"/>
      <c r="EA1759"/>
      <c r="EB1759"/>
      <c r="EC1759"/>
      <c r="ED1759"/>
      <c r="EE1759"/>
      <c r="EF1759"/>
      <c r="EG1759"/>
      <c r="EH1759"/>
      <c r="EI1759"/>
      <c r="EJ1759"/>
      <c r="EK1759"/>
      <c r="EL1759"/>
      <c r="EM1759"/>
      <c r="EN1759"/>
      <c r="EO1759"/>
      <c r="EP1759"/>
      <c r="EQ1759"/>
      <c r="ER1759"/>
      <c r="ES1759"/>
      <c r="ET1759"/>
      <c r="EU1759"/>
      <c r="EV1759"/>
      <c r="EW1759"/>
      <c r="EX1759"/>
      <c r="EY1759"/>
      <c r="EZ1759"/>
      <c r="FA1759"/>
      <c r="FB1759"/>
      <c r="FC1759"/>
      <c r="FD1759"/>
      <c r="FE1759"/>
      <c r="FF1759"/>
      <c r="FG1759"/>
      <c r="FH1759"/>
      <c r="FI1759"/>
      <c r="FJ1759"/>
      <c r="FK1759"/>
      <c r="FL1759"/>
      <c r="FM1759"/>
      <c r="FN1759"/>
      <c r="FO1759"/>
      <c r="FP1759"/>
      <c r="FQ1759"/>
      <c r="FR1759"/>
      <c r="FS1759"/>
      <c r="FT1759"/>
      <c r="FU1759"/>
      <c r="FV1759"/>
      <c r="FW1759"/>
      <c r="FX1759"/>
      <c r="FY1759"/>
      <c r="FZ1759"/>
      <c r="GA1759"/>
      <c r="GB1759"/>
      <c r="GC1759"/>
      <c r="GD1759"/>
      <c r="GE1759"/>
      <c r="GF1759"/>
      <c r="GG1759"/>
    </row>
    <row r="1760" spans="1:189" x14ac:dyDescent="0.3">
      <c r="A1760" s="18" t="s">
        <v>577</v>
      </c>
      <c r="B1760" s="29">
        <v>201.15000000000003</v>
      </c>
      <c r="C1760" s="29">
        <v>1</v>
      </c>
      <c r="D1760" s="29"/>
      <c r="E1760" s="29"/>
      <c r="F1760" s="29">
        <v>201.15000000000003</v>
      </c>
      <c r="G1760" s="29">
        <v>1</v>
      </c>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c r="DY1760"/>
      <c r="DZ1760"/>
      <c r="EA1760"/>
      <c r="EB1760"/>
      <c r="EC1760"/>
      <c r="ED1760"/>
      <c r="EE1760"/>
      <c r="EF1760"/>
      <c r="EG1760"/>
      <c r="EH1760"/>
      <c r="EI1760"/>
      <c r="EJ1760"/>
      <c r="EK1760"/>
      <c r="EL1760"/>
      <c r="EM1760"/>
      <c r="EN1760"/>
      <c r="EO1760"/>
      <c r="EP1760"/>
      <c r="EQ1760"/>
      <c r="ER1760"/>
      <c r="ES1760"/>
      <c r="ET1760"/>
      <c r="EU1760"/>
      <c r="EV1760"/>
      <c r="EW1760"/>
      <c r="EX1760"/>
      <c r="EY1760"/>
      <c r="EZ1760"/>
      <c r="FA1760"/>
      <c r="FB1760"/>
      <c r="FC1760"/>
      <c r="FD1760"/>
      <c r="FE1760"/>
      <c r="FF1760"/>
      <c r="FG1760"/>
      <c r="FH1760"/>
      <c r="FI1760"/>
      <c r="FJ1760"/>
      <c r="FK1760"/>
      <c r="FL1760"/>
      <c r="FM1760"/>
      <c r="FN1760"/>
      <c r="FO1760"/>
      <c r="FP1760"/>
      <c r="FQ1760"/>
      <c r="FR1760"/>
      <c r="FS1760"/>
      <c r="FT1760"/>
      <c r="FU1760"/>
      <c r="FV1760"/>
      <c r="FW1760"/>
      <c r="FX1760"/>
      <c r="FY1760"/>
      <c r="FZ1760"/>
      <c r="GA1760"/>
      <c r="GB1760"/>
      <c r="GC1760"/>
      <c r="GD1760"/>
      <c r="GE1760"/>
      <c r="GF1760"/>
      <c r="GG1760"/>
    </row>
    <row r="1761" spans="1:189" x14ac:dyDescent="0.3">
      <c r="A1761" s="18" t="s">
        <v>575</v>
      </c>
      <c r="B1761" s="29">
        <v>201.15000000000003</v>
      </c>
      <c r="C1761" s="29">
        <v>1</v>
      </c>
      <c r="D1761" s="29"/>
      <c r="E1761" s="29"/>
      <c r="F1761" s="29">
        <v>201.15000000000003</v>
      </c>
      <c r="G1761" s="29">
        <v>1</v>
      </c>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c r="DY1761"/>
      <c r="DZ1761"/>
      <c r="EA1761"/>
      <c r="EB1761"/>
      <c r="EC1761"/>
      <c r="ED1761"/>
      <c r="EE1761"/>
      <c r="EF1761"/>
      <c r="EG1761"/>
      <c r="EH1761"/>
      <c r="EI1761"/>
      <c r="EJ1761"/>
      <c r="EK1761"/>
      <c r="EL1761"/>
      <c r="EM1761"/>
      <c r="EN1761"/>
      <c r="EO1761"/>
      <c r="EP1761"/>
      <c r="EQ1761"/>
      <c r="ER1761"/>
      <c r="ES1761"/>
      <c r="ET1761"/>
      <c r="EU1761"/>
      <c r="EV1761"/>
      <c r="EW1761"/>
      <c r="EX1761"/>
      <c r="EY1761"/>
      <c r="EZ1761"/>
      <c r="FA1761"/>
      <c r="FB1761"/>
      <c r="FC1761"/>
      <c r="FD1761"/>
      <c r="FE1761"/>
      <c r="FF1761"/>
      <c r="FG1761"/>
      <c r="FH1761"/>
      <c r="FI1761"/>
      <c r="FJ1761"/>
      <c r="FK1761"/>
      <c r="FL1761"/>
      <c r="FM1761"/>
      <c r="FN1761"/>
      <c r="FO1761"/>
      <c r="FP1761"/>
      <c r="FQ1761"/>
      <c r="FR1761"/>
      <c r="FS1761"/>
      <c r="FT1761"/>
      <c r="FU1761"/>
      <c r="FV1761"/>
      <c r="FW1761"/>
      <c r="FX1761"/>
      <c r="FY1761"/>
      <c r="FZ1761"/>
      <c r="GA1761"/>
      <c r="GB1761"/>
      <c r="GC1761"/>
      <c r="GD1761"/>
      <c r="GE1761"/>
      <c r="GF1761"/>
      <c r="GG1761"/>
    </row>
    <row r="1762" spans="1:189" x14ac:dyDescent="0.3">
      <c r="A1762" s="18" t="s">
        <v>560</v>
      </c>
      <c r="B1762" s="29">
        <v>201.15000000000003</v>
      </c>
      <c r="C1762" s="29">
        <v>1</v>
      </c>
      <c r="D1762" s="29"/>
      <c r="E1762" s="29"/>
      <c r="F1762" s="29">
        <v>201.15000000000003</v>
      </c>
      <c r="G1762" s="29">
        <v>1</v>
      </c>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c r="DY1762"/>
      <c r="DZ1762"/>
      <c r="EA1762"/>
      <c r="EB1762"/>
      <c r="EC1762"/>
      <c r="ED1762"/>
      <c r="EE1762"/>
      <c r="EF1762"/>
      <c r="EG1762"/>
      <c r="EH1762"/>
      <c r="EI1762"/>
      <c r="EJ1762"/>
      <c r="EK1762"/>
      <c r="EL1762"/>
      <c r="EM1762"/>
      <c r="EN1762"/>
      <c r="EO1762"/>
      <c r="EP1762"/>
      <c r="EQ1762"/>
      <c r="ER1762"/>
      <c r="ES1762"/>
      <c r="ET1762"/>
      <c r="EU1762"/>
      <c r="EV1762"/>
      <c r="EW1762"/>
      <c r="EX1762"/>
      <c r="EY1762"/>
      <c r="EZ1762"/>
      <c r="FA1762"/>
      <c r="FB1762"/>
      <c r="FC1762"/>
      <c r="FD1762"/>
      <c r="FE1762"/>
      <c r="FF1762"/>
      <c r="FG1762"/>
      <c r="FH1762"/>
      <c r="FI1762"/>
      <c r="FJ1762"/>
      <c r="FK1762"/>
      <c r="FL1762"/>
      <c r="FM1762"/>
      <c r="FN1762"/>
      <c r="FO1762"/>
      <c r="FP1762"/>
      <c r="FQ1762"/>
      <c r="FR1762"/>
      <c r="FS1762"/>
      <c r="FT1762"/>
      <c r="FU1762"/>
      <c r="FV1762"/>
      <c r="FW1762"/>
      <c r="FX1762"/>
      <c r="FY1762"/>
      <c r="FZ1762"/>
      <c r="GA1762"/>
      <c r="GB1762"/>
      <c r="GC1762"/>
      <c r="GD1762"/>
      <c r="GE1762"/>
      <c r="GF1762"/>
      <c r="GG1762"/>
    </row>
    <row r="1763" spans="1:189" x14ac:dyDescent="0.3">
      <c r="A1763" s="18" t="s">
        <v>579</v>
      </c>
      <c r="B1763" s="29">
        <v>201.15000000000003</v>
      </c>
      <c r="C1763" s="29">
        <v>1</v>
      </c>
      <c r="D1763" s="29"/>
      <c r="E1763" s="29"/>
      <c r="F1763" s="29">
        <v>201.15000000000003</v>
      </c>
      <c r="G1763" s="29">
        <v>1</v>
      </c>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c r="DY1763"/>
      <c r="DZ1763"/>
      <c r="EA1763"/>
      <c r="EB1763"/>
      <c r="EC1763"/>
      <c r="ED1763"/>
      <c r="EE1763"/>
      <c r="EF1763"/>
      <c r="EG1763"/>
      <c r="EH1763"/>
      <c r="EI1763"/>
      <c r="EJ1763"/>
      <c r="EK1763"/>
      <c r="EL1763"/>
      <c r="EM1763"/>
      <c r="EN1763"/>
      <c r="EO1763"/>
      <c r="EP1763"/>
      <c r="EQ1763"/>
      <c r="ER1763"/>
      <c r="ES1763"/>
      <c r="ET1763"/>
      <c r="EU1763"/>
      <c r="EV1763"/>
      <c r="EW1763"/>
      <c r="EX1763"/>
      <c r="EY1763"/>
      <c r="EZ1763"/>
      <c r="FA1763"/>
      <c r="FB1763"/>
      <c r="FC1763"/>
      <c r="FD1763"/>
      <c r="FE1763"/>
      <c r="FF1763"/>
      <c r="FG1763"/>
      <c r="FH1763"/>
      <c r="FI1763"/>
      <c r="FJ1763"/>
      <c r="FK1763"/>
      <c r="FL1763"/>
      <c r="FM1763"/>
      <c r="FN1763"/>
      <c r="FO1763"/>
      <c r="FP1763"/>
      <c r="FQ1763"/>
      <c r="FR1763"/>
      <c r="FS1763"/>
      <c r="FT1763"/>
      <c r="FU1763"/>
      <c r="FV1763"/>
      <c r="FW1763"/>
      <c r="FX1763"/>
      <c r="FY1763"/>
      <c r="FZ1763"/>
      <c r="GA1763"/>
      <c r="GB1763"/>
      <c r="GC1763"/>
      <c r="GD1763"/>
      <c r="GE1763"/>
      <c r="GF1763"/>
      <c r="GG1763"/>
    </row>
    <row r="1764" spans="1:189" x14ac:dyDescent="0.3">
      <c r="A1764" s="18" t="s">
        <v>562</v>
      </c>
      <c r="B1764" s="29">
        <v>201.15000000000003</v>
      </c>
      <c r="C1764" s="29">
        <v>1</v>
      </c>
      <c r="D1764" s="29"/>
      <c r="E1764" s="29"/>
      <c r="F1764" s="29">
        <v>201.15000000000003</v>
      </c>
      <c r="G1764" s="29">
        <v>1</v>
      </c>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c r="DY1764"/>
      <c r="DZ1764"/>
      <c r="EA1764"/>
      <c r="EB1764"/>
      <c r="EC1764"/>
      <c r="ED1764"/>
      <c r="EE1764"/>
      <c r="EF1764"/>
      <c r="EG1764"/>
      <c r="EH1764"/>
      <c r="EI1764"/>
      <c r="EJ1764"/>
      <c r="EK1764"/>
      <c r="EL1764"/>
      <c r="EM1764"/>
      <c r="EN1764"/>
      <c r="EO1764"/>
      <c r="EP1764"/>
      <c r="EQ1764"/>
      <c r="ER1764"/>
      <c r="ES1764"/>
      <c r="ET1764"/>
      <c r="EU1764"/>
      <c r="EV1764"/>
      <c r="EW1764"/>
      <c r="EX1764"/>
      <c r="EY1764"/>
      <c r="EZ1764"/>
      <c r="FA1764"/>
      <c r="FB1764"/>
      <c r="FC1764"/>
      <c r="FD1764"/>
      <c r="FE1764"/>
      <c r="FF1764"/>
      <c r="FG1764"/>
      <c r="FH1764"/>
      <c r="FI1764"/>
      <c r="FJ1764"/>
      <c r="FK1764"/>
      <c r="FL1764"/>
      <c r="FM1764"/>
      <c r="FN1764"/>
      <c r="FO1764"/>
      <c r="FP1764"/>
      <c r="FQ1764"/>
      <c r="FR1764"/>
      <c r="FS1764"/>
      <c r="FT1764"/>
      <c r="FU1764"/>
      <c r="FV1764"/>
      <c r="FW1764"/>
      <c r="FX1764"/>
      <c r="FY1764"/>
      <c r="FZ1764"/>
      <c r="GA1764"/>
      <c r="GB1764"/>
      <c r="GC1764"/>
      <c r="GD1764"/>
      <c r="GE1764"/>
      <c r="GF1764"/>
      <c r="GG1764"/>
    </row>
    <row r="1765" spans="1:189" x14ac:dyDescent="0.3">
      <c r="A1765" s="18" t="s">
        <v>521</v>
      </c>
      <c r="B1765" s="29">
        <v>201.15000000000003</v>
      </c>
      <c r="C1765" s="29">
        <v>1</v>
      </c>
      <c r="D1765" s="29"/>
      <c r="E1765" s="29"/>
      <c r="F1765" s="29">
        <v>201.15000000000003</v>
      </c>
      <c r="G1765" s="29">
        <v>1</v>
      </c>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c r="DY1765"/>
      <c r="DZ1765"/>
      <c r="EA1765"/>
      <c r="EB1765"/>
      <c r="EC1765"/>
      <c r="ED1765"/>
      <c r="EE1765"/>
      <c r="EF1765"/>
      <c r="EG1765"/>
      <c r="EH1765"/>
      <c r="EI1765"/>
      <c r="EJ1765"/>
      <c r="EK1765"/>
      <c r="EL1765"/>
      <c r="EM1765"/>
      <c r="EN1765"/>
      <c r="EO1765"/>
      <c r="EP1765"/>
      <c r="EQ1765"/>
      <c r="ER1765"/>
      <c r="ES1765"/>
      <c r="ET1765"/>
      <c r="EU1765"/>
      <c r="EV1765"/>
      <c r="EW1765"/>
      <c r="EX1765"/>
      <c r="EY1765"/>
      <c r="EZ1765"/>
      <c r="FA1765"/>
      <c r="FB1765"/>
      <c r="FC1765"/>
      <c r="FD1765"/>
      <c r="FE1765"/>
      <c r="FF1765"/>
      <c r="FG1765"/>
      <c r="FH1765"/>
      <c r="FI1765"/>
      <c r="FJ1765"/>
      <c r="FK1765"/>
      <c r="FL1765"/>
      <c r="FM1765"/>
      <c r="FN1765"/>
      <c r="FO1765"/>
      <c r="FP1765"/>
      <c r="FQ1765"/>
      <c r="FR1765"/>
      <c r="FS1765"/>
      <c r="FT1765"/>
      <c r="FU1765"/>
      <c r="FV1765"/>
      <c r="FW1765"/>
      <c r="FX1765"/>
      <c r="FY1765"/>
      <c r="FZ1765"/>
      <c r="GA1765"/>
      <c r="GB1765"/>
      <c r="GC1765"/>
      <c r="GD1765"/>
      <c r="GE1765"/>
      <c r="GF1765"/>
      <c r="GG1765"/>
    </row>
    <row r="1766" spans="1:189" x14ac:dyDescent="0.3">
      <c r="A1766" s="18" t="s">
        <v>6617</v>
      </c>
      <c r="B1766" s="29">
        <v>201.15000000000003</v>
      </c>
      <c r="C1766" s="29">
        <v>1</v>
      </c>
      <c r="D1766" s="29"/>
      <c r="E1766" s="29"/>
      <c r="F1766" s="29">
        <v>201.15000000000003</v>
      </c>
      <c r="G1766" s="29">
        <v>1</v>
      </c>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c r="DY1766"/>
      <c r="DZ1766"/>
      <c r="EA1766"/>
      <c r="EB1766"/>
      <c r="EC1766"/>
      <c r="ED1766"/>
      <c r="EE1766"/>
      <c r="EF1766"/>
      <c r="EG1766"/>
      <c r="EH1766"/>
      <c r="EI1766"/>
      <c r="EJ1766"/>
      <c r="EK1766"/>
      <c r="EL1766"/>
      <c r="EM1766"/>
      <c r="EN1766"/>
      <c r="EO1766"/>
      <c r="EP1766"/>
      <c r="EQ1766"/>
      <c r="ER1766"/>
      <c r="ES1766"/>
      <c r="ET1766"/>
      <c r="EU1766"/>
      <c r="EV1766"/>
      <c r="EW1766"/>
      <c r="EX1766"/>
      <c r="EY1766"/>
      <c r="EZ1766"/>
      <c r="FA1766"/>
      <c r="FB1766"/>
      <c r="FC1766"/>
      <c r="FD1766"/>
      <c r="FE1766"/>
      <c r="FF1766"/>
      <c r="FG1766"/>
      <c r="FH1766"/>
      <c r="FI1766"/>
      <c r="FJ1766"/>
      <c r="FK1766"/>
      <c r="FL1766"/>
      <c r="FM1766"/>
      <c r="FN1766"/>
      <c r="FO1766"/>
      <c r="FP1766"/>
      <c r="FQ1766"/>
      <c r="FR1766"/>
      <c r="FS1766"/>
      <c r="FT1766"/>
      <c r="FU1766"/>
      <c r="FV1766"/>
      <c r="FW1766"/>
      <c r="FX1766"/>
      <c r="FY1766"/>
      <c r="FZ1766"/>
      <c r="GA1766"/>
      <c r="GB1766"/>
      <c r="GC1766"/>
      <c r="GD1766"/>
      <c r="GE1766"/>
      <c r="GF1766"/>
      <c r="GG1766"/>
    </row>
    <row r="1767" spans="1:189" x14ac:dyDescent="0.3">
      <c r="A1767" s="18" t="s">
        <v>253</v>
      </c>
      <c r="B1767" s="29"/>
      <c r="C1767" s="29"/>
      <c r="D1767" s="29">
        <v>201.15000000000003</v>
      </c>
      <c r="E1767" s="29">
        <v>1</v>
      </c>
      <c r="F1767" s="29">
        <v>201.15000000000003</v>
      </c>
      <c r="G1767" s="29">
        <v>1</v>
      </c>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c r="DY1767"/>
      <c r="DZ1767"/>
      <c r="EA1767"/>
      <c r="EB1767"/>
      <c r="EC1767"/>
      <c r="ED1767"/>
      <c r="EE1767"/>
      <c r="EF1767"/>
      <c r="EG1767"/>
      <c r="EH1767"/>
      <c r="EI1767"/>
      <c r="EJ1767"/>
      <c r="EK1767"/>
      <c r="EL1767"/>
      <c r="EM1767"/>
      <c r="EN1767"/>
      <c r="EO1767"/>
      <c r="EP1767"/>
      <c r="EQ1767"/>
      <c r="ER1767"/>
      <c r="ES1767"/>
      <c r="ET1767"/>
      <c r="EU1767"/>
      <c r="EV1767"/>
      <c r="EW1767"/>
      <c r="EX1767"/>
      <c r="EY1767"/>
      <c r="EZ1767"/>
      <c r="FA1767"/>
      <c r="FB1767"/>
      <c r="FC1767"/>
      <c r="FD1767"/>
      <c r="FE1767"/>
      <c r="FF1767"/>
      <c r="FG1767"/>
      <c r="FH1767"/>
      <c r="FI1767"/>
      <c r="FJ1767"/>
      <c r="FK1767"/>
      <c r="FL1767"/>
      <c r="FM1767"/>
      <c r="FN1767"/>
      <c r="FO1767"/>
      <c r="FP1767"/>
      <c r="FQ1767"/>
      <c r="FR1767"/>
      <c r="FS1767"/>
      <c r="FT1767"/>
      <c r="FU1767"/>
      <c r="FV1767"/>
      <c r="FW1767"/>
      <c r="FX1767"/>
      <c r="FY1767"/>
      <c r="FZ1767"/>
      <c r="GA1767"/>
      <c r="GB1767"/>
      <c r="GC1767"/>
      <c r="GD1767"/>
      <c r="GE1767"/>
      <c r="GF1767"/>
      <c r="GG1767"/>
    </row>
    <row r="1768" spans="1:189" x14ac:dyDescent="0.3">
      <c r="A1768" s="18" t="s">
        <v>112</v>
      </c>
      <c r="B1768" s="29"/>
      <c r="C1768" s="29"/>
      <c r="D1768" s="29">
        <v>201.15000000000003</v>
      </c>
      <c r="E1768" s="29">
        <v>1</v>
      </c>
      <c r="F1768" s="29">
        <v>201.15000000000003</v>
      </c>
      <c r="G1768" s="29">
        <v>1</v>
      </c>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c r="DY1768"/>
      <c r="DZ1768"/>
      <c r="EA1768"/>
      <c r="EB1768"/>
      <c r="EC1768"/>
      <c r="ED1768"/>
      <c r="EE1768"/>
      <c r="EF1768"/>
      <c r="EG1768"/>
      <c r="EH1768"/>
      <c r="EI1768"/>
      <c r="EJ1768"/>
      <c r="EK1768"/>
      <c r="EL1768"/>
      <c r="EM1768"/>
      <c r="EN1768"/>
      <c r="EO1768"/>
      <c r="EP1768"/>
      <c r="EQ1768"/>
      <c r="ER1768"/>
      <c r="ES1768"/>
      <c r="ET1768"/>
      <c r="EU1768"/>
      <c r="EV1768"/>
      <c r="EW1768"/>
      <c r="EX1768"/>
      <c r="EY1768"/>
      <c r="EZ1768"/>
      <c r="FA1768"/>
      <c r="FB1768"/>
      <c r="FC1768"/>
      <c r="FD1768"/>
      <c r="FE1768"/>
      <c r="FF1768"/>
      <c r="FG1768"/>
      <c r="FH1768"/>
      <c r="FI1768"/>
      <c r="FJ1768"/>
      <c r="FK1768"/>
      <c r="FL1768"/>
      <c r="FM1768"/>
      <c r="FN1768"/>
      <c r="FO1768"/>
      <c r="FP1768"/>
      <c r="FQ1768"/>
      <c r="FR1768"/>
      <c r="FS1768"/>
      <c r="FT1768"/>
      <c r="FU1768"/>
      <c r="FV1768"/>
      <c r="FW1768"/>
      <c r="FX1768"/>
      <c r="FY1768"/>
      <c r="FZ1768"/>
      <c r="GA1768"/>
      <c r="GB1768"/>
      <c r="GC1768"/>
      <c r="GD1768"/>
      <c r="GE1768"/>
      <c r="GF1768"/>
      <c r="GG1768"/>
    </row>
    <row r="1769" spans="1:189" x14ac:dyDescent="0.3">
      <c r="A1769" s="18" t="s">
        <v>6518</v>
      </c>
      <c r="B1769" s="29">
        <v>201.15000000000003</v>
      </c>
      <c r="C1769" s="29">
        <v>1</v>
      </c>
      <c r="D1769" s="29"/>
      <c r="E1769" s="29"/>
      <c r="F1769" s="29">
        <v>201.15000000000003</v>
      </c>
      <c r="G1769" s="29">
        <v>1</v>
      </c>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c r="DY1769"/>
      <c r="DZ1769"/>
      <c r="EA1769"/>
      <c r="EB1769"/>
      <c r="EC1769"/>
      <c r="ED1769"/>
      <c r="EE1769"/>
      <c r="EF1769"/>
      <c r="EG1769"/>
      <c r="EH1769"/>
      <c r="EI1769"/>
      <c r="EJ1769"/>
      <c r="EK1769"/>
      <c r="EL1769"/>
      <c r="EM1769"/>
      <c r="EN1769"/>
      <c r="EO1769"/>
      <c r="EP1769"/>
      <c r="EQ1769"/>
      <c r="ER1769"/>
      <c r="ES1769"/>
      <c r="ET1769"/>
      <c r="EU1769"/>
      <c r="EV1769"/>
      <c r="EW1769"/>
      <c r="EX1769"/>
      <c r="EY1769"/>
      <c r="EZ1769"/>
      <c r="FA1769"/>
      <c r="FB1769"/>
      <c r="FC1769"/>
      <c r="FD1769"/>
      <c r="FE1769"/>
      <c r="FF1769"/>
      <c r="FG1769"/>
      <c r="FH1769"/>
      <c r="FI1769"/>
      <c r="FJ1769"/>
      <c r="FK1769"/>
      <c r="FL1769"/>
      <c r="FM1769"/>
      <c r="FN1769"/>
      <c r="FO1769"/>
      <c r="FP1769"/>
      <c r="FQ1769"/>
      <c r="FR1769"/>
      <c r="FS1769"/>
      <c r="FT1769"/>
      <c r="FU1769"/>
      <c r="FV1769"/>
      <c r="FW1769"/>
      <c r="FX1769"/>
      <c r="FY1769"/>
      <c r="FZ1769"/>
      <c r="GA1769"/>
      <c r="GB1769"/>
      <c r="GC1769"/>
      <c r="GD1769"/>
      <c r="GE1769"/>
      <c r="GF1769"/>
      <c r="GG1769"/>
    </row>
    <row r="1770" spans="1:189" x14ac:dyDescent="0.3">
      <c r="A1770" s="18" t="s">
        <v>6559</v>
      </c>
      <c r="B1770" s="29">
        <v>201.15000000000003</v>
      </c>
      <c r="C1770" s="29">
        <v>1</v>
      </c>
      <c r="D1770" s="29"/>
      <c r="E1770" s="29"/>
      <c r="F1770" s="29">
        <v>201.15000000000003</v>
      </c>
      <c r="G1770" s="29">
        <v>1</v>
      </c>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c r="DY1770"/>
      <c r="DZ1770"/>
      <c r="EA1770"/>
      <c r="EB1770"/>
      <c r="EC1770"/>
      <c r="ED1770"/>
      <c r="EE1770"/>
      <c r="EF1770"/>
      <c r="EG1770"/>
      <c r="EH1770"/>
      <c r="EI1770"/>
      <c r="EJ1770"/>
      <c r="EK1770"/>
      <c r="EL1770"/>
      <c r="EM1770"/>
      <c r="EN1770"/>
      <c r="EO1770"/>
      <c r="EP1770"/>
      <c r="EQ1770"/>
      <c r="ER1770"/>
      <c r="ES1770"/>
      <c r="ET1770"/>
      <c r="EU1770"/>
      <c r="EV1770"/>
      <c r="EW1770"/>
      <c r="EX1770"/>
      <c r="EY1770"/>
      <c r="EZ1770"/>
      <c r="FA1770"/>
      <c r="FB1770"/>
      <c r="FC1770"/>
      <c r="FD1770"/>
      <c r="FE1770"/>
      <c r="FF1770"/>
      <c r="FG1770"/>
      <c r="FH1770"/>
      <c r="FI1770"/>
      <c r="FJ1770"/>
      <c r="FK1770"/>
      <c r="FL1770"/>
      <c r="FM1770"/>
      <c r="FN1770"/>
      <c r="FO1770"/>
      <c r="FP1770"/>
      <c r="FQ1770"/>
      <c r="FR1770"/>
      <c r="FS1770"/>
      <c r="FT1770"/>
      <c r="FU1770"/>
      <c r="FV1770"/>
      <c r="FW1770"/>
      <c r="FX1770"/>
      <c r="FY1770"/>
      <c r="FZ1770"/>
      <c r="GA1770"/>
      <c r="GB1770"/>
      <c r="GC1770"/>
      <c r="GD1770"/>
      <c r="GE1770"/>
      <c r="GF1770"/>
      <c r="GG1770"/>
    </row>
    <row r="1771" spans="1:189" x14ac:dyDescent="0.3">
      <c r="A1771" s="18" t="s">
        <v>6615</v>
      </c>
      <c r="B1771" s="29">
        <v>201.15000000000003</v>
      </c>
      <c r="C1771" s="29">
        <v>1</v>
      </c>
      <c r="D1771" s="29"/>
      <c r="E1771" s="29"/>
      <c r="F1771" s="29">
        <v>201.15000000000003</v>
      </c>
      <c r="G1771" s="29">
        <v>1</v>
      </c>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c r="DY1771"/>
      <c r="DZ1771"/>
      <c r="EA1771"/>
      <c r="EB1771"/>
      <c r="EC1771"/>
      <c r="ED1771"/>
      <c r="EE1771"/>
      <c r="EF1771"/>
      <c r="EG1771"/>
      <c r="EH1771"/>
      <c r="EI1771"/>
      <c r="EJ1771"/>
      <c r="EK1771"/>
      <c r="EL1771"/>
      <c r="EM1771"/>
      <c r="EN1771"/>
      <c r="EO1771"/>
      <c r="EP1771"/>
      <c r="EQ1771"/>
      <c r="ER1771"/>
      <c r="ES1771"/>
      <c r="ET1771"/>
      <c r="EU1771"/>
      <c r="EV1771"/>
      <c r="EW1771"/>
      <c r="EX1771"/>
      <c r="EY1771"/>
      <c r="EZ1771"/>
      <c r="FA1771"/>
      <c r="FB1771"/>
      <c r="FC1771"/>
      <c r="FD1771"/>
      <c r="FE1771"/>
      <c r="FF1771"/>
      <c r="FG1771"/>
      <c r="FH1771"/>
      <c r="FI1771"/>
      <c r="FJ1771"/>
      <c r="FK1771"/>
      <c r="FL1771"/>
      <c r="FM1771"/>
      <c r="FN1771"/>
      <c r="FO1771"/>
      <c r="FP1771"/>
      <c r="FQ1771"/>
      <c r="FR1771"/>
      <c r="FS1771"/>
      <c r="FT1771"/>
      <c r="FU1771"/>
      <c r="FV1771"/>
      <c r="FW1771"/>
      <c r="FX1771"/>
      <c r="FY1771"/>
      <c r="FZ1771"/>
      <c r="GA1771"/>
      <c r="GB1771"/>
      <c r="GC1771"/>
      <c r="GD1771"/>
      <c r="GE1771"/>
      <c r="GF1771"/>
      <c r="GG1771"/>
    </row>
    <row r="1772" spans="1:189" x14ac:dyDescent="0.3">
      <c r="A1772" s="18" t="s">
        <v>279</v>
      </c>
      <c r="B1772" s="29"/>
      <c r="C1772" s="29"/>
      <c r="D1772" s="29">
        <v>201.15000000000003</v>
      </c>
      <c r="E1772" s="29">
        <v>1</v>
      </c>
      <c r="F1772" s="29">
        <v>201.15000000000003</v>
      </c>
      <c r="G1772" s="29">
        <v>1</v>
      </c>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c r="DY1772"/>
      <c r="DZ1772"/>
      <c r="EA1772"/>
      <c r="EB1772"/>
      <c r="EC1772"/>
      <c r="ED1772"/>
      <c r="EE1772"/>
      <c r="EF1772"/>
      <c r="EG1772"/>
      <c r="EH1772"/>
      <c r="EI1772"/>
      <c r="EJ1772"/>
      <c r="EK1772"/>
      <c r="EL1772"/>
      <c r="EM1772"/>
      <c r="EN1772"/>
      <c r="EO1772"/>
      <c r="EP1772"/>
      <c r="EQ1772"/>
      <c r="ER1772"/>
      <c r="ES1772"/>
      <c r="ET1772"/>
      <c r="EU1772"/>
      <c r="EV1772"/>
      <c r="EW1772"/>
      <c r="EX1772"/>
      <c r="EY1772"/>
      <c r="EZ1772"/>
      <c r="FA1772"/>
      <c r="FB1772"/>
      <c r="FC1772"/>
      <c r="FD1772"/>
      <c r="FE1772"/>
      <c r="FF1772"/>
      <c r="FG1772"/>
      <c r="FH1772"/>
      <c r="FI1772"/>
      <c r="FJ1772"/>
      <c r="FK1772"/>
      <c r="FL1772"/>
      <c r="FM1772"/>
      <c r="FN1772"/>
      <c r="FO1772"/>
      <c r="FP1772"/>
      <c r="FQ1772"/>
      <c r="FR1772"/>
      <c r="FS1772"/>
      <c r="FT1772"/>
      <c r="FU1772"/>
      <c r="FV1772"/>
      <c r="FW1772"/>
      <c r="FX1772"/>
      <c r="FY1772"/>
      <c r="FZ1772"/>
      <c r="GA1772"/>
      <c r="GB1772"/>
      <c r="GC1772"/>
      <c r="GD1772"/>
      <c r="GE1772"/>
      <c r="GF1772"/>
      <c r="GG1772"/>
    </row>
    <row r="1773" spans="1:189" x14ac:dyDescent="0.3">
      <c r="A1773" s="18" t="s">
        <v>6520</v>
      </c>
      <c r="B1773" s="29">
        <v>201.15000000000003</v>
      </c>
      <c r="C1773" s="29">
        <v>1</v>
      </c>
      <c r="D1773" s="29"/>
      <c r="E1773" s="29"/>
      <c r="F1773" s="29">
        <v>201.15000000000003</v>
      </c>
      <c r="G1773" s="29">
        <v>1</v>
      </c>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c r="DY1773"/>
      <c r="DZ1773"/>
      <c r="EA1773"/>
      <c r="EB1773"/>
      <c r="EC1773"/>
      <c r="ED1773"/>
      <c r="EE1773"/>
      <c r="EF1773"/>
      <c r="EG1773"/>
      <c r="EH1773"/>
      <c r="EI1773"/>
      <c r="EJ1773"/>
      <c r="EK1773"/>
      <c r="EL1773"/>
      <c r="EM1773"/>
      <c r="EN1773"/>
      <c r="EO1773"/>
      <c r="EP1773"/>
      <c r="EQ1773"/>
      <c r="ER1773"/>
      <c r="ES1773"/>
      <c r="ET1773"/>
      <c r="EU1773"/>
      <c r="EV1773"/>
      <c r="EW1773"/>
      <c r="EX1773"/>
      <c r="EY1773"/>
      <c r="EZ1773"/>
      <c r="FA1773"/>
      <c r="FB1773"/>
      <c r="FC1773"/>
      <c r="FD1773"/>
      <c r="FE1773"/>
      <c r="FF1773"/>
      <c r="FG1773"/>
      <c r="FH1773"/>
      <c r="FI1773"/>
      <c r="FJ1773"/>
      <c r="FK1773"/>
      <c r="FL1773"/>
      <c r="FM1773"/>
      <c r="FN1773"/>
      <c r="FO1773"/>
      <c r="FP1773"/>
      <c r="FQ1773"/>
      <c r="FR1773"/>
      <c r="FS1773"/>
      <c r="FT1773"/>
      <c r="FU1773"/>
      <c r="FV1773"/>
      <c r="FW1773"/>
      <c r="FX1773"/>
      <c r="FY1773"/>
      <c r="FZ1773"/>
      <c r="GA1773"/>
      <c r="GB1773"/>
      <c r="GC1773"/>
      <c r="GD1773"/>
      <c r="GE1773"/>
      <c r="GF1773"/>
      <c r="GG1773"/>
    </row>
    <row r="1774" spans="1:189" x14ac:dyDescent="0.3">
      <c r="A1774" s="18" t="s">
        <v>6563</v>
      </c>
      <c r="B1774" s="29">
        <v>201.15000000000003</v>
      </c>
      <c r="C1774" s="29">
        <v>1</v>
      </c>
      <c r="D1774" s="29"/>
      <c r="E1774" s="29"/>
      <c r="F1774" s="29">
        <v>201.15000000000003</v>
      </c>
      <c r="G1774" s="29">
        <v>1</v>
      </c>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c r="DY1774"/>
      <c r="DZ1774"/>
      <c r="EA1774"/>
      <c r="EB1774"/>
      <c r="EC1774"/>
      <c r="ED1774"/>
      <c r="EE1774"/>
      <c r="EF1774"/>
      <c r="EG1774"/>
      <c r="EH1774"/>
      <c r="EI1774"/>
      <c r="EJ1774"/>
      <c r="EK1774"/>
      <c r="EL1774"/>
      <c r="EM1774"/>
      <c r="EN1774"/>
      <c r="EO1774"/>
      <c r="EP1774"/>
      <c r="EQ1774"/>
      <c r="ER1774"/>
      <c r="ES1774"/>
      <c r="ET1774"/>
      <c r="EU1774"/>
      <c r="EV1774"/>
      <c r="EW1774"/>
      <c r="EX1774"/>
      <c r="EY1774"/>
      <c r="EZ1774"/>
      <c r="FA1774"/>
      <c r="FB1774"/>
      <c r="FC1774"/>
      <c r="FD1774"/>
      <c r="FE1774"/>
      <c r="FF1774"/>
      <c r="FG1774"/>
      <c r="FH1774"/>
      <c r="FI1774"/>
      <c r="FJ1774"/>
      <c r="FK1774"/>
      <c r="FL1774"/>
      <c r="FM1774"/>
      <c r="FN1774"/>
      <c r="FO1774"/>
      <c r="FP1774"/>
      <c r="FQ1774"/>
      <c r="FR1774"/>
      <c r="FS1774"/>
      <c r="FT1774"/>
      <c r="FU1774"/>
      <c r="FV1774"/>
      <c r="FW1774"/>
      <c r="FX1774"/>
      <c r="FY1774"/>
      <c r="FZ1774"/>
      <c r="GA1774"/>
      <c r="GB1774"/>
      <c r="GC1774"/>
      <c r="GD1774"/>
      <c r="GE1774"/>
      <c r="GF1774"/>
      <c r="GG1774"/>
    </row>
    <row r="1775" spans="1:189" x14ac:dyDescent="0.3">
      <c r="A1775" s="18" t="s">
        <v>6470</v>
      </c>
      <c r="B1775" s="29">
        <v>201.15000000000003</v>
      </c>
      <c r="C1775" s="29">
        <v>1</v>
      </c>
      <c r="D1775" s="29"/>
      <c r="E1775" s="29"/>
      <c r="F1775" s="29">
        <v>201.15000000000003</v>
      </c>
      <c r="G1775" s="29">
        <v>1</v>
      </c>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c r="DY1775"/>
      <c r="DZ1775"/>
      <c r="EA1775"/>
      <c r="EB1775"/>
      <c r="EC1775"/>
      <c r="ED1775"/>
      <c r="EE1775"/>
      <c r="EF1775"/>
      <c r="EG1775"/>
      <c r="EH1775"/>
      <c r="EI1775"/>
      <c r="EJ1775"/>
      <c r="EK1775"/>
      <c r="EL1775"/>
      <c r="EM1775"/>
      <c r="EN1775"/>
      <c r="EO1775"/>
      <c r="EP1775"/>
      <c r="EQ1775"/>
      <c r="ER1775"/>
      <c r="ES1775"/>
      <c r="ET1775"/>
      <c r="EU1775"/>
      <c r="EV1775"/>
      <c r="EW1775"/>
      <c r="EX1775"/>
      <c r="EY1775"/>
      <c r="EZ1775"/>
      <c r="FA1775"/>
      <c r="FB1775"/>
      <c r="FC1775"/>
      <c r="FD1775"/>
      <c r="FE1775"/>
      <c r="FF1775"/>
      <c r="FG1775"/>
      <c r="FH1775"/>
      <c r="FI1775"/>
      <c r="FJ1775"/>
      <c r="FK1775"/>
      <c r="FL1775"/>
      <c r="FM1775"/>
      <c r="FN1775"/>
      <c r="FO1775"/>
      <c r="FP1775"/>
      <c r="FQ1775"/>
      <c r="FR1775"/>
      <c r="FS1775"/>
      <c r="FT1775"/>
      <c r="FU1775"/>
      <c r="FV1775"/>
      <c r="FW1775"/>
      <c r="FX1775"/>
      <c r="FY1775"/>
      <c r="FZ1775"/>
      <c r="GA1775"/>
      <c r="GB1775"/>
      <c r="GC1775"/>
      <c r="GD1775"/>
      <c r="GE1775"/>
      <c r="GF1775"/>
      <c r="GG1775"/>
    </row>
    <row r="1776" spans="1:189" x14ac:dyDescent="0.3">
      <c r="A1776" s="18" t="s">
        <v>2550</v>
      </c>
      <c r="B1776" s="29"/>
      <c r="C1776" s="29"/>
      <c r="D1776" s="29">
        <v>200.93</v>
      </c>
      <c r="E1776" s="29">
        <v>1</v>
      </c>
      <c r="F1776" s="29">
        <v>200.93</v>
      </c>
      <c r="G1776" s="29">
        <v>1</v>
      </c>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c r="DY1776"/>
      <c r="DZ1776"/>
      <c r="EA1776"/>
      <c r="EB1776"/>
      <c r="EC1776"/>
      <c r="ED1776"/>
      <c r="EE1776"/>
      <c r="EF1776"/>
      <c r="EG1776"/>
      <c r="EH1776"/>
      <c r="EI1776"/>
      <c r="EJ1776"/>
      <c r="EK1776"/>
      <c r="EL1776"/>
      <c r="EM1776"/>
      <c r="EN1776"/>
      <c r="EO1776"/>
      <c r="EP1776"/>
      <c r="EQ1776"/>
      <c r="ER1776"/>
      <c r="ES1776"/>
      <c r="ET1776"/>
      <c r="EU1776"/>
      <c r="EV1776"/>
      <c r="EW1776"/>
      <c r="EX1776"/>
      <c r="EY1776"/>
      <c r="EZ1776"/>
      <c r="FA1776"/>
      <c r="FB1776"/>
      <c r="FC1776"/>
      <c r="FD1776"/>
      <c r="FE1776"/>
      <c r="FF1776"/>
      <c r="FG1776"/>
      <c r="FH1776"/>
      <c r="FI1776"/>
      <c r="FJ1776"/>
      <c r="FK1776"/>
      <c r="FL1776"/>
      <c r="FM1776"/>
      <c r="FN1776"/>
      <c r="FO1776"/>
      <c r="FP1776"/>
      <c r="FQ1776"/>
      <c r="FR1776"/>
      <c r="FS1776"/>
      <c r="FT1776"/>
      <c r="FU1776"/>
      <c r="FV1776"/>
      <c r="FW1776"/>
      <c r="FX1776"/>
      <c r="FY1776"/>
      <c r="FZ1776"/>
      <c r="GA1776"/>
      <c r="GB1776"/>
      <c r="GC1776"/>
      <c r="GD1776"/>
      <c r="GE1776"/>
      <c r="GF1776"/>
      <c r="GG1776"/>
    </row>
    <row r="1777" spans="1:189" x14ac:dyDescent="0.3">
      <c r="A1777" s="18" t="s">
        <v>1126</v>
      </c>
      <c r="B1777" s="29">
        <v>200.93</v>
      </c>
      <c r="C1777" s="29">
        <v>1</v>
      </c>
      <c r="D1777" s="29"/>
      <c r="E1777" s="29"/>
      <c r="F1777" s="29">
        <v>200.93</v>
      </c>
      <c r="G1777" s="29">
        <v>1</v>
      </c>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c r="DY1777"/>
      <c r="DZ1777"/>
      <c r="EA1777"/>
      <c r="EB1777"/>
      <c r="EC1777"/>
      <c r="ED1777"/>
      <c r="EE1777"/>
      <c r="EF1777"/>
      <c r="EG1777"/>
      <c r="EH1777"/>
      <c r="EI1777"/>
      <c r="EJ1777"/>
      <c r="EK1777"/>
      <c r="EL1777"/>
      <c r="EM1777"/>
      <c r="EN1777"/>
      <c r="EO1777"/>
      <c r="EP1777"/>
      <c r="EQ1777"/>
      <c r="ER1777"/>
      <c r="ES1777"/>
      <c r="ET1777"/>
      <c r="EU1777"/>
      <c r="EV1777"/>
      <c r="EW1777"/>
      <c r="EX1777"/>
      <c r="EY1777"/>
      <c r="EZ1777"/>
      <c r="FA1777"/>
      <c r="FB1777"/>
      <c r="FC1777"/>
      <c r="FD1777"/>
      <c r="FE1777"/>
      <c r="FF1777"/>
      <c r="FG1777"/>
      <c r="FH1777"/>
      <c r="FI1777"/>
      <c r="FJ1777"/>
      <c r="FK1777"/>
      <c r="FL1777"/>
      <c r="FM1777"/>
      <c r="FN1777"/>
      <c r="FO1777"/>
      <c r="FP1777"/>
      <c r="FQ1777"/>
      <c r="FR1777"/>
      <c r="FS1777"/>
      <c r="FT1777"/>
      <c r="FU1777"/>
      <c r="FV1777"/>
      <c r="FW1777"/>
      <c r="FX1777"/>
      <c r="FY1777"/>
      <c r="FZ1777"/>
      <c r="GA1777"/>
      <c r="GB1777"/>
      <c r="GC1777"/>
      <c r="GD1777"/>
      <c r="GE1777"/>
      <c r="GF1777"/>
      <c r="GG1777"/>
    </row>
    <row r="1778" spans="1:189" x14ac:dyDescent="0.3">
      <c r="A1778" s="18" t="s">
        <v>1162</v>
      </c>
      <c r="B1778" s="29">
        <v>200.93</v>
      </c>
      <c r="C1778" s="29">
        <v>1</v>
      </c>
      <c r="D1778" s="29"/>
      <c r="E1778" s="29"/>
      <c r="F1778" s="29">
        <v>200.93</v>
      </c>
      <c r="G1778" s="29">
        <v>1</v>
      </c>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c r="DY1778"/>
      <c r="DZ1778"/>
      <c r="EA1778"/>
      <c r="EB1778"/>
      <c r="EC1778"/>
      <c r="ED1778"/>
      <c r="EE1778"/>
      <c r="EF1778"/>
      <c r="EG1778"/>
      <c r="EH1778"/>
      <c r="EI1778"/>
      <c r="EJ1778"/>
      <c r="EK1778"/>
      <c r="EL1778"/>
      <c r="EM1778"/>
      <c r="EN1778"/>
      <c r="EO1778"/>
      <c r="EP1778"/>
      <c r="EQ1778"/>
      <c r="ER1778"/>
      <c r="ES1778"/>
      <c r="ET1778"/>
      <c r="EU1778"/>
      <c r="EV1778"/>
      <c r="EW1778"/>
      <c r="EX1778"/>
      <c r="EY1778"/>
      <c r="EZ1778"/>
      <c r="FA1778"/>
      <c r="FB1778"/>
      <c r="FC1778"/>
      <c r="FD1778"/>
      <c r="FE1778"/>
      <c r="FF1778"/>
      <c r="FG1778"/>
      <c r="FH1778"/>
      <c r="FI1778"/>
      <c r="FJ1778"/>
      <c r="FK1778"/>
      <c r="FL1778"/>
      <c r="FM1778"/>
      <c r="FN1778"/>
      <c r="FO1778"/>
      <c r="FP1778"/>
      <c r="FQ1778"/>
      <c r="FR1778"/>
      <c r="FS1778"/>
      <c r="FT1778"/>
      <c r="FU1778"/>
      <c r="FV1778"/>
      <c r="FW1778"/>
      <c r="FX1778"/>
      <c r="FY1778"/>
      <c r="FZ1778"/>
      <c r="GA1778"/>
      <c r="GB1778"/>
      <c r="GC1778"/>
      <c r="GD1778"/>
      <c r="GE1778"/>
      <c r="GF1778"/>
      <c r="GG1778"/>
    </row>
    <row r="1779" spans="1:189" x14ac:dyDescent="0.3">
      <c r="A1779" s="18" t="s">
        <v>2699</v>
      </c>
      <c r="B1779" s="29"/>
      <c r="C1779" s="29"/>
      <c r="D1779" s="29">
        <v>200.93</v>
      </c>
      <c r="E1779" s="29">
        <v>1</v>
      </c>
      <c r="F1779" s="29">
        <v>200.93</v>
      </c>
      <c r="G1779" s="29">
        <v>1</v>
      </c>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c r="DY1779"/>
      <c r="DZ1779"/>
      <c r="EA1779"/>
      <c r="EB1779"/>
      <c r="EC1779"/>
      <c r="ED1779"/>
      <c r="EE1779"/>
      <c r="EF1779"/>
      <c r="EG1779"/>
      <c r="EH1779"/>
      <c r="EI1779"/>
      <c r="EJ1779"/>
      <c r="EK1779"/>
      <c r="EL1779"/>
      <c r="EM1779"/>
      <c r="EN1779"/>
      <c r="EO1779"/>
      <c r="EP1779"/>
      <c r="EQ1779"/>
      <c r="ER1779"/>
      <c r="ES1779"/>
      <c r="ET1779"/>
      <c r="EU1779"/>
      <c r="EV1779"/>
      <c r="EW1779"/>
      <c r="EX1779"/>
      <c r="EY1779"/>
      <c r="EZ1779"/>
      <c r="FA1779"/>
      <c r="FB1779"/>
      <c r="FC1779"/>
      <c r="FD1779"/>
      <c r="FE1779"/>
      <c r="FF1779"/>
      <c r="FG1779"/>
      <c r="FH1779"/>
      <c r="FI1779"/>
      <c r="FJ1779"/>
      <c r="FK1779"/>
      <c r="FL1779"/>
      <c r="FM1779"/>
      <c r="FN1779"/>
      <c r="FO1779"/>
      <c r="FP1779"/>
      <c r="FQ1779"/>
      <c r="FR1779"/>
      <c r="FS1779"/>
      <c r="FT1779"/>
      <c r="FU1779"/>
      <c r="FV1779"/>
      <c r="FW1779"/>
      <c r="FX1779"/>
      <c r="FY1779"/>
      <c r="FZ1779"/>
      <c r="GA1779"/>
      <c r="GB1779"/>
      <c r="GC1779"/>
      <c r="GD1779"/>
      <c r="GE1779"/>
      <c r="GF1779"/>
      <c r="GG1779"/>
    </row>
    <row r="1780" spans="1:189" x14ac:dyDescent="0.3">
      <c r="A1780" s="18" t="s">
        <v>5489</v>
      </c>
      <c r="B1780" s="29"/>
      <c r="C1780" s="29"/>
      <c r="D1780" s="29">
        <v>200.93</v>
      </c>
      <c r="E1780" s="29">
        <v>1</v>
      </c>
      <c r="F1780" s="29">
        <v>200.93</v>
      </c>
      <c r="G1780" s="29">
        <v>1</v>
      </c>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c r="DY1780"/>
      <c r="DZ1780"/>
      <c r="EA1780"/>
      <c r="EB1780"/>
      <c r="EC1780"/>
      <c r="ED1780"/>
      <c r="EE1780"/>
      <c r="EF1780"/>
      <c r="EG1780"/>
      <c r="EH1780"/>
      <c r="EI1780"/>
      <c r="EJ1780"/>
      <c r="EK1780"/>
      <c r="EL1780"/>
      <c r="EM1780"/>
      <c r="EN1780"/>
      <c r="EO1780"/>
      <c r="EP1780"/>
      <c r="EQ1780"/>
      <c r="ER1780"/>
      <c r="ES1780"/>
      <c r="ET1780"/>
      <c r="EU1780"/>
      <c r="EV1780"/>
      <c r="EW1780"/>
      <c r="EX1780"/>
      <c r="EY1780"/>
      <c r="EZ1780"/>
      <c r="FA1780"/>
      <c r="FB1780"/>
      <c r="FC1780"/>
      <c r="FD1780"/>
      <c r="FE1780"/>
      <c r="FF1780"/>
      <c r="FG1780"/>
      <c r="FH1780"/>
      <c r="FI1780"/>
      <c r="FJ1780"/>
      <c r="FK1780"/>
      <c r="FL1780"/>
      <c r="FM1780"/>
      <c r="FN1780"/>
      <c r="FO1780"/>
      <c r="FP1780"/>
      <c r="FQ1780"/>
      <c r="FR1780"/>
      <c r="FS1780"/>
      <c r="FT1780"/>
      <c r="FU1780"/>
      <c r="FV1780"/>
      <c r="FW1780"/>
      <c r="FX1780"/>
      <c r="FY1780"/>
      <c r="FZ1780"/>
      <c r="GA1780"/>
      <c r="GB1780"/>
      <c r="GC1780"/>
      <c r="GD1780"/>
      <c r="GE1780"/>
      <c r="GF1780"/>
      <c r="GG1780"/>
    </row>
    <row r="1781" spans="1:189" x14ac:dyDescent="0.3">
      <c r="A1781" s="18" t="s">
        <v>1940</v>
      </c>
      <c r="B1781" s="29">
        <v>200.93</v>
      </c>
      <c r="C1781" s="29">
        <v>1</v>
      </c>
      <c r="D1781" s="29"/>
      <c r="E1781" s="29"/>
      <c r="F1781" s="29">
        <v>200.93</v>
      </c>
      <c r="G1781" s="29">
        <v>1</v>
      </c>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c r="DY1781"/>
      <c r="DZ1781"/>
      <c r="EA1781"/>
      <c r="EB1781"/>
      <c r="EC1781"/>
      <c r="ED1781"/>
      <c r="EE1781"/>
      <c r="EF1781"/>
      <c r="EG1781"/>
      <c r="EH1781"/>
      <c r="EI1781"/>
      <c r="EJ1781"/>
      <c r="EK1781"/>
      <c r="EL1781"/>
      <c r="EM1781"/>
      <c r="EN1781"/>
      <c r="EO1781"/>
      <c r="EP1781"/>
      <c r="EQ1781"/>
      <c r="ER1781"/>
      <c r="ES1781"/>
      <c r="ET1781"/>
      <c r="EU1781"/>
      <c r="EV1781"/>
      <c r="EW1781"/>
      <c r="EX1781"/>
      <c r="EY1781"/>
      <c r="EZ1781"/>
      <c r="FA1781"/>
      <c r="FB1781"/>
      <c r="FC1781"/>
      <c r="FD1781"/>
      <c r="FE1781"/>
      <c r="FF1781"/>
      <c r="FG1781"/>
      <c r="FH1781"/>
      <c r="FI1781"/>
      <c r="FJ1781"/>
      <c r="FK1781"/>
      <c r="FL1781"/>
      <c r="FM1781"/>
      <c r="FN1781"/>
      <c r="FO1781"/>
      <c r="FP1781"/>
      <c r="FQ1781"/>
      <c r="FR1781"/>
      <c r="FS1781"/>
      <c r="FT1781"/>
      <c r="FU1781"/>
      <c r="FV1781"/>
      <c r="FW1781"/>
      <c r="FX1781"/>
      <c r="FY1781"/>
      <c r="FZ1781"/>
      <c r="GA1781"/>
      <c r="GB1781"/>
      <c r="GC1781"/>
      <c r="GD1781"/>
      <c r="GE1781"/>
      <c r="GF1781"/>
      <c r="GG1781"/>
    </row>
    <row r="1782" spans="1:189" x14ac:dyDescent="0.3">
      <c r="A1782" s="18" t="s">
        <v>1520</v>
      </c>
      <c r="B1782" s="29">
        <v>200.93</v>
      </c>
      <c r="C1782" s="29">
        <v>1</v>
      </c>
      <c r="D1782" s="29"/>
      <c r="E1782" s="29"/>
      <c r="F1782" s="29">
        <v>200.93</v>
      </c>
      <c r="G1782" s="29">
        <v>1</v>
      </c>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c r="DY1782"/>
      <c r="DZ1782"/>
      <c r="EA1782"/>
      <c r="EB1782"/>
      <c r="EC1782"/>
      <c r="ED1782"/>
      <c r="EE1782"/>
      <c r="EF1782"/>
      <c r="EG1782"/>
      <c r="EH1782"/>
      <c r="EI1782"/>
      <c r="EJ1782"/>
      <c r="EK1782"/>
      <c r="EL1782"/>
      <c r="EM1782"/>
      <c r="EN1782"/>
      <c r="EO1782"/>
      <c r="EP1782"/>
      <c r="EQ1782"/>
      <c r="ER1782"/>
      <c r="ES1782"/>
      <c r="ET1782"/>
      <c r="EU1782"/>
      <c r="EV1782"/>
      <c r="EW1782"/>
      <c r="EX1782"/>
      <c r="EY1782"/>
      <c r="EZ1782"/>
      <c r="FA1782"/>
      <c r="FB1782"/>
      <c r="FC1782"/>
      <c r="FD1782"/>
      <c r="FE1782"/>
      <c r="FF1782"/>
      <c r="FG1782"/>
      <c r="FH1782"/>
      <c r="FI1782"/>
      <c r="FJ1782"/>
      <c r="FK1782"/>
      <c r="FL1782"/>
      <c r="FM1782"/>
      <c r="FN1782"/>
      <c r="FO1782"/>
      <c r="FP1782"/>
      <c r="FQ1782"/>
      <c r="FR1782"/>
      <c r="FS1782"/>
      <c r="FT1782"/>
      <c r="FU1782"/>
      <c r="FV1782"/>
      <c r="FW1782"/>
      <c r="FX1782"/>
      <c r="FY1782"/>
      <c r="FZ1782"/>
      <c r="GA1782"/>
      <c r="GB1782"/>
      <c r="GC1782"/>
      <c r="GD1782"/>
      <c r="GE1782"/>
      <c r="GF1782"/>
      <c r="GG1782"/>
    </row>
    <row r="1783" spans="1:189" x14ac:dyDescent="0.3">
      <c r="A1783" s="18" t="s">
        <v>1596</v>
      </c>
      <c r="B1783" s="29">
        <v>200.93</v>
      </c>
      <c r="C1783" s="29">
        <v>1</v>
      </c>
      <c r="D1783" s="29"/>
      <c r="E1783" s="29"/>
      <c r="F1783" s="29">
        <v>200.93</v>
      </c>
      <c r="G1783" s="29">
        <v>1</v>
      </c>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c r="DY1783"/>
      <c r="DZ1783"/>
      <c r="EA1783"/>
      <c r="EB1783"/>
      <c r="EC1783"/>
      <c r="ED1783"/>
      <c r="EE1783"/>
      <c r="EF1783"/>
      <c r="EG1783"/>
      <c r="EH1783"/>
      <c r="EI1783"/>
      <c r="EJ1783"/>
      <c r="EK1783"/>
      <c r="EL1783"/>
      <c r="EM1783"/>
      <c r="EN1783"/>
      <c r="EO1783"/>
      <c r="EP1783"/>
      <c r="EQ1783"/>
      <c r="ER1783"/>
      <c r="ES1783"/>
      <c r="ET1783"/>
      <c r="EU1783"/>
      <c r="EV1783"/>
      <c r="EW1783"/>
      <c r="EX1783"/>
      <c r="EY1783"/>
      <c r="EZ1783"/>
      <c r="FA1783"/>
      <c r="FB1783"/>
      <c r="FC1783"/>
      <c r="FD1783"/>
      <c r="FE1783"/>
      <c r="FF1783"/>
      <c r="FG1783"/>
      <c r="FH1783"/>
      <c r="FI1783"/>
      <c r="FJ1783"/>
      <c r="FK1783"/>
      <c r="FL1783"/>
      <c r="FM1783"/>
      <c r="FN1783"/>
      <c r="FO1783"/>
      <c r="FP1783"/>
      <c r="FQ1783"/>
      <c r="FR1783"/>
      <c r="FS1783"/>
      <c r="FT1783"/>
      <c r="FU1783"/>
      <c r="FV1783"/>
      <c r="FW1783"/>
      <c r="FX1783"/>
      <c r="FY1783"/>
      <c r="FZ1783"/>
      <c r="GA1783"/>
      <c r="GB1783"/>
      <c r="GC1783"/>
      <c r="GD1783"/>
      <c r="GE1783"/>
      <c r="GF1783"/>
      <c r="GG1783"/>
    </row>
    <row r="1784" spans="1:189" x14ac:dyDescent="0.3">
      <c r="A1784" s="18" t="s">
        <v>2424</v>
      </c>
      <c r="B1784" s="29"/>
      <c r="C1784" s="29"/>
      <c r="D1784" s="29">
        <v>200.93</v>
      </c>
      <c r="E1784" s="29">
        <v>1</v>
      </c>
      <c r="F1784" s="29">
        <v>200.93</v>
      </c>
      <c r="G1784" s="29">
        <v>1</v>
      </c>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c r="DY1784"/>
      <c r="DZ1784"/>
      <c r="EA1784"/>
      <c r="EB1784"/>
      <c r="EC1784"/>
      <c r="ED1784"/>
      <c r="EE1784"/>
      <c r="EF1784"/>
      <c r="EG1784"/>
      <c r="EH1784"/>
      <c r="EI1784"/>
      <c r="EJ1784"/>
      <c r="EK1784"/>
      <c r="EL1784"/>
      <c r="EM1784"/>
      <c r="EN1784"/>
      <c r="EO1784"/>
      <c r="EP1784"/>
      <c r="EQ1784"/>
      <c r="ER1784"/>
      <c r="ES1784"/>
      <c r="ET1784"/>
      <c r="EU1784"/>
      <c r="EV1784"/>
      <c r="EW1784"/>
      <c r="EX1784"/>
      <c r="EY1784"/>
      <c r="EZ1784"/>
      <c r="FA1784"/>
      <c r="FB1784"/>
      <c r="FC1784"/>
      <c r="FD1784"/>
      <c r="FE1784"/>
      <c r="FF1784"/>
      <c r="FG1784"/>
      <c r="FH1784"/>
      <c r="FI1784"/>
      <c r="FJ1784"/>
      <c r="FK1784"/>
      <c r="FL1784"/>
      <c r="FM1784"/>
      <c r="FN1784"/>
      <c r="FO1784"/>
      <c r="FP1784"/>
      <c r="FQ1784"/>
      <c r="FR1784"/>
      <c r="FS1784"/>
      <c r="FT1784"/>
      <c r="FU1784"/>
      <c r="FV1784"/>
      <c r="FW1784"/>
      <c r="FX1784"/>
      <c r="FY1784"/>
      <c r="FZ1784"/>
      <c r="GA1784"/>
      <c r="GB1784"/>
      <c r="GC1784"/>
      <c r="GD1784"/>
      <c r="GE1784"/>
      <c r="GF1784"/>
      <c r="GG1784"/>
    </row>
    <row r="1785" spans="1:189" x14ac:dyDescent="0.3">
      <c r="A1785" s="18" t="s">
        <v>1548</v>
      </c>
      <c r="B1785" s="29">
        <v>200.93</v>
      </c>
      <c r="C1785" s="29">
        <v>1</v>
      </c>
      <c r="D1785" s="29"/>
      <c r="E1785" s="29"/>
      <c r="F1785" s="29">
        <v>200.93</v>
      </c>
      <c r="G1785" s="29">
        <v>1</v>
      </c>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c r="DY1785"/>
      <c r="DZ1785"/>
      <c r="EA1785"/>
      <c r="EB1785"/>
      <c r="EC1785"/>
      <c r="ED1785"/>
      <c r="EE1785"/>
      <c r="EF1785"/>
      <c r="EG1785"/>
      <c r="EH1785"/>
      <c r="EI1785"/>
      <c r="EJ1785"/>
      <c r="EK1785"/>
      <c r="EL1785"/>
      <c r="EM1785"/>
      <c r="EN1785"/>
      <c r="EO1785"/>
      <c r="EP1785"/>
      <c r="EQ1785"/>
      <c r="ER1785"/>
      <c r="ES1785"/>
      <c r="ET1785"/>
      <c r="EU1785"/>
      <c r="EV1785"/>
      <c r="EW1785"/>
      <c r="EX1785"/>
      <c r="EY1785"/>
      <c r="EZ1785"/>
      <c r="FA1785"/>
      <c r="FB1785"/>
      <c r="FC1785"/>
      <c r="FD1785"/>
      <c r="FE1785"/>
      <c r="FF1785"/>
      <c r="FG1785"/>
      <c r="FH1785"/>
      <c r="FI1785"/>
      <c r="FJ1785"/>
      <c r="FK1785"/>
      <c r="FL1785"/>
      <c r="FM1785"/>
      <c r="FN1785"/>
      <c r="FO1785"/>
      <c r="FP1785"/>
      <c r="FQ1785"/>
      <c r="FR1785"/>
      <c r="FS1785"/>
      <c r="FT1785"/>
      <c r="FU1785"/>
      <c r="FV1785"/>
      <c r="FW1785"/>
      <c r="FX1785"/>
      <c r="FY1785"/>
      <c r="FZ1785"/>
      <c r="GA1785"/>
      <c r="GB1785"/>
      <c r="GC1785"/>
      <c r="GD1785"/>
      <c r="GE1785"/>
      <c r="GF1785"/>
      <c r="GG1785"/>
    </row>
    <row r="1786" spans="1:189" x14ac:dyDescent="0.3">
      <c r="A1786" s="18" t="s">
        <v>5526</v>
      </c>
      <c r="B1786" s="29"/>
      <c r="C1786" s="29"/>
      <c r="D1786" s="29">
        <v>200.93</v>
      </c>
      <c r="E1786" s="29">
        <v>1</v>
      </c>
      <c r="F1786" s="29">
        <v>200.93</v>
      </c>
      <c r="G1786" s="29">
        <v>1</v>
      </c>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c r="DY1786"/>
      <c r="DZ1786"/>
      <c r="EA1786"/>
      <c r="EB1786"/>
      <c r="EC1786"/>
      <c r="ED1786"/>
      <c r="EE1786"/>
      <c r="EF1786"/>
      <c r="EG1786"/>
      <c r="EH1786"/>
      <c r="EI1786"/>
      <c r="EJ1786"/>
      <c r="EK1786"/>
      <c r="EL1786"/>
      <c r="EM1786"/>
      <c r="EN1786"/>
      <c r="EO1786"/>
      <c r="EP1786"/>
      <c r="EQ1786"/>
      <c r="ER1786"/>
      <c r="ES1786"/>
      <c r="ET1786"/>
      <c r="EU1786"/>
      <c r="EV1786"/>
      <c r="EW1786"/>
      <c r="EX1786"/>
      <c r="EY1786"/>
      <c r="EZ1786"/>
      <c r="FA1786"/>
      <c r="FB1786"/>
      <c r="FC1786"/>
      <c r="FD1786"/>
      <c r="FE1786"/>
      <c r="FF1786"/>
      <c r="FG1786"/>
      <c r="FH1786"/>
      <c r="FI1786"/>
      <c r="FJ1786"/>
      <c r="FK1786"/>
      <c r="FL1786"/>
      <c r="FM1786"/>
      <c r="FN1786"/>
      <c r="FO1786"/>
      <c r="FP1786"/>
      <c r="FQ1786"/>
      <c r="FR1786"/>
      <c r="FS1786"/>
      <c r="FT1786"/>
      <c r="FU1786"/>
      <c r="FV1786"/>
      <c r="FW1786"/>
      <c r="FX1786"/>
      <c r="FY1786"/>
      <c r="FZ1786"/>
      <c r="GA1786"/>
      <c r="GB1786"/>
      <c r="GC1786"/>
      <c r="GD1786"/>
      <c r="GE1786"/>
      <c r="GF1786"/>
      <c r="GG1786"/>
    </row>
    <row r="1787" spans="1:189" x14ac:dyDescent="0.3">
      <c r="A1787" s="18" t="s">
        <v>5309</v>
      </c>
      <c r="B1787" s="29"/>
      <c r="C1787" s="29"/>
      <c r="D1787" s="29">
        <v>200.93</v>
      </c>
      <c r="E1787" s="29">
        <v>1</v>
      </c>
      <c r="F1787" s="29">
        <v>200.93</v>
      </c>
      <c r="G1787" s="29">
        <v>1</v>
      </c>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c r="DY1787"/>
      <c r="DZ1787"/>
      <c r="EA1787"/>
      <c r="EB1787"/>
      <c r="EC1787"/>
      <c r="ED1787"/>
      <c r="EE1787"/>
      <c r="EF1787"/>
      <c r="EG1787"/>
      <c r="EH1787"/>
      <c r="EI1787"/>
      <c r="EJ1787"/>
      <c r="EK1787"/>
      <c r="EL1787"/>
      <c r="EM1787"/>
      <c r="EN1787"/>
      <c r="EO1787"/>
      <c r="EP1787"/>
      <c r="EQ1787"/>
      <c r="ER1787"/>
      <c r="ES1787"/>
      <c r="ET1787"/>
      <c r="EU1787"/>
      <c r="EV1787"/>
      <c r="EW1787"/>
      <c r="EX1787"/>
      <c r="EY1787"/>
      <c r="EZ1787"/>
      <c r="FA1787"/>
      <c r="FB1787"/>
      <c r="FC1787"/>
      <c r="FD1787"/>
      <c r="FE1787"/>
      <c r="FF1787"/>
      <c r="FG1787"/>
      <c r="FH1787"/>
      <c r="FI1787"/>
      <c r="FJ1787"/>
      <c r="FK1787"/>
      <c r="FL1787"/>
      <c r="FM1787"/>
      <c r="FN1787"/>
      <c r="FO1787"/>
      <c r="FP1787"/>
      <c r="FQ1787"/>
      <c r="FR1787"/>
      <c r="FS1787"/>
      <c r="FT1787"/>
      <c r="FU1787"/>
      <c r="FV1787"/>
      <c r="FW1787"/>
      <c r="FX1787"/>
      <c r="FY1787"/>
      <c r="FZ1787"/>
      <c r="GA1787"/>
      <c r="GB1787"/>
      <c r="GC1787"/>
      <c r="GD1787"/>
      <c r="GE1787"/>
      <c r="GF1787"/>
      <c r="GG1787"/>
    </row>
    <row r="1788" spans="1:189" x14ac:dyDescent="0.3">
      <c r="A1788" s="18" t="s">
        <v>6246</v>
      </c>
      <c r="B1788" s="29"/>
      <c r="C1788" s="29"/>
      <c r="D1788" s="29">
        <v>200.26</v>
      </c>
      <c r="E1788" s="29">
        <v>1</v>
      </c>
      <c r="F1788" s="29">
        <v>200.26</v>
      </c>
      <c r="G1788" s="29">
        <v>1</v>
      </c>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c r="DY1788"/>
      <c r="DZ1788"/>
      <c r="EA1788"/>
      <c r="EB1788"/>
      <c r="EC1788"/>
      <c r="ED1788"/>
      <c r="EE1788"/>
      <c r="EF1788"/>
      <c r="EG1788"/>
      <c r="EH1788"/>
      <c r="EI1788"/>
      <c r="EJ1788"/>
      <c r="EK1788"/>
      <c r="EL1788"/>
      <c r="EM1788"/>
      <c r="EN1788"/>
      <c r="EO1788"/>
      <c r="EP1788"/>
      <c r="EQ1788"/>
      <c r="ER1788"/>
      <c r="ES1788"/>
      <c r="ET1788"/>
      <c r="EU1788"/>
      <c r="EV1788"/>
      <c r="EW1788"/>
      <c r="EX1788"/>
      <c r="EY1788"/>
      <c r="EZ1788"/>
      <c r="FA1788"/>
      <c r="FB1788"/>
      <c r="FC1788"/>
      <c r="FD1788"/>
      <c r="FE1788"/>
      <c r="FF1788"/>
      <c r="FG1788"/>
      <c r="FH1788"/>
      <c r="FI1788"/>
      <c r="FJ1788"/>
      <c r="FK1788"/>
      <c r="FL1788"/>
      <c r="FM1788"/>
      <c r="FN1788"/>
      <c r="FO1788"/>
      <c r="FP1788"/>
      <c r="FQ1788"/>
      <c r="FR1788"/>
      <c r="FS1788"/>
      <c r="FT1788"/>
      <c r="FU1788"/>
      <c r="FV1788"/>
      <c r="FW1788"/>
      <c r="FX1788"/>
      <c r="FY1788"/>
      <c r="FZ1788"/>
      <c r="GA1788"/>
      <c r="GB1788"/>
      <c r="GC1788"/>
      <c r="GD1788"/>
      <c r="GE1788"/>
      <c r="GF1788"/>
      <c r="GG1788"/>
    </row>
    <row r="1789" spans="1:189" x14ac:dyDescent="0.3">
      <c r="A1789" s="18" t="s">
        <v>4195</v>
      </c>
      <c r="B1789" s="29"/>
      <c r="C1789" s="29"/>
      <c r="D1789" s="29">
        <v>197.64999999999998</v>
      </c>
      <c r="E1789" s="29">
        <v>1</v>
      </c>
      <c r="F1789" s="29">
        <v>197.64999999999998</v>
      </c>
      <c r="G1789" s="29">
        <v>1</v>
      </c>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c r="DY1789"/>
      <c r="DZ1789"/>
      <c r="EA1789"/>
      <c r="EB1789"/>
      <c r="EC1789"/>
      <c r="ED1789"/>
      <c r="EE1789"/>
      <c r="EF1789"/>
      <c r="EG1789"/>
      <c r="EH1789"/>
      <c r="EI1789"/>
      <c r="EJ1789"/>
      <c r="EK1789"/>
      <c r="EL1789"/>
      <c r="EM1789"/>
      <c r="EN1789"/>
      <c r="EO1789"/>
      <c r="EP1789"/>
      <c r="EQ1789"/>
      <c r="ER1789"/>
      <c r="ES1789"/>
      <c r="ET1789"/>
      <c r="EU1789"/>
      <c r="EV1789"/>
      <c r="EW1789"/>
      <c r="EX1789"/>
      <c r="EY1789"/>
      <c r="EZ1789"/>
      <c r="FA1789"/>
      <c r="FB1789"/>
      <c r="FC1789"/>
      <c r="FD1789"/>
      <c r="FE1789"/>
      <c r="FF1789"/>
      <c r="FG1789"/>
      <c r="FH1789"/>
      <c r="FI1789"/>
      <c r="FJ1789"/>
      <c r="FK1789"/>
      <c r="FL1789"/>
      <c r="FM1789"/>
      <c r="FN1789"/>
      <c r="FO1789"/>
      <c r="FP1789"/>
      <c r="FQ1789"/>
      <c r="FR1789"/>
      <c r="FS1789"/>
      <c r="FT1789"/>
      <c r="FU1789"/>
      <c r="FV1789"/>
      <c r="FW1789"/>
      <c r="FX1789"/>
      <c r="FY1789"/>
      <c r="FZ1789"/>
      <c r="GA1789"/>
      <c r="GB1789"/>
      <c r="GC1789"/>
      <c r="GD1789"/>
      <c r="GE1789"/>
      <c r="GF1789"/>
      <c r="GG1789"/>
    </row>
    <row r="1790" spans="1:189" x14ac:dyDescent="0.3">
      <c r="A1790" s="18" t="s">
        <v>2608</v>
      </c>
      <c r="B1790" s="29"/>
      <c r="C1790" s="29"/>
      <c r="D1790" s="29">
        <v>197.64999999999998</v>
      </c>
      <c r="E1790" s="29">
        <v>1</v>
      </c>
      <c r="F1790" s="29">
        <v>197.64999999999998</v>
      </c>
      <c r="G1790" s="29">
        <v>1</v>
      </c>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c r="DY1790"/>
      <c r="DZ1790"/>
      <c r="EA1790"/>
      <c r="EB1790"/>
      <c r="EC1790"/>
      <c r="ED1790"/>
      <c r="EE1790"/>
      <c r="EF1790"/>
      <c r="EG1790"/>
      <c r="EH1790"/>
      <c r="EI1790"/>
      <c r="EJ1790"/>
      <c r="EK1790"/>
      <c r="EL1790"/>
      <c r="EM1790"/>
      <c r="EN1790"/>
      <c r="EO1790"/>
      <c r="EP1790"/>
      <c r="EQ1790"/>
      <c r="ER1790"/>
      <c r="ES1790"/>
      <c r="ET1790"/>
      <c r="EU1790"/>
      <c r="EV1790"/>
      <c r="EW1790"/>
      <c r="EX1790"/>
      <c r="EY1790"/>
      <c r="EZ1790"/>
      <c r="FA1790"/>
      <c r="FB1790"/>
      <c r="FC1790"/>
      <c r="FD1790"/>
      <c r="FE1790"/>
      <c r="FF1790"/>
      <c r="FG1790"/>
      <c r="FH1790"/>
      <c r="FI1790"/>
      <c r="FJ1790"/>
      <c r="FK1790"/>
      <c r="FL1790"/>
      <c r="FM1790"/>
      <c r="FN1790"/>
      <c r="FO1790"/>
      <c r="FP1790"/>
      <c r="FQ1790"/>
      <c r="FR1790"/>
      <c r="FS1790"/>
      <c r="FT1790"/>
      <c r="FU1790"/>
      <c r="FV1790"/>
      <c r="FW1790"/>
      <c r="FX1790"/>
      <c r="FY1790"/>
      <c r="FZ1790"/>
      <c r="GA1790"/>
      <c r="GB1790"/>
      <c r="GC1790"/>
      <c r="GD1790"/>
      <c r="GE1790"/>
      <c r="GF1790"/>
      <c r="GG1790"/>
    </row>
    <row r="1791" spans="1:189" x14ac:dyDescent="0.3">
      <c r="A1791" s="18" t="s">
        <v>2951</v>
      </c>
      <c r="B1791" s="29"/>
      <c r="C1791" s="29"/>
      <c r="D1791" s="29">
        <v>197.64999999999998</v>
      </c>
      <c r="E1791" s="29">
        <v>1</v>
      </c>
      <c r="F1791" s="29">
        <v>197.64999999999998</v>
      </c>
      <c r="G1791" s="29">
        <v>1</v>
      </c>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c r="DY1791"/>
      <c r="DZ1791"/>
      <c r="EA1791"/>
      <c r="EB1791"/>
      <c r="EC1791"/>
      <c r="ED1791"/>
      <c r="EE1791"/>
      <c r="EF1791"/>
      <c r="EG1791"/>
      <c r="EH1791"/>
      <c r="EI1791"/>
      <c r="EJ1791"/>
      <c r="EK1791"/>
      <c r="EL1791"/>
      <c r="EM1791"/>
      <c r="EN1791"/>
      <c r="EO1791"/>
      <c r="EP1791"/>
      <c r="EQ1791"/>
      <c r="ER1791"/>
      <c r="ES1791"/>
      <c r="ET1791"/>
      <c r="EU1791"/>
      <c r="EV1791"/>
      <c r="EW1791"/>
      <c r="EX1791"/>
      <c r="EY1791"/>
      <c r="EZ1791"/>
      <c r="FA1791"/>
      <c r="FB1791"/>
      <c r="FC1791"/>
      <c r="FD1791"/>
      <c r="FE1791"/>
      <c r="FF1791"/>
      <c r="FG1791"/>
      <c r="FH1791"/>
      <c r="FI1791"/>
      <c r="FJ1791"/>
      <c r="FK1791"/>
      <c r="FL1791"/>
      <c r="FM1791"/>
      <c r="FN1791"/>
      <c r="FO1791"/>
      <c r="FP1791"/>
      <c r="FQ1791"/>
      <c r="FR1791"/>
      <c r="FS1791"/>
      <c r="FT1791"/>
      <c r="FU1791"/>
      <c r="FV1791"/>
      <c r="FW1791"/>
      <c r="FX1791"/>
      <c r="FY1791"/>
      <c r="FZ1791"/>
      <c r="GA1791"/>
      <c r="GB1791"/>
      <c r="GC1791"/>
      <c r="GD1791"/>
      <c r="GE1791"/>
      <c r="GF1791"/>
      <c r="GG1791"/>
    </row>
    <row r="1792" spans="1:189" x14ac:dyDescent="0.3">
      <c r="A1792" s="18" t="s">
        <v>3461</v>
      </c>
      <c r="B1792" s="29"/>
      <c r="C1792" s="29"/>
      <c r="D1792" s="29">
        <v>197.64999999999998</v>
      </c>
      <c r="E1792" s="29">
        <v>1</v>
      </c>
      <c r="F1792" s="29">
        <v>197.64999999999998</v>
      </c>
      <c r="G1792" s="29">
        <v>1</v>
      </c>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c r="DY1792"/>
      <c r="DZ1792"/>
      <c r="EA1792"/>
      <c r="EB1792"/>
      <c r="EC1792"/>
      <c r="ED1792"/>
      <c r="EE1792"/>
      <c r="EF1792"/>
      <c r="EG1792"/>
      <c r="EH1792"/>
      <c r="EI1792"/>
      <c r="EJ1792"/>
      <c r="EK1792"/>
      <c r="EL1792"/>
      <c r="EM1792"/>
      <c r="EN1792"/>
      <c r="EO1792"/>
      <c r="EP1792"/>
      <c r="EQ1792"/>
      <c r="ER1792"/>
      <c r="ES1792"/>
      <c r="ET1792"/>
      <c r="EU1792"/>
      <c r="EV1792"/>
      <c r="EW1792"/>
      <c r="EX1792"/>
      <c r="EY1792"/>
      <c r="EZ1792"/>
      <c r="FA1792"/>
      <c r="FB1792"/>
      <c r="FC1792"/>
      <c r="FD1792"/>
      <c r="FE1792"/>
      <c r="FF1792"/>
      <c r="FG1792"/>
      <c r="FH1792"/>
      <c r="FI1792"/>
      <c r="FJ1792"/>
      <c r="FK1792"/>
      <c r="FL1792"/>
      <c r="FM1792"/>
      <c r="FN1792"/>
      <c r="FO1792"/>
      <c r="FP1792"/>
      <c r="FQ1792"/>
      <c r="FR1792"/>
      <c r="FS1792"/>
      <c r="FT1792"/>
      <c r="FU1792"/>
      <c r="FV1792"/>
      <c r="FW1792"/>
      <c r="FX1792"/>
      <c r="FY1792"/>
      <c r="FZ1792"/>
      <c r="GA1792"/>
      <c r="GB1792"/>
      <c r="GC1792"/>
      <c r="GD1792"/>
      <c r="GE1792"/>
      <c r="GF1792"/>
      <c r="GG1792"/>
    </row>
    <row r="1793" spans="1:189" x14ac:dyDescent="0.3">
      <c r="A1793" s="18" t="s">
        <v>1138</v>
      </c>
      <c r="B1793" s="29">
        <v>197.64999999999998</v>
      </c>
      <c r="C1793" s="29">
        <v>1</v>
      </c>
      <c r="D1793" s="29"/>
      <c r="E1793" s="29"/>
      <c r="F1793" s="29">
        <v>197.64999999999998</v>
      </c>
      <c r="G1793" s="29">
        <v>1</v>
      </c>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c r="DY1793"/>
      <c r="DZ1793"/>
      <c r="EA1793"/>
      <c r="EB1793"/>
      <c r="EC1793"/>
      <c r="ED1793"/>
      <c r="EE1793"/>
      <c r="EF1793"/>
      <c r="EG1793"/>
      <c r="EH1793"/>
      <c r="EI1793"/>
      <c r="EJ1793"/>
      <c r="EK1793"/>
      <c r="EL1793"/>
      <c r="EM1793"/>
      <c r="EN1793"/>
      <c r="EO1793"/>
      <c r="EP1793"/>
      <c r="EQ1793"/>
      <c r="ER1793"/>
      <c r="ES1793"/>
      <c r="ET1793"/>
      <c r="EU1793"/>
      <c r="EV1793"/>
      <c r="EW1793"/>
      <c r="EX1793"/>
      <c r="EY1793"/>
      <c r="EZ1793"/>
      <c r="FA1793"/>
      <c r="FB1793"/>
      <c r="FC1793"/>
      <c r="FD1793"/>
      <c r="FE1793"/>
      <c r="FF1793"/>
      <c r="FG1793"/>
      <c r="FH1793"/>
      <c r="FI1793"/>
      <c r="FJ1793"/>
      <c r="FK1793"/>
      <c r="FL1793"/>
      <c r="FM1793"/>
      <c r="FN1793"/>
      <c r="FO1793"/>
      <c r="FP1793"/>
      <c r="FQ1793"/>
      <c r="FR1793"/>
      <c r="FS1793"/>
      <c r="FT1793"/>
      <c r="FU1793"/>
      <c r="FV1793"/>
      <c r="FW1793"/>
      <c r="FX1793"/>
      <c r="FY1793"/>
      <c r="FZ1793"/>
      <c r="GA1793"/>
      <c r="GB1793"/>
      <c r="GC1793"/>
      <c r="GD1793"/>
      <c r="GE1793"/>
      <c r="GF1793"/>
      <c r="GG1793"/>
    </row>
    <row r="1794" spans="1:189" x14ac:dyDescent="0.3">
      <c r="A1794" s="18" t="s">
        <v>1120</v>
      </c>
      <c r="B1794" s="29">
        <v>197.64999999999998</v>
      </c>
      <c r="C1794" s="29">
        <v>1</v>
      </c>
      <c r="D1794" s="29"/>
      <c r="E1794" s="29"/>
      <c r="F1794" s="29">
        <v>197.64999999999998</v>
      </c>
      <c r="G1794" s="29">
        <v>1</v>
      </c>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c r="DY1794"/>
      <c r="DZ1794"/>
      <c r="EA1794"/>
      <c r="EB1794"/>
      <c r="EC1794"/>
      <c r="ED1794"/>
      <c r="EE1794"/>
      <c r="EF1794"/>
      <c r="EG1794"/>
      <c r="EH1794"/>
      <c r="EI1794"/>
      <c r="EJ1794"/>
      <c r="EK1794"/>
      <c r="EL1794"/>
      <c r="EM1794"/>
      <c r="EN1794"/>
      <c r="EO1794"/>
      <c r="EP1794"/>
      <c r="EQ1794"/>
      <c r="ER1794"/>
      <c r="ES1794"/>
      <c r="ET1794"/>
      <c r="EU1794"/>
      <c r="EV1794"/>
      <c r="EW1794"/>
      <c r="EX1794"/>
      <c r="EY1794"/>
      <c r="EZ1794"/>
      <c r="FA1794"/>
      <c r="FB1794"/>
      <c r="FC1794"/>
      <c r="FD1794"/>
      <c r="FE1794"/>
      <c r="FF1794"/>
      <c r="FG1794"/>
      <c r="FH1794"/>
      <c r="FI1794"/>
      <c r="FJ1794"/>
      <c r="FK1794"/>
      <c r="FL1794"/>
      <c r="FM1794"/>
      <c r="FN1794"/>
      <c r="FO1794"/>
      <c r="FP1794"/>
      <c r="FQ1794"/>
      <c r="FR1794"/>
      <c r="FS1794"/>
      <c r="FT1794"/>
      <c r="FU1794"/>
      <c r="FV1794"/>
      <c r="FW1794"/>
      <c r="FX1794"/>
      <c r="FY1794"/>
      <c r="FZ1794"/>
      <c r="GA1794"/>
      <c r="GB1794"/>
      <c r="GC1794"/>
      <c r="GD1794"/>
      <c r="GE1794"/>
      <c r="GF1794"/>
      <c r="GG1794"/>
    </row>
    <row r="1795" spans="1:189" x14ac:dyDescent="0.3">
      <c r="A1795" s="18" t="s">
        <v>4280</v>
      </c>
      <c r="B1795" s="29"/>
      <c r="C1795" s="29"/>
      <c r="D1795" s="29">
        <v>197.64999999999998</v>
      </c>
      <c r="E1795" s="29">
        <v>1</v>
      </c>
      <c r="F1795" s="29">
        <v>197.64999999999998</v>
      </c>
      <c r="G1795" s="29">
        <v>1</v>
      </c>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c r="DY1795"/>
      <c r="DZ1795"/>
      <c r="EA1795"/>
      <c r="EB1795"/>
      <c r="EC1795"/>
      <c r="ED1795"/>
      <c r="EE1795"/>
      <c r="EF1795"/>
      <c r="EG1795"/>
      <c r="EH1795"/>
      <c r="EI1795"/>
      <c r="EJ1795"/>
      <c r="EK1795"/>
      <c r="EL1795"/>
      <c r="EM1795"/>
      <c r="EN1795"/>
      <c r="EO1795"/>
      <c r="EP1795"/>
      <c r="EQ1795"/>
      <c r="ER1795"/>
      <c r="ES1795"/>
      <c r="ET1795"/>
      <c r="EU1795"/>
      <c r="EV1795"/>
      <c r="EW1795"/>
      <c r="EX1795"/>
      <c r="EY1795"/>
      <c r="EZ1795"/>
      <c r="FA1795"/>
      <c r="FB1795"/>
      <c r="FC1795"/>
      <c r="FD1795"/>
      <c r="FE1795"/>
      <c r="FF1795"/>
      <c r="FG1795"/>
      <c r="FH1795"/>
      <c r="FI1795"/>
      <c r="FJ1795"/>
      <c r="FK1795"/>
      <c r="FL1795"/>
      <c r="FM1795"/>
      <c r="FN1795"/>
      <c r="FO1795"/>
      <c r="FP1795"/>
      <c r="FQ1795"/>
      <c r="FR1795"/>
      <c r="FS1795"/>
      <c r="FT1795"/>
      <c r="FU1795"/>
      <c r="FV1795"/>
      <c r="FW1795"/>
      <c r="FX1795"/>
      <c r="FY1795"/>
      <c r="FZ1795"/>
      <c r="GA1795"/>
      <c r="GB1795"/>
      <c r="GC1795"/>
      <c r="GD1795"/>
      <c r="GE1795"/>
      <c r="GF1795"/>
      <c r="GG1795"/>
    </row>
    <row r="1796" spans="1:189" x14ac:dyDescent="0.3">
      <c r="A1796" s="18" t="s">
        <v>2404</v>
      </c>
      <c r="B1796" s="29"/>
      <c r="C1796" s="29"/>
      <c r="D1796" s="29">
        <v>197.64999999999998</v>
      </c>
      <c r="E1796" s="29">
        <v>1</v>
      </c>
      <c r="F1796" s="29">
        <v>197.64999999999998</v>
      </c>
      <c r="G1796" s="29">
        <v>1</v>
      </c>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c r="DY1796"/>
      <c r="DZ1796"/>
      <c r="EA1796"/>
      <c r="EB1796"/>
      <c r="EC1796"/>
      <c r="ED1796"/>
      <c r="EE1796"/>
      <c r="EF1796"/>
      <c r="EG1796"/>
      <c r="EH1796"/>
      <c r="EI1796"/>
      <c r="EJ1796"/>
      <c r="EK1796"/>
      <c r="EL1796"/>
      <c r="EM1796"/>
      <c r="EN1796"/>
      <c r="EO1796"/>
      <c r="EP1796"/>
      <c r="EQ1796"/>
      <c r="ER1796"/>
      <c r="ES1796"/>
      <c r="ET1796"/>
      <c r="EU1796"/>
      <c r="EV1796"/>
      <c r="EW1796"/>
      <c r="EX1796"/>
      <c r="EY1796"/>
      <c r="EZ1796"/>
      <c r="FA1796"/>
      <c r="FB1796"/>
      <c r="FC1796"/>
      <c r="FD1796"/>
      <c r="FE1796"/>
      <c r="FF1796"/>
      <c r="FG1796"/>
      <c r="FH1796"/>
      <c r="FI1796"/>
      <c r="FJ1796"/>
      <c r="FK1796"/>
      <c r="FL1796"/>
      <c r="FM1796"/>
      <c r="FN1796"/>
      <c r="FO1796"/>
      <c r="FP1796"/>
      <c r="FQ1796"/>
      <c r="FR1796"/>
      <c r="FS1796"/>
      <c r="FT1796"/>
      <c r="FU1796"/>
      <c r="FV1796"/>
      <c r="FW1796"/>
      <c r="FX1796"/>
      <c r="FY1796"/>
      <c r="FZ1796"/>
      <c r="GA1796"/>
      <c r="GB1796"/>
      <c r="GC1796"/>
      <c r="GD1796"/>
      <c r="GE1796"/>
      <c r="GF1796"/>
      <c r="GG1796"/>
    </row>
    <row r="1797" spans="1:189" x14ac:dyDescent="0.3">
      <c r="A1797" s="18" t="s">
        <v>1539</v>
      </c>
      <c r="B1797" s="29">
        <v>197.64999999999998</v>
      </c>
      <c r="C1797" s="29">
        <v>1</v>
      </c>
      <c r="D1797" s="29"/>
      <c r="E1797" s="29"/>
      <c r="F1797" s="29">
        <v>197.64999999999998</v>
      </c>
      <c r="G1797" s="29">
        <v>1</v>
      </c>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c r="DY1797"/>
      <c r="DZ1797"/>
      <c r="EA1797"/>
      <c r="EB1797"/>
      <c r="EC1797"/>
      <c r="ED1797"/>
      <c r="EE1797"/>
      <c r="EF1797"/>
      <c r="EG1797"/>
      <c r="EH1797"/>
      <c r="EI1797"/>
      <c r="EJ1797"/>
      <c r="EK1797"/>
      <c r="EL1797"/>
      <c r="EM1797"/>
      <c r="EN1797"/>
      <c r="EO1797"/>
      <c r="EP1797"/>
      <c r="EQ1797"/>
      <c r="ER1797"/>
      <c r="ES1797"/>
      <c r="ET1797"/>
      <c r="EU1797"/>
      <c r="EV1797"/>
      <c r="EW1797"/>
      <c r="EX1797"/>
      <c r="EY1797"/>
      <c r="EZ1797"/>
      <c r="FA1797"/>
      <c r="FB1797"/>
      <c r="FC1797"/>
      <c r="FD1797"/>
      <c r="FE1797"/>
      <c r="FF1797"/>
      <c r="FG1797"/>
      <c r="FH1797"/>
      <c r="FI1797"/>
      <c r="FJ1797"/>
      <c r="FK1797"/>
      <c r="FL1797"/>
      <c r="FM1797"/>
      <c r="FN1797"/>
      <c r="FO1797"/>
      <c r="FP1797"/>
      <c r="FQ1797"/>
      <c r="FR1797"/>
      <c r="FS1797"/>
      <c r="FT1797"/>
      <c r="FU1797"/>
      <c r="FV1797"/>
      <c r="FW1797"/>
      <c r="FX1797"/>
      <c r="FY1797"/>
      <c r="FZ1797"/>
      <c r="GA1797"/>
      <c r="GB1797"/>
      <c r="GC1797"/>
      <c r="GD1797"/>
      <c r="GE1797"/>
      <c r="GF1797"/>
      <c r="GG1797"/>
    </row>
    <row r="1798" spans="1:189" x14ac:dyDescent="0.3">
      <c r="A1798" s="18" t="s">
        <v>5217</v>
      </c>
      <c r="B1798" s="29"/>
      <c r="C1798" s="29"/>
      <c r="D1798" s="29">
        <v>197.64999999999998</v>
      </c>
      <c r="E1798" s="29">
        <v>1</v>
      </c>
      <c r="F1798" s="29">
        <v>197.64999999999998</v>
      </c>
      <c r="G1798" s="29">
        <v>1</v>
      </c>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c r="DY1798"/>
      <c r="DZ1798"/>
      <c r="EA1798"/>
      <c r="EB1798"/>
      <c r="EC1798"/>
      <c r="ED1798"/>
      <c r="EE1798"/>
      <c r="EF1798"/>
      <c r="EG1798"/>
      <c r="EH1798"/>
      <c r="EI1798"/>
      <c r="EJ1798"/>
      <c r="EK1798"/>
      <c r="EL1798"/>
      <c r="EM1798"/>
      <c r="EN1798"/>
      <c r="EO1798"/>
      <c r="EP1798"/>
      <c r="EQ1798"/>
      <c r="ER1798"/>
      <c r="ES1798"/>
      <c r="ET1798"/>
      <c r="EU1798"/>
      <c r="EV1798"/>
      <c r="EW1798"/>
      <c r="EX1798"/>
      <c r="EY1798"/>
      <c r="EZ1798"/>
      <c r="FA1798"/>
      <c r="FB1798"/>
      <c r="FC1798"/>
      <c r="FD1798"/>
      <c r="FE1798"/>
      <c r="FF1798"/>
      <c r="FG1798"/>
      <c r="FH1798"/>
      <c r="FI1798"/>
      <c r="FJ1798"/>
      <c r="FK1798"/>
      <c r="FL1798"/>
      <c r="FM1798"/>
      <c r="FN1798"/>
      <c r="FO1798"/>
      <c r="FP1798"/>
      <c r="FQ1798"/>
      <c r="FR1798"/>
      <c r="FS1798"/>
      <c r="FT1798"/>
      <c r="FU1798"/>
      <c r="FV1798"/>
      <c r="FW1798"/>
      <c r="FX1798"/>
      <c r="FY1798"/>
      <c r="FZ1798"/>
      <c r="GA1798"/>
      <c r="GB1798"/>
      <c r="GC1798"/>
      <c r="GD1798"/>
      <c r="GE1798"/>
      <c r="GF1798"/>
      <c r="GG1798"/>
    </row>
    <row r="1799" spans="1:189" x14ac:dyDescent="0.3">
      <c r="A1799" s="18" t="s">
        <v>3119</v>
      </c>
      <c r="B1799" s="29"/>
      <c r="C1799" s="29"/>
      <c r="D1799" s="29">
        <v>196.8</v>
      </c>
      <c r="E1799" s="29">
        <v>1</v>
      </c>
      <c r="F1799" s="29">
        <v>196.8</v>
      </c>
      <c r="G1799" s="29">
        <v>1</v>
      </c>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c r="DY1799"/>
      <c r="DZ1799"/>
      <c r="EA1799"/>
      <c r="EB1799"/>
      <c r="EC1799"/>
      <c r="ED1799"/>
      <c r="EE1799"/>
      <c r="EF1799"/>
      <c r="EG1799"/>
      <c r="EH1799"/>
      <c r="EI1799"/>
      <c r="EJ1799"/>
      <c r="EK1799"/>
      <c r="EL1799"/>
      <c r="EM1799"/>
      <c r="EN1799"/>
      <c r="EO1799"/>
      <c r="EP1799"/>
      <c r="EQ1799"/>
      <c r="ER1799"/>
      <c r="ES1799"/>
      <c r="ET1799"/>
      <c r="EU1799"/>
      <c r="EV1799"/>
      <c r="EW1799"/>
      <c r="EX1799"/>
      <c r="EY1799"/>
      <c r="EZ1799"/>
      <c r="FA1799"/>
      <c r="FB1799"/>
      <c r="FC1799"/>
      <c r="FD1799"/>
      <c r="FE1799"/>
      <c r="FF1799"/>
      <c r="FG1799"/>
      <c r="FH1799"/>
      <c r="FI1799"/>
      <c r="FJ1799"/>
      <c r="FK1799"/>
      <c r="FL1799"/>
      <c r="FM1799"/>
      <c r="FN1799"/>
      <c r="FO1799"/>
      <c r="FP1799"/>
      <c r="FQ1799"/>
      <c r="FR1799"/>
      <c r="FS1799"/>
      <c r="FT1799"/>
      <c r="FU1799"/>
      <c r="FV1799"/>
      <c r="FW1799"/>
      <c r="FX1799"/>
      <c r="FY1799"/>
      <c r="FZ1799"/>
      <c r="GA1799"/>
      <c r="GB1799"/>
      <c r="GC1799"/>
      <c r="GD1799"/>
      <c r="GE1799"/>
      <c r="GF1799"/>
      <c r="GG1799"/>
    </row>
    <row r="1800" spans="1:189" x14ac:dyDescent="0.3">
      <c r="A1800" s="18" t="s">
        <v>4250</v>
      </c>
      <c r="B1800" s="29"/>
      <c r="C1800" s="29"/>
      <c r="D1800" s="29">
        <v>196.8</v>
      </c>
      <c r="E1800" s="29">
        <v>1</v>
      </c>
      <c r="F1800" s="29">
        <v>196.8</v>
      </c>
      <c r="G1800" s="29">
        <v>1</v>
      </c>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c r="DY1800"/>
      <c r="DZ1800"/>
      <c r="EA1800"/>
      <c r="EB1800"/>
      <c r="EC1800"/>
      <c r="ED1800"/>
      <c r="EE1800"/>
      <c r="EF1800"/>
      <c r="EG1800"/>
      <c r="EH1800"/>
      <c r="EI1800"/>
      <c r="EJ1800"/>
      <c r="EK1800"/>
      <c r="EL1800"/>
      <c r="EM1800"/>
      <c r="EN1800"/>
      <c r="EO1800"/>
      <c r="EP1800"/>
      <c r="EQ1800"/>
      <c r="ER1800"/>
      <c r="ES1800"/>
      <c r="ET1800"/>
      <c r="EU1800"/>
      <c r="EV1800"/>
      <c r="EW1800"/>
      <c r="EX1800"/>
      <c r="EY1800"/>
      <c r="EZ1800"/>
      <c r="FA1800"/>
      <c r="FB1800"/>
      <c r="FC1800"/>
      <c r="FD1800"/>
      <c r="FE1800"/>
      <c r="FF1800"/>
      <c r="FG1800"/>
      <c r="FH1800"/>
      <c r="FI1800"/>
      <c r="FJ1800"/>
      <c r="FK1800"/>
      <c r="FL1800"/>
      <c r="FM1800"/>
      <c r="FN1800"/>
      <c r="FO1800"/>
      <c r="FP1800"/>
      <c r="FQ1800"/>
      <c r="FR1800"/>
      <c r="FS1800"/>
      <c r="FT1800"/>
      <c r="FU1800"/>
      <c r="FV1800"/>
      <c r="FW1800"/>
      <c r="FX1800"/>
      <c r="FY1800"/>
      <c r="FZ1800"/>
      <c r="GA1800"/>
      <c r="GB1800"/>
      <c r="GC1800"/>
      <c r="GD1800"/>
      <c r="GE1800"/>
      <c r="GF1800"/>
      <c r="GG1800"/>
    </row>
    <row r="1801" spans="1:189" x14ac:dyDescent="0.3">
      <c r="A1801" s="18" t="s">
        <v>3211</v>
      </c>
      <c r="B1801" s="29"/>
      <c r="C1801" s="29"/>
      <c r="D1801" s="29">
        <v>196.8</v>
      </c>
      <c r="E1801" s="29">
        <v>1</v>
      </c>
      <c r="F1801" s="29">
        <v>196.8</v>
      </c>
      <c r="G1801" s="29">
        <v>1</v>
      </c>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c r="DY1801"/>
      <c r="DZ1801"/>
      <c r="EA1801"/>
      <c r="EB1801"/>
      <c r="EC1801"/>
      <c r="ED1801"/>
      <c r="EE1801"/>
      <c r="EF1801"/>
      <c r="EG1801"/>
      <c r="EH1801"/>
      <c r="EI1801"/>
      <c r="EJ1801"/>
      <c r="EK1801"/>
      <c r="EL1801"/>
      <c r="EM1801"/>
      <c r="EN1801"/>
      <c r="EO1801"/>
      <c r="EP1801"/>
      <c r="EQ1801"/>
      <c r="ER1801"/>
      <c r="ES1801"/>
      <c r="ET1801"/>
      <c r="EU1801"/>
      <c r="EV1801"/>
      <c r="EW1801"/>
      <c r="EX1801"/>
      <c r="EY1801"/>
      <c r="EZ1801"/>
      <c r="FA1801"/>
      <c r="FB1801"/>
      <c r="FC1801"/>
      <c r="FD1801"/>
      <c r="FE1801"/>
      <c r="FF1801"/>
      <c r="FG1801"/>
      <c r="FH1801"/>
      <c r="FI1801"/>
      <c r="FJ1801"/>
      <c r="FK1801"/>
      <c r="FL1801"/>
      <c r="FM1801"/>
      <c r="FN1801"/>
      <c r="FO1801"/>
      <c r="FP1801"/>
      <c r="FQ1801"/>
      <c r="FR1801"/>
      <c r="FS1801"/>
      <c r="FT1801"/>
      <c r="FU1801"/>
      <c r="FV1801"/>
      <c r="FW1801"/>
      <c r="FX1801"/>
      <c r="FY1801"/>
      <c r="FZ1801"/>
      <c r="GA1801"/>
      <c r="GB1801"/>
      <c r="GC1801"/>
      <c r="GD1801"/>
      <c r="GE1801"/>
      <c r="GF1801"/>
      <c r="GG1801"/>
    </row>
    <row r="1802" spans="1:189" x14ac:dyDescent="0.3">
      <c r="A1802" s="18" t="s">
        <v>3135</v>
      </c>
      <c r="B1802" s="29"/>
      <c r="C1802" s="29"/>
      <c r="D1802" s="29">
        <v>196.8</v>
      </c>
      <c r="E1802" s="29">
        <v>1</v>
      </c>
      <c r="F1802" s="29">
        <v>196.8</v>
      </c>
      <c r="G1802" s="29">
        <v>1</v>
      </c>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c r="DY1802"/>
      <c r="DZ1802"/>
      <c r="EA1802"/>
      <c r="EB1802"/>
      <c r="EC1802"/>
      <c r="ED1802"/>
      <c r="EE1802"/>
      <c r="EF1802"/>
      <c r="EG1802"/>
      <c r="EH1802"/>
      <c r="EI1802"/>
      <c r="EJ1802"/>
      <c r="EK1802"/>
      <c r="EL1802"/>
      <c r="EM1802"/>
      <c r="EN1802"/>
      <c r="EO1802"/>
      <c r="EP1802"/>
      <c r="EQ1802"/>
      <c r="ER1802"/>
      <c r="ES1802"/>
      <c r="ET1802"/>
      <c r="EU1802"/>
      <c r="EV1802"/>
      <c r="EW1802"/>
      <c r="EX1802"/>
      <c r="EY1802"/>
      <c r="EZ1802"/>
      <c r="FA1802"/>
      <c r="FB1802"/>
      <c r="FC1802"/>
      <c r="FD1802"/>
      <c r="FE1802"/>
      <c r="FF1802"/>
      <c r="FG1802"/>
      <c r="FH1802"/>
      <c r="FI1802"/>
      <c r="FJ1802"/>
      <c r="FK1802"/>
      <c r="FL1802"/>
      <c r="FM1802"/>
      <c r="FN1802"/>
      <c r="FO1802"/>
      <c r="FP1802"/>
      <c r="FQ1802"/>
      <c r="FR1802"/>
      <c r="FS1802"/>
      <c r="FT1802"/>
      <c r="FU1802"/>
      <c r="FV1802"/>
      <c r="FW1802"/>
      <c r="FX1802"/>
      <c r="FY1802"/>
      <c r="FZ1802"/>
      <c r="GA1802"/>
      <c r="GB1802"/>
      <c r="GC1802"/>
      <c r="GD1802"/>
      <c r="GE1802"/>
      <c r="GF1802"/>
      <c r="GG1802"/>
    </row>
    <row r="1803" spans="1:189" x14ac:dyDescent="0.3">
      <c r="A1803" s="18" t="s">
        <v>2196</v>
      </c>
      <c r="B1803" s="29"/>
      <c r="C1803" s="29"/>
      <c r="D1803" s="29">
        <v>196.8</v>
      </c>
      <c r="E1803" s="29">
        <v>1</v>
      </c>
      <c r="F1803" s="29">
        <v>196.8</v>
      </c>
      <c r="G1803" s="29">
        <v>1</v>
      </c>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c r="DY1803"/>
      <c r="DZ1803"/>
      <c r="EA1803"/>
      <c r="EB1803"/>
      <c r="EC1803"/>
      <c r="ED1803"/>
      <c r="EE1803"/>
      <c r="EF1803"/>
      <c r="EG1803"/>
      <c r="EH1803"/>
      <c r="EI1803"/>
      <c r="EJ1803"/>
      <c r="EK1803"/>
      <c r="EL1803"/>
      <c r="EM1803"/>
      <c r="EN1803"/>
      <c r="EO1803"/>
      <c r="EP1803"/>
      <c r="EQ1803"/>
      <c r="ER1803"/>
      <c r="ES1803"/>
      <c r="ET1803"/>
      <c r="EU1803"/>
      <c r="EV1803"/>
      <c r="EW1803"/>
      <c r="EX1803"/>
      <c r="EY1803"/>
      <c r="EZ1803"/>
      <c r="FA1803"/>
      <c r="FB1803"/>
      <c r="FC1803"/>
      <c r="FD1803"/>
      <c r="FE1803"/>
      <c r="FF1803"/>
      <c r="FG1803"/>
      <c r="FH1803"/>
      <c r="FI1803"/>
      <c r="FJ1803"/>
      <c r="FK1803"/>
      <c r="FL1803"/>
      <c r="FM1803"/>
      <c r="FN1803"/>
      <c r="FO1803"/>
      <c r="FP1803"/>
      <c r="FQ1803"/>
      <c r="FR1803"/>
      <c r="FS1803"/>
      <c r="FT1803"/>
      <c r="FU1803"/>
      <c r="FV1803"/>
      <c r="FW1803"/>
      <c r="FX1803"/>
      <c r="FY1803"/>
      <c r="FZ1803"/>
      <c r="GA1803"/>
      <c r="GB1803"/>
      <c r="GC1803"/>
      <c r="GD1803"/>
      <c r="GE1803"/>
      <c r="GF1803"/>
      <c r="GG1803"/>
    </row>
    <row r="1804" spans="1:189" x14ac:dyDescent="0.3">
      <c r="A1804" s="18" t="s">
        <v>2298</v>
      </c>
      <c r="B1804" s="29"/>
      <c r="C1804" s="29"/>
      <c r="D1804" s="29">
        <v>196.8</v>
      </c>
      <c r="E1804" s="29">
        <v>1</v>
      </c>
      <c r="F1804" s="29">
        <v>196.8</v>
      </c>
      <c r="G1804" s="29">
        <v>1</v>
      </c>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c r="DY1804"/>
      <c r="DZ1804"/>
      <c r="EA1804"/>
      <c r="EB1804"/>
      <c r="EC1804"/>
      <c r="ED1804"/>
      <c r="EE1804"/>
      <c r="EF1804"/>
      <c r="EG1804"/>
      <c r="EH1804"/>
      <c r="EI1804"/>
      <c r="EJ1804"/>
      <c r="EK1804"/>
      <c r="EL1804"/>
      <c r="EM1804"/>
      <c r="EN1804"/>
      <c r="EO1804"/>
      <c r="EP1804"/>
      <c r="EQ1804"/>
      <c r="ER1804"/>
      <c r="ES1804"/>
      <c r="ET1804"/>
      <c r="EU1804"/>
      <c r="EV1804"/>
      <c r="EW1804"/>
      <c r="EX1804"/>
      <c r="EY1804"/>
      <c r="EZ1804"/>
      <c r="FA1804"/>
      <c r="FB1804"/>
      <c r="FC1804"/>
      <c r="FD1804"/>
      <c r="FE1804"/>
      <c r="FF1804"/>
      <c r="FG1804"/>
      <c r="FH1804"/>
      <c r="FI1804"/>
      <c r="FJ1804"/>
      <c r="FK1804"/>
      <c r="FL1804"/>
      <c r="FM1804"/>
      <c r="FN1804"/>
      <c r="FO1804"/>
      <c r="FP1804"/>
      <c r="FQ1804"/>
      <c r="FR1804"/>
      <c r="FS1804"/>
      <c r="FT1804"/>
      <c r="FU1804"/>
      <c r="FV1804"/>
      <c r="FW1804"/>
      <c r="FX1804"/>
      <c r="FY1804"/>
      <c r="FZ1804"/>
      <c r="GA1804"/>
      <c r="GB1804"/>
      <c r="GC1804"/>
      <c r="GD1804"/>
      <c r="GE1804"/>
      <c r="GF1804"/>
      <c r="GG1804"/>
    </row>
    <row r="1805" spans="1:189" x14ac:dyDescent="0.3">
      <c r="A1805" s="18" t="s">
        <v>2158</v>
      </c>
      <c r="B1805" s="29"/>
      <c r="C1805" s="29"/>
      <c r="D1805" s="29">
        <v>196.8</v>
      </c>
      <c r="E1805" s="29">
        <v>1</v>
      </c>
      <c r="F1805" s="29">
        <v>196.8</v>
      </c>
      <c r="G1805" s="29">
        <v>1</v>
      </c>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c r="DY1805"/>
      <c r="DZ1805"/>
      <c r="EA1805"/>
      <c r="EB1805"/>
      <c r="EC1805"/>
      <c r="ED1805"/>
      <c r="EE1805"/>
      <c r="EF1805"/>
      <c r="EG1805"/>
      <c r="EH1805"/>
      <c r="EI1805"/>
      <c r="EJ1805"/>
      <c r="EK1805"/>
      <c r="EL1805"/>
      <c r="EM1805"/>
      <c r="EN1805"/>
      <c r="EO1805"/>
      <c r="EP1805"/>
      <c r="EQ1805"/>
      <c r="ER1805"/>
      <c r="ES1805"/>
      <c r="ET1805"/>
      <c r="EU1805"/>
      <c r="EV1805"/>
      <c r="EW1805"/>
      <c r="EX1805"/>
      <c r="EY1805"/>
      <c r="EZ1805"/>
      <c r="FA1805"/>
      <c r="FB1805"/>
      <c r="FC1805"/>
      <c r="FD1805"/>
      <c r="FE1805"/>
      <c r="FF1805"/>
      <c r="FG1805"/>
      <c r="FH1805"/>
      <c r="FI1805"/>
      <c r="FJ1805"/>
      <c r="FK1805"/>
      <c r="FL1805"/>
      <c r="FM1805"/>
      <c r="FN1805"/>
      <c r="FO1805"/>
      <c r="FP1805"/>
      <c r="FQ1805"/>
      <c r="FR1805"/>
      <c r="FS1805"/>
      <c r="FT1805"/>
      <c r="FU1805"/>
      <c r="FV1805"/>
      <c r="FW1805"/>
      <c r="FX1805"/>
      <c r="FY1805"/>
      <c r="FZ1805"/>
      <c r="GA1805"/>
      <c r="GB1805"/>
      <c r="GC1805"/>
      <c r="GD1805"/>
      <c r="GE1805"/>
      <c r="GF1805"/>
      <c r="GG1805"/>
    </row>
    <row r="1806" spans="1:189" x14ac:dyDescent="0.3">
      <c r="A1806" s="18" t="s">
        <v>2128</v>
      </c>
      <c r="B1806" s="29"/>
      <c r="C1806" s="29"/>
      <c r="D1806" s="29">
        <v>196.8</v>
      </c>
      <c r="E1806" s="29">
        <v>1</v>
      </c>
      <c r="F1806" s="29">
        <v>196.8</v>
      </c>
      <c r="G1806" s="29">
        <v>1</v>
      </c>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c r="DY1806"/>
      <c r="DZ1806"/>
      <c r="EA1806"/>
      <c r="EB1806"/>
      <c r="EC1806"/>
      <c r="ED1806"/>
      <c r="EE1806"/>
      <c r="EF1806"/>
      <c r="EG1806"/>
      <c r="EH1806"/>
      <c r="EI1806"/>
      <c r="EJ1806"/>
      <c r="EK1806"/>
      <c r="EL1806"/>
      <c r="EM1806"/>
      <c r="EN1806"/>
      <c r="EO1806"/>
      <c r="EP1806"/>
      <c r="EQ1806"/>
      <c r="ER1806"/>
      <c r="ES1806"/>
      <c r="ET1806"/>
      <c r="EU1806"/>
      <c r="EV1806"/>
      <c r="EW1806"/>
      <c r="EX1806"/>
      <c r="EY1806"/>
      <c r="EZ1806"/>
      <c r="FA1806"/>
      <c r="FB1806"/>
      <c r="FC1806"/>
      <c r="FD1806"/>
      <c r="FE1806"/>
      <c r="FF1806"/>
      <c r="FG1806"/>
      <c r="FH1806"/>
      <c r="FI1806"/>
      <c r="FJ1806"/>
      <c r="FK1806"/>
      <c r="FL1806"/>
      <c r="FM1806"/>
      <c r="FN1806"/>
      <c r="FO1806"/>
      <c r="FP1806"/>
      <c r="FQ1806"/>
      <c r="FR1806"/>
      <c r="FS1806"/>
      <c r="FT1806"/>
      <c r="FU1806"/>
      <c r="FV1806"/>
      <c r="FW1806"/>
      <c r="FX1806"/>
      <c r="FY1806"/>
      <c r="FZ1806"/>
      <c r="GA1806"/>
      <c r="GB1806"/>
      <c r="GC1806"/>
      <c r="GD1806"/>
      <c r="GE1806"/>
      <c r="GF1806"/>
      <c r="GG1806"/>
    </row>
    <row r="1807" spans="1:189" x14ac:dyDescent="0.3">
      <c r="A1807" s="18" t="s">
        <v>2144</v>
      </c>
      <c r="B1807" s="29"/>
      <c r="C1807" s="29"/>
      <c r="D1807" s="29">
        <v>196.8</v>
      </c>
      <c r="E1807" s="29">
        <v>1</v>
      </c>
      <c r="F1807" s="29">
        <v>196.8</v>
      </c>
      <c r="G1807" s="29">
        <v>1</v>
      </c>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c r="DY1807"/>
      <c r="DZ1807"/>
      <c r="EA1807"/>
      <c r="EB1807"/>
      <c r="EC1807"/>
      <c r="ED1807"/>
      <c r="EE1807"/>
      <c r="EF1807"/>
      <c r="EG1807"/>
      <c r="EH1807"/>
      <c r="EI1807"/>
      <c r="EJ1807"/>
      <c r="EK1807"/>
      <c r="EL1807"/>
      <c r="EM1807"/>
      <c r="EN1807"/>
      <c r="EO1807"/>
      <c r="EP1807"/>
      <c r="EQ1807"/>
      <c r="ER1807"/>
      <c r="ES1807"/>
      <c r="ET1807"/>
      <c r="EU1807"/>
      <c r="EV1807"/>
      <c r="EW1807"/>
      <c r="EX1807"/>
      <c r="EY1807"/>
      <c r="EZ1807"/>
      <c r="FA1807"/>
      <c r="FB1807"/>
      <c r="FC1807"/>
      <c r="FD1807"/>
      <c r="FE1807"/>
      <c r="FF1807"/>
      <c r="FG1807"/>
      <c r="FH1807"/>
      <c r="FI1807"/>
      <c r="FJ1807"/>
      <c r="FK1807"/>
      <c r="FL1807"/>
      <c r="FM1807"/>
      <c r="FN1807"/>
      <c r="FO1807"/>
      <c r="FP1807"/>
      <c r="FQ1807"/>
      <c r="FR1807"/>
      <c r="FS1807"/>
      <c r="FT1807"/>
      <c r="FU1807"/>
      <c r="FV1807"/>
      <c r="FW1807"/>
      <c r="FX1807"/>
      <c r="FY1807"/>
      <c r="FZ1807"/>
      <c r="GA1807"/>
      <c r="GB1807"/>
      <c r="GC1807"/>
      <c r="GD1807"/>
      <c r="GE1807"/>
      <c r="GF1807"/>
      <c r="GG1807"/>
    </row>
    <row r="1808" spans="1:189" x14ac:dyDescent="0.3">
      <c r="A1808" s="18" t="s">
        <v>2072</v>
      </c>
      <c r="B1808" s="29">
        <v>196.8</v>
      </c>
      <c r="C1808" s="29">
        <v>1</v>
      </c>
      <c r="D1808" s="29"/>
      <c r="E1808" s="29"/>
      <c r="F1808" s="29">
        <v>196.8</v>
      </c>
      <c r="G1808" s="29">
        <v>1</v>
      </c>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c r="DY1808"/>
      <c r="DZ1808"/>
      <c r="EA1808"/>
      <c r="EB1808"/>
      <c r="EC1808"/>
      <c r="ED1808"/>
      <c r="EE1808"/>
      <c r="EF1808"/>
      <c r="EG1808"/>
      <c r="EH1808"/>
      <c r="EI1808"/>
      <c r="EJ1808"/>
      <c r="EK1808"/>
      <c r="EL1808"/>
      <c r="EM1808"/>
      <c r="EN1808"/>
      <c r="EO1808"/>
      <c r="EP1808"/>
      <c r="EQ1808"/>
      <c r="ER1808"/>
      <c r="ES1808"/>
      <c r="ET1808"/>
      <c r="EU1808"/>
      <c r="EV1808"/>
      <c r="EW1808"/>
      <c r="EX1808"/>
      <c r="EY1808"/>
      <c r="EZ1808"/>
      <c r="FA1808"/>
      <c r="FB1808"/>
      <c r="FC1808"/>
      <c r="FD1808"/>
      <c r="FE1808"/>
      <c r="FF1808"/>
      <c r="FG1808"/>
      <c r="FH1808"/>
      <c r="FI1808"/>
      <c r="FJ1808"/>
      <c r="FK1808"/>
      <c r="FL1808"/>
      <c r="FM1808"/>
      <c r="FN1808"/>
      <c r="FO1808"/>
      <c r="FP1808"/>
      <c r="FQ1808"/>
      <c r="FR1808"/>
      <c r="FS1808"/>
      <c r="FT1808"/>
      <c r="FU1808"/>
      <c r="FV1808"/>
      <c r="FW1808"/>
      <c r="FX1808"/>
      <c r="FY1808"/>
      <c r="FZ1808"/>
      <c r="GA1808"/>
      <c r="GB1808"/>
      <c r="GC1808"/>
      <c r="GD1808"/>
      <c r="GE1808"/>
      <c r="GF1808"/>
      <c r="GG1808"/>
    </row>
    <row r="1809" spans="1:189" x14ac:dyDescent="0.3">
      <c r="A1809" s="18" t="s">
        <v>3173</v>
      </c>
      <c r="B1809" s="29"/>
      <c r="C1809" s="29"/>
      <c r="D1809" s="29">
        <v>196.8</v>
      </c>
      <c r="E1809" s="29">
        <v>1</v>
      </c>
      <c r="F1809" s="29">
        <v>196.8</v>
      </c>
      <c r="G1809" s="29">
        <v>1</v>
      </c>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c r="DY1809"/>
      <c r="DZ1809"/>
      <c r="EA1809"/>
      <c r="EB1809"/>
      <c r="EC1809"/>
      <c r="ED1809"/>
      <c r="EE1809"/>
      <c r="EF1809"/>
      <c r="EG1809"/>
      <c r="EH1809"/>
      <c r="EI1809"/>
      <c r="EJ1809"/>
      <c r="EK1809"/>
      <c r="EL1809"/>
      <c r="EM1809"/>
      <c r="EN1809"/>
      <c r="EO1809"/>
      <c r="EP1809"/>
      <c r="EQ1809"/>
      <c r="ER1809"/>
      <c r="ES1809"/>
      <c r="ET1809"/>
      <c r="EU1809"/>
      <c r="EV1809"/>
      <c r="EW1809"/>
      <c r="EX1809"/>
      <c r="EY1809"/>
      <c r="EZ1809"/>
      <c r="FA1809"/>
      <c r="FB1809"/>
      <c r="FC1809"/>
      <c r="FD1809"/>
      <c r="FE1809"/>
      <c r="FF1809"/>
      <c r="FG1809"/>
      <c r="FH1809"/>
      <c r="FI1809"/>
      <c r="FJ1809"/>
      <c r="FK1809"/>
      <c r="FL1809"/>
      <c r="FM1809"/>
      <c r="FN1809"/>
      <c r="FO1809"/>
      <c r="FP1809"/>
      <c r="FQ1809"/>
      <c r="FR1809"/>
      <c r="FS1809"/>
      <c r="FT1809"/>
      <c r="FU1809"/>
      <c r="FV1809"/>
      <c r="FW1809"/>
      <c r="FX1809"/>
      <c r="FY1809"/>
      <c r="FZ1809"/>
      <c r="GA1809"/>
      <c r="GB1809"/>
      <c r="GC1809"/>
      <c r="GD1809"/>
      <c r="GE1809"/>
      <c r="GF1809"/>
      <c r="GG1809"/>
    </row>
    <row r="1810" spans="1:189" x14ac:dyDescent="0.3">
      <c r="A1810" s="18" t="s">
        <v>4248</v>
      </c>
      <c r="B1810" s="29"/>
      <c r="C1810" s="29"/>
      <c r="D1810" s="29">
        <v>196.8</v>
      </c>
      <c r="E1810" s="29">
        <v>1</v>
      </c>
      <c r="F1810" s="29">
        <v>196.8</v>
      </c>
      <c r="G1810" s="29">
        <v>1</v>
      </c>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c r="DY1810"/>
      <c r="DZ1810"/>
      <c r="EA1810"/>
      <c r="EB1810"/>
      <c r="EC1810"/>
      <c r="ED1810"/>
      <c r="EE1810"/>
      <c r="EF1810"/>
      <c r="EG1810"/>
      <c r="EH1810"/>
      <c r="EI1810"/>
      <c r="EJ1810"/>
      <c r="EK1810"/>
      <c r="EL1810"/>
      <c r="EM1810"/>
      <c r="EN1810"/>
      <c r="EO1810"/>
      <c r="EP1810"/>
      <c r="EQ1810"/>
      <c r="ER1810"/>
      <c r="ES1810"/>
      <c r="ET1810"/>
      <c r="EU1810"/>
      <c r="EV1810"/>
      <c r="EW1810"/>
      <c r="EX1810"/>
      <c r="EY1810"/>
      <c r="EZ1810"/>
      <c r="FA1810"/>
      <c r="FB1810"/>
      <c r="FC1810"/>
      <c r="FD1810"/>
      <c r="FE1810"/>
      <c r="FF1810"/>
      <c r="FG1810"/>
      <c r="FH1810"/>
      <c r="FI1810"/>
      <c r="FJ1810"/>
      <c r="FK1810"/>
      <c r="FL1810"/>
      <c r="FM1810"/>
      <c r="FN1810"/>
      <c r="FO1810"/>
      <c r="FP1810"/>
      <c r="FQ1810"/>
      <c r="FR1810"/>
      <c r="FS1810"/>
      <c r="FT1810"/>
      <c r="FU1810"/>
      <c r="FV1810"/>
      <c r="FW1810"/>
      <c r="FX1810"/>
      <c r="FY1810"/>
      <c r="FZ1810"/>
      <c r="GA1810"/>
      <c r="GB1810"/>
      <c r="GC1810"/>
      <c r="GD1810"/>
      <c r="GE1810"/>
      <c r="GF1810"/>
      <c r="GG1810"/>
    </row>
    <row r="1811" spans="1:189" x14ac:dyDescent="0.3">
      <c r="A1811" s="18" t="s">
        <v>3769</v>
      </c>
      <c r="B1811" s="29"/>
      <c r="C1811" s="29"/>
      <c r="D1811" s="29">
        <v>196.8</v>
      </c>
      <c r="E1811" s="29">
        <v>1</v>
      </c>
      <c r="F1811" s="29">
        <v>196.8</v>
      </c>
      <c r="G1811" s="29">
        <v>1</v>
      </c>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c r="DY1811"/>
      <c r="DZ1811"/>
      <c r="EA1811"/>
      <c r="EB1811"/>
      <c r="EC1811"/>
      <c r="ED1811"/>
      <c r="EE1811"/>
      <c r="EF1811"/>
      <c r="EG1811"/>
      <c r="EH1811"/>
      <c r="EI1811"/>
      <c r="EJ1811"/>
      <c r="EK1811"/>
      <c r="EL1811"/>
      <c r="EM1811"/>
      <c r="EN1811"/>
      <c r="EO1811"/>
      <c r="EP1811"/>
      <c r="EQ1811"/>
      <c r="ER1811"/>
      <c r="ES1811"/>
      <c r="ET1811"/>
      <c r="EU1811"/>
      <c r="EV1811"/>
      <c r="EW1811"/>
      <c r="EX1811"/>
      <c r="EY1811"/>
      <c r="EZ1811"/>
      <c r="FA1811"/>
      <c r="FB1811"/>
      <c r="FC1811"/>
      <c r="FD1811"/>
      <c r="FE1811"/>
      <c r="FF1811"/>
      <c r="FG1811"/>
      <c r="FH1811"/>
      <c r="FI1811"/>
      <c r="FJ1811"/>
      <c r="FK1811"/>
      <c r="FL1811"/>
      <c r="FM1811"/>
      <c r="FN1811"/>
      <c r="FO1811"/>
      <c r="FP1811"/>
      <c r="FQ1811"/>
      <c r="FR1811"/>
      <c r="FS1811"/>
      <c r="FT1811"/>
      <c r="FU1811"/>
      <c r="FV1811"/>
      <c r="FW1811"/>
      <c r="FX1811"/>
      <c r="FY1811"/>
      <c r="FZ1811"/>
      <c r="GA1811"/>
      <c r="GB1811"/>
      <c r="GC1811"/>
      <c r="GD1811"/>
      <c r="GE1811"/>
      <c r="GF1811"/>
      <c r="GG1811"/>
    </row>
    <row r="1812" spans="1:189" x14ac:dyDescent="0.3">
      <c r="A1812" s="18" t="s">
        <v>2232</v>
      </c>
      <c r="B1812" s="29"/>
      <c r="C1812" s="29"/>
      <c r="D1812" s="29">
        <v>196.8</v>
      </c>
      <c r="E1812" s="29">
        <v>1</v>
      </c>
      <c r="F1812" s="29">
        <v>196.8</v>
      </c>
      <c r="G1812" s="29">
        <v>1</v>
      </c>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c r="DY1812"/>
      <c r="DZ1812"/>
      <c r="EA1812"/>
      <c r="EB1812"/>
      <c r="EC1812"/>
      <c r="ED1812"/>
      <c r="EE1812"/>
      <c r="EF1812"/>
      <c r="EG1812"/>
      <c r="EH1812"/>
      <c r="EI1812"/>
      <c r="EJ1812"/>
      <c r="EK1812"/>
      <c r="EL1812"/>
      <c r="EM1812"/>
      <c r="EN1812"/>
      <c r="EO1812"/>
      <c r="EP1812"/>
      <c r="EQ1812"/>
      <c r="ER1812"/>
      <c r="ES1812"/>
      <c r="ET1812"/>
      <c r="EU1812"/>
      <c r="EV1812"/>
      <c r="EW1812"/>
      <c r="EX1812"/>
      <c r="EY1812"/>
      <c r="EZ1812"/>
      <c r="FA1812"/>
      <c r="FB1812"/>
      <c r="FC1812"/>
      <c r="FD1812"/>
      <c r="FE1812"/>
      <c r="FF1812"/>
      <c r="FG1812"/>
      <c r="FH1812"/>
      <c r="FI1812"/>
      <c r="FJ1812"/>
      <c r="FK1812"/>
      <c r="FL1812"/>
      <c r="FM1812"/>
      <c r="FN1812"/>
      <c r="FO1812"/>
      <c r="FP1812"/>
      <c r="FQ1812"/>
      <c r="FR1812"/>
      <c r="FS1812"/>
      <c r="FT1812"/>
      <c r="FU1812"/>
      <c r="FV1812"/>
      <c r="FW1812"/>
      <c r="FX1812"/>
      <c r="FY1812"/>
      <c r="FZ1812"/>
      <c r="GA1812"/>
      <c r="GB1812"/>
      <c r="GC1812"/>
      <c r="GD1812"/>
      <c r="GE1812"/>
      <c r="GF1812"/>
      <c r="GG1812"/>
    </row>
    <row r="1813" spans="1:189" x14ac:dyDescent="0.3">
      <c r="A1813" s="18" t="s">
        <v>2236</v>
      </c>
      <c r="B1813" s="29"/>
      <c r="C1813" s="29"/>
      <c r="D1813" s="29">
        <v>196.8</v>
      </c>
      <c r="E1813" s="29">
        <v>1</v>
      </c>
      <c r="F1813" s="29">
        <v>196.8</v>
      </c>
      <c r="G1813" s="29">
        <v>1</v>
      </c>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c r="DY1813"/>
      <c r="DZ1813"/>
      <c r="EA1813"/>
      <c r="EB1813"/>
      <c r="EC1813"/>
      <c r="ED1813"/>
      <c r="EE1813"/>
      <c r="EF1813"/>
      <c r="EG1813"/>
      <c r="EH1813"/>
      <c r="EI1813"/>
      <c r="EJ1813"/>
      <c r="EK1813"/>
      <c r="EL1813"/>
      <c r="EM1813"/>
      <c r="EN1813"/>
      <c r="EO1813"/>
      <c r="EP1813"/>
      <c r="EQ1813"/>
      <c r="ER1813"/>
      <c r="ES1813"/>
      <c r="ET1813"/>
      <c r="EU1813"/>
      <c r="EV1813"/>
      <c r="EW1813"/>
      <c r="EX1813"/>
      <c r="EY1813"/>
      <c r="EZ1813"/>
      <c r="FA1813"/>
      <c r="FB1813"/>
      <c r="FC1813"/>
      <c r="FD1813"/>
      <c r="FE1813"/>
      <c r="FF1813"/>
      <c r="FG1813"/>
      <c r="FH1813"/>
      <c r="FI1813"/>
      <c r="FJ1813"/>
      <c r="FK1813"/>
      <c r="FL1813"/>
      <c r="FM1813"/>
      <c r="FN1813"/>
      <c r="FO1813"/>
      <c r="FP1813"/>
      <c r="FQ1813"/>
      <c r="FR1813"/>
      <c r="FS1813"/>
      <c r="FT1813"/>
      <c r="FU1813"/>
      <c r="FV1813"/>
      <c r="FW1813"/>
      <c r="FX1813"/>
      <c r="FY1813"/>
      <c r="FZ1813"/>
      <c r="GA1813"/>
      <c r="GB1813"/>
      <c r="GC1813"/>
      <c r="GD1813"/>
      <c r="GE1813"/>
      <c r="GF1813"/>
      <c r="GG1813"/>
    </row>
    <row r="1814" spans="1:189" x14ac:dyDescent="0.3">
      <c r="A1814" s="18" t="s">
        <v>4097</v>
      </c>
      <c r="B1814" s="29"/>
      <c r="C1814" s="29"/>
      <c r="D1814" s="29">
        <v>196.8</v>
      </c>
      <c r="E1814" s="29">
        <v>1</v>
      </c>
      <c r="F1814" s="29">
        <v>196.8</v>
      </c>
      <c r="G1814" s="29">
        <v>1</v>
      </c>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c r="DY1814"/>
      <c r="DZ1814"/>
      <c r="EA1814"/>
      <c r="EB1814"/>
      <c r="EC1814"/>
      <c r="ED1814"/>
      <c r="EE1814"/>
      <c r="EF1814"/>
      <c r="EG1814"/>
      <c r="EH1814"/>
      <c r="EI1814"/>
      <c r="EJ1814"/>
      <c r="EK1814"/>
      <c r="EL1814"/>
      <c r="EM1814"/>
      <c r="EN1814"/>
      <c r="EO1814"/>
      <c r="EP1814"/>
      <c r="EQ1814"/>
      <c r="ER1814"/>
      <c r="ES1814"/>
      <c r="ET1814"/>
      <c r="EU1814"/>
      <c r="EV1814"/>
      <c r="EW1814"/>
      <c r="EX1814"/>
      <c r="EY1814"/>
      <c r="EZ1814"/>
      <c r="FA1814"/>
      <c r="FB1814"/>
      <c r="FC1814"/>
      <c r="FD1814"/>
      <c r="FE1814"/>
      <c r="FF1814"/>
      <c r="FG1814"/>
      <c r="FH1814"/>
      <c r="FI1814"/>
      <c r="FJ1814"/>
      <c r="FK1814"/>
      <c r="FL1814"/>
      <c r="FM1814"/>
      <c r="FN1814"/>
      <c r="FO1814"/>
      <c r="FP1814"/>
      <c r="FQ1814"/>
      <c r="FR1814"/>
      <c r="FS1814"/>
      <c r="FT1814"/>
      <c r="FU1814"/>
      <c r="FV1814"/>
      <c r="FW1814"/>
      <c r="FX1814"/>
      <c r="FY1814"/>
      <c r="FZ1814"/>
      <c r="GA1814"/>
      <c r="GB1814"/>
      <c r="GC1814"/>
      <c r="GD1814"/>
      <c r="GE1814"/>
      <c r="GF1814"/>
      <c r="GG1814"/>
    </row>
    <row r="1815" spans="1:189" x14ac:dyDescent="0.3">
      <c r="A1815" s="18" t="s">
        <v>3549</v>
      </c>
      <c r="B1815" s="29"/>
      <c r="C1815" s="29"/>
      <c r="D1815" s="29">
        <v>196.8</v>
      </c>
      <c r="E1815" s="29">
        <v>1</v>
      </c>
      <c r="F1815" s="29">
        <v>196.8</v>
      </c>
      <c r="G1815" s="29">
        <v>1</v>
      </c>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c r="DY1815"/>
      <c r="DZ1815"/>
      <c r="EA1815"/>
      <c r="EB1815"/>
      <c r="EC1815"/>
      <c r="ED1815"/>
      <c r="EE1815"/>
      <c r="EF1815"/>
      <c r="EG1815"/>
      <c r="EH1815"/>
      <c r="EI1815"/>
      <c r="EJ1815"/>
      <c r="EK1815"/>
      <c r="EL1815"/>
      <c r="EM1815"/>
      <c r="EN1815"/>
      <c r="EO1815"/>
      <c r="EP1815"/>
      <c r="EQ1815"/>
      <c r="ER1815"/>
      <c r="ES1815"/>
      <c r="ET1815"/>
      <c r="EU1815"/>
      <c r="EV1815"/>
      <c r="EW1815"/>
      <c r="EX1815"/>
      <c r="EY1815"/>
      <c r="EZ1815"/>
      <c r="FA1815"/>
      <c r="FB1815"/>
      <c r="FC1815"/>
      <c r="FD1815"/>
      <c r="FE1815"/>
      <c r="FF1815"/>
      <c r="FG1815"/>
      <c r="FH1815"/>
      <c r="FI1815"/>
      <c r="FJ1815"/>
      <c r="FK1815"/>
      <c r="FL1815"/>
      <c r="FM1815"/>
      <c r="FN1815"/>
      <c r="FO1815"/>
      <c r="FP1815"/>
      <c r="FQ1815"/>
      <c r="FR1815"/>
      <c r="FS1815"/>
      <c r="FT1815"/>
      <c r="FU1815"/>
      <c r="FV1815"/>
      <c r="FW1815"/>
      <c r="FX1815"/>
      <c r="FY1815"/>
      <c r="FZ1815"/>
      <c r="GA1815"/>
      <c r="GB1815"/>
      <c r="GC1815"/>
      <c r="GD1815"/>
      <c r="GE1815"/>
      <c r="GF1815"/>
      <c r="GG1815"/>
    </row>
    <row r="1816" spans="1:189" x14ac:dyDescent="0.3">
      <c r="A1816" s="18" t="s">
        <v>4169</v>
      </c>
      <c r="B1816" s="29"/>
      <c r="C1816" s="29"/>
      <c r="D1816" s="29">
        <v>196.8</v>
      </c>
      <c r="E1816" s="29">
        <v>1</v>
      </c>
      <c r="F1816" s="29">
        <v>196.8</v>
      </c>
      <c r="G1816" s="29">
        <v>1</v>
      </c>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c r="DY1816"/>
      <c r="DZ1816"/>
      <c r="EA1816"/>
      <c r="EB1816"/>
      <c r="EC1816"/>
      <c r="ED1816"/>
      <c r="EE1816"/>
      <c r="EF1816"/>
      <c r="EG1816"/>
      <c r="EH1816"/>
      <c r="EI1816"/>
      <c r="EJ1816"/>
      <c r="EK1816"/>
      <c r="EL1816"/>
      <c r="EM1816"/>
      <c r="EN1816"/>
      <c r="EO1816"/>
      <c r="EP1816"/>
      <c r="EQ1816"/>
      <c r="ER1816"/>
      <c r="ES1816"/>
      <c r="ET1816"/>
      <c r="EU1816"/>
      <c r="EV1816"/>
      <c r="EW1816"/>
      <c r="EX1816"/>
      <c r="EY1816"/>
      <c r="EZ1816"/>
      <c r="FA1816"/>
      <c r="FB1816"/>
      <c r="FC1816"/>
      <c r="FD1816"/>
      <c r="FE1816"/>
      <c r="FF1816"/>
      <c r="FG1816"/>
      <c r="FH1816"/>
      <c r="FI1816"/>
      <c r="FJ1816"/>
      <c r="FK1816"/>
      <c r="FL1816"/>
      <c r="FM1816"/>
      <c r="FN1816"/>
      <c r="FO1816"/>
      <c r="FP1816"/>
      <c r="FQ1816"/>
      <c r="FR1816"/>
      <c r="FS1816"/>
      <c r="FT1816"/>
      <c r="FU1816"/>
      <c r="FV1816"/>
      <c r="FW1816"/>
      <c r="FX1816"/>
      <c r="FY1816"/>
      <c r="FZ1816"/>
      <c r="GA1816"/>
      <c r="GB1816"/>
      <c r="GC1816"/>
      <c r="GD1816"/>
      <c r="GE1816"/>
      <c r="GF1816"/>
      <c r="GG1816"/>
    </row>
    <row r="1817" spans="1:189" x14ac:dyDescent="0.3">
      <c r="A1817" s="18" t="s">
        <v>4099</v>
      </c>
      <c r="B1817" s="29"/>
      <c r="C1817" s="29"/>
      <c r="D1817" s="29">
        <v>196.8</v>
      </c>
      <c r="E1817" s="29">
        <v>1</v>
      </c>
      <c r="F1817" s="29">
        <v>196.8</v>
      </c>
      <c r="G1817" s="29">
        <v>1</v>
      </c>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c r="DY1817"/>
      <c r="DZ1817"/>
      <c r="EA1817"/>
      <c r="EB1817"/>
      <c r="EC1817"/>
      <c r="ED1817"/>
      <c r="EE1817"/>
      <c r="EF1817"/>
      <c r="EG1817"/>
      <c r="EH1817"/>
      <c r="EI1817"/>
      <c r="EJ1817"/>
      <c r="EK1817"/>
      <c r="EL1817"/>
      <c r="EM1817"/>
      <c r="EN1817"/>
      <c r="EO1817"/>
      <c r="EP1817"/>
      <c r="EQ1817"/>
      <c r="ER1817"/>
      <c r="ES1817"/>
      <c r="ET1817"/>
      <c r="EU1817"/>
      <c r="EV1817"/>
      <c r="EW1817"/>
      <c r="EX1817"/>
      <c r="EY1817"/>
      <c r="EZ1817"/>
      <c r="FA1817"/>
      <c r="FB1817"/>
      <c r="FC1817"/>
      <c r="FD1817"/>
      <c r="FE1817"/>
      <c r="FF1817"/>
      <c r="FG1817"/>
      <c r="FH1817"/>
      <c r="FI1817"/>
      <c r="FJ1817"/>
      <c r="FK1817"/>
      <c r="FL1817"/>
      <c r="FM1817"/>
      <c r="FN1817"/>
      <c r="FO1817"/>
      <c r="FP1817"/>
      <c r="FQ1817"/>
      <c r="FR1817"/>
      <c r="FS1817"/>
      <c r="FT1817"/>
      <c r="FU1817"/>
      <c r="FV1817"/>
      <c r="FW1817"/>
      <c r="FX1817"/>
      <c r="FY1817"/>
      <c r="FZ1817"/>
      <c r="GA1817"/>
      <c r="GB1817"/>
      <c r="GC1817"/>
      <c r="GD1817"/>
      <c r="GE1817"/>
      <c r="GF1817"/>
      <c r="GG1817"/>
    </row>
    <row r="1818" spans="1:189" x14ac:dyDescent="0.3">
      <c r="A1818" s="18" t="s">
        <v>3587</v>
      </c>
      <c r="B1818" s="29"/>
      <c r="C1818" s="29"/>
      <c r="D1818" s="29">
        <v>196.8</v>
      </c>
      <c r="E1818" s="29">
        <v>1</v>
      </c>
      <c r="F1818" s="29">
        <v>196.8</v>
      </c>
      <c r="G1818" s="29">
        <v>1</v>
      </c>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c r="DY1818"/>
      <c r="DZ1818"/>
      <c r="EA1818"/>
      <c r="EB1818"/>
      <c r="EC1818"/>
      <c r="ED1818"/>
      <c r="EE1818"/>
      <c r="EF1818"/>
      <c r="EG1818"/>
      <c r="EH1818"/>
      <c r="EI1818"/>
      <c r="EJ1818"/>
      <c r="EK1818"/>
      <c r="EL1818"/>
      <c r="EM1818"/>
      <c r="EN1818"/>
      <c r="EO1818"/>
      <c r="EP1818"/>
      <c r="EQ1818"/>
      <c r="ER1818"/>
      <c r="ES1818"/>
      <c r="ET1818"/>
      <c r="EU1818"/>
      <c r="EV1818"/>
      <c r="EW1818"/>
      <c r="EX1818"/>
      <c r="EY1818"/>
      <c r="EZ1818"/>
      <c r="FA1818"/>
      <c r="FB1818"/>
      <c r="FC1818"/>
      <c r="FD1818"/>
      <c r="FE1818"/>
      <c r="FF1818"/>
      <c r="FG1818"/>
      <c r="FH1818"/>
      <c r="FI1818"/>
      <c r="FJ1818"/>
      <c r="FK1818"/>
      <c r="FL1818"/>
      <c r="FM1818"/>
      <c r="FN1818"/>
      <c r="FO1818"/>
      <c r="FP1818"/>
      <c r="FQ1818"/>
      <c r="FR1818"/>
      <c r="FS1818"/>
      <c r="FT1818"/>
      <c r="FU1818"/>
      <c r="FV1818"/>
      <c r="FW1818"/>
      <c r="FX1818"/>
      <c r="FY1818"/>
      <c r="FZ1818"/>
      <c r="GA1818"/>
      <c r="GB1818"/>
      <c r="GC1818"/>
      <c r="GD1818"/>
      <c r="GE1818"/>
      <c r="GF1818"/>
      <c r="GG1818"/>
    </row>
    <row r="1819" spans="1:189" x14ac:dyDescent="0.3">
      <c r="A1819" s="18" t="s">
        <v>3567</v>
      </c>
      <c r="B1819" s="29"/>
      <c r="C1819" s="29"/>
      <c r="D1819" s="29">
        <v>196.8</v>
      </c>
      <c r="E1819" s="29">
        <v>1</v>
      </c>
      <c r="F1819" s="29">
        <v>196.8</v>
      </c>
      <c r="G1819" s="29">
        <v>1</v>
      </c>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c r="DY1819"/>
      <c r="DZ1819"/>
      <c r="EA1819"/>
      <c r="EB1819"/>
      <c r="EC1819"/>
      <c r="ED1819"/>
      <c r="EE1819"/>
      <c r="EF1819"/>
      <c r="EG1819"/>
      <c r="EH1819"/>
      <c r="EI1819"/>
      <c r="EJ1819"/>
      <c r="EK1819"/>
      <c r="EL1819"/>
      <c r="EM1819"/>
      <c r="EN1819"/>
      <c r="EO1819"/>
      <c r="EP1819"/>
      <c r="EQ1819"/>
      <c r="ER1819"/>
      <c r="ES1819"/>
      <c r="ET1819"/>
      <c r="EU1819"/>
      <c r="EV1819"/>
      <c r="EW1819"/>
      <c r="EX1819"/>
      <c r="EY1819"/>
      <c r="EZ1819"/>
      <c r="FA1819"/>
      <c r="FB1819"/>
      <c r="FC1819"/>
      <c r="FD1819"/>
      <c r="FE1819"/>
      <c r="FF1819"/>
      <c r="FG1819"/>
      <c r="FH1819"/>
      <c r="FI1819"/>
      <c r="FJ1819"/>
      <c r="FK1819"/>
      <c r="FL1819"/>
      <c r="FM1819"/>
      <c r="FN1819"/>
      <c r="FO1819"/>
      <c r="FP1819"/>
      <c r="FQ1819"/>
      <c r="FR1819"/>
      <c r="FS1819"/>
      <c r="FT1819"/>
      <c r="FU1819"/>
      <c r="FV1819"/>
      <c r="FW1819"/>
      <c r="FX1819"/>
      <c r="FY1819"/>
      <c r="FZ1819"/>
      <c r="GA1819"/>
      <c r="GB1819"/>
      <c r="GC1819"/>
      <c r="GD1819"/>
      <c r="GE1819"/>
      <c r="GF1819"/>
      <c r="GG1819"/>
    </row>
    <row r="1820" spans="1:189" x14ac:dyDescent="0.3">
      <c r="A1820" s="18" t="s">
        <v>4119</v>
      </c>
      <c r="B1820" s="29"/>
      <c r="C1820" s="29"/>
      <c r="D1820" s="29">
        <v>196.8</v>
      </c>
      <c r="E1820" s="29">
        <v>1</v>
      </c>
      <c r="F1820" s="29">
        <v>196.8</v>
      </c>
      <c r="G1820" s="29">
        <v>1</v>
      </c>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c r="DY1820"/>
      <c r="DZ1820"/>
      <c r="EA1820"/>
      <c r="EB1820"/>
      <c r="EC1820"/>
      <c r="ED1820"/>
      <c r="EE1820"/>
      <c r="EF1820"/>
      <c r="EG1820"/>
      <c r="EH1820"/>
      <c r="EI1820"/>
      <c r="EJ1820"/>
      <c r="EK1820"/>
      <c r="EL1820"/>
      <c r="EM1820"/>
      <c r="EN1820"/>
      <c r="EO1820"/>
      <c r="EP1820"/>
      <c r="EQ1820"/>
      <c r="ER1820"/>
      <c r="ES1820"/>
      <c r="ET1820"/>
      <c r="EU1820"/>
      <c r="EV1820"/>
      <c r="EW1820"/>
      <c r="EX1820"/>
      <c r="EY1820"/>
      <c r="EZ1820"/>
      <c r="FA1820"/>
      <c r="FB1820"/>
      <c r="FC1820"/>
      <c r="FD1820"/>
      <c r="FE1820"/>
      <c r="FF1820"/>
      <c r="FG1820"/>
      <c r="FH1820"/>
      <c r="FI1820"/>
      <c r="FJ1820"/>
      <c r="FK1820"/>
      <c r="FL1820"/>
      <c r="FM1820"/>
      <c r="FN1820"/>
      <c r="FO1820"/>
      <c r="FP1820"/>
      <c r="FQ1820"/>
      <c r="FR1820"/>
      <c r="FS1820"/>
      <c r="FT1820"/>
      <c r="FU1820"/>
      <c r="FV1820"/>
      <c r="FW1820"/>
      <c r="FX1820"/>
      <c r="FY1820"/>
      <c r="FZ1820"/>
      <c r="GA1820"/>
      <c r="GB1820"/>
      <c r="GC1820"/>
      <c r="GD1820"/>
      <c r="GE1820"/>
      <c r="GF1820"/>
      <c r="GG1820"/>
    </row>
    <row r="1821" spans="1:189" x14ac:dyDescent="0.3">
      <c r="A1821" s="18" t="s">
        <v>1872</v>
      </c>
      <c r="B1821" s="29">
        <v>196.8</v>
      </c>
      <c r="C1821" s="29">
        <v>1</v>
      </c>
      <c r="D1821" s="29"/>
      <c r="E1821" s="29"/>
      <c r="F1821" s="29">
        <v>196.8</v>
      </c>
      <c r="G1821" s="29">
        <v>1</v>
      </c>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c r="DY1821"/>
      <c r="DZ1821"/>
      <c r="EA1821"/>
      <c r="EB1821"/>
      <c r="EC1821"/>
      <c r="ED1821"/>
      <c r="EE1821"/>
      <c r="EF1821"/>
      <c r="EG1821"/>
      <c r="EH1821"/>
      <c r="EI1821"/>
      <c r="EJ1821"/>
      <c r="EK1821"/>
      <c r="EL1821"/>
      <c r="EM1821"/>
      <c r="EN1821"/>
      <c r="EO1821"/>
      <c r="EP1821"/>
      <c r="EQ1821"/>
      <c r="ER1821"/>
      <c r="ES1821"/>
      <c r="ET1821"/>
      <c r="EU1821"/>
      <c r="EV1821"/>
      <c r="EW1821"/>
      <c r="EX1821"/>
      <c r="EY1821"/>
      <c r="EZ1821"/>
      <c r="FA1821"/>
      <c r="FB1821"/>
      <c r="FC1821"/>
      <c r="FD1821"/>
      <c r="FE1821"/>
      <c r="FF1821"/>
      <c r="FG1821"/>
      <c r="FH1821"/>
      <c r="FI1821"/>
      <c r="FJ1821"/>
      <c r="FK1821"/>
      <c r="FL1821"/>
      <c r="FM1821"/>
      <c r="FN1821"/>
      <c r="FO1821"/>
      <c r="FP1821"/>
      <c r="FQ1821"/>
      <c r="FR1821"/>
      <c r="FS1821"/>
      <c r="FT1821"/>
      <c r="FU1821"/>
      <c r="FV1821"/>
      <c r="FW1821"/>
      <c r="FX1821"/>
      <c r="FY1821"/>
      <c r="FZ1821"/>
      <c r="GA1821"/>
      <c r="GB1821"/>
      <c r="GC1821"/>
      <c r="GD1821"/>
      <c r="GE1821"/>
      <c r="GF1821"/>
      <c r="GG1821"/>
    </row>
    <row r="1822" spans="1:189" x14ac:dyDescent="0.3">
      <c r="A1822" s="18" t="s">
        <v>2562</v>
      </c>
      <c r="B1822" s="29"/>
      <c r="C1822" s="29"/>
      <c r="D1822" s="29">
        <v>196.8</v>
      </c>
      <c r="E1822" s="29">
        <v>1</v>
      </c>
      <c r="F1822" s="29">
        <v>196.8</v>
      </c>
      <c r="G1822" s="29">
        <v>1</v>
      </c>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c r="DY1822"/>
      <c r="DZ1822"/>
      <c r="EA1822"/>
      <c r="EB1822"/>
      <c r="EC1822"/>
      <c r="ED1822"/>
      <c r="EE1822"/>
      <c r="EF1822"/>
      <c r="EG1822"/>
      <c r="EH1822"/>
      <c r="EI1822"/>
      <c r="EJ1822"/>
      <c r="EK1822"/>
      <c r="EL1822"/>
      <c r="EM1822"/>
      <c r="EN1822"/>
      <c r="EO1822"/>
      <c r="EP1822"/>
      <c r="EQ1822"/>
      <c r="ER1822"/>
      <c r="ES1822"/>
      <c r="ET1822"/>
      <c r="EU1822"/>
      <c r="EV1822"/>
      <c r="EW1822"/>
      <c r="EX1822"/>
      <c r="EY1822"/>
      <c r="EZ1822"/>
      <c r="FA1822"/>
      <c r="FB1822"/>
      <c r="FC1822"/>
      <c r="FD1822"/>
      <c r="FE1822"/>
      <c r="FF1822"/>
      <c r="FG1822"/>
      <c r="FH1822"/>
      <c r="FI1822"/>
      <c r="FJ1822"/>
      <c r="FK1822"/>
      <c r="FL1822"/>
      <c r="FM1822"/>
      <c r="FN1822"/>
      <c r="FO1822"/>
      <c r="FP1822"/>
      <c r="FQ1822"/>
      <c r="FR1822"/>
      <c r="FS1822"/>
      <c r="FT1822"/>
      <c r="FU1822"/>
      <c r="FV1822"/>
      <c r="FW1822"/>
      <c r="FX1822"/>
      <c r="FY1822"/>
      <c r="FZ1822"/>
      <c r="GA1822"/>
      <c r="GB1822"/>
      <c r="GC1822"/>
      <c r="GD1822"/>
      <c r="GE1822"/>
      <c r="GF1822"/>
      <c r="GG1822"/>
    </row>
    <row r="1823" spans="1:189" x14ac:dyDescent="0.3">
      <c r="A1823" s="18" t="s">
        <v>4049</v>
      </c>
      <c r="B1823" s="29"/>
      <c r="C1823" s="29"/>
      <c r="D1823" s="29">
        <v>196.8</v>
      </c>
      <c r="E1823" s="29">
        <v>1</v>
      </c>
      <c r="F1823" s="29">
        <v>196.8</v>
      </c>
      <c r="G1823" s="29">
        <v>1</v>
      </c>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c r="DY1823"/>
      <c r="DZ1823"/>
      <c r="EA1823"/>
      <c r="EB1823"/>
      <c r="EC1823"/>
      <c r="ED1823"/>
      <c r="EE1823"/>
      <c r="EF1823"/>
      <c r="EG1823"/>
      <c r="EH1823"/>
      <c r="EI1823"/>
      <c r="EJ1823"/>
      <c r="EK1823"/>
      <c r="EL1823"/>
      <c r="EM1823"/>
      <c r="EN1823"/>
      <c r="EO1823"/>
      <c r="EP1823"/>
      <c r="EQ1823"/>
      <c r="ER1823"/>
      <c r="ES1823"/>
      <c r="ET1823"/>
      <c r="EU1823"/>
      <c r="EV1823"/>
      <c r="EW1823"/>
      <c r="EX1823"/>
      <c r="EY1823"/>
      <c r="EZ1823"/>
      <c r="FA1823"/>
      <c r="FB1823"/>
      <c r="FC1823"/>
      <c r="FD1823"/>
      <c r="FE1823"/>
      <c r="FF1823"/>
      <c r="FG1823"/>
      <c r="FH1823"/>
      <c r="FI1823"/>
      <c r="FJ1823"/>
      <c r="FK1823"/>
      <c r="FL1823"/>
      <c r="FM1823"/>
      <c r="FN1823"/>
      <c r="FO1823"/>
      <c r="FP1823"/>
      <c r="FQ1823"/>
      <c r="FR1823"/>
      <c r="FS1823"/>
      <c r="FT1823"/>
      <c r="FU1823"/>
      <c r="FV1823"/>
      <c r="FW1823"/>
      <c r="FX1823"/>
      <c r="FY1823"/>
      <c r="FZ1823"/>
      <c r="GA1823"/>
      <c r="GB1823"/>
      <c r="GC1823"/>
      <c r="GD1823"/>
      <c r="GE1823"/>
      <c r="GF1823"/>
      <c r="GG1823"/>
    </row>
    <row r="1824" spans="1:189" x14ac:dyDescent="0.3">
      <c r="A1824" s="18" t="s">
        <v>1904</v>
      </c>
      <c r="B1824" s="29">
        <v>196.8</v>
      </c>
      <c r="C1824" s="29">
        <v>1</v>
      </c>
      <c r="D1824" s="29"/>
      <c r="E1824" s="29"/>
      <c r="F1824" s="29">
        <v>196.8</v>
      </c>
      <c r="G1824" s="29">
        <v>1</v>
      </c>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c r="DY1824"/>
      <c r="DZ1824"/>
      <c r="EA1824"/>
      <c r="EB1824"/>
      <c r="EC1824"/>
      <c r="ED1824"/>
      <c r="EE1824"/>
      <c r="EF1824"/>
      <c r="EG1824"/>
      <c r="EH1824"/>
      <c r="EI1824"/>
      <c r="EJ1824"/>
      <c r="EK1824"/>
      <c r="EL1824"/>
      <c r="EM1824"/>
      <c r="EN1824"/>
      <c r="EO1824"/>
      <c r="EP1824"/>
      <c r="EQ1824"/>
      <c r="ER1824"/>
      <c r="ES1824"/>
      <c r="ET1824"/>
      <c r="EU1824"/>
      <c r="EV1824"/>
      <c r="EW1824"/>
      <c r="EX1824"/>
      <c r="EY1824"/>
      <c r="EZ1824"/>
      <c r="FA1824"/>
      <c r="FB1824"/>
      <c r="FC1824"/>
      <c r="FD1824"/>
      <c r="FE1824"/>
      <c r="FF1824"/>
      <c r="FG1824"/>
      <c r="FH1824"/>
      <c r="FI1824"/>
      <c r="FJ1824"/>
      <c r="FK1824"/>
      <c r="FL1824"/>
      <c r="FM1824"/>
      <c r="FN1824"/>
      <c r="FO1824"/>
      <c r="FP1824"/>
      <c r="FQ1824"/>
      <c r="FR1824"/>
      <c r="FS1824"/>
      <c r="FT1824"/>
      <c r="FU1824"/>
      <c r="FV1824"/>
      <c r="FW1824"/>
      <c r="FX1824"/>
      <c r="FY1824"/>
      <c r="FZ1824"/>
      <c r="GA1824"/>
      <c r="GB1824"/>
      <c r="GC1824"/>
      <c r="GD1824"/>
      <c r="GE1824"/>
      <c r="GF1824"/>
      <c r="GG1824"/>
    </row>
    <row r="1825" spans="1:189" x14ac:dyDescent="0.3">
      <c r="A1825" s="18" t="s">
        <v>1894</v>
      </c>
      <c r="B1825" s="29">
        <v>196.8</v>
      </c>
      <c r="C1825" s="29">
        <v>1</v>
      </c>
      <c r="D1825" s="29"/>
      <c r="E1825" s="29"/>
      <c r="F1825" s="29">
        <v>196.8</v>
      </c>
      <c r="G1825" s="29">
        <v>1</v>
      </c>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c r="DY1825"/>
      <c r="DZ1825"/>
      <c r="EA1825"/>
      <c r="EB1825"/>
      <c r="EC1825"/>
      <c r="ED1825"/>
      <c r="EE1825"/>
      <c r="EF1825"/>
      <c r="EG1825"/>
      <c r="EH1825"/>
      <c r="EI1825"/>
      <c r="EJ1825"/>
      <c r="EK1825"/>
      <c r="EL1825"/>
      <c r="EM1825"/>
      <c r="EN1825"/>
      <c r="EO1825"/>
      <c r="EP1825"/>
      <c r="EQ1825"/>
      <c r="ER1825"/>
      <c r="ES1825"/>
      <c r="ET1825"/>
      <c r="EU1825"/>
      <c r="EV1825"/>
      <c r="EW1825"/>
      <c r="EX1825"/>
      <c r="EY1825"/>
      <c r="EZ1825"/>
      <c r="FA1825"/>
      <c r="FB1825"/>
      <c r="FC1825"/>
      <c r="FD1825"/>
      <c r="FE1825"/>
      <c r="FF1825"/>
      <c r="FG1825"/>
      <c r="FH1825"/>
      <c r="FI1825"/>
      <c r="FJ1825"/>
      <c r="FK1825"/>
      <c r="FL1825"/>
      <c r="FM1825"/>
      <c r="FN1825"/>
      <c r="FO1825"/>
      <c r="FP1825"/>
      <c r="FQ1825"/>
      <c r="FR1825"/>
      <c r="FS1825"/>
      <c r="FT1825"/>
      <c r="FU1825"/>
      <c r="FV1825"/>
      <c r="FW1825"/>
      <c r="FX1825"/>
      <c r="FY1825"/>
      <c r="FZ1825"/>
      <c r="GA1825"/>
      <c r="GB1825"/>
      <c r="GC1825"/>
      <c r="GD1825"/>
      <c r="GE1825"/>
      <c r="GF1825"/>
      <c r="GG1825"/>
    </row>
    <row r="1826" spans="1:189" x14ac:dyDescent="0.3">
      <c r="A1826" s="18" t="s">
        <v>4031</v>
      </c>
      <c r="B1826" s="29"/>
      <c r="C1826" s="29"/>
      <c r="D1826" s="29">
        <v>196.8</v>
      </c>
      <c r="E1826" s="29">
        <v>1</v>
      </c>
      <c r="F1826" s="29">
        <v>196.8</v>
      </c>
      <c r="G1826" s="29">
        <v>1</v>
      </c>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c r="DY1826"/>
      <c r="DZ1826"/>
      <c r="EA1826"/>
      <c r="EB1826"/>
      <c r="EC1826"/>
      <c r="ED1826"/>
      <c r="EE1826"/>
      <c r="EF1826"/>
      <c r="EG1826"/>
      <c r="EH1826"/>
      <c r="EI1826"/>
      <c r="EJ1826"/>
      <c r="EK1826"/>
      <c r="EL1826"/>
      <c r="EM1826"/>
      <c r="EN1826"/>
      <c r="EO1826"/>
      <c r="EP1826"/>
      <c r="EQ1826"/>
      <c r="ER1826"/>
      <c r="ES1826"/>
      <c r="ET1826"/>
      <c r="EU1826"/>
      <c r="EV1826"/>
      <c r="EW1826"/>
      <c r="EX1826"/>
      <c r="EY1826"/>
      <c r="EZ1826"/>
      <c r="FA1826"/>
      <c r="FB1826"/>
      <c r="FC1826"/>
      <c r="FD1826"/>
      <c r="FE1826"/>
      <c r="FF1826"/>
      <c r="FG1826"/>
      <c r="FH1826"/>
      <c r="FI1826"/>
      <c r="FJ1826"/>
      <c r="FK1826"/>
      <c r="FL1826"/>
      <c r="FM1826"/>
      <c r="FN1826"/>
      <c r="FO1826"/>
      <c r="FP1826"/>
      <c r="FQ1826"/>
      <c r="FR1826"/>
      <c r="FS1826"/>
      <c r="FT1826"/>
      <c r="FU1826"/>
      <c r="FV1826"/>
      <c r="FW1826"/>
      <c r="FX1826"/>
      <c r="FY1826"/>
      <c r="FZ1826"/>
      <c r="GA1826"/>
      <c r="GB1826"/>
      <c r="GC1826"/>
      <c r="GD1826"/>
      <c r="GE1826"/>
      <c r="GF1826"/>
      <c r="GG1826"/>
    </row>
    <row r="1827" spans="1:189" x14ac:dyDescent="0.3">
      <c r="A1827" s="18" t="s">
        <v>1850</v>
      </c>
      <c r="B1827" s="29">
        <v>196.8</v>
      </c>
      <c r="C1827" s="29">
        <v>1</v>
      </c>
      <c r="D1827" s="29"/>
      <c r="E1827" s="29"/>
      <c r="F1827" s="29">
        <v>196.8</v>
      </c>
      <c r="G1827" s="29">
        <v>1</v>
      </c>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c r="DY1827"/>
      <c r="DZ1827"/>
      <c r="EA1827"/>
      <c r="EB1827"/>
      <c r="EC1827"/>
      <c r="ED1827"/>
      <c r="EE1827"/>
      <c r="EF1827"/>
      <c r="EG1827"/>
      <c r="EH1827"/>
      <c r="EI1827"/>
      <c r="EJ1827"/>
      <c r="EK1827"/>
      <c r="EL1827"/>
      <c r="EM1827"/>
      <c r="EN1827"/>
      <c r="EO1827"/>
      <c r="EP1827"/>
      <c r="EQ1827"/>
      <c r="ER1827"/>
      <c r="ES1827"/>
      <c r="ET1827"/>
      <c r="EU1827"/>
      <c r="EV1827"/>
      <c r="EW1827"/>
      <c r="EX1827"/>
      <c r="EY1827"/>
      <c r="EZ1827"/>
      <c r="FA1827"/>
      <c r="FB1827"/>
      <c r="FC1827"/>
      <c r="FD1827"/>
      <c r="FE1827"/>
      <c r="FF1827"/>
      <c r="FG1827"/>
      <c r="FH1827"/>
      <c r="FI1827"/>
      <c r="FJ1827"/>
      <c r="FK1827"/>
      <c r="FL1827"/>
      <c r="FM1827"/>
      <c r="FN1827"/>
      <c r="FO1827"/>
      <c r="FP1827"/>
      <c r="FQ1827"/>
      <c r="FR1827"/>
      <c r="FS1827"/>
      <c r="FT1827"/>
      <c r="FU1827"/>
      <c r="FV1827"/>
      <c r="FW1827"/>
      <c r="FX1827"/>
      <c r="FY1827"/>
      <c r="FZ1827"/>
      <c r="GA1827"/>
      <c r="GB1827"/>
      <c r="GC1827"/>
      <c r="GD1827"/>
      <c r="GE1827"/>
      <c r="GF1827"/>
      <c r="GG1827"/>
    </row>
    <row r="1828" spans="1:189" x14ac:dyDescent="0.3">
      <c r="A1828" s="18" t="s">
        <v>1924</v>
      </c>
      <c r="B1828" s="29">
        <v>196.8</v>
      </c>
      <c r="C1828" s="29">
        <v>1</v>
      </c>
      <c r="D1828" s="29"/>
      <c r="E1828" s="29"/>
      <c r="F1828" s="29">
        <v>196.8</v>
      </c>
      <c r="G1828" s="29">
        <v>1</v>
      </c>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c r="DY1828"/>
      <c r="DZ1828"/>
      <c r="EA1828"/>
      <c r="EB1828"/>
      <c r="EC1828"/>
      <c r="ED1828"/>
      <c r="EE1828"/>
      <c r="EF1828"/>
      <c r="EG1828"/>
      <c r="EH1828"/>
      <c r="EI1828"/>
      <c r="EJ1828"/>
      <c r="EK1828"/>
      <c r="EL1828"/>
      <c r="EM1828"/>
      <c r="EN1828"/>
      <c r="EO1828"/>
      <c r="EP1828"/>
      <c r="EQ1828"/>
      <c r="ER1828"/>
      <c r="ES1828"/>
      <c r="ET1828"/>
      <c r="EU1828"/>
      <c r="EV1828"/>
      <c r="EW1828"/>
      <c r="EX1828"/>
      <c r="EY1828"/>
      <c r="EZ1828"/>
      <c r="FA1828"/>
      <c r="FB1828"/>
      <c r="FC1828"/>
      <c r="FD1828"/>
      <c r="FE1828"/>
      <c r="FF1828"/>
      <c r="FG1828"/>
      <c r="FH1828"/>
      <c r="FI1828"/>
      <c r="FJ1828"/>
      <c r="FK1828"/>
      <c r="FL1828"/>
      <c r="FM1828"/>
      <c r="FN1828"/>
      <c r="FO1828"/>
      <c r="FP1828"/>
      <c r="FQ1828"/>
      <c r="FR1828"/>
      <c r="FS1828"/>
      <c r="FT1828"/>
      <c r="FU1828"/>
      <c r="FV1828"/>
      <c r="FW1828"/>
      <c r="FX1828"/>
      <c r="FY1828"/>
      <c r="FZ1828"/>
      <c r="GA1828"/>
      <c r="GB1828"/>
      <c r="GC1828"/>
      <c r="GD1828"/>
      <c r="GE1828"/>
      <c r="GF1828"/>
      <c r="GG1828"/>
    </row>
    <row r="1829" spans="1:189" x14ac:dyDescent="0.3">
      <c r="A1829" s="18" t="s">
        <v>3095</v>
      </c>
      <c r="B1829" s="29"/>
      <c r="C1829" s="29"/>
      <c r="D1829" s="29">
        <v>196.8</v>
      </c>
      <c r="E1829" s="29">
        <v>1</v>
      </c>
      <c r="F1829" s="29">
        <v>196.8</v>
      </c>
      <c r="G1829" s="29">
        <v>1</v>
      </c>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c r="DY1829"/>
      <c r="DZ1829"/>
      <c r="EA1829"/>
      <c r="EB1829"/>
      <c r="EC1829"/>
      <c r="ED1829"/>
      <c r="EE1829"/>
      <c r="EF1829"/>
      <c r="EG1829"/>
      <c r="EH1829"/>
      <c r="EI1829"/>
      <c r="EJ1829"/>
      <c r="EK1829"/>
      <c r="EL1829"/>
      <c r="EM1829"/>
      <c r="EN1829"/>
      <c r="EO1829"/>
      <c r="EP1829"/>
      <c r="EQ1829"/>
      <c r="ER1829"/>
      <c r="ES1829"/>
      <c r="ET1829"/>
      <c r="EU1829"/>
      <c r="EV1829"/>
      <c r="EW1829"/>
      <c r="EX1829"/>
      <c r="EY1829"/>
      <c r="EZ1829"/>
      <c r="FA1829"/>
      <c r="FB1829"/>
      <c r="FC1829"/>
      <c r="FD1829"/>
      <c r="FE1829"/>
      <c r="FF1829"/>
      <c r="FG1829"/>
      <c r="FH1829"/>
      <c r="FI1829"/>
      <c r="FJ1829"/>
      <c r="FK1829"/>
      <c r="FL1829"/>
      <c r="FM1829"/>
      <c r="FN1829"/>
      <c r="FO1829"/>
      <c r="FP1829"/>
      <c r="FQ1829"/>
      <c r="FR1829"/>
      <c r="FS1829"/>
      <c r="FT1829"/>
      <c r="FU1829"/>
      <c r="FV1829"/>
      <c r="FW1829"/>
      <c r="FX1829"/>
      <c r="FY1829"/>
      <c r="FZ1829"/>
      <c r="GA1829"/>
      <c r="GB1829"/>
      <c r="GC1829"/>
      <c r="GD1829"/>
      <c r="GE1829"/>
      <c r="GF1829"/>
      <c r="GG1829"/>
    </row>
    <row r="1830" spans="1:189" x14ac:dyDescent="0.3">
      <c r="A1830" s="18" t="s">
        <v>1908</v>
      </c>
      <c r="B1830" s="29">
        <v>196.8</v>
      </c>
      <c r="C1830" s="29">
        <v>1</v>
      </c>
      <c r="D1830" s="29"/>
      <c r="E1830" s="29"/>
      <c r="F1830" s="29">
        <v>196.8</v>
      </c>
      <c r="G1830" s="29">
        <v>1</v>
      </c>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c r="DY1830"/>
      <c r="DZ1830"/>
      <c r="EA1830"/>
      <c r="EB1830"/>
      <c r="EC1830"/>
      <c r="ED1830"/>
      <c r="EE1830"/>
      <c r="EF1830"/>
      <c r="EG1830"/>
      <c r="EH1830"/>
      <c r="EI1830"/>
      <c r="EJ1830"/>
      <c r="EK1830"/>
      <c r="EL1830"/>
      <c r="EM1830"/>
      <c r="EN1830"/>
      <c r="EO1830"/>
      <c r="EP1830"/>
      <c r="EQ1830"/>
      <c r="ER1830"/>
      <c r="ES1830"/>
      <c r="ET1830"/>
      <c r="EU1830"/>
      <c r="EV1830"/>
      <c r="EW1830"/>
      <c r="EX1830"/>
      <c r="EY1830"/>
      <c r="EZ1830"/>
      <c r="FA1830"/>
      <c r="FB1830"/>
      <c r="FC1830"/>
      <c r="FD1830"/>
      <c r="FE1830"/>
      <c r="FF1830"/>
      <c r="FG1830"/>
      <c r="FH1830"/>
      <c r="FI1830"/>
      <c r="FJ1830"/>
      <c r="FK1830"/>
      <c r="FL1830"/>
      <c r="FM1830"/>
      <c r="FN1830"/>
      <c r="FO1830"/>
      <c r="FP1830"/>
      <c r="FQ1830"/>
      <c r="FR1830"/>
      <c r="FS1830"/>
      <c r="FT1830"/>
      <c r="FU1830"/>
      <c r="FV1830"/>
      <c r="FW1830"/>
      <c r="FX1830"/>
      <c r="FY1830"/>
      <c r="FZ1830"/>
      <c r="GA1830"/>
      <c r="GB1830"/>
      <c r="GC1830"/>
      <c r="GD1830"/>
      <c r="GE1830"/>
      <c r="GF1830"/>
      <c r="GG1830"/>
    </row>
    <row r="1831" spans="1:189" x14ac:dyDescent="0.3">
      <c r="A1831" s="18" t="s">
        <v>4059</v>
      </c>
      <c r="B1831" s="29"/>
      <c r="C1831" s="29"/>
      <c r="D1831" s="29">
        <v>196.8</v>
      </c>
      <c r="E1831" s="29">
        <v>1</v>
      </c>
      <c r="F1831" s="29">
        <v>196.8</v>
      </c>
      <c r="G1831" s="29">
        <v>1</v>
      </c>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c r="DY1831"/>
      <c r="DZ1831"/>
      <c r="EA1831"/>
      <c r="EB1831"/>
      <c r="EC1831"/>
      <c r="ED1831"/>
      <c r="EE1831"/>
      <c r="EF1831"/>
      <c r="EG1831"/>
      <c r="EH1831"/>
      <c r="EI1831"/>
      <c r="EJ1831"/>
      <c r="EK1831"/>
      <c r="EL1831"/>
      <c r="EM1831"/>
      <c r="EN1831"/>
      <c r="EO1831"/>
      <c r="EP1831"/>
      <c r="EQ1831"/>
      <c r="ER1831"/>
      <c r="ES1831"/>
      <c r="ET1831"/>
      <c r="EU1831"/>
      <c r="EV1831"/>
      <c r="EW1831"/>
      <c r="EX1831"/>
      <c r="EY1831"/>
      <c r="EZ1831"/>
      <c r="FA1831"/>
      <c r="FB1831"/>
      <c r="FC1831"/>
      <c r="FD1831"/>
      <c r="FE1831"/>
      <c r="FF1831"/>
      <c r="FG1831"/>
      <c r="FH1831"/>
      <c r="FI1831"/>
      <c r="FJ1831"/>
      <c r="FK1831"/>
      <c r="FL1831"/>
      <c r="FM1831"/>
      <c r="FN1831"/>
      <c r="FO1831"/>
      <c r="FP1831"/>
      <c r="FQ1831"/>
      <c r="FR1831"/>
      <c r="FS1831"/>
      <c r="FT1831"/>
      <c r="FU1831"/>
      <c r="FV1831"/>
      <c r="FW1831"/>
      <c r="FX1831"/>
      <c r="FY1831"/>
      <c r="FZ1831"/>
      <c r="GA1831"/>
      <c r="GB1831"/>
      <c r="GC1831"/>
      <c r="GD1831"/>
      <c r="GE1831"/>
      <c r="GF1831"/>
      <c r="GG1831"/>
    </row>
    <row r="1832" spans="1:189" x14ac:dyDescent="0.3">
      <c r="A1832" s="18" t="s">
        <v>1852</v>
      </c>
      <c r="B1832" s="29">
        <v>196.8</v>
      </c>
      <c r="C1832" s="29">
        <v>1</v>
      </c>
      <c r="D1832" s="29"/>
      <c r="E1832" s="29"/>
      <c r="F1832" s="29">
        <v>196.8</v>
      </c>
      <c r="G1832" s="29">
        <v>1</v>
      </c>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c r="DY1832"/>
      <c r="DZ1832"/>
      <c r="EA1832"/>
      <c r="EB1832"/>
      <c r="EC1832"/>
      <c r="ED1832"/>
      <c r="EE1832"/>
      <c r="EF1832"/>
      <c r="EG1832"/>
      <c r="EH1832"/>
      <c r="EI1832"/>
      <c r="EJ1832"/>
      <c r="EK1832"/>
      <c r="EL1832"/>
      <c r="EM1832"/>
      <c r="EN1832"/>
      <c r="EO1832"/>
      <c r="EP1832"/>
      <c r="EQ1832"/>
      <c r="ER1832"/>
      <c r="ES1832"/>
      <c r="ET1832"/>
      <c r="EU1832"/>
      <c r="EV1832"/>
      <c r="EW1832"/>
      <c r="EX1832"/>
      <c r="EY1832"/>
      <c r="EZ1832"/>
      <c r="FA1832"/>
      <c r="FB1832"/>
      <c r="FC1832"/>
      <c r="FD1832"/>
      <c r="FE1832"/>
      <c r="FF1832"/>
      <c r="FG1832"/>
      <c r="FH1832"/>
      <c r="FI1832"/>
      <c r="FJ1832"/>
      <c r="FK1832"/>
      <c r="FL1832"/>
      <c r="FM1832"/>
      <c r="FN1832"/>
      <c r="FO1832"/>
      <c r="FP1832"/>
      <c r="FQ1832"/>
      <c r="FR1832"/>
      <c r="FS1832"/>
      <c r="FT1832"/>
      <c r="FU1832"/>
      <c r="FV1832"/>
      <c r="FW1832"/>
      <c r="FX1832"/>
      <c r="FY1832"/>
      <c r="FZ1832"/>
      <c r="GA1832"/>
      <c r="GB1832"/>
      <c r="GC1832"/>
      <c r="GD1832"/>
      <c r="GE1832"/>
      <c r="GF1832"/>
      <c r="GG1832"/>
    </row>
    <row r="1833" spans="1:189" x14ac:dyDescent="0.3">
      <c r="A1833" s="18" t="s">
        <v>3049</v>
      </c>
      <c r="B1833" s="29"/>
      <c r="C1833" s="29"/>
      <c r="D1833" s="29">
        <v>196.8</v>
      </c>
      <c r="E1833" s="29">
        <v>1</v>
      </c>
      <c r="F1833" s="29">
        <v>196.8</v>
      </c>
      <c r="G1833" s="29">
        <v>1</v>
      </c>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c r="DY1833"/>
      <c r="DZ1833"/>
      <c r="EA1833"/>
      <c r="EB1833"/>
      <c r="EC1833"/>
      <c r="ED1833"/>
      <c r="EE1833"/>
      <c r="EF1833"/>
      <c r="EG1833"/>
      <c r="EH1833"/>
      <c r="EI1833"/>
      <c r="EJ1833"/>
      <c r="EK1833"/>
      <c r="EL1833"/>
      <c r="EM1833"/>
      <c r="EN1833"/>
      <c r="EO1833"/>
      <c r="EP1833"/>
      <c r="EQ1833"/>
      <c r="ER1833"/>
      <c r="ES1833"/>
      <c r="ET1833"/>
      <c r="EU1833"/>
      <c r="EV1833"/>
      <c r="EW1833"/>
      <c r="EX1833"/>
      <c r="EY1833"/>
      <c r="EZ1833"/>
      <c r="FA1833"/>
      <c r="FB1833"/>
      <c r="FC1833"/>
      <c r="FD1833"/>
      <c r="FE1833"/>
      <c r="FF1833"/>
      <c r="FG1833"/>
      <c r="FH1833"/>
      <c r="FI1833"/>
      <c r="FJ1833"/>
      <c r="FK1833"/>
      <c r="FL1833"/>
      <c r="FM1833"/>
      <c r="FN1833"/>
      <c r="FO1833"/>
      <c r="FP1833"/>
      <c r="FQ1833"/>
      <c r="FR1833"/>
      <c r="FS1833"/>
      <c r="FT1833"/>
      <c r="FU1833"/>
      <c r="FV1833"/>
      <c r="FW1833"/>
      <c r="FX1833"/>
      <c r="FY1833"/>
      <c r="FZ1833"/>
      <c r="GA1833"/>
      <c r="GB1833"/>
      <c r="GC1833"/>
      <c r="GD1833"/>
      <c r="GE1833"/>
      <c r="GF1833"/>
      <c r="GG1833"/>
    </row>
    <row r="1834" spans="1:189" x14ac:dyDescent="0.3">
      <c r="A1834" s="18" t="s">
        <v>2959</v>
      </c>
      <c r="B1834" s="29"/>
      <c r="C1834" s="29"/>
      <c r="D1834" s="29">
        <v>196.8</v>
      </c>
      <c r="E1834" s="29">
        <v>1</v>
      </c>
      <c r="F1834" s="29">
        <v>196.8</v>
      </c>
      <c r="G1834" s="29">
        <v>1</v>
      </c>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c r="DY1834"/>
      <c r="DZ1834"/>
      <c r="EA1834"/>
      <c r="EB1834"/>
      <c r="EC1834"/>
      <c r="ED1834"/>
      <c r="EE1834"/>
      <c r="EF1834"/>
      <c r="EG1834"/>
      <c r="EH1834"/>
      <c r="EI1834"/>
      <c r="EJ1834"/>
      <c r="EK1834"/>
      <c r="EL1834"/>
      <c r="EM1834"/>
      <c r="EN1834"/>
      <c r="EO1834"/>
      <c r="EP1834"/>
      <c r="EQ1834"/>
      <c r="ER1834"/>
      <c r="ES1834"/>
      <c r="ET1834"/>
      <c r="EU1834"/>
      <c r="EV1834"/>
      <c r="EW1834"/>
      <c r="EX1834"/>
      <c r="EY1834"/>
      <c r="EZ1834"/>
      <c r="FA1834"/>
      <c r="FB1834"/>
      <c r="FC1834"/>
      <c r="FD1834"/>
      <c r="FE1834"/>
      <c r="FF1834"/>
      <c r="FG1834"/>
      <c r="FH1834"/>
      <c r="FI1834"/>
      <c r="FJ1834"/>
      <c r="FK1834"/>
      <c r="FL1834"/>
      <c r="FM1834"/>
      <c r="FN1834"/>
      <c r="FO1834"/>
      <c r="FP1834"/>
      <c r="FQ1834"/>
      <c r="FR1834"/>
      <c r="FS1834"/>
      <c r="FT1834"/>
      <c r="FU1834"/>
      <c r="FV1834"/>
      <c r="FW1834"/>
      <c r="FX1834"/>
      <c r="FY1834"/>
      <c r="FZ1834"/>
      <c r="GA1834"/>
      <c r="GB1834"/>
      <c r="GC1834"/>
      <c r="GD1834"/>
      <c r="GE1834"/>
      <c r="GF1834"/>
      <c r="GG1834"/>
    </row>
    <row r="1835" spans="1:189" x14ac:dyDescent="0.3">
      <c r="A1835" s="18" t="s">
        <v>2923</v>
      </c>
      <c r="B1835" s="29"/>
      <c r="C1835" s="29"/>
      <c r="D1835" s="29">
        <v>196.8</v>
      </c>
      <c r="E1835" s="29">
        <v>1</v>
      </c>
      <c r="F1835" s="29">
        <v>196.8</v>
      </c>
      <c r="G1835" s="29">
        <v>1</v>
      </c>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c r="DY1835"/>
      <c r="DZ1835"/>
      <c r="EA1835"/>
      <c r="EB1835"/>
      <c r="EC1835"/>
      <c r="ED1835"/>
      <c r="EE1835"/>
      <c r="EF1835"/>
      <c r="EG1835"/>
      <c r="EH1835"/>
      <c r="EI1835"/>
      <c r="EJ1835"/>
      <c r="EK1835"/>
      <c r="EL1835"/>
      <c r="EM1835"/>
      <c r="EN1835"/>
      <c r="EO1835"/>
      <c r="EP1835"/>
      <c r="EQ1835"/>
      <c r="ER1835"/>
      <c r="ES1835"/>
      <c r="ET1835"/>
      <c r="EU1835"/>
      <c r="EV1835"/>
      <c r="EW1835"/>
      <c r="EX1835"/>
      <c r="EY1835"/>
      <c r="EZ1835"/>
      <c r="FA1835"/>
      <c r="FB1835"/>
      <c r="FC1835"/>
      <c r="FD1835"/>
      <c r="FE1835"/>
      <c r="FF1835"/>
      <c r="FG1835"/>
      <c r="FH1835"/>
      <c r="FI1835"/>
      <c r="FJ1835"/>
      <c r="FK1835"/>
      <c r="FL1835"/>
      <c r="FM1835"/>
      <c r="FN1835"/>
      <c r="FO1835"/>
      <c r="FP1835"/>
      <c r="FQ1835"/>
      <c r="FR1835"/>
      <c r="FS1835"/>
      <c r="FT1835"/>
      <c r="FU1835"/>
      <c r="FV1835"/>
      <c r="FW1835"/>
      <c r="FX1835"/>
      <c r="FY1835"/>
      <c r="FZ1835"/>
      <c r="GA1835"/>
      <c r="GB1835"/>
      <c r="GC1835"/>
      <c r="GD1835"/>
      <c r="GE1835"/>
      <c r="GF1835"/>
      <c r="GG1835"/>
    </row>
    <row r="1836" spans="1:189" x14ac:dyDescent="0.3">
      <c r="A1836" s="18" t="s">
        <v>3377</v>
      </c>
      <c r="B1836" s="29"/>
      <c r="C1836" s="29"/>
      <c r="D1836" s="29">
        <v>196.8</v>
      </c>
      <c r="E1836" s="29">
        <v>1</v>
      </c>
      <c r="F1836" s="29">
        <v>196.8</v>
      </c>
      <c r="G1836" s="29">
        <v>1</v>
      </c>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c r="DY1836"/>
      <c r="DZ1836"/>
      <c r="EA1836"/>
      <c r="EB1836"/>
      <c r="EC1836"/>
      <c r="ED1836"/>
      <c r="EE1836"/>
      <c r="EF1836"/>
      <c r="EG1836"/>
      <c r="EH1836"/>
      <c r="EI1836"/>
      <c r="EJ1836"/>
      <c r="EK1836"/>
      <c r="EL1836"/>
      <c r="EM1836"/>
      <c r="EN1836"/>
      <c r="EO1836"/>
      <c r="EP1836"/>
      <c r="EQ1836"/>
      <c r="ER1836"/>
      <c r="ES1836"/>
      <c r="ET1836"/>
      <c r="EU1836"/>
      <c r="EV1836"/>
      <c r="EW1836"/>
      <c r="EX1836"/>
      <c r="EY1836"/>
      <c r="EZ1836"/>
      <c r="FA1836"/>
      <c r="FB1836"/>
      <c r="FC1836"/>
      <c r="FD1836"/>
      <c r="FE1836"/>
      <c r="FF1836"/>
      <c r="FG1836"/>
      <c r="FH1836"/>
      <c r="FI1836"/>
      <c r="FJ1836"/>
      <c r="FK1836"/>
      <c r="FL1836"/>
      <c r="FM1836"/>
      <c r="FN1836"/>
      <c r="FO1836"/>
      <c r="FP1836"/>
      <c r="FQ1836"/>
      <c r="FR1836"/>
      <c r="FS1836"/>
      <c r="FT1836"/>
      <c r="FU1836"/>
      <c r="FV1836"/>
      <c r="FW1836"/>
      <c r="FX1836"/>
      <c r="FY1836"/>
      <c r="FZ1836"/>
      <c r="GA1836"/>
      <c r="GB1836"/>
      <c r="GC1836"/>
      <c r="GD1836"/>
      <c r="GE1836"/>
      <c r="GF1836"/>
      <c r="GG1836"/>
    </row>
    <row r="1837" spans="1:189" x14ac:dyDescent="0.3">
      <c r="A1837" s="18" t="s">
        <v>3341</v>
      </c>
      <c r="B1837" s="29"/>
      <c r="C1837" s="29"/>
      <c r="D1837" s="29">
        <v>196.8</v>
      </c>
      <c r="E1837" s="29">
        <v>1</v>
      </c>
      <c r="F1837" s="29">
        <v>196.8</v>
      </c>
      <c r="G1837" s="29">
        <v>1</v>
      </c>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c r="DY1837"/>
      <c r="DZ1837"/>
      <c r="EA1837"/>
      <c r="EB1837"/>
      <c r="EC1837"/>
      <c r="ED1837"/>
      <c r="EE1837"/>
      <c r="EF1837"/>
      <c r="EG1837"/>
      <c r="EH1837"/>
      <c r="EI1837"/>
      <c r="EJ1837"/>
      <c r="EK1837"/>
      <c r="EL1837"/>
      <c r="EM1837"/>
      <c r="EN1837"/>
      <c r="EO1837"/>
      <c r="EP1837"/>
      <c r="EQ1837"/>
      <c r="ER1837"/>
      <c r="ES1837"/>
      <c r="ET1837"/>
      <c r="EU1837"/>
      <c r="EV1837"/>
      <c r="EW1837"/>
      <c r="EX1837"/>
      <c r="EY1837"/>
      <c r="EZ1837"/>
      <c r="FA1837"/>
      <c r="FB1837"/>
      <c r="FC1837"/>
      <c r="FD1837"/>
      <c r="FE1837"/>
      <c r="FF1837"/>
      <c r="FG1837"/>
      <c r="FH1837"/>
      <c r="FI1837"/>
      <c r="FJ1837"/>
      <c r="FK1837"/>
      <c r="FL1837"/>
      <c r="FM1837"/>
      <c r="FN1837"/>
      <c r="FO1837"/>
      <c r="FP1837"/>
      <c r="FQ1837"/>
      <c r="FR1837"/>
      <c r="FS1837"/>
      <c r="FT1837"/>
      <c r="FU1837"/>
      <c r="FV1837"/>
      <c r="FW1837"/>
      <c r="FX1837"/>
      <c r="FY1837"/>
      <c r="FZ1837"/>
      <c r="GA1837"/>
      <c r="GB1837"/>
      <c r="GC1837"/>
      <c r="GD1837"/>
      <c r="GE1837"/>
      <c r="GF1837"/>
      <c r="GG1837"/>
    </row>
    <row r="1838" spans="1:189" x14ac:dyDescent="0.3">
      <c r="A1838" s="18" t="s">
        <v>3033</v>
      </c>
      <c r="B1838" s="29"/>
      <c r="C1838" s="29"/>
      <c r="D1838" s="29">
        <v>196.8</v>
      </c>
      <c r="E1838" s="29">
        <v>1</v>
      </c>
      <c r="F1838" s="29">
        <v>196.8</v>
      </c>
      <c r="G1838" s="29">
        <v>1</v>
      </c>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c r="DY1838"/>
      <c r="DZ1838"/>
      <c r="EA1838"/>
      <c r="EB1838"/>
      <c r="EC1838"/>
      <c r="ED1838"/>
      <c r="EE1838"/>
      <c r="EF1838"/>
      <c r="EG1838"/>
      <c r="EH1838"/>
      <c r="EI1838"/>
      <c r="EJ1838"/>
      <c r="EK1838"/>
      <c r="EL1838"/>
      <c r="EM1838"/>
      <c r="EN1838"/>
      <c r="EO1838"/>
      <c r="EP1838"/>
      <c r="EQ1838"/>
      <c r="ER1838"/>
      <c r="ES1838"/>
      <c r="ET1838"/>
      <c r="EU1838"/>
      <c r="EV1838"/>
      <c r="EW1838"/>
      <c r="EX1838"/>
      <c r="EY1838"/>
      <c r="EZ1838"/>
      <c r="FA1838"/>
      <c r="FB1838"/>
      <c r="FC1838"/>
      <c r="FD1838"/>
      <c r="FE1838"/>
      <c r="FF1838"/>
      <c r="FG1838"/>
      <c r="FH1838"/>
      <c r="FI1838"/>
      <c r="FJ1838"/>
      <c r="FK1838"/>
      <c r="FL1838"/>
      <c r="FM1838"/>
      <c r="FN1838"/>
      <c r="FO1838"/>
      <c r="FP1838"/>
      <c r="FQ1838"/>
      <c r="FR1838"/>
      <c r="FS1838"/>
      <c r="FT1838"/>
      <c r="FU1838"/>
      <c r="FV1838"/>
      <c r="FW1838"/>
      <c r="FX1838"/>
      <c r="FY1838"/>
      <c r="FZ1838"/>
      <c r="GA1838"/>
      <c r="GB1838"/>
      <c r="GC1838"/>
      <c r="GD1838"/>
      <c r="GE1838"/>
      <c r="GF1838"/>
      <c r="GG1838"/>
    </row>
    <row r="1839" spans="1:189" x14ac:dyDescent="0.3">
      <c r="A1839" s="18" t="s">
        <v>2943</v>
      </c>
      <c r="B1839" s="29"/>
      <c r="C1839" s="29"/>
      <c r="D1839" s="29">
        <v>196.8</v>
      </c>
      <c r="E1839" s="29">
        <v>1</v>
      </c>
      <c r="F1839" s="29">
        <v>196.8</v>
      </c>
      <c r="G1839" s="29">
        <v>1</v>
      </c>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c r="DY1839"/>
      <c r="DZ1839"/>
      <c r="EA1839"/>
      <c r="EB1839"/>
      <c r="EC1839"/>
      <c r="ED1839"/>
      <c r="EE1839"/>
      <c r="EF1839"/>
      <c r="EG1839"/>
      <c r="EH1839"/>
      <c r="EI1839"/>
      <c r="EJ1839"/>
      <c r="EK1839"/>
      <c r="EL1839"/>
      <c r="EM1839"/>
      <c r="EN1839"/>
      <c r="EO1839"/>
      <c r="EP1839"/>
      <c r="EQ1839"/>
      <c r="ER1839"/>
      <c r="ES1839"/>
      <c r="ET1839"/>
      <c r="EU1839"/>
      <c r="EV1839"/>
      <c r="EW1839"/>
      <c r="EX1839"/>
      <c r="EY1839"/>
      <c r="EZ1839"/>
      <c r="FA1839"/>
      <c r="FB1839"/>
      <c r="FC1839"/>
      <c r="FD1839"/>
      <c r="FE1839"/>
      <c r="FF1839"/>
      <c r="FG1839"/>
      <c r="FH1839"/>
      <c r="FI1839"/>
      <c r="FJ1839"/>
      <c r="FK1839"/>
      <c r="FL1839"/>
      <c r="FM1839"/>
      <c r="FN1839"/>
      <c r="FO1839"/>
      <c r="FP1839"/>
      <c r="FQ1839"/>
      <c r="FR1839"/>
      <c r="FS1839"/>
      <c r="FT1839"/>
      <c r="FU1839"/>
      <c r="FV1839"/>
      <c r="FW1839"/>
      <c r="FX1839"/>
      <c r="FY1839"/>
      <c r="FZ1839"/>
      <c r="GA1839"/>
      <c r="GB1839"/>
      <c r="GC1839"/>
      <c r="GD1839"/>
      <c r="GE1839"/>
      <c r="GF1839"/>
      <c r="GG1839"/>
    </row>
    <row r="1840" spans="1:189" x14ac:dyDescent="0.3">
      <c r="A1840" s="18" t="s">
        <v>3375</v>
      </c>
      <c r="B1840" s="29"/>
      <c r="C1840" s="29"/>
      <c r="D1840" s="29">
        <v>196.8</v>
      </c>
      <c r="E1840" s="29">
        <v>1</v>
      </c>
      <c r="F1840" s="29">
        <v>196.8</v>
      </c>
      <c r="G1840" s="29">
        <v>1</v>
      </c>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c r="DY1840"/>
      <c r="DZ1840"/>
      <c r="EA1840"/>
      <c r="EB1840"/>
      <c r="EC1840"/>
      <c r="ED1840"/>
      <c r="EE1840"/>
      <c r="EF1840"/>
      <c r="EG1840"/>
      <c r="EH1840"/>
      <c r="EI1840"/>
      <c r="EJ1840"/>
      <c r="EK1840"/>
      <c r="EL1840"/>
      <c r="EM1840"/>
      <c r="EN1840"/>
      <c r="EO1840"/>
      <c r="EP1840"/>
      <c r="EQ1840"/>
      <c r="ER1840"/>
      <c r="ES1840"/>
      <c r="ET1840"/>
      <c r="EU1840"/>
      <c r="EV1840"/>
      <c r="EW1840"/>
      <c r="EX1840"/>
      <c r="EY1840"/>
      <c r="EZ1840"/>
      <c r="FA1840"/>
      <c r="FB1840"/>
      <c r="FC1840"/>
      <c r="FD1840"/>
      <c r="FE1840"/>
      <c r="FF1840"/>
      <c r="FG1840"/>
      <c r="FH1840"/>
      <c r="FI1840"/>
      <c r="FJ1840"/>
      <c r="FK1840"/>
      <c r="FL1840"/>
      <c r="FM1840"/>
      <c r="FN1840"/>
      <c r="FO1840"/>
      <c r="FP1840"/>
      <c r="FQ1840"/>
      <c r="FR1840"/>
      <c r="FS1840"/>
      <c r="FT1840"/>
      <c r="FU1840"/>
      <c r="FV1840"/>
      <c r="FW1840"/>
      <c r="FX1840"/>
      <c r="FY1840"/>
      <c r="FZ1840"/>
      <c r="GA1840"/>
      <c r="GB1840"/>
      <c r="GC1840"/>
      <c r="GD1840"/>
      <c r="GE1840"/>
      <c r="GF1840"/>
      <c r="GG1840"/>
    </row>
    <row r="1841" spans="1:189" x14ac:dyDescent="0.3">
      <c r="A1841" s="18" t="s">
        <v>2921</v>
      </c>
      <c r="B1841" s="29"/>
      <c r="C1841" s="29"/>
      <c r="D1841" s="29">
        <v>196.8</v>
      </c>
      <c r="E1841" s="29">
        <v>1</v>
      </c>
      <c r="F1841" s="29">
        <v>196.8</v>
      </c>
      <c r="G1841" s="29">
        <v>1</v>
      </c>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c r="DY1841"/>
      <c r="DZ1841"/>
      <c r="EA1841"/>
      <c r="EB1841"/>
      <c r="EC1841"/>
      <c r="ED1841"/>
      <c r="EE1841"/>
      <c r="EF1841"/>
      <c r="EG1841"/>
      <c r="EH1841"/>
      <c r="EI1841"/>
      <c r="EJ1841"/>
      <c r="EK1841"/>
      <c r="EL1841"/>
      <c r="EM1841"/>
      <c r="EN1841"/>
      <c r="EO1841"/>
      <c r="EP1841"/>
      <c r="EQ1841"/>
      <c r="ER1841"/>
      <c r="ES1841"/>
      <c r="ET1841"/>
      <c r="EU1841"/>
      <c r="EV1841"/>
      <c r="EW1841"/>
      <c r="EX1841"/>
      <c r="EY1841"/>
      <c r="EZ1841"/>
      <c r="FA1841"/>
      <c r="FB1841"/>
      <c r="FC1841"/>
      <c r="FD1841"/>
      <c r="FE1841"/>
      <c r="FF1841"/>
      <c r="FG1841"/>
      <c r="FH1841"/>
      <c r="FI1841"/>
      <c r="FJ1841"/>
      <c r="FK1841"/>
      <c r="FL1841"/>
      <c r="FM1841"/>
      <c r="FN1841"/>
      <c r="FO1841"/>
      <c r="FP1841"/>
      <c r="FQ1841"/>
      <c r="FR1841"/>
      <c r="FS1841"/>
      <c r="FT1841"/>
      <c r="FU1841"/>
      <c r="FV1841"/>
      <c r="FW1841"/>
      <c r="FX1841"/>
      <c r="FY1841"/>
      <c r="FZ1841"/>
      <c r="GA1841"/>
      <c r="GB1841"/>
      <c r="GC1841"/>
      <c r="GD1841"/>
      <c r="GE1841"/>
      <c r="GF1841"/>
      <c r="GG1841"/>
    </row>
    <row r="1842" spans="1:189" x14ac:dyDescent="0.3">
      <c r="A1842" s="18" t="s">
        <v>3815</v>
      </c>
      <c r="B1842" s="29"/>
      <c r="C1842" s="29"/>
      <c r="D1842" s="29">
        <v>196.8</v>
      </c>
      <c r="E1842" s="29">
        <v>1</v>
      </c>
      <c r="F1842" s="29">
        <v>196.8</v>
      </c>
      <c r="G1842" s="29">
        <v>1</v>
      </c>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c r="DY1842"/>
      <c r="DZ1842"/>
      <c r="EA1842"/>
      <c r="EB1842"/>
      <c r="EC1842"/>
      <c r="ED1842"/>
      <c r="EE1842"/>
      <c r="EF1842"/>
      <c r="EG1842"/>
      <c r="EH1842"/>
      <c r="EI1842"/>
      <c r="EJ1842"/>
      <c r="EK1842"/>
      <c r="EL1842"/>
      <c r="EM1842"/>
      <c r="EN1842"/>
      <c r="EO1842"/>
      <c r="EP1842"/>
      <c r="EQ1842"/>
      <c r="ER1842"/>
      <c r="ES1842"/>
      <c r="ET1842"/>
      <c r="EU1842"/>
      <c r="EV1842"/>
      <c r="EW1842"/>
      <c r="EX1842"/>
      <c r="EY1842"/>
      <c r="EZ1842"/>
      <c r="FA1842"/>
      <c r="FB1842"/>
      <c r="FC1842"/>
      <c r="FD1842"/>
      <c r="FE1842"/>
      <c r="FF1842"/>
      <c r="FG1842"/>
      <c r="FH1842"/>
      <c r="FI1842"/>
      <c r="FJ1842"/>
      <c r="FK1842"/>
      <c r="FL1842"/>
      <c r="FM1842"/>
      <c r="FN1842"/>
      <c r="FO1842"/>
      <c r="FP1842"/>
      <c r="FQ1842"/>
      <c r="FR1842"/>
      <c r="FS1842"/>
      <c r="FT1842"/>
      <c r="FU1842"/>
      <c r="FV1842"/>
      <c r="FW1842"/>
      <c r="FX1842"/>
      <c r="FY1842"/>
      <c r="FZ1842"/>
      <c r="GA1842"/>
      <c r="GB1842"/>
      <c r="GC1842"/>
      <c r="GD1842"/>
      <c r="GE1842"/>
      <c r="GF1842"/>
      <c r="GG1842"/>
    </row>
    <row r="1843" spans="1:189" x14ac:dyDescent="0.3">
      <c r="A1843" s="18" t="s">
        <v>3393</v>
      </c>
      <c r="B1843" s="29"/>
      <c r="C1843" s="29"/>
      <c r="D1843" s="29">
        <v>196.8</v>
      </c>
      <c r="E1843" s="29">
        <v>1</v>
      </c>
      <c r="F1843" s="29">
        <v>196.8</v>
      </c>
      <c r="G1843" s="29">
        <v>1</v>
      </c>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c r="DY1843"/>
      <c r="DZ1843"/>
      <c r="EA1843"/>
      <c r="EB1843"/>
      <c r="EC1843"/>
      <c r="ED1843"/>
      <c r="EE1843"/>
      <c r="EF1843"/>
      <c r="EG1843"/>
      <c r="EH1843"/>
      <c r="EI1843"/>
      <c r="EJ1843"/>
      <c r="EK1843"/>
      <c r="EL1843"/>
      <c r="EM1843"/>
      <c r="EN1843"/>
      <c r="EO1843"/>
      <c r="EP1843"/>
      <c r="EQ1843"/>
      <c r="ER1843"/>
      <c r="ES1843"/>
      <c r="ET1843"/>
      <c r="EU1843"/>
      <c r="EV1843"/>
      <c r="EW1843"/>
      <c r="EX1843"/>
      <c r="EY1843"/>
      <c r="EZ1843"/>
      <c r="FA1843"/>
      <c r="FB1843"/>
      <c r="FC1843"/>
      <c r="FD1843"/>
      <c r="FE1843"/>
      <c r="FF1843"/>
      <c r="FG1843"/>
      <c r="FH1843"/>
      <c r="FI1843"/>
      <c r="FJ1843"/>
      <c r="FK1843"/>
      <c r="FL1843"/>
      <c r="FM1843"/>
      <c r="FN1843"/>
      <c r="FO1843"/>
      <c r="FP1843"/>
      <c r="FQ1843"/>
      <c r="FR1843"/>
      <c r="FS1843"/>
      <c r="FT1843"/>
      <c r="FU1843"/>
      <c r="FV1843"/>
      <c r="FW1843"/>
      <c r="FX1843"/>
      <c r="FY1843"/>
      <c r="FZ1843"/>
      <c r="GA1843"/>
      <c r="GB1843"/>
      <c r="GC1843"/>
      <c r="GD1843"/>
      <c r="GE1843"/>
      <c r="GF1843"/>
      <c r="GG1843"/>
    </row>
    <row r="1844" spans="1:189" x14ac:dyDescent="0.3">
      <c r="A1844" s="18" t="s">
        <v>3797</v>
      </c>
      <c r="B1844" s="29"/>
      <c r="C1844" s="29"/>
      <c r="D1844" s="29">
        <v>196.8</v>
      </c>
      <c r="E1844" s="29">
        <v>1</v>
      </c>
      <c r="F1844" s="29">
        <v>196.8</v>
      </c>
      <c r="G1844" s="29">
        <v>1</v>
      </c>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c r="DY1844"/>
      <c r="DZ1844"/>
      <c r="EA1844"/>
      <c r="EB1844"/>
      <c r="EC1844"/>
      <c r="ED1844"/>
      <c r="EE1844"/>
      <c r="EF1844"/>
      <c r="EG1844"/>
      <c r="EH1844"/>
      <c r="EI1844"/>
      <c r="EJ1844"/>
      <c r="EK1844"/>
      <c r="EL1844"/>
      <c r="EM1844"/>
      <c r="EN1844"/>
      <c r="EO1844"/>
      <c r="EP1844"/>
      <c r="EQ1844"/>
      <c r="ER1844"/>
      <c r="ES1844"/>
      <c r="ET1844"/>
      <c r="EU1844"/>
      <c r="EV1844"/>
      <c r="EW1844"/>
      <c r="EX1844"/>
      <c r="EY1844"/>
      <c r="EZ1844"/>
      <c r="FA1844"/>
      <c r="FB1844"/>
      <c r="FC1844"/>
      <c r="FD1844"/>
      <c r="FE1844"/>
      <c r="FF1844"/>
      <c r="FG1844"/>
      <c r="FH1844"/>
      <c r="FI1844"/>
      <c r="FJ1844"/>
      <c r="FK1844"/>
      <c r="FL1844"/>
      <c r="FM1844"/>
      <c r="FN1844"/>
      <c r="FO1844"/>
      <c r="FP1844"/>
      <c r="FQ1844"/>
      <c r="FR1844"/>
      <c r="FS1844"/>
      <c r="FT1844"/>
      <c r="FU1844"/>
      <c r="FV1844"/>
      <c r="FW1844"/>
      <c r="FX1844"/>
      <c r="FY1844"/>
      <c r="FZ1844"/>
      <c r="GA1844"/>
      <c r="GB1844"/>
      <c r="GC1844"/>
      <c r="GD1844"/>
      <c r="GE1844"/>
      <c r="GF1844"/>
      <c r="GG1844"/>
    </row>
    <row r="1845" spans="1:189" x14ac:dyDescent="0.3">
      <c r="A1845" s="18" t="s">
        <v>2997</v>
      </c>
      <c r="B1845" s="29"/>
      <c r="C1845" s="29"/>
      <c r="D1845" s="29">
        <v>196.8</v>
      </c>
      <c r="E1845" s="29">
        <v>1</v>
      </c>
      <c r="F1845" s="29">
        <v>196.8</v>
      </c>
      <c r="G1845" s="29">
        <v>1</v>
      </c>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c r="DY1845"/>
      <c r="DZ1845"/>
      <c r="EA1845"/>
      <c r="EB1845"/>
      <c r="EC1845"/>
      <c r="ED1845"/>
      <c r="EE1845"/>
      <c r="EF1845"/>
      <c r="EG1845"/>
      <c r="EH1845"/>
      <c r="EI1845"/>
      <c r="EJ1845"/>
      <c r="EK1845"/>
      <c r="EL1845"/>
      <c r="EM1845"/>
      <c r="EN1845"/>
      <c r="EO1845"/>
      <c r="EP1845"/>
      <c r="EQ1845"/>
      <c r="ER1845"/>
      <c r="ES1845"/>
      <c r="ET1845"/>
      <c r="EU1845"/>
      <c r="EV1845"/>
      <c r="EW1845"/>
      <c r="EX1845"/>
      <c r="EY1845"/>
      <c r="EZ1845"/>
      <c r="FA1845"/>
      <c r="FB1845"/>
      <c r="FC1845"/>
      <c r="FD1845"/>
      <c r="FE1845"/>
      <c r="FF1845"/>
      <c r="FG1845"/>
      <c r="FH1845"/>
      <c r="FI1845"/>
      <c r="FJ1845"/>
      <c r="FK1845"/>
      <c r="FL1845"/>
      <c r="FM1845"/>
      <c r="FN1845"/>
      <c r="FO1845"/>
      <c r="FP1845"/>
      <c r="FQ1845"/>
      <c r="FR1845"/>
      <c r="FS1845"/>
      <c r="FT1845"/>
      <c r="FU1845"/>
      <c r="FV1845"/>
      <c r="FW1845"/>
      <c r="FX1845"/>
      <c r="FY1845"/>
      <c r="FZ1845"/>
      <c r="GA1845"/>
      <c r="GB1845"/>
      <c r="GC1845"/>
      <c r="GD1845"/>
      <c r="GE1845"/>
      <c r="GF1845"/>
      <c r="GG1845"/>
    </row>
    <row r="1846" spans="1:189" x14ac:dyDescent="0.3">
      <c r="A1846" s="18" t="s">
        <v>2847</v>
      </c>
      <c r="B1846" s="29"/>
      <c r="C1846" s="29"/>
      <c r="D1846" s="29">
        <v>196.8</v>
      </c>
      <c r="E1846" s="29">
        <v>1</v>
      </c>
      <c r="F1846" s="29">
        <v>196.8</v>
      </c>
      <c r="G1846" s="29">
        <v>1</v>
      </c>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c r="DY1846"/>
      <c r="DZ1846"/>
      <c r="EA1846"/>
      <c r="EB1846"/>
      <c r="EC1846"/>
      <c r="ED1846"/>
      <c r="EE1846"/>
      <c r="EF1846"/>
      <c r="EG1846"/>
      <c r="EH1846"/>
      <c r="EI1846"/>
      <c r="EJ1846"/>
      <c r="EK1846"/>
      <c r="EL1846"/>
      <c r="EM1846"/>
      <c r="EN1846"/>
      <c r="EO1846"/>
      <c r="EP1846"/>
      <c r="EQ1846"/>
      <c r="ER1846"/>
      <c r="ES1846"/>
      <c r="ET1846"/>
      <c r="EU1846"/>
      <c r="EV1846"/>
      <c r="EW1846"/>
      <c r="EX1846"/>
      <c r="EY1846"/>
      <c r="EZ1846"/>
      <c r="FA1846"/>
      <c r="FB1846"/>
      <c r="FC1846"/>
      <c r="FD1846"/>
      <c r="FE1846"/>
      <c r="FF1846"/>
      <c r="FG1846"/>
      <c r="FH1846"/>
      <c r="FI1846"/>
      <c r="FJ1846"/>
      <c r="FK1846"/>
      <c r="FL1846"/>
      <c r="FM1846"/>
      <c r="FN1846"/>
      <c r="FO1846"/>
      <c r="FP1846"/>
      <c r="FQ1846"/>
      <c r="FR1846"/>
      <c r="FS1846"/>
      <c r="FT1846"/>
      <c r="FU1846"/>
      <c r="FV1846"/>
      <c r="FW1846"/>
      <c r="FX1846"/>
      <c r="FY1846"/>
      <c r="FZ1846"/>
      <c r="GA1846"/>
      <c r="GB1846"/>
      <c r="GC1846"/>
      <c r="GD1846"/>
      <c r="GE1846"/>
      <c r="GF1846"/>
      <c r="GG1846"/>
    </row>
    <row r="1847" spans="1:189" x14ac:dyDescent="0.3">
      <c r="A1847" s="18" t="s">
        <v>2981</v>
      </c>
      <c r="B1847" s="29"/>
      <c r="C1847" s="29"/>
      <c r="D1847" s="29">
        <v>196.8</v>
      </c>
      <c r="E1847" s="29">
        <v>1</v>
      </c>
      <c r="F1847" s="29">
        <v>196.8</v>
      </c>
      <c r="G1847" s="29">
        <v>1</v>
      </c>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c r="DY1847"/>
      <c r="DZ1847"/>
      <c r="EA1847"/>
      <c r="EB1847"/>
      <c r="EC1847"/>
      <c r="ED1847"/>
      <c r="EE1847"/>
      <c r="EF1847"/>
      <c r="EG1847"/>
      <c r="EH1847"/>
      <c r="EI1847"/>
      <c r="EJ1847"/>
      <c r="EK1847"/>
      <c r="EL1847"/>
      <c r="EM1847"/>
      <c r="EN1847"/>
      <c r="EO1847"/>
      <c r="EP1847"/>
      <c r="EQ1847"/>
      <c r="ER1847"/>
      <c r="ES1847"/>
      <c r="ET1847"/>
      <c r="EU1847"/>
      <c r="EV1847"/>
      <c r="EW1847"/>
      <c r="EX1847"/>
      <c r="EY1847"/>
      <c r="EZ1847"/>
      <c r="FA1847"/>
      <c r="FB1847"/>
      <c r="FC1847"/>
      <c r="FD1847"/>
      <c r="FE1847"/>
      <c r="FF1847"/>
      <c r="FG1847"/>
      <c r="FH1847"/>
      <c r="FI1847"/>
      <c r="FJ1847"/>
      <c r="FK1847"/>
      <c r="FL1847"/>
      <c r="FM1847"/>
      <c r="FN1847"/>
      <c r="FO1847"/>
      <c r="FP1847"/>
      <c r="FQ1847"/>
      <c r="FR1847"/>
      <c r="FS1847"/>
      <c r="FT1847"/>
      <c r="FU1847"/>
      <c r="FV1847"/>
      <c r="FW1847"/>
      <c r="FX1847"/>
      <c r="FY1847"/>
      <c r="FZ1847"/>
      <c r="GA1847"/>
      <c r="GB1847"/>
      <c r="GC1847"/>
      <c r="GD1847"/>
      <c r="GE1847"/>
      <c r="GF1847"/>
      <c r="GG1847"/>
    </row>
    <row r="1848" spans="1:189" x14ac:dyDescent="0.3">
      <c r="A1848" s="18" t="s">
        <v>3835</v>
      </c>
      <c r="B1848" s="29"/>
      <c r="C1848" s="29"/>
      <c r="D1848" s="29">
        <v>196.8</v>
      </c>
      <c r="E1848" s="29">
        <v>1</v>
      </c>
      <c r="F1848" s="29">
        <v>196.8</v>
      </c>
      <c r="G1848" s="29">
        <v>1</v>
      </c>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c r="DY1848"/>
      <c r="DZ1848"/>
      <c r="EA1848"/>
      <c r="EB1848"/>
      <c r="EC1848"/>
      <c r="ED1848"/>
      <c r="EE1848"/>
      <c r="EF1848"/>
      <c r="EG1848"/>
      <c r="EH1848"/>
      <c r="EI1848"/>
      <c r="EJ1848"/>
      <c r="EK1848"/>
      <c r="EL1848"/>
      <c r="EM1848"/>
      <c r="EN1848"/>
      <c r="EO1848"/>
      <c r="EP1848"/>
      <c r="EQ1848"/>
      <c r="ER1848"/>
      <c r="ES1848"/>
      <c r="ET1848"/>
      <c r="EU1848"/>
      <c r="EV1848"/>
      <c r="EW1848"/>
      <c r="EX1848"/>
      <c r="EY1848"/>
      <c r="EZ1848"/>
      <c r="FA1848"/>
      <c r="FB1848"/>
      <c r="FC1848"/>
      <c r="FD1848"/>
      <c r="FE1848"/>
      <c r="FF1848"/>
      <c r="FG1848"/>
      <c r="FH1848"/>
      <c r="FI1848"/>
      <c r="FJ1848"/>
      <c r="FK1848"/>
      <c r="FL1848"/>
      <c r="FM1848"/>
      <c r="FN1848"/>
      <c r="FO1848"/>
      <c r="FP1848"/>
      <c r="FQ1848"/>
      <c r="FR1848"/>
      <c r="FS1848"/>
      <c r="FT1848"/>
      <c r="FU1848"/>
      <c r="FV1848"/>
      <c r="FW1848"/>
      <c r="FX1848"/>
      <c r="FY1848"/>
      <c r="FZ1848"/>
      <c r="GA1848"/>
      <c r="GB1848"/>
      <c r="GC1848"/>
      <c r="GD1848"/>
      <c r="GE1848"/>
      <c r="GF1848"/>
      <c r="GG1848"/>
    </row>
    <row r="1849" spans="1:189" x14ac:dyDescent="0.3">
      <c r="A1849" s="18" t="s">
        <v>3407</v>
      </c>
      <c r="B1849" s="29"/>
      <c r="C1849" s="29"/>
      <c r="D1849" s="29">
        <v>196.8</v>
      </c>
      <c r="E1849" s="29">
        <v>1</v>
      </c>
      <c r="F1849" s="29">
        <v>196.8</v>
      </c>
      <c r="G1849" s="29">
        <v>1</v>
      </c>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c r="DY1849"/>
      <c r="DZ1849"/>
      <c r="EA1849"/>
      <c r="EB1849"/>
      <c r="EC1849"/>
      <c r="ED1849"/>
      <c r="EE1849"/>
      <c r="EF1849"/>
      <c r="EG1849"/>
      <c r="EH1849"/>
      <c r="EI1849"/>
      <c r="EJ1849"/>
      <c r="EK1849"/>
      <c r="EL1849"/>
      <c r="EM1849"/>
      <c r="EN1849"/>
      <c r="EO1849"/>
      <c r="EP1849"/>
      <c r="EQ1849"/>
      <c r="ER1849"/>
      <c r="ES1849"/>
      <c r="ET1849"/>
      <c r="EU1849"/>
      <c r="EV1849"/>
      <c r="EW1849"/>
      <c r="EX1849"/>
      <c r="EY1849"/>
      <c r="EZ1849"/>
      <c r="FA1849"/>
      <c r="FB1849"/>
      <c r="FC1849"/>
      <c r="FD1849"/>
      <c r="FE1849"/>
      <c r="FF1849"/>
      <c r="FG1849"/>
      <c r="FH1849"/>
      <c r="FI1849"/>
      <c r="FJ1849"/>
      <c r="FK1849"/>
      <c r="FL1849"/>
      <c r="FM1849"/>
      <c r="FN1849"/>
      <c r="FO1849"/>
      <c r="FP1849"/>
      <c r="FQ1849"/>
      <c r="FR1849"/>
      <c r="FS1849"/>
      <c r="FT1849"/>
      <c r="FU1849"/>
      <c r="FV1849"/>
      <c r="FW1849"/>
      <c r="FX1849"/>
      <c r="FY1849"/>
      <c r="FZ1849"/>
      <c r="GA1849"/>
      <c r="GB1849"/>
      <c r="GC1849"/>
      <c r="GD1849"/>
      <c r="GE1849"/>
      <c r="GF1849"/>
      <c r="GG1849"/>
    </row>
    <row r="1850" spans="1:189" x14ac:dyDescent="0.3">
      <c r="A1850" s="18" t="s">
        <v>3409</v>
      </c>
      <c r="B1850" s="29"/>
      <c r="C1850" s="29"/>
      <c r="D1850" s="29">
        <v>196.8</v>
      </c>
      <c r="E1850" s="29">
        <v>1</v>
      </c>
      <c r="F1850" s="29">
        <v>196.8</v>
      </c>
      <c r="G1850" s="29">
        <v>1</v>
      </c>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c r="DY1850"/>
      <c r="DZ1850"/>
      <c r="EA1850"/>
      <c r="EB1850"/>
      <c r="EC1850"/>
      <c r="ED1850"/>
      <c r="EE1850"/>
      <c r="EF1850"/>
      <c r="EG1850"/>
      <c r="EH1850"/>
      <c r="EI1850"/>
      <c r="EJ1850"/>
      <c r="EK1850"/>
      <c r="EL1850"/>
      <c r="EM1850"/>
      <c r="EN1850"/>
      <c r="EO1850"/>
      <c r="EP1850"/>
      <c r="EQ1850"/>
      <c r="ER1850"/>
      <c r="ES1850"/>
      <c r="ET1850"/>
      <c r="EU1850"/>
      <c r="EV1850"/>
      <c r="EW1850"/>
      <c r="EX1850"/>
      <c r="EY1850"/>
      <c r="EZ1850"/>
      <c r="FA1850"/>
      <c r="FB1850"/>
      <c r="FC1850"/>
      <c r="FD1850"/>
      <c r="FE1850"/>
      <c r="FF1850"/>
      <c r="FG1850"/>
      <c r="FH1850"/>
      <c r="FI1850"/>
      <c r="FJ1850"/>
      <c r="FK1850"/>
      <c r="FL1850"/>
      <c r="FM1850"/>
      <c r="FN1850"/>
      <c r="FO1850"/>
      <c r="FP1850"/>
      <c r="FQ1850"/>
      <c r="FR1850"/>
      <c r="FS1850"/>
      <c r="FT1850"/>
      <c r="FU1850"/>
      <c r="FV1850"/>
      <c r="FW1850"/>
      <c r="FX1850"/>
      <c r="FY1850"/>
      <c r="FZ1850"/>
      <c r="GA1850"/>
      <c r="GB1850"/>
      <c r="GC1850"/>
      <c r="GD1850"/>
      <c r="GE1850"/>
      <c r="GF1850"/>
      <c r="GG1850"/>
    </row>
    <row r="1851" spans="1:189" x14ac:dyDescent="0.3">
      <c r="A1851" s="18" t="s">
        <v>1003</v>
      </c>
      <c r="B1851" s="29">
        <v>196.8</v>
      </c>
      <c r="C1851" s="29">
        <v>1</v>
      </c>
      <c r="D1851" s="29"/>
      <c r="E1851" s="29"/>
      <c r="F1851" s="29">
        <v>196.8</v>
      </c>
      <c r="G1851" s="29">
        <v>1</v>
      </c>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c r="DY1851"/>
      <c r="DZ1851"/>
      <c r="EA1851"/>
      <c r="EB1851"/>
      <c r="EC1851"/>
      <c r="ED1851"/>
      <c r="EE1851"/>
      <c r="EF1851"/>
      <c r="EG1851"/>
      <c r="EH1851"/>
      <c r="EI1851"/>
      <c r="EJ1851"/>
      <c r="EK1851"/>
      <c r="EL1851"/>
      <c r="EM1851"/>
      <c r="EN1851"/>
      <c r="EO1851"/>
      <c r="EP1851"/>
      <c r="EQ1851"/>
      <c r="ER1851"/>
      <c r="ES1851"/>
      <c r="ET1851"/>
      <c r="EU1851"/>
      <c r="EV1851"/>
      <c r="EW1851"/>
      <c r="EX1851"/>
      <c r="EY1851"/>
      <c r="EZ1851"/>
      <c r="FA1851"/>
      <c r="FB1851"/>
      <c r="FC1851"/>
      <c r="FD1851"/>
      <c r="FE1851"/>
      <c r="FF1851"/>
      <c r="FG1851"/>
      <c r="FH1851"/>
      <c r="FI1851"/>
      <c r="FJ1851"/>
      <c r="FK1851"/>
      <c r="FL1851"/>
      <c r="FM1851"/>
      <c r="FN1851"/>
      <c r="FO1851"/>
      <c r="FP1851"/>
      <c r="FQ1851"/>
      <c r="FR1851"/>
      <c r="FS1851"/>
      <c r="FT1851"/>
      <c r="FU1851"/>
      <c r="FV1851"/>
      <c r="FW1851"/>
      <c r="FX1851"/>
      <c r="FY1851"/>
      <c r="FZ1851"/>
      <c r="GA1851"/>
      <c r="GB1851"/>
      <c r="GC1851"/>
      <c r="GD1851"/>
      <c r="GE1851"/>
      <c r="GF1851"/>
      <c r="GG1851"/>
    </row>
    <row r="1852" spans="1:189" x14ac:dyDescent="0.3">
      <c r="A1852" s="18" t="s">
        <v>1614</v>
      </c>
      <c r="B1852" s="29">
        <v>196.8</v>
      </c>
      <c r="C1852" s="29">
        <v>1</v>
      </c>
      <c r="D1852" s="29"/>
      <c r="E1852" s="29"/>
      <c r="F1852" s="29">
        <v>196.8</v>
      </c>
      <c r="G1852" s="29">
        <v>1</v>
      </c>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c r="DY1852"/>
      <c r="DZ1852"/>
      <c r="EA1852"/>
      <c r="EB1852"/>
      <c r="EC1852"/>
      <c r="ED1852"/>
      <c r="EE1852"/>
      <c r="EF1852"/>
      <c r="EG1852"/>
      <c r="EH1852"/>
      <c r="EI1852"/>
      <c r="EJ1852"/>
      <c r="EK1852"/>
      <c r="EL1852"/>
      <c r="EM1852"/>
      <c r="EN1852"/>
      <c r="EO1852"/>
      <c r="EP1852"/>
      <c r="EQ1852"/>
      <c r="ER1852"/>
      <c r="ES1852"/>
      <c r="ET1852"/>
      <c r="EU1852"/>
      <c r="EV1852"/>
      <c r="EW1852"/>
      <c r="EX1852"/>
      <c r="EY1852"/>
      <c r="EZ1852"/>
      <c r="FA1852"/>
      <c r="FB1852"/>
      <c r="FC1852"/>
      <c r="FD1852"/>
      <c r="FE1852"/>
      <c r="FF1852"/>
      <c r="FG1852"/>
      <c r="FH1852"/>
      <c r="FI1852"/>
      <c r="FJ1852"/>
      <c r="FK1852"/>
      <c r="FL1852"/>
      <c r="FM1852"/>
      <c r="FN1852"/>
      <c r="FO1852"/>
      <c r="FP1852"/>
      <c r="FQ1852"/>
      <c r="FR1852"/>
      <c r="FS1852"/>
      <c r="FT1852"/>
      <c r="FU1852"/>
      <c r="FV1852"/>
      <c r="FW1852"/>
      <c r="FX1852"/>
      <c r="FY1852"/>
      <c r="FZ1852"/>
      <c r="GA1852"/>
      <c r="GB1852"/>
      <c r="GC1852"/>
      <c r="GD1852"/>
      <c r="GE1852"/>
      <c r="GF1852"/>
      <c r="GG1852"/>
    </row>
    <row r="1853" spans="1:189" x14ac:dyDescent="0.3">
      <c r="A1853" s="18" t="s">
        <v>4337</v>
      </c>
      <c r="B1853" s="29"/>
      <c r="C1853" s="29"/>
      <c r="D1853" s="29">
        <v>196.8</v>
      </c>
      <c r="E1853" s="29">
        <v>1</v>
      </c>
      <c r="F1853" s="29">
        <v>196.8</v>
      </c>
      <c r="G1853" s="29">
        <v>1</v>
      </c>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c r="DY1853"/>
      <c r="DZ1853"/>
      <c r="EA1853"/>
      <c r="EB1853"/>
      <c r="EC1853"/>
      <c r="ED1853"/>
      <c r="EE1853"/>
      <c r="EF1853"/>
      <c r="EG1853"/>
      <c r="EH1853"/>
      <c r="EI1853"/>
      <c r="EJ1853"/>
      <c r="EK1853"/>
      <c r="EL1853"/>
      <c r="EM1853"/>
      <c r="EN1853"/>
      <c r="EO1853"/>
      <c r="EP1853"/>
      <c r="EQ1853"/>
      <c r="ER1853"/>
      <c r="ES1853"/>
      <c r="ET1853"/>
      <c r="EU1853"/>
      <c r="EV1853"/>
      <c r="EW1853"/>
      <c r="EX1853"/>
      <c r="EY1853"/>
      <c r="EZ1853"/>
      <c r="FA1853"/>
      <c r="FB1853"/>
      <c r="FC1853"/>
      <c r="FD1853"/>
      <c r="FE1853"/>
      <c r="FF1853"/>
      <c r="FG1853"/>
      <c r="FH1853"/>
      <c r="FI1853"/>
      <c r="FJ1853"/>
      <c r="FK1853"/>
      <c r="FL1853"/>
      <c r="FM1853"/>
      <c r="FN1853"/>
      <c r="FO1853"/>
      <c r="FP1853"/>
      <c r="FQ1853"/>
      <c r="FR1853"/>
      <c r="FS1853"/>
      <c r="FT1853"/>
      <c r="FU1853"/>
      <c r="FV1853"/>
      <c r="FW1853"/>
      <c r="FX1853"/>
      <c r="FY1853"/>
      <c r="FZ1853"/>
      <c r="GA1853"/>
      <c r="GB1853"/>
      <c r="GC1853"/>
      <c r="GD1853"/>
      <c r="GE1853"/>
      <c r="GF1853"/>
      <c r="GG1853"/>
    </row>
    <row r="1854" spans="1:189" x14ac:dyDescent="0.3">
      <c r="A1854" s="18" t="s">
        <v>1005</v>
      </c>
      <c r="B1854" s="29">
        <v>196.8</v>
      </c>
      <c r="C1854" s="29">
        <v>1</v>
      </c>
      <c r="D1854" s="29"/>
      <c r="E1854" s="29"/>
      <c r="F1854" s="29">
        <v>196.8</v>
      </c>
      <c r="G1854" s="29">
        <v>1</v>
      </c>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c r="DY1854"/>
      <c r="DZ1854"/>
      <c r="EA1854"/>
      <c r="EB1854"/>
      <c r="EC1854"/>
      <c r="ED1854"/>
      <c r="EE1854"/>
      <c r="EF1854"/>
      <c r="EG1854"/>
      <c r="EH1854"/>
      <c r="EI1854"/>
      <c r="EJ1854"/>
      <c r="EK1854"/>
      <c r="EL1854"/>
      <c r="EM1854"/>
      <c r="EN1854"/>
      <c r="EO1854"/>
      <c r="EP1854"/>
      <c r="EQ1854"/>
      <c r="ER1854"/>
      <c r="ES1854"/>
      <c r="ET1854"/>
      <c r="EU1854"/>
      <c r="EV1854"/>
      <c r="EW1854"/>
      <c r="EX1854"/>
      <c r="EY1854"/>
      <c r="EZ1854"/>
      <c r="FA1854"/>
      <c r="FB1854"/>
      <c r="FC1854"/>
      <c r="FD1854"/>
      <c r="FE1854"/>
      <c r="FF1854"/>
      <c r="FG1854"/>
      <c r="FH1854"/>
      <c r="FI1854"/>
      <c r="FJ1854"/>
      <c r="FK1854"/>
      <c r="FL1854"/>
      <c r="FM1854"/>
      <c r="FN1854"/>
      <c r="FO1854"/>
      <c r="FP1854"/>
      <c r="FQ1854"/>
      <c r="FR1854"/>
      <c r="FS1854"/>
      <c r="FT1854"/>
      <c r="FU1854"/>
      <c r="FV1854"/>
      <c r="FW1854"/>
      <c r="FX1854"/>
      <c r="FY1854"/>
      <c r="FZ1854"/>
      <c r="GA1854"/>
      <c r="GB1854"/>
      <c r="GC1854"/>
      <c r="GD1854"/>
      <c r="GE1854"/>
      <c r="GF1854"/>
      <c r="GG1854"/>
    </row>
    <row r="1855" spans="1:189" x14ac:dyDescent="0.3">
      <c r="A1855" s="18" t="s">
        <v>989</v>
      </c>
      <c r="B1855" s="29">
        <v>196.8</v>
      </c>
      <c r="C1855" s="29">
        <v>1</v>
      </c>
      <c r="D1855" s="29"/>
      <c r="E1855" s="29"/>
      <c r="F1855" s="29">
        <v>196.8</v>
      </c>
      <c r="G1855" s="29">
        <v>1</v>
      </c>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c r="DY1855"/>
      <c r="DZ1855"/>
      <c r="EA1855"/>
      <c r="EB1855"/>
      <c r="EC1855"/>
      <c r="ED1855"/>
      <c r="EE1855"/>
      <c r="EF1855"/>
      <c r="EG1855"/>
      <c r="EH1855"/>
      <c r="EI1855"/>
      <c r="EJ1855"/>
      <c r="EK1855"/>
      <c r="EL1855"/>
      <c r="EM1855"/>
      <c r="EN1855"/>
      <c r="EO1855"/>
      <c r="EP1855"/>
      <c r="EQ1855"/>
      <c r="ER1855"/>
      <c r="ES1855"/>
      <c r="ET1855"/>
      <c r="EU1855"/>
      <c r="EV1855"/>
      <c r="EW1855"/>
      <c r="EX1855"/>
      <c r="EY1855"/>
      <c r="EZ1855"/>
      <c r="FA1855"/>
      <c r="FB1855"/>
      <c r="FC1855"/>
      <c r="FD1855"/>
      <c r="FE1855"/>
      <c r="FF1855"/>
      <c r="FG1855"/>
      <c r="FH1855"/>
      <c r="FI1855"/>
      <c r="FJ1855"/>
      <c r="FK1855"/>
      <c r="FL1855"/>
      <c r="FM1855"/>
      <c r="FN1855"/>
      <c r="FO1855"/>
      <c r="FP1855"/>
      <c r="FQ1855"/>
      <c r="FR1855"/>
      <c r="FS1855"/>
      <c r="FT1855"/>
      <c r="FU1855"/>
      <c r="FV1855"/>
      <c r="FW1855"/>
      <c r="FX1855"/>
      <c r="FY1855"/>
      <c r="FZ1855"/>
      <c r="GA1855"/>
      <c r="GB1855"/>
      <c r="GC1855"/>
      <c r="GD1855"/>
      <c r="GE1855"/>
      <c r="GF1855"/>
      <c r="GG1855"/>
    </row>
    <row r="1856" spans="1:189" x14ac:dyDescent="0.3">
      <c r="A1856" s="18" t="s">
        <v>3485</v>
      </c>
      <c r="B1856" s="29"/>
      <c r="C1856" s="29"/>
      <c r="D1856" s="29">
        <v>196.8</v>
      </c>
      <c r="E1856" s="29">
        <v>1</v>
      </c>
      <c r="F1856" s="29">
        <v>196.8</v>
      </c>
      <c r="G1856" s="29">
        <v>1</v>
      </c>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c r="DY1856"/>
      <c r="DZ1856"/>
      <c r="EA1856"/>
      <c r="EB1856"/>
      <c r="EC1856"/>
      <c r="ED1856"/>
      <c r="EE1856"/>
      <c r="EF1856"/>
      <c r="EG1856"/>
      <c r="EH1856"/>
      <c r="EI1856"/>
      <c r="EJ1856"/>
      <c r="EK1856"/>
      <c r="EL1856"/>
      <c r="EM1856"/>
      <c r="EN1856"/>
      <c r="EO1856"/>
      <c r="EP1856"/>
      <c r="EQ1856"/>
      <c r="ER1856"/>
      <c r="ES1856"/>
      <c r="ET1856"/>
      <c r="EU1856"/>
      <c r="EV1856"/>
      <c r="EW1856"/>
      <c r="EX1856"/>
      <c r="EY1856"/>
      <c r="EZ1856"/>
      <c r="FA1856"/>
      <c r="FB1856"/>
      <c r="FC1856"/>
      <c r="FD1856"/>
      <c r="FE1856"/>
      <c r="FF1856"/>
      <c r="FG1856"/>
      <c r="FH1856"/>
      <c r="FI1856"/>
      <c r="FJ1856"/>
      <c r="FK1856"/>
      <c r="FL1856"/>
      <c r="FM1856"/>
      <c r="FN1856"/>
      <c r="FO1856"/>
      <c r="FP1856"/>
      <c r="FQ1856"/>
      <c r="FR1856"/>
      <c r="FS1856"/>
      <c r="FT1856"/>
      <c r="FU1856"/>
      <c r="FV1856"/>
      <c r="FW1856"/>
      <c r="FX1856"/>
      <c r="FY1856"/>
      <c r="FZ1856"/>
      <c r="GA1856"/>
      <c r="GB1856"/>
      <c r="GC1856"/>
      <c r="GD1856"/>
      <c r="GE1856"/>
      <c r="GF1856"/>
      <c r="GG1856"/>
    </row>
    <row r="1857" spans="1:189" x14ac:dyDescent="0.3">
      <c r="A1857" s="18" t="s">
        <v>1154</v>
      </c>
      <c r="B1857" s="29">
        <v>196.8</v>
      </c>
      <c r="C1857" s="29">
        <v>1</v>
      </c>
      <c r="D1857" s="29"/>
      <c r="E1857" s="29"/>
      <c r="F1857" s="29">
        <v>196.8</v>
      </c>
      <c r="G1857" s="29">
        <v>1</v>
      </c>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c r="DY1857"/>
      <c r="DZ1857"/>
      <c r="EA1857"/>
      <c r="EB1857"/>
      <c r="EC1857"/>
      <c r="ED1857"/>
      <c r="EE1857"/>
      <c r="EF1857"/>
      <c r="EG1857"/>
      <c r="EH1857"/>
      <c r="EI1857"/>
      <c r="EJ1857"/>
      <c r="EK1857"/>
      <c r="EL1857"/>
      <c r="EM1857"/>
      <c r="EN1857"/>
      <c r="EO1857"/>
      <c r="EP1857"/>
      <c r="EQ1857"/>
      <c r="ER1857"/>
      <c r="ES1857"/>
      <c r="ET1857"/>
      <c r="EU1857"/>
      <c r="EV1857"/>
      <c r="EW1857"/>
      <c r="EX1857"/>
      <c r="EY1857"/>
      <c r="EZ1857"/>
      <c r="FA1857"/>
      <c r="FB1857"/>
      <c r="FC1857"/>
      <c r="FD1857"/>
      <c r="FE1857"/>
      <c r="FF1857"/>
      <c r="FG1857"/>
      <c r="FH1857"/>
      <c r="FI1857"/>
      <c r="FJ1857"/>
      <c r="FK1857"/>
      <c r="FL1857"/>
      <c r="FM1857"/>
      <c r="FN1857"/>
      <c r="FO1857"/>
      <c r="FP1857"/>
      <c r="FQ1857"/>
      <c r="FR1857"/>
      <c r="FS1857"/>
      <c r="FT1857"/>
      <c r="FU1857"/>
      <c r="FV1857"/>
      <c r="FW1857"/>
      <c r="FX1857"/>
      <c r="FY1857"/>
      <c r="FZ1857"/>
      <c r="GA1857"/>
      <c r="GB1857"/>
      <c r="GC1857"/>
      <c r="GD1857"/>
      <c r="GE1857"/>
      <c r="GF1857"/>
      <c r="GG1857"/>
    </row>
    <row r="1858" spans="1:189" x14ac:dyDescent="0.3">
      <c r="A1858" s="18" t="s">
        <v>1360</v>
      </c>
      <c r="B1858" s="29">
        <v>196.8</v>
      </c>
      <c r="C1858" s="29">
        <v>1</v>
      </c>
      <c r="D1858" s="29"/>
      <c r="E1858" s="29"/>
      <c r="F1858" s="29">
        <v>196.8</v>
      </c>
      <c r="G1858" s="29">
        <v>1</v>
      </c>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c r="DY1858"/>
      <c r="DZ1858"/>
      <c r="EA1858"/>
      <c r="EB1858"/>
      <c r="EC1858"/>
      <c r="ED1858"/>
      <c r="EE1858"/>
      <c r="EF1858"/>
      <c r="EG1858"/>
      <c r="EH1858"/>
      <c r="EI1858"/>
      <c r="EJ1858"/>
      <c r="EK1858"/>
      <c r="EL1858"/>
      <c r="EM1858"/>
      <c r="EN1858"/>
      <c r="EO1858"/>
      <c r="EP1858"/>
      <c r="EQ1858"/>
      <c r="ER1858"/>
      <c r="ES1858"/>
      <c r="ET1858"/>
      <c r="EU1858"/>
      <c r="EV1858"/>
      <c r="EW1858"/>
      <c r="EX1858"/>
      <c r="EY1858"/>
      <c r="EZ1858"/>
      <c r="FA1858"/>
      <c r="FB1858"/>
      <c r="FC1858"/>
      <c r="FD1858"/>
      <c r="FE1858"/>
      <c r="FF1858"/>
      <c r="FG1858"/>
      <c r="FH1858"/>
      <c r="FI1858"/>
      <c r="FJ1858"/>
      <c r="FK1858"/>
      <c r="FL1858"/>
      <c r="FM1858"/>
      <c r="FN1858"/>
      <c r="FO1858"/>
      <c r="FP1858"/>
      <c r="FQ1858"/>
      <c r="FR1858"/>
      <c r="FS1858"/>
      <c r="FT1858"/>
      <c r="FU1858"/>
      <c r="FV1858"/>
      <c r="FW1858"/>
      <c r="FX1858"/>
      <c r="FY1858"/>
      <c r="FZ1858"/>
      <c r="GA1858"/>
      <c r="GB1858"/>
      <c r="GC1858"/>
      <c r="GD1858"/>
      <c r="GE1858"/>
      <c r="GF1858"/>
      <c r="GG1858"/>
    </row>
    <row r="1859" spans="1:189" x14ac:dyDescent="0.3">
      <c r="A1859" s="18" t="s">
        <v>1156</v>
      </c>
      <c r="B1859" s="29">
        <v>196.8</v>
      </c>
      <c r="C1859" s="29">
        <v>1</v>
      </c>
      <c r="D1859" s="29"/>
      <c r="E1859" s="29"/>
      <c r="F1859" s="29">
        <v>196.8</v>
      </c>
      <c r="G1859" s="29">
        <v>1</v>
      </c>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c r="DY1859"/>
      <c r="DZ1859"/>
      <c r="EA1859"/>
      <c r="EB1859"/>
      <c r="EC1859"/>
      <c r="ED1859"/>
      <c r="EE1859"/>
      <c r="EF1859"/>
      <c r="EG1859"/>
      <c r="EH1859"/>
      <c r="EI1859"/>
      <c r="EJ1859"/>
      <c r="EK1859"/>
      <c r="EL1859"/>
      <c r="EM1859"/>
      <c r="EN1859"/>
      <c r="EO1859"/>
      <c r="EP1859"/>
      <c r="EQ1859"/>
      <c r="ER1859"/>
      <c r="ES1859"/>
      <c r="ET1859"/>
      <c r="EU1859"/>
      <c r="EV1859"/>
      <c r="EW1859"/>
      <c r="EX1859"/>
      <c r="EY1859"/>
      <c r="EZ1859"/>
      <c r="FA1859"/>
      <c r="FB1859"/>
      <c r="FC1859"/>
      <c r="FD1859"/>
      <c r="FE1859"/>
      <c r="FF1859"/>
      <c r="FG1859"/>
      <c r="FH1859"/>
      <c r="FI1859"/>
      <c r="FJ1859"/>
      <c r="FK1859"/>
      <c r="FL1859"/>
      <c r="FM1859"/>
      <c r="FN1859"/>
      <c r="FO1859"/>
      <c r="FP1859"/>
      <c r="FQ1859"/>
      <c r="FR1859"/>
      <c r="FS1859"/>
      <c r="FT1859"/>
      <c r="FU1859"/>
      <c r="FV1859"/>
      <c r="FW1859"/>
      <c r="FX1859"/>
      <c r="FY1859"/>
      <c r="FZ1859"/>
      <c r="GA1859"/>
      <c r="GB1859"/>
      <c r="GC1859"/>
      <c r="GD1859"/>
      <c r="GE1859"/>
      <c r="GF1859"/>
      <c r="GG1859"/>
    </row>
    <row r="1860" spans="1:189" x14ac:dyDescent="0.3">
      <c r="A1860" s="18" t="s">
        <v>3481</v>
      </c>
      <c r="B1860" s="29"/>
      <c r="C1860" s="29"/>
      <c r="D1860" s="29">
        <v>196.8</v>
      </c>
      <c r="E1860" s="29">
        <v>1</v>
      </c>
      <c r="F1860" s="29">
        <v>196.8</v>
      </c>
      <c r="G1860" s="29">
        <v>1</v>
      </c>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c r="DY1860"/>
      <c r="DZ1860"/>
      <c r="EA1860"/>
      <c r="EB1860"/>
      <c r="EC1860"/>
      <c r="ED1860"/>
      <c r="EE1860"/>
      <c r="EF1860"/>
      <c r="EG1860"/>
      <c r="EH1860"/>
      <c r="EI1860"/>
      <c r="EJ1860"/>
      <c r="EK1860"/>
      <c r="EL1860"/>
      <c r="EM1860"/>
      <c r="EN1860"/>
      <c r="EO1860"/>
      <c r="EP1860"/>
      <c r="EQ1860"/>
      <c r="ER1860"/>
      <c r="ES1860"/>
      <c r="ET1860"/>
      <c r="EU1860"/>
      <c r="EV1860"/>
      <c r="EW1860"/>
      <c r="EX1860"/>
      <c r="EY1860"/>
      <c r="EZ1860"/>
      <c r="FA1860"/>
      <c r="FB1860"/>
      <c r="FC1860"/>
      <c r="FD1860"/>
      <c r="FE1860"/>
      <c r="FF1860"/>
      <c r="FG1860"/>
      <c r="FH1860"/>
      <c r="FI1860"/>
      <c r="FJ1860"/>
      <c r="FK1860"/>
      <c r="FL1860"/>
      <c r="FM1860"/>
      <c r="FN1860"/>
      <c r="FO1860"/>
      <c r="FP1860"/>
      <c r="FQ1860"/>
      <c r="FR1860"/>
      <c r="FS1860"/>
      <c r="FT1860"/>
      <c r="FU1860"/>
      <c r="FV1860"/>
      <c r="FW1860"/>
      <c r="FX1860"/>
      <c r="FY1860"/>
      <c r="FZ1860"/>
      <c r="GA1860"/>
      <c r="GB1860"/>
      <c r="GC1860"/>
      <c r="GD1860"/>
      <c r="GE1860"/>
      <c r="GF1860"/>
      <c r="GG1860"/>
    </row>
    <row r="1861" spans="1:189" x14ac:dyDescent="0.3">
      <c r="A1861" s="18" t="s">
        <v>1146</v>
      </c>
      <c r="B1861" s="29">
        <v>196.8</v>
      </c>
      <c r="C1861" s="29">
        <v>1</v>
      </c>
      <c r="D1861" s="29"/>
      <c r="E1861" s="29"/>
      <c r="F1861" s="29">
        <v>196.8</v>
      </c>
      <c r="G1861" s="29">
        <v>1</v>
      </c>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c r="DY1861"/>
      <c r="DZ1861"/>
      <c r="EA1861"/>
      <c r="EB1861"/>
      <c r="EC1861"/>
      <c r="ED1861"/>
      <c r="EE1861"/>
      <c r="EF1861"/>
      <c r="EG1861"/>
      <c r="EH1861"/>
      <c r="EI1861"/>
      <c r="EJ1861"/>
      <c r="EK1861"/>
      <c r="EL1861"/>
      <c r="EM1861"/>
      <c r="EN1861"/>
      <c r="EO1861"/>
      <c r="EP1861"/>
      <c r="EQ1861"/>
      <c r="ER1861"/>
      <c r="ES1861"/>
      <c r="ET1861"/>
      <c r="EU1861"/>
      <c r="EV1861"/>
      <c r="EW1861"/>
      <c r="EX1861"/>
      <c r="EY1861"/>
      <c r="EZ1861"/>
      <c r="FA1861"/>
      <c r="FB1861"/>
      <c r="FC1861"/>
      <c r="FD1861"/>
      <c r="FE1861"/>
      <c r="FF1861"/>
      <c r="FG1861"/>
      <c r="FH1861"/>
      <c r="FI1861"/>
      <c r="FJ1861"/>
      <c r="FK1861"/>
      <c r="FL1861"/>
      <c r="FM1861"/>
      <c r="FN1861"/>
      <c r="FO1861"/>
      <c r="FP1861"/>
      <c r="FQ1861"/>
      <c r="FR1861"/>
      <c r="FS1861"/>
      <c r="FT1861"/>
      <c r="FU1861"/>
      <c r="FV1861"/>
      <c r="FW1861"/>
      <c r="FX1861"/>
      <c r="FY1861"/>
      <c r="FZ1861"/>
      <c r="GA1861"/>
      <c r="GB1861"/>
      <c r="GC1861"/>
      <c r="GD1861"/>
      <c r="GE1861"/>
      <c r="GF1861"/>
      <c r="GG1861"/>
    </row>
    <row r="1862" spans="1:189" x14ac:dyDescent="0.3">
      <c r="A1862" s="18" t="s">
        <v>1274</v>
      </c>
      <c r="B1862" s="29">
        <v>196.8</v>
      </c>
      <c r="C1862" s="29">
        <v>1</v>
      </c>
      <c r="D1862" s="29"/>
      <c r="E1862" s="29"/>
      <c r="F1862" s="29">
        <v>196.8</v>
      </c>
      <c r="G1862" s="29">
        <v>1</v>
      </c>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c r="DY1862"/>
      <c r="DZ1862"/>
      <c r="EA1862"/>
      <c r="EB1862"/>
      <c r="EC1862"/>
      <c r="ED1862"/>
      <c r="EE1862"/>
      <c r="EF1862"/>
      <c r="EG1862"/>
      <c r="EH1862"/>
      <c r="EI1862"/>
      <c r="EJ1862"/>
      <c r="EK1862"/>
      <c r="EL1862"/>
      <c r="EM1862"/>
      <c r="EN1862"/>
      <c r="EO1862"/>
      <c r="EP1862"/>
      <c r="EQ1862"/>
      <c r="ER1862"/>
      <c r="ES1862"/>
      <c r="ET1862"/>
      <c r="EU1862"/>
      <c r="EV1862"/>
      <c r="EW1862"/>
      <c r="EX1862"/>
      <c r="EY1862"/>
      <c r="EZ1862"/>
      <c r="FA1862"/>
      <c r="FB1862"/>
      <c r="FC1862"/>
      <c r="FD1862"/>
      <c r="FE1862"/>
      <c r="FF1862"/>
      <c r="FG1862"/>
      <c r="FH1862"/>
      <c r="FI1862"/>
      <c r="FJ1862"/>
      <c r="FK1862"/>
      <c r="FL1862"/>
      <c r="FM1862"/>
      <c r="FN1862"/>
      <c r="FO1862"/>
      <c r="FP1862"/>
      <c r="FQ1862"/>
      <c r="FR1862"/>
      <c r="FS1862"/>
      <c r="FT1862"/>
      <c r="FU1862"/>
      <c r="FV1862"/>
      <c r="FW1862"/>
      <c r="FX1862"/>
      <c r="FY1862"/>
      <c r="FZ1862"/>
      <c r="GA1862"/>
      <c r="GB1862"/>
      <c r="GC1862"/>
      <c r="GD1862"/>
      <c r="GE1862"/>
      <c r="GF1862"/>
      <c r="GG1862"/>
    </row>
    <row r="1863" spans="1:189" x14ac:dyDescent="0.3">
      <c r="A1863" s="18" t="s">
        <v>1170</v>
      </c>
      <c r="B1863" s="29">
        <v>196.8</v>
      </c>
      <c r="C1863" s="29">
        <v>1</v>
      </c>
      <c r="D1863" s="29"/>
      <c r="E1863" s="29"/>
      <c r="F1863" s="29">
        <v>196.8</v>
      </c>
      <c r="G1863" s="29">
        <v>1</v>
      </c>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c r="DY1863"/>
      <c r="DZ1863"/>
      <c r="EA1863"/>
      <c r="EB1863"/>
      <c r="EC1863"/>
      <c r="ED1863"/>
      <c r="EE1863"/>
      <c r="EF1863"/>
      <c r="EG1863"/>
      <c r="EH1863"/>
      <c r="EI1863"/>
      <c r="EJ1863"/>
      <c r="EK1863"/>
      <c r="EL1863"/>
      <c r="EM1863"/>
      <c r="EN1863"/>
      <c r="EO1863"/>
      <c r="EP1863"/>
      <c r="EQ1863"/>
      <c r="ER1863"/>
      <c r="ES1863"/>
      <c r="ET1863"/>
      <c r="EU1863"/>
      <c r="EV1863"/>
      <c r="EW1863"/>
      <c r="EX1863"/>
      <c r="EY1863"/>
      <c r="EZ1863"/>
      <c r="FA1863"/>
      <c r="FB1863"/>
      <c r="FC1863"/>
      <c r="FD1863"/>
      <c r="FE1863"/>
      <c r="FF1863"/>
      <c r="FG1863"/>
      <c r="FH1863"/>
      <c r="FI1863"/>
      <c r="FJ1863"/>
      <c r="FK1863"/>
      <c r="FL1863"/>
      <c r="FM1863"/>
      <c r="FN1863"/>
      <c r="FO1863"/>
      <c r="FP1863"/>
      <c r="FQ1863"/>
      <c r="FR1863"/>
      <c r="FS1863"/>
      <c r="FT1863"/>
      <c r="FU1863"/>
      <c r="FV1863"/>
      <c r="FW1863"/>
      <c r="FX1863"/>
      <c r="FY1863"/>
      <c r="FZ1863"/>
      <c r="GA1863"/>
      <c r="GB1863"/>
      <c r="GC1863"/>
      <c r="GD1863"/>
      <c r="GE1863"/>
      <c r="GF1863"/>
      <c r="GG1863"/>
    </row>
    <row r="1864" spans="1:189" x14ac:dyDescent="0.3">
      <c r="A1864" s="18" t="s">
        <v>3483</v>
      </c>
      <c r="B1864" s="29"/>
      <c r="C1864" s="29"/>
      <c r="D1864" s="29">
        <v>196.8</v>
      </c>
      <c r="E1864" s="29">
        <v>1</v>
      </c>
      <c r="F1864" s="29">
        <v>196.8</v>
      </c>
      <c r="G1864" s="29">
        <v>1</v>
      </c>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c r="DY1864"/>
      <c r="DZ1864"/>
      <c r="EA1864"/>
      <c r="EB1864"/>
      <c r="EC1864"/>
      <c r="ED1864"/>
      <c r="EE1864"/>
      <c r="EF1864"/>
      <c r="EG1864"/>
      <c r="EH1864"/>
      <c r="EI1864"/>
      <c r="EJ1864"/>
      <c r="EK1864"/>
      <c r="EL1864"/>
      <c r="EM1864"/>
      <c r="EN1864"/>
      <c r="EO1864"/>
      <c r="EP1864"/>
      <c r="EQ1864"/>
      <c r="ER1864"/>
      <c r="ES1864"/>
      <c r="ET1864"/>
      <c r="EU1864"/>
      <c r="EV1864"/>
      <c r="EW1864"/>
      <c r="EX1864"/>
      <c r="EY1864"/>
      <c r="EZ1864"/>
      <c r="FA1864"/>
      <c r="FB1864"/>
      <c r="FC1864"/>
      <c r="FD1864"/>
      <c r="FE1864"/>
      <c r="FF1864"/>
      <c r="FG1864"/>
      <c r="FH1864"/>
      <c r="FI1864"/>
      <c r="FJ1864"/>
      <c r="FK1864"/>
      <c r="FL1864"/>
      <c r="FM1864"/>
      <c r="FN1864"/>
      <c r="FO1864"/>
      <c r="FP1864"/>
      <c r="FQ1864"/>
      <c r="FR1864"/>
      <c r="FS1864"/>
      <c r="FT1864"/>
      <c r="FU1864"/>
      <c r="FV1864"/>
      <c r="FW1864"/>
      <c r="FX1864"/>
      <c r="FY1864"/>
      <c r="FZ1864"/>
      <c r="GA1864"/>
      <c r="GB1864"/>
      <c r="GC1864"/>
      <c r="GD1864"/>
      <c r="GE1864"/>
      <c r="GF1864"/>
      <c r="GG1864"/>
    </row>
    <row r="1865" spans="1:189" x14ac:dyDescent="0.3">
      <c r="A1865" s="18" t="s">
        <v>1148</v>
      </c>
      <c r="B1865" s="29">
        <v>196.8</v>
      </c>
      <c r="C1865" s="29">
        <v>1</v>
      </c>
      <c r="D1865" s="29"/>
      <c r="E1865" s="29"/>
      <c r="F1865" s="29">
        <v>196.8</v>
      </c>
      <c r="G1865" s="29">
        <v>1</v>
      </c>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c r="DY1865"/>
      <c r="DZ1865"/>
      <c r="EA1865"/>
      <c r="EB1865"/>
      <c r="EC1865"/>
      <c r="ED1865"/>
      <c r="EE1865"/>
      <c r="EF1865"/>
      <c r="EG1865"/>
      <c r="EH1865"/>
      <c r="EI1865"/>
      <c r="EJ1865"/>
      <c r="EK1865"/>
      <c r="EL1865"/>
      <c r="EM1865"/>
      <c r="EN1865"/>
      <c r="EO1865"/>
      <c r="EP1865"/>
      <c r="EQ1865"/>
      <c r="ER1865"/>
      <c r="ES1865"/>
      <c r="ET1865"/>
      <c r="EU1865"/>
      <c r="EV1865"/>
      <c r="EW1865"/>
      <c r="EX1865"/>
      <c r="EY1865"/>
      <c r="EZ1865"/>
      <c r="FA1865"/>
      <c r="FB1865"/>
      <c r="FC1865"/>
      <c r="FD1865"/>
      <c r="FE1865"/>
      <c r="FF1865"/>
      <c r="FG1865"/>
      <c r="FH1865"/>
      <c r="FI1865"/>
      <c r="FJ1865"/>
      <c r="FK1865"/>
      <c r="FL1865"/>
      <c r="FM1865"/>
      <c r="FN1865"/>
      <c r="FO1865"/>
      <c r="FP1865"/>
      <c r="FQ1865"/>
      <c r="FR1865"/>
      <c r="FS1865"/>
      <c r="FT1865"/>
      <c r="FU1865"/>
      <c r="FV1865"/>
      <c r="FW1865"/>
      <c r="FX1865"/>
      <c r="FY1865"/>
      <c r="FZ1865"/>
      <c r="GA1865"/>
      <c r="GB1865"/>
      <c r="GC1865"/>
      <c r="GD1865"/>
      <c r="GE1865"/>
      <c r="GF1865"/>
      <c r="GG1865"/>
    </row>
    <row r="1866" spans="1:189" x14ac:dyDescent="0.3">
      <c r="A1866" s="18" t="s">
        <v>5363</v>
      </c>
      <c r="B1866" s="29"/>
      <c r="C1866" s="29"/>
      <c r="D1866" s="29">
        <v>196.8</v>
      </c>
      <c r="E1866" s="29">
        <v>1</v>
      </c>
      <c r="F1866" s="29">
        <v>196.8</v>
      </c>
      <c r="G1866" s="29">
        <v>1</v>
      </c>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c r="DY1866"/>
      <c r="DZ1866"/>
      <c r="EA1866"/>
      <c r="EB1866"/>
      <c r="EC1866"/>
      <c r="ED1866"/>
      <c r="EE1866"/>
      <c r="EF1866"/>
      <c r="EG1866"/>
      <c r="EH1866"/>
      <c r="EI1866"/>
      <c r="EJ1866"/>
      <c r="EK1866"/>
      <c r="EL1866"/>
      <c r="EM1866"/>
      <c r="EN1866"/>
      <c r="EO1866"/>
      <c r="EP1866"/>
      <c r="EQ1866"/>
      <c r="ER1866"/>
      <c r="ES1866"/>
      <c r="ET1866"/>
      <c r="EU1866"/>
      <c r="EV1866"/>
      <c r="EW1866"/>
      <c r="EX1866"/>
      <c r="EY1866"/>
      <c r="EZ1866"/>
      <c r="FA1866"/>
      <c r="FB1866"/>
      <c r="FC1866"/>
      <c r="FD1866"/>
      <c r="FE1866"/>
      <c r="FF1866"/>
      <c r="FG1866"/>
      <c r="FH1866"/>
      <c r="FI1866"/>
      <c r="FJ1866"/>
      <c r="FK1866"/>
      <c r="FL1866"/>
      <c r="FM1866"/>
      <c r="FN1866"/>
      <c r="FO1866"/>
      <c r="FP1866"/>
      <c r="FQ1866"/>
      <c r="FR1866"/>
      <c r="FS1866"/>
      <c r="FT1866"/>
      <c r="FU1866"/>
      <c r="FV1866"/>
      <c r="FW1866"/>
      <c r="FX1866"/>
      <c r="FY1866"/>
      <c r="FZ1866"/>
      <c r="GA1866"/>
      <c r="GB1866"/>
      <c r="GC1866"/>
      <c r="GD1866"/>
      <c r="GE1866"/>
      <c r="GF1866"/>
      <c r="GG1866"/>
    </row>
    <row r="1867" spans="1:189" x14ac:dyDescent="0.3">
      <c r="A1867" s="18" t="s">
        <v>3299</v>
      </c>
      <c r="B1867" s="29"/>
      <c r="C1867" s="29"/>
      <c r="D1867" s="29">
        <v>196.8</v>
      </c>
      <c r="E1867" s="29">
        <v>1</v>
      </c>
      <c r="F1867" s="29">
        <v>196.8</v>
      </c>
      <c r="G1867" s="29">
        <v>1</v>
      </c>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c r="DY1867"/>
      <c r="DZ1867"/>
      <c r="EA1867"/>
      <c r="EB1867"/>
      <c r="EC1867"/>
      <c r="ED1867"/>
      <c r="EE1867"/>
      <c r="EF1867"/>
      <c r="EG1867"/>
      <c r="EH1867"/>
      <c r="EI1867"/>
      <c r="EJ1867"/>
      <c r="EK1867"/>
      <c r="EL1867"/>
      <c r="EM1867"/>
      <c r="EN1867"/>
      <c r="EO1867"/>
      <c r="EP1867"/>
      <c r="EQ1867"/>
      <c r="ER1867"/>
      <c r="ES1867"/>
      <c r="ET1867"/>
      <c r="EU1867"/>
      <c r="EV1867"/>
      <c r="EW1867"/>
      <c r="EX1867"/>
      <c r="EY1867"/>
      <c r="EZ1867"/>
      <c r="FA1867"/>
      <c r="FB1867"/>
      <c r="FC1867"/>
      <c r="FD1867"/>
      <c r="FE1867"/>
      <c r="FF1867"/>
      <c r="FG1867"/>
      <c r="FH1867"/>
      <c r="FI1867"/>
      <c r="FJ1867"/>
      <c r="FK1867"/>
      <c r="FL1867"/>
      <c r="FM1867"/>
      <c r="FN1867"/>
      <c r="FO1867"/>
      <c r="FP1867"/>
      <c r="FQ1867"/>
      <c r="FR1867"/>
      <c r="FS1867"/>
      <c r="FT1867"/>
      <c r="FU1867"/>
      <c r="FV1867"/>
      <c r="FW1867"/>
      <c r="FX1867"/>
      <c r="FY1867"/>
      <c r="FZ1867"/>
      <c r="GA1867"/>
      <c r="GB1867"/>
      <c r="GC1867"/>
      <c r="GD1867"/>
      <c r="GE1867"/>
      <c r="GF1867"/>
      <c r="GG1867"/>
    </row>
    <row r="1868" spans="1:189" x14ac:dyDescent="0.3">
      <c r="A1868" s="18" t="s">
        <v>2743</v>
      </c>
      <c r="B1868" s="29"/>
      <c r="C1868" s="29"/>
      <c r="D1868" s="29">
        <v>196.8</v>
      </c>
      <c r="E1868" s="29">
        <v>1</v>
      </c>
      <c r="F1868" s="29">
        <v>196.8</v>
      </c>
      <c r="G1868" s="29">
        <v>1</v>
      </c>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c r="DY1868"/>
      <c r="DZ1868"/>
      <c r="EA1868"/>
      <c r="EB1868"/>
      <c r="EC1868"/>
      <c r="ED1868"/>
      <c r="EE1868"/>
      <c r="EF1868"/>
      <c r="EG1868"/>
      <c r="EH1868"/>
      <c r="EI1868"/>
      <c r="EJ1868"/>
      <c r="EK1868"/>
      <c r="EL1868"/>
      <c r="EM1868"/>
      <c r="EN1868"/>
      <c r="EO1868"/>
      <c r="EP1868"/>
      <c r="EQ1868"/>
      <c r="ER1868"/>
      <c r="ES1868"/>
      <c r="ET1868"/>
      <c r="EU1868"/>
      <c r="EV1868"/>
      <c r="EW1868"/>
      <c r="EX1868"/>
      <c r="EY1868"/>
      <c r="EZ1868"/>
      <c r="FA1868"/>
      <c r="FB1868"/>
      <c r="FC1868"/>
      <c r="FD1868"/>
      <c r="FE1868"/>
      <c r="FF1868"/>
      <c r="FG1868"/>
      <c r="FH1868"/>
      <c r="FI1868"/>
      <c r="FJ1868"/>
      <c r="FK1868"/>
      <c r="FL1868"/>
      <c r="FM1868"/>
      <c r="FN1868"/>
      <c r="FO1868"/>
      <c r="FP1868"/>
      <c r="FQ1868"/>
      <c r="FR1868"/>
      <c r="FS1868"/>
      <c r="FT1868"/>
      <c r="FU1868"/>
      <c r="FV1868"/>
      <c r="FW1868"/>
      <c r="FX1868"/>
      <c r="FY1868"/>
      <c r="FZ1868"/>
      <c r="GA1868"/>
      <c r="GB1868"/>
      <c r="GC1868"/>
      <c r="GD1868"/>
      <c r="GE1868"/>
      <c r="GF1868"/>
      <c r="GG1868"/>
    </row>
    <row r="1869" spans="1:189" x14ac:dyDescent="0.3">
      <c r="A1869" s="18" t="s">
        <v>2729</v>
      </c>
      <c r="B1869" s="29"/>
      <c r="C1869" s="29"/>
      <c r="D1869" s="29">
        <v>196.8</v>
      </c>
      <c r="E1869" s="29">
        <v>1</v>
      </c>
      <c r="F1869" s="29">
        <v>196.8</v>
      </c>
      <c r="G1869" s="29">
        <v>1</v>
      </c>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c r="DY1869"/>
      <c r="DZ1869"/>
      <c r="EA1869"/>
      <c r="EB1869"/>
      <c r="EC1869"/>
      <c r="ED1869"/>
      <c r="EE1869"/>
      <c r="EF1869"/>
      <c r="EG1869"/>
      <c r="EH1869"/>
      <c r="EI1869"/>
      <c r="EJ1869"/>
      <c r="EK1869"/>
      <c r="EL1869"/>
      <c r="EM1869"/>
      <c r="EN1869"/>
      <c r="EO1869"/>
      <c r="EP1869"/>
      <c r="EQ1869"/>
      <c r="ER1869"/>
      <c r="ES1869"/>
      <c r="ET1869"/>
      <c r="EU1869"/>
      <c r="EV1869"/>
      <c r="EW1869"/>
      <c r="EX1869"/>
      <c r="EY1869"/>
      <c r="EZ1869"/>
      <c r="FA1869"/>
      <c r="FB1869"/>
      <c r="FC1869"/>
      <c r="FD1869"/>
      <c r="FE1869"/>
      <c r="FF1869"/>
      <c r="FG1869"/>
      <c r="FH1869"/>
      <c r="FI1869"/>
      <c r="FJ1869"/>
      <c r="FK1869"/>
      <c r="FL1869"/>
      <c r="FM1869"/>
      <c r="FN1869"/>
      <c r="FO1869"/>
      <c r="FP1869"/>
      <c r="FQ1869"/>
      <c r="FR1869"/>
      <c r="FS1869"/>
      <c r="FT1869"/>
      <c r="FU1869"/>
      <c r="FV1869"/>
      <c r="FW1869"/>
      <c r="FX1869"/>
      <c r="FY1869"/>
      <c r="FZ1869"/>
      <c r="GA1869"/>
      <c r="GB1869"/>
      <c r="GC1869"/>
      <c r="GD1869"/>
      <c r="GE1869"/>
      <c r="GF1869"/>
      <c r="GG1869"/>
    </row>
    <row r="1870" spans="1:189" x14ac:dyDescent="0.3">
      <c r="A1870" s="18" t="s">
        <v>5373</v>
      </c>
      <c r="B1870" s="29"/>
      <c r="C1870" s="29"/>
      <c r="D1870" s="29">
        <v>196.8</v>
      </c>
      <c r="E1870" s="29">
        <v>1</v>
      </c>
      <c r="F1870" s="29">
        <v>196.8</v>
      </c>
      <c r="G1870" s="29">
        <v>1</v>
      </c>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c r="DY1870"/>
      <c r="DZ1870"/>
      <c r="EA1870"/>
      <c r="EB1870"/>
      <c r="EC1870"/>
      <c r="ED1870"/>
      <c r="EE1870"/>
      <c r="EF1870"/>
      <c r="EG1870"/>
      <c r="EH1870"/>
      <c r="EI1870"/>
      <c r="EJ1870"/>
      <c r="EK1870"/>
      <c r="EL1870"/>
      <c r="EM1870"/>
      <c r="EN1870"/>
      <c r="EO1870"/>
      <c r="EP1870"/>
      <c r="EQ1870"/>
      <c r="ER1870"/>
      <c r="ES1870"/>
      <c r="ET1870"/>
      <c r="EU1870"/>
      <c r="EV1870"/>
      <c r="EW1870"/>
      <c r="EX1870"/>
      <c r="EY1870"/>
      <c r="EZ1870"/>
      <c r="FA1870"/>
      <c r="FB1870"/>
      <c r="FC1870"/>
      <c r="FD1870"/>
      <c r="FE1870"/>
      <c r="FF1870"/>
      <c r="FG1870"/>
      <c r="FH1870"/>
      <c r="FI1870"/>
      <c r="FJ1870"/>
      <c r="FK1870"/>
      <c r="FL1870"/>
      <c r="FM1870"/>
      <c r="FN1870"/>
      <c r="FO1870"/>
      <c r="FP1870"/>
      <c r="FQ1870"/>
      <c r="FR1870"/>
      <c r="FS1870"/>
      <c r="FT1870"/>
      <c r="FU1870"/>
      <c r="FV1870"/>
      <c r="FW1870"/>
      <c r="FX1870"/>
      <c r="FY1870"/>
      <c r="FZ1870"/>
      <c r="GA1870"/>
      <c r="GB1870"/>
      <c r="GC1870"/>
      <c r="GD1870"/>
      <c r="GE1870"/>
      <c r="GF1870"/>
      <c r="GG1870"/>
    </row>
    <row r="1871" spans="1:189" x14ac:dyDescent="0.3">
      <c r="A1871" s="18" t="s">
        <v>3311</v>
      </c>
      <c r="B1871" s="29"/>
      <c r="C1871" s="29"/>
      <c r="D1871" s="29">
        <v>196.8</v>
      </c>
      <c r="E1871" s="29">
        <v>1</v>
      </c>
      <c r="F1871" s="29">
        <v>196.8</v>
      </c>
      <c r="G1871" s="29">
        <v>1</v>
      </c>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c r="DY1871"/>
      <c r="DZ1871"/>
      <c r="EA1871"/>
      <c r="EB1871"/>
      <c r="EC1871"/>
      <c r="ED1871"/>
      <c r="EE1871"/>
      <c r="EF1871"/>
      <c r="EG1871"/>
      <c r="EH1871"/>
      <c r="EI1871"/>
      <c r="EJ1871"/>
      <c r="EK1871"/>
      <c r="EL1871"/>
      <c r="EM1871"/>
      <c r="EN1871"/>
      <c r="EO1871"/>
      <c r="EP1871"/>
      <c r="EQ1871"/>
      <c r="ER1871"/>
      <c r="ES1871"/>
      <c r="ET1871"/>
      <c r="EU1871"/>
      <c r="EV1871"/>
      <c r="EW1871"/>
      <c r="EX1871"/>
      <c r="EY1871"/>
      <c r="EZ1871"/>
      <c r="FA1871"/>
      <c r="FB1871"/>
      <c r="FC1871"/>
      <c r="FD1871"/>
      <c r="FE1871"/>
      <c r="FF1871"/>
      <c r="FG1871"/>
      <c r="FH1871"/>
      <c r="FI1871"/>
      <c r="FJ1871"/>
      <c r="FK1871"/>
      <c r="FL1871"/>
      <c r="FM1871"/>
      <c r="FN1871"/>
      <c r="FO1871"/>
      <c r="FP1871"/>
      <c r="FQ1871"/>
      <c r="FR1871"/>
      <c r="FS1871"/>
      <c r="FT1871"/>
      <c r="FU1871"/>
      <c r="FV1871"/>
      <c r="FW1871"/>
      <c r="FX1871"/>
      <c r="FY1871"/>
      <c r="FZ1871"/>
      <c r="GA1871"/>
      <c r="GB1871"/>
      <c r="GC1871"/>
      <c r="GD1871"/>
      <c r="GE1871"/>
      <c r="GF1871"/>
      <c r="GG1871"/>
    </row>
    <row r="1872" spans="1:189" x14ac:dyDescent="0.3">
      <c r="A1872" s="18" t="s">
        <v>1752</v>
      </c>
      <c r="B1872" s="29">
        <v>196.8</v>
      </c>
      <c r="C1872" s="29">
        <v>1</v>
      </c>
      <c r="D1872" s="29"/>
      <c r="E1872" s="29"/>
      <c r="F1872" s="29">
        <v>196.8</v>
      </c>
      <c r="G1872" s="29">
        <v>1</v>
      </c>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c r="DY1872"/>
      <c r="DZ1872"/>
      <c r="EA1872"/>
      <c r="EB1872"/>
      <c r="EC1872"/>
      <c r="ED1872"/>
      <c r="EE1872"/>
      <c r="EF1872"/>
      <c r="EG1872"/>
      <c r="EH1872"/>
      <c r="EI1872"/>
      <c r="EJ1872"/>
      <c r="EK1872"/>
      <c r="EL1872"/>
      <c r="EM1872"/>
      <c r="EN1872"/>
      <c r="EO1872"/>
      <c r="EP1872"/>
      <c r="EQ1872"/>
      <c r="ER1872"/>
      <c r="ES1872"/>
      <c r="ET1872"/>
      <c r="EU1872"/>
      <c r="EV1872"/>
      <c r="EW1872"/>
      <c r="EX1872"/>
      <c r="EY1872"/>
      <c r="EZ1872"/>
      <c r="FA1872"/>
      <c r="FB1872"/>
      <c r="FC1872"/>
      <c r="FD1872"/>
      <c r="FE1872"/>
      <c r="FF1872"/>
      <c r="FG1872"/>
      <c r="FH1872"/>
      <c r="FI1872"/>
      <c r="FJ1872"/>
      <c r="FK1872"/>
      <c r="FL1872"/>
      <c r="FM1872"/>
      <c r="FN1872"/>
      <c r="FO1872"/>
      <c r="FP1872"/>
      <c r="FQ1872"/>
      <c r="FR1872"/>
      <c r="FS1872"/>
      <c r="FT1872"/>
      <c r="FU1872"/>
      <c r="FV1872"/>
      <c r="FW1872"/>
      <c r="FX1872"/>
      <c r="FY1872"/>
      <c r="FZ1872"/>
      <c r="GA1872"/>
      <c r="GB1872"/>
      <c r="GC1872"/>
      <c r="GD1872"/>
      <c r="GE1872"/>
      <c r="GF1872"/>
      <c r="GG1872"/>
    </row>
    <row r="1873" spans="1:189" x14ac:dyDescent="0.3">
      <c r="A1873" s="18" t="s">
        <v>2757</v>
      </c>
      <c r="B1873" s="29"/>
      <c r="C1873" s="29"/>
      <c r="D1873" s="29">
        <v>196.8</v>
      </c>
      <c r="E1873" s="29">
        <v>1</v>
      </c>
      <c r="F1873" s="29">
        <v>196.8</v>
      </c>
      <c r="G1873" s="29">
        <v>1</v>
      </c>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c r="DY1873"/>
      <c r="DZ1873"/>
      <c r="EA1873"/>
      <c r="EB1873"/>
      <c r="EC1873"/>
      <c r="ED1873"/>
      <c r="EE1873"/>
      <c r="EF1873"/>
      <c r="EG1873"/>
      <c r="EH1873"/>
      <c r="EI1873"/>
      <c r="EJ1873"/>
      <c r="EK1873"/>
      <c r="EL1873"/>
      <c r="EM1873"/>
      <c r="EN1873"/>
      <c r="EO1873"/>
      <c r="EP1873"/>
      <c r="EQ1873"/>
      <c r="ER1873"/>
      <c r="ES1873"/>
      <c r="ET1873"/>
      <c r="EU1873"/>
      <c r="EV1873"/>
      <c r="EW1873"/>
      <c r="EX1873"/>
      <c r="EY1873"/>
      <c r="EZ1873"/>
      <c r="FA1873"/>
      <c r="FB1873"/>
      <c r="FC1873"/>
      <c r="FD1873"/>
      <c r="FE1873"/>
      <c r="FF1873"/>
      <c r="FG1873"/>
      <c r="FH1873"/>
      <c r="FI1873"/>
      <c r="FJ1873"/>
      <c r="FK1873"/>
      <c r="FL1873"/>
      <c r="FM1873"/>
      <c r="FN1873"/>
      <c r="FO1873"/>
      <c r="FP1873"/>
      <c r="FQ1873"/>
      <c r="FR1873"/>
      <c r="FS1873"/>
      <c r="FT1873"/>
      <c r="FU1873"/>
      <c r="FV1873"/>
      <c r="FW1873"/>
      <c r="FX1873"/>
      <c r="FY1873"/>
      <c r="FZ1873"/>
      <c r="GA1873"/>
      <c r="GB1873"/>
      <c r="GC1873"/>
      <c r="GD1873"/>
      <c r="GE1873"/>
      <c r="GF1873"/>
      <c r="GG1873"/>
    </row>
    <row r="1874" spans="1:189" x14ac:dyDescent="0.3">
      <c r="A1874" s="18" t="s">
        <v>2739</v>
      </c>
      <c r="B1874" s="29"/>
      <c r="C1874" s="29"/>
      <c r="D1874" s="29">
        <v>196.8</v>
      </c>
      <c r="E1874" s="29">
        <v>1</v>
      </c>
      <c r="F1874" s="29">
        <v>196.8</v>
      </c>
      <c r="G1874" s="29">
        <v>1</v>
      </c>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c r="DY1874"/>
      <c r="DZ1874"/>
      <c r="EA1874"/>
      <c r="EB1874"/>
      <c r="EC1874"/>
      <c r="ED1874"/>
      <c r="EE1874"/>
      <c r="EF1874"/>
      <c r="EG1874"/>
      <c r="EH1874"/>
      <c r="EI1874"/>
      <c r="EJ1874"/>
      <c r="EK1874"/>
      <c r="EL1874"/>
      <c r="EM1874"/>
      <c r="EN1874"/>
      <c r="EO1874"/>
      <c r="EP1874"/>
      <c r="EQ1874"/>
      <c r="ER1874"/>
      <c r="ES1874"/>
      <c r="ET1874"/>
      <c r="EU1874"/>
      <c r="EV1874"/>
      <c r="EW1874"/>
      <c r="EX1874"/>
      <c r="EY1874"/>
      <c r="EZ1874"/>
      <c r="FA1874"/>
      <c r="FB1874"/>
      <c r="FC1874"/>
      <c r="FD1874"/>
      <c r="FE1874"/>
      <c r="FF1874"/>
      <c r="FG1874"/>
      <c r="FH1874"/>
      <c r="FI1874"/>
      <c r="FJ1874"/>
      <c r="FK1874"/>
      <c r="FL1874"/>
      <c r="FM1874"/>
      <c r="FN1874"/>
      <c r="FO1874"/>
      <c r="FP1874"/>
      <c r="FQ1874"/>
      <c r="FR1874"/>
      <c r="FS1874"/>
      <c r="FT1874"/>
      <c r="FU1874"/>
      <c r="FV1874"/>
      <c r="FW1874"/>
      <c r="FX1874"/>
      <c r="FY1874"/>
      <c r="FZ1874"/>
      <c r="GA1874"/>
      <c r="GB1874"/>
      <c r="GC1874"/>
      <c r="GD1874"/>
      <c r="GE1874"/>
      <c r="GF1874"/>
      <c r="GG1874"/>
    </row>
    <row r="1875" spans="1:189" x14ac:dyDescent="0.3">
      <c r="A1875" s="18" t="s">
        <v>1700</v>
      </c>
      <c r="B1875" s="29">
        <v>196.8</v>
      </c>
      <c r="C1875" s="29">
        <v>1</v>
      </c>
      <c r="D1875" s="29"/>
      <c r="E1875" s="29"/>
      <c r="F1875" s="29">
        <v>196.8</v>
      </c>
      <c r="G1875" s="29">
        <v>1</v>
      </c>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c r="DY1875"/>
      <c r="DZ1875"/>
      <c r="EA1875"/>
      <c r="EB1875"/>
      <c r="EC1875"/>
      <c r="ED1875"/>
      <c r="EE1875"/>
      <c r="EF1875"/>
      <c r="EG1875"/>
      <c r="EH1875"/>
      <c r="EI1875"/>
      <c r="EJ1875"/>
      <c r="EK1875"/>
      <c r="EL1875"/>
      <c r="EM1875"/>
      <c r="EN1875"/>
      <c r="EO1875"/>
      <c r="EP1875"/>
      <c r="EQ1875"/>
      <c r="ER1875"/>
      <c r="ES1875"/>
      <c r="ET1875"/>
      <c r="EU1875"/>
      <c r="EV1875"/>
      <c r="EW1875"/>
      <c r="EX1875"/>
      <c r="EY1875"/>
      <c r="EZ1875"/>
      <c r="FA1875"/>
      <c r="FB1875"/>
      <c r="FC1875"/>
      <c r="FD1875"/>
      <c r="FE1875"/>
      <c r="FF1875"/>
      <c r="FG1875"/>
      <c r="FH1875"/>
      <c r="FI1875"/>
      <c r="FJ1875"/>
      <c r="FK1875"/>
      <c r="FL1875"/>
      <c r="FM1875"/>
      <c r="FN1875"/>
      <c r="FO1875"/>
      <c r="FP1875"/>
      <c r="FQ1875"/>
      <c r="FR1875"/>
      <c r="FS1875"/>
      <c r="FT1875"/>
      <c r="FU1875"/>
      <c r="FV1875"/>
      <c r="FW1875"/>
      <c r="FX1875"/>
      <c r="FY1875"/>
      <c r="FZ1875"/>
      <c r="GA1875"/>
      <c r="GB1875"/>
      <c r="GC1875"/>
      <c r="GD1875"/>
      <c r="GE1875"/>
      <c r="GF1875"/>
      <c r="GG1875"/>
    </row>
    <row r="1876" spans="1:189" x14ac:dyDescent="0.3">
      <c r="A1876" s="18" t="s">
        <v>4230</v>
      </c>
      <c r="B1876" s="29"/>
      <c r="C1876" s="29"/>
      <c r="D1876" s="29">
        <v>196.8</v>
      </c>
      <c r="E1876" s="29">
        <v>1</v>
      </c>
      <c r="F1876" s="29">
        <v>196.8</v>
      </c>
      <c r="G1876" s="29">
        <v>1</v>
      </c>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c r="DY1876"/>
      <c r="DZ1876"/>
      <c r="EA1876"/>
      <c r="EB1876"/>
      <c r="EC1876"/>
      <c r="ED1876"/>
      <c r="EE1876"/>
      <c r="EF1876"/>
      <c r="EG1876"/>
      <c r="EH1876"/>
      <c r="EI1876"/>
      <c r="EJ1876"/>
      <c r="EK1876"/>
      <c r="EL1876"/>
      <c r="EM1876"/>
      <c r="EN1876"/>
      <c r="EO1876"/>
      <c r="EP1876"/>
      <c r="EQ1876"/>
      <c r="ER1876"/>
      <c r="ES1876"/>
      <c r="ET1876"/>
      <c r="EU1876"/>
      <c r="EV1876"/>
      <c r="EW1876"/>
      <c r="EX1876"/>
      <c r="EY1876"/>
      <c r="EZ1876"/>
      <c r="FA1876"/>
      <c r="FB1876"/>
      <c r="FC1876"/>
      <c r="FD1876"/>
      <c r="FE1876"/>
      <c r="FF1876"/>
      <c r="FG1876"/>
      <c r="FH1876"/>
      <c r="FI1876"/>
      <c r="FJ1876"/>
      <c r="FK1876"/>
      <c r="FL1876"/>
      <c r="FM1876"/>
      <c r="FN1876"/>
      <c r="FO1876"/>
      <c r="FP1876"/>
      <c r="FQ1876"/>
      <c r="FR1876"/>
      <c r="FS1876"/>
      <c r="FT1876"/>
      <c r="FU1876"/>
      <c r="FV1876"/>
      <c r="FW1876"/>
      <c r="FX1876"/>
      <c r="FY1876"/>
      <c r="FZ1876"/>
      <c r="GA1876"/>
      <c r="GB1876"/>
      <c r="GC1876"/>
      <c r="GD1876"/>
      <c r="GE1876"/>
      <c r="GF1876"/>
      <c r="GG1876"/>
    </row>
    <row r="1877" spans="1:189" x14ac:dyDescent="0.3">
      <c r="A1877" s="18" t="s">
        <v>2741</v>
      </c>
      <c r="B1877" s="29"/>
      <c r="C1877" s="29"/>
      <c r="D1877" s="29">
        <v>196.8</v>
      </c>
      <c r="E1877" s="29">
        <v>1</v>
      </c>
      <c r="F1877" s="29">
        <v>196.8</v>
      </c>
      <c r="G1877" s="29">
        <v>1</v>
      </c>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c r="DY1877"/>
      <c r="DZ1877"/>
      <c r="EA1877"/>
      <c r="EB1877"/>
      <c r="EC1877"/>
      <c r="ED1877"/>
      <c r="EE1877"/>
      <c r="EF1877"/>
      <c r="EG1877"/>
      <c r="EH1877"/>
      <c r="EI1877"/>
      <c r="EJ1877"/>
      <c r="EK1877"/>
      <c r="EL1877"/>
      <c r="EM1877"/>
      <c r="EN1877"/>
      <c r="EO1877"/>
      <c r="EP1877"/>
      <c r="EQ1877"/>
      <c r="ER1877"/>
      <c r="ES1877"/>
      <c r="ET1877"/>
      <c r="EU1877"/>
      <c r="EV1877"/>
      <c r="EW1877"/>
      <c r="EX1877"/>
      <c r="EY1877"/>
      <c r="EZ1877"/>
      <c r="FA1877"/>
      <c r="FB1877"/>
      <c r="FC1877"/>
      <c r="FD1877"/>
      <c r="FE1877"/>
      <c r="FF1877"/>
      <c r="FG1877"/>
      <c r="FH1877"/>
      <c r="FI1877"/>
      <c r="FJ1877"/>
      <c r="FK1877"/>
      <c r="FL1877"/>
      <c r="FM1877"/>
      <c r="FN1877"/>
      <c r="FO1877"/>
      <c r="FP1877"/>
      <c r="FQ1877"/>
      <c r="FR1877"/>
      <c r="FS1877"/>
      <c r="FT1877"/>
      <c r="FU1877"/>
      <c r="FV1877"/>
      <c r="FW1877"/>
      <c r="FX1877"/>
      <c r="FY1877"/>
      <c r="FZ1877"/>
      <c r="GA1877"/>
      <c r="GB1877"/>
      <c r="GC1877"/>
      <c r="GD1877"/>
      <c r="GE1877"/>
      <c r="GF1877"/>
      <c r="GG1877"/>
    </row>
    <row r="1878" spans="1:189" x14ac:dyDescent="0.3">
      <c r="A1878" s="18" t="s">
        <v>1662</v>
      </c>
      <c r="B1878" s="29">
        <v>196.8</v>
      </c>
      <c r="C1878" s="29">
        <v>1</v>
      </c>
      <c r="D1878" s="29"/>
      <c r="E1878" s="29"/>
      <c r="F1878" s="29">
        <v>196.8</v>
      </c>
      <c r="G1878" s="29">
        <v>1</v>
      </c>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c r="DY1878"/>
      <c r="DZ1878"/>
      <c r="EA1878"/>
      <c r="EB1878"/>
      <c r="EC1878"/>
      <c r="ED1878"/>
      <c r="EE1878"/>
      <c r="EF1878"/>
      <c r="EG1878"/>
      <c r="EH1878"/>
      <c r="EI1878"/>
      <c r="EJ1878"/>
      <c r="EK1878"/>
      <c r="EL1878"/>
      <c r="EM1878"/>
      <c r="EN1878"/>
      <c r="EO1878"/>
      <c r="EP1878"/>
      <c r="EQ1878"/>
      <c r="ER1878"/>
      <c r="ES1878"/>
      <c r="ET1878"/>
      <c r="EU1878"/>
      <c r="EV1878"/>
      <c r="EW1878"/>
      <c r="EX1878"/>
      <c r="EY1878"/>
      <c r="EZ1878"/>
      <c r="FA1878"/>
      <c r="FB1878"/>
      <c r="FC1878"/>
      <c r="FD1878"/>
      <c r="FE1878"/>
      <c r="FF1878"/>
      <c r="FG1878"/>
      <c r="FH1878"/>
      <c r="FI1878"/>
      <c r="FJ1878"/>
      <c r="FK1878"/>
      <c r="FL1878"/>
      <c r="FM1878"/>
      <c r="FN1878"/>
      <c r="FO1878"/>
      <c r="FP1878"/>
      <c r="FQ1878"/>
      <c r="FR1878"/>
      <c r="FS1878"/>
      <c r="FT1878"/>
      <c r="FU1878"/>
      <c r="FV1878"/>
      <c r="FW1878"/>
      <c r="FX1878"/>
      <c r="FY1878"/>
      <c r="FZ1878"/>
      <c r="GA1878"/>
      <c r="GB1878"/>
      <c r="GC1878"/>
      <c r="GD1878"/>
      <c r="GE1878"/>
      <c r="GF1878"/>
      <c r="GG1878"/>
    </row>
    <row r="1879" spans="1:189" x14ac:dyDescent="0.3">
      <c r="A1879" s="18" t="s">
        <v>2689</v>
      </c>
      <c r="B1879" s="29"/>
      <c r="C1879" s="29"/>
      <c r="D1879" s="29">
        <v>196.8</v>
      </c>
      <c r="E1879" s="29">
        <v>1</v>
      </c>
      <c r="F1879" s="29">
        <v>196.8</v>
      </c>
      <c r="G1879" s="29">
        <v>1</v>
      </c>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c r="DY1879"/>
      <c r="DZ1879"/>
      <c r="EA1879"/>
      <c r="EB1879"/>
      <c r="EC1879"/>
      <c r="ED1879"/>
      <c r="EE1879"/>
      <c r="EF1879"/>
      <c r="EG1879"/>
      <c r="EH1879"/>
      <c r="EI1879"/>
      <c r="EJ1879"/>
      <c r="EK1879"/>
      <c r="EL1879"/>
      <c r="EM1879"/>
      <c r="EN1879"/>
      <c r="EO1879"/>
      <c r="EP1879"/>
      <c r="EQ1879"/>
      <c r="ER1879"/>
      <c r="ES1879"/>
      <c r="ET1879"/>
      <c r="EU1879"/>
      <c r="EV1879"/>
      <c r="EW1879"/>
      <c r="EX1879"/>
      <c r="EY1879"/>
      <c r="EZ1879"/>
      <c r="FA1879"/>
      <c r="FB1879"/>
      <c r="FC1879"/>
      <c r="FD1879"/>
      <c r="FE1879"/>
      <c r="FF1879"/>
      <c r="FG1879"/>
      <c r="FH1879"/>
      <c r="FI1879"/>
      <c r="FJ1879"/>
      <c r="FK1879"/>
      <c r="FL1879"/>
      <c r="FM1879"/>
      <c r="FN1879"/>
      <c r="FO1879"/>
      <c r="FP1879"/>
      <c r="FQ1879"/>
      <c r="FR1879"/>
      <c r="FS1879"/>
      <c r="FT1879"/>
      <c r="FU1879"/>
      <c r="FV1879"/>
      <c r="FW1879"/>
      <c r="FX1879"/>
      <c r="FY1879"/>
      <c r="FZ1879"/>
      <c r="GA1879"/>
      <c r="GB1879"/>
      <c r="GC1879"/>
      <c r="GD1879"/>
      <c r="GE1879"/>
      <c r="GF1879"/>
      <c r="GG1879"/>
    </row>
    <row r="1880" spans="1:189" x14ac:dyDescent="0.3">
      <c r="A1880" s="18" t="s">
        <v>5361</v>
      </c>
      <c r="B1880" s="29"/>
      <c r="C1880" s="29"/>
      <c r="D1880" s="29">
        <v>196.8</v>
      </c>
      <c r="E1880" s="29">
        <v>1</v>
      </c>
      <c r="F1880" s="29">
        <v>196.8</v>
      </c>
      <c r="G1880" s="29">
        <v>1</v>
      </c>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c r="EN1880"/>
      <c r="EO1880"/>
      <c r="EP1880"/>
      <c r="EQ1880"/>
      <c r="ER1880"/>
      <c r="ES1880"/>
      <c r="ET1880"/>
      <c r="EU1880"/>
      <c r="EV1880"/>
      <c r="EW1880"/>
      <c r="EX1880"/>
      <c r="EY1880"/>
      <c r="EZ1880"/>
      <c r="FA1880"/>
      <c r="FB1880"/>
      <c r="FC1880"/>
      <c r="FD1880"/>
      <c r="FE1880"/>
      <c r="FF1880"/>
      <c r="FG1880"/>
      <c r="FH1880"/>
      <c r="FI1880"/>
      <c r="FJ1880"/>
      <c r="FK1880"/>
      <c r="FL1880"/>
      <c r="FM1880"/>
      <c r="FN1880"/>
      <c r="FO1880"/>
      <c r="FP1880"/>
      <c r="FQ1880"/>
      <c r="FR1880"/>
      <c r="FS1880"/>
      <c r="FT1880"/>
      <c r="FU1880"/>
      <c r="FV1880"/>
      <c r="FW1880"/>
      <c r="FX1880"/>
      <c r="FY1880"/>
      <c r="FZ1880"/>
      <c r="GA1880"/>
      <c r="GB1880"/>
      <c r="GC1880"/>
      <c r="GD1880"/>
      <c r="GE1880"/>
      <c r="GF1880"/>
      <c r="GG1880"/>
    </row>
    <row r="1881" spans="1:189" x14ac:dyDescent="0.3">
      <c r="A1881" s="18" t="s">
        <v>1684</v>
      </c>
      <c r="B1881" s="29">
        <v>196.8</v>
      </c>
      <c r="C1881" s="29">
        <v>1</v>
      </c>
      <c r="D1881" s="29"/>
      <c r="E1881" s="29"/>
      <c r="F1881" s="29">
        <v>196.8</v>
      </c>
      <c r="G1881" s="29">
        <v>1</v>
      </c>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c r="DY1881"/>
      <c r="DZ1881"/>
      <c r="EA1881"/>
      <c r="EB1881"/>
      <c r="EC1881"/>
      <c r="ED1881"/>
      <c r="EE1881"/>
      <c r="EF1881"/>
      <c r="EG1881"/>
      <c r="EH1881"/>
      <c r="EI1881"/>
      <c r="EJ1881"/>
      <c r="EK1881"/>
      <c r="EL1881"/>
      <c r="EM1881"/>
      <c r="EN1881"/>
      <c r="EO1881"/>
      <c r="EP1881"/>
      <c r="EQ1881"/>
      <c r="ER1881"/>
      <c r="ES1881"/>
      <c r="ET1881"/>
      <c r="EU1881"/>
      <c r="EV1881"/>
      <c r="EW1881"/>
      <c r="EX1881"/>
      <c r="EY1881"/>
      <c r="EZ1881"/>
      <c r="FA1881"/>
      <c r="FB1881"/>
      <c r="FC1881"/>
      <c r="FD1881"/>
      <c r="FE1881"/>
      <c r="FF1881"/>
      <c r="FG1881"/>
      <c r="FH1881"/>
      <c r="FI1881"/>
      <c r="FJ1881"/>
      <c r="FK1881"/>
      <c r="FL1881"/>
      <c r="FM1881"/>
      <c r="FN1881"/>
      <c r="FO1881"/>
      <c r="FP1881"/>
      <c r="FQ1881"/>
      <c r="FR1881"/>
      <c r="FS1881"/>
      <c r="FT1881"/>
      <c r="FU1881"/>
      <c r="FV1881"/>
      <c r="FW1881"/>
      <c r="FX1881"/>
      <c r="FY1881"/>
      <c r="FZ1881"/>
      <c r="GA1881"/>
      <c r="GB1881"/>
      <c r="GC1881"/>
      <c r="GD1881"/>
      <c r="GE1881"/>
      <c r="GF1881"/>
      <c r="GG1881"/>
    </row>
    <row r="1882" spans="1:189" x14ac:dyDescent="0.3">
      <c r="A1882" s="18" t="s">
        <v>1738</v>
      </c>
      <c r="B1882" s="29">
        <v>196.8</v>
      </c>
      <c r="C1882" s="29">
        <v>1</v>
      </c>
      <c r="D1882" s="29"/>
      <c r="E1882" s="29"/>
      <c r="F1882" s="29">
        <v>196.8</v>
      </c>
      <c r="G1882" s="29">
        <v>1</v>
      </c>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c r="DY1882"/>
      <c r="DZ1882"/>
      <c r="EA1882"/>
      <c r="EB1882"/>
      <c r="EC1882"/>
      <c r="ED1882"/>
      <c r="EE1882"/>
      <c r="EF1882"/>
      <c r="EG1882"/>
      <c r="EH1882"/>
      <c r="EI1882"/>
      <c r="EJ1882"/>
      <c r="EK1882"/>
      <c r="EL1882"/>
      <c r="EM1882"/>
      <c r="EN1882"/>
      <c r="EO1882"/>
      <c r="EP1882"/>
      <c r="EQ1882"/>
      <c r="ER1882"/>
      <c r="ES1882"/>
      <c r="ET1882"/>
      <c r="EU1882"/>
      <c r="EV1882"/>
      <c r="EW1882"/>
      <c r="EX1882"/>
      <c r="EY1882"/>
      <c r="EZ1882"/>
      <c r="FA1882"/>
      <c r="FB1882"/>
      <c r="FC1882"/>
      <c r="FD1882"/>
      <c r="FE1882"/>
      <c r="FF1882"/>
      <c r="FG1882"/>
      <c r="FH1882"/>
      <c r="FI1882"/>
      <c r="FJ1882"/>
      <c r="FK1882"/>
      <c r="FL1882"/>
      <c r="FM1882"/>
      <c r="FN1882"/>
      <c r="FO1882"/>
      <c r="FP1882"/>
      <c r="FQ1882"/>
      <c r="FR1882"/>
      <c r="FS1882"/>
      <c r="FT1882"/>
      <c r="FU1882"/>
      <c r="FV1882"/>
      <c r="FW1882"/>
      <c r="FX1882"/>
      <c r="FY1882"/>
      <c r="FZ1882"/>
      <c r="GA1882"/>
      <c r="GB1882"/>
      <c r="GC1882"/>
      <c r="GD1882"/>
      <c r="GE1882"/>
      <c r="GF1882"/>
      <c r="GG1882"/>
    </row>
    <row r="1883" spans="1:189" x14ac:dyDescent="0.3">
      <c r="A1883" s="18" t="s">
        <v>2711</v>
      </c>
      <c r="B1883" s="29"/>
      <c r="C1883" s="29"/>
      <c r="D1883" s="29">
        <v>196.8</v>
      </c>
      <c r="E1883" s="29">
        <v>1</v>
      </c>
      <c r="F1883" s="29">
        <v>196.8</v>
      </c>
      <c r="G1883" s="29">
        <v>1</v>
      </c>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c r="DY1883"/>
      <c r="DZ1883"/>
      <c r="EA1883"/>
      <c r="EB1883"/>
      <c r="EC1883"/>
      <c r="ED1883"/>
      <c r="EE1883"/>
      <c r="EF1883"/>
      <c r="EG1883"/>
      <c r="EH1883"/>
      <c r="EI1883"/>
      <c r="EJ1883"/>
      <c r="EK1883"/>
      <c r="EL1883"/>
      <c r="EM1883"/>
      <c r="EN1883"/>
      <c r="EO1883"/>
      <c r="EP1883"/>
      <c r="EQ1883"/>
      <c r="ER1883"/>
      <c r="ES1883"/>
      <c r="ET1883"/>
      <c r="EU1883"/>
      <c r="EV1883"/>
      <c r="EW1883"/>
      <c r="EX1883"/>
      <c r="EY1883"/>
      <c r="EZ1883"/>
      <c r="FA1883"/>
      <c r="FB1883"/>
      <c r="FC1883"/>
      <c r="FD1883"/>
      <c r="FE1883"/>
      <c r="FF1883"/>
      <c r="FG1883"/>
      <c r="FH1883"/>
      <c r="FI1883"/>
      <c r="FJ1883"/>
      <c r="FK1883"/>
      <c r="FL1883"/>
      <c r="FM1883"/>
      <c r="FN1883"/>
      <c r="FO1883"/>
      <c r="FP1883"/>
      <c r="FQ1883"/>
      <c r="FR1883"/>
      <c r="FS1883"/>
      <c r="FT1883"/>
      <c r="FU1883"/>
      <c r="FV1883"/>
      <c r="FW1883"/>
      <c r="FX1883"/>
      <c r="FY1883"/>
      <c r="FZ1883"/>
      <c r="GA1883"/>
      <c r="GB1883"/>
      <c r="GC1883"/>
      <c r="GD1883"/>
      <c r="GE1883"/>
      <c r="GF1883"/>
      <c r="GG1883"/>
    </row>
    <row r="1884" spans="1:189" x14ac:dyDescent="0.3">
      <c r="A1884" s="18" t="s">
        <v>4224</v>
      </c>
      <c r="B1884" s="29"/>
      <c r="C1884" s="29"/>
      <c r="D1884" s="29">
        <v>196.8</v>
      </c>
      <c r="E1884" s="29">
        <v>1</v>
      </c>
      <c r="F1884" s="29">
        <v>196.8</v>
      </c>
      <c r="G1884" s="29">
        <v>1</v>
      </c>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c r="DY1884"/>
      <c r="DZ1884"/>
      <c r="EA1884"/>
      <c r="EB1884"/>
      <c r="EC1884"/>
      <c r="ED1884"/>
      <c r="EE1884"/>
      <c r="EF1884"/>
      <c r="EG1884"/>
      <c r="EH1884"/>
      <c r="EI1884"/>
      <c r="EJ1884"/>
      <c r="EK1884"/>
      <c r="EL1884"/>
      <c r="EM1884"/>
      <c r="EN1884"/>
      <c r="EO1884"/>
      <c r="EP1884"/>
      <c r="EQ1884"/>
      <c r="ER1884"/>
      <c r="ES1884"/>
      <c r="ET1884"/>
      <c r="EU1884"/>
      <c r="EV1884"/>
      <c r="EW1884"/>
      <c r="EX1884"/>
      <c r="EY1884"/>
      <c r="EZ1884"/>
      <c r="FA1884"/>
      <c r="FB1884"/>
      <c r="FC1884"/>
      <c r="FD1884"/>
      <c r="FE1884"/>
      <c r="FF1884"/>
      <c r="FG1884"/>
      <c r="FH1884"/>
      <c r="FI1884"/>
      <c r="FJ1884"/>
      <c r="FK1884"/>
      <c r="FL1884"/>
      <c r="FM1884"/>
      <c r="FN1884"/>
      <c r="FO1884"/>
      <c r="FP1884"/>
      <c r="FQ1884"/>
      <c r="FR1884"/>
      <c r="FS1884"/>
      <c r="FT1884"/>
      <c r="FU1884"/>
      <c r="FV1884"/>
      <c r="FW1884"/>
      <c r="FX1884"/>
      <c r="FY1884"/>
      <c r="FZ1884"/>
      <c r="GA1884"/>
      <c r="GB1884"/>
      <c r="GC1884"/>
      <c r="GD1884"/>
      <c r="GE1884"/>
      <c r="GF1884"/>
      <c r="GG1884"/>
    </row>
    <row r="1885" spans="1:189" x14ac:dyDescent="0.3">
      <c r="A1885" s="18" t="s">
        <v>2478</v>
      </c>
      <c r="B1885" s="29"/>
      <c r="C1885" s="29"/>
      <c r="D1885" s="29">
        <v>196.8</v>
      </c>
      <c r="E1885" s="29">
        <v>1</v>
      </c>
      <c r="F1885" s="29">
        <v>196.8</v>
      </c>
      <c r="G1885" s="29">
        <v>1</v>
      </c>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c r="DY1885"/>
      <c r="DZ1885"/>
      <c r="EA1885"/>
      <c r="EB1885"/>
      <c r="EC1885"/>
      <c r="ED1885"/>
      <c r="EE1885"/>
      <c r="EF1885"/>
      <c r="EG1885"/>
      <c r="EH1885"/>
      <c r="EI1885"/>
      <c r="EJ1885"/>
      <c r="EK1885"/>
      <c r="EL1885"/>
      <c r="EM1885"/>
      <c r="EN1885"/>
      <c r="EO1885"/>
      <c r="EP1885"/>
      <c r="EQ1885"/>
      <c r="ER1885"/>
      <c r="ES1885"/>
      <c r="ET1885"/>
      <c r="EU1885"/>
      <c r="EV1885"/>
      <c r="EW1885"/>
      <c r="EX1885"/>
      <c r="EY1885"/>
      <c r="EZ1885"/>
      <c r="FA1885"/>
      <c r="FB1885"/>
      <c r="FC1885"/>
      <c r="FD1885"/>
      <c r="FE1885"/>
      <c r="FF1885"/>
      <c r="FG1885"/>
      <c r="FH1885"/>
      <c r="FI1885"/>
      <c r="FJ1885"/>
      <c r="FK1885"/>
      <c r="FL1885"/>
      <c r="FM1885"/>
      <c r="FN1885"/>
      <c r="FO1885"/>
      <c r="FP1885"/>
      <c r="FQ1885"/>
      <c r="FR1885"/>
      <c r="FS1885"/>
      <c r="FT1885"/>
      <c r="FU1885"/>
      <c r="FV1885"/>
      <c r="FW1885"/>
      <c r="FX1885"/>
      <c r="FY1885"/>
      <c r="FZ1885"/>
      <c r="GA1885"/>
      <c r="GB1885"/>
      <c r="GC1885"/>
      <c r="GD1885"/>
      <c r="GE1885"/>
      <c r="GF1885"/>
      <c r="GG1885"/>
    </row>
    <row r="1886" spans="1:189" x14ac:dyDescent="0.3">
      <c r="A1886" s="18" t="s">
        <v>2436</v>
      </c>
      <c r="B1886" s="29"/>
      <c r="C1886" s="29"/>
      <c r="D1886" s="29">
        <v>196.8</v>
      </c>
      <c r="E1886" s="29">
        <v>1</v>
      </c>
      <c r="F1886" s="29">
        <v>196.8</v>
      </c>
      <c r="G1886" s="29">
        <v>1</v>
      </c>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c r="DY1886"/>
      <c r="DZ1886"/>
      <c r="EA1886"/>
      <c r="EB1886"/>
      <c r="EC1886"/>
      <c r="ED1886"/>
      <c r="EE1886"/>
      <c r="EF1886"/>
      <c r="EG1886"/>
      <c r="EH1886"/>
      <c r="EI1886"/>
      <c r="EJ1886"/>
      <c r="EK1886"/>
      <c r="EL1886"/>
      <c r="EM1886"/>
      <c r="EN1886"/>
      <c r="EO1886"/>
      <c r="EP1886"/>
      <c r="EQ1886"/>
      <c r="ER1886"/>
      <c r="ES1886"/>
      <c r="ET1886"/>
      <c r="EU1886"/>
      <c r="EV1886"/>
      <c r="EW1886"/>
      <c r="EX1886"/>
      <c r="EY1886"/>
      <c r="EZ1886"/>
      <c r="FA1886"/>
      <c r="FB1886"/>
      <c r="FC1886"/>
      <c r="FD1886"/>
      <c r="FE1886"/>
      <c r="FF1886"/>
      <c r="FG1886"/>
      <c r="FH1886"/>
      <c r="FI1886"/>
      <c r="FJ1886"/>
      <c r="FK1886"/>
      <c r="FL1886"/>
      <c r="FM1886"/>
      <c r="FN1886"/>
      <c r="FO1886"/>
      <c r="FP1886"/>
      <c r="FQ1886"/>
      <c r="FR1886"/>
      <c r="FS1886"/>
      <c r="FT1886"/>
      <c r="FU1886"/>
      <c r="FV1886"/>
      <c r="FW1886"/>
      <c r="FX1886"/>
      <c r="FY1886"/>
      <c r="FZ1886"/>
      <c r="GA1886"/>
      <c r="GB1886"/>
      <c r="GC1886"/>
      <c r="GD1886"/>
      <c r="GE1886"/>
      <c r="GF1886"/>
      <c r="GG1886"/>
    </row>
    <row r="1887" spans="1:189" x14ac:dyDescent="0.3">
      <c r="A1887" s="18" t="s">
        <v>2476</v>
      </c>
      <c r="B1887" s="29"/>
      <c r="C1887" s="29"/>
      <c r="D1887" s="29">
        <v>196.8</v>
      </c>
      <c r="E1887" s="29">
        <v>1</v>
      </c>
      <c r="F1887" s="29">
        <v>196.8</v>
      </c>
      <c r="G1887" s="29">
        <v>1</v>
      </c>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c r="DY1887"/>
      <c r="DZ1887"/>
      <c r="EA1887"/>
      <c r="EB1887"/>
      <c r="EC1887"/>
      <c r="ED1887"/>
      <c r="EE1887"/>
      <c r="EF1887"/>
      <c r="EG1887"/>
      <c r="EH1887"/>
      <c r="EI1887"/>
      <c r="EJ1887"/>
      <c r="EK1887"/>
      <c r="EL1887"/>
      <c r="EM1887"/>
      <c r="EN1887"/>
      <c r="EO1887"/>
      <c r="EP1887"/>
      <c r="EQ1887"/>
      <c r="ER1887"/>
      <c r="ES1887"/>
      <c r="ET1887"/>
      <c r="EU1887"/>
      <c r="EV1887"/>
      <c r="EW1887"/>
      <c r="EX1887"/>
      <c r="EY1887"/>
      <c r="EZ1887"/>
      <c r="FA1887"/>
      <c r="FB1887"/>
      <c r="FC1887"/>
      <c r="FD1887"/>
      <c r="FE1887"/>
      <c r="FF1887"/>
      <c r="FG1887"/>
      <c r="FH1887"/>
      <c r="FI1887"/>
      <c r="FJ1887"/>
      <c r="FK1887"/>
      <c r="FL1887"/>
      <c r="FM1887"/>
      <c r="FN1887"/>
      <c r="FO1887"/>
      <c r="FP1887"/>
      <c r="FQ1887"/>
      <c r="FR1887"/>
      <c r="FS1887"/>
      <c r="FT1887"/>
      <c r="FU1887"/>
      <c r="FV1887"/>
      <c r="FW1887"/>
      <c r="FX1887"/>
      <c r="FY1887"/>
      <c r="FZ1887"/>
      <c r="GA1887"/>
      <c r="GB1887"/>
      <c r="GC1887"/>
      <c r="GD1887"/>
      <c r="GE1887"/>
      <c r="GF1887"/>
      <c r="GG1887"/>
    </row>
    <row r="1888" spans="1:189" x14ac:dyDescent="0.3">
      <c r="A1888" s="18" t="s">
        <v>2430</v>
      </c>
      <c r="B1888" s="29"/>
      <c r="C1888" s="29"/>
      <c r="D1888" s="29">
        <v>196.8</v>
      </c>
      <c r="E1888" s="29">
        <v>1</v>
      </c>
      <c r="F1888" s="29">
        <v>196.8</v>
      </c>
      <c r="G1888" s="29">
        <v>1</v>
      </c>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c r="DY1888"/>
      <c r="DZ1888"/>
      <c r="EA1888"/>
      <c r="EB1888"/>
      <c r="EC1888"/>
      <c r="ED1888"/>
      <c r="EE1888"/>
      <c r="EF1888"/>
      <c r="EG1888"/>
      <c r="EH1888"/>
      <c r="EI1888"/>
      <c r="EJ1888"/>
      <c r="EK1888"/>
      <c r="EL1888"/>
      <c r="EM1888"/>
      <c r="EN1888"/>
      <c r="EO1888"/>
      <c r="EP1888"/>
      <c r="EQ1888"/>
      <c r="ER1888"/>
      <c r="ES1888"/>
      <c r="ET1888"/>
      <c r="EU1888"/>
      <c r="EV1888"/>
      <c r="EW1888"/>
      <c r="EX1888"/>
      <c r="EY1888"/>
      <c r="EZ1888"/>
      <c r="FA1888"/>
      <c r="FB1888"/>
      <c r="FC1888"/>
      <c r="FD1888"/>
      <c r="FE1888"/>
      <c r="FF1888"/>
      <c r="FG1888"/>
      <c r="FH1888"/>
      <c r="FI1888"/>
      <c r="FJ1888"/>
      <c r="FK1888"/>
      <c r="FL1888"/>
      <c r="FM1888"/>
      <c r="FN1888"/>
      <c r="FO1888"/>
      <c r="FP1888"/>
      <c r="FQ1888"/>
      <c r="FR1888"/>
      <c r="FS1888"/>
      <c r="FT1888"/>
      <c r="FU1888"/>
      <c r="FV1888"/>
      <c r="FW1888"/>
      <c r="FX1888"/>
      <c r="FY1888"/>
      <c r="FZ1888"/>
      <c r="GA1888"/>
      <c r="GB1888"/>
      <c r="GC1888"/>
      <c r="GD1888"/>
      <c r="GE1888"/>
      <c r="GF1888"/>
      <c r="GG1888"/>
    </row>
    <row r="1889" spans="1:189" x14ac:dyDescent="0.3">
      <c r="A1889" s="18" t="s">
        <v>5147</v>
      </c>
      <c r="B1889" s="29"/>
      <c r="C1889" s="29"/>
      <c r="D1889" s="29">
        <v>196.8</v>
      </c>
      <c r="E1889" s="29">
        <v>1</v>
      </c>
      <c r="F1889" s="29">
        <v>196.8</v>
      </c>
      <c r="G1889" s="29">
        <v>1</v>
      </c>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c r="DY1889"/>
      <c r="DZ1889"/>
      <c r="EA1889"/>
      <c r="EB1889"/>
      <c r="EC1889"/>
      <c r="ED1889"/>
      <c r="EE1889"/>
      <c r="EF1889"/>
      <c r="EG1889"/>
      <c r="EH1889"/>
      <c r="EI1889"/>
      <c r="EJ1889"/>
      <c r="EK1889"/>
      <c r="EL1889"/>
      <c r="EM1889"/>
      <c r="EN1889"/>
      <c r="EO1889"/>
      <c r="EP1889"/>
      <c r="EQ1889"/>
      <c r="ER1889"/>
      <c r="ES1889"/>
      <c r="ET1889"/>
      <c r="EU1889"/>
      <c r="EV1889"/>
      <c r="EW1889"/>
      <c r="EX1889"/>
      <c r="EY1889"/>
      <c r="EZ1889"/>
      <c r="FA1889"/>
      <c r="FB1889"/>
      <c r="FC1889"/>
      <c r="FD1889"/>
      <c r="FE1889"/>
      <c r="FF1889"/>
      <c r="FG1889"/>
      <c r="FH1889"/>
      <c r="FI1889"/>
      <c r="FJ1889"/>
      <c r="FK1889"/>
      <c r="FL1889"/>
      <c r="FM1889"/>
      <c r="FN1889"/>
      <c r="FO1889"/>
      <c r="FP1889"/>
      <c r="FQ1889"/>
      <c r="FR1889"/>
      <c r="FS1889"/>
      <c r="FT1889"/>
      <c r="FU1889"/>
      <c r="FV1889"/>
      <c r="FW1889"/>
      <c r="FX1889"/>
      <c r="FY1889"/>
      <c r="FZ1889"/>
      <c r="GA1889"/>
      <c r="GB1889"/>
      <c r="GC1889"/>
      <c r="GD1889"/>
      <c r="GE1889"/>
      <c r="GF1889"/>
      <c r="GG1889"/>
    </row>
    <row r="1890" spans="1:189" x14ac:dyDescent="0.3">
      <c r="A1890" s="18" t="s">
        <v>5240</v>
      </c>
      <c r="B1890" s="29"/>
      <c r="C1890" s="29"/>
      <c r="D1890" s="29">
        <v>196.8</v>
      </c>
      <c r="E1890" s="29">
        <v>1</v>
      </c>
      <c r="F1890" s="29">
        <v>196.8</v>
      </c>
      <c r="G1890" s="29">
        <v>1</v>
      </c>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c r="DY1890"/>
      <c r="DZ1890"/>
      <c r="EA1890"/>
      <c r="EB1890"/>
      <c r="EC1890"/>
      <c r="ED1890"/>
      <c r="EE1890"/>
      <c r="EF1890"/>
      <c r="EG1890"/>
      <c r="EH1890"/>
      <c r="EI1890"/>
      <c r="EJ1890"/>
      <c r="EK1890"/>
      <c r="EL1890"/>
      <c r="EM1890"/>
      <c r="EN1890"/>
      <c r="EO1890"/>
      <c r="EP1890"/>
      <c r="EQ1890"/>
      <c r="ER1890"/>
      <c r="ES1890"/>
      <c r="ET1890"/>
      <c r="EU1890"/>
      <c r="EV1890"/>
      <c r="EW1890"/>
      <c r="EX1890"/>
      <c r="EY1890"/>
      <c r="EZ1890"/>
      <c r="FA1890"/>
      <c r="FB1890"/>
      <c r="FC1890"/>
      <c r="FD1890"/>
      <c r="FE1890"/>
      <c r="FF1890"/>
      <c r="FG1890"/>
      <c r="FH1890"/>
      <c r="FI1890"/>
      <c r="FJ1890"/>
      <c r="FK1890"/>
      <c r="FL1890"/>
      <c r="FM1890"/>
      <c r="FN1890"/>
      <c r="FO1890"/>
      <c r="FP1890"/>
      <c r="FQ1890"/>
      <c r="FR1890"/>
      <c r="FS1890"/>
      <c r="FT1890"/>
      <c r="FU1890"/>
      <c r="FV1890"/>
      <c r="FW1890"/>
      <c r="FX1890"/>
      <c r="FY1890"/>
      <c r="FZ1890"/>
      <c r="GA1890"/>
      <c r="GB1890"/>
      <c r="GC1890"/>
      <c r="GD1890"/>
      <c r="GE1890"/>
      <c r="GF1890"/>
      <c r="GG1890"/>
    </row>
    <row r="1891" spans="1:189" x14ac:dyDescent="0.3">
      <c r="A1891" s="18" t="s">
        <v>5099</v>
      </c>
      <c r="B1891" s="29"/>
      <c r="C1891" s="29"/>
      <c r="D1891" s="29">
        <v>196.8</v>
      </c>
      <c r="E1891" s="29">
        <v>1</v>
      </c>
      <c r="F1891" s="29">
        <v>196.8</v>
      </c>
      <c r="G1891" s="29">
        <v>1</v>
      </c>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c r="DY1891"/>
      <c r="DZ1891"/>
      <c r="EA1891"/>
      <c r="EB1891"/>
      <c r="EC1891"/>
      <c r="ED1891"/>
      <c r="EE1891"/>
      <c r="EF1891"/>
      <c r="EG1891"/>
      <c r="EH1891"/>
      <c r="EI1891"/>
      <c r="EJ1891"/>
      <c r="EK1891"/>
      <c r="EL1891"/>
      <c r="EM1891"/>
      <c r="EN1891"/>
      <c r="EO1891"/>
      <c r="EP1891"/>
      <c r="EQ1891"/>
      <c r="ER1891"/>
      <c r="ES1891"/>
      <c r="ET1891"/>
      <c r="EU1891"/>
      <c r="EV1891"/>
      <c r="EW1891"/>
      <c r="EX1891"/>
      <c r="EY1891"/>
      <c r="EZ1891"/>
      <c r="FA1891"/>
      <c r="FB1891"/>
      <c r="FC1891"/>
      <c r="FD1891"/>
      <c r="FE1891"/>
      <c r="FF1891"/>
      <c r="FG1891"/>
      <c r="FH1891"/>
      <c r="FI1891"/>
      <c r="FJ1891"/>
      <c r="FK1891"/>
      <c r="FL1891"/>
      <c r="FM1891"/>
      <c r="FN1891"/>
      <c r="FO1891"/>
      <c r="FP1891"/>
      <c r="FQ1891"/>
      <c r="FR1891"/>
      <c r="FS1891"/>
      <c r="FT1891"/>
      <c r="FU1891"/>
      <c r="FV1891"/>
      <c r="FW1891"/>
      <c r="FX1891"/>
      <c r="FY1891"/>
      <c r="FZ1891"/>
      <c r="GA1891"/>
      <c r="GB1891"/>
      <c r="GC1891"/>
      <c r="GD1891"/>
      <c r="GE1891"/>
      <c r="GF1891"/>
      <c r="GG1891"/>
    </row>
    <row r="1892" spans="1:189" x14ac:dyDescent="0.3">
      <c r="A1892" s="18" t="s">
        <v>5571</v>
      </c>
      <c r="B1892" s="29"/>
      <c r="C1892" s="29"/>
      <c r="D1892" s="29">
        <v>196.8</v>
      </c>
      <c r="E1892" s="29">
        <v>1</v>
      </c>
      <c r="F1892" s="29">
        <v>196.8</v>
      </c>
      <c r="G1892" s="29">
        <v>1</v>
      </c>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c r="DY1892"/>
      <c r="DZ1892"/>
      <c r="EA1892"/>
      <c r="EB1892"/>
      <c r="EC1892"/>
      <c r="ED1892"/>
      <c r="EE1892"/>
      <c r="EF1892"/>
      <c r="EG1892"/>
      <c r="EH1892"/>
      <c r="EI1892"/>
      <c r="EJ1892"/>
      <c r="EK1892"/>
      <c r="EL1892"/>
      <c r="EM1892"/>
      <c r="EN1892"/>
      <c r="EO1892"/>
      <c r="EP1892"/>
      <c r="EQ1892"/>
      <c r="ER1892"/>
      <c r="ES1892"/>
      <c r="ET1892"/>
      <c r="EU1892"/>
      <c r="EV1892"/>
      <c r="EW1892"/>
      <c r="EX1892"/>
      <c r="EY1892"/>
      <c r="EZ1892"/>
      <c r="FA1892"/>
      <c r="FB1892"/>
      <c r="FC1892"/>
      <c r="FD1892"/>
      <c r="FE1892"/>
      <c r="FF1892"/>
      <c r="FG1892"/>
      <c r="FH1892"/>
      <c r="FI1892"/>
      <c r="FJ1892"/>
      <c r="FK1892"/>
      <c r="FL1892"/>
      <c r="FM1892"/>
      <c r="FN1892"/>
      <c r="FO1892"/>
      <c r="FP1892"/>
      <c r="FQ1892"/>
      <c r="FR1892"/>
      <c r="FS1892"/>
      <c r="FT1892"/>
      <c r="FU1892"/>
      <c r="FV1892"/>
      <c r="FW1892"/>
      <c r="FX1892"/>
      <c r="FY1892"/>
      <c r="FZ1892"/>
      <c r="GA1892"/>
      <c r="GB1892"/>
      <c r="GC1892"/>
      <c r="GD1892"/>
      <c r="GE1892"/>
      <c r="GF1892"/>
      <c r="GG1892"/>
    </row>
    <row r="1893" spans="1:189" x14ac:dyDescent="0.3">
      <c r="A1893" s="18" t="s">
        <v>5132</v>
      </c>
      <c r="B1893" s="29"/>
      <c r="C1893" s="29"/>
      <c r="D1893" s="29">
        <v>196.8</v>
      </c>
      <c r="E1893" s="29">
        <v>1</v>
      </c>
      <c r="F1893" s="29">
        <v>196.8</v>
      </c>
      <c r="G1893" s="29">
        <v>1</v>
      </c>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c r="DY1893"/>
      <c r="DZ1893"/>
      <c r="EA1893"/>
      <c r="EB1893"/>
      <c r="EC1893"/>
      <c r="ED1893"/>
      <c r="EE1893"/>
      <c r="EF1893"/>
      <c r="EG1893"/>
      <c r="EH1893"/>
      <c r="EI1893"/>
      <c r="EJ1893"/>
      <c r="EK1893"/>
      <c r="EL1893"/>
      <c r="EM1893"/>
      <c r="EN1893"/>
      <c r="EO1893"/>
      <c r="EP1893"/>
      <c r="EQ1893"/>
      <c r="ER1893"/>
      <c r="ES1893"/>
      <c r="ET1893"/>
      <c r="EU1893"/>
      <c r="EV1893"/>
      <c r="EW1893"/>
      <c r="EX1893"/>
      <c r="EY1893"/>
      <c r="EZ1893"/>
      <c r="FA1893"/>
      <c r="FB1893"/>
      <c r="FC1893"/>
      <c r="FD1893"/>
      <c r="FE1893"/>
      <c r="FF1893"/>
      <c r="FG1893"/>
      <c r="FH1893"/>
      <c r="FI1893"/>
      <c r="FJ1893"/>
      <c r="FK1893"/>
      <c r="FL1893"/>
      <c r="FM1893"/>
      <c r="FN1893"/>
      <c r="FO1893"/>
      <c r="FP1893"/>
      <c r="FQ1893"/>
      <c r="FR1893"/>
      <c r="FS1893"/>
      <c r="FT1893"/>
      <c r="FU1893"/>
      <c r="FV1893"/>
      <c r="FW1893"/>
      <c r="FX1893"/>
      <c r="FY1893"/>
      <c r="FZ1893"/>
      <c r="GA1893"/>
      <c r="GB1893"/>
      <c r="GC1893"/>
      <c r="GD1893"/>
      <c r="GE1893"/>
      <c r="GF1893"/>
      <c r="GG1893"/>
    </row>
    <row r="1894" spans="1:189" x14ac:dyDescent="0.3">
      <c r="A1894" s="18" t="s">
        <v>648</v>
      </c>
      <c r="B1894" s="29">
        <v>48.959999999999994</v>
      </c>
      <c r="C1894" s="29">
        <v>1</v>
      </c>
      <c r="D1894" s="29">
        <v>142.80000000000001</v>
      </c>
      <c r="E1894" s="29">
        <v>1</v>
      </c>
      <c r="F1894" s="29">
        <v>191.76</v>
      </c>
      <c r="G1894" s="29">
        <v>2</v>
      </c>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c r="DY1894"/>
      <c r="DZ1894"/>
      <c r="EA1894"/>
      <c r="EB1894"/>
      <c r="EC1894"/>
      <c r="ED1894"/>
      <c r="EE1894"/>
      <c r="EF1894"/>
      <c r="EG1894"/>
      <c r="EH1894"/>
      <c r="EI1894"/>
      <c r="EJ1894"/>
      <c r="EK1894"/>
      <c r="EL1894"/>
      <c r="EM1894"/>
      <c r="EN1894"/>
      <c r="EO1894"/>
      <c r="EP1894"/>
      <c r="EQ1894"/>
      <c r="ER1894"/>
      <c r="ES1894"/>
      <c r="ET1894"/>
      <c r="EU1894"/>
      <c r="EV1894"/>
      <c r="EW1894"/>
      <c r="EX1894"/>
      <c r="EY1894"/>
      <c r="EZ1894"/>
      <c r="FA1894"/>
      <c r="FB1894"/>
      <c r="FC1894"/>
      <c r="FD1894"/>
      <c r="FE1894"/>
      <c r="FF1894"/>
      <c r="FG1894"/>
      <c r="FH1894"/>
      <c r="FI1894"/>
      <c r="FJ1894"/>
      <c r="FK1894"/>
      <c r="FL1894"/>
      <c r="FM1894"/>
      <c r="FN1894"/>
      <c r="FO1894"/>
      <c r="FP1894"/>
      <c r="FQ1894"/>
      <c r="FR1894"/>
      <c r="FS1894"/>
      <c r="FT1894"/>
      <c r="FU1894"/>
      <c r="FV1894"/>
      <c r="FW1894"/>
      <c r="FX1894"/>
      <c r="FY1894"/>
      <c r="FZ1894"/>
      <c r="GA1894"/>
      <c r="GB1894"/>
      <c r="GC1894"/>
      <c r="GD1894"/>
      <c r="GE1894"/>
      <c r="GF1894"/>
      <c r="GG1894"/>
    </row>
    <row r="1895" spans="1:189" x14ac:dyDescent="0.3">
      <c r="A1895" s="18" t="s">
        <v>683</v>
      </c>
      <c r="B1895" s="29">
        <v>109.2</v>
      </c>
      <c r="C1895" s="29">
        <v>1</v>
      </c>
      <c r="D1895" s="29">
        <v>80.839999999999989</v>
      </c>
      <c r="E1895" s="29">
        <v>1</v>
      </c>
      <c r="F1895" s="29">
        <v>190.04</v>
      </c>
      <c r="G1895" s="29">
        <v>2</v>
      </c>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c r="DY1895"/>
      <c r="DZ1895"/>
      <c r="EA1895"/>
      <c r="EB1895"/>
      <c r="EC1895"/>
      <c r="ED1895"/>
      <c r="EE1895"/>
      <c r="EF1895"/>
      <c r="EG1895"/>
      <c r="EH1895"/>
      <c r="EI1895"/>
      <c r="EJ1895"/>
      <c r="EK1895"/>
      <c r="EL1895"/>
      <c r="EM1895"/>
      <c r="EN1895"/>
      <c r="EO1895"/>
      <c r="EP1895"/>
      <c r="EQ1895"/>
      <c r="ER1895"/>
      <c r="ES1895"/>
      <c r="ET1895"/>
      <c r="EU1895"/>
      <c r="EV1895"/>
      <c r="EW1895"/>
      <c r="EX1895"/>
      <c r="EY1895"/>
      <c r="EZ1895"/>
      <c r="FA1895"/>
      <c r="FB1895"/>
      <c r="FC1895"/>
      <c r="FD1895"/>
      <c r="FE1895"/>
      <c r="FF1895"/>
      <c r="FG1895"/>
      <c r="FH1895"/>
      <c r="FI1895"/>
      <c r="FJ1895"/>
      <c r="FK1895"/>
      <c r="FL1895"/>
      <c r="FM1895"/>
      <c r="FN1895"/>
      <c r="FO1895"/>
      <c r="FP1895"/>
      <c r="FQ1895"/>
      <c r="FR1895"/>
      <c r="FS1895"/>
      <c r="FT1895"/>
      <c r="FU1895"/>
      <c r="FV1895"/>
      <c r="FW1895"/>
      <c r="FX1895"/>
      <c r="FY1895"/>
      <c r="FZ1895"/>
      <c r="GA1895"/>
      <c r="GB1895"/>
      <c r="GC1895"/>
      <c r="GD1895"/>
      <c r="GE1895"/>
      <c r="GF1895"/>
      <c r="GG1895"/>
    </row>
    <row r="1896" spans="1:189" x14ac:dyDescent="0.3">
      <c r="A1896" s="18" t="s">
        <v>2226</v>
      </c>
      <c r="B1896" s="29"/>
      <c r="C1896" s="29"/>
      <c r="D1896" s="29">
        <v>189.04</v>
      </c>
      <c r="E1896" s="29">
        <v>1</v>
      </c>
      <c r="F1896" s="29">
        <v>189.04</v>
      </c>
      <c r="G1896" s="29">
        <v>1</v>
      </c>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c r="DY1896"/>
      <c r="DZ1896"/>
      <c r="EA1896"/>
      <c r="EB1896"/>
      <c r="EC1896"/>
      <c r="ED1896"/>
      <c r="EE1896"/>
      <c r="EF1896"/>
      <c r="EG1896"/>
      <c r="EH1896"/>
      <c r="EI1896"/>
      <c r="EJ1896"/>
      <c r="EK1896"/>
      <c r="EL1896"/>
      <c r="EM1896"/>
      <c r="EN1896"/>
      <c r="EO1896"/>
      <c r="EP1896"/>
      <c r="EQ1896"/>
      <c r="ER1896"/>
      <c r="ES1896"/>
      <c r="ET1896"/>
      <c r="EU1896"/>
      <c r="EV1896"/>
      <c r="EW1896"/>
      <c r="EX1896"/>
      <c r="EY1896"/>
      <c r="EZ1896"/>
      <c r="FA1896"/>
      <c r="FB1896"/>
      <c r="FC1896"/>
      <c r="FD1896"/>
      <c r="FE1896"/>
      <c r="FF1896"/>
      <c r="FG1896"/>
      <c r="FH1896"/>
      <c r="FI1896"/>
      <c r="FJ1896"/>
      <c r="FK1896"/>
      <c r="FL1896"/>
      <c r="FM1896"/>
      <c r="FN1896"/>
      <c r="FO1896"/>
      <c r="FP1896"/>
      <c r="FQ1896"/>
      <c r="FR1896"/>
      <c r="FS1896"/>
      <c r="FT1896"/>
      <c r="FU1896"/>
      <c r="FV1896"/>
      <c r="FW1896"/>
      <c r="FX1896"/>
      <c r="FY1896"/>
      <c r="FZ1896"/>
      <c r="GA1896"/>
      <c r="GB1896"/>
      <c r="GC1896"/>
      <c r="GD1896"/>
      <c r="GE1896"/>
      <c r="GF1896"/>
      <c r="GG1896"/>
    </row>
    <row r="1897" spans="1:189" x14ac:dyDescent="0.3">
      <c r="A1897" s="18" t="s">
        <v>4123</v>
      </c>
      <c r="B1897" s="29"/>
      <c r="C1897" s="29"/>
      <c r="D1897" s="29">
        <v>189.04</v>
      </c>
      <c r="E1897" s="29">
        <v>1</v>
      </c>
      <c r="F1897" s="29">
        <v>189.04</v>
      </c>
      <c r="G1897" s="29">
        <v>1</v>
      </c>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c r="DY1897"/>
      <c r="DZ1897"/>
      <c r="EA1897"/>
      <c r="EB1897"/>
      <c r="EC1897"/>
      <c r="ED1897"/>
      <c r="EE1897"/>
      <c r="EF1897"/>
      <c r="EG1897"/>
      <c r="EH1897"/>
      <c r="EI1897"/>
      <c r="EJ1897"/>
      <c r="EK1897"/>
      <c r="EL1897"/>
      <c r="EM1897"/>
      <c r="EN1897"/>
      <c r="EO1897"/>
      <c r="EP1897"/>
      <c r="EQ1897"/>
      <c r="ER1897"/>
      <c r="ES1897"/>
      <c r="ET1897"/>
      <c r="EU1897"/>
      <c r="EV1897"/>
      <c r="EW1897"/>
      <c r="EX1897"/>
      <c r="EY1897"/>
      <c r="EZ1897"/>
      <c r="FA1897"/>
      <c r="FB1897"/>
      <c r="FC1897"/>
      <c r="FD1897"/>
      <c r="FE1897"/>
      <c r="FF1897"/>
      <c r="FG1897"/>
      <c r="FH1897"/>
      <c r="FI1897"/>
      <c r="FJ1897"/>
      <c r="FK1897"/>
      <c r="FL1897"/>
      <c r="FM1897"/>
      <c r="FN1897"/>
      <c r="FO1897"/>
      <c r="FP1897"/>
      <c r="FQ1897"/>
      <c r="FR1897"/>
      <c r="FS1897"/>
      <c r="FT1897"/>
      <c r="FU1897"/>
      <c r="FV1897"/>
      <c r="FW1897"/>
      <c r="FX1897"/>
      <c r="FY1897"/>
      <c r="FZ1897"/>
      <c r="GA1897"/>
      <c r="GB1897"/>
      <c r="GC1897"/>
      <c r="GD1897"/>
      <c r="GE1897"/>
      <c r="GF1897"/>
      <c r="GG1897"/>
    </row>
    <row r="1898" spans="1:189" x14ac:dyDescent="0.3">
      <c r="A1898" s="18" t="s">
        <v>2989</v>
      </c>
      <c r="B1898" s="29"/>
      <c r="C1898" s="29"/>
      <c r="D1898" s="29">
        <v>189.04</v>
      </c>
      <c r="E1898" s="29">
        <v>1</v>
      </c>
      <c r="F1898" s="29">
        <v>189.04</v>
      </c>
      <c r="G1898" s="29">
        <v>1</v>
      </c>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c r="DY1898"/>
      <c r="DZ1898"/>
      <c r="EA1898"/>
      <c r="EB1898"/>
      <c r="EC1898"/>
      <c r="ED1898"/>
      <c r="EE1898"/>
      <c r="EF1898"/>
      <c r="EG1898"/>
      <c r="EH1898"/>
      <c r="EI1898"/>
      <c r="EJ1898"/>
      <c r="EK1898"/>
      <c r="EL1898"/>
      <c r="EM1898"/>
      <c r="EN1898"/>
      <c r="EO1898"/>
      <c r="EP1898"/>
      <c r="EQ1898"/>
      <c r="ER1898"/>
      <c r="ES1898"/>
      <c r="ET1898"/>
      <c r="EU1898"/>
      <c r="EV1898"/>
      <c r="EW1898"/>
      <c r="EX1898"/>
      <c r="EY1898"/>
      <c r="EZ1898"/>
      <c r="FA1898"/>
      <c r="FB1898"/>
      <c r="FC1898"/>
      <c r="FD1898"/>
      <c r="FE1898"/>
      <c r="FF1898"/>
      <c r="FG1898"/>
      <c r="FH1898"/>
      <c r="FI1898"/>
      <c r="FJ1898"/>
      <c r="FK1898"/>
      <c r="FL1898"/>
      <c r="FM1898"/>
      <c r="FN1898"/>
      <c r="FO1898"/>
      <c r="FP1898"/>
      <c r="FQ1898"/>
      <c r="FR1898"/>
      <c r="FS1898"/>
      <c r="FT1898"/>
      <c r="FU1898"/>
      <c r="FV1898"/>
      <c r="FW1898"/>
      <c r="FX1898"/>
      <c r="FY1898"/>
      <c r="FZ1898"/>
      <c r="GA1898"/>
      <c r="GB1898"/>
      <c r="GC1898"/>
      <c r="GD1898"/>
      <c r="GE1898"/>
      <c r="GF1898"/>
      <c r="GG1898"/>
    </row>
    <row r="1899" spans="1:189" x14ac:dyDescent="0.3">
      <c r="A1899" s="18" t="s">
        <v>3345</v>
      </c>
      <c r="B1899" s="29"/>
      <c r="C1899" s="29"/>
      <c r="D1899" s="29">
        <v>189.04</v>
      </c>
      <c r="E1899" s="29">
        <v>1</v>
      </c>
      <c r="F1899" s="29">
        <v>189.04</v>
      </c>
      <c r="G1899" s="29">
        <v>1</v>
      </c>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c r="DY1899"/>
      <c r="DZ1899"/>
      <c r="EA1899"/>
      <c r="EB1899"/>
      <c r="EC1899"/>
      <c r="ED1899"/>
      <c r="EE1899"/>
      <c r="EF1899"/>
      <c r="EG1899"/>
      <c r="EH1899"/>
      <c r="EI1899"/>
      <c r="EJ1899"/>
      <c r="EK1899"/>
      <c r="EL1899"/>
      <c r="EM1899"/>
      <c r="EN1899"/>
      <c r="EO1899"/>
      <c r="EP1899"/>
      <c r="EQ1899"/>
      <c r="ER1899"/>
      <c r="ES1899"/>
      <c r="ET1899"/>
      <c r="EU1899"/>
      <c r="EV1899"/>
      <c r="EW1899"/>
      <c r="EX1899"/>
      <c r="EY1899"/>
      <c r="EZ1899"/>
      <c r="FA1899"/>
      <c r="FB1899"/>
      <c r="FC1899"/>
      <c r="FD1899"/>
      <c r="FE1899"/>
      <c r="FF1899"/>
      <c r="FG1899"/>
      <c r="FH1899"/>
      <c r="FI1899"/>
      <c r="FJ1899"/>
      <c r="FK1899"/>
      <c r="FL1899"/>
      <c r="FM1899"/>
      <c r="FN1899"/>
      <c r="FO1899"/>
      <c r="FP1899"/>
      <c r="FQ1899"/>
      <c r="FR1899"/>
      <c r="FS1899"/>
      <c r="FT1899"/>
      <c r="FU1899"/>
      <c r="FV1899"/>
      <c r="FW1899"/>
      <c r="FX1899"/>
      <c r="FY1899"/>
      <c r="FZ1899"/>
      <c r="GA1899"/>
      <c r="GB1899"/>
      <c r="GC1899"/>
      <c r="GD1899"/>
      <c r="GE1899"/>
      <c r="GF1899"/>
      <c r="GG1899"/>
    </row>
    <row r="1900" spans="1:189" x14ac:dyDescent="0.3">
      <c r="A1900" s="18" t="s">
        <v>1090</v>
      </c>
      <c r="B1900" s="29">
        <v>189.04</v>
      </c>
      <c r="C1900" s="29">
        <v>1</v>
      </c>
      <c r="D1900" s="29"/>
      <c r="E1900" s="29"/>
      <c r="F1900" s="29">
        <v>189.04</v>
      </c>
      <c r="G1900" s="29">
        <v>1</v>
      </c>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c r="DY1900"/>
      <c r="DZ1900"/>
      <c r="EA1900"/>
      <c r="EB1900"/>
      <c r="EC1900"/>
      <c r="ED1900"/>
      <c r="EE1900"/>
      <c r="EF1900"/>
      <c r="EG1900"/>
      <c r="EH1900"/>
      <c r="EI1900"/>
      <c r="EJ1900"/>
      <c r="EK1900"/>
      <c r="EL1900"/>
      <c r="EM1900"/>
      <c r="EN1900"/>
      <c r="EO1900"/>
      <c r="EP1900"/>
      <c r="EQ1900"/>
      <c r="ER1900"/>
      <c r="ES1900"/>
      <c r="ET1900"/>
      <c r="EU1900"/>
      <c r="EV1900"/>
      <c r="EW1900"/>
      <c r="EX1900"/>
      <c r="EY1900"/>
      <c r="EZ1900"/>
      <c r="FA1900"/>
      <c r="FB1900"/>
      <c r="FC1900"/>
      <c r="FD1900"/>
      <c r="FE1900"/>
      <c r="FF1900"/>
      <c r="FG1900"/>
      <c r="FH1900"/>
      <c r="FI1900"/>
      <c r="FJ1900"/>
      <c r="FK1900"/>
      <c r="FL1900"/>
      <c r="FM1900"/>
      <c r="FN1900"/>
      <c r="FO1900"/>
      <c r="FP1900"/>
      <c r="FQ1900"/>
      <c r="FR1900"/>
      <c r="FS1900"/>
      <c r="FT1900"/>
      <c r="FU1900"/>
      <c r="FV1900"/>
      <c r="FW1900"/>
      <c r="FX1900"/>
      <c r="FY1900"/>
      <c r="FZ1900"/>
      <c r="GA1900"/>
      <c r="GB1900"/>
      <c r="GC1900"/>
      <c r="GD1900"/>
      <c r="GE1900"/>
      <c r="GF1900"/>
      <c r="GG1900"/>
    </row>
    <row r="1901" spans="1:189" x14ac:dyDescent="0.3">
      <c r="A1901" s="18" t="s">
        <v>1106</v>
      </c>
      <c r="B1901" s="29">
        <v>189.04</v>
      </c>
      <c r="C1901" s="29">
        <v>1</v>
      </c>
      <c r="D1901" s="29"/>
      <c r="E1901" s="29"/>
      <c r="F1901" s="29">
        <v>189.04</v>
      </c>
      <c r="G1901" s="29">
        <v>1</v>
      </c>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c r="DY1901"/>
      <c r="DZ1901"/>
      <c r="EA1901"/>
      <c r="EB1901"/>
      <c r="EC1901"/>
      <c r="ED1901"/>
      <c r="EE1901"/>
      <c r="EF1901"/>
      <c r="EG1901"/>
      <c r="EH1901"/>
      <c r="EI1901"/>
      <c r="EJ1901"/>
      <c r="EK1901"/>
      <c r="EL1901"/>
      <c r="EM1901"/>
      <c r="EN1901"/>
      <c r="EO1901"/>
      <c r="EP1901"/>
      <c r="EQ1901"/>
      <c r="ER1901"/>
      <c r="ES1901"/>
      <c r="ET1901"/>
      <c r="EU1901"/>
      <c r="EV1901"/>
      <c r="EW1901"/>
      <c r="EX1901"/>
      <c r="EY1901"/>
      <c r="EZ1901"/>
      <c r="FA1901"/>
      <c r="FB1901"/>
      <c r="FC1901"/>
      <c r="FD1901"/>
      <c r="FE1901"/>
      <c r="FF1901"/>
      <c r="FG1901"/>
      <c r="FH1901"/>
      <c r="FI1901"/>
      <c r="FJ1901"/>
      <c r="FK1901"/>
      <c r="FL1901"/>
      <c r="FM1901"/>
      <c r="FN1901"/>
      <c r="FO1901"/>
      <c r="FP1901"/>
      <c r="FQ1901"/>
      <c r="FR1901"/>
      <c r="FS1901"/>
      <c r="FT1901"/>
      <c r="FU1901"/>
      <c r="FV1901"/>
      <c r="FW1901"/>
      <c r="FX1901"/>
      <c r="FY1901"/>
      <c r="FZ1901"/>
      <c r="GA1901"/>
      <c r="GB1901"/>
      <c r="GC1901"/>
      <c r="GD1901"/>
      <c r="GE1901"/>
      <c r="GF1901"/>
      <c r="GG1901"/>
    </row>
    <row r="1902" spans="1:189" x14ac:dyDescent="0.3">
      <c r="A1902" s="18" t="s">
        <v>4341</v>
      </c>
      <c r="B1902" s="29"/>
      <c r="C1902" s="29"/>
      <c r="D1902" s="29">
        <v>189.04</v>
      </c>
      <c r="E1902" s="29">
        <v>1</v>
      </c>
      <c r="F1902" s="29">
        <v>189.04</v>
      </c>
      <c r="G1902" s="29">
        <v>1</v>
      </c>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c r="DY1902"/>
      <c r="DZ1902"/>
      <c r="EA1902"/>
      <c r="EB1902"/>
      <c r="EC1902"/>
      <c r="ED1902"/>
      <c r="EE1902"/>
      <c r="EF1902"/>
      <c r="EG1902"/>
      <c r="EH1902"/>
      <c r="EI1902"/>
      <c r="EJ1902"/>
      <c r="EK1902"/>
      <c r="EL1902"/>
      <c r="EM1902"/>
      <c r="EN1902"/>
      <c r="EO1902"/>
      <c r="EP1902"/>
      <c r="EQ1902"/>
      <c r="ER1902"/>
      <c r="ES1902"/>
      <c r="ET1902"/>
      <c r="EU1902"/>
      <c r="EV1902"/>
      <c r="EW1902"/>
      <c r="EX1902"/>
      <c r="EY1902"/>
      <c r="EZ1902"/>
      <c r="FA1902"/>
      <c r="FB1902"/>
      <c r="FC1902"/>
      <c r="FD1902"/>
      <c r="FE1902"/>
      <c r="FF1902"/>
      <c r="FG1902"/>
      <c r="FH1902"/>
      <c r="FI1902"/>
      <c r="FJ1902"/>
      <c r="FK1902"/>
      <c r="FL1902"/>
      <c r="FM1902"/>
      <c r="FN1902"/>
      <c r="FO1902"/>
      <c r="FP1902"/>
      <c r="FQ1902"/>
      <c r="FR1902"/>
      <c r="FS1902"/>
      <c r="FT1902"/>
      <c r="FU1902"/>
      <c r="FV1902"/>
      <c r="FW1902"/>
      <c r="FX1902"/>
      <c r="FY1902"/>
      <c r="FZ1902"/>
      <c r="GA1902"/>
      <c r="GB1902"/>
      <c r="GC1902"/>
      <c r="GD1902"/>
      <c r="GE1902"/>
      <c r="GF1902"/>
      <c r="GG1902"/>
    </row>
    <row r="1903" spans="1:189" x14ac:dyDescent="0.3">
      <c r="A1903" s="18" t="s">
        <v>2316</v>
      </c>
      <c r="B1903" s="29"/>
      <c r="C1903" s="29"/>
      <c r="D1903" s="29">
        <v>188.7</v>
      </c>
      <c r="E1903" s="29">
        <v>1</v>
      </c>
      <c r="F1903" s="29">
        <v>188.7</v>
      </c>
      <c r="G1903" s="29">
        <v>1</v>
      </c>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c r="DY1903"/>
      <c r="DZ1903"/>
      <c r="EA1903"/>
      <c r="EB1903"/>
      <c r="EC1903"/>
      <c r="ED1903"/>
      <c r="EE1903"/>
      <c r="EF1903"/>
      <c r="EG1903"/>
      <c r="EH1903"/>
      <c r="EI1903"/>
      <c r="EJ1903"/>
      <c r="EK1903"/>
      <c r="EL1903"/>
      <c r="EM1903"/>
      <c r="EN1903"/>
      <c r="EO1903"/>
      <c r="EP1903"/>
      <c r="EQ1903"/>
      <c r="ER1903"/>
      <c r="ES1903"/>
      <c r="ET1903"/>
      <c r="EU1903"/>
      <c r="EV1903"/>
      <c r="EW1903"/>
      <c r="EX1903"/>
      <c r="EY1903"/>
      <c r="EZ1903"/>
      <c r="FA1903"/>
      <c r="FB1903"/>
      <c r="FC1903"/>
      <c r="FD1903"/>
      <c r="FE1903"/>
      <c r="FF1903"/>
      <c r="FG1903"/>
      <c r="FH1903"/>
      <c r="FI1903"/>
      <c r="FJ1903"/>
      <c r="FK1903"/>
      <c r="FL1903"/>
      <c r="FM1903"/>
      <c r="FN1903"/>
      <c r="FO1903"/>
      <c r="FP1903"/>
      <c r="FQ1903"/>
      <c r="FR1903"/>
      <c r="FS1903"/>
      <c r="FT1903"/>
      <c r="FU1903"/>
      <c r="FV1903"/>
      <c r="FW1903"/>
      <c r="FX1903"/>
      <c r="FY1903"/>
      <c r="FZ1903"/>
      <c r="GA1903"/>
      <c r="GB1903"/>
      <c r="GC1903"/>
      <c r="GD1903"/>
      <c r="GE1903"/>
      <c r="GF1903"/>
      <c r="GG1903"/>
    </row>
    <row r="1904" spans="1:189" x14ac:dyDescent="0.3">
      <c r="A1904" s="18" t="s">
        <v>2286</v>
      </c>
      <c r="B1904" s="29"/>
      <c r="C1904" s="29"/>
      <c r="D1904" s="29">
        <v>188.7</v>
      </c>
      <c r="E1904" s="29">
        <v>1</v>
      </c>
      <c r="F1904" s="29">
        <v>188.7</v>
      </c>
      <c r="G1904" s="29">
        <v>1</v>
      </c>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c r="DY1904"/>
      <c r="DZ1904"/>
      <c r="EA1904"/>
      <c r="EB1904"/>
      <c r="EC1904"/>
      <c r="ED1904"/>
      <c r="EE1904"/>
      <c r="EF1904"/>
      <c r="EG1904"/>
      <c r="EH1904"/>
      <c r="EI1904"/>
      <c r="EJ1904"/>
      <c r="EK1904"/>
      <c r="EL1904"/>
      <c r="EM1904"/>
      <c r="EN1904"/>
      <c r="EO1904"/>
      <c r="EP1904"/>
      <c r="EQ1904"/>
      <c r="ER1904"/>
      <c r="ES1904"/>
      <c r="ET1904"/>
      <c r="EU1904"/>
      <c r="EV1904"/>
      <c r="EW1904"/>
      <c r="EX1904"/>
      <c r="EY1904"/>
      <c r="EZ1904"/>
      <c r="FA1904"/>
      <c r="FB1904"/>
      <c r="FC1904"/>
      <c r="FD1904"/>
      <c r="FE1904"/>
      <c r="FF1904"/>
      <c r="FG1904"/>
      <c r="FH1904"/>
      <c r="FI1904"/>
      <c r="FJ1904"/>
      <c r="FK1904"/>
      <c r="FL1904"/>
      <c r="FM1904"/>
      <c r="FN1904"/>
      <c r="FO1904"/>
      <c r="FP1904"/>
      <c r="FQ1904"/>
      <c r="FR1904"/>
      <c r="FS1904"/>
      <c r="FT1904"/>
      <c r="FU1904"/>
      <c r="FV1904"/>
      <c r="FW1904"/>
      <c r="FX1904"/>
      <c r="FY1904"/>
      <c r="FZ1904"/>
      <c r="GA1904"/>
      <c r="GB1904"/>
      <c r="GC1904"/>
      <c r="GD1904"/>
      <c r="GE1904"/>
      <c r="GF1904"/>
      <c r="GG1904"/>
    </row>
    <row r="1905" spans="1:189" x14ac:dyDescent="0.3">
      <c r="A1905" s="18" t="s">
        <v>3247</v>
      </c>
      <c r="B1905" s="29"/>
      <c r="C1905" s="29"/>
      <c r="D1905" s="29">
        <v>188.7</v>
      </c>
      <c r="E1905" s="29">
        <v>1</v>
      </c>
      <c r="F1905" s="29">
        <v>188.7</v>
      </c>
      <c r="G1905" s="29">
        <v>1</v>
      </c>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c r="DY1905"/>
      <c r="DZ1905"/>
      <c r="EA1905"/>
      <c r="EB1905"/>
      <c r="EC1905"/>
      <c r="ED1905"/>
      <c r="EE1905"/>
      <c r="EF1905"/>
      <c r="EG1905"/>
      <c r="EH1905"/>
      <c r="EI1905"/>
      <c r="EJ1905"/>
      <c r="EK1905"/>
      <c r="EL1905"/>
      <c r="EM1905"/>
      <c r="EN1905"/>
      <c r="EO1905"/>
      <c r="EP1905"/>
      <c r="EQ1905"/>
      <c r="ER1905"/>
      <c r="ES1905"/>
      <c r="ET1905"/>
      <c r="EU1905"/>
      <c r="EV1905"/>
      <c r="EW1905"/>
      <c r="EX1905"/>
      <c r="EY1905"/>
      <c r="EZ1905"/>
      <c r="FA1905"/>
      <c r="FB1905"/>
      <c r="FC1905"/>
      <c r="FD1905"/>
      <c r="FE1905"/>
      <c r="FF1905"/>
      <c r="FG1905"/>
      <c r="FH1905"/>
      <c r="FI1905"/>
      <c r="FJ1905"/>
      <c r="FK1905"/>
      <c r="FL1905"/>
      <c r="FM1905"/>
      <c r="FN1905"/>
      <c r="FO1905"/>
      <c r="FP1905"/>
      <c r="FQ1905"/>
      <c r="FR1905"/>
      <c r="FS1905"/>
      <c r="FT1905"/>
      <c r="FU1905"/>
      <c r="FV1905"/>
      <c r="FW1905"/>
      <c r="FX1905"/>
      <c r="FY1905"/>
      <c r="FZ1905"/>
      <c r="GA1905"/>
      <c r="GB1905"/>
      <c r="GC1905"/>
      <c r="GD1905"/>
      <c r="GE1905"/>
      <c r="GF1905"/>
      <c r="GG1905"/>
    </row>
    <row r="1906" spans="1:189" x14ac:dyDescent="0.3">
      <c r="A1906" s="18" t="s">
        <v>3159</v>
      </c>
      <c r="B1906" s="29"/>
      <c r="C1906" s="29"/>
      <c r="D1906" s="29">
        <v>188.7</v>
      </c>
      <c r="E1906" s="29">
        <v>1</v>
      </c>
      <c r="F1906" s="29">
        <v>188.7</v>
      </c>
      <c r="G1906" s="29">
        <v>1</v>
      </c>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c r="DY1906"/>
      <c r="DZ1906"/>
      <c r="EA1906"/>
      <c r="EB1906"/>
      <c r="EC1906"/>
      <c r="ED1906"/>
      <c r="EE1906"/>
      <c r="EF1906"/>
      <c r="EG1906"/>
      <c r="EH1906"/>
      <c r="EI1906"/>
      <c r="EJ1906"/>
      <c r="EK1906"/>
      <c r="EL1906"/>
      <c r="EM1906"/>
      <c r="EN1906"/>
      <c r="EO1906"/>
      <c r="EP1906"/>
      <c r="EQ1906"/>
      <c r="ER1906"/>
      <c r="ES1906"/>
      <c r="ET1906"/>
      <c r="EU1906"/>
      <c r="EV1906"/>
      <c r="EW1906"/>
      <c r="EX1906"/>
      <c r="EY1906"/>
      <c r="EZ1906"/>
      <c r="FA1906"/>
      <c r="FB1906"/>
      <c r="FC1906"/>
      <c r="FD1906"/>
      <c r="FE1906"/>
      <c r="FF1906"/>
      <c r="FG1906"/>
      <c r="FH1906"/>
      <c r="FI1906"/>
      <c r="FJ1906"/>
      <c r="FK1906"/>
      <c r="FL1906"/>
      <c r="FM1906"/>
      <c r="FN1906"/>
      <c r="FO1906"/>
      <c r="FP1906"/>
      <c r="FQ1906"/>
      <c r="FR1906"/>
      <c r="FS1906"/>
      <c r="FT1906"/>
      <c r="FU1906"/>
      <c r="FV1906"/>
      <c r="FW1906"/>
      <c r="FX1906"/>
      <c r="FY1906"/>
      <c r="FZ1906"/>
      <c r="GA1906"/>
      <c r="GB1906"/>
      <c r="GC1906"/>
      <c r="GD1906"/>
      <c r="GE1906"/>
      <c r="GF1906"/>
      <c r="GG1906"/>
    </row>
    <row r="1907" spans="1:189" x14ac:dyDescent="0.3">
      <c r="A1907" s="18" t="s">
        <v>2268</v>
      </c>
      <c r="B1907" s="29"/>
      <c r="C1907" s="29"/>
      <c r="D1907" s="29">
        <v>188.7</v>
      </c>
      <c r="E1907" s="29">
        <v>1</v>
      </c>
      <c r="F1907" s="29">
        <v>188.7</v>
      </c>
      <c r="G1907" s="29">
        <v>1</v>
      </c>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c r="DY1907"/>
      <c r="DZ1907"/>
      <c r="EA1907"/>
      <c r="EB1907"/>
      <c r="EC1907"/>
      <c r="ED1907"/>
      <c r="EE1907"/>
      <c r="EF1907"/>
      <c r="EG1907"/>
      <c r="EH1907"/>
      <c r="EI1907"/>
      <c r="EJ1907"/>
      <c r="EK1907"/>
      <c r="EL1907"/>
      <c r="EM1907"/>
      <c r="EN1907"/>
      <c r="EO1907"/>
      <c r="EP1907"/>
      <c r="EQ1907"/>
      <c r="ER1907"/>
      <c r="ES1907"/>
      <c r="ET1907"/>
      <c r="EU1907"/>
      <c r="EV1907"/>
      <c r="EW1907"/>
      <c r="EX1907"/>
      <c r="EY1907"/>
      <c r="EZ1907"/>
      <c r="FA1907"/>
      <c r="FB1907"/>
      <c r="FC1907"/>
      <c r="FD1907"/>
      <c r="FE1907"/>
      <c r="FF1907"/>
      <c r="FG1907"/>
      <c r="FH1907"/>
      <c r="FI1907"/>
      <c r="FJ1907"/>
      <c r="FK1907"/>
      <c r="FL1907"/>
      <c r="FM1907"/>
      <c r="FN1907"/>
      <c r="FO1907"/>
      <c r="FP1907"/>
      <c r="FQ1907"/>
      <c r="FR1907"/>
      <c r="FS1907"/>
      <c r="FT1907"/>
      <c r="FU1907"/>
      <c r="FV1907"/>
      <c r="FW1907"/>
      <c r="FX1907"/>
      <c r="FY1907"/>
      <c r="FZ1907"/>
      <c r="GA1907"/>
      <c r="GB1907"/>
      <c r="GC1907"/>
      <c r="GD1907"/>
      <c r="GE1907"/>
      <c r="GF1907"/>
      <c r="GG1907"/>
    </row>
    <row r="1908" spans="1:189" x14ac:dyDescent="0.3">
      <c r="A1908" s="18" t="s">
        <v>3177</v>
      </c>
      <c r="B1908" s="29"/>
      <c r="C1908" s="29"/>
      <c r="D1908" s="29">
        <v>188.7</v>
      </c>
      <c r="E1908" s="29">
        <v>1</v>
      </c>
      <c r="F1908" s="29">
        <v>188.7</v>
      </c>
      <c r="G1908" s="29">
        <v>1</v>
      </c>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c r="DY1908"/>
      <c r="DZ1908"/>
      <c r="EA1908"/>
      <c r="EB1908"/>
      <c r="EC1908"/>
      <c r="ED1908"/>
      <c r="EE1908"/>
      <c r="EF1908"/>
      <c r="EG1908"/>
      <c r="EH1908"/>
      <c r="EI1908"/>
      <c r="EJ1908"/>
      <c r="EK1908"/>
      <c r="EL1908"/>
      <c r="EM1908"/>
      <c r="EN1908"/>
      <c r="EO1908"/>
      <c r="EP1908"/>
      <c r="EQ1908"/>
      <c r="ER1908"/>
      <c r="ES1908"/>
      <c r="ET1908"/>
      <c r="EU1908"/>
      <c r="EV1908"/>
      <c r="EW1908"/>
      <c r="EX1908"/>
      <c r="EY1908"/>
      <c r="EZ1908"/>
      <c r="FA1908"/>
      <c r="FB1908"/>
      <c r="FC1908"/>
      <c r="FD1908"/>
      <c r="FE1908"/>
      <c r="FF1908"/>
      <c r="FG1908"/>
      <c r="FH1908"/>
      <c r="FI1908"/>
      <c r="FJ1908"/>
      <c r="FK1908"/>
      <c r="FL1908"/>
      <c r="FM1908"/>
      <c r="FN1908"/>
      <c r="FO1908"/>
      <c r="FP1908"/>
      <c r="FQ1908"/>
      <c r="FR1908"/>
      <c r="FS1908"/>
      <c r="FT1908"/>
      <c r="FU1908"/>
      <c r="FV1908"/>
      <c r="FW1908"/>
      <c r="FX1908"/>
      <c r="FY1908"/>
      <c r="FZ1908"/>
      <c r="GA1908"/>
      <c r="GB1908"/>
      <c r="GC1908"/>
      <c r="GD1908"/>
      <c r="GE1908"/>
      <c r="GF1908"/>
      <c r="GG1908"/>
    </row>
    <row r="1909" spans="1:189" x14ac:dyDescent="0.3">
      <c r="A1909" s="18" t="s">
        <v>2354</v>
      </c>
      <c r="B1909" s="29"/>
      <c r="C1909" s="29"/>
      <c r="D1909" s="29">
        <v>188.7</v>
      </c>
      <c r="E1909" s="29">
        <v>1</v>
      </c>
      <c r="F1909" s="29">
        <v>188.7</v>
      </c>
      <c r="G1909" s="29">
        <v>1</v>
      </c>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c r="DY1909"/>
      <c r="DZ1909"/>
      <c r="EA1909"/>
      <c r="EB1909"/>
      <c r="EC1909"/>
      <c r="ED1909"/>
      <c r="EE1909"/>
      <c r="EF1909"/>
      <c r="EG1909"/>
      <c r="EH1909"/>
      <c r="EI1909"/>
      <c r="EJ1909"/>
      <c r="EK1909"/>
      <c r="EL1909"/>
      <c r="EM1909"/>
      <c r="EN1909"/>
      <c r="EO1909"/>
      <c r="EP1909"/>
      <c r="EQ1909"/>
      <c r="ER1909"/>
      <c r="ES1909"/>
      <c r="ET1909"/>
      <c r="EU1909"/>
      <c r="EV1909"/>
      <c r="EW1909"/>
      <c r="EX1909"/>
      <c r="EY1909"/>
      <c r="EZ1909"/>
      <c r="FA1909"/>
      <c r="FB1909"/>
      <c r="FC1909"/>
      <c r="FD1909"/>
      <c r="FE1909"/>
      <c r="FF1909"/>
      <c r="FG1909"/>
      <c r="FH1909"/>
      <c r="FI1909"/>
      <c r="FJ1909"/>
      <c r="FK1909"/>
      <c r="FL1909"/>
      <c r="FM1909"/>
      <c r="FN1909"/>
      <c r="FO1909"/>
      <c r="FP1909"/>
      <c r="FQ1909"/>
      <c r="FR1909"/>
      <c r="FS1909"/>
      <c r="FT1909"/>
      <c r="FU1909"/>
      <c r="FV1909"/>
      <c r="FW1909"/>
      <c r="FX1909"/>
      <c r="FY1909"/>
      <c r="FZ1909"/>
      <c r="GA1909"/>
      <c r="GB1909"/>
      <c r="GC1909"/>
      <c r="GD1909"/>
      <c r="GE1909"/>
      <c r="GF1909"/>
      <c r="GG1909"/>
    </row>
    <row r="1910" spans="1:189" x14ac:dyDescent="0.3">
      <c r="A1910" s="18" t="s">
        <v>1368</v>
      </c>
      <c r="B1910" s="29">
        <v>188.7</v>
      </c>
      <c r="C1910" s="29">
        <v>1</v>
      </c>
      <c r="D1910" s="29"/>
      <c r="E1910" s="29"/>
      <c r="F1910" s="29">
        <v>188.7</v>
      </c>
      <c r="G1910" s="29">
        <v>1</v>
      </c>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c r="DY1910"/>
      <c r="DZ1910"/>
      <c r="EA1910"/>
      <c r="EB1910"/>
      <c r="EC1910"/>
      <c r="ED1910"/>
      <c r="EE1910"/>
      <c r="EF1910"/>
      <c r="EG1910"/>
      <c r="EH1910"/>
      <c r="EI1910"/>
      <c r="EJ1910"/>
      <c r="EK1910"/>
      <c r="EL1910"/>
      <c r="EM1910"/>
      <c r="EN1910"/>
      <c r="EO1910"/>
      <c r="EP1910"/>
      <c r="EQ1910"/>
      <c r="ER1910"/>
      <c r="ES1910"/>
      <c r="ET1910"/>
      <c r="EU1910"/>
      <c r="EV1910"/>
      <c r="EW1910"/>
      <c r="EX1910"/>
      <c r="EY1910"/>
      <c r="EZ1910"/>
      <c r="FA1910"/>
      <c r="FB1910"/>
      <c r="FC1910"/>
      <c r="FD1910"/>
      <c r="FE1910"/>
      <c r="FF1910"/>
      <c r="FG1910"/>
      <c r="FH1910"/>
      <c r="FI1910"/>
      <c r="FJ1910"/>
      <c r="FK1910"/>
      <c r="FL1910"/>
      <c r="FM1910"/>
      <c r="FN1910"/>
      <c r="FO1910"/>
      <c r="FP1910"/>
      <c r="FQ1910"/>
      <c r="FR1910"/>
      <c r="FS1910"/>
      <c r="FT1910"/>
      <c r="FU1910"/>
      <c r="FV1910"/>
      <c r="FW1910"/>
      <c r="FX1910"/>
      <c r="FY1910"/>
      <c r="FZ1910"/>
      <c r="GA1910"/>
      <c r="GB1910"/>
      <c r="GC1910"/>
      <c r="GD1910"/>
      <c r="GE1910"/>
      <c r="GF1910"/>
      <c r="GG1910"/>
    </row>
    <row r="1911" spans="1:189" x14ac:dyDescent="0.3">
      <c r="A1911" s="18" t="s">
        <v>2270</v>
      </c>
      <c r="B1911" s="29"/>
      <c r="C1911" s="29"/>
      <c r="D1911" s="29">
        <v>188.7</v>
      </c>
      <c r="E1911" s="29">
        <v>1</v>
      </c>
      <c r="F1911" s="29">
        <v>188.7</v>
      </c>
      <c r="G1911" s="29">
        <v>1</v>
      </c>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c r="DY1911"/>
      <c r="DZ1911"/>
      <c r="EA1911"/>
      <c r="EB1911"/>
      <c r="EC1911"/>
      <c r="ED1911"/>
      <c r="EE1911"/>
      <c r="EF1911"/>
      <c r="EG1911"/>
      <c r="EH1911"/>
      <c r="EI1911"/>
      <c r="EJ1911"/>
      <c r="EK1911"/>
      <c r="EL1911"/>
      <c r="EM1911"/>
      <c r="EN1911"/>
      <c r="EO1911"/>
      <c r="EP1911"/>
      <c r="EQ1911"/>
      <c r="ER1911"/>
      <c r="ES1911"/>
      <c r="ET1911"/>
      <c r="EU1911"/>
      <c r="EV1911"/>
      <c r="EW1911"/>
      <c r="EX1911"/>
      <c r="EY1911"/>
      <c r="EZ1911"/>
      <c r="FA1911"/>
      <c r="FB1911"/>
      <c r="FC1911"/>
      <c r="FD1911"/>
      <c r="FE1911"/>
      <c r="FF1911"/>
      <c r="FG1911"/>
      <c r="FH1911"/>
      <c r="FI1911"/>
      <c r="FJ1911"/>
      <c r="FK1911"/>
      <c r="FL1911"/>
      <c r="FM1911"/>
      <c r="FN1911"/>
      <c r="FO1911"/>
      <c r="FP1911"/>
      <c r="FQ1911"/>
      <c r="FR1911"/>
      <c r="FS1911"/>
      <c r="FT1911"/>
      <c r="FU1911"/>
      <c r="FV1911"/>
      <c r="FW1911"/>
      <c r="FX1911"/>
      <c r="FY1911"/>
      <c r="FZ1911"/>
      <c r="GA1911"/>
      <c r="GB1911"/>
      <c r="GC1911"/>
      <c r="GD1911"/>
      <c r="GE1911"/>
      <c r="GF1911"/>
      <c r="GG1911"/>
    </row>
    <row r="1912" spans="1:189" x14ac:dyDescent="0.3">
      <c r="A1912" s="18" t="s">
        <v>2220</v>
      </c>
      <c r="B1912" s="29"/>
      <c r="C1912" s="29"/>
      <c r="D1912" s="29">
        <v>188.7</v>
      </c>
      <c r="E1912" s="29">
        <v>1</v>
      </c>
      <c r="F1912" s="29">
        <v>188.7</v>
      </c>
      <c r="G1912" s="29">
        <v>1</v>
      </c>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c r="DY1912"/>
      <c r="DZ1912"/>
      <c r="EA1912"/>
      <c r="EB1912"/>
      <c r="EC1912"/>
      <c r="ED1912"/>
      <c r="EE1912"/>
      <c r="EF1912"/>
      <c r="EG1912"/>
      <c r="EH1912"/>
      <c r="EI1912"/>
      <c r="EJ1912"/>
      <c r="EK1912"/>
      <c r="EL1912"/>
      <c r="EM1912"/>
      <c r="EN1912"/>
      <c r="EO1912"/>
      <c r="EP1912"/>
      <c r="EQ1912"/>
      <c r="ER1912"/>
      <c r="ES1912"/>
      <c r="ET1912"/>
      <c r="EU1912"/>
      <c r="EV1912"/>
      <c r="EW1912"/>
      <c r="EX1912"/>
      <c r="EY1912"/>
      <c r="EZ1912"/>
      <c r="FA1912"/>
      <c r="FB1912"/>
      <c r="FC1912"/>
      <c r="FD1912"/>
      <c r="FE1912"/>
      <c r="FF1912"/>
      <c r="FG1912"/>
      <c r="FH1912"/>
      <c r="FI1912"/>
      <c r="FJ1912"/>
      <c r="FK1912"/>
      <c r="FL1912"/>
      <c r="FM1912"/>
      <c r="FN1912"/>
      <c r="FO1912"/>
      <c r="FP1912"/>
      <c r="FQ1912"/>
      <c r="FR1912"/>
      <c r="FS1912"/>
      <c r="FT1912"/>
      <c r="FU1912"/>
      <c r="FV1912"/>
      <c r="FW1912"/>
      <c r="FX1912"/>
      <c r="FY1912"/>
      <c r="FZ1912"/>
      <c r="GA1912"/>
      <c r="GB1912"/>
      <c r="GC1912"/>
      <c r="GD1912"/>
      <c r="GE1912"/>
      <c r="GF1912"/>
      <c r="GG1912"/>
    </row>
    <row r="1913" spans="1:189" x14ac:dyDescent="0.3">
      <c r="A1913" s="18" t="s">
        <v>3213</v>
      </c>
      <c r="B1913" s="29"/>
      <c r="C1913" s="29"/>
      <c r="D1913" s="29">
        <v>188.7</v>
      </c>
      <c r="E1913" s="29">
        <v>1</v>
      </c>
      <c r="F1913" s="29">
        <v>188.7</v>
      </c>
      <c r="G1913" s="29">
        <v>1</v>
      </c>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c r="DY1913"/>
      <c r="DZ1913"/>
      <c r="EA1913"/>
      <c r="EB1913"/>
      <c r="EC1913"/>
      <c r="ED1913"/>
      <c r="EE1913"/>
      <c r="EF1913"/>
      <c r="EG1913"/>
      <c r="EH1913"/>
      <c r="EI1913"/>
      <c r="EJ1913"/>
      <c r="EK1913"/>
      <c r="EL1913"/>
      <c r="EM1913"/>
      <c r="EN1913"/>
      <c r="EO1913"/>
      <c r="EP1913"/>
      <c r="EQ1913"/>
      <c r="ER1913"/>
      <c r="ES1913"/>
      <c r="ET1913"/>
      <c r="EU1913"/>
      <c r="EV1913"/>
      <c r="EW1913"/>
      <c r="EX1913"/>
      <c r="EY1913"/>
      <c r="EZ1913"/>
      <c r="FA1913"/>
      <c r="FB1913"/>
      <c r="FC1913"/>
      <c r="FD1913"/>
      <c r="FE1913"/>
      <c r="FF1913"/>
      <c r="FG1913"/>
      <c r="FH1913"/>
      <c r="FI1913"/>
      <c r="FJ1913"/>
      <c r="FK1913"/>
      <c r="FL1913"/>
      <c r="FM1913"/>
      <c r="FN1913"/>
      <c r="FO1913"/>
      <c r="FP1913"/>
      <c r="FQ1913"/>
      <c r="FR1913"/>
      <c r="FS1913"/>
      <c r="FT1913"/>
      <c r="FU1913"/>
      <c r="FV1913"/>
      <c r="FW1913"/>
      <c r="FX1913"/>
      <c r="FY1913"/>
      <c r="FZ1913"/>
      <c r="GA1913"/>
      <c r="GB1913"/>
      <c r="GC1913"/>
      <c r="GD1913"/>
      <c r="GE1913"/>
      <c r="GF1913"/>
      <c r="GG1913"/>
    </row>
    <row r="1914" spans="1:189" x14ac:dyDescent="0.3">
      <c r="A1914" s="18" t="s">
        <v>3231</v>
      </c>
      <c r="B1914" s="29"/>
      <c r="C1914" s="29"/>
      <c r="D1914" s="29">
        <v>188.7</v>
      </c>
      <c r="E1914" s="29">
        <v>1</v>
      </c>
      <c r="F1914" s="29">
        <v>188.7</v>
      </c>
      <c r="G1914" s="29">
        <v>1</v>
      </c>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c r="DY1914"/>
      <c r="DZ1914"/>
      <c r="EA1914"/>
      <c r="EB1914"/>
      <c r="EC1914"/>
      <c r="ED1914"/>
      <c r="EE1914"/>
      <c r="EF1914"/>
      <c r="EG1914"/>
      <c r="EH1914"/>
      <c r="EI1914"/>
      <c r="EJ1914"/>
      <c r="EK1914"/>
      <c r="EL1914"/>
      <c r="EM1914"/>
      <c r="EN1914"/>
      <c r="EO1914"/>
      <c r="EP1914"/>
      <c r="EQ1914"/>
      <c r="ER1914"/>
      <c r="ES1914"/>
      <c r="ET1914"/>
      <c r="EU1914"/>
      <c r="EV1914"/>
      <c r="EW1914"/>
      <c r="EX1914"/>
      <c r="EY1914"/>
      <c r="EZ1914"/>
      <c r="FA1914"/>
      <c r="FB1914"/>
      <c r="FC1914"/>
      <c r="FD1914"/>
      <c r="FE1914"/>
      <c r="FF1914"/>
      <c r="FG1914"/>
      <c r="FH1914"/>
      <c r="FI1914"/>
      <c r="FJ1914"/>
      <c r="FK1914"/>
      <c r="FL1914"/>
      <c r="FM1914"/>
      <c r="FN1914"/>
      <c r="FO1914"/>
      <c r="FP1914"/>
      <c r="FQ1914"/>
      <c r="FR1914"/>
      <c r="FS1914"/>
      <c r="FT1914"/>
      <c r="FU1914"/>
      <c r="FV1914"/>
      <c r="FW1914"/>
      <c r="FX1914"/>
      <c r="FY1914"/>
      <c r="FZ1914"/>
      <c r="GA1914"/>
      <c r="GB1914"/>
      <c r="GC1914"/>
      <c r="GD1914"/>
      <c r="GE1914"/>
      <c r="GF1914"/>
      <c r="GG1914"/>
    </row>
    <row r="1915" spans="1:189" x14ac:dyDescent="0.3">
      <c r="A1915" s="18" t="s">
        <v>2240</v>
      </c>
      <c r="B1915" s="29"/>
      <c r="C1915" s="29"/>
      <c r="D1915" s="29">
        <v>188.7</v>
      </c>
      <c r="E1915" s="29">
        <v>1</v>
      </c>
      <c r="F1915" s="29">
        <v>188.7</v>
      </c>
      <c r="G1915" s="29">
        <v>1</v>
      </c>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c r="DY1915"/>
      <c r="DZ1915"/>
      <c r="EA1915"/>
      <c r="EB1915"/>
      <c r="EC1915"/>
      <c r="ED1915"/>
      <c r="EE1915"/>
      <c r="EF1915"/>
      <c r="EG1915"/>
      <c r="EH1915"/>
      <c r="EI1915"/>
      <c r="EJ1915"/>
      <c r="EK1915"/>
      <c r="EL1915"/>
      <c r="EM1915"/>
      <c r="EN1915"/>
      <c r="EO1915"/>
      <c r="EP1915"/>
      <c r="EQ1915"/>
      <c r="ER1915"/>
      <c r="ES1915"/>
      <c r="ET1915"/>
      <c r="EU1915"/>
      <c r="EV1915"/>
      <c r="EW1915"/>
      <c r="EX1915"/>
      <c r="EY1915"/>
      <c r="EZ1915"/>
      <c r="FA1915"/>
      <c r="FB1915"/>
      <c r="FC1915"/>
      <c r="FD1915"/>
      <c r="FE1915"/>
      <c r="FF1915"/>
      <c r="FG1915"/>
      <c r="FH1915"/>
      <c r="FI1915"/>
      <c r="FJ1915"/>
      <c r="FK1915"/>
      <c r="FL1915"/>
      <c r="FM1915"/>
      <c r="FN1915"/>
      <c r="FO1915"/>
      <c r="FP1915"/>
      <c r="FQ1915"/>
      <c r="FR1915"/>
      <c r="FS1915"/>
      <c r="FT1915"/>
      <c r="FU1915"/>
      <c r="FV1915"/>
      <c r="FW1915"/>
      <c r="FX1915"/>
      <c r="FY1915"/>
      <c r="FZ1915"/>
      <c r="GA1915"/>
      <c r="GB1915"/>
      <c r="GC1915"/>
      <c r="GD1915"/>
      <c r="GE1915"/>
      <c r="GF1915"/>
      <c r="GG1915"/>
    </row>
    <row r="1916" spans="1:189" x14ac:dyDescent="0.3">
      <c r="A1916" s="18" t="s">
        <v>2224</v>
      </c>
      <c r="B1916" s="29"/>
      <c r="C1916" s="29"/>
      <c r="D1916" s="29">
        <v>188.7</v>
      </c>
      <c r="E1916" s="29">
        <v>1</v>
      </c>
      <c r="F1916" s="29">
        <v>188.7</v>
      </c>
      <c r="G1916" s="29">
        <v>1</v>
      </c>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c r="DY1916"/>
      <c r="DZ1916"/>
      <c r="EA1916"/>
      <c r="EB1916"/>
      <c r="EC1916"/>
      <c r="ED1916"/>
      <c r="EE1916"/>
      <c r="EF1916"/>
      <c r="EG1916"/>
      <c r="EH1916"/>
      <c r="EI1916"/>
      <c r="EJ1916"/>
      <c r="EK1916"/>
      <c r="EL1916"/>
      <c r="EM1916"/>
      <c r="EN1916"/>
      <c r="EO1916"/>
      <c r="EP1916"/>
      <c r="EQ1916"/>
      <c r="ER1916"/>
      <c r="ES1916"/>
      <c r="ET1916"/>
      <c r="EU1916"/>
      <c r="EV1916"/>
      <c r="EW1916"/>
      <c r="EX1916"/>
      <c r="EY1916"/>
      <c r="EZ1916"/>
      <c r="FA1916"/>
      <c r="FB1916"/>
      <c r="FC1916"/>
      <c r="FD1916"/>
      <c r="FE1916"/>
      <c r="FF1916"/>
      <c r="FG1916"/>
      <c r="FH1916"/>
      <c r="FI1916"/>
      <c r="FJ1916"/>
      <c r="FK1916"/>
      <c r="FL1916"/>
      <c r="FM1916"/>
      <c r="FN1916"/>
      <c r="FO1916"/>
      <c r="FP1916"/>
      <c r="FQ1916"/>
      <c r="FR1916"/>
      <c r="FS1916"/>
      <c r="FT1916"/>
      <c r="FU1916"/>
      <c r="FV1916"/>
      <c r="FW1916"/>
      <c r="FX1916"/>
      <c r="FY1916"/>
      <c r="FZ1916"/>
      <c r="GA1916"/>
      <c r="GB1916"/>
      <c r="GC1916"/>
      <c r="GD1916"/>
      <c r="GE1916"/>
      <c r="GF1916"/>
      <c r="GG1916"/>
    </row>
    <row r="1917" spans="1:189" x14ac:dyDescent="0.3">
      <c r="A1917" s="18" t="s">
        <v>3725</v>
      </c>
      <c r="B1917" s="29"/>
      <c r="C1917" s="29"/>
      <c r="D1917" s="29">
        <v>188.7</v>
      </c>
      <c r="E1917" s="29">
        <v>1</v>
      </c>
      <c r="F1917" s="29">
        <v>188.7</v>
      </c>
      <c r="G1917" s="29">
        <v>1</v>
      </c>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c r="DY1917"/>
      <c r="DZ1917"/>
      <c r="EA1917"/>
      <c r="EB1917"/>
      <c r="EC1917"/>
      <c r="ED1917"/>
      <c r="EE1917"/>
      <c r="EF1917"/>
      <c r="EG1917"/>
      <c r="EH1917"/>
      <c r="EI1917"/>
      <c r="EJ1917"/>
      <c r="EK1917"/>
      <c r="EL1917"/>
      <c r="EM1917"/>
      <c r="EN1917"/>
      <c r="EO1917"/>
      <c r="EP1917"/>
      <c r="EQ1917"/>
      <c r="ER1917"/>
      <c r="ES1917"/>
      <c r="ET1917"/>
      <c r="EU1917"/>
      <c r="EV1917"/>
      <c r="EW1917"/>
      <c r="EX1917"/>
      <c r="EY1917"/>
      <c r="EZ1917"/>
      <c r="FA1917"/>
      <c r="FB1917"/>
      <c r="FC1917"/>
      <c r="FD1917"/>
      <c r="FE1917"/>
      <c r="FF1917"/>
      <c r="FG1917"/>
      <c r="FH1917"/>
      <c r="FI1917"/>
      <c r="FJ1917"/>
      <c r="FK1917"/>
      <c r="FL1917"/>
      <c r="FM1917"/>
      <c r="FN1917"/>
      <c r="FO1917"/>
      <c r="FP1917"/>
      <c r="FQ1917"/>
      <c r="FR1917"/>
      <c r="FS1917"/>
      <c r="FT1917"/>
      <c r="FU1917"/>
      <c r="FV1917"/>
      <c r="FW1917"/>
      <c r="FX1917"/>
      <c r="FY1917"/>
      <c r="FZ1917"/>
      <c r="GA1917"/>
      <c r="GB1917"/>
      <c r="GC1917"/>
      <c r="GD1917"/>
      <c r="GE1917"/>
      <c r="GF1917"/>
      <c r="GG1917"/>
    </row>
    <row r="1918" spans="1:189" x14ac:dyDescent="0.3">
      <c r="A1918" s="18" t="s">
        <v>3553</v>
      </c>
      <c r="B1918" s="29"/>
      <c r="C1918" s="29"/>
      <c r="D1918" s="29">
        <v>188.7</v>
      </c>
      <c r="E1918" s="29">
        <v>1</v>
      </c>
      <c r="F1918" s="29">
        <v>188.7</v>
      </c>
      <c r="G1918" s="29">
        <v>1</v>
      </c>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c r="DY1918"/>
      <c r="DZ1918"/>
      <c r="EA1918"/>
      <c r="EB1918"/>
      <c r="EC1918"/>
      <c r="ED1918"/>
      <c r="EE1918"/>
      <c r="EF1918"/>
      <c r="EG1918"/>
      <c r="EH1918"/>
      <c r="EI1918"/>
      <c r="EJ1918"/>
      <c r="EK1918"/>
      <c r="EL1918"/>
      <c r="EM1918"/>
      <c r="EN1918"/>
      <c r="EO1918"/>
      <c r="EP1918"/>
      <c r="EQ1918"/>
      <c r="ER1918"/>
      <c r="ES1918"/>
      <c r="ET1918"/>
      <c r="EU1918"/>
      <c r="EV1918"/>
      <c r="EW1918"/>
      <c r="EX1918"/>
      <c r="EY1918"/>
      <c r="EZ1918"/>
      <c r="FA1918"/>
      <c r="FB1918"/>
      <c r="FC1918"/>
      <c r="FD1918"/>
      <c r="FE1918"/>
      <c r="FF1918"/>
      <c r="FG1918"/>
      <c r="FH1918"/>
      <c r="FI1918"/>
      <c r="FJ1918"/>
      <c r="FK1918"/>
      <c r="FL1918"/>
      <c r="FM1918"/>
      <c r="FN1918"/>
      <c r="FO1918"/>
      <c r="FP1918"/>
      <c r="FQ1918"/>
      <c r="FR1918"/>
      <c r="FS1918"/>
      <c r="FT1918"/>
      <c r="FU1918"/>
      <c r="FV1918"/>
      <c r="FW1918"/>
      <c r="FX1918"/>
      <c r="FY1918"/>
      <c r="FZ1918"/>
      <c r="GA1918"/>
      <c r="GB1918"/>
      <c r="GC1918"/>
      <c r="GD1918"/>
      <c r="GE1918"/>
      <c r="GF1918"/>
      <c r="GG1918"/>
    </row>
    <row r="1919" spans="1:189" x14ac:dyDescent="0.3">
      <c r="A1919" s="18" t="s">
        <v>4175</v>
      </c>
      <c r="B1919" s="29"/>
      <c r="C1919" s="29"/>
      <c r="D1919" s="29">
        <v>188.7</v>
      </c>
      <c r="E1919" s="29">
        <v>1</v>
      </c>
      <c r="F1919" s="29">
        <v>188.7</v>
      </c>
      <c r="G1919" s="29">
        <v>1</v>
      </c>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c r="DY1919"/>
      <c r="DZ1919"/>
      <c r="EA1919"/>
      <c r="EB1919"/>
      <c r="EC1919"/>
      <c r="ED1919"/>
      <c r="EE1919"/>
      <c r="EF1919"/>
      <c r="EG1919"/>
      <c r="EH1919"/>
      <c r="EI1919"/>
      <c r="EJ1919"/>
      <c r="EK1919"/>
      <c r="EL1919"/>
      <c r="EM1919"/>
      <c r="EN1919"/>
      <c r="EO1919"/>
      <c r="EP1919"/>
      <c r="EQ1919"/>
      <c r="ER1919"/>
      <c r="ES1919"/>
      <c r="ET1919"/>
      <c r="EU1919"/>
      <c r="EV1919"/>
      <c r="EW1919"/>
      <c r="EX1919"/>
      <c r="EY1919"/>
      <c r="EZ1919"/>
      <c r="FA1919"/>
      <c r="FB1919"/>
      <c r="FC1919"/>
      <c r="FD1919"/>
      <c r="FE1919"/>
      <c r="FF1919"/>
      <c r="FG1919"/>
      <c r="FH1919"/>
      <c r="FI1919"/>
      <c r="FJ1919"/>
      <c r="FK1919"/>
      <c r="FL1919"/>
      <c r="FM1919"/>
      <c r="FN1919"/>
      <c r="FO1919"/>
      <c r="FP1919"/>
      <c r="FQ1919"/>
      <c r="FR1919"/>
      <c r="FS1919"/>
      <c r="FT1919"/>
      <c r="FU1919"/>
      <c r="FV1919"/>
      <c r="FW1919"/>
      <c r="FX1919"/>
      <c r="FY1919"/>
      <c r="FZ1919"/>
      <c r="GA1919"/>
      <c r="GB1919"/>
      <c r="GC1919"/>
      <c r="GD1919"/>
      <c r="GE1919"/>
      <c r="GF1919"/>
      <c r="GG1919"/>
    </row>
    <row r="1920" spans="1:189" x14ac:dyDescent="0.3">
      <c r="A1920" s="18" t="s">
        <v>3591</v>
      </c>
      <c r="B1920" s="29"/>
      <c r="C1920" s="29"/>
      <c r="D1920" s="29">
        <v>188.7</v>
      </c>
      <c r="E1920" s="29">
        <v>1</v>
      </c>
      <c r="F1920" s="29">
        <v>188.7</v>
      </c>
      <c r="G1920" s="29">
        <v>1</v>
      </c>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c r="DY1920"/>
      <c r="DZ1920"/>
      <c r="EA1920"/>
      <c r="EB1920"/>
      <c r="EC1920"/>
      <c r="ED1920"/>
      <c r="EE1920"/>
      <c r="EF1920"/>
      <c r="EG1920"/>
      <c r="EH1920"/>
      <c r="EI1920"/>
      <c r="EJ1920"/>
      <c r="EK1920"/>
      <c r="EL1920"/>
      <c r="EM1920"/>
      <c r="EN1920"/>
      <c r="EO1920"/>
      <c r="EP1920"/>
      <c r="EQ1920"/>
      <c r="ER1920"/>
      <c r="ES1920"/>
      <c r="ET1920"/>
      <c r="EU1920"/>
      <c r="EV1920"/>
      <c r="EW1920"/>
      <c r="EX1920"/>
      <c r="EY1920"/>
      <c r="EZ1920"/>
      <c r="FA1920"/>
      <c r="FB1920"/>
      <c r="FC1920"/>
      <c r="FD1920"/>
      <c r="FE1920"/>
      <c r="FF1920"/>
      <c r="FG1920"/>
      <c r="FH1920"/>
      <c r="FI1920"/>
      <c r="FJ1920"/>
      <c r="FK1920"/>
      <c r="FL1920"/>
      <c r="FM1920"/>
      <c r="FN1920"/>
      <c r="FO1920"/>
      <c r="FP1920"/>
      <c r="FQ1920"/>
      <c r="FR1920"/>
      <c r="FS1920"/>
      <c r="FT1920"/>
      <c r="FU1920"/>
      <c r="FV1920"/>
      <c r="FW1920"/>
      <c r="FX1920"/>
      <c r="FY1920"/>
      <c r="FZ1920"/>
      <c r="GA1920"/>
      <c r="GB1920"/>
      <c r="GC1920"/>
      <c r="GD1920"/>
      <c r="GE1920"/>
      <c r="GF1920"/>
      <c r="GG1920"/>
    </row>
    <row r="1921" spans="1:189" x14ac:dyDescent="0.3">
      <c r="A1921" s="18" t="s">
        <v>4159</v>
      </c>
      <c r="B1921" s="29"/>
      <c r="C1921" s="29"/>
      <c r="D1921" s="29">
        <v>188.7</v>
      </c>
      <c r="E1921" s="29">
        <v>1</v>
      </c>
      <c r="F1921" s="29">
        <v>188.7</v>
      </c>
      <c r="G1921" s="29">
        <v>1</v>
      </c>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c r="DY1921"/>
      <c r="DZ1921"/>
      <c r="EA1921"/>
      <c r="EB1921"/>
      <c r="EC1921"/>
      <c r="ED1921"/>
      <c r="EE1921"/>
      <c r="EF1921"/>
      <c r="EG1921"/>
      <c r="EH1921"/>
      <c r="EI1921"/>
      <c r="EJ1921"/>
      <c r="EK1921"/>
      <c r="EL1921"/>
      <c r="EM1921"/>
      <c r="EN1921"/>
      <c r="EO1921"/>
      <c r="EP1921"/>
      <c r="EQ1921"/>
      <c r="ER1921"/>
      <c r="ES1921"/>
      <c r="ET1921"/>
      <c r="EU1921"/>
      <c r="EV1921"/>
      <c r="EW1921"/>
      <c r="EX1921"/>
      <c r="EY1921"/>
      <c r="EZ1921"/>
      <c r="FA1921"/>
      <c r="FB1921"/>
      <c r="FC1921"/>
      <c r="FD1921"/>
      <c r="FE1921"/>
      <c r="FF1921"/>
      <c r="FG1921"/>
      <c r="FH1921"/>
      <c r="FI1921"/>
      <c r="FJ1921"/>
      <c r="FK1921"/>
      <c r="FL1921"/>
      <c r="FM1921"/>
      <c r="FN1921"/>
      <c r="FO1921"/>
      <c r="FP1921"/>
      <c r="FQ1921"/>
      <c r="FR1921"/>
      <c r="FS1921"/>
      <c r="FT1921"/>
      <c r="FU1921"/>
      <c r="FV1921"/>
      <c r="FW1921"/>
      <c r="FX1921"/>
      <c r="FY1921"/>
      <c r="FZ1921"/>
      <c r="GA1921"/>
      <c r="GB1921"/>
      <c r="GC1921"/>
      <c r="GD1921"/>
      <c r="GE1921"/>
      <c r="GF1921"/>
      <c r="GG1921"/>
    </row>
    <row r="1922" spans="1:189" x14ac:dyDescent="0.3">
      <c r="A1922" s="18" t="s">
        <v>3589</v>
      </c>
      <c r="B1922" s="29"/>
      <c r="C1922" s="29"/>
      <c r="D1922" s="29">
        <v>188.7</v>
      </c>
      <c r="E1922" s="29">
        <v>1</v>
      </c>
      <c r="F1922" s="29">
        <v>188.7</v>
      </c>
      <c r="G1922" s="29">
        <v>1</v>
      </c>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c r="DY1922"/>
      <c r="DZ1922"/>
      <c r="EA1922"/>
      <c r="EB1922"/>
      <c r="EC1922"/>
      <c r="ED1922"/>
      <c r="EE1922"/>
      <c r="EF1922"/>
      <c r="EG1922"/>
      <c r="EH1922"/>
      <c r="EI1922"/>
      <c r="EJ1922"/>
      <c r="EK1922"/>
      <c r="EL1922"/>
      <c r="EM1922"/>
      <c r="EN1922"/>
      <c r="EO1922"/>
      <c r="EP1922"/>
      <c r="EQ1922"/>
      <c r="ER1922"/>
      <c r="ES1922"/>
      <c r="ET1922"/>
      <c r="EU1922"/>
      <c r="EV1922"/>
      <c r="EW1922"/>
      <c r="EX1922"/>
      <c r="EY1922"/>
      <c r="EZ1922"/>
      <c r="FA1922"/>
      <c r="FB1922"/>
      <c r="FC1922"/>
      <c r="FD1922"/>
      <c r="FE1922"/>
      <c r="FF1922"/>
      <c r="FG1922"/>
      <c r="FH1922"/>
      <c r="FI1922"/>
      <c r="FJ1922"/>
      <c r="FK1922"/>
      <c r="FL1922"/>
      <c r="FM1922"/>
      <c r="FN1922"/>
      <c r="FO1922"/>
      <c r="FP1922"/>
      <c r="FQ1922"/>
      <c r="FR1922"/>
      <c r="FS1922"/>
      <c r="FT1922"/>
      <c r="FU1922"/>
      <c r="FV1922"/>
      <c r="FW1922"/>
      <c r="FX1922"/>
      <c r="FY1922"/>
      <c r="FZ1922"/>
      <c r="GA1922"/>
      <c r="GB1922"/>
      <c r="GC1922"/>
      <c r="GD1922"/>
      <c r="GE1922"/>
      <c r="GF1922"/>
      <c r="GG1922"/>
    </row>
    <row r="1923" spans="1:189" x14ac:dyDescent="0.3">
      <c r="A1923" s="18" t="s">
        <v>3609</v>
      </c>
      <c r="B1923" s="29"/>
      <c r="C1923" s="29"/>
      <c r="D1923" s="29">
        <v>188.7</v>
      </c>
      <c r="E1923" s="29">
        <v>1</v>
      </c>
      <c r="F1923" s="29">
        <v>188.7</v>
      </c>
      <c r="G1923" s="29">
        <v>1</v>
      </c>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c r="DY1923"/>
      <c r="DZ1923"/>
      <c r="EA1923"/>
      <c r="EB1923"/>
      <c r="EC1923"/>
      <c r="ED1923"/>
      <c r="EE1923"/>
      <c r="EF1923"/>
      <c r="EG1923"/>
      <c r="EH1923"/>
      <c r="EI1923"/>
      <c r="EJ1923"/>
      <c r="EK1923"/>
      <c r="EL1923"/>
      <c r="EM1923"/>
      <c r="EN1923"/>
      <c r="EO1923"/>
      <c r="EP1923"/>
      <c r="EQ1923"/>
      <c r="ER1923"/>
      <c r="ES1923"/>
      <c r="ET1923"/>
      <c r="EU1923"/>
      <c r="EV1923"/>
      <c r="EW1923"/>
      <c r="EX1923"/>
      <c r="EY1923"/>
      <c r="EZ1923"/>
      <c r="FA1923"/>
      <c r="FB1923"/>
      <c r="FC1923"/>
      <c r="FD1923"/>
      <c r="FE1923"/>
      <c r="FF1923"/>
      <c r="FG1923"/>
      <c r="FH1923"/>
      <c r="FI1923"/>
      <c r="FJ1923"/>
      <c r="FK1923"/>
      <c r="FL1923"/>
      <c r="FM1923"/>
      <c r="FN1923"/>
      <c r="FO1923"/>
      <c r="FP1923"/>
      <c r="FQ1923"/>
      <c r="FR1923"/>
      <c r="FS1923"/>
      <c r="FT1923"/>
      <c r="FU1923"/>
      <c r="FV1923"/>
      <c r="FW1923"/>
      <c r="FX1923"/>
      <c r="FY1923"/>
      <c r="FZ1923"/>
      <c r="GA1923"/>
      <c r="GB1923"/>
      <c r="GC1923"/>
      <c r="GD1923"/>
      <c r="GE1923"/>
      <c r="GF1923"/>
      <c r="GG1923"/>
    </row>
    <row r="1924" spans="1:189" x14ac:dyDescent="0.3">
      <c r="A1924" s="18" t="s">
        <v>3073</v>
      </c>
      <c r="B1924" s="29"/>
      <c r="C1924" s="29"/>
      <c r="D1924" s="29">
        <v>188.7</v>
      </c>
      <c r="E1924" s="29">
        <v>1</v>
      </c>
      <c r="F1924" s="29">
        <v>188.7</v>
      </c>
      <c r="G1924" s="29">
        <v>1</v>
      </c>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c r="DY1924"/>
      <c r="DZ1924"/>
      <c r="EA1924"/>
      <c r="EB1924"/>
      <c r="EC1924"/>
      <c r="ED1924"/>
      <c r="EE1924"/>
      <c r="EF1924"/>
      <c r="EG1924"/>
      <c r="EH1924"/>
      <c r="EI1924"/>
      <c r="EJ1924"/>
      <c r="EK1924"/>
      <c r="EL1924"/>
      <c r="EM1924"/>
      <c r="EN1924"/>
      <c r="EO1924"/>
      <c r="EP1924"/>
      <c r="EQ1924"/>
      <c r="ER1924"/>
      <c r="ES1924"/>
      <c r="ET1924"/>
      <c r="EU1924"/>
      <c r="EV1924"/>
      <c r="EW1924"/>
      <c r="EX1924"/>
      <c r="EY1924"/>
      <c r="EZ1924"/>
      <c r="FA1924"/>
      <c r="FB1924"/>
      <c r="FC1924"/>
      <c r="FD1924"/>
      <c r="FE1924"/>
      <c r="FF1924"/>
      <c r="FG1924"/>
      <c r="FH1924"/>
      <c r="FI1924"/>
      <c r="FJ1924"/>
      <c r="FK1924"/>
      <c r="FL1924"/>
      <c r="FM1924"/>
      <c r="FN1924"/>
      <c r="FO1924"/>
      <c r="FP1924"/>
      <c r="FQ1924"/>
      <c r="FR1924"/>
      <c r="FS1924"/>
      <c r="FT1924"/>
      <c r="FU1924"/>
      <c r="FV1924"/>
      <c r="FW1924"/>
      <c r="FX1924"/>
      <c r="FY1924"/>
      <c r="FZ1924"/>
      <c r="GA1924"/>
      <c r="GB1924"/>
      <c r="GC1924"/>
      <c r="GD1924"/>
      <c r="GE1924"/>
      <c r="GF1924"/>
      <c r="GG1924"/>
    </row>
    <row r="1925" spans="1:189" x14ac:dyDescent="0.3">
      <c r="A1925" s="18" t="s">
        <v>3057</v>
      </c>
      <c r="B1925" s="29"/>
      <c r="C1925" s="29"/>
      <c r="D1925" s="29">
        <v>188.7</v>
      </c>
      <c r="E1925" s="29">
        <v>1</v>
      </c>
      <c r="F1925" s="29">
        <v>188.7</v>
      </c>
      <c r="G1925" s="29">
        <v>1</v>
      </c>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c r="DY1925"/>
      <c r="DZ1925"/>
      <c r="EA1925"/>
      <c r="EB1925"/>
      <c r="EC1925"/>
      <c r="ED1925"/>
      <c r="EE1925"/>
      <c r="EF1925"/>
      <c r="EG1925"/>
      <c r="EH1925"/>
      <c r="EI1925"/>
      <c r="EJ1925"/>
      <c r="EK1925"/>
      <c r="EL1925"/>
      <c r="EM1925"/>
      <c r="EN1925"/>
      <c r="EO1925"/>
      <c r="EP1925"/>
      <c r="EQ1925"/>
      <c r="ER1925"/>
      <c r="ES1925"/>
      <c r="ET1925"/>
      <c r="EU1925"/>
      <c r="EV1925"/>
      <c r="EW1925"/>
      <c r="EX1925"/>
      <c r="EY1925"/>
      <c r="EZ1925"/>
      <c r="FA1925"/>
      <c r="FB1925"/>
      <c r="FC1925"/>
      <c r="FD1925"/>
      <c r="FE1925"/>
      <c r="FF1925"/>
      <c r="FG1925"/>
      <c r="FH1925"/>
      <c r="FI1925"/>
      <c r="FJ1925"/>
      <c r="FK1925"/>
      <c r="FL1925"/>
      <c r="FM1925"/>
      <c r="FN1925"/>
      <c r="FO1925"/>
      <c r="FP1925"/>
      <c r="FQ1925"/>
      <c r="FR1925"/>
      <c r="FS1925"/>
      <c r="FT1925"/>
      <c r="FU1925"/>
      <c r="FV1925"/>
      <c r="FW1925"/>
      <c r="FX1925"/>
      <c r="FY1925"/>
      <c r="FZ1925"/>
      <c r="GA1925"/>
      <c r="GB1925"/>
      <c r="GC1925"/>
      <c r="GD1925"/>
      <c r="GE1925"/>
      <c r="GF1925"/>
      <c r="GG1925"/>
    </row>
    <row r="1926" spans="1:189" x14ac:dyDescent="0.3">
      <c r="A1926" s="18" t="s">
        <v>1928</v>
      </c>
      <c r="B1926" s="29">
        <v>188.7</v>
      </c>
      <c r="C1926" s="29">
        <v>1</v>
      </c>
      <c r="D1926" s="29"/>
      <c r="E1926" s="29"/>
      <c r="F1926" s="29">
        <v>188.7</v>
      </c>
      <c r="G1926" s="29">
        <v>1</v>
      </c>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c r="DY1926"/>
      <c r="DZ1926"/>
      <c r="EA1926"/>
      <c r="EB1926"/>
      <c r="EC1926"/>
      <c r="ED1926"/>
      <c r="EE1926"/>
      <c r="EF1926"/>
      <c r="EG1926"/>
      <c r="EH1926"/>
      <c r="EI1926"/>
      <c r="EJ1926"/>
      <c r="EK1926"/>
      <c r="EL1926"/>
      <c r="EM1926"/>
      <c r="EN1926"/>
      <c r="EO1926"/>
      <c r="EP1926"/>
      <c r="EQ1926"/>
      <c r="ER1926"/>
      <c r="ES1926"/>
      <c r="ET1926"/>
      <c r="EU1926"/>
      <c r="EV1926"/>
      <c r="EW1926"/>
      <c r="EX1926"/>
      <c r="EY1926"/>
      <c r="EZ1926"/>
      <c r="FA1926"/>
      <c r="FB1926"/>
      <c r="FC1926"/>
      <c r="FD1926"/>
      <c r="FE1926"/>
      <c r="FF1926"/>
      <c r="FG1926"/>
      <c r="FH1926"/>
      <c r="FI1926"/>
      <c r="FJ1926"/>
      <c r="FK1926"/>
      <c r="FL1926"/>
      <c r="FM1926"/>
      <c r="FN1926"/>
      <c r="FO1926"/>
      <c r="FP1926"/>
      <c r="FQ1926"/>
      <c r="FR1926"/>
      <c r="FS1926"/>
      <c r="FT1926"/>
      <c r="FU1926"/>
      <c r="FV1926"/>
      <c r="FW1926"/>
      <c r="FX1926"/>
      <c r="FY1926"/>
      <c r="FZ1926"/>
      <c r="GA1926"/>
      <c r="GB1926"/>
      <c r="GC1926"/>
      <c r="GD1926"/>
      <c r="GE1926"/>
      <c r="GF1926"/>
      <c r="GG1926"/>
    </row>
    <row r="1927" spans="1:189" x14ac:dyDescent="0.3">
      <c r="A1927" s="18" t="s">
        <v>2586</v>
      </c>
      <c r="B1927" s="29"/>
      <c r="C1927" s="29"/>
      <c r="D1927" s="29">
        <v>188.7</v>
      </c>
      <c r="E1927" s="29">
        <v>1</v>
      </c>
      <c r="F1927" s="29">
        <v>188.7</v>
      </c>
      <c r="G1927" s="29">
        <v>1</v>
      </c>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c r="DY1927"/>
      <c r="DZ1927"/>
      <c r="EA1927"/>
      <c r="EB1927"/>
      <c r="EC1927"/>
      <c r="ED1927"/>
      <c r="EE1927"/>
      <c r="EF1927"/>
      <c r="EG1927"/>
      <c r="EH1927"/>
      <c r="EI1927"/>
      <c r="EJ1927"/>
      <c r="EK1927"/>
      <c r="EL1927"/>
      <c r="EM1927"/>
      <c r="EN1927"/>
      <c r="EO1927"/>
      <c r="EP1927"/>
      <c r="EQ1927"/>
      <c r="ER1927"/>
      <c r="ES1927"/>
      <c r="ET1927"/>
      <c r="EU1927"/>
      <c r="EV1927"/>
      <c r="EW1927"/>
      <c r="EX1927"/>
      <c r="EY1927"/>
      <c r="EZ1927"/>
      <c r="FA1927"/>
      <c r="FB1927"/>
      <c r="FC1927"/>
      <c r="FD1927"/>
      <c r="FE1927"/>
      <c r="FF1927"/>
      <c r="FG1927"/>
      <c r="FH1927"/>
      <c r="FI1927"/>
      <c r="FJ1927"/>
      <c r="FK1927"/>
      <c r="FL1927"/>
      <c r="FM1927"/>
      <c r="FN1927"/>
      <c r="FO1927"/>
      <c r="FP1927"/>
      <c r="FQ1927"/>
      <c r="FR1927"/>
      <c r="FS1927"/>
      <c r="FT1927"/>
      <c r="FU1927"/>
      <c r="FV1927"/>
      <c r="FW1927"/>
      <c r="FX1927"/>
      <c r="FY1927"/>
      <c r="FZ1927"/>
      <c r="GA1927"/>
      <c r="GB1927"/>
      <c r="GC1927"/>
      <c r="GD1927"/>
      <c r="GE1927"/>
      <c r="GF1927"/>
      <c r="GG1927"/>
    </row>
    <row r="1928" spans="1:189" x14ac:dyDescent="0.3">
      <c r="A1928" s="18" t="s">
        <v>4033</v>
      </c>
      <c r="B1928" s="29"/>
      <c r="C1928" s="29"/>
      <c r="D1928" s="29">
        <v>188.7</v>
      </c>
      <c r="E1928" s="29">
        <v>1</v>
      </c>
      <c r="F1928" s="29">
        <v>188.7</v>
      </c>
      <c r="G1928" s="29">
        <v>1</v>
      </c>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c r="DY1928"/>
      <c r="DZ1928"/>
      <c r="EA1928"/>
      <c r="EB1928"/>
      <c r="EC1928"/>
      <c r="ED1928"/>
      <c r="EE1928"/>
      <c r="EF1928"/>
      <c r="EG1928"/>
      <c r="EH1928"/>
      <c r="EI1928"/>
      <c r="EJ1928"/>
      <c r="EK1928"/>
      <c r="EL1928"/>
      <c r="EM1928"/>
      <c r="EN1928"/>
      <c r="EO1928"/>
      <c r="EP1928"/>
      <c r="EQ1928"/>
      <c r="ER1928"/>
      <c r="ES1928"/>
      <c r="ET1928"/>
      <c r="EU1928"/>
      <c r="EV1928"/>
      <c r="EW1928"/>
      <c r="EX1928"/>
      <c r="EY1928"/>
      <c r="EZ1928"/>
      <c r="FA1928"/>
      <c r="FB1928"/>
      <c r="FC1928"/>
      <c r="FD1928"/>
      <c r="FE1928"/>
      <c r="FF1928"/>
      <c r="FG1928"/>
      <c r="FH1928"/>
      <c r="FI1928"/>
      <c r="FJ1928"/>
      <c r="FK1928"/>
      <c r="FL1928"/>
      <c r="FM1928"/>
      <c r="FN1928"/>
      <c r="FO1928"/>
      <c r="FP1928"/>
      <c r="FQ1928"/>
      <c r="FR1928"/>
      <c r="FS1928"/>
      <c r="FT1928"/>
      <c r="FU1928"/>
      <c r="FV1928"/>
      <c r="FW1928"/>
      <c r="FX1928"/>
      <c r="FY1928"/>
      <c r="FZ1928"/>
      <c r="GA1928"/>
      <c r="GB1928"/>
      <c r="GC1928"/>
      <c r="GD1928"/>
      <c r="GE1928"/>
      <c r="GF1928"/>
      <c r="GG1928"/>
    </row>
    <row r="1929" spans="1:189" x14ac:dyDescent="0.3">
      <c r="A1929" s="18" t="s">
        <v>4065</v>
      </c>
      <c r="B1929" s="29"/>
      <c r="C1929" s="29"/>
      <c r="D1929" s="29">
        <v>188.7</v>
      </c>
      <c r="E1929" s="29">
        <v>1</v>
      </c>
      <c r="F1929" s="29">
        <v>188.7</v>
      </c>
      <c r="G1929" s="29">
        <v>1</v>
      </c>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c r="DY1929"/>
      <c r="DZ1929"/>
      <c r="EA1929"/>
      <c r="EB1929"/>
      <c r="EC1929"/>
      <c r="ED1929"/>
      <c r="EE1929"/>
      <c r="EF1929"/>
      <c r="EG1929"/>
      <c r="EH1929"/>
      <c r="EI1929"/>
      <c r="EJ1929"/>
      <c r="EK1929"/>
      <c r="EL1929"/>
      <c r="EM1929"/>
      <c r="EN1929"/>
      <c r="EO1929"/>
      <c r="EP1929"/>
      <c r="EQ1929"/>
      <c r="ER1929"/>
      <c r="ES1929"/>
      <c r="ET1929"/>
      <c r="EU1929"/>
      <c r="EV1929"/>
      <c r="EW1929"/>
      <c r="EX1929"/>
      <c r="EY1929"/>
      <c r="EZ1929"/>
      <c r="FA1929"/>
      <c r="FB1929"/>
      <c r="FC1929"/>
      <c r="FD1929"/>
      <c r="FE1929"/>
      <c r="FF1929"/>
      <c r="FG1929"/>
      <c r="FH1929"/>
      <c r="FI1929"/>
      <c r="FJ1929"/>
      <c r="FK1929"/>
      <c r="FL1929"/>
      <c r="FM1929"/>
      <c r="FN1929"/>
      <c r="FO1929"/>
      <c r="FP1929"/>
      <c r="FQ1929"/>
      <c r="FR1929"/>
      <c r="FS1929"/>
      <c r="FT1929"/>
      <c r="FU1929"/>
      <c r="FV1929"/>
      <c r="FW1929"/>
      <c r="FX1929"/>
      <c r="FY1929"/>
      <c r="FZ1929"/>
      <c r="GA1929"/>
      <c r="GB1929"/>
      <c r="GC1929"/>
      <c r="GD1929"/>
      <c r="GE1929"/>
      <c r="GF1929"/>
      <c r="GG1929"/>
    </row>
    <row r="1930" spans="1:189" x14ac:dyDescent="0.3">
      <c r="A1930" s="18" t="s">
        <v>2669</v>
      </c>
      <c r="B1930" s="29"/>
      <c r="C1930" s="29"/>
      <c r="D1930" s="29">
        <v>188.7</v>
      </c>
      <c r="E1930" s="29">
        <v>1</v>
      </c>
      <c r="F1930" s="29">
        <v>188.7</v>
      </c>
      <c r="G1930" s="29">
        <v>1</v>
      </c>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c r="DY1930"/>
      <c r="DZ1930"/>
      <c r="EA1930"/>
      <c r="EB1930"/>
      <c r="EC1930"/>
      <c r="ED1930"/>
      <c r="EE1930"/>
      <c r="EF1930"/>
      <c r="EG1930"/>
      <c r="EH1930"/>
      <c r="EI1930"/>
      <c r="EJ1930"/>
      <c r="EK1930"/>
      <c r="EL1930"/>
      <c r="EM1930"/>
      <c r="EN1930"/>
      <c r="EO1930"/>
      <c r="EP1930"/>
      <c r="EQ1930"/>
      <c r="ER1930"/>
      <c r="ES1930"/>
      <c r="ET1930"/>
      <c r="EU1930"/>
      <c r="EV1930"/>
      <c r="EW1930"/>
      <c r="EX1930"/>
      <c r="EY1930"/>
      <c r="EZ1930"/>
      <c r="FA1930"/>
      <c r="FB1930"/>
      <c r="FC1930"/>
      <c r="FD1930"/>
      <c r="FE1930"/>
      <c r="FF1930"/>
      <c r="FG1930"/>
      <c r="FH1930"/>
      <c r="FI1930"/>
      <c r="FJ1930"/>
      <c r="FK1930"/>
      <c r="FL1930"/>
      <c r="FM1930"/>
      <c r="FN1930"/>
      <c r="FO1930"/>
      <c r="FP1930"/>
      <c r="FQ1930"/>
      <c r="FR1930"/>
      <c r="FS1930"/>
      <c r="FT1930"/>
      <c r="FU1930"/>
      <c r="FV1930"/>
      <c r="FW1930"/>
      <c r="FX1930"/>
      <c r="FY1930"/>
      <c r="FZ1930"/>
      <c r="GA1930"/>
      <c r="GB1930"/>
      <c r="GC1930"/>
      <c r="GD1930"/>
      <c r="GE1930"/>
      <c r="GF1930"/>
      <c r="GG1930"/>
    </row>
    <row r="1931" spans="1:189" x14ac:dyDescent="0.3">
      <c r="A1931" s="18" t="s">
        <v>2636</v>
      </c>
      <c r="B1931" s="29"/>
      <c r="C1931" s="29"/>
      <c r="D1931" s="29">
        <v>188.7</v>
      </c>
      <c r="E1931" s="29">
        <v>1</v>
      </c>
      <c r="F1931" s="29">
        <v>188.7</v>
      </c>
      <c r="G1931" s="29">
        <v>1</v>
      </c>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c r="DY1931"/>
      <c r="DZ1931"/>
      <c r="EA1931"/>
      <c r="EB1931"/>
      <c r="EC1931"/>
      <c r="ED1931"/>
      <c r="EE1931"/>
      <c r="EF1931"/>
      <c r="EG1931"/>
      <c r="EH1931"/>
      <c r="EI1931"/>
      <c r="EJ1931"/>
      <c r="EK1931"/>
      <c r="EL1931"/>
      <c r="EM1931"/>
      <c r="EN1931"/>
      <c r="EO1931"/>
      <c r="EP1931"/>
      <c r="EQ1931"/>
      <c r="ER1931"/>
      <c r="ES1931"/>
      <c r="ET1931"/>
      <c r="EU1931"/>
      <c r="EV1931"/>
      <c r="EW1931"/>
      <c r="EX1931"/>
      <c r="EY1931"/>
      <c r="EZ1931"/>
      <c r="FA1931"/>
      <c r="FB1931"/>
      <c r="FC1931"/>
      <c r="FD1931"/>
      <c r="FE1931"/>
      <c r="FF1931"/>
      <c r="FG1931"/>
      <c r="FH1931"/>
      <c r="FI1931"/>
      <c r="FJ1931"/>
      <c r="FK1931"/>
      <c r="FL1931"/>
      <c r="FM1931"/>
      <c r="FN1931"/>
      <c r="FO1931"/>
      <c r="FP1931"/>
      <c r="FQ1931"/>
      <c r="FR1931"/>
      <c r="FS1931"/>
      <c r="FT1931"/>
      <c r="FU1931"/>
      <c r="FV1931"/>
      <c r="FW1931"/>
      <c r="FX1931"/>
      <c r="FY1931"/>
      <c r="FZ1931"/>
      <c r="GA1931"/>
      <c r="GB1931"/>
      <c r="GC1931"/>
      <c r="GD1931"/>
      <c r="GE1931"/>
      <c r="GF1931"/>
      <c r="GG1931"/>
    </row>
    <row r="1932" spans="1:189" x14ac:dyDescent="0.3">
      <c r="A1932" s="18" t="s">
        <v>3001</v>
      </c>
      <c r="B1932" s="29"/>
      <c r="C1932" s="29"/>
      <c r="D1932" s="29">
        <v>188.7</v>
      </c>
      <c r="E1932" s="29">
        <v>1</v>
      </c>
      <c r="F1932" s="29">
        <v>188.7</v>
      </c>
      <c r="G1932" s="29">
        <v>1</v>
      </c>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c r="DY1932"/>
      <c r="DZ1932"/>
      <c r="EA1932"/>
      <c r="EB1932"/>
      <c r="EC1932"/>
      <c r="ED1932"/>
      <c r="EE1932"/>
      <c r="EF1932"/>
      <c r="EG1932"/>
      <c r="EH1932"/>
      <c r="EI1932"/>
      <c r="EJ1932"/>
      <c r="EK1932"/>
      <c r="EL1932"/>
      <c r="EM1932"/>
      <c r="EN1932"/>
      <c r="EO1932"/>
      <c r="EP1932"/>
      <c r="EQ1932"/>
      <c r="ER1932"/>
      <c r="ES1932"/>
      <c r="ET1932"/>
      <c r="EU1932"/>
      <c r="EV1932"/>
      <c r="EW1932"/>
      <c r="EX1932"/>
      <c r="EY1932"/>
      <c r="EZ1932"/>
      <c r="FA1932"/>
      <c r="FB1932"/>
      <c r="FC1932"/>
      <c r="FD1932"/>
      <c r="FE1932"/>
      <c r="FF1932"/>
      <c r="FG1932"/>
      <c r="FH1932"/>
      <c r="FI1932"/>
      <c r="FJ1932"/>
      <c r="FK1932"/>
      <c r="FL1932"/>
      <c r="FM1932"/>
      <c r="FN1932"/>
      <c r="FO1932"/>
      <c r="FP1932"/>
      <c r="FQ1932"/>
      <c r="FR1932"/>
      <c r="FS1932"/>
      <c r="FT1932"/>
      <c r="FU1932"/>
      <c r="FV1932"/>
      <c r="FW1932"/>
      <c r="FX1932"/>
      <c r="FY1932"/>
      <c r="FZ1932"/>
      <c r="GA1932"/>
      <c r="GB1932"/>
      <c r="GC1932"/>
      <c r="GD1932"/>
      <c r="GE1932"/>
      <c r="GF1932"/>
      <c r="GG1932"/>
    </row>
    <row r="1933" spans="1:189" x14ac:dyDescent="0.3">
      <c r="A1933" s="18" t="s">
        <v>3879</v>
      </c>
      <c r="B1933" s="29"/>
      <c r="C1933" s="29"/>
      <c r="D1933" s="29">
        <v>188.7</v>
      </c>
      <c r="E1933" s="29">
        <v>1</v>
      </c>
      <c r="F1933" s="29">
        <v>188.7</v>
      </c>
      <c r="G1933" s="29">
        <v>1</v>
      </c>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c r="DY1933"/>
      <c r="DZ1933"/>
      <c r="EA1933"/>
      <c r="EB1933"/>
      <c r="EC1933"/>
      <c r="ED1933"/>
      <c r="EE1933"/>
      <c r="EF1933"/>
      <c r="EG1933"/>
      <c r="EH1933"/>
      <c r="EI1933"/>
      <c r="EJ1933"/>
      <c r="EK1933"/>
      <c r="EL1933"/>
      <c r="EM1933"/>
      <c r="EN1933"/>
      <c r="EO1933"/>
      <c r="EP1933"/>
      <c r="EQ1933"/>
      <c r="ER1933"/>
      <c r="ES1933"/>
      <c r="ET1933"/>
      <c r="EU1933"/>
      <c r="EV1933"/>
      <c r="EW1933"/>
      <c r="EX1933"/>
      <c r="EY1933"/>
      <c r="EZ1933"/>
      <c r="FA1933"/>
      <c r="FB1933"/>
      <c r="FC1933"/>
      <c r="FD1933"/>
      <c r="FE1933"/>
      <c r="FF1933"/>
      <c r="FG1933"/>
      <c r="FH1933"/>
      <c r="FI1933"/>
      <c r="FJ1933"/>
      <c r="FK1933"/>
      <c r="FL1933"/>
      <c r="FM1933"/>
      <c r="FN1933"/>
      <c r="FO1933"/>
      <c r="FP1933"/>
      <c r="FQ1933"/>
      <c r="FR1933"/>
      <c r="FS1933"/>
      <c r="FT1933"/>
      <c r="FU1933"/>
      <c r="FV1933"/>
      <c r="FW1933"/>
      <c r="FX1933"/>
      <c r="FY1933"/>
      <c r="FZ1933"/>
      <c r="GA1933"/>
      <c r="GB1933"/>
      <c r="GC1933"/>
      <c r="GD1933"/>
      <c r="GE1933"/>
      <c r="GF1933"/>
      <c r="GG1933"/>
    </row>
    <row r="1934" spans="1:189" x14ac:dyDescent="0.3">
      <c r="A1934" s="18" t="s">
        <v>3877</v>
      </c>
      <c r="B1934" s="29"/>
      <c r="C1934" s="29"/>
      <c r="D1934" s="29">
        <v>188.7</v>
      </c>
      <c r="E1934" s="29">
        <v>1</v>
      </c>
      <c r="F1934" s="29">
        <v>188.7</v>
      </c>
      <c r="G1934" s="29">
        <v>1</v>
      </c>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c r="DY1934"/>
      <c r="DZ1934"/>
      <c r="EA1934"/>
      <c r="EB1934"/>
      <c r="EC1934"/>
      <c r="ED1934"/>
      <c r="EE1934"/>
      <c r="EF1934"/>
      <c r="EG1934"/>
      <c r="EH1934"/>
      <c r="EI1934"/>
      <c r="EJ1934"/>
      <c r="EK1934"/>
      <c r="EL1934"/>
      <c r="EM1934"/>
      <c r="EN1934"/>
      <c r="EO1934"/>
      <c r="EP1934"/>
      <c r="EQ1934"/>
      <c r="ER1934"/>
      <c r="ES1934"/>
      <c r="ET1934"/>
      <c r="EU1934"/>
      <c r="EV1934"/>
      <c r="EW1934"/>
      <c r="EX1934"/>
      <c r="EY1934"/>
      <c r="EZ1934"/>
      <c r="FA1934"/>
      <c r="FB1934"/>
      <c r="FC1934"/>
      <c r="FD1934"/>
      <c r="FE1934"/>
      <c r="FF1934"/>
      <c r="FG1934"/>
      <c r="FH1934"/>
      <c r="FI1934"/>
      <c r="FJ1934"/>
      <c r="FK1934"/>
      <c r="FL1934"/>
      <c r="FM1934"/>
      <c r="FN1934"/>
      <c r="FO1934"/>
      <c r="FP1934"/>
      <c r="FQ1934"/>
      <c r="FR1934"/>
      <c r="FS1934"/>
      <c r="FT1934"/>
      <c r="FU1934"/>
      <c r="FV1934"/>
      <c r="FW1934"/>
      <c r="FX1934"/>
      <c r="FY1934"/>
      <c r="FZ1934"/>
      <c r="GA1934"/>
      <c r="GB1934"/>
      <c r="GC1934"/>
      <c r="GD1934"/>
      <c r="GE1934"/>
      <c r="GF1934"/>
      <c r="GG1934"/>
    </row>
    <row r="1935" spans="1:189" x14ac:dyDescent="0.3">
      <c r="A1935" s="18" t="s">
        <v>3807</v>
      </c>
      <c r="B1935" s="29"/>
      <c r="C1935" s="29"/>
      <c r="D1935" s="29">
        <v>188.7</v>
      </c>
      <c r="E1935" s="29">
        <v>1</v>
      </c>
      <c r="F1935" s="29">
        <v>188.7</v>
      </c>
      <c r="G1935" s="29">
        <v>1</v>
      </c>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c r="DY1935"/>
      <c r="DZ1935"/>
      <c r="EA1935"/>
      <c r="EB1935"/>
      <c r="EC1935"/>
      <c r="ED1935"/>
      <c r="EE1935"/>
      <c r="EF1935"/>
      <c r="EG1935"/>
      <c r="EH1935"/>
      <c r="EI1935"/>
      <c r="EJ1935"/>
      <c r="EK1935"/>
      <c r="EL1935"/>
      <c r="EM1935"/>
      <c r="EN1935"/>
      <c r="EO1935"/>
      <c r="EP1935"/>
      <c r="EQ1935"/>
      <c r="ER1935"/>
      <c r="ES1935"/>
      <c r="ET1935"/>
      <c r="EU1935"/>
      <c r="EV1935"/>
      <c r="EW1935"/>
      <c r="EX1935"/>
      <c r="EY1935"/>
      <c r="EZ1935"/>
      <c r="FA1935"/>
      <c r="FB1935"/>
      <c r="FC1935"/>
      <c r="FD1935"/>
      <c r="FE1935"/>
      <c r="FF1935"/>
      <c r="FG1935"/>
      <c r="FH1935"/>
      <c r="FI1935"/>
      <c r="FJ1935"/>
      <c r="FK1935"/>
      <c r="FL1935"/>
      <c r="FM1935"/>
      <c r="FN1935"/>
      <c r="FO1935"/>
      <c r="FP1935"/>
      <c r="FQ1935"/>
      <c r="FR1935"/>
      <c r="FS1935"/>
      <c r="FT1935"/>
      <c r="FU1935"/>
      <c r="FV1935"/>
      <c r="FW1935"/>
      <c r="FX1935"/>
      <c r="FY1935"/>
      <c r="FZ1935"/>
      <c r="GA1935"/>
      <c r="GB1935"/>
      <c r="GC1935"/>
      <c r="GD1935"/>
      <c r="GE1935"/>
      <c r="GF1935"/>
      <c r="GG1935"/>
    </row>
    <row r="1936" spans="1:189" x14ac:dyDescent="0.3">
      <c r="A1936" s="18" t="s">
        <v>3859</v>
      </c>
      <c r="B1936" s="29"/>
      <c r="C1936" s="29"/>
      <c r="D1936" s="29">
        <v>188.7</v>
      </c>
      <c r="E1936" s="29">
        <v>1</v>
      </c>
      <c r="F1936" s="29">
        <v>188.7</v>
      </c>
      <c r="G1936" s="29">
        <v>1</v>
      </c>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c r="DY1936"/>
      <c r="DZ1936"/>
      <c r="EA1936"/>
      <c r="EB1936"/>
      <c r="EC1936"/>
      <c r="ED1936"/>
      <c r="EE1936"/>
      <c r="EF1936"/>
      <c r="EG1936"/>
      <c r="EH1936"/>
      <c r="EI1936"/>
      <c r="EJ1936"/>
      <c r="EK1936"/>
      <c r="EL1936"/>
      <c r="EM1936"/>
      <c r="EN1936"/>
      <c r="EO1936"/>
      <c r="EP1936"/>
      <c r="EQ1936"/>
      <c r="ER1936"/>
      <c r="ES1936"/>
      <c r="ET1936"/>
      <c r="EU1936"/>
      <c r="EV1936"/>
      <c r="EW1936"/>
      <c r="EX1936"/>
      <c r="EY1936"/>
      <c r="EZ1936"/>
      <c r="FA1936"/>
      <c r="FB1936"/>
      <c r="FC1936"/>
      <c r="FD1936"/>
      <c r="FE1936"/>
      <c r="FF1936"/>
      <c r="FG1936"/>
      <c r="FH1936"/>
      <c r="FI1936"/>
      <c r="FJ1936"/>
      <c r="FK1936"/>
      <c r="FL1936"/>
      <c r="FM1936"/>
      <c r="FN1936"/>
      <c r="FO1936"/>
      <c r="FP1936"/>
      <c r="FQ1936"/>
      <c r="FR1936"/>
      <c r="FS1936"/>
      <c r="FT1936"/>
      <c r="FU1936"/>
      <c r="FV1936"/>
      <c r="FW1936"/>
      <c r="FX1936"/>
      <c r="FY1936"/>
      <c r="FZ1936"/>
      <c r="GA1936"/>
      <c r="GB1936"/>
      <c r="GC1936"/>
      <c r="GD1936"/>
      <c r="GE1936"/>
      <c r="GF1936"/>
      <c r="GG1936"/>
    </row>
    <row r="1937" spans="1:189" x14ac:dyDescent="0.3">
      <c r="A1937" s="18" t="s">
        <v>2967</v>
      </c>
      <c r="B1937" s="29"/>
      <c r="C1937" s="29"/>
      <c r="D1937" s="29">
        <v>188.7</v>
      </c>
      <c r="E1937" s="29">
        <v>1</v>
      </c>
      <c r="F1937" s="29">
        <v>188.7</v>
      </c>
      <c r="G1937" s="29">
        <v>1</v>
      </c>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c r="DY1937"/>
      <c r="DZ1937"/>
      <c r="EA1937"/>
      <c r="EB1937"/>
      <c r="EC1937"/>
      <c r="ED1937"/>
      <c r="EE1937"/>
      <c r="EF1937"/>
      <c r="EG1937"/>
      <c r="EH1937"/>
      <c r="EI1937"/>
      <c r="EJ1937"/>
      <c r="EK1937"/>
      <c r="EL1937"/>
      <c r="EM1937"/>
      <c r="EN1937"/>
      <c r="EO1937"/>
      <c r="EP1937"/>
      <c r="EQ1937"/>
      <c r="ER1937"/>
      <c r="ES1937"/>
      <c r="ET1937"/>
      <c r="EU1937"/>
      <c r="EV1937"/>
      <c r="EW1937"/>
      <c r="EX1937"/>
      <c r="EY1937"/>
      <c r="EZ1937"/>
      <c r="FA1937"/>
      <c r="FB1937"/>
      <c r="FC1937"/>
      <c r="FD1937"/>
      <c r="FE1937"/>
      <c r="FF1937"/>
      <c r="FG1937"/>
      <c r="FH1937"/>
      <c r="FI1937"/>
      <c r="FJ1937"/>
      <c r="FK1937"/>
      <c r="FL1937"/>
      <c r="FM1937"/>
      <c r="FN1937"/>
      <c r="FO1937"/>
      <c r="FP1937"/>
      <c r="FQ1937"/>
      <c r="FR1937"/>
      <c r="FS1937"/>
      <c r="FT1937"/>
      <c r="FU1937"/>
      <c r="FV1937"/>
      <c r="FW1937"/>
      <c r="FX1937"/>
      <c r="FY1937"/>
      <c r="FZ1937"/>
      <c r="GA1937"/>
      <c r="GB1937"/>
      <c r="GC1937"/>
      <c r="GD1937"/>
      <c r="GE1937"/>
      <c r="GF1937"/>
      <c r="GG1937"/>
    </row>
    <row r="1938" spans="1:189" x14ac:dyDescent="0.3">
      <c r="A1938" s="18" t="s">
        <v>1312</v>
      </c>
      <c r="B1938" s="29">
        <v>188.7</v>
      </c>
      <c r="C1938" s="29">
        <v>1</v>
      </c>
      <c r="D1938" s="29"/>
      <c r="E1938" s="29"/>
      <c r="F1938" s="29">
        <v>188.7</v>
      </c>
      <c r="G1938" s="29">
        <v>1</v>
      </c>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c r="DY1938"/>
      <c r="DZ1938"/>
      <c r="EA1938"/>
      <c r="EB1938"/>
      <c r="EC1938"/>
      <c r="ED1938"/>
      <c r="EE1938"/>
      <c r="EF1938"/>
      <c r="EG1938"/>
      <c r="EH1938"/>
      <c r="EI1938"/>
      <c r="EJ1938"/>
      <c r="EK1938"/>
      <c r="EL1938"/>
      <c r="EM1938"/>
      <c r="EN1938"/>
      <c r="EO1938"/>
      <c r="EP1938"/>
      <c r="EQ1938"/>
      <c r="ER1938"/>
      <c r="ES1938"/>
      <c r="ET1938"/>
      <c r="EU1938"/>
      <c r="EV1938"/>
      <c r="EW1938"/>
      <c r="EX1938"/>
      <c r="EY1938"/>
      <c r="EZ1938"/>
      <c r="FA1938"/>
      <c r="FB1938"/>
      <c r="FC1938"/>
      <c r="FD1938"/>
      <c r="FE1938"/>
      <c r="FF1938"/>
      <c r="FG1938"/>
      <c r="FH1938"/>
      <c r="FI1938"/>
      <c r="FJ1938"/>
      <c r="FK1938"/>
      <c r="FL1938"/>
      <c r="FM1938"/>
      <c r="FN1938"/>
      <c r="FO1938"/>
      <c r="FP1938"/>
      <c r="FQ1938"/>
      <c r="FR1938"/>
      <c r="FS1938"/>
      <c r="FT1938"/>
      <c r="FU1938"/>
      <c r="FV1938"/>
      <c r="FW1938"/>
      <c r="FX1938"/>
      <c r="FY1938"/>
      <c r="FZ1938"/>
      <c r="GA1938"/>
      <c r="GB1938"/>
      <c r="GC1938"/>
      <c r="GD1938"/>
      <c r="GE1938"/>
      <c r="GF1938"/>
      <c r="GG1938"/>
    </row>
    <row r="1939" spans="1:189" x14ac:dyDescent="0.3">
      <c r="A1939" s="18" t="s">
        <v>1326</v>
      </c>
      <c r="B1939" s="29">
        <v>188.7</v>
      </c>
      <c r="C1939" s="29">
        <v>1</v>
      </c>
      <c r="D1939" s="29"/>
      <c r="E1939" s="29"/>
      <c r="F1939" s="29">
        <v>188.7</v>
      </c>
      <c r="G1939" s="29">
        <v>1</v>
      </c>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c r="DY1939"/>
      <c r="DZ1939"/>
      <c r="EA1939"/>
      <c r="EB1939"/>
      <c r="EC1939"/>
      <c r="ED1939"/>
      <c r="EE1939"/>
      <c r="EF1939"/>
      <c r="EG1939"/>
      <c r="EH1939"/>
      <c r="EI1939"/>
      <c r="EJ1939"/>
      <c r="EK1939"/>
      <c r="EL1939"/>
      <c r="EM1939"/>
      <c r="EN1939"/>
      <c r="EO1939"/>
      <c r="EP1939"/>
      <c r="EQ1939"/>
      <c r="ER1939"/>
      <c r="ES1939"/>
      <c r="ET1939"/>
      <c r="EU1939"/>
      <c r="EV1939"/>
      <c r="EW1939"/>
      <c r="EX1939"/>
      <c r="EY1939"/>
      <c r="EZ1939"/>
      <c r="FA1939"/>
      <c r="FB1939"/>
      <c r="FC1939"/>
      <c r="FD1939"/>
      <c r="FE1939"/>
      <c r="FF1939"/>
      <c r="FG1939"/>
      <c r="FH1939"/>
      <c r="FI1939"/>
      <c r="FJ1939"/>
      <c r="FK1939"/>
      <c r="FL1939"/>
      <c r="FM1939"/>
      <c r="FN1939"/>
      <c r="FO1939"/>
      <c r="FP1939"/>
      <c r="FQ1939"/>
      <c r="FR1939"/>
      <c r="FS1939"/>
      <c r="FT1939"/>
      <c r="FU1939"/>
      <c r="FV1939"/>
      <c r="FW1939"/>
      <c r="FX1939"/>
      <c r="FY1939"/>
      <c r="FZ1939"/>
      <c r="GA1939"/>
      <c r="GB1939"/>
      <c r="GC1939"/>
      <c r="GD1939"/>
      <c r="GE1939"/>
      <c r="GF1939"/>
      <c r="GG1939"/>
    </row>
    <row r="1940" spans="1:189" x14ac:dyDescent="0.3">
      <c r="A1940" s="18" t="s">
        <v>1622</v>
      </c>
      <c r="B1940" s="29">
        <v>188.7</v>
      </c>
      <c r="C1940" s="29">
        <v>1</v>
      </c>
      <c r="D1940" s="29"/>
      <c r="E1940" s="29"/>
      <c r="F1940" s="29">
        <v>188.7</v>
      </c>
      <c r="G1940" s="29">
        <v>1</v>
      </c>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c r="DY1940"/>
      <c r="DZ1940"/>
      <c r="EA1940"/>
      <c r="EB1940"/>
      <c r="EC1940"/>
      <c r="ED1940"/>
      <c r="EE1940"/>
      <c r="EF1940"/>
      <c r="EG1940"/>
      <c r="EH1940"/>
      <c r="EI1940"/>
      <c r="EJ1940"/>
      <c r="EK1940"/>
      <c r="EL1940"/>
      <c r="EM1940"/>
      <c r="EN1940"/>
      <c r="EO1940"/>
      <c r="EP1940"/>
      <c r="EQ1940"/>
      <c r="ER1940"/>
      <c r="ES1940"/>
      <c r="ET1940"/>
      <c r="EU1940"/>
      <c r="EV1940"/>
      <c r="EW1940"/>
      <c r="EX1940"/>
      <c r="EY1940"/>
      <c r="EZ1940"/>
      <c r="FA1940"/>
      <c r="FB1940"/>
      <c r="FC1940"/>
      <c r="FD1940"/>
      <c r="FE1940"/>
      <c r="FF1940"/>
      <c r="FG1940"/>
      <c r="FH1940"/>
      <c r="FI1940"/>
      <c r="FJ1940"/>
      <c r="FK1940"/>
      <c r="FL1940"/>
      <c r="FM1940"/>
      <c r="FN1940"/>
      <c r="FO1940"/>
      <c r="FP1940"/>
      <c r="FQ1940"/>
      <c r="FR1940"/>
      <c r="FS1940"/>
      <c r="FT1940"/>
      <c r="FU1940"/>
      <c r="FV1940"/>
      <c r="FW1940"/>
      <c r="FX1940"/>
      <c r="FY1940"/>
      <c r="FZ1940"/>
      <c r="GA1940"/>
      <c r="GB1940"/>
      <c r="GC1940"/>
      <c r="GD1940"/>
      <c r="GE1940"/>
      <c r="GF1940"/>
      <c r="GG1940"/>
    </row>
    <row r="1941" spans="1:189" x14ac:dyDescent="0.3">
      <c r="A1941" s="18" t="s">
        <v>1276</v>
      </c>
      <c r="B1941" s="29">
        <v>188.7</v>
      </c>
      <c r="C1941" s="29">
        <v>1</v>
      </c>
      <c r="D1941" s="29"/>
      <c r="E1941" s="29"/>
      <c r="F1941" s="29">
        <v>188.7</v>
      </c>
      <c r="G1941" s="29">
        <v>1</v>
      </c>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c r="DY1941"/>
      <c r="DZ1941"/>
      <c r="EA1941"/>
      <c r="EB1941"/>
      <c r="EC1941"/>
      <c r="ED1941"/>
      <c r="EE1941"/>
      <c r="EF1941"/>
      <c r="EG1941"/>
      <c r="EH1941"/>
      <c r="EI1941"/>
      <c r="EJ1941"/>
      <c r="EK1941"/>
      <c r="EL1941"/>
      <c r="EM1941"/>
      <c r="EN1941"/>
      <c r="EO1941"/>
      <c r="EP1941"/>
      <c r="EQ1941"/>
      <c r="ER1941"/>
      <c r="ES1941"/>
      <c r="ET1941"/>
      <c r="EU1941"/>
      <c r="EV1941"/>
      <c r="EW1941"/>
      <c r="EX1941"/>
      <c r="EY1941"/>
      <c r="EZ1941"/>
      <c r="FA1941"/>
      <c r="FB1941"/>
      <c r="FC1941"/>
      <c r="FD1941"/>
      <c r="FE1941"/>
      <c r="FF1941"/>
      <c r="FG1941"/>
      <c r="FH1941"/>
      <c r="FI1941"/>
      <c r="FJ1941"/>
      <c r="FK1941"/>
      <c r="FL1941"/>
      <c r="FM1941"/>
      <c r="FN1941"/>
      <c r="FO1941"/>
      <c r="FP1941"/>
      <c r="FQ1941"/>
      <c r="FR1941"/>
      <c r="FS1941"/>
      <c r="FT1941"/>
      <c r="FU1941"/>
      <c r="FV1941"/>
      <c r="FW1941"/>
      <c r="FX1941"/>
      <c r="FY1941"/>
      <c r="FZ1941"/>
      <c r="GA1941"/>
      <c r="GB1941"/>
      <c r="GC1941"/>
      <c r="GD1941"/>
      <c r="GE1941"/>
      <c r="GF1941"/>
      <c r="GG1941"/>
    </row>
    <row r="1942" spans="1:189" x14ac:dyDescent="0.3">
      <c r="A1942" s="18" t="s">
        <v>3493</v>
      </c>
      <c r="B1942" s="29"/>
      <c r="C1942" s="29"/>
      <c r="D1942" s="29">
        <v>188.7</v>
      </c>
      <c r="E1942" s="29">
        <v>1</v>
      </c>
      <c r="F1942" s="29">
        <v>188.7</v>
      </c>
      <c r="G1942" s="29">
        <v>1</v>
      </c>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c r="DY1942"/>
      <c r="DZ1942"/>
      <c r="EA1942"/>
      <c r="EB1942"/>
      <c r="EC1942"/>
      <c r="ED1942"/>
      <c r="EE1942"/>
      <c r="EF1942"/>
      <c r="EG1942"/>
      <c r="EH1942"/>
      <c r="EI1942"/>
      <c r="EJ1942"/>
      <c r="EK1942"/>
      <c r="EL1942"/>
      <c r="EM1942"/>
      <c r="EN1942"/>
      <c r="EO1942"/>
      <c r="EP1942"/>
      <c r="EQ1942"/>
      <c r="ER1942"/>
      <c r="ES1942"/>
      <c r="ET1942"/>
      <c r="EU1942"/>
      <c r="EV1942"/>
      <c r="EW1942"/>
      <c r="EX1942"/>
      <c r="EY1942"/>
      <c r="EZ1942"/>
      <c r="FA1942"/>
      <c r="FB1942"/>
      <c r="FC1942"/>
      <c r="FD1942"/>
      <c r="FE1942"/>
      <c r="FF1942"/>
      <c r="FG1942"/>
      <c r="FH1942"/>
      <c r="FI1942"/>
      <c r="FJ1942"/>
      <c r="FK1942"/>
      <c r="FL1942"/>
      <c r="FM1942"/>
      <c r="FN1942"/>
      <c r="FO1942"/>
      <c r="FP1942"/>
      <c r="FQ1942"/>
      <c r="FR1942"/>
      <c r="FS1942"/>
      <c r="FT1942"/>
      <c r="FU1942"/>
      <c r="FV1942"/>
      <c r="FW1942"/>
      <c r="FX1942"/>
      <c r="FY1942"/>
      <c r="FZ1942"/>
      <c r="GA1942"/>
      <c r="GB1942"/>
      <c r="GC1942"/>
      <c r="GD1942"/>
      <c r="GE1942"/>
      <c r="GF1942"/>
      <c r="GG1942"/>
    </row>
    <row r="1943" spans="1:189" x14ac:dyDescent="0.3">
      <c r="A1943" s="18" t="s">
        <v>1364</v>
      </c>
      <c r="B1943" s="29">
        <v>188.7</v>
      </c>
      <c r="C1943" s="29">
        <v>1</v>
      </c>
      <c r="D1943" s="29"/>
      <c r="E1943" s="29"/>
      <c r="F1943" s="29">
        <v>188.7</v>
      </c>
      <c r="G1943" s="29">
        <v>1</v>
      </c>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c r="DY1943"/>
      <c r="DZ1943"/>
      <c r="EA1943"/>
      <c r="EB1943"/>
      <c r="EC1943"/>
      <c r="ED1943"/>
      <c r="EE1943"/>
      <c r="EF1943"/>
      <c r="EG1943"/>
      <c r="EH1943"/>
      <c r="EI1943"/>
      <c r="EJ1943"/>
      <c r="EK1943"/>
      <c r="EL1943"/>
      <c r="EM1943"/>
      <c r="EN1943"/>
      <c r="EO1943"/>
      <c r="EP1943"/>
      <c r="EQ1943"/>
      <c r="ER1943"/>
      <c r="ES1943"/>
      <c r="ET1943"/>
      <c r="EU1943"/>
      <c r="EV1943"/>
      <c r="EW1943"/>
      <c r="EX1943"/>
      <c r="EY1943"/>
      <c r="EZ1943"/>
      <c r="FA1943"/>
      <c r="FB1943"/>
      <c r="FC1943"/>
      <c r="FD1943"/>
      <c r="FE1943"/>
      <c r="FF1943"/>
      <c r="FG1943"/>
      <c r="FH1943"/>
      <c r="FI1943"/>
      <c r="FJ1943"/>
      <c r="FK1943"/>
      <c r="FL1943"/>
      <c r="FM1943"/>
      <c r="FN1943"/>
      <c r="FO1943"/>
      <c r="FP1943"/>
      <c r="FQ1943"/>
      <c r="FR1943"/>
      <c r="FS1943"/>
      <c r="FT1943"/>
      <c r="FU1943"/>
      <c r="FV1943"/>
      <c r="FW1943"/>
      <c r="FX1943"/>
      <c r="FY1943"/>
      <c r="FZ1943"/>
      <c r="GA1943"/>
      <c r="GB1943"/>
      <c r="GC1943"/>
      <c r="GD1943"/>
      <c r="GE1943"/>
      <c r="GF1943"/>
      <c r="GG1943"/>
    </row>
    <row r="1944" spans="1:189" x14ac:dyDescent="0.3">
      <c r="A1944" s="18" t="s">
        <v>1620</v>
      </c>
      <c r="B1944" s="29">
        <v>188.7</v>
      </c>
      <c r="C1944" s="29">
        <v>1</v>
      </c>
      <c r="D1944" s="29"/>
      <c r="E1944" s="29"/>
      <c r="F1944" s="29">
        <v>188.7</v>
      </c>
      <c r="G1944" s="29">
        <v>1</v>
      </c>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c r="DY1944"/>
      <c r="DZ1944"/>
      <c r="EA1944"/>
      <c r="EB1944"/>
      <c r="EC1944"/>
      <c r="ED1944"/>
      <c r="EE1944"/>
      <c r="EF1944"/>
      <c r="EG1944"/>
      <c r="EH1944"/>
      <c r="EI1944"/>
      <c r="EJ1944"/>
      <c r="EK1944"/>
      <c r="EL1944"/>
      <c r="EM1944"/>
      <c r="EN1944"/>
      <c r="EO1944"/>
      <c r="EP1944"/>
      <c r="EQ1944"/>
      <c r="ER1944"/>
      <c r="ES1944"/>
      <c r="ET1944"/>
      <c r="EU1944"/>
      <c r="EV1944"/>
      <c r="EW1944"/>
      <c r="EX1944"/>
      <c r="EY1944"/>
      <c r="EZ1944"/>
      <c r="FA1944"/>
      <c r="FB1944"/>
      <c r="FC1944"/>
      <c r="FD1944"/>
      <c r="FE1944"/>
      <c r="FF1944"/>
      <c r="FG1944"/>
      <c r="FH1944"/>
      <c r="FI1944"/>
      <c r="FJ1944"/>
      <c r="FK1944"/>
      <c r="FL1944"/>
      <c r="FM1944"/>
      <c r="FN1944"/>
      <c r="FO1944"/>
      <c r="FP1944"/>
      <c r="FQ1944"/>
      <c r="FR1944"/>
      <c r="FS1944"/>
      <c r="FT1944"/>
      <c r="FU1944"/>
      <c r="FV1944"/>
      <c r="FW1944"/>
      <c r="FX1944"/>
      <c r="FY1944"/>
      <c r="FZ1944"/>
      <c r="GA1944"/>
      <c r="GB1944"/>
      <c r="GC1944"/>
      <c r="GD1944"/>
      <c r="GE1944"/>
      <c r="GF1944"/>
      <c r="GG1944"/>
    </row>
    <row r="1945" spans="1:189" x14ac:dyDescent="0.3">
      <c r="A1945" s="18" t="s">
        <v>1009</v>
      </c>
      <c r="B1945" s="29">
        <v>188.7</v>
      </c>
      <c r="C1945" s="29">
        <v>1</v>
      </c>
      <c r="D1945" s="29"/>
      <c r="E1945" s="29"/>
      <c r="F1945" s="29">
        <v>188.7</v>
      </c>
      <c r="G1945" s="29">
        <v>1</v>
      </c>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c r="DY1945"/>
      <c r="DZ1945"/>
      <c r="EA1945"/>
      <c r="EB1945"/>
      <c r="EC1945"/>
      <c r="ED1945"/>
      <c r="EE1945"/>
      <c r="EF1945"/>
      <c r="EG1945"/>
      <c r="EH1945"/>
      <c r="EI1945"/>
      <c r="EJ1945"/>
      <c r="EK1945"/>
      <c r="EL1945"/>
      <c r="EM1945"/>
      <c r="EN1945"/>
      <c r="EO1945"/>
      <c r="EP1945"/>
      <c r="EQ1945"/>
      <c r="ER1945"/>
      <c r="ES1945"/>
      <c r="ET1945"/>
      <c r="EU1945"/>
      <c r="EV1945"/>
      <c r="EW1945"/>
      <c r="EX1945"/>
      <c r="EY1945"/>
      <c r="EZ1945"/>
      <c r="FA1945"/>
      <c r="FB1945"/>
      <c r="FC1945"/>
      <c r="FD1945"/>
      <c r="FE1945"/>
      <c r="FF1945"/>
      <c r="FG1945"/>
      <c r="FH1945"/>
      <c r="FI1945"/>
      <c r="FJ1945"/>
      <c r="FK1945"/>
      <c r="FL1945"/>
      <c r="FM1945"/>
      <c r="FN1945"/>
      <c r="FO1945"/>
      <c r="FP1945"/>
      <c r="FQ1945"/>
      <c r="FR1945"/>
      <c r="FS1945"/>
      <c r="FT1945"/>
      <c r="FU1945"/>
      <c r="FV1945"/>
      <c r="FW1945"/>
      <c r="FX1945"/>
      <c r="FY1945"/>
      <c r="FZ1945"/>
      <c r="GA1945"/>
      <c r="GB1945"/>
      <c r="GC1945"/>
      <c r="GD1945"/>
      <c r="GE1945"/>
      <c r="GF1945"/>
      <c r="GG1945"/>
    </row>
    <row r="1946" spans="1:189" x14ac:dyDescent="0.3">
      <c r="A1946" s="18" t="s">
        <v>3791</v>
      </c>
      <c r="B1946" s="29"/>
      <c r="C1946" s="29"/>
      <c r="D1946" s="29">
        <v>188.7</v>
      </c>
      <c r="E1946" s="29">
        <v>1</v>
      </c>
      <c r="F1946" s="29">
        <v>188.7</v>
      </c>
      <c r="G1946" s="29">
        <v>1</v>
      </c>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c r="DY1946"/>
      <c r="DZ1946"/>
      <c r="EA1946"/>
      <c r="EB1946"/>
      <c r="EC1946"/>
      <c r="ED1946"/>
      <c r="EE1946"/>
      <c r="EF1946"/>
      <c r="EG1946"/>
      <c r="EH1946"/>
      <c r="EI1946"/>
      <c r="EJ1946"/>
      <c r="EK1946"/>
      <c r="EL1946"/>
      <c r="EM1946"/>
      <c r="EN1946"/>
      <c r="EO1946"/>
      <c r="EP1946"/>
      <c r="EQ1946"/>
      <c r="ER1946"/>
      <c r="ES1946"/>
      <c r="ET1946"/>
      <c r="EU1946"/>
      <c r="EV1946"/>
      <c r="EW1946"/>
      <c r="EX1946"/>
      <c r="EY1946"/>
      <c r="EZ1946"/>
      <c r="FA1946"/>
      <c r="FB1946"/>
      <c r="FC1946"/>
      <c r="FD1946"/>
      <c r="FE1946"/>
      <c r="FF1946"/>
      <c r="FG1946"/>
      <c r="FH1946"/>
      <c r="FI1946"/>
      <c r="FJ1946"/>
      <c r="FK1946"/>
      <c r="FL1946"/>
      <c r="FM1946"/>
      <c r="FN1946"/>
      <c r="FO1946"/>
      <c r="FP1946"/>
      <c r="FQ1946"/>
      <c r="FR1946"/>
      <c r="FS1946"/>
      <c r="FT1946"/>
      <c r="FU1946"/>
      <c r="FV1946"/>
      <c r="FW1946"/>
      <c r="FX1946"/>
      <c r="FY1946"/>
      <c r="FZ1946"/>
      <c r="GA1946"/>
      <c r="GB1946"/>
      <c r="GC1946"/>
      <c r="GD1946"/>
      <c r="GE1946"/>
      <c r="GF1946"/>
      <c r="GG1946"/>
    </row>
    <row r="1947" spans="1:189" x14ac:dyDescent="0.3">
      <c r="A1947" s="18" t="s">
        <v>1174</v>
      </c>
      <c r="B1947" s="29">
        <v>188.7</v>
      </c>
      <c r="C1947" s="29">
        <v>1</v>
      </c>
      <c r="D1947" s="29"/>
      <c r="E1947" s="29"/>
      <c r="F1947" s="29">
        <v>188.7</v>
      </c>
      <c r="G1947" s="29">
        <v>1</v>
      </c>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c r="DY1947"/>
      <c r="DZ1947"/>
      <c r="EA1947"/>
      <c r="EB1947"/>
      <c r="EC1947"/>
      <c r="ED1947"/>
      <c r="EE1947"/>
      <c r="EF1947"/>
      <c r="EG1947"/>
      <c r="EH1947"/>
      <c r="EI1947"/>
      <c r="EJ1947"/>
      <c r="EK1947"/>
      <c r="EL1947"/>
      <c r="EM1947"/>
      <c r="EN1947"/>
      <c r="EO1947"/>
      <c r="EP1947"/>
      <c r="EQ1947"/>
      <c r="ER1947"/>
      <c r="ES1947"/>
      <c r="ET1947"/>
      <c r="EU1947"/>
      <c r="EV1947"/>
      <c r="EW1947"/>
      <c r="EX1947"/>
      <c r="EY1947"/>
      <c r="EZ1947"/>
      <c r="FA1947"/>
      <c r="FB1947"/>
      <c r="FC1947"/>
      <c r="FD1947"/>
      <c r="FE1947"/>
      <c r="FF1947"/>
      <c r="FG1947"/>
      <c r="FH1947"/>
      <c r="FI1947"/>
      <c r="FJ1947"/>
      <c r="FK1947"/>
      <c r="FL1947"/>
      <c r="FM1947"/>
      <c r="FN1947"/>
      <c r="FO1947"/>
      <c r="FP1947"/>
      <c r="FQ1947"/>
      <c r="FR1947"/>
      <c r="FS1947"/>
      <c r="FT1947"/>
      <c r="FU1947"/>
      <c r="FV1947"/>
      <c r="FW1947"/>
      <c r="FX1947"/>
      <c r="FY1947"/>
      <c r="FZ1947"/>
      <c r="GA1947"/>
      <c r="GB1947"/>
      <c r="GC1947"/>
      <c r="GD1947"/>
      <c r="GE1947"/>
      <c r="GF1947"/>
      <c r="GG1947"/>
    </row>
    <row r="1948" spans="1:189" x14ac:dyDescent="0.3">
      <c r="A1948" s="18" t="s">
        <v>1192</v>
      </c>
      <c r="B1948" s="29">
        <v>188.7</v>
      </c>
      <c r="C1948" s="29">
        <v>1</v>
      </c>
      <c r="D1948" s="29"/>
      <c r="E1948" s="29"/>
      <c r="F1948" s="29">
        <v>188.7</v>
      </c>
      <c r="G1948" s="29">
        <v>1</v>
      </c>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c r="DY1948"/>
      <c r="DZ1948"/>
      <c r="EA1948"/>
      <c r="EB1948"/>
      <c r="EC1948"/>
      <c r="ED1948"/>
      <c r="EE1948"/>
      <c r="EF1948"/>
      <c r="EG1948"/>
      <c r="EH1948"/>
      <c r="EI1948"/>
      <c r="EJ1948"/>
      <c r="EK1948"/>
      <c r="EL1948"/>
      <c r="EM1948"/>
      <c r="EN1948"/>
      <c r="EO1948"/>
      <c r="EP1948"/>
      <c r="EQ1948"/>
      <c r="ER1948"/>
      <c r="ES1948"/>
      <c r="ET1948"/>
      <c r="EU1948"/>
      <c r="EV1948"/>
      <c r="EW1948"/>
      <c r="EX1948"/>
      <c r="EY1948"/>
      <c r="EZ1948"/>
      <c r="FA1948"/>
      <c r="FB1948"/>
      <c r="FC1948"/>
      <c r="FD1948"/>
      <c r="FE1948"/>
      <c r="FF1948"/>
      <c r="FG1948"/>
      <c r="FH1948"/>
      <c r="FI1948"/>
      <c r="FJ1948"/>
      <c r="FK1948"/>
      <c r="FL1948"/>
      <c r="FM1948"/>
      <c r="FN1948"/>
      <c r="FO1948"/>
      <c r="FP1948"/>
      <c r="FQ1948"/>
      <c r="FR1948"/>
      <c r="FS1948"/>
      <c r="FT1948"/>
      <c r="FU1948"/>
      <c r="FV1948"/>
      <c r="FW1948"/>
      <c r="FX1948"/>
      <c r="FY1948"/>
      <c r="FZ1948"/>
      <c r="GA1948"/>
      <c r="GB1948"/>
      <c r="GC1948"/>
      <c r="GD1948"/>
      <c r="GE1948"/>
      <c r="GF1948"/>
      <c r="GG1948"/>
    </row>
    <row r="1949" spans="1:189" x14ac:dyDescent="0.3">
      <c r="A1949" s="18" t="s">
        <v>1346</v>
      </c>
      <c r="B1949" s="29">
        <v>188.7</v>
      </c>
      <c r="C1949" s="29">
        <v>1</v>
      </c>
      <c r="D1949" s="29"/>
      <c r="E1949" s="29"/>
      <c r="F1949" s="29">
        <v>188.7</v>
      </c>
      <c r="G1949" s="29">
        <v>1</v>
      </c>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c r="DY1949"/>
      <c r="DZ1949"/>
      <c r="EA1949"/>
      <c r="EB1949"/>
      <c r="EC1949"/>
      <c r="ED1949"/>
      <c r="EE1949"/>
      <c r="EF1949"/>
      <c r="EG1949"/>
      <c r="EH1949"/>
      <c r="EI1949"/>
      <c r="EJ1949"/>
      <c r="EK1949"/>
      <c r="EL1949"/>
      <c r="EM1949"/>
      <c r="EN1949"/>
      <c r="EO1949"/>
      <c r="EP1949"/>
      <c r="EQ1949"/>
      <c r="ER1949"/>
      <c r="ES1949"/>
      <c r="ET1949"/>
      <c r="EU1949"/>
      <c r="EV1949"/>
      <c r="EW1949"/>
      <c r="EX1949"/>
      <c r="EY1949"/>
      <c r="EZ1949"/>
      <c r="FA1949"/>
      <c r="FB1949"/>
      <c r="FC1949"/>
      <c r="FD1949"/>
      <c r="FE1949"/>
      <c r="FF1949"/>
      <c r="FG1949"/>
      <c r="FH1949"/>
      <c r="FI1949"/>
      <c r="FJ1949"/>
      <c r="FK1949"/>
      <c r="FL1949"/>
      <c r="FM1949"/>
      <c r="FN1949"/>
      <c r="FO1949"/>
      <c r="FP1949"/>
      <c r="FQ1949"/>
      <c r="FR1949"/>
      <c r="FS1949"/>
      <c r="FT1949"/>
      <c r="FU1949"/>
      <c r="FV1949"/>
      <c r="FW1949"/>
      <c r="FX1949"/>
      <c r="FY1949"/>
      <c r="FZ1949"/>
      <c r="GA1949"/>
      <c r="GB1949"/>
      <c r="GC1949"/>
      <c r="GD1949"/>
      <c r="GE1949"/>
      <c r="GF1949"/>
      <c r="GG1949"/>
    </row>
    <row r="1950" spans="1:189" x14ac:dyDescent="0.3">
      <c r="A1950" s="18" t="s">
        <v>2731</v>
      </c>
      <c r="B1950" s="29"/>
      <c r="C1950" s="29"/>
      <c r="D1950" s="29">
        <v>188.7</v>
      </c>
      <c r="E1950" s="29">
        <v>1</v>
      </c>
      <c r="F1950" s="29">
        <v>188.7</v>
      </c>
      <c r="G1950" s="29">
        <v>1</v>
      </c>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c r="DY1950"/>
      <c r="DZ1950"/>
      <c r="EA1950"/>
      <c r="EB1950"/>
      <c r="EC1950"/>
      <c r="ED1950"/>
      <c r="EE1950"/>
      <c r="EF1950"/>
      <c r="EG1950"/>
      <c r="EH1950"/>
      <c r="EI1950"/>
      <c r="EJ1950"/>
      <c r="EK1950"/>
      <c r="EL1950"/>
      <c r="EM1950"/>
      <c r="EN1950"/>
      <c r="EO1950"/>
      <c r="EP1950"/>
      <c r="EQ1950"/>
      <c r="ER1950"/>
      <c r="ES1950"/>
      <c r="ET1950"/>
      <c r="EU1950"/>
      <c r="EV1950"/>
      <c r="EW1950"/>
      <c r="EX1950"/>
      <c r="EY1950"/>
      <c r="EZ1950"/>
      <c r="FA1950"/>
      <c r="FB1950"/>
      <c r="FC1950"/>
      <c r="FD1950"/>
      <c r="FE1950"/>
      <c r="FF1950"/>
      <c r="FG1950"/>
      <c r="FH1950"/>
      <c r="FI1950"/>
      <c r="FJ1950"/>
      <c r="FK1950"/>
      <c r="FL1950"/>
      <c r="FM1950"/>
      <c r="FN1950"/>
      <c r="FO1950"/>
      <c r="FP1950"/>
      <c r="FQ1950"/>
      <c r="FR1950"/>
      <c r="FS1950"/>
      <c r="FT1950"/>
      <c r="FU1950"/>
      <c r="FV1950"/>
      <c r="FW1950"/>
      <c r="FX1950"/>
      <c r="FY1950"/>
      <c r="FZ1950"/>
      <c r="GA1950"/>
      <c r="GB1950"/>
      <c r="GC1950"/>
      <c r="GD1950"/>
      <c r="GE1950"/>
      <c r="GF1950"/>
      <c r="GG1950"/>
    </row>
    <row r="1951" spans="1:189" x14ac:dyDescent="0.3">
      <c r="A1951" s="18" t="s">
        <v>5403</v>
      </c>
      <c r="B1951" s="29"/>
      <c r="C1951" s="29"/>
      <c r="D1951" s="29">
        <v>188.7</v>
      </c>
      <c r="E1951" s="29">
        <v>1</v>
      </c>
      <c r="F1951" s="29">
        <v>188.7</v>
      </c>
      <c r="G1951" s="29">
        <v>1</v>
      </c>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c r="DY1951"/>
      <c r="DZ1951"/>
      <c r="EA1951"/>
      <c r="EB1951"/>
      <c r="EC1951"/>
      <c r="ED1951"/>
      <c r="EE1951"/>
      <c r="EF1951"/>
      <c r="EG1951"/>
      <c r="EH1951"/>
      <c r="EI1951"/>
      <c r="EJ1951"/>
      <c r="EK1951"/>
      <c r="EL1951"/>
      <c r="EM1951"/>
      <c r="EN1951"/>
      <c r="EO1951"/>
      <c r="EP1951"/>
      <c r="EQ1951"/>
      <c r="ER1951"/>
      <c r="ES1951"/>
      <c r="ET1951"/>
      <c r="EU1951"/>
      <c r="EV1951"/>
      <c r="EW1951"/>
      <c r="EX1951"/>
      <c r="EY1951"/>
      <c r="EZ1951"/>
      <c r="FA1951"/>
      <c r="FB1951"/>
      <c r="FC1951"/>
      <c r="FD1951"/>
      <c r="FE1951"/>
      <c r="FF1951"/>
      <c r="FG1951"/>
      <c r="FH1951"/>
      <c r="FI1951"/>
      <c r="FJ1951"/>
      <c r="FK1951"/>
      <c r="FL1951"/>
      <c r="FM1951"/>
      <c r="FN1951"/>
      <c r="FO1951"/>
      <c r="FP1951"/>
      <c r="FQ1951"/>
      <c r="FR1951"/>
      <c r="FS1951"/>
      <c r="FT1951"/>
      <c r="FU1951"/>
      <c r="FV1951"/>
      <c r="FW1951"/>
      <c r="FX1951"/>
      <c r="FY1951"/>
      <c r="FZ1951"/>
      <c r="GA1951"/>
      <c r="GB1951"/>
      <c r="GC1951"/>
      <c r="GD1951"/>
      <c r="GE1951"/>
      <c r="GF1951"/>
      <c r="GG1951"/>
    </row>
    <row r="1952" spans="1:189" x14ac:dyDescent="0.3">
      <c r="A1952" s="18" t="s">
        <v>1788</v>
      </c>
      <c r="B1952" s="29">
        <v>188.7</v>
      </c>
      <c r="C1952" s="29">
        <v>1</v>
      </c>
      <c r="D1952" s="29"/>
      <c r="E1952" s="29"/>
      <c r="F1952" s="29">
        <v>188.7</v>
      </c>
      <c r="G1952" s="29">
        <v>1</v>
      </c>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c r="DY1952"/>
      <c r="DZ1952"/>
      <c r="EA1952"/>
      <c r="EB1952"/>
      <c r="EC1952"/>
      <c r="ED1952"/>
      <c r="EE1952"/>
      <c r="EF1952"/>
      <c r="EG1952"/>
      <c r="EH1952"/>
      <c r="EI1952"/>
      <c r="EJ1952"/>
      <c r="EK1952"/>
      <c r="EL1952"/>
      <c r="EM1952"/>
      <c r="EN1952"/>
      <c r="EO1952"/>
      <c r="EP1952"/>
      <c r="EQ1952"/>
      <c r="ER1952"/>
      <c r="ES1952"/>
      <c r="ET1952"/>
      <c r="EU1952"/>
      <c r="EV1952"/>
      <c r="EW1952"/>
      <c r="EX1952"/>
      <c r="EY1952"/>
      <c r="EZ1952"/>
      <c r="FA1952"/>
      <c r="FB1952"/>
      <c r="FC1952"/>
      <c r="FD1952"/>
      <c r="FE1952"/>
      <c r="FF1952"/>
      <c r="FG1952"/>
      <c r="FH1952"/>
      <c r="FI1952"/>
      <c r="FJ1952"/>
      <c r="FK1952"/>
      <c r="FL1952"/>
      <c r="FM1952"/>
      <c r="FN1952"/>
      <c r="FO1952"/>
      <c r="FP1952"/>
      <c r="FQ1952"/>
      <c r="FR1952"/>
      <c r="FS1952"/>
      <c r="FT1952"/>
      <c r="FU1952"/>
      <c r="FV1952"/>
      <c r="FW1952"/>
      <c r="FX1952"/>
      <c r="FY1952"/>
      <c r="FZ1952"/>
      <c r="GA1952"/>
      <c r="GB1952"/>
      <c r="GC1952"/>
      <c r="GD1952"/>
      <c r="GE1952"/>
      <c r="GF1952"/>
      <c r="GG1952"/>
    </row>
    <row r="1953" spans="1:189" x14ac:dyDescent="0.3">
      <c r="A1953" s="18" t="s">
        <v>2713</v>
      </c>
      <c r="B1953" s="29"/>
      <c r="C1953" s="29"/>
      <c r="D1953" s="29">
        <v>188.7</v>
      </c>
      <c r="E1953" s="29">
        <v>1</v>
      </c>
      <c r="F1953" s="29">
        <v>188.7</v>
      </c>
      <c r="G1953" s="29">
        <v>1</v>
      </c>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c r="DY1953"/>
      <c r="DZ1953"/>
      <c r="EA1953"/>
      <c r="EB1953"/>
      <c r="EC1953"/>
      <c r="ED1953"/>
      <c r="EE1953"/>
      <c r="EF1953"/>
      <c r="EG1953"/>
      <c r="EH1953"/>
      <c r="EI1953"/>
      <c r="EJ1953"/>
      <c r="EK1953"/>
      <c r="EL1953"/>
      <c r="EM1953"/>
      <c r="EN1953"/>
      <c r="EO1953"/>
      <c r="EP1953"/>
      <c r="EQ1953"/>
      <c r="ER1953"/>
      <c r="ES1953"/>
      <c r="ET1953"/>
      <c r="EU1953"/>
      <c r="EV1953"/>
      <c r="EW1953"/>
      <c r="EX1953"/>
      <c r="EY1953"/>
      <c r="EZ1953"/>
      <c r="FA1953"/>
      <c r="FB1953"/>
      <c r="FC1953"/>
      <c r="FD1953"/>
      <c r="FE1953"/>
      <c r="FF1953"/>
      <c r="FG1953"/>
      <c r="FH1953"/>
      <c r="FI1953"/>
      <c r="FJ1953"/>
      <c r="FK1953"/>
      <c r="FL1953"/>
      <c r="FM1953"/>
      <c r="FN1953"/>
      <c r="FO1953"/>
      <c r="FP1953"/>
      <c r="FQ1953"/>
      <c r="FR1953"/>
      <c r="FS1953"/>
      <c r="FT1953"/>
      <c r="FU1953"/>
      <c r="FV1953"/>
      <c r="FW1953"/>
      <c r="FX1953"/>
      <c r="FY1953"/>
      <c r="FZ1953"/>
      <c r="GA1953"/>
      <c r="GB1953"/>
      <c r="GC1953"/>
      <c r="GD1953"/>
      <c r="GE1953"/>
      <c r="GF1953"/>
      <c r="GG1953"/>
    </row>
    <row r="1954" spans="1:189" x14ac:dyDescent="0.3">
      <c r="A1954" s="18" t="s">
        <v>5447</v>
      </c>
      <c r="B1954" s="29"/>
      <c r="C1954" s="29"/>
      <c r="D1954" s="29">
        <v>188.7</v>
      </c>
      <c r="E1954" s="29">
        <v>1</v>
      </c>
      <c r="F1954" s="29">
        <v>188.7</v>
      </c>
      <c r="G1954" s="29">
        <v>1</v>
      </c>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c r="DY1954"/>
      <c r="DZ1954"/>
      <c r="EA1954"/>
      <c r="EB1954"/>
      <c r="EC1954"/>
      <c r="ED1954"/>
      <c r="EE1954"/>
      <c r="EF1954"/>
      <c r="EG1954"/>
      <c r="EH1954"/>
      <c r="EI1954"/>
      <c r="EJ1954"/>
      <c r="EK1954"/>
      <c r="EL1954"/>
      <c r="EM1954"/>
      <c r="EN1954"/>
      <c r="EO1954"/>
      <c r="EP1954"/>
      <c r="EQ1954"/>
      <c r="ER1954"/>
      <c r="ES1954"/>
      <c r="ET1954"/>
      <c r="EU1954"/>
      <c r="EV1954"/>
      <c r="EW1954"/>
      <c r="EX1954"/>
      <c r="EY1954"/>
      <c r="EZ1954"/>
      <c r="FA1954"/>
      <c r="FB1954"/>
      <c r="FC1954"/>
      <c r="FD1954"/>
      <c r="FE1954"/>
      <c r="FF1954"/>
      <c r="FG1954"/>
      <c r="FH1954"/>
      <c r="FI1954"/>
      <c r="FJ1954"/>
      <c r="FK1954"/>
      <c r="FL1954"/>
      <c r="FM1954"/>
      <c r="FN1954"/>
      <c r="FO1954"/>
      <c r="FP1954"/>
      <c r="FQ1954"/>
      <c r="FR1954"/>
      <c r="FS1954"/>
      <c r="FT1954"/>
      <c r="FU1954"/>
      <c r="FV1954"/>
      <c r="FW1954"/>
      <c r="FX1954"/>
      <c r="FY1954"/>
      <c r="FZ1954"/>
      <c r="GA1954"/>
      <c r="GB1954"/>
      <c r="GC1954"/>
      <c r="GD1954"/>
      <c r="GE1954"/>
      <c r="GF1954"/>
      <c r="GG1954"/>
    </row>
    <row r="1955" spans="1:189" x14ac:dyDescent="0.3">
      <c r="A1955" s="18" t="s">
        <v>3305</v>
      </c>
      <c r="B1955" s="29"/>
      <c r="C1955" s="29"/>
      <c r="D1955" s="29">
        <v>188.7</v>
      </c>
      <c r="E1955" s="29">
        <v>1</v>
      </c>
      <c r="F1955" s="29">
        <v>188.7</v>
      </c>
      <c r="G1955" s="29">
        <v>1</v>
      </c>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c r="DY1955"/>
      <c r="DZ1955"/>
      <c r="EA1955"/>
      <c r="EB1955"/>
      <c r="EC1955"/>
      <c r="ED1955"/>
      <c r="EE1955"/>
      <c r="EF1955"/>
      <c r="EG1955"/>
      <c r="EH1955"/>
      <c r="EI1955"/>
      <c r="EJ1955"/>
      <c r="EK1955"/>
      <c r="EL1955"/>
      <c r="EM1955"/>
      <c r="EN1955"/>
      <c r="EO1955"/>
      <c r="EP1955"/>
      <c r="EQ1955"/>
      <c r="ER1955"/>
      <c r="ES1955"/>
      <c r="ET1955"/>
      <c r="EU1955"/>
      <c r="EV1955"/>
      <c r="EW1955"/>
      <c r="EX1955"/>
      <c r="EY1955"/>
      <c r="EZ1955"/>
      <c r="FA1955"/>
      <c r="FB1955"/>
      <c r="FC1955"/>
      <c r="FD1955"/>
      <c r="FE1955"/>
      <c r="FF1955"/>
      <c r="FG1955"/>
      <c r="FH1955"/>
      <c r="FI1955"/>
      <c r="FJ1955"/>
      <c r="FK1955"/>
      <c r="FL1955"/>
      <c r="FM1955"/>
      <c r="FN1955"/>
      <c r="FO1955"/>
      <c r="FP1955"/>
      <c r="FQ1955"/>
      <c r="FR1955"/>
      <c r="FS1955"/>
      <c r="FT1955"/>
      <c r="FU1955"/>
      <c r="FV1955"/>
      <c r="FW1955"/>
      <c r="FX1955"/>
      <c r="FY1955"/>
      <c r="FZ1955"/>
      <c r="GA1955"/>
      <c r="GB1955"/>
      <c r="GC1955"/>
      <c r="GD1955"/>
      <c r="GE1955"/>
      <c r="GF1955"/>
      <c r="GG1955"/>
    </row>
    <row r="1956" spans="1:189" x14ac:dyDescent="0.3">
      <c r="A1956" s="18" t="s">
        <v>1740</v>
      </c>
      <c r="B1956" s="29">
        <v>188.7</v>
      </c>
      <c r="C1956" s="29">
        <v>1</v>
      </c>
      <c r="D1956" s="29"/>
      <c r="E1956" s="29"/>
      <c r="F1956" s="29">
        <v>188.7</v>
      </c>
      <c r="G1956" s="29">
        <v>1</v>
      </c>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c r="DY1956"/>
      <c r="DZ1956"/>
      <c r="EA1956"/>
      <c r="EB1956"/>
      <c r="EC1956"/>
      <c r="ED1956"/>
      <c r="EE1956"/>
      <c r="EF1956"/>
      <c r="EG1956"/>
      <c r="EH1956"/>
      <c r="EI1956"/>
      <c r="EJ1956"/>
      <c r="EK1956"/>
      <c r="EL1956"/>
      <c r="EM1956"/>
      <c r="EN1956"/>
      <c r="EO1956"/>
      <c r="EP1956"/>
      <c r="EQ1956"/>
      <c r="ER1956"/>
      <c r="ES1956"/>
      <c r="ET1956"/>
      <c r="EU1956"/>
      <c r="EV1956"/>
      <c r="EW1956"/>
      <c r="EX1956"/>
      <c r="EY1956"/>
      <c r="EZ1956"/>
      <c r="FA1956"/>
      <c r="FB1956"/>
      <c r="FC1956"/>
      <c r="FD1956"/>
      <c r="FE1956"/>
      <c r="FF1956"/>
      <c r="FG1956"/>
      <c r="FH1956"/>
      <c r="FI1956"/>
      <c r="FJ1956"/>
      <c r="FK1956"/>
      <c r="FL1956"/>
      <c r="FM1956"/>
      <c r="FN1956"/>
      <c r="FO1956"/>
      <c r="FP1956"/>
      <c r="FQ1956"/>
      <c r="FR1956"/>
      <c r="FS1956"/>
      <c r="FT1956"/>
      <c r="FU1956"/>
      <c r="FV1956"/>
      <c r="FW1956"/>
      <c r="FX1956"/>
      <c r="FY1956"/>
      <c r="FZ1956"/>
      <c r="GA1956"/>
      <c r="GB1956"/>
      <c r="GC1956"/>
      <c r="GD1956"/>
      <c r="GE1956"/>
      <c r="GF1956"/>
      <c r="GG1956"/>
    </row>
    <row r="1957" spans="1:189" x14ac:dyDescent="0.3">
      <c r="A1957" s="18" t="s">
        <v>2440</v>
      </c>
      <c r="B1957" s="29"/>
      <c r="C1957" s="29"/>
      <c r="D1957" s="29">
        <v>188.7</v>
      </c>
      <c r="E1957" s="29">
        <v>1</v>
      </c>
      <c r="F1957" s="29">
        <v>188.7</v>
      </c>
      <c r="G1957" s="29">
        <v>1</v>
      </c>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c r="DY1957"/>
      <c r="DZ1957"/>
      <c r="EA1957"/>
      <c r="EB1957"/>
      <c r="EC1957"/>
      <c r="ED1957"/>
      <c r="EE1957"/>
      <c r="EF1957"/>
      <c r="EG1957"/>
      <c r="EH1957"/>
      <c r="EI1957"/>
      <c r="EJ1957"/>
      <c r="EK1957"/>
      <c r="EL1957"/>
      <c r="EM1957"/>
      <c r="EN1957"/>
      <c r="EO1957"/>
      <c r="EP1957"/>
      <c r="EQ1957"/>
      <c r="ER1957"/>
      <c r="ES1957"/>
      <c r="ET1957"/>
      <c r="EU1957"/>
      <c r="EV1957"/>
      <c r="EW1957"/>
      <c r="EX1957"/>
      <c r="EY1957"/>
      <c r="EZ1957"/>
      <c r="FA1957"/>
      <c r="FB1957"/>
      <c r="FC1957"/>
      <c r="FD1957"/>
      <c r="FE1957"/>
      <c r="FF1957"/>
      <c r="FG1957"/>
      <c r="FH1957"/>
      <c r="FI1957"/>
      <c r="FJ1957"/>
      <c r="FK1957"/>
      <c r="FL1957"/>
      <c r="FM1957"/>
      <c r="FN1957"/>
      <c r="FO1957"/>
      <c r="FP1957"/>
      <c r="FQ1957"/>
      <c r="FR1957"/>
      <c r="FS1957"/>
      <c r="FT1957"/>
      <c r="FU1957"/>
      <c r="FV1957"/>
      <c r="FW1957"/>
      <c r="FX1957"/>
      <c r="FY1957"/>
      <c r="FZ1957"/>
      <c r="GA1957"/>
      <c r="GB1957"/>
      <c r="GC1957"/>
      <c r="GD1957"/>
      <c r="GE1957"/>
      <c r="GF1957"/>
      <c r="GG1957"/>
    </row>
    <row r="1958" spans="1:189" x14ac:dyDescent="0.3">
      <c r="A1958" s="18" t="s">
        <v>5858</v>
      </c>
      <c r="B1958" s="29"/>
      <c r="C1958" s="29"/>
      <c r="D1958" s="29">
        <v>187.2</v>
      </c>
      <c r="E1958" s="29">
        <v>1</v>
      </c>
      <c r="F1958" s="29">
        <v>187.2</v>
      </c>
      <c r="G1958" s="29">
        <v>1</v>
      </c>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c r="DY1958"/>
      <c r="DZ1958"/>
      <c r="EA1958"/>
      <c r="EB1958"/>
      <c r="EC1958"/>
      <c r="ED1958"/>
      <c r="EE1958"/>
      <c r="EF1958"/>
      <c r="EG1958"/>
      <c r="EH1958"/>
      <c r="EI1958"/>
      <c r="EJ1958"/>
      <c r="EK1958"/>
      <c r="EL1958"/>
      <c r="EM1958"/>
      <c r="EN1958"/>
      <c r="EO1958"/>
      <c r="EP1958"/>
      <c r="EQ1958"/>
      <c r="ER1958"/>
      <c r="ES1958"/>
      <c r="ET1958"/>
      <c r="EU1958"/>
      <c r="EV1958"/>
      <c r="EW1958"/>
      <c r="EX1958"/>
      <c r="EY1958"/>
      <c r="EZ1958"/>
      <c r="FA1958"/>
      <c r="FB1958"/>
      <c r="FC1958"/>
      <c r="FD1958"/>
      <c r="FE1958"/>
      <c r="FF1958"/>
      <c r="FG1958"/>
      <c r="FH1958"/>
      <c r="FI1958"/>
      <c r="FJ1958"/>
      <c r="FK1958"/>
      <c r="FL1958"/>
      <c r="FM1958"/>
      <c r="FN1958"/>
      <c r="FO1958"/>
      <c r="FP1958"/>
      <c r="FQ1958"/>
      <c r="FR1958"/>
      <c r="FS1958"/>
      <c r="FT1958"/>
      <c r="FU1958"/>
      <c r="FV1958"/>
      <c r="FW1958"/>
      <c r="FX1958"/>
      <c r="FY1958"/>
      <c r="FZ1958"/>
      <c r="GA1958"/>
      <c r="GB1958"/>
      <c r="GC1958"/>
      <c r="GD1958"/>
      <c r="GE1958"/>
      <c r="GF1958"/>
      <c r="GG1958"/>
    </row>
    <row r="1959" spans="1:189" x14ac:dyDescent="0.3">
      <c r="A1959" s="18" t="s">
        <v>340</v>
      </c>
      <c r="B1959" s="29"/>
      <c r="C1959" s="29"/>
      <c r="D1959" s="29">
        <v>186.95999999999998</v>
      </c>
      <c r="E1959" s="29">
        <v>2</v>
      </c>
      <c r="F1959" s="29">
        <v>186.95999999999998</v>
      </c>
      <c r="G1959" s="29">
        <v>2</v>
      </c>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c r="DY1959"/>
      <c r="DZ1959"/>
      <c r="EA1959"/>
      <c r="EB1959"/>
      <c r="EC1959"/>
      <c r="ED1959"/>
      <c r="EE1959"/>
      <c r="EF1959"/>
      <c r="EG1959"/>
      <c r="EH1959"/>
      <c r="EI1959"/>
      <c r="EJ1959"/>
      <c r="EK1959"/>
      <c r="EL1959"/>
      <c r="EM1959"/>
      <c r="EN1959"/>
      <c r="EO1959"/>
      <c r="EP1959"/>
      <c r="EQ1959"/>
      <c r="ER1959"/>
      <c r="ES1959"/>
      <c r="ET1959"/>
      <c r="EU1959"/>
      <c r="EV1959"/>
      <c r="EW1959"/>
      <c r="EX1959"/>
      <c r="EY1959"/>
      <c r="EZ1959"/>
      <c r="FA1959"/>
      <c r="FB1959"/>
      <c r="FC1959"/>
      <c r="FD1959"/>
      <c r="FE1959"/>
      <c r="FF1959"/>
      <c r="FG1959"/>
      <c r="FH1959"/>
      <c r="FI1959"/>
      <c r="FJ1959"/>
      <c r="FK1959"/>
      <c r="FL1959"/>
      <c r="FM1959"/>
      <c r="FN1959"/>
      <c r="FO1959"/>
      <c r="FP1959"/>
      <c r="FQ1959"/>
      <c r="FR1959"/>
      <c r="FS1959"/>
      <c r="FT1959"/>
      <c r="FU1959"/>
      <c r="FV1959"/>
      <c r="FW1959"/>
      <c r="FX1959"/>
      <c r="FY1959"/>
      <c r="FZ1959"/>
      <c r="GA1959"/>
      <c r="GB1959"/>
      <c r="GC1959"/>
      <c r="GD1959"/>
      <c r="GE1959"/>
      <c r="GF1959"/>
      <c r="GG1959"/>
    </row>
    <row r="1960" spans="1:189" x14ac:dyDescent="0.3">
      <c r="A1960" s="18" t="s">
        <v>6218</v>
      </c>
      <c r="B1960" s="29"/>
      <c r="C1960" s="29"/>
      <c r="D1960" s="29">
        <v>186.3</v>
      </c>
      <c r="E1960" s="29">
        <v>1</v>
      </c>
      <c r="F1960" s="29">
        <v>186.3</v>
      </c>
      <c r="G1960" s="29">
        <v>1</v>
      </c>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c r="FS1960"/>
      <c r="FT1960"/>
      <c r="FU1960"/>
      <c r="FV1960"/>
      <c r="FW1960"/>
      <c r="FX1960"/>
      <c r="FY1960"/>
      <c r="FZ1960"/>
      <c r="GA1960"/>
      <c r="GB1960"/>
      <c r="GC1960"/>
      <c r="GD1960"/>
      <c r="GE1960"/>
      <c r="GF1960"/>
      <c r="GG1960"/>
    </row>
    <row r="1961" spans="1:189" x14ac:dyDescent="0.3">
      <c r="A1961" s="18" t="s">
        <v>6300</v>
      </c>
      <c r="B1961" s="29"/>
      <c r="C1961" s="29"/>
      <c r="D1961" s="29">
        <v>186.3</v>
      </c>
      <c r="E1961" s="29">
        <v>1</v>
      </c>
      <c r="F1961" s="29">
        <v>186.3</v>
      </c>
      <c r="G1961" s="29">
        <v>1</v>
      </c>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c r="DY1961"/>
      <c r="DZ1961"/>
      <c r="EA1961"/>
      <c r="EB1961"/>
      <c r="EC1961"/>
      <c r="ED1961"/>
      <c r="EE1961"/>
      <c r="EF1961"/>
      <c r="EG1961"/>
      <c r="EH1961"/>
      <c r="EI1961"/>
      <c r="EJ1961"/>
      <c r="EK1961"/>
      <c r="EL1961"/>
      <c r="EM1961"/>
      <c r="EN1961"/>
      <c r="EO1961"/>
      <c r="EP1961"/>
      <c r="EQ1961"/>
      <c r="ER1961"/>
      <c r="ES1961"/>
      <c r="ET1961"/>
      <c r="EU1961"/>
      <c r="EV1961"/>
      <c r="EW1961"/>
      <c r="EX1961"/>
      <c r="EY1961"/>
      <c r="EZ1961"/>
      <c r="FA1961"/>
      <c r="FB1961"/>
      <c r="FC1961"/>
      <c r="FD1961"/>
      <c r="FE1961"/>
      <c r="FF1961"/>
      <c r="FG1961"/>
      <c r="FH1961"/>
      <c r="FI1961"/>
      <c r="FJ1961"/>
      <c r="FK1961"/>
      <c r="FL1961"/>
      <c r="FM1961"/>
      <c r="FN1961"/>
      <c r="FO1961"/>
      <c r="FP1961"/>
      <c r="FQ1961"/>
      <c r="FR1961"/>
      <c r="FS1961"/>
      <c r="FT1961"/>
      <c r="FU1961"/>
      <c r="FV1961"/>
      <c r="FW1961"/>
      <c r="FX1961"/>
      <c r="FY1961"/>
      <c r="FZ1961"/>
      <c r="GA1961"/>
      <c r="GB1961"/>
      <c r="GC1961"/>
      <c r="GD1961"/>
      <c r="GE1961"/>
      <c r="GF1961"/>
      <c r="GG1961"/>
    </row>
    <row r="1962" spans="1:189" x14ac:dyDescent="0.3">
      <c r="A1962" s="18" t="s">
        <v>4593</v>
      </c>
      <c r="B1962" s="29"/>
      <c r="C1962" s="29"/>
      <c r="D1962" s="29">
        <v>186.3</v>
      </c>
      <c r="E1962" s="29">
        <v>1</v>
      </c>
      <c r="F1962" s="29">
        <v>186.3</v>
      </c>
      <c r="G1962" s="29">
        <v>1</v>
      </c>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c r="DY1962"/>
      <c r="DZ1962"/>
      <c r="EA1962"/>
      <c r="EB1962"/>
      <c r="EC1962"/>
      <c r="ED1962"/>
      <c r="EE1962"/>
      <c r="EF1962"/>
      <c r="EG1962"/>
      <c r="EH1962"/>
      <c r="EI1962"/>
      <c r="EJ1962"/>
      <c r="EK1962"/>
      <c r="EL1962"/>
      <c r="EM1962"/>
      <c r="EN1962"/>
      <c r="EO1962"/>
      <c r="EP1962"/>
      <c r="EQ1962"/>
      <c r="ER1962"/>
      <c r="ES1962"/>
      <c r="ET1962"/>
      <c r="EU1962"/>
      <c r="EV1962"/>
      <c r="EW1962"/>
      <c r="EX1962"/>
      <c r="EY1962"/>
      <c r="EZ1962"/>
      <c r="FA1962"/>
      <c r="FB1962"/>
      <c r="FC1962"/>
      <c r="FD1962"/>
      <c r="FE1962"/>
      <c r="FF1962"/>
      <c r="FG1962"/>
      <c r="FH1962"/>
      <c r="FI1962"/>
      <c r="FJ1962"/>
      <c r="FK1962"/>
      <c r="FL1962"/>
      <c r="FM1962"/>
      <c r="FN1962"/>
      <c r="FO1962"/>
      <c r="FP1962"/>
      <c r="FQ1962"/>
      <c r="FR1962"/>
      <c r="FS1962"/>
      <c r="FT1962"/>
      <c r="FU1962"/>
      <c r="FV1962"/>
      <c r="FW1962"/>
      <c r="FX1962"/>
      <c r="FY1962"/>
      <c r="FZ1962"/>
      <c r="GA1962"/>
      <c r="GB1962"/>
      <c r="GC1962"/>
      <c r="GD1962"/>
      <c r="GE1962"/>
      <c r="GF1962"/>
      <c r="GG1962"/>
    </row>
    <row r="1963" spans="1:189" x14ac:dyDescent="0.3">
      <c r="A1963" s="18" t="s">
        <v>4959</v>
      </c>
      <c r="B1963" s="29"/>
      <c r="C1963" s="29"/>
      <c r="D1963" s="29">
        <v>186.3</v>
      </c>
      <c r="E1963" s="29">
        <v>1</v>
      </c>
      <c r="F1963" s="29">
        <v>186.3</v>
      </c>
      <c r="G1963" s="29">
        <v>1</v>
      </c>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c r="DY1963"/>
      <c r="DZ1963"/>
      <c r="EA1963"/>
      <c r="EB1963"/>
      <c r="EC1963"/>
      <c r="ED1963"/>
      <c r="EE1963"/>
      <c r="EF1963"/>
      <c r="EG1963"/>
      <c r="EH1963"/>
      <c r="EI1963"/>
      <c r="EJ1963"/>
      <c r="EK1963"/>
      <c r="EL1963"/>
      <c r="EM1963"/>
      <c r="EN1963"/>
      <c r="EO1963"/>
      <c r="EP1963"/>
      <c r="EQ1963"/>
      <c r="ER1963"/>
      <c r="ES1963"/>
      <c r="ET1963"/>
      <c r="EU1963"/>
      <c r="EV1963"/>
      <c r="EW1963"/>
      <c r="EX1963"/>
      <c r="EY1963"/>
      <c r="EZ1963"/>
      <c r="FA1963"/>
      <c r="FB1963"/>
      <c r="FC1963"/>
      <c r="FD1963"/>
      <c r="FE1963"/>
      <c r="FF1963"/>
      <c r="FG1963"/>
      <c r="FH1963"/>
      <c r="FI1963"/>
      <c r="FJ1963"/>
      <c r="FK1963"/>
      <c r="FL1963"/>
      <c r="FM1963"/>
      <c r="FN1963"/>
      <c r="FO1963"/>
      <c r="FP1963"/>
      <c r="FQ1963"/>
      <c r="FR1963"/>
      <c r="FS1963"/>
      <c r="FT1963"/>
      <c r="FU1963"/>
      <c r="FV1963"/>
      <c r="FW1963"/>
      <c r="FX1963"/>
      <c r="FY1963"/>
      <c r="FZ1963"/>
      <c r="GA1963"/>
      <c r="GB1963"/>
      <c r="GC1963"/>
      <c r="GD1963"/>
      <c r="GE1963"/>
      <c r="GF1963"/>
      <c r="GG1963"/>
    </row>
    <row r="1964" spans="1:189" x14ac:dyDescent="0.3">
      <c r="A1964" s="18" t="s">
        <v>4537</v>
      </c>
      <c r="B1964" s="29"/>
      <c r="C1964" s="29"/>
      <c r="D1964" s="29">
        <v>186.3</v>
      </c>
      <c r="E1964" s="29">
        <v>1</v>
      </c>
      <c r="F1964" s="29">
        <v>186.3</v>
      </c>
      <c r="G1964" s="29">
        <v>1</v>
      </c>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c r="DY1964"/>
      <c r="DZ1964"/>
      <c r="EA1964"/>
      <c r="EB1964"/>
      <c r="EC1964"/>
      <c r="ED1964"/>
      <c r="EE1964"/>
      <c r="EF1964"/>
      <c r="EG1964"/>
      <c r="EH1964"/>
      <c r="EI1964"/>
      <c r="EJ1964"/>
      <c r="EK1964"/>
      <c r="EL1964"/>
      <c r="EM1964"/>
      <c r="EN1964"/>
      <c r="EO1964"/>
      <c r="EP1964"/>
      <c r="EQ1964"/>
      <c r="ER1964"/>
      <c r="ES1964"/>
      <c r="ET1964"/>
      <c r="EU1964"/>
      <c r="EV1964"/>
      <c r="EW1964"/>
      <c r="EX1964"/>
      <c r="EY1964"/>
      <c r="EZ1964"/>
      <c r="FA1964"/>
      <c r="FB1964"/>
      <c r="FC1964"/>
      <c r="FD1964"/>
      <c r="FE1964"/>
      <c r="FF1964"/>
      <c r="FG1964"/>
      <c r="FH1964"/>
      <c r="FI1964"/>
      <c r="FJ1964"/>
      <c r="FK1964"/>
      <c r="FL1964"/>
      <c r="FM1964"/>
      <c r="FN1964"/>
      <c r="FO1964"/>
      <c r="FP1964"/>
      <c r="FQ1964"/>
      <c r="FR1964"/>
      <c r="FS1964"/>
      <c r="FT1964"/>
      <c r="FU1964"/>
      <c r="FV1964"/>
      <c r="FW1964"/>
      <c r="FX1964"/>
      <c r="FY1964"/>
      <c r="FZ1964"/>
      <c r="GA1964"/>
      <c r="GB1964"/>
      <c r="GC1964"/>
      <c r="GD1964"/>
      <c r="GE1964"/>
      <c r="GF1964"/>
      <c r="GG1964"/>
    </row>
    <row r="1965" spans="1:189" x14ac:dyDescent="0.3">
      <c r="A1965" s="18" t="s">
        <v>6182</v>
      </c>
      <c r="B1965" s="29"/>
      <c r="C1965" s="29"/>
      <c r="D1965" s="29">
        <v>186.3</v>
      </c>
      <c r="E1965" s="29">
        <v>1</v>
      </c>
      <c r="F1965" s="29">
        <v>186.3</v>
      </c>
      <c r="G1965" s="29">
        <v>1</v>
      </c>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c r="DY1965"/>
      <c r="DZ1965"/>
      <c r="EA1965"/>
      <c r="EB1965"/>
      <c r="EC1965"/>
      <c r="ED1965"/>
      <c r="EE1965"/>
      <c r="EF1965"/>
      <c r="EG1965"/>
      <c r="EH1965"/>
      <c r="EI1965"/>
      <c r="EJ1965"/>
      <c r="EK1965"/>
      <c r="EL1965"/>
      <c r="EM1965"/>
      <c r="EN1965"/>
      <c r="EO1965"/>
      <c r="EP1965"/>
      <c r="EQ1965"/>
      <c r="ER1965"/>
      <c r="ES1965"/>
      <c r="ET1965"/>
      <c r="EU1965"/>
      <c r="EV1965"/>
      <c r="EW1965"/>
      <c r="EX1965"/>
      <c r="EY1965"/>
      <c r="EZ1965"/>
      <c r="FA1965"/>
      <c r="FB1965"/>
      <c r="FC1965"/>
      <c r="FD1965"/>
      <c r="FE1965"/>
      <c r="FF1965"/>
      <c r="FG1965"/>
      <c r="FH1965"/>
      <c r="FI1965"/>
      <c r="FJ1965"/>
      <c r="FK1965"/>
      <c r="FL1965"/>
      <c r="FM1965"/>
      <c r="FN1965"/>
      <c r="FO1965"/>
      <c r="FP1965"/>
      <c r="FQ1965"/>
      <c r="FR1965"/>
      <c r="FS1965"/>
      <c r="FT1965"/>
      <c r="FU1965"/>
      <c r="FV1965"/>
      <c r="FW1965"/>
      <c r="FX1965"/>
      <c r="FY1965"/>
      <c r="FZ1965"/>
      <c r="GA1965"/>
      <c r="GB1965"/>
      <c r="GC1965"/>
      <c r="GD1965"/>
      <c r="GE1965"/>
      <c r="GF1965"/>
      <c r="GG1965"/>
    </row>
    <row r="1966" spans="1:189" x14ac:dyDescent="0.3">
      <c r="A1966" s="18" t="s">
        <v>4785</v>
      </c>
      <c r="B1966" s="29"/>
      <c r="C1966" s="29"/>
      <c r="D1966" s="29">
        <v>186.3</v>
      </c>
      <c r="E1966" s="29">
        <v>1</v>
      </c>
      <c r="F1966" s="29">
        <v>186.3</v>
      </c>
      <c r="G1966" s="29">
        <v>1</v>
      </c>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c r="DY1966"/>
      <c r="DZ1966"/>
      <c r="EA1966"/>
      <c r="EB1966"/>
      <c r="EC1966"/>
      <c r="ED1966"/>
      <c r="EE1966"/>
      <c r="EF1966"/>
      <c r="EG1966"/>
      <c r="EH1966"/>
      <c r="EI1966"/>
      <c r="EJ1966"/>
      <c r="EK1966"/>
      <c r="EL1966"/>
      <c r="EM1966"/>
      <c r="EN1966"/>
      <c r="EO1966"/>
      <c r="EP1966"/>
      <c r="EQ1966"/>
      <c r="ER1966"/>
      <c r="ES1966"/>
      <c r="ET1966"/>
      <c r="EU1966"/>
      <c r="EV1966"/>
      <c r="EW1966"/>
      <c r="EX1966"/>
      <c r="EY1966"/>
      <c r="EZ1966"/>
      <c r="FA1966"/>
      <c r="FB1966"/>
      <c r="FC1966"/>
      <c r="FD1966"/>
      <c r="FE1966"/>
      <c r="FF1966"/>
      <c r="FG1966"/>
      <c r="FH1966"/>
      <c r="FI1966"/>
      <c r="FJ1966"/>
      <c r="FK1966"/>
      <c r="FL1966"/>
      <c r="FM1966"/>
      <c r="FN1966"/>
      <c r="FO1966"/>
      <c r="FP1966"/>
      <c r="FQ1966"/>
      <c r="FR1966"/>
      <c r="FS1966"/>
      <c r="FT1966"/>
      <c r="FU1966"/>
      <c r="FV1966"/>
      <c r="FW1966"/>
      <c r="FX1966"/>
      <c r="FY1966"/>
      <c r="FZ1966"/>
      <c r="GA1966"/>
      <c r="GB1966"/>
      <c r="GC1966"/>
      <c r="GD1966"/>
      <c r="GE1966"/>
      <c r="GF1966"/>
      <c r="GG1966"/>
    </row>
    <row r="1967" spans="1:189" x14ac:dyDescent="0.3">
      <c r="A1967" s="18" t="s">
        <v>4797</v>
      </c>
      <c r="B1967" s="29"/>
      <c r="C1967" s="29"/>
      <c r="D1967" s="29">
        <v>186.3</v>
      </c>
      <c r="E1967" s="29">
        <v>1</v>
      </c>
      <c r="F1967" s="29">
        <v>186.3</v>
      </c>
      <c r="G1967" s="29">
        <v>1</v>
      </c>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c r="DY1967"/>
      <c r="DZ1967"/>
      <c r="EA1967"/>
      <c r="EB1967"/>
      <c r="EC1967"/>
      <c r="ED1967"/>
      <c r="EE1967"/>
      <c r="EF1967"/>
      <c r="EG1967"/>
      <c r="EH1967"/>
      <c r="EI1967"/>
      <c r="EJ1967"/>
      <c r="EK1967"/>
      <c r="EL1967"/>
      <c r="EM1967"/>
      <c r="EN1967"/>
      <c r="EO1967"/>
      <c r="EP1967"/>
      <c r="EQ1967"/>
      <c r="ER1967"/>
      <c r="ES1967"/>
      <c r="ET1967"/>
      <c r="EU1967"/>
      <c r="EV1967"/>
      <c r="EW1967"/>
      <c r="EX1967"/>
      <c r="EY1967"/>
      <c r="EZ1967"/>
      <c r="FA1967"/>
      <c r="FB1967"/>
      <c r="FC1967"/>
      <c r="FD1967"/>
      <c r="FE1967"/>
      <c r="FF1967"/>
      <c r="FG1967"/>
      <c r="FH1967"/>
      <c r="FI1967"/>
      <c r="FJ1967"/>
      <c r="FK1967"/>
      <c r="FL1967"/>
      <c r="FM1967"/>
      <c r="FN1967"/>
      <c r="FO1967"/>
      <c r="FP1967"/>
      <c r="FQ1967"/>
      <c r="FR1967"/>
      <c r="FS1967"/>
      <c r="FT1967"/>
      <c r="FU1967"/>
      <c r="FV1967"/>
      <c r="FW1967"/>
      <c r="FX1967"/>
      <c r="FY1967"/>
      <c r="FZ1967"/>
      <c r="GA1967"/>
      <c r="GB1967"/>
      <c r="GC1967"/>
      <c r="GD1967"/>
      <c r="GE1967"/>
      <c r="GF1967"/>
      <c r="GG1967"/>
    </row>
    <row r="1968" spans="1:189" x14ac:dyDescent="0.3">
      <c r="A1968" s="18" t="s">
        <v>5852</v>
      </c>
      <c r="B1968" s="29"/>
      <c r="C1968" s="29"/>
      <c r="D1968" s="29">
        <v>186.3</v>
      </c>
      <c r="E1968" s="29">
        <v>1</v>
      </c>
      <c r="F1968" s="29">
        <v>186.3</v>
      </c>
      <c r="G1968" s="29">
        <v>1</v>
      </c>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c r="DY1968"/>
      <c r="DZ1968"/>
      <c r="EA1968"/>
      <c r="EB1968"/>
      <c r="EC1968"/>
      <c r="ED1968"/>
      <c r="EE1968"/>
      <c r="EF1968"/>
      <c r="EG1968"/>
      <c r="EH1968"/>
      <c r="EI1968"/>
      <c r="EJ1968"/>
      <c r="EK1968"/>
      <c r="EL1968"/>
      <c r="EM1968"/>
      <c r="EN1968"/>
      <c r="EO1968"/>
      <c r="EP1968"/>
      <c r="EQ1968"/>
      <c r="ER1968"/>
      <c r="ES1968"/>
      <c r="ET1968"/>
      <c r="EU1968"/>
      <c r="EV1968"/>
      <c r="EW1968"/>
      <c r="EX1968"/>
      <c r="EY1968"/>
      <c r="EZ1968"/>
      <c r="FA1968"/>
      <c r="FB1968"/>
      <c r="FC1968"/>
      <c r="FD1968"/>
      <c r="FE1968"/>
      <c r="FF1968"/>
      <c r="FG1968"/>
      <c r="FH1968"/>
      <c r="FI1968"/>
      <c r="FJ1968"/>
      <c r="FK1968"/>
      <c r="FL1968"/>
      <c r="FM1968"/>
      <c r="FN1968"/>
      <c r="FO1968"/>
      <c r="FP1968"/>
      <c r="FQ1968"/>
      <c r="FR1968"/>
      <c r="FS1968"/>
      <c r="FT1968"/>
      <c r="FU1968"/>
      <c r="FV1968"/>
      <c r="FW1968"/>
      <c r="FX1968"/>
      <c r="FY1968"/>
      <c r="FZ1968"/>
      <c r="GA1968"/>
      <c r="GB1968"/>
      <c r="GC1968"/>
      <c r="GD1968"/>
      <c r="GE1968"/>
      <c r="GF1968"/>
      <c r="GG1968"/>
    </row>
    <row r="1969" spans="1:189" x14ac:dyDescent="0.3">
      <c r="A1969" s="18" t="s">
        <v>6189</v>
      </c>
      <c r="B1969" s="29"/>
      <c r="C1969" s="29"/>
      <c r="D1969" s="29">
        <v>186.3</v>
      </c>
      <c r="E1969" s="29">
        <v>1</v>
      </c>
      <c r="F1969" s="29">
        <v>186.3</v>
      </c>
      <c r="G1969" s="29">
        <v>1</v>
      </c>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c r="DY1969"/>
      <c r="DZ1969"/>
      <c r="EA1969"/>
      <c r="EB1969"/>
      <c r="EC1969"/>
      <c r="ED1969"/>
      <c r="EE1969"/>
      <c r="EF1969"/>
      <c r="EG1969"/>
      <c r="EH1969"/>
      <c r="EI1969"/>
      <c r="EJ1969"/>
      <c r="EK1969"/>
      <c r="EL1969"/>
      <c r="EM1969"/>
      <c r="EN1969"/>
      <c r="EO1969"/>
      <c r="EP1969"/>
      <c r="EQ1969"/>
      <c r="ER1969"/>
      <c r="ES1969"/>
      <c r="ET1969"/>
      <c r="EU1969"/>
      <c r="EV1969"/>
      <c r="EW1969"/>
      <c r="EX1969"/>
      <c r="EY1969"/>
      <c r="EZ1969"/>
      <c r="FA1969"/>
      <c r="FB1969"/>
      <c r="FC1969"/>
      <c r="FD1969"/>
      <c r="FE1969"/>
      <c r="FF1969"/>
      <c r="FG1969"/>
      <c r="FH1969"/>
      <c r="FI1969"/>
      <c r="FJ1969"/>
      <c r="FK1969"/>
      <c r="FL1969"/>
      <c r="FM1969"/>
      <c r="FN1969"/>
      <c r="FO1969"/>
      <c r="FP1969"/>
      <c r="FQ1969"/>
      <c r="FR1969"/>
      <c r="FS1969"/>
      <c r="FT1969"/>
      <c r="FU1969"/>
      <c r="FV1969"/>
      <c r="FW1969"/>
      <c r="FX1969"/>
      <c r="FY1969"/>
      <c r="FZ1969"/>
      <c r="GA1969"/>
      <c r="GB1969"/>
      <c r="GC1969"/>
      <c r="GD1969"/>
      <c r="GE1969"/>
      <c r="GF1969"/>
      <c r="GG1969"/>
    </row>
    <row r="1970" spans="1:189" x14ac:dyDescent="0.3">
      <c r="A1970" s="18" t="s">
        <v>5760</v>
      </c>
      <c r="B1970" s="29"/>
      <c r="C1970" s="29"/>
      <c r="D1970" s="29">
        <v>186.3</v>
      </c>
      <c r="E1970" s="29">
        <v>1</v>
      </c>
      <c r="F1970" s="29">
        <v>186.3</v>
      </c>
      <c r="G1970" s="29">
        <v>1</v>
      </c>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c r="DY1970"/>
      <c r="DZ1970"/>
      <c r="EA1970"/>
      <c r="EB1970"/>
      <c r="EC1970"/>
      <c r="ED1970"/>
      <c r="EE1970"/>
      <c r="EF1970"/>
      <c r="EG1970"/>
      <c r="EH1970"/>
      <c r="EI1970"/>
      <c r="EJ1970"/>
      <c r="EK1970"/>
      <c r="EL1970"/>
      <c r="EM1970"/>
      <c r="EN1970"/>
      <c r="EO1970"/>
      <c r="EP1970"/>
      <c r="EQ1970"/>
      <c r="ER1970"/>
      <c r="ES1970"/>
      <c r="ET1970"/>
      <c r="EU1970"/>
      <c r="EV1970"/>
      <c r="EW1970"/>
      <c r="EX1970"/>
      <c r="EY1970"/>
      <c r="EZ1970"/>
      <c r="FA1970"/>
      <c r="FB1970"/>
      <c r="FC1970"/>
      <c r="FD1970"/>
      <c r="FE1970"/>
      <c r="FF1970"/>
      <c r="FG1970"/>
      <c r="FH1970"/>
      <c r="FI1970"/>
      <c r="FJ1970"/>
      <c r="FK1970"/>
      <c r="FL1970"/>
      <c r="FM1970"/>
      <c r="FN1970"/>
      <c r="FO1970"/>
      <c r="FP1970"/>
      <c r="FQ1970"/>
      <c r="FR1970"/>
      <c r="FS1970"/>
      <c r="FT1970"/>
      <c r="FU1970"/>
      <c r="FV1970"/>
      <c r="FW1970"/>
      <c r="FX1970"/>
      <c r="FY1970"/>
      <c r="FZ1970"/>
      <c r="GA1970"/>
      <c r="GB1970"/>
      <c r="GC1970"/>
      <c r="GD1970"/>
      <c r="GE1970"/>
      <c r="GF1970"/>
      <c r="GG1970"/>
    </row>
    <row r="1971" spans="1:189" x14ac:dyDescent="0.3">
      <c r="A1971" s="18" t="s">
        <v>4439</v>
      </c>
      <c r="B1971" s="29"/>
      <c r="C1971" s="29"/>
      <c r="D1971" s="29">
        <v>186.3</v>
      </c>
      <c r="E1971" s="29">
        <v>1</v>
      </c>
      <c r="F1971" s="29">
        <v>186.3</v>
      </c>
      <c r="G1971" s="29">
        <v>1</v>
      </c>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c r="DY1971"/>
      <c r="DZ1971"/>
      <c r="EA1971"/>
      <c r="EB1971"/>
      <c r="EC1971"/>
      <c r="ED1971"/>
      <c r="EE1971"/>
      <c r="EF1971"/>
      <c r="EG1971"/>
      <c r="EH1971"/>
      <c r="EI1971"/>
      <c r="EJ1971"/>
      <c r="EK1971"/>
      <c r="EL1971"/>
      <c r="EM1971"/>
      <c r="EN1971"/>
      <c r="EO1971"/>
      <c r="EP1971"/>
      <c r="EQ1971"/>
      <c r="ER1971"/>
      <c r="ES1971"/>
      <c r="ET1971"/>
      <c r="EU1971"/>
      <c r="EV1971"/>
      <c r="EW1971"/>
      <c r="EX1971"/>
      <c r="EY1971"/>
      <c r="EZ1971"/>
      <c r="FA1971"/>
      <c r="FB1971"/>
      <c r="FC1971"/>
      <c r="FD1971"/>
      <c r="FE1971"/>
      <c r="FF1971"/>
      <c r="FG1971"/>
      <c r="FH1971"/>
      <c r="FI1971"/>
      <c r="FJ1971"/>
      <c r="FK1971"/>
      <c r="FL1971"/>
      <c r="FM1971"/>
      <c r="FN1971"/>
      <c r="FO1971"/>
      <c r="FP1971"/>
      <c r="FQ1971"/>
      <c r="FR1971"/>
      <c r="FS1971"/>
      <c r="FT1971"/>
      <c r="FU1971"/>
      <c r="FV1971"/>
      <c r="FW1971"/>
      <c r="FX1971"/>
      <c r="FY1971"/>
      <c r="FZ1971"/>
      <c r="GA1971"/>
      <c r="GB1971"/>
      <c r="GC1971"/>
      <c r="GD1971"/>
      <c r="GE1971"/>
      <c r="GF1971"/>
      <c r="GG1971"/>
    </row>
    <row r="1972" spans="1:189" x14ac:dyDescent="0.3">
      <c r="A1972" s="18" t="s">
        <v>5792</v>
      </c>
      <c r="B1972" s="29"/>
      <c r="C1972" s="29"/>
      <c r="D1972" s="29">
        <v>186.3</v>
      </c>
      <c r="E1972" s="29">
        <v>1</v>
      </c>
      <c r="F1972" s="29">
        <v>186.3</v>
      </c>
      <c r="G1972" s="29">
        <v>1</v>
      </c>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c r="DY1972"/>
      <c r="DZ1972"/>
      <c r="EA1972"/>
      <c r="EB1972"/>
      <c r="EC1972"/>
      <c r="ED1972"/>
      <c r="EE1972"/>
      <c r="EF1972"/>
      <c r="EG1972"/>
      <c r="EH1972"/>
      <c r="EI1972"/>
      <c r="EJ1972"/>
      <c r="EK1972"/>
      <c r="EL1972"/>
      <c r="EM1972"/>
      <c r="EN1972"/>
      <c r="EO1972"/>
      <c r="EP1972"/>
      <c r="EQ1972"/>
      <c r="ER1972"/>
      <c r="ES1972"/>
      <c r="ET1972"/>
      <c r="EU1972"/>
      <c r="EV1972"/>
      <c r="EW1972"/>
      <c r="EX1972"/>
      <c r="EY1972"/>
      <c r="EZ1972"/>
      <c r="FA1972"/>
      <c r="FB1972"/>
      <c r="FC1972"/>
      <c r="FD1972"/>
      <c r="FE1972"/>
      <c r="FF1972"/>
      <c r="FG1972"/>
      <c r="FH1972"/>
      <c r="FI1972"/>
      <c r="FJ1972"/>
      <c r="FK1972"/>
      <c r="FL1972"/>
      <c r="FM1972"/>
      <c r="FN1972"/>
      <c r="FO1972"/>
      <c r="FP1972"/>
      <c r="FQ1972"/>
      <c r="FR1972"/>
      <c r="FS1972"/>
      <c r="FT1972"/>
      <c r="FU1972"/>
      <c r="FV1972"/>
      <c r="FW1972"/>
      <c r="FX1972"/>
      <c r="FY1972"/>
      <c r="FZ1972"/>
      <c r="GA1972"/>
      <c r="GB1972"/>
      <c r="GC1972"/>
      <c r="GD1972"/>
      <c r="GE1972"/>
      <c r="GF1972"/>
      <c r="GG1972"/>
    </row>
    <row r="1973" spans="1:189" x14ac:dyDescent="0.3">
      <c r="A1973" s="18" t="s">
        <v>6352</v>
      </c>
      <c r="B1973" s="29"/>
      <c r="C1973" s="29"/>
      <c r="D1973" s="29">
        <v>186.3</v>
      </c>
      <c r="E1973" s="29">
        <v>1</v>
      </c>
      <c r="F1973" s="29">
        <v>186.3</v>
      </c>
      <c r="G1973" s="29">
        <v>1</v>
      </c>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c r="DY1973"/>
      <c r="DZ1973"/>
      <c r="EA1973"/>
      <c r="EB1973"/>
      <c r="EC1973"/>
      <c r="ED1973"/>
      <c r="EE1973"/>
      <c r="EF1973"/>
      <c r="EG1973"/>
      <c r="EH1973"/>
      <c r="EI1973"/>
      <c r="EJ1973"/>
      <c r="EK1973"/>
      <c r="EL1973"/>
      <c r="EM1973"/>
      <c r="EN1973"/>
      <c r="EO1973"/>
      <c r="EP1973"/>
      <c r="EQ1973"/>
      <c r="ER1973"/>
      <c r="ES1973"/>
      <c r="ET1973"/>
      <c r="EU1973"/>
      <c r="EV1973"/>
      <c r="EW1973"/>
      <c r="EX1973"/>
      <c r="EY1973"/>
      <c r="EZ1973"/>
      <c r="FA1973"/>
      <c r="FB1973"/>
      <c r="FC1973"/>
      <c r="FD1973"/>
      <c r="FE1973"/>
      <c r="FF1973"/>
      <c r="FG1973"/>
      <c r="FH1973"/>
      <c r="FI1973"/>
      <c r="FJ1973"/>
      <c r="FK1973"/>
      <c r="FL1973"/>
      <c r="FM1973"/>
      <c r="FN1973"/>
      <c r="FO1973"/>
      <c r="FP1973"/>
      <c r="FQ1973"/>
      <c r="FR1973"/>
      <c r="FS1973"/>
      <c r="FT1973"/>
      <c r="FU1973"/>
      <c r="FV1973"/>
      <c r="FW1973"/>
      <c r="FX1973"/>
      <c r="FY1973"/>
      <c r="FZ1973"/>
      <c r="GA1973"/>
      <c r="GB1973"/>
      <c r="GC1973"/>
      <c r="GD1973"/>
      <c r="GE1973"/>
      <c r="GF1973"/>
      <c r="GG1973"/>
    </row>
    <row r="1974" spans="1:189" x14ac:dyDescent="0.3">
      <c r="A1974" s="18" t="s">
        <v>5812</v>
      </c>
      <c r="B1974" s="29"/>
      <c r="C1974" s="29"/>
      <c r="D1974" s="29">
        <v>186.3</v>
      </c>
      <c r="E1974" s="29">
        <v>1</v>
      </c>
      <c r="F1974" s="29">
        <v>186.3</v>
      </c>
      <c r="G1974" s="29">
        <v>1</v>
      </c>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c r="DY1974"/>
      <c r="DZ1974"/>
      <c r="EA1974"/>
      <c r="EB1974"/>
      <c r="EC1974"/>
      <c r="ED1974"/>
      <c r="EE1974"/>
      <c r="EF1974"/>
      <c r="EG1974"/>
      <c r="EH1974"/>
      <c r="EI1974"/>
      <c r="EJ1974"/>
      <c r="EK1974"/>
      <c r="EL1974"/>
      <c r="EM1974"/>
      <c r="EN1974"/>
      <c r="EO1974"/>
      <c r="EP1974"/>
      <c r="EQ1974"/>
      <c r="ER1974"/>
      <c r="ES1974"/>
      <c r="ET1974"/>
      <c r="EU1974"/>
      <c r="EV1974"/>
      <c r="EW1974"/>
      <c r="EX1974"/>
      <c r="EY1974"/>
      <c r="EZ1974"/>
      <c r="FA1974"/>
      <c r="FB1974"/>
      <c r="FC1974"/>
      <c r="FD1974"/>
      <c r="FE1974"/>
      <c r="FF1974"/>
      <c r="FG1974"/>
      <c r="FH1974"/>
      <c r="FI1974"/>
      <c r="FJ1974"/>
      <c r="FK1974"/>
      <c r="FL1974"/>
      <c r="FM1974"/>
      <c r="FN1974"/>
      <c r="FO1974"/>
      <c r="FP1974"/>
      <c r="FQ1974"/>
      <c r="FR1974"/>
      <c r="FS1974"/>
      <c r="FT1974"/>
      <c r="FU1974"/>
      <c r="FV1974"/>
      <c r="FW1974"/>
      <c r="FX1974"/>
      <c r="FY1974"/>
      <c r="FZ1974"/>
      <c r="GA1974"/>
      <c r="GB1974"/>
      <c r="GC1974"/>
      <c r="GD1974"/>
      <c r="GE1974"/>
      <c r="GF1974"/>
      <c r="GG1974"/>
    </row>
    <row r="1975" spans="1:189" x14ac:dyDescent="0.3">
      <c r="A1975" s="18" t="s">
        <v>5758</v>
      </c>
      <c r="B1975" s="29"/>
      <c r="C1975" s="29"/>
      <c r="D1975" s="29">
        <v>186.3</v>
      </c>
      <c r="E1975" s="29">
        <v>1</v>
      </c>
      <c r="F1975" s="29">
        <v>186.3</v>
      </c>
      <c r="G1975" s="29">
        <v>1</v>
      </c>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c r="DY1975"/>
      <c r="DZ1975"/>
      <c r="EA1975"/>
      <c r="EB1975"/>
      <c r="EC1975"/>
      <c r="ED1975"/>
      <c r="EE1975"/>
      <c r="EF1975"/>
      <c r="EG1975"/>
      <c r="EH1975"/>
      <c r="EI1975"/>
      <c r="EJ1975"/>
      <c r="EK1975"/>
      <c r="EL1975"/>
      <c r="EM1975"/>
      <c r="EN1975"/>
      <c r="EO1975"/>
      <c r="EP1975"/>
      <c r="EQ1975"/>
      <c r="ER1975"/>
      <c r="ES1975"/>
      <c r="ET1975"/>
      <c r="EU1975"/>
      <c r="EV1975"/>
      <c r="EW1975"/>
      <c r="EX1975"/>
      <c r="EY1975"/>
      <c r="EZ1975"/>
      <c r="FA1975"/>
      <c r="FB1975"/>
      <c r="FC1975"/>
      <c r="FD1975"/>
      <c r="FE1975"/>
      <c r="FF1975"/>
      <c r="FG1975"/>
      <c r="FH1975"/>
      <c r="FI1975"/>
      <c r="FJ1975"/>
      <c r="FK1975"/>
      <c r="FL1975"/>
      <c r="FM1975"/>
      <c r="FN1975"/>
      <c r="FO1975"/>
      <c r="FP1975"/>
      <c r="FQ1975"/>
      <c r="FR1975"/>
      <c r="FS1975"/>
      <c r="FT1975"/>
      <c r="FU1975"/>
      <c r="FV1975"/>
      <c r="FW1975"/>
      <c r="FX1975"/>
      <c r="FY1975"/>
      <c r="FZ1975"/>
      <c r="GA1975"/>
      <c r="GB1975"/>
      <c r="GC1975"/>
      <c r="GD1975"/>
      <c r="GE1975"/>
      <c r="GF1975"/>
      <c r="GG1975"/>
    </row>
    <row r="1976" spans="1:189" x14ac:dyDescent="0.3">
      <c r="A1976" s="18" t="s">
        <v>5796</v>
      </c>
      <c r="B1976" s="29"/>
      <c r="C1976" s="29"/>
      <c r="D1976" s="29">
        <v>186.3</v>
      </c>
      <c r="E1976" s="29">
        <v>1</v>
      </c>
      <c r="F1976" s="29">
        <v>186.3</v>
      </c>
      <c r="G1976" s="29">
        <v>1</v>
      </c>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c r="DY1976"/>
      <c r="DZ1976"/>
      <c r="EA1976"/>
      <c r="EB1976"/>
      <c r="EC1976"/>
      <c r="ED1976"/>
      <c r="EE1976"/>
      <c r="EF1976"/>
      <c r="EG1976"/>
      <c r="EH1976"/>
      <c r="EI1976"/>
      <c r="EJ1976"/>
      <c r="EK1976"/>
      <c r="EL1976"/>
      <c r="EM1976"/>
      <c r="EN1976"/>
      <c r="EO1976"/>
      <c r="EP1976"/>
      <c r="EQ1976"/>
      <c r="ER1976"/>
      <c r="ES1976"/>
      <c r="ET1976"/>
      <c r="EU1976"/>
      <c r="EV1976"/>
      <c r="EW1976"/>
      <c r="EX1976"/>
      <c r="EY1976"/>
      <c r="EZ1976"/>
      <c r="FA1976"/>
      <c r="FB1976"/>
      <c r="FC1976"/>
      <c r="FD1976"/>
      <c r="FE1976"/>
      <c r="FF1976"/>
      <c r="FG1976"/>
      <c r="FH1976"/>
      <c r="FI1976"/>
      <c r="FJ1976"/>
      <c r="FK1976"/>
      <c r="FL1976"/>
      <c r="FM1976"/>
      <c r="FN1976"/>
      <c r="FO1976"/>
      <c r="FP1976"/>
      <c r="FQ1976"/>
      <c r="FR1976"/>
      <c r="FS1976"/>
      <c r="FT1976"/>
      <c r="FU1976"/>
      <c r="FV1976"/>
      <c r="FW1976"/>
      <c r="FX1976"/>
      <c r="FY1976"/>
      <c r="FZ1976"/>
      <c r="GA1976"/>
      <c r="GB1976"/>
      <c r="GC1976"/>
      <c r="GD1976"/>
      <c r="GE1976"/>
      <c r="GF1976"/>
      <c r="GG1976"/>
    </row>
    <row r="1977" spans="1:189" x14ac:dyDescent="0.3">
      <c r="A1977" s="18" t="s">
        <v>4403</v>
      </c>
      <c r="B1977" s="29"/>
      <c r="C1977" s="29"/>
      <c r="D1977" s="29">
        <v>186.3</v>
      </c>
      <c r="E1977" s="29">
        <v>1</v>
      </c>
      <c r="F1977" s="29">
        <v>186.3</v>
      </c>
      <c r="G1977" s="29">
        <v>1</v>
      </c>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c r="DY1977"/>
      <c r="DZ1977"/>
      <c r="EA1977"/>
      <c r="EB1977"/>
      <c r="EC1977"/>
      <c r="ED1977"/>
      <c r="EE1977"/>
      <c r="EF1977"/>
      <c r="EG1977"/>
      <c r="EH1977"/>
      <c r="EI1977"/>
      <c r="EJ1977"/>
      <c r="EK1977"/>
      <c r="EL1977"/>
      <c r="EM1977"/>
      <c r="EN1977"/>
      <c r="EO1977"/>
      <c r="EP1977"/>
      <c r="EQ1977"/>
      <c r="ER1977"/>
      <c r="ES1977"/>
      <c r="ET1977"/>
      <c r="EU1977"/>
      <c r="EV1977"/>
      <c r="EW1977"/>
      <c r="EX1977"/>
      <c r="EY1977"/>
      <c r="EZ1977"/>
      <c r="FA1977"/>
      <c r="FB1977"/>
      <c r="FC1977"/>
      <c r="FD1977"/>
      <c r="FE1977"/>
      <c r="FF1977"/>
      <c r="FG1977"/>
      <c r="FH1977"/>
      <c r="FI1977"/>
      <c r="FJ1977"/>
      <c r="FK1977"/>
      <c r="FL1977"/>
      <c r="FM1977"/>
      <c r="FN1977"/>
      <c r="FO1977"/>
      <c r="FP1977"/>
      <c r="FQ1977"/>
      <c r="FR1977"/>
      <c r="FS1977"/>
      <c r="FT1977"/>
      <c r="FU1977"/>
      <c r="FV1977"/>
      <c r="FW1977"/>
      <c r="FX1977"/>
      <c r="FY1977"/>
      <c r="FZ1977"/>
      <c r="GA1977"/>
      <c r="GB1977"/>
      <c r="GC1977"/>
      <c r="GD1977"/>
      <c r="GE1977"/>
      <c r="GF1977"/>
      <c r="GG1977"/>
    </row>
    <row r="1978" spans="1:189" x14ac:dyDescent="0.3">
      <c r="A1978" s="18" t="s">
        <v>5744</v>
      </c>
      <c r="B1978" s="29"/>
      <c r="C1978" s="29"/>
      <c r="D1978" s="29">
        <v>186.3</v>
      </c>
      <c r="E1978" s="29">
        <v>1</v>
      </c>
      <c r="F1978" s="29">
        <v>186.3</v>
      </c>
      <c r="G1978" s="29">
        <v>1</v>
      </c>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c r="DY1978"/>
      <c r="DZ1978"/>
      <c r="EA1978"/>
      <c r="EB1978"/>
      <c r="EC1978"/>
      <c r="ED1978"/>
      <c r="EE1978"/>
      <c r="EF1978"/>
      <c r="EG1978"/>
      <c r="EH1978"/>
      <c r="EI1978"/>
      <c r="EJ1978"/>
      <c r="EK1978"/>
      <c r="EL1978"/>
      <c r="EM1978"/>
      <c r="EN1978"/>
      <c r="EO1978"/>
      <c r="EP1978"/>
      <c r="EQ1978"/>
      <c r="ER1978"/>
      <c r="ES1978"/>
      <c r="ET1978"/>
      <c r="EU1978"/>
      <c r="EV1978"/>
      <c r="EW1978"/>
      <c r="EX1978"/>
      <c r="EY1978"/>
      <c r="EZ1978"/>
      <c r="FA1978"/>
      <c r="FB1978"/>
      <c r="FC1978"/>
      <c r="FD1978"/>
      <c r="FE1978"/>
      <c r="FF1978"/>
      <c r="FG1978"/>
      <c r="FH1978"/>
      <c r="FI1978"/>
      <c r="FJ1978"/>
      <c r="FK1978"/>
      <c r="FL1978"/>
      <c r="FM1978"/>
      <c r="FN1978"/>
      <c r="FO1978"/>
      <c r="FP1978"/>
      <c r="FQ1978"/>
      <c r="FR1978"/>
      <c r="FS1978"/>
      <c r="FT1978"/>
      <c r="FU1978"/>
      <c r="FV1978"/>
      <c r="FW1978"/>
      <c r="FX1978"/>
      <c r="FY1978"/>
      <c r="FZ1978"/>
      <c r="GA1978"/>
      <c r="GB1978"/>
      <c r="GC1978"/>
      <c r="GD1978"/>
      <c r="GE1978"/>
      <c r="GF1978"/>
      <c r="GG1978"/>
    </row>
    <row r="1979" spans="1:189" x14ac:dyDescent="0.3">
      <c r="A1979" s="18" t="s">
        <v>6097</v>
      </c>
      <c r="B1979" s="29"/>
      <c r="C1979" s="29"/>
      <c r="D1979" s="29">
        <v>186.3</v>
      </c>
      <c r="E1979" s="29">
        <v>1</v>
      </c>
      <c r="F1979" s="29">
        <v>186.3</v>
      </c>
      <c r="G1979" s="29">
        <v>1</v>
      </c>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c r="DY1979"/>
      <c r="DZ1979"/>
      <c r="EA1979"/>
      <c r="EB1979"/>
      <c r="EC1979"/>
      <c r="ED1979"/>
      <c r="EE1979"/>
      <c r="EF1979"/>
      <c r="EG1979"/>
      <c r="EH1979"/>
      <c r="EI1979"/>
      <c r="EJ1979"/>
      <c r="EK1979"/>
      <c r="EL1979"/>
      <c r="EM1979"/>
      <c r="EN1979"/>
      <c r="EO1979"/>
      <c r="EP1979"/>
      <c r="EQ1979"/>
      <c r="ER1979"/>
      <c r="ES1979"/>
      <c r="ET1979"/>
      <c r="EU1979"/>
      <c r="EV1979"/>
      <c r="EW1979"/>
      <c r="EX1979"/>
      <c r="EY1979"/>
      <c r="EZ1979"/>
      <c r="FA1979"/>
      <c r="FB1979"/>
      <c r="FC1979"/>
      <c r="FD1979"/>
      <c r="FE1979"/>
      <c r="FF1979"/>
      <c r="FG1979"/>
      <c r="FH1979"/>
      <c r="FI1979"/>
      <c r="FJ1979"/>
      <c r="FK1979"/>
      <c r="FL1979"/>
      <c r="FM1979"/>
      <c r="FN1979"/>
      <c r="FO1979"/>
      <c r="FP1979"/>
      <c r="FQ1979"/>
      <c r="FR1979"/>
      <c r="FS1979"/>
      <c r="FT1979"/>
      <c r="FU1979"/>
      <c r="FV1979"/>
      <c r="FW1979"/>
      <c r="FX1979"/>
      <c r="FY1979"/>
      <c r="FZ1979"/>
      <c r="GA1979"/>
      <c r="GB1979"/>
      <c r="GC1979"/>
      <c r="GD1979"/>
      <c r="GE1979"/>
      <c r="GF1979"/>
      <c r="GG1979"/>
    </row>
    <row r="1980" spans="1:189" x14ac:dyDescent="0.3">
      <c r="A1980" s="18" t="s">
        <v>4924</v>
      </c>
      <c r="B1980" s="29"/>
      <c r="C1980" s="29"/>
      <c r="D1980" s="29">
        <v>186.3</v>
      </c>
      <c r="E1980" s="29">
        <v>1</v>
      </c>
      <c r="F1980" s="29">
        <v>186.3</v>
      </c>
      <c r="G1980" s="29">
        <v>1</v>
      </c>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c r="DY1980"/>
      <c r="DZ1980"/>
      <c r="EA1980"/>
      <c r="EB1980"/>
      <c r="EC1980"/>
      <c r="ED1980"/>
      <c r="EE1980"/>
      <c r="EF1980"/>
      <c r="EG1980"/>
      <c r="EH1980"/>
      <c r="EI1980"/>
      <c r="EJ1980"/>
      <c r="EK1980"/>
      <c r="EL1980"/>
      <c r="EM1980"/>
      <c r="EN1980"/>
      <c r="EO1980"/>
      <c r="EP1980"/>
      <c r="EQ1980"/>
      <c r="ER1980"/>
      <c r="ES1980"/>
      <c r="ET1980"/>
      <c r="EU1980"/>
      <c r="EV1980"/>
      <c r="EW1980"/>
      <c r="EX1980"/>
      <c r="EY1980"/>
      <c r="EZ1980"/>
      <c r="FA1980"/>
      <c r="FB1980"/>
      <c r="FC1980"/>
      <c r="FD1980"/>
      <c r="FE1980"/>
      <c r="FF1980"/>
      <c r="FG1980"/>
      <c r="FH1980"/>
      <c r="FI1980"/>
      <c r="FJ1980"/>
      <c r="FK1980"/>
      <c r="FL1980"/>
      <c r="FM1980"/>
      <c r="FN1980"/>
      <c r="FO1980"/>
      <c r="FP1980"/>
      <c r="FQ1980"/>
      <c r="FR1980"/>
      <c r="FS1980"/>
      <c r="FT1980"/>
      <c r="FU1980"/>
      <c r="FV1980"/>
      <c r="FW1980"/>
      <c r="FX1980"/>
      <c r="FY1980"/>
      <c r="FZ1980"/>
      <c r="GA1980"/>
      <c r="GB1980"/>
      <c r="GC1980"/>
      <c r="GD1980"/>
      <c r="GE1980"/>
      <c r="GF1980"/>
      <c r="GG1980"/>
    </row>
    <row r="1981" spans="1:189" x14ac:dyDescent="0.3">
      <c r="A1981" s="18" t="s">
        <v>6114</v>
      </c>
      <c r="B1981" s="29"/>
      <c r="C1981" s="29"/>
      <c r="D1981" s="29">
        <v>186.3</v>
      </c>
      <c r="E1981" s="29">
        <v>1</v>
      </c>
      <c r="F1981" s="29">
        <v>186.3</v>
      </c>
      <c r="G1981" s="29">
        <v>1</v>
      </c>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c r="DY1981"/>
      <c r="DZ1981"/>
      <c r="EA1981"/>
      <c r="EB1981"/>
      <c r="EC1981"/>
      <c r="ED1981"/>
      <c r="EE1981"/>
      <c r="EF1981"/>
      <c r="EG1981"/>
      <c r="EH1981"/>
      <c r="EI1981"/>
      <c r="EJ1981"/>
      <c r="EK1981"/>
      <c r="EL1981"/>
      <c r="EM1981"/>
      <c r="EN1981"/>
      <c r="EO1981"/>
      <c r="EP1981"/>
      <c r="EQ1981"/>
      <c r="ER1981"/>
      <c r="ES1981"/>
      <c r="ET1981"/>
      <c r="EU1981"/>
      <c r="EV1981"/>
      <c r="EW1981"/>
      <c r="EX1981"/>
      <c r="EY1981"/>
      <c r="EZ1981"/>
      <c r="FA1981"/>
      <c r="FB1981"/>
      <c r="FC1981"/>
      <c r="FD1981"/>
      <c r="FE1981"/>
      <c r="FF1981"/>
      <c r="FG1981"/>
      <c r="FH1981"/>
      <c r="FI1981"/>
      <c r="FJ1981"/>
      <c r="FK1981"/>
      <c r="FL1981"/>
      <c r="FM1981"/>
      <c r="FN1981"/>
      <c r="FO1981"/>
      <c r="FP1981"/>
      <c r="FQ1981"/>
      <c r="FR1981"/>
      <c r="FS1981"/>
      <c r="FT1981"/>
      <c r="FU1981"/>
      <c r="FV1981"/>
      <c r="FW1981"/>
      <c r="FX1981"/>
      <c r="FY1981"/>
      <c r="FZ1981"/>
      <c r="GA1981"/>
      <c r="GB1981"/>
      <c r="GC1981"/>
      <c r="GD1981"/>
      <c r="GE1981"/>
      <c r="GF1981"/>
      <c r="GG1981"/>
    </row>
    <row r="1982" spans="1:189" x14ac:dyDescent="0.3">
      <c r="A1982" s="18" t="s">
        <v>5998</v>
      </c>
      <c r="B1982" s="29"/>
      <c r="C1982" s="29"/>
      <c r="D1982" s="29">
        <v>186.3</v>
      </c>
      <c r="E1982" s="29">
        <v>1</v>
      </c>
      <c r="F1982" s="29">
        <v>186.3</v>
      </c>
      <c r="G1982" s="29">
        <v>1</v>
      </c>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c r="DY1982"/>
      <c r="DZ1982"/>
      <c r="EA1982"/>
      <c r="EB1982"/>
      <c r="EC1982"/>
      <c r="ED1982"/>
      <c r="EE1982"/>
      <c r="EF1982"/>
      <c r="EG1982"/>
      <c r="EH1982"/>
      <c r="EI1982"/>
      <c r="EJ1982"/>
      <c r="EK1982"/>
      <c r="EL1982"/>
      <c r="EM1982"/>
      <c r="EN1982"/>
      <c r="EO1982"/>
      <c r="EP1982"/>
      <c r="EQ1982"/>
      <c r="ER1982"/>
      <c r="ES1982"/>
      <c r="ET1982"/>
      <c r="EU1982"/>
      <c r="EV1982"/>
      <c r="EW1982"/>
      <c r="EX1982"/>
      <c r="EY1982"/>
      <c r="EZ1982"/>
      <c r="FA1982"/>
      <c r="FB1982"/>
      <c r="FC1982"/>
      <c r="FD1982"/>
      <c r="FE1982"/>
      <c r="FF1982"/>
      <c r="FG1982"/>
      <c r="FH1982"/>
      <c r="FI1982"/>
      <c r="FJ1982"/>
      <c r="FK1982"/>
      <c r="FL1982"/>
      <c r="FM1982"/>
      <c r="FN1982"/>
      <c r="FO1982"/>
      <c r="FP1982"/>
      <c r="FQ1982"/>
      <c r="FR1982"/>
      <c r="FS1982"/>
      <c r="FT1982"/>
      <c r="FU1982"/>
      <c r="FV1982"/>
      <c r="FW1982"/>
      <c r="FX1982"/>
      <c r="FY1982"/>
      <c r="FZ1982"/>
      <c r="GA1982"/>
      <c r="GB1982"/>
      <c r="GC1982"/>
      <c r="GD1982"/>
      <c r="GE1982"/>
      <c r="GF1982"/>
      <c r="GG1982"/>
    </row>
    <row r="1983" spans="1:189" x14ac:dyDescent="0.3">
      <c r="A1983" s="18" t="s">
        <v>5891</v>
      </c>
      <c r="B1983" s="29"/>
      <c r="C1983" s="29"/>
      <c r="D1983" s="29">
        <v>186.3</v>
      </c>
      <c r="E1983" s="29">
        <v>1</v>
      </c>
      <c r="F1983" s="29">
        <v>186.3</v>
      </c>
      <c r="G1983" s="29">
        <v>1</v>
      </c>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c r="DY1983"/>
      <c r="DZ1983"/>
      <c r="EA1983"/>
      <c r="EB1983"/>
      <c r="EC1983"/>
      <c r="ED1983"/>
      <c r="EE1983"/>
      <c r="EF1983"/>
      <c r="EG1983"/>
      <c r="EH1983"/>
      <c r="EI1983"/>
      <c r="EJ1983"/>
      <c r="EK1983"/>
      <c r="EL1983"/>
      <c r="EM1983"/>
      <c r="EN1983"/>
      <c r="EO1983"/>
      <c r="EP1983"/>
      <c r="EQ1983"/>
      <c r="ER1983"/>
      <c r="ES1983"/>
      <c r="ET1983"/>
      <c r="EU1983"/>
      <c r="EV1983"/>
      <c r="EW1983"/>
      <c r="EX1983"/>
      <c r="EY1983"/>
      <c r="EZ1983"/>
      <c r="FA1983"/>
      <c r="FB1983"/>
      <c r="FC1983"/>
      <c r="FD1983"/>
      <c r="FE1983"/>
      <c r="FF1983"/>
      <c r="FG1983"/>
      <c r="FH1983"/>
      <c r="FI1983"/>
      <c r="FJ1983"/>
      <c r="FK1983"/>
      <c r="FL1983"/>
      <c r="FM1983"/>
      <c r="FN1983"/>
      <c r="FO1983"/>
      <c r="FP1983"/>
      <c r="FQ1983"/>
      <c r="FR1983"/>
      <c r="FS1983"/>
      <c r="FT1983"/>
      <c r="FU1983"/>
      <c r="FV1983"/>
      <c r="FW1983"/>
      <c r="FX1983"/>
      <c r="FY1983"/>
      <c r="FZ1983"/>
      <c r="GA1983"/>
      <c r="GB1983"/>
      <c r="GC1983"/>
      <c r="GD1983"/>
      <c r="GE1983"/>
      <c r="GF1983"/>
      <c r="GG1983"/>
    </row>
    <row r="1984" spans="1:189" x14ac:dyDescent="0.3">
      <c r="A1984" s="18" t="s">
        <v>5037</v>
      </c>
      <c r="B1984" s="29"/>
      <c r="C1984" s="29"/>
      <c r="D1984" s="29">
        <v>186.3</v>
      </c>
      <c r="E1984" s="29">
        <v>1</v>
      </c>
      <c r="F1984" s="29">
        <v>186.3</v>
      </c>
      <c r="G1984" s="29">
        <v>1</v>
      </c>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c r="DY1984"/>
      <c r="DZ1984"/>
      <c r="EA1984"/>
      <c r="EB1984"/>
      <c r="EC1984"/>
      <c r="ED1984"/>
      <c r="EE1984"/>
      <c r="EF1984"/>
      <c r="EG1984"/>
      <c r="EH1984"/>
      <c r="EI1984"/>
      <c r="EJ1984"/>
      <c r="EK1984"/>
      <c r="EL1984"/>
      <c r="EM1984"/>
      <c r="EN1984"/>
      <c r="EO1984"/>
      <c r="EP1984"/>
      <c r="EQ1984"/>
      <c r="ER1984"/>
      <c r="ES1984"/>
      <c r="ET1984"/>
      <c r="EU1984"/>
      <c r="EV1984"/>
      <c r="EW1984"/>
      <c r="EX1984"/>
      <c r="EY1984"/>
      <c r="EZ1984"/>
      <c r="FA1984"/>
      <c r="FB1984"/>
      <c r="FC1984"/>
      <c r="FD1984"/>
      <c r="FE1984"/>
      <c r="FF1984"/>
      <c r="FG1984"/>
      <c r="FH1984"/>
      <c r="FI1984"/>
      <c r="FJ1984"/>
      <c r="FK1984"/>
      <c r="FL1984"/>
      <c r="FM1984"/>
      <c r="FN1984"/>
      <c r="FO1984"/>
      <c r="FP1984"/>
      <c r="FQ1984"/>
      <c r="FR1984"/>
      <c r="FS1984"/>
      <c r="FT1984"/>
      <c r="FU1984"/>
      <c r="FV1984"/>
      <c r="FW1984"/>
      <c r="FX1984"/>
      <c r="FY1984"/>
      <c r="FZ1984"/>
      <c r="GA1984"/>
      <c r="GB1984"/>
      <c r="GC1984"/>
      <c r="GD1984"/>
      <c r="GE1984"/>
      <c r="GF1984"/>
      <c r="GG1984"/>
    </row>
    <row r="1985" spans="1:189" x14ac:dyDescent="0.3">
      <c r="A1985" s="18" t="s">
        <v>5774</v>
      </c>
      <c r="B1985" s="29"/>
      <c r="C1985" s="29"/>
      <c r="D1985" s="29">
        <v>186.3</v>
      </c>
      <c r="E1985" s="29">
        <v>1</v>
      </c>
      <c r="F1985" s="29">
        <v>186.3</v>
      </c>
      <c r="G1985" s="29">
        <v>1</v>
      </c>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c r="DY1985"/>
      <c r="DZ1985"/>
      <c r="EA1985"/>
      <c r="EB1985"/>
      <c r="EC1985"/>
      <c r="ED1985"/>
      <c r="EE1985"/>
      <c r="EF1985"/>
      <c r="EG1985"/>
      <c r="EH1985"/>
      <c r="EI1985"/>
      <c r="EJ1985"/>
      <c r="EK1985"/>
      <c r="EL1985"/>
      <c r="EM1985"/>
      <c r="EN1985"/>
      <c r="EO1985"/>
      <c r="EP1985"/>
      <c r="EQ1985"/>
      <c r="ER1985"/>
      <c r="ES1985"/>
      <c r="ET1985"/>
      <c r="EU1985"/>
      <c r="EV1985"/>
      <c r="EW1985"/>
      <c r="EX1985"/>
      <c r="EY1985"/>
      <c r="EZ1985"/>
      <c r="FA1985"/>
      <c r="FB1985"/>
      <c r="FC1985"/>
      <c r="FD1985"/>
      <c r="FE1985"/>
      <c r="FF1985"/>
      <c r="FG1985"/>
      <c r="FH1985"/>
      <c r="FI1985"/>
      <c r="FJ1985"/>
      <c r="FK1985"/>
      <c r="FL1985"/>
      <c r="FM1985"/>
      <c r="FN1985"/>
      <c r="FO1985"/>
      <c r="FP1985"/>
      <c r="FQ1985"/>
      <c r="FR1985"/>
      <c r="FS1985"/>
      <c r="FT1985"/>
      <c r="FU1985"/>
      <c r="FV1985"/>
      <c r="FW1985"/>
      <c r="FX1985"/>
      <c r="FY1985"/>
      <c r="FZ1985"/>
      <c r="GA1985"/>
      <c r="GB1985"/>
      <c r="GC1985"/>
      <c r="GD1985"/>
      <c r="GE1985"/>
      <c r="GF1985"/>
      <c r="GG1985"/>
    </row>
    <row r="1986" spans="1:189" x14ac:dyDescent="0.3">
      <c r="A1986" s="18" t="s">
        <v>5039</v>
      </c>
      <c r="B1986" s="29"/>
      <c r="C1986" s="29"/>
      <c r="D1986" s="29">
        <v>186.3</v>
      </c>
      <c r="E1986" s="29">
        <v>1</v>
      </c>
      <c r="F1986" s="29">
        <v>186.3</v>
      </c>
      <c r="G1986" s="29">
        <v>1</v>
      </c>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c r="DY1986"/>
      <c r="DZ1986"/>
      <c r="EA1986"/>
      <c r="EB1986"/>
      <c r="EC1986"/>
      <c r="ED1986"/>
      <c r="EE1986"/>
      <c r="EF1986"/>
      <c r="EG1986"/>
      <c r="EH1986"/>
      <c r="EI1986"/>
      <c r="EJ1986"/>
      <c r="EK1986"/>
      <c r="EL1986"/>
      <c r="EM1986"/>
      <c r="EN1986"/>
      <c r="EO1986"/>
      <c r="EP1986"/>
      <c r="EQ1986"/>
      <c r="ER1986"/>
      <c r="ES1986"/>
      <c r="ET1986"/>
      <c r="EU1986"/>
      <c r="EV1986"/>
      <c r="EW1986"/>
      <c r="EX1986"/>
      <c r="EY1986"/>
      <c r="EZ1986"/>
      <c r="FA1986"/>
      <c r="FB1986"/>
      <c r="FC1986"/>
      <c r="FD1986"/>
      <c r="FE1986"/>
      <c r="FF1986"/>
      <c r="FG1986"/>
      <c r="FH1986"/>
      <c r="FI1986"/>
      <c r="FJ1986"/>
      <c r="FK1986"/>
      <c r="FL1986"/>
      <c r="FM1986"/>
      <c r="FN1986"/>
      <c r="FO1986"/>
      <c r="FP1986"/>
      <c r="FQ1986"/>
      <c r="FR1986"/>
      <c r="FS1986"/>
      <c r="FT1986"/>
      <c r="FU1986"/>
      <c r="FV1986"/>
      <c r="FW1986"/>
      <c r="FX1986"/>
      <c r="FY1986"/>
      <c r="FZ1986"/>
      <c r="GA1986"/>
      <c r="GB1986"/>
      <c r="GC1986"/>
      <c r="GD1986"/>
      <c r="GE1986"/>
      <c r="GF1986"/>
      <c r="GG1986"/>
    </row>
    <row r="1987" spans="1:189" x14ac:dyDescent="0.3">
      <c r="A1987" s="18" t="s">
        <v>5982</v>
      </c>
      <c r="B1987" s="29"/>
      <c r="C1987" s="29"/>
      <c r="D1987" s="29">
        <v>186.3</v>
      </c>
      <c r="E1987" s="29">
        <v>1</v>
      </c>
      <c r="F1987" s="29">
        <v>186.3</v>
      </c>
      <c r="G1987" s="29">
        <v>1</v>
      </c>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c r="DY1987"/>
      <c r="DZ1987"/>
      <c r="EA1987"/>
      <c r="EB1987"/>
      <c r="EC1987"/>
      <c r="ED1987"/>
      <c r="EE1987"/>
      <c r="EF1987"/>
      <c r="EG1987"/>
      <c r="EH1987"/>
      <c r="EI1987"/>
      <c r="EJ1987"/>
      <c r="EK1987"/>
      <c r="EL1987"/>
      <c r="EM1987"/>
      <c r="EN1987"/>
      <c r="EO1987"/>
      <c r="EP1987"/>
      <c r="EQ1987"/>
      <c r="ER1987"/>
      <c r="ES1987"/>
      <c r="ET1987"/>
      <c r="EU1987"/>
      <c r="EV1987"/>
      <c r="EW1987"/>
      <c r="EX1987"/>
      <c r="EY1987"/>
      <c r="EZ1987"/>
      <c r="FA1987"/>
      <c r="FB1987"/>
      <c r="FC1987"/>
      <c r="FD1987"/>
      <c r="FE1987"/>
      <c r="FF1987"/>
      <c r="FG1987"/>
      <c r="FH1987"/>
      <c r="FI1987"/>
      <c r="FJ1987"/>
      <c r="FK1987"/>
      <c r="FL1987"/>
      <c r="FM1987"/>
      <c r="FN1987"/>
      <c r="FO1987"/>
      <c r="FP1987"/>
      <c r="FQ1987"/>
      <c r="FR1987"/>
      <c r="FS1987"/>
      <c r="FT1987"/>
      <c r="FU1987"/>
      <c r="FV1987"/>
      <c r="FW1987"/>
      <c r="FX1987"/>
      <c r="FY1987"/>
      <c r="FZ1987"/>
      <c r="GA1987"/>
      <c r="GB1987"/>
      <c r="GC1987"/>
      <c r="GD1987"/>
      <c r="GE1987"/>
      <c r="GF1987"/>
      <c r="GG1987"/>
    </row>
    <row r="1988" spans="1:189" x14ac:dyDescent="0.3">
      <c r="A1988" s="18" t="s">
        <v>6110</v>
      </c>
      <c r="B1988" s="29"/>
      <c r="C1988" s="29"/>
      <c r="D1988" s="29">
        <v>186.3</v>
      </c>
      <c r="E1988" s="29">
        <v>1</v>
      </c>
      <c r="F1988" s="29">
        <v>186.3</v>
      </c>
      <c r="G1988" s="29">
        <v>1</v>
      </c>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c r="DY1988"/>
      <c r="DZ1988"/>
      <c r="EA1988"/>
      <c r="EB1988"/>
      <c r="EC1988"/>
      <c r="ED1988"/>
      <c r="EE1988"/>
      <c r="EF1988"/>
      <c r="EG1988"/>
      <c r="EH1988"/>
      <c r="EI1988"/>
      <c r="EJ1988"/>
      <c r="EK1988"/>
      <c r="EL1988"/>
      <c r="EM1988"/>
      <c r="EN1988"/>
      <c r="EO1988"/>
      <c r="EP1988"/>
      <c r="EQ1988"/>
      <c r="ER1988"/>
      <c r="ES1988"/>
      <c r="ET1988"/>
      <c r="EU1988"/>
      <c r="EV1988"/>
      <c r="EW1988"/>
      <c r="EX1988"/>
      <c r="EY1988"/>
      <c r="EZ1988"/>
      <c r="FA1988"/>
      <c r="FB1988"/>
      <c r="FC1988"/>
      <c r="FD1988"/>
      <c r="FE1988"/>
      <c r="FF1988"/>
      <c r="FG1988"/>
      <c r="FH1988"/>
      <c r="FI1988"/>
      <c r="FJ1988"/>
      <c r="FK1988"/>
      <c r="FL1988"/>
      <c r="FM1988"/>
      <c r="FN1988"/>
      <c r="FO1988"/>
      <c r="FP1988"/>
      <c r="FQ1988"/>
      <c r="FR1988"/>
      <c r="FS1988"/>
      <c r="FT1988"/>
      <c r="FU1988"/>
      <c r="FV1988"/>
      <c r="FW1988"/>
      <c r="FX1988"/>
      <c r="FY1988"/>
      <c r="FZ1988"/>
      <c r="GA1988"/>
      <c r="GB1988"/>
      <c r="GC1988"/>
      <c r="GD1988"/>
      <c r="GE1988"/>
      <c r="GF1988"/>
      <c r="GG1988"/>
    </row>
    <row r="1989" spans="1:189" x14ac:dyDescent="0.3">
      <c r="A1989" s="18" t="s">
        <v>6112</v>
      </c>
      <c r="B1989" s="29"/>
      <c r="C1989" s="29"/>
      <c r="D1989" s="29">
        <v>186.3</v>
      </c>
      <c r="E1989" s="29">
        <v>1</v>
      </c>
      <c r="F1989" s="29">
        <v>186.3</v>
      </c>
      <c r="G1989" s="29">
        <v>1</v>
      </c>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c r="DY1989"/>
      <c r="DZ1989"/>
      <c r="EA1989"/>
      <c r="EB1989"/>
      <c r="EC1989"/>
      <c r="ED1989"/>
      <c r="EE1989"/>
      <c r="EF1989"/>
      <c r="EG1989"/>
      <c r="EH1989"/>
      <c r="EI1989"/>
      <c r="EJ1989"/>
      <c r="EK1989"/>
      <c r="EL1989"/>
      <c r="EM1989"/>
      <c r="EN1989"/>
      <c r="EO1989"/>
      <c r="EP1989"/>
      <c r="EQ1989"/>
      <c r="ER1989"/>
      <c r="ES1989"/>
      <c r="ET1989"/>
      <c r="EU1989"/>
      <c r="EV1989"/>
      <c r="EW1989"/>
      <c r="EX1989"/>
      <c r="EY1989"/>
      <c r="EZ1989"/>
      <c r="FA1989"/>
      <c r="FB1989"/>
      <c r="FC1989"/>
      <c r="FD1989"/>
      <c r="FE1989"/>
      <c r="FF1989"/>
      <c r="FG1989"/>
      <c r="FH1989"/>
      <c r="FI1989"/>
      <c r="FJ1989"/>
      <c r="FK1989"/>
      <c r="FL1989"/>
      <c r="FM1989"/>
      <c r="FN1989"/>
      <c r="FO1989"/>
      <c r="FP1989"/>
      <c r="FQ1989"/>
      <c r="FR1989"/>
      <c r="FS1989"/>
      <c r="FT1989"/>
      <c r="FU1989"/>
      <c r="FV1989"/>
      <c r="FW1989"/>
      <c r="FX1989"/>
      <c r="FY1989"/>
      <c r="FZ1989"/>
      <c r="GA1989"/>
      <c r="GB1989"/>
      <c r="GC1989"/>
      <c r="GD1989"/>
      <c r="GE1989"/>
      <c r="GF1989"/>
      <c r="GG1989"/>
    </row>
    <row r="1990" spans="1:189" x14ac:dyDescent="0.3">
      <c r="A1990" s="18" t="s">
        <v>5600</v>
      </c>
      <c r="B1990" s="29"/>
      <c r="C1990" s="29"/>
      <c r="D1990" s="29">
        <v>186.3</v>
      </c>
      <c r="E1990" s="29">
        <v>1</v>
      </c>
      <c r="F1990" s="29">
        <v>186.3</v>
      </c>
      <c r="G1990" s="29">
        <v>1</v>
      </c>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c r="DY1990"/>
      <c r="DZ1990"/>
      <c r="EA1990"/>
      <c r="EB1990"/>
      <c r="EC1990"/>
      <c r="ED1990"/>
      <c r="EE1990"/>
      <c r="EF1990"/>
      <c r="EG1990"/>
      <c r="EH1990"/>
      <c r="EI1990"/>
      <c r="EJ1990"/>
      <c r="EK1990"/>
      <c r="EL1990"/>
      <c r="EM1990"/>
      <c r="EN1990"/>
      <c r="EO1990"/>
      <c r="EP1990"/>
      <c r="EQ1990"/>
      <c r="ER1990"/>
      <c r="ES1990"/>
      <c r="ET1990"/>
      <c r="EU1990"/>
      <c r="EV1990"/>
      <c r="EW1990"/>
      <c r="EX1990"/>
      <c r="EY1990"/>
      <c r="EZ1990"/>
      <c r="FA1990"/>
      <c r="FB1990"/>
      <c r="FC1990"/>
      <c r="FD1990"/>
      <c r="FE1990"/>
      <c r="FF1990"/>
      <c r="FG1990"/>
      <c r="FH1990"/>
      <c r="FI1990"/>
      <c r="FJ1990"/>
      <c r="FK1990"/>
      <c r="FL1990"/>
      <c r="FM1990"/>
      <c r="FN1990"/>
      <c r="FO1990"/>
      <c r="FP1990"/>
      <c r="FQ1990"/>
      <c r="FR1990"/>
      <c r="FS1990"/>
      <c r="FT1990"/>
      <c r="FU1990"/>
      <c r="FV1990"/>
      <c r="FW1990"/>
      <c r="FX1990"/>
      <c r="FY1990"/>
      <c r="FZ1990"/>
      <c r="GA1990"/>
      <c r="GB1990"/>
      <c r="GC1990"/>
      <c r="GD1990"/>
      <c r="GE1990"/>
      <c r="GF1990"/>
      <c r="GG1990"/>
    </row>
    <row r="1991" spans="1:189" x14ac:dyDescent="0.3">
      <c r="A1991" s="18" t="s">
        <v>5926</v>
      </c>
      <c r="B1991" s="29"/>
      <c r="C1991" s="29"/>
      <c r="D1991" s="29">
        <v>186.3</v>
      </c>
      <c r="E1991" s="29">
        <v>1</v>
      </c>
      <c r="F1991" s="29">
        <v>186.3</v>
      </c>
      <c r="G1991" s="29">
        <v>1</v>
      </c>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c r="DY1991"/>
      <c r="DZ1991"/>
      <c r="EA1991"/>
      <c r="EB1991"/>
      <c r="EC1991"/>
      <c r="ED1991"/>
      <c r="EE1991"/>
      <c r="EF1991"/>
      <c r="EG1991"/>
      <c r="EH1991"/>
      <c r="EI1991"/>
      <c r="EJ1991"/>
      <c r="EK1991"/>
      <c r="EL1991"/>
      <c r="EM1991"/>
      <c r="EN1991"/>
      <c r="EO1991"/>
      <c r="EP1991"/>
      <c r="EQ1991"/>
      <c r="ER1991"/>
      <c r="ES1991"/>
      <c r="ET1991"/>
      <c r="EU1991"/>
      <c r="EV1991"/>
      <c r="EW1991"/>
      <c r="EX1991"/>
      <c r="EY1991"/>
      <c r="EZ1991"/>
      <c r="FA1991"/>
      <c r="FB1991"/>
      <c r="FC1991"/>
      <c r="FD1991"/>
      <c r="FE1991"/>
      <c r="FF1991"/>
      <c r="FG1991"/>
      <c r="FH1991"/>
      <c r="FI1991"/>
      <c r="FJ1991"/>
      <c r="FK1991"/>
      <c r="FL1991"/>
      <c r="FM1991"/>
      <c r="FN1991"/>
      <c r="FO1991"/>
      <c r="FP1991"/>
      <c r="FQ1991"/>
      <c r="FR1991"/>
      <c r="FS1991"/>
      <c r="FT1991"/>
      <c r="FU1991"/>
      <c r="FV1991"/>
      <c r="FW1991"/>
      <c r="FX1991"/>
      <c r="FY1991"/>
      <c r="FZ1991"/>
      <c r="GA1991"/>
      <c r="GB1991"/>
      <c r="GC1991"/>
      <c r="GD1991"/>
      <c r="GE1991"/>
      <c r="GF1991"/>
      <c r="GG1991"/>
    </row>
    <row r="1992" spans="1:189" x14ac:dyDescent="0.3">
      <c r="A1992" s="18" t="s">
        <v>5824</v>
      </c>
      <c r="B1992" s="29"/>
      <c r="C1992" s="29"/>
      <c r="D1992" s="29">
        <v>186.3</v>
      </c>
      <c r="E1992" s="29">
        <v>1</v>
      </c>
      <c r="F1992" s="29">
        <v>186.3</v>
      </c>
      <c r="G1992" s="29">
        <v>1</v>
      </c>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c r="DY1992"/>
      <c r="DZ1992"/>
      <c r="EA1992"/>
      <c r="EB1992"/>
      <c r="EC1992"/>
      <c r="ED1992"/>
      <c r="EE1992"/>
      <c r="EF1992"/>
      <c r="EG1992"/>
      <c r="EH1992"/>
      <c r="EI1992"/>
      <c r="EJ1992"/>
      <c r="EK1992"/>
      <c r="EL1992"/>
      <c r="EM1992"/>
      <c r="EN1992"/>
      <c r="EO1992"/>
      <c r="EP1992"/>
      <c r="EQ1992"/>
      <c r="ER1992"/>
      <c r="ES1992"/>
      <c r="ET1992"/>
      <c r="EU1992"/>
      <c r="EV1992"/>
      <c r="EW1992"/>
      <c r="EX1992"/>
      <c r="EY1992"/>
      <c r="EZ1992"/>
      <c r="FA1992"/>
      <c r="FB1992"/>
      <c r="FC1992"/>
      <c r="FD1992"/>
      <c r="FE1992"/>
      <c r="FF1992"/>
      <c r="FG1992"/>
      <c r="FH1992"/>
      <c r="FI1992"/>
      <c r="FJ1992"/>
      <c r="FK1992"/>
      <c r="FL1992"/>
      <c r="FM1992"/>
      <c r="FN1992"/>
      <c r="FO1992"/>
      <c r="FP1992"/>
      <c r="FQ1992"/>
      <c r="FR1992"/>
      <c r="FS1992"/>
      <c r="FT1992"/>
      <c r="FU1992"/>
      <c r="FV1992"/>
      <c r="FW1992"/>
      <c r="FX1992"/>
      <c r="FY1992"/>
      <c r="FZ1992"/>
      <c r="GA1992"/>
      <c r="GB1992"/>
      <c r="GC1992"/>
      <c r="GD1992"/>
      <c r="GE1992"/>
      <c r="GF1992"/>
      <c r="GG1992"/>
    </row>
    <row r="1993" spans="1:189" x14ac:dyDescent="0.3">
      <c r="A1993" s="18" t="s">
        <v>2002</v>
      </c>
      <c r="B1993" s="29">
        <v>185.76</v>
      </c>
      <c r="C1993" s="29">
        <v>1</v>
      </c>
      <c r="D1993" s="29"/>
      <c r="E1993" s="29"/>
      <c r="F1993" s="29">
        <v>185.76</v>
      </c>
      <c r="G1993" s="29">
        <v>1</v>
      </c>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c r="DY1993"/>
      <c r="DZ1993"/>
      <c r="EA1993"/>
      <c r="EB1993"/>
      <c r="EC1993"/>
      <c r="ED1993"/>
      <c r="EE1993"/>
      <c r="EF1993"/>
      <c r="EG1993"/>
      <c r="EH1993"/>
      <c r="EI1993"/>
      <c r="EJ1993"/>
      <c r="EK1993"/>
      <c r="EL1993"/>
      <c r="EM1993"/>
      <c r="EN1993"/>
      <c r="EO1993"/>
      <c r="EP1993"/>
      <c r="EQ1993"/>
      <c r="ER1993"/>
      <c r="ES1993"/>
      <c r="ET1993"/>
      <c r="EU1993"/>
      <c r="EV1993"/>
      <c r="EW1993"/>
      <c r="EX1993"/>
      <c r="EY1993"/>
      <c r="EZ1993"/>
      <c r="FA1993"/>
      <c r="FB1993"/>
      <c r="FC1993"/>
      <c r="FD1993"/>
      <c r="FE1993"/>
      <c r="FF1993"/>
      <c r="FG1993"/>
      <c r="FH1993"/>
      <c r="FI1993"/>
      <c r="FJ1993"/>
      <c r="FK1993"/>
      <c r="FL1993"/>
      <c r="FM1993"/>
      <c r="FN1993"/>
      <c r="FO1993"/>
      <c r="FP1993"/>
      <c r="FQ1993"/>
      <c r="FR1993"/>
      <c r="FS1993"/>
      <c r="FT1993"/>
      <c r="FU1993"/>
      <c r="FV1993"/>
      <c r="FW1993"/>
      <c r="FX1993"/>
      <c r="FY1993"/>
      <c r="FZ1993"/>
      <c r="GA1993"/>
      <c r="GB1993"/>
      <c r="GC1993"/>
      <c r="GD1993"/>
      <c r="GE1993"/>
      <c r="GF1993"/>
      <c r="GG1993"/>
    </row>
    <row r="1994" spans="1:189" x14ac:dyDescent="0.3">
      <c r="A1994" s="18" t="s">
        <v>2013</v>
      </c>
      <c r="B1994" s="29">
        <v>185.76</v>
      </c>
      <c r="C1994" s="29">
        <v>1</v>
      </c>
      <c r="D1994" s="29"/>
      <c r="E1994" s="29"/>
      <c r="F1994" s="29">
        <v>185.76</v>
      </c>
      <c r="G1994" s="29">
        <v>1</v>
      </c>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c r="DY1994"/>
      <c r="DZ1994"/>
      <c r="EA1994"/>
      <c r="EB1994"/>
      <c r="EC1994"/>
      <c r="ED1994"/>
      <c r="EE1994"/>
      <c r="EF1994"/>
      <c r="EG1994"/>
      <c r="EH1994"/>
      <c r="EI1994"/>
      <c r="EJ1994"/>
      <c r="EK1994"/>
      <c r="EL1994"/>
      <c r="EM1994"/>
      <c r="EN1994"/>
      <c r="EO1994"/>
      <c r="EP1994"/>
      <c r="EQ1994"/>
      <c r="ER1994"/>
      <c r="ES1994"/>
      <c r="ET1994"/>
      <c r="EU1994"/>
      <c r="EV1994"/>
      <c r="EW1994"/>
      <c r="EX1994"/>
      <c r="EY1994"/>
      <c r="EZ1994"/>
      <c r="FA1994"/>
      <c r="FB1994"/>
      <c r="FC1994"/>
      <c r="FD1994"/>
      <c r="FE1994"/>
      <c r="FF1994"/>
      <c r="FG1994"/>
      <c r="FH1994"/>
      <c r="FI1994"/>
      <c r="FJ1994"/>
      <c r="FK1994"/>
      <c r="FL1994"/>
      <c r="FM1994"/>
      <c r="FN1994"/>
      <c r="FO1994"/>
      <c r="FP1994"/>
      <c r="FQ1994"/>
      <c r="FR1994"/>
      <c r="FS1994"/>
      <c r="FT1994"/>
      <c r="FU1994"/>
      <c r="FV1994"/>
      <c r="FW1994"/>
      <c r="FX1994"/>
      <c r="FY1994"/>
      <c r="FZ1994"/>
      <c r="GA1994"/>
      <c r="GB1994"/>
      <c r="GC1994"/>
      <c r="GD1994"/>
      <c r="GE1994"/>
      <c r="GF1994"/>
      <c r="GG1994"/>
    </row>
    <row r="1995" spans="1:189" x14ac:dyDescent="0.3">
      <c r="A1995" s="18" t="s">
        <v>3773</v>
      </c>
      <c r="B1995" s="29"/>
      <c r="C1995" s="29"/>
      <c r="D1995" s="29">
        <v>185.76</v>
      </c>
      <c r="E1995" s="29">
        <v>1</v>
      </c>
      <c r="F1995" s="29">
        <v>185.76</v>
      </c>
      <c r="G1995" s="29">
        <v>1</v>
      </c>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c r="DY1995"/>
      <c r="DZ1995"/>
      <c r="EA1995"/>
      <c r="EB1995"/>
      <c r="EC1995"/>
      <c r="ED1995"/>
      <c r="EE1995"/>
      <c r="EF1995"/>
      <c r="EG1995"/>
      <c r="EH1995"/>
      <c r="EI1995"/>
      <c r="EJ1995"/>
      <c r="EK1995"/>
      <c r="EL1995"/>
      <c r="EM1995"/>
      <c r="EN1995"/>
      <c r="EO1995"/>
      <c r="EP1995"/>
      <c r="EQ1995"/>
      <c r="ER1995"/>
      <c r="ES1995"/>
      <c r="ET1995"/>
      <c r="EU1995"/>
      <c r="EV1995"/>
      <c r="EW1995"/>
      <c r="EX1995"/>
      <c r="EY1995"/>
      <c r="EZ1995"/>
      <c r="FA1995"/>
      <c r="FB1995"/>
      <c r="FC1995"/>
      <c r="FD1995"/>
      <c r="FE1995"/>
      <c r="FF1995"/>
      <c r="FG1995"/>
      <c r="FH1995"/>
      <c r="FI1995"/>
      <c r="FJ1995"/>
      <c r="FK1995"/>
      <c r="FL1995"/>
      <c r="FM1995"/>
      <c r="FN1995"/>
      <c r="FO1995"/>
      <c r="FP1995"/>
      <c r="FQ1995"/>
      <c r="FR1995"/>
      <c r="FS1995"/>
      <c r="FT1995"/>
      <c r="FU1995"/>
      <c r="FV1995"/>
      <c r="FW1995"/>
      <c r="FX1995"/>
      <c r="FY1995"/>
      <c r="FZ1995"/>
      <c r="GA1995"/>
      <c r="GB1995"/>
      <c r="GC1995"/>
      <c r="GD1995"/>
      <c r="GE1995"/>
      <c r="GF1995"/>
      <c r="GG1995"/>
    </row>
    <row r="1996" spans="1:189" x14ac:dyDescent="0.3">
      <c r="A1996" s="18" t="s">
        <v>1968</v>
      </c>
      <c r="B1996" s="29">
        <v>185.76</v>
      </c>
      <c r="C1996" s="29">
        <v>1</v>
      </c>
      <c r="D1996" s="29"/>
      <c r="E1996" s="29"/>
      <c r="F1996" s="29">
        <v>185.76</v>
      </c>
      <c r="G1996" s="29">
        <v>1</v>
      </c>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c r="DY1996"/>
      <c r="DZ1996"/>
      <c r="EA1996"/>
      <c r="EB1996"/>
      <c r="EC1996"/>
      <c r="ED1996"/>
      <c r="EE1996"/>
      <c r="EF1996"/>
      <c r="EG1996"/>
      <c r="EH1996"/>
      <c r="EI1996"/>
      <c r="EJ1996"/>
      <c r="EK1996"/>
      <c r="EL1996"/>
      <c r="EM1996"/>
      <c r="EN1996"/>
      <c r="EO1996"/>
      <c r="EP1996"/>
      <c r="EQ1996"/>
      <c r="ER1996"/>
      <c r="ES1996"/>
      <c r="ET1996"/>
      <c r="EU1996"/>
      <c r="EV1996"/>
      <c r="EW1996"/>
      <c r="EX1996"/>
      <c r="EY1996"/>
      <c r="EZ1996"/>
      <c r="FA1996"/>
      <c r="FB1996"/>
      <c r="FC1996"/>
      <c r="FD1996"/>
      <c r="FE1996"/>
      <c r="FF1996"/>
      <c r="FG1996"/>
      <c r="FH1996"/>
      <c r="FI1996"/>
      <c r="FJ1996"/>
      <c r="FK1996"/>
      <c r="FL1996"/>
      <c r="FM1996"/>
      <c r="FN1996"/>
      <c r="FO1996"/>
      <c r="FP1996"/>
      <c r="FQ1996"/>
      <c r="FR1996"/>
      <c r="FS1996"/>
      <c r="FT1996"/>
      <c r="FU1996"/>
      <c r="FV1996"/>
      <c r="FW1996"/>
      <c r="FX1996"/>
      <c r="FY1996"/>
      <c r="FZ1996"/>
      <c r="GA1996"/>
      <c r="GB1996"/>
      <c r="GC1996"/>
      <c r="GD1996"/>
      <c r="GE1996"/>
      <c r="GF1996"/>
      <c r="GG1996"/>
    </row>
    <row r="1997" spans="1:189" x14ac:dyDescent="0.3">
      <c r="A1997" s="18" t="s">
        <v>1962</v>
      </c>
      <c r="B1997" s="29">
        <v>185.76</v>
      </c>
      <c r="C1997" s="29">
        <v>1</v>
      </c>
      <c r="D1997" s="29"/>
      <c r="E1997" s="29"/>
      <c r="F1997" s="29">
        <v>185.76</v>
      </c>
      <c r="G1997" s="29">
        <v>1</v>
      </c>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c r="DY1997"/>
      <c r="DZ1997"/>
      <c r="EA1997"/>
      <c r="EB1997"/>
      <c r="EC1997"/>
      <c r="ED1997"/>
      <c r="EE1997"/>
      <c r="EF1997"/>
      <c r="EG1997"/>
      <c r="EH1997"/>
      <c r="EI1997"/>
      <c r="EJ1997"/>
      <c r="EK1997"/>
      <c r="EL1997"/>
      <c r="EM1997"/>
      <c r="EN1997"/>
      <c r="EO1997"/>
      <c r="EP1997"/>
      <c r="EQ1997"/>
      <c r="ER1997"/>
      <c r="ES1997"/>
      <c r="ET1997"/>
      <c r="EU1997"/>
      <c r="EV1997"/>
      <c r="EW1997"/>
      <c r="EX1997"/>
      <c r="EY1997"/>
      <c r="EZ1997"/>
      <c r="FA1997"/>
      <c r="FB1997"/>
      <c r="FC1997"/>
      <c r="FD1997"/>
      <c r="FE1997"/>
      <c r="FF1997"/>
      <c r="FG1997"/>
      <c r="FH1997"/>
      <c r="FI1997"/>
      <c r="FJ1997"/>
      <c r="FK1997"/>
      <c r="FL1997"/>
      <c r="FM1997"/>
      <c r="FN1997"/>
      <c r="FO1997"/>
      <c r="FP1997"/>
      <c r="FQ1997"/>
      <c r="FR1997"/>
      <c r="FS1997"/>
      <c r="FT1997"/>
      <c r="FU1997"/>
      <c r="FV1997"/>
      <c r="FW1997"/>
      <c r="FX1997"/>
      <c r="FY1997"/>
      <c r="FZ1997"/>
      <c r="GA1997"/>
      <c r="GB1997"/>
      <c r="GC1997"/>
      <c r="GD1997"/>
      <c r="GE1997"/>
      <c r="GF1997"/>
      <c r="GG1997"/>
    </row>
    <row r="1998" spans="1:189" x14ac:dyDescent="0.3">
      <c r="A1998" s="18" t="s">
        <v>2302</v>
      </c>
      <c r="B1998" s="29"/>
      <c r="C1998" s="29"/>
      <c r="D1998" s="29">
        <v>185.76</v>
      </c>
      <c r="E1998" s="29">
        <v>1</v>
      </c>
      <c r="F1998" s="29">
        <v>185.76</v>
      </c>
      <c r="G1998" s="29">
        <v>1</v>
      </c>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c r="DY1998"/>
      <c r="DZ1998"/>
      <c r="EA1998"/>
      <c r="EB1998"/>
      <c r="EC1998"/>
      <c r="ED1998"/>
      <c r="EE1998"/>
      <c r="EF1998"/>
      <c r="EG1998"/>
      <c r="EH1998"/>
      <c r="EI1998"/>
      <c r="EJ1998"/>
      <c r="EK1998"/>
      <c r="EL1998"/>
      <c r="EM1998"/>
      <c r="EN1998"/>
      <c r="EO1998"/>
      <c r="EP1998"/>
      <c r="EQ1998"/>
      <c r="ER1998"/>
      <c r="ES1998"/>
      <c r="ET1998"/>
      <c r="EU1998"/>
      <c r="EV1998"/>
      <c r="EW1998"/>
      <c r="EX1998"/>
      <c r="EY1998"/>
      <c r="EZ1998"/>
      <c r="FA1998"/>
      <c r="FB1998"/>
      <c r="FC1998"/>
      <c r="FD1998"/>
      <c r="FE1998"/>
      <c r="FF1998"/>
      <c r="FG1998"/>
      <c r="FH1998"/>
      <c r="FI1998"/>
      <c r="FJ1998"/>
      <c r="FK1998"/>
      <c r="FL1998"/>
      <c r="FM1998"/>
      <c r="FN1998"/>
      <c r="FO1998"/>
      <c r="FP1998"/>
      <c r="FQ1998"/>
      <c r="FR1998"/>
      <c r="FS1998"/>
      <c r="FT1998"/>
      <c r="FU1998"/>
      <c r="FV1998"/>
      <c r="FW1998"/>
      <c r="FX1998"/>
      <c r="FY1998"/>
      <c r="FZ1998"/>
      <c r="GA1998"/>
      <c r="GB1998"/>
      <c r="GC1998"/>
      <c r="GD1998"/>
      <c r="GE1998"/>
      <c r="GF1998"/>
      <c r="GG1998"/>
    </row>
    <row r="1999" spans="1:189" x14ac:dyDescent="0.3">
      <c r="A1999" s="18" t="s">
        <v>3179</v>
      </c>
      <c r="B1999" s="29"/>
      <c r="C1999" s="29"/>
      <c r="D1999" s="29">
        <v>185.76</v>
      </c>
      <c r="E1999" s="29">
        <v>1</v>
      </c>
      <c r="F1999" s="29">
        <v>185.76</v>
      </c>
      <c r="G1999" s="29">
        <v>1</v>
      </c>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c r="DY1999"/>
      <c r="DZ1999"/>
      <c r="EA1999"/>
      <c r="EB1999"/>
      <c r="EC1999"/>
      <c r="ED1999"/>
      <c r="EE1999"/>
      <c r="EF1999"/>
      <c r="EG1999"/>
      <c r="EH1999"/>
      <c r="EI1999"/>
      <c r="EJ1999"/>
      <c r="EK1999"/>
      <c r="EL1999"/>
      <c r="EM1999"/>
      <c r="EN1999"/>
      <c r="EO1999"/>
      <c r="EP1999"/>
      <c r="EQ1999"/>
      <c r="ER1999"/>
      <c r="ES1999"/>
      <c r="ET1999"/>
      <c r="EU1999"/>
      <c r="EV1999"/>
      <c r="EW1999"/>
      <c r="EX1999"/>
      <c r="EY1999"/>
      <c r="EZ1999"/>
      <c r="FA1999"/>
      <c r="FB1999"/>
      <c r="FC1999"/>
      <c r="FD1999"/>
      <c r="FE1999"/>
      <c r="FF1999"/>
      <c r="FG1999"/>
      <c r="FH1999"/>
      <c r="FI1999"/>
      <c r="FJ1999"/>
      <c r="FK1999"/>
      <c r="FL1999"/>
      <c r="FM1999"/>
      <c r="FN1999"/>
      <c r="FO1999"/>
      <c r="FP1999"/>
      <c r="FQ1999"/>
      <c r="FR1999"/>
      <c r="FS1999"/>
      <c r="FT1999"/>
      <c r="FU1999"/>
      <c r="FV1999"/>
      <c r="FW1999"/>
      <c r="FX1999"/>
      <c r="FY1999"/>
      <c r="FZ1999"/>
      <c r="GA1999"/>
      <c r="GB1999"/>
      <c r="GC1999"/>
      <c r="GD1999"/>
      <c r="GE1999"/>
      <c r="GF1999"/>
      <c r="GG1999"/>
    </row>
    <row r="2000" spans="1:189" x14ac:dyDescent="0.3">
      <c r="A2000" s="18" t="s">
        <v>2324</v>
      </c>
      <c r="B2000" s="29"/>
      <c r="C2000" s="29"/>
      <c r="D2000" s="29">
        <v>185.76</v>
      </c>
      <c r="E2000" s="29">
        <v>1</v>
      </c>
      <c r="F2000" s="29">
        <v>185.76</v>
      </c>
      <c r="G2000" s="29">
        <v>1</v>
      </c>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c r="DY2000"/>
      <c r="DZ2000"/>
      <c r="EA2000"/>
      <c r="EB2000"/>
      <c r="EC2000"/>
      <c r="ED2000"/>
      <c r="EE2000"/>
      <c r="EF2000"/>
      <c r="EG2000"/>
      <c r="EH2000"/>
      <c r="EI2000"/>
      <c r="EJ2000"/>
      <c r="EK2000"/>
      <c r="EL2000"/>
      <c r="EM2000"/>
      <c r="EN2000"/>
      <c r="EO2000"/>
      <c r="EP2000"/>
      <c r="EQ2000"/>
      <c r="ER2000"/>
      <c r="ES2000"/>
      <c r="ET2000"/>
      <c r="EU2000"/>
      <c r="EV2000"/>
      <c r="EW2000"/>
      <c r="EX2000"/>
      <c r="EY2000"/>
      <c r="EZ2000"/>
      <c r="FA2000"/>
      <c r="FB2000"/>
      <c r="FC2000"/>
      <c r="FD2000"/>
      <c r="FE2000"/>
      <c r="FF2000"/>
      <c r="FG2000"/>
      <c r="FH2000"/>
      <c r="FI2000"/>
      <c r="FJ2000"/>
      <c r="FK2000"/>
      <c r="FL2000"/>
      <c r="FM2000"/>
      <c r="FN2000"/>
      <c r="FO2000"/>
      <c r="FP2000"/>
      <c r="FQ2000"/>
      <c r="FR2000"/>
      <c r="FS2000"/>
      <c r="FT2000"/>
      <c r="FU2000"/>
      <c r="FV2000"/>
      <c r="FW2000"/>
      <c r="FX2000"/>
      <c r="FY2000"/>
      <c r="FZ2000"/>
      <c r="GA2000"/>
      <c r="GB2000"/>
      <c r="GC2000"/>
      <c r="GD2000"/>
      <c r="GE2000"/>
      <c r="GF2000"/>
      <c r="GG2000"/>
    </row>
    <row r="2001" spans="1:189" x14ac:dyDescent="0.3">
      <c r="A2001" s="18" t="s">
        <v>2076</v>
      </c>
      <c r="B2001" s="29">
        <v>185.76</v>
      </c>
      <c r="C2001" s="29">
        <v>1</v>
      </c>
      <c r="D2001" s="29"/>
      <c r="E2001" s="29"/>
      <c r="F2001" s="29">
        <v>185.76</v>
      </c>
      <c r="G2001" s="29">
        <v>1</v>
      </c>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c r="DY2001"/>
      <c r="DZ2001"/>
      <c r="EA2001"/>
      <c r="EB2001"/>
      <c r="EC2001"/>
      <c r="ED2001"/>
      <c r="EE2001"/>
      <c r="EF2001"/>
      <c r="EG2001"/>
      <c r="EH2001"/>
      <c r="EI2001"/>
      <c r="EJ2001"/>
      <c r="EK2001"/>
      <c r="EL2001"/>
      <c r="EM2001"/>
      <c r="EN2001"/>
      <c r="EO2001"/>
      <c r="EP2001"/>
      <c r="EQ2001"/>
      <c r="ER2001"/>
      <c r="ES2001"/>
      <c r="ET2001"/>
      <c r="EU2001"/>
      <c r="EV2001"/>
      <c r="EW2001"/>
      <c r="EX2001"/>
      <c r="EY2001"/>
      <c r="EZ2001"/>
      <c r="FA2001"/>
      <c r="FB2001"/>
      <c r="FC2001"/>
      <c r="FD2001"/>
      <c r="FE2001"/>
      <c r="FF2001"/>
      <c r="FG2001"/>
      <c r="FH2001"/>
      <c r="FI2001"/>
      <c r="FJ2001"/>
      <c r="FK2001"/>
      <c r="FL2001"/>
      <c r="FM2001"/>
      <c r="FN2001"/>
      <c r="FO2001"/>
      <c r="FP2001"/>
      <c r="FQ2001"/>
      <c r="FR2001"/>
      <c r="FS2001"/>
      <c r="FT2001"/>
      <c r="FU2001"/>
      <c r="FV2001"/>
      <c r="FW2001"/>
      <c r="FX2001"/>
      <c r="FY2001"/>
      <c r="FZ2001"/>
      <c r="GA2001"/>
      <c r="GB2001"/>
      <c r="GC2001"/>
      <c r="GD2001"/>
      <c r="GE2001"/>
      <c r="GF2001"/>
      <c r="GG2001"/>
    </row>
    <row r="2002" spans="1:189" x14ac:dyDescent="0.3">
      <c r="A2002" s="18" t="s">
        <v>3755</v>
      </c>
      <c r="B2002" s="29"/>
      <c r="C2002" s="29"/>
      <c r="D2002" s="29">
        <v>185.76</v>
      </c>
      <c r="E2002" s="29">
        <v>1</v>
      </c>
      <c r="F2002" s="29">
        <v>185.76</v>
      </c>
      <c r="G2002" s="29">
        <v>1</v>
      </c>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c r="DY2002"/>
      <c r="DZ2002"/>
      <c r="EA2002"/>
      <c r="EB2002"/>
      <c r="EC2002"/>
      <c r="ED2002"/>
      <c r="EE2002"/>
      <c r="EF2002"/>
      <c r="EG2002"/>
      <c r="EH2002"/>
      <c r="EI2002"/>
      <c r="EJ2002"/>
      <c r="EK2002"/>
      <c r="EL2002"/>
      <c r="EM2002"/>
      <c r="EN2002"/>
      <c r="EO2002"/>
      <c r="EP2002"/>
      <c r="EQ2002"/>
      <c r="ER2002"/>
      <c r="ES2002"/>
      <c r="ET2002"/>
      <c r="EU2002"/>
      <c r="EV2002"/>
      <c r="EW2002"/>
      <c r="EX2002"/>
      <c r="EY2002"/>
      <c r="EZ2002"/>
      <c r="FA2002"/>
      <c r="FB2002"/>
      <c r="FC2002"/>
      <c r="FD2002"/>
      <c r="FE2002"/>
      <c r="FF2002"/>
      <c r="FG2002"/>
      <c r="FH2002"/>
      <c r="FI2002"/>
      <c r="FJ2002"/>
      <c r="FK2002"/>
      <c r="FL2002"/>
      <c r="FM2002"/>
      <c r="FN2002"/>
      <c r="FO2002"/>
      <c r="FP2002"/>
      <c r="FQ2002"/>
      <c r="FR2002"/>
      <c r="FS2002"/>
      <c r="FT2002"/>
      <c r="FU2002"/>
      <c r="FV2002"/>
      <c r="FW2002"/>
      <c r="FX2002"/>
      <c r="FY2002"/>
      <c r="FZ2002"/>
      <c r="GA2002"/>
      <c r="GB2002"/>
      <c r="GC2002"/>
      <c r="GD2002"/>
      <c r="GE2002"/>
      <c r="GF2002"/>
      <c r="GG2002"/>
    </row>
    <row r="2003" spans="1:189" x14ac:dyDescent="0.3">
      <c r="A2003" s="18" t="s">
        <v>3195</v>
      </c>
      <c r="B2003" s="29"/>
      <c r="C2003" s="29"/>
      <c r="D2003" s="29">
        <v>185.76</v>
      </c>
      <c r="E2003" s="29">
        <v>1</v>
      </c>
      <c r="F2003" s="29">
        <v>185.76</v>
      </c>
      <c r="G2003" s="29">
        <v>1</v>
      </c>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c r="DY2003"/>
      <c r="DZ2003"/>
      <c r="EA2003"/>
      <c r="EB2003"/>
      <c r="EC2003"/>
      <c r="ED2003"/>
      <c r="EE2003"/>
      <c r="EF2003"/>
      <c r="EG2003"/>
      <c r="EH2003"/>
      <c r="EI2003"/>
      <c r="EJ2003"/>
      <c r="EK2003"/>
      <c r="EL2003"/>
      <c r="EM2003"/>
      <c r="EN2003"/>
      <c r="EO2003"/>
      <c r="EP2003"/>
      <c r="EQ2003"/>
      <c r="ER2003"/>
      <c r="ES2003"/>
      <c r="ET2003"/>
      <c r="EU2003"/>
      <c r="EV2003"/>
      <c r="EW2003"/>
      <c r="EX2003"/>
      <c r="EY2003"/>
      <c r="EZ2003"/>
      <c r="FA2003"/>
      <c r="FB2003"/>
      <c r="FC2003"/>
      <c r="FD2003"/>
      <c r="FE2003"/>
      <c r="FF2003"/>
      <c r="FG2003"/>
      <c r="FH2003"/>
      <c r="FI2003"/>
      <c r="FJ2003"/>
      <c r="FK2003"/>
      <c r="FL2003"/>
      <c r="FM2003"/>
      <c r="FN2003"/>
      <c r="FO2003"/>
      <c r="FP2003"/>
      <c r="FQ2003"/>
      <c r="FR2003"/>
      <c r="FS2003"/>
      <c r="FT2003"/>
      <c r="FU2003"/>
      <c r="FV2003"/>
      <c r="FW2003"/>
      <c r="FX2003"/>
      <c r="FY2003"/>
      <c r="FZ2003"/>
      <c r="GA2003"/>
      <c r="GB2003"/>
      <c r="GC2003"/>
      <c r="GD2003"/>
      <c r="GE2003"/>
      <c r="GF2003"/>
      <c r="GG2003"/>
    </row>
    <row r="2004" spans="1:189" x14ac:dyDescent="0.3">
      <c r="A2004" s="18" t="s">
        <v>2340</v>
      </c>
      <c r="B2004" s="29"/>
      <c r="C2004" s="29"/>
      <c r="D2004" s="29">
        <v>185.76</v>
      </c>
      <c r="E2004" s="29">
        <v>1</v>
      </c>
      <c r="F2004" s="29">
        <v>185.76</v>
      </c>
      <c r="G2004" s="29">
        <v>1</v>
      </c>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c r="DY2004"/>
      <c r="DZ2004"/>
      <c r="EA2004"/>
      <c r="EB2004"/>
      <c r="EC2004"/>
      <c r="ED2004"/>
      <c r="EE2004"/>
      <c r="EF2004"/>
      <c r="EG2004"/>
      <c r="EH2004"/>
      <c r="EI2004"/>
      <c r="EJ2004"/>
      <c r="EK2004"/>
      <c r="EL2004"/>
      <c r="EM2004"/>
      <c r="EN2004"/>
      <c r="EO2004"/>
      <c r="EP2004"/>
      <c r="EQ2004"/>
      <c r="ER2004"/>
      <c r="ES2004"/>
      <c r="ET2004"/>
      <c r="EU2004"/>
      <c r="EV2004"/>
      <c r="EW2004"/>
      <c r="EX2004"/>
      <c r="EY2004"/>
      <c r="EZ2004"/>
      <c r="FA2004"/>
      <c r="FB2004"/>
      <c r="FC2004"/>
      <c r="FD2004"/>
      <c r="FE2004"/>
      <c r="FF2004"/>
      <c r="FG2004"/>
      <c r="FH2004"/>
      <c r="FI2004"/>
      <c r="FJ2004"/>
      <c r="FK2004"/>
      <c r="FL2004"/>
      <c r="FM2004"/>
      <c r="FN2004"/>
      <c r="FO2004"/>
      <c r="FP2004"/>
      <c r="FQ2004"/>
      <c r="FR2004"/>
      <c r="FS2004"/>
      <c r="FT2004"/>
      <c r="FU2004"/>
      <c r="FV2004"/>
      <c r="FW2004"/>
      <c r="FX2004"/>
      <c r="FY2004"/>
      <c r="FZ2004"/>
      <c r="GA2004"/>
      <c r="GB2004"/>
      <c r="GC2004"/>
      <c r="GD2004"/>
      <c r="GE2004"/>
      <c r="GF2004"/>
      <c r="GG2004"/>
    </row>
    <row r="2005" spans="1:189" x14ac:dyDescent="0.3">
      <c r="A2005" s="18" t="s">
        <v>1964</v>
      </c>
      <c r="B2005" s="29">
        <v>185.76</v>
      </c>
      <c r="C2005" s="29">
        <v>1</v>
      </c>
      <c r="D2005" s="29"/>
      <c r="E2005" s="29"/>
      <c r="F2005" s="29">
        <v>185.76</v>
      </c>
      <c r="G2005" s="29">
        <v>1</v>
      </c>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c r="DY2005"/>
      <c r="DZ2005"/>
      <c r="EA2005"/>
      <c r="EB2005"/>
      <c r="EC2005"/>
      <c r="ED2005"/>
      <c r="EE2005"/>
      <c r="EF2005"/>
      <c r="EG2005"/>
      <c r="EH2005"/>
      <c r="EI2005"/>
      <c r="EJ2005"/>
      <c r="EK2005"/>
      <c r="EL2005"/>
      <c r="EM2005"/>
      <c r="EN2005"/>
      <c r="EO2005"/>
      <c r="EP2005"/>
      <c r="EQ2005"/>
      <c r="ER2005"/>
      <c r="ES2005"/>
      <c r="ET2005"/>
      <c r="EU2005"/>
      <c r="EV2005"/>
      <c r="EW2005"/>
      <c r="EX2005"/>
      <c r="EY2005"/>
      <c r="EZ2005"/>
      <c r="FA2005"/>
      <c r="FB2005"/>
      <c r="FC2005"/>
      <c r="FD2005"/>
      <c r="FE2005"/>
      <c r="FF2005"/>
      <c r="FG2005"/>
      <c r="FH2005"/>
      <c r="FI2005"/>
      <c r="FJ2005"/>
      <c r="FK2005"/>
      <c r="FL2005"/>
      <c r="FM2005"/>
      <c r="FN2005"/>
      <c r="FO2005"/>
      <c r="FP2005"/>
      <c r="FQ2005"/>
      <c r="FR2005"/>
      <c r="FS2005"/>
      <c r="FT2005"/>
      <c r="FU2005"/>
      <c r="FV2005"/>
      <c r="FW2005"/>
      <c r="FX2005"/>
      <c r="FY2005"/>
      <c r="FZ2005"/>
      <c r="GA2005"/>
      <c r="GB2005"/>
      <c r="GC2005"/>
      <c r="GD2005"/>
      <c r="GE2005"/>
      <c r="GF2005"/>
      <c r="GG2005"/>
    </row>
    <row r="2006" spans="1:189" x14ac:dyDescent="0.3">
      <c r="A2006" s="18" t="s">
        <v>1976</v>
      </c>
      <c r="B2006" s="29">
        <v>185.76</v>
      </c>
      <c r="C2006" s="29">
        <v>1</v>
      </c>
      <c r="D2006" s="29"/>
      <c r="E2006" s="29"/>
      <c r="F2006" s="29">
        <v>185.76</v>
      </c>
      <c r="G2006" s="29">
        <v>1</v>
      </c>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c r="DY2006"/>
      <c r="DZ2006"/>
      <c r="EA2006"/>
      <c r="EB2006"/>
      <c r="EC2006"/>
      <c r="ED2006"/>
      <c r="EE2006"/>
      <c r="EF2006"/>
      <c r="EG2006"/>
      <c r="EH2006"/>
      <c r="EI2006"/>
      <c r="EJ2006"/>
      <c r="EK2006"/>
      <c r="EL2006"/>
      <c r="EM2006"/>
      <c r="EN2006"/>
      <c r="EO2006"/>
      <c r="EP2006"/>
      <c r="EQ2006"/>
      <c r="ER2006"/>
      <c r="ES2006"/>
      <c r="ET2006"/>
      <c r="EU2006"/>
      <c r="EV2006"/>
      <c r="EW2006"/>
      <c r="EX2006"/>
      <c r="EY2006"/>
      <c r="EZ2006"/>
      <c r="FA2006"/>
      <c r="FB2006"/>
      <c r="FC2006"/>
      <c r="FD2006"/>
      <c r="FE2006"/>
      <c r="FF2006"/>
      <c r="FG2006"/>
      <c r="FH2006"/>
      <c r="FI2006"/>
      <c r="FJ2006"/>
      <c r="FK2006"/>
      <c r="FL2006"/>
      <c r="FM2006"/>
      <c r="FN2006"/>
      <c r="FO2006"/>
      <c r="FP2006"/>
      <c r="FQ2006"/>
      <c r="FR2006"/>
      <c r="FS2006"/>
      <c r="FT2006"/>
      <c r="FU2006"/>
      <c r="FV2006"/>
      <c r="FW2006"/>
      <c r="FX2006"/>
      <c r="FY2006"/>
      <c r="FZ2006"/>
      <c r="GA2006"/>
      <c r="GB2006"/>
      <c r="GC2006"/>
      <c r="GD2006"/>
      <c r="GE2006"/>
      <c r="GF2006"/>
      <c r="GG2006"/>
    </row>
    <row r="2007" spans="1:189" x14ac:dyDescent="0.3">
      <c r="A2007" s="18" t="s">
        <v>1952</v>
      </c>
      <c r="B2007" s="29">
        <v>185.76</v>
      </c>
      <c r="C2007" s="29">
        <v>1</v>
      </c>
      <c r="D2007" s="29"/>
      <c r="E2007" s="29"/>
      <c r="F2007" s="29">
        <v>185.76</v>
      </c>
      <c r="G2007" s="29">
        <v>1</v>
      </c>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c r="DY2007"/>
      <c r="DZ2007"/>
      <c r="EA2007"/>
      <c r="EB2007"/>
      <c r="EC2007"/>
      <c r="ED2007"/>
      <c r="EE2007"/>
      <c r="EF2007"/>
      <c r="EG2007"/>
      <c r="EH2007"/>
      <c r="EI2007"/>
      <c r="EJ2007"/>
      <c r="EK2007"/>
      <c r="EL2007"/>
      <c r="EM2007"/>
      <c r="EN2007"/>
      <c r="EO2007"/>
      <c r="EP2007"/>
      <c r="EQ2007"/>
      <c r="ER2007"/>
      <c r="ES2007"/>
      <c r="ET2007"/>
      <c r="EU2007"/>
      <c r="EV2007"/>
      <c r="EW2007"/>
      <c r="EX2007"/>
      <c r="EY2007"/>
      <c r="EZ2007"/>
      <c r="FA2007"/>
      <c r="FB2007"/>
      <c r="FC2007"/>
      <c r="FD2007"/>
      <c r="FE2007"/>
      <c r="FF2007"/>
      <c r="FG2007"/>
      <c r="FH2007"/>
      <c r="FI2007"/>
      <c r="FJ2007"/>
      <c r="FK2007"/>
      <c r="FL2007"/>
      <c r="FM2007"/>
      <c r="FN2007"/>
      <c r="FO2007"/>
      <c r="FP2007"/>
      <c r="FQ2007"/>
      <c r="FR2007"/>
      <c r="FS2007"/>
      <c r="FT2007"/>
      <c r="FU2007"/>
      <c r="FV2007"/>
      <c r="FW2007"/>
      <c r="FX2007"/>
      <c r="FY2007"/>
      <c r="FZ2007"/>
      <c r="GA2007"/>
      <c r="GB2007"/>
      <c r="GC2007"/>
      <c r="GD2007"/>
      <c r="GE2007"/>
      <c r="GF2007"/>
      <c r="GG2007"/>
    </row>
    <row r="2008" spans="1:189" x14ac:dyDescent="0.3">
      <c r="A2008" s="18" t="s">
        <v>3537</v>
      </c>
      <c r="B2008" s="29"/>
      <c r="C2008" s="29"/>
      <c r="D2008" s="29">
        <v>185.76</v>
      </c>
      <c r="E2008" s="29">
        <v>1</v>
      </c>
      <c r="F2008" s="29">
        <v>185.76</v>
      </c>
      <c r="G2008" s="29">
        <v>1</v>
      </c>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c r="DY2008"/>
      <c r="DZ2008"/>
      <c r="EA2008"/>
      <c r="EB2008"/>
      <c r="EC2008"/>
      <c r="ED2008"/>
      <c r="EE2008"/>
      <c r="EF2008"/>
      <c r="EG2008"/>
      <c r="EH2008"/>
      <c r="EI2008"/>
      <c r="EJ2008"/>
      <c r="EK2008"/>
      <c r="EL2008"/>
      <c r="EM2008"/>
      <c r="EN2008"/>
      <c r="EO2008"/>
      <c r="EP2008"/>
      <c r="EQ2008"/>
      <c r="ER2008"/>
      <c r="ES2008"/>
      <c r="ET2008"/>
      <c r="EU2008"/>
      <c r="EV2008"/>
      <c r="EW2008"/>
      <c r="EX2008"/>
      <c r="EY2008"/>
      <c r="EZ2008"/>
      <c r="FA2008"/>
      <c r="FB2008"/>
      <c r="FC2008"/>
      <c r="FD2008"/>
      <c r="FE2008"/>
      <c r="FF2008"/>
      <c r="FG2008"/>
      <c r="FH2008"/>
      <c r="FI2008"/>
      <c r="FJ2008"/>
      <c r="FK2008"/>
      <c r="FL2008"/>
      <c r="FM2008"/>
      <c r="FN2008"/>
      <c r="FO2008"/>
      <c r="FP2008"/>
      <c r="FQ2008"/>
      <c r="FR2008"/>
      <c r="FS2008"/>
      <c r="FT2008"/>
      <c r="FU2008"/>
      <c r="FV2008"/>
      <c r="FW2008"/>
      <c r="FX2008"/>
      <c r="FY2008"/>
      <c r="FZ2008"/>
      <c r="GA2008"/>
      <c r="GB2008"/>
      <c r="GC2008"/>
      <c r="GD2008"/>
      <c r="GE2008"/>
      <c r="GF2008"/>
      <c r="GG2008"/>
    </row>
    <row r="2009" spans="1:189" x14ac:dyDescent="0.3">
      <c r="A2009" s="18" t="s">
        <v>1810</v>
      </c>
      <c r="B2009" s="29">
        <v>185.76</v>
      </c>
      <c r="C2009" s="29">
        <v>1</v>
      </c>
      <c r="D2009" s="29"/>
      <c r="E2009" s="29"/>
      <c r="F2009" s="29">
        <v>185.76</v>
      </c>
      <c r="G2009" s="29">
        <v>1</v>
      </c>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c r="DY2009"/>
      <c r="DZ2009"/>
      <c r="EA2009"/>
      <c r="EB2009"/>
      <c r="EC2009"/>
      <c r="ED2009"/>
      <c r="EE2009"/>
      <c r="EF2009"/>
      <c r="EG2009"/>
      <c r="EH2009"/>
      <c r="EI2009"/>
      <c r="EJ2009"/>
      <c r="EK2009"/>
      <c r="EL2009"/>
      <c r="EM2009"/>
      <c r="EN2009"/>
      <c r="EO2009"/>
      <c r="EP2009"/>
      <c r="EQ2009"/>
      <c r="ER2009"/>
      <c r="ES2009"/>
      <c r="ET2009"/>
      <c r="EU2009"/>
      <c r="EV2009"/>
      <c r="EW2009"/>
      <c r="EX2009"/>
      <c r="EY2009"/>
      <c r="EZ2009"/>
      <c r="FA2009"/>
      <c r="FB2009"/>
      <c r="FC2009"/>
      <c r="FD2009"/>
      <c r="FE2009"/>
      <c r="FF2009"/>
      <c r="FG2009"/>
      <c r="FH2009"/>
      <c r="FI2009"/>
      <c r="FJ2009"/>
      <c r="FK2009"/>
      <c r="FL2009"/>
      <c r="FM2009"/>
      <c r="FN2009"/>
      <c r="FO2009"/>
      <c r="FP2009"/>
      <c r="FQ2009"/>
      <c r="FR2009"/>
      <c r="FS2009"/>
      <c r="FT2009"/>
      <c r="FU2009"/>
      <c r="FV2009"/>
      <c r="FW2009"/>
      <c r="FX2009"/>
      <c r="FY2009"/>
      <c r="FZ2009"/>
      <c r="GA2009"/>
      <c r="GB2009"/>
      <c r="GC2009"/>
      <c r="GD2009"/>
      <c r="GE2009"/>
      <c r="GF2009"/>
      <c r="GG2009"/>
    </row>
    <row r="2010" spans="1:189" x14ac:dyDescent="0.3">
      <c r="A2010" s="18" t="s">
        <v>3699</v>
      </c>
      <c r="B2010" s="29"/>
      <c r="C2010" s="29"/>
      <c r="D2010" s="29">
        <v>185.76</v>
      </c>
      <c r="E2010" s="29">
        <v>1</v>
      </c>
      <c r="F2010" s="29">
        <v>185.76</v>
      </c>
      <c r="G2010" s="29">
        <v>1</v>
      </c>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c r="DY2010"/>
      <c r="DZ2010"/>
      <c r="EA2010"/>
      <c r="EB2010"/>
      <c r="EC2010"/>
      <c r="ED2010"/>
      <c r="EE2010"/>
      <c r="EF2010"/>
      <c r="EG2010"/>
      <c r="EH2010"/>
      <c r="EI2010"/>
      <c r="EJ2010"/>
      <c r="EK2010"/>
      <c r="EL2010"/>
      <c r="EM2010"/>
      <c r="EN2010"/>
      <c r="EO2010"/>
      <c r="EP2010"/>
      <c r="EQ2010"/>
      <c r="ER2010"/>
      <c r="ES2010"/>
      <c r="ET2010"/>
      <c r="EU2010"/>
      <c r="EV2010"/>
      <c r="EW2010"/>
      <c r="EX2010"/>
      <c r="EY2010"/>
      <c r="EZ2010"/>
      <c r="FA2010"/>
      <c r="FB2010"/>
      <c r="FC2010"/>
      <c r="FD2010"/>
      <c r="FE2010"/>
      <c r="FF2010"/>
      <c r="FG2010"/>
      <c r="FH2010"/>
      <c r="FI2010"/>
      <c r="FJ2010"/>
      <c r="FK2010"/>
      <c r="FL2010"/>
      <c r="FM2010"/>
      <c r="FN2010"/>
      <c r="FO2010"/>
      <c r="FP2010"/>
      <c r="FQ2010"/>
      <c r="FR2010"/>
      <c r="FS2010"/>
      <c r="FT2010"/>
      <c r="FU2010"/>
      <c r="FV2010"/>
      <c r="FW2010"/>
      <c r="FX2010"/>
      <c r="FY2010"/>
      <c r="FZ2010"/>
      <c r="GA2010"/>
      <c r="GB2010"/>
      <c r="GC2010"/>
      <c r="GD2010"/>
      <c r="GE2010"/>
      <c r="GF2010"/>
      <c r="GG2010"/>
    </row>
    <row r="2011" spans="1:189" x14ac:dyDescent="0.3">
      <c r="A2011" s="18" t="s">
        <v>3535</v>
      </c>
      <c r="B2011" s="29"/>
      <c r="C2011" s="29"/>
      <c r="D2011" s="29">
        <v>185.76</v>
      </c>
      <c r="E2011" s="29">
        <v>1</v>
      </c>
      <c r="F2011" s="29">
        <v>185.76</v>
      </c>
      <c r="G2011" s="29">
        <v>1</v>
      </c>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c r="DY2011"/>
      <c r="DZ2011"/>
      <c r="EA2011"/>
      <c r="EB2011"/>
      <c r="EC2011"/>
      <c r="ED2011"/>
      <c r="EE2011"/>
      <c r="EF2011"/>
      <c r="EG2011"/>
      <c r="EH2011"/>
      <c r="EI2011"/>
      <c r="EJ2011"/>
      <c r="EK2011"/>
      <c r="EL2011"/>
      <c r="EM2011"/>
      <c r="EN2011"/>
      <c r="EO2011"/>
      <c r="EP2011"/>
      <c r="EQ2011"/>
      <c r="ER2011"/>
      <c r="ES2011"/>
      <c r="ET2011"/>
      <c r="EU2011"/>
      <c r="EV2011"/>
      <c r="EW2011"/>
      <c r="EX2011"/>
      <c r="EY2011"/>
      <c r="EZ2011"/>
      <c r="FA2011"/>
      <c r="FB2011"/>
      <c r="FC2011"/>
      <c r="FD2011"/>
      <c r="FE2011"/>
      <c r="FF2011"/>
      <c r="FG2011"/>
      <c r="FH2011"/>
      <c r="FI2011"/>
      <c r="FJ2011"/>
      <c r="FK2011"/>
      <c r="FL2011"/>
      <c r="FM2011"/>
      <c r="FN2011"/>
      <c r="FO2011"/>
      <c r="FP2011"/>
      <c r="FQ2011"/>
      <c r="FR2011"/>
      <c r="FS2011"/>
      <c r="FT2011"/>
      <c r="FU2011"/>
      <c r="FV2011"/>
      <c r="FW2011"/>
      <c r="FX2011"/>
      <c r="FY2011"/>
      <c r="FZ2011"/>
      <c r="GA2011"/>
      <c r="GB2011"/>
      <c r="GC2011"/>
      <c r="GD2011"/>
      <c r="GE2011"/>
      <c r="GF2011"/>
      <c r="GG2011"/>
    </row>
    <row r="2012" spans="1:189" x14ac:dyDescent="0.3">
      <c r="A2012" s="18" t="s">
        <v>3679</v>
      </c>
      <c r="B2012" s="29"/>
      <c r="C2012" s="29"/>
      <c r="D2012" s="29">
        <v>185.76</v>
      </c>
      <c r="E2012" s="29">
        <v>1</v>
      </c>
      <c r="F2012" s="29">
        <v>185.76</v>
      </c>
      <c r="G2012" s="29">
        <v>1</v>
      </c>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c r="DY2012"/>
      <c r="DZ2012"/>
      <c r="EA2012"/>
      <c r="EB2012"/>
      <c r="EC2012"/>
      <c r="ED2012"/>
      <c r="EE2012"/>
      <c r="EF2012"/>
      <c r="EG2012"/>
      <c r="EH2012"/>
      <c r="EI2012"/>
      <c r="EJ2012"/>
      <c r="EK2012"/>
      <c r="EL2012"/>
      <c r="EM2012"/>
      <c r="EN2012"/>
      <c r="EO2012"/>
      <c r="EP2012"/>
      <c r="EQ2012"/>
      <c r="ER2012"/>
      <c r="ES2012"/>
      <c r="ET2012"/>
      <c r="EU2012"/>
      <c r="EV2012"/>
      <c r="EW2012"/>
      <c r="EX2012"/>
      <c r="EY2012"/>
      <c r="EZ2012"/>
      <c r="FA2012"/>
      <c r="FB2012"/>
      <c r="FC2012"/>
      <c r="FD2012"/>
      <c r="FE2012"/>
      <c r="FF2012"/>
      <c r="FG2012"/>
      <c r="FH2012"/>
      <c r="FI2012"/>
      <c r="FJ2012"/>
      <c r="FK2012"/>
      <c r="FL2012"/>
      <c r="FM2012"/>
      <c r="FN2012"/>
      <c r="FO2012"/>
      <c r="FP2012"/>
      <c r="FQ2012"/>
      <c r="FR2012"/>
      <c r="FS2012"/>
      <c r="FT2012"/>
      <c r="FU2012"/>
      <c r="FV2012"/>
      <c r="FW2012"/>
      <c r="FX2012"/>
      <c r="FY2012"/>
      <c r="FZ2012"/>
      <c r="GA2012"/>
      <c r="GB2012"/>
      <c r="GC2012"/>
      <c r="GD2012"/>
      <c r="GE2012"/>
      <c r="GF2012"/>
      <c r="GG2012"/>
    </row>
    <row r="2013" spans="1:189" x14ac:dyDescent="0.3">
      <c r="A2013" s="18" t="s">
        <v>1812</v>
      </c>
      <c r="B2013" s="29">
        <v>185.76</v>
      </c>
      <c r="C2013" s="29">
        <v>1</v>
      </c>
      <c r="D2013" s="29"/>
      <c r="E2013" s="29"/>
      <c r="F2013" s="29">
        <v>185.76</v>
      </c>
      <c r="G2013" s="29">
        <v>1</v>
      </c>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c r="DY2013"/>
      <c r="DZ2013"/>
      <c r="EA2013"/>
      <c r="EB2013"/>
      <c r="EC2013"/>
      <c r="ED2013"/>
      <c r="EE2013"/>
      <c r="EF2013"/>
      <c r="EG2013"/>
      <c r="EH2013"/>
      <c r="EI2013"/>
      <c r="EJ2013"/>
      <c r="EK2013"/>
      <c r="EL2013"/>
      <c r="EM2013"/>
      <c r="EN2013"/>
      <c r="EO2013"/>
      <c r="EP2013"/>
      <c r="EQ2013"/>
      <c r="ER2013"/>
      <c r="ES2013"/>
      <c r="ET2013"/>
      <c r="EU2013"/>
      <c r="EV2013"/>
      <c r="EW2013"/>
      <c r="EX2013"/>
      <c r="EY2013"/>
      <c r="EZ2013"/>
      <c r="FA2013"/>
      <c r="FB2013"/>
      <c r="FC2013"/>
      <c r="FD2013"/>
      <c r="FE2013"/>
      <c r="FF2013"/>
      <c r="FG2013"/>
      <c r="FH2013"/>
      <c r="FI2013"/>
      <c r="FJ2013"/>
      <c r="FK2013"/>
      <c r="FL2013"/>
      <c r="FM2013"/>
      <c r="FN2013"/>
      <c r="FO2013"/>
      <c r="FP2013"/>
      <c r="FQ2013"/>
      <c r="FR2013"/>
      <c r="FS2013"/>
      <c r="FT2013"/>
      <c r="FU2013"/>
      <c r="FV2013"/>
      <c r="FW2013"/>
      <c r="FX2013"/>
      <c r="FY2013"/>
      <c r="FZ2013"/>
      <c r="GA2013"/>
      <c r="GB2013"/>
      <c r="GC2013"/>
      <c r="GD2013"/>
      <c r="GE2013"/>
      <c r="GF2013"/>
      <c r="GG2013"/>
    </row>
    <row r="2014" spans="1:189" x14ac:dyDescent="0.3">
      <c r="A2014" s="18" t="s">
        <v>4179</v>
      </c>
      <c r="B2014" s="29"/>
      <c r="C2014" s="29"/>
      <c r="D2014" s="29">
        <v>185.76</v>
      </c>
      <c r="E2014" s="29">
        <v>1</v>
      </c>
      <c r="F2014" s="29">
        <v>185.76</v>
      </c>
      <c r="G2014" s="29">
        <v>1</v>
      </c>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c r="DY2014"/>
      <c r="DZ2014"/>
      <c r="EA2014"/>
      <c r="EB2014"/>
      <c r="EC2014"/>
      <c r="ED2014"/>
      <c r="EE2014"/>
      <c r="EF2014"/>
      <c r="EG2014"/>
      <c r="EH2014"/>
      <c r="EI2014"/>
      <c r="EJ2014"/>
      <c r="EK2014"/>
      <c r="EL2014"/>
      <c r="EM2014"/>
      <c r="EN2014"/>
      <c r="EO2014"/>
      <c r="EP2014"/>
      <c r="EQ2014"/>
      <c r="ER2014"/>
      <c r="ES2014"/>
      <c r="ET2014"/>
      <c r="EU2014"/>
      <c r="EV2014"/>
      <c r="EW2014"/>
      <c r="EX2014"/>
      <c r="EY2014"/>
      <c r="EZ2014"/>
      <c r="FA2014"/>
      <c r="FB2014"/>
      <c r="FC2014"/>
      <c r="FD2014"/>
      <c r="FE2014"/>
      <c r="FF2014"/>
      <c r="FG2014"/>
      <c r="FH2014"/>
      <c r="FI2014"/>
      <c r="FJ2014"/>
      <c r="FK2014"/>
      <c r="FL2014"/>
      <c r="FM2014"/>
      <c r="FN2014"/>
      <c r="FO2014"/>
      <c r="FP2014"/>
      <c r="FQ2014"/>
      <c r="FR2014"/>
      <c r="FS2014"/>
      <c r="FT2014"/>
      <c r="FU2014"/>
      <c r="FV2014"/>
      <c r="FW2014"/>
      <c r="FX2014"/>
      <c r="FY2014"/>
      <c r="FZ2014"/>
      <c r="GA2014"/>
      <c r="GB2014"/>
      <c r="GC2014"/>
      <c r="GD2014"/>
      <c r="GE2014"/>
      <c r="GF2014"/>
      <c r="GG2014"/>
    </row>
    <row r="2015" spans="1:189" x14ac:dyDescent="0.3">
      <c r="A2015" s="18" t="s">
        <v>3623</v>
      </c>
      <c r="B2015" s="29"/>
      <c r="C2015" s="29"/>
      <c r="D2015" s="29">
        <v>185.76</v>
      </c>
      <c r="E2015" s="29">
        <v>1</v>
      </c>
      <c r="F2015" s="29">
        <v>185.76</v>
      </c>
      <c r="G2015" s="29">
        <v>1</v>
      </c>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c r="DY2015"/>
      <c r="DZ2015"/>
      <c r="EA2015"/>
      <c r="EB2015"/>
      <c r="EC2015"/>
      <c r="ED2015"/>
      <c r="EE2015"/>
      <c r="EF2015"/>
      <c r="EG2015"/>
      <c r="EH2015"/>
      <c r="EI2015"/>
      <c r="EJ2015"/>
      <c r="EK2015"/>
      <c r="EL2015"/>
      <c r="EM2015"/>
      <c r="EN2015"/>
      <c r="EO2015"/>
      <c r="EP2015"/>
      <c r="EQ2015"/>
      <c r="ER2015"/>
      <c r="ES2015"/>
      <c r="ET2015"/>
      <c r="EU2015"/>
      <c r="EV2015"/>
      <c r="EW2015"/>
      <c r="EX2015"/>
      <c r="EY2015"/>
      <c r="EZ2015"/>
      <c r="FA2015"/>
      <c r="FB2015"/>
      <c r="FC2015"/>
      <c r="FD2015"/>
      <c r="FE2015"/>
      <c r="FF2015"/>
      <c r="FG2015"/>
      <c r="FH2015"/>
      <c r="FI2015"/>
      <c r="FJ2015"/>
      <c r="FK2015"/>
      <c r="FL2015"/>
      <c r="FM2015"/>
      <c r="FN2015"/>
      <c r="FO2015"/>
      <c r="FP2015"/>
      <c r="FQ2015"/>
      <c r="FR2015"/>
      <c r="FS2015"/>
      <c r="FT2015"/>
      <c r="FU2015"/>
      <c r="FV2015"/>
      <c r="FW2015"/>
      <c r="FX2015"/>
      <c r="FY2015"/>
      <c r="FZ2015"/>
      <c r="GA2015"/>
      <c r="GB2015"/>
      <c r="GC2015"/>
      <c r="GD2015"/>
      <c r="GE2015"/>
      <c r="GF2015"/>
      <c r="GG2015"/>
    </row>
    <row r="2016" spans="1:189" x14ac:dyDescent="0.3">
      <c r="A2016" s="18" t="s">
        <v>3723</v>
      </c>
      <c r="B2016" s="29"/>
      <c r="C2016" s="29"/>
      <c r="D2016" s="29">
        <v>185.76</v>
      </c>
      <c r="E2016" s="29">
        <v>1</v>
      </c>
      <c r="F2016" s="29">
        <v>185.76</v>
      </c>
      <c r="G2016" s="29">
        <v>1</v>
      </c>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c r="DY2016"/>
      <c r="DZ2016"/>
      <c r="EA2016"/>
      <c r="EB2016"/>
      <c r="EC2016"/>
      <c r="ED2016"/>
      <c r="EE2016"/>
      <c r="EF2016"/>
      <c r="EG2016"/>
      <c r="EH2016"/>
      <c r="EI2016"/>
      <c r="EJ2016"/>
      <c r="EK2016"/>
      <c r="EL2016"/>
      <c r="EM2016"/>
      <c r="EN2016"/>
      <c r="EO2016"/>
      <c r="EP2016"/>
      <c r="EQ2016"/>
      <c r="ER2016"/>
      <c r="ES2016"/>
      <c r="ET2016"/>
      <c r="EU2016"/>
      <c r="EV2016"/>
      <c r="EW2016"/>
      <c r="EX2016"/>
      <c r="EY2016"/>
      <c r="EZ2016"/>
      <c r="FA2016"/>
      <c r="FB2016"/>
      <c r="FC2016"/>
      <c r="FD2016"/>
      <c r="FE2016"/>
      <c r="FF2016"/>
      <c r="FG2016"/>
      <c r="FH2016"/>
      <c r="FI2016"/>
      <c r="FJ2016"/>
      <c r="FK2016"/>
      <c r="FL2016"/>
      <c r="FM2016"/>
      <c r="FN2016"/>
      <c r="FO2016"/>
      <c r="FP2016"/>
      <c r="FQ2016"/>
      <c r="FR2016"/>
      <c r="FS2016"/>
      <c r="FT2016"/>
      <c r="FU2016"/>
      <c r="FV2016"/>
      <c r="FW2016"/>
      <c r="FX2016"/>
      <c r="FY2016"/>
      <c r="FZ2016"/>
      <c r="GA2016"/>
      <c r="GB2016"/>
      <c r="GC2016"/>
      <c r="GD2016"/>
      <c r="GE2016"/>
      <c r="GF2016"/>
      <c r="GG2016"/>
    </row>
    <row r="2017" spans="1:189" x14ac:dyDescent="0.3">
      <c r="A2017" s="18" t="s">
        <v>4139</v>
      </c>
      <c r="B2017" s="29"/>
      <c r="C2017" s="29"/>
      <c r="D2017" s="29">
        <v>185.76</v>
      </c>
      <c r="E2017" s="29">
        <v>1</v>
      </c>
      <c r="F2017" s="29">
        <v>185.76</v>
      </c>
      <c r="G2017" s="29">
        <v>1</v>
      </c>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c r="DY2017"/>
      <c r="DZ2017"/>
      <c r="EA2017"/>
      <c r="EB2017"/>
      <c r="EC2017"/>
      <c r="ED2017"/>
      <c r="EE2017"/>
      <c r="EF2017"/>
      <c r="EG2017"/>
      <c r="EH2017"/>
      <c r="EI2017"/>
      <c r="EJ2017"/>
      <c r="EK2017"/>
      <c r="EL2017"/>
      <c r="EM2017"/>
      <c r="EN2017"/>
      <c r="EO2017"/>
      <c r="EP2017"/>
      <c r="EQ2017"/>
      <c r="ER2017"/>
      <c r="ES2017"/>
      <c r="ET2017"/>
      <c r="EU2017"/>
      <c r="EV2017"/>
      <c r="EW2017"/>
      <c r="EX2017"/>
      <c r="EY2017"/>
      <c r="EZ2017"/>
      <c r="FA2017"/>
      <c r="FB2017"/>
      <c r="FC2017"/>
      <c r="FD2017"/>
      <c r="FE2017"/>
      <c r="FF2017"/>
      <c r="FG2017"/>
      <c r="FH2017"/>
      <c r="FI2017"/>
      <c r="FJ2017"/>
      <c r="FK2017"/>
      <c r="FL2017"/>
      <c r="FM2017"/>
      <c r="FN2017"/>
      <c r="FO2017"/>
      <c r="FP2017"/>
      <c r="FQ2017"/>
      <c r="FR2017"/>
      <c r="FS2017"/>
      <c r="FT2017"/>
      <c r="FU2017"/>
      <c r="FV2017"/>
      <c r="FW2017"/>
      <c r="FX2017"/>
      <c r="FY2017"/>
      <c r="FZ2017"/>
      <c r="GA2017"/>
      <c r="GB2017"/>
      <c r="GC2017"/>
      <c r="GD2017"/>
      <c r="GE2017"/>
      <c r="GF2017"/>
      <c r="GG2017"/>
    </row>
    <row r="2018" spans="1:189" x14ac:dyDescent="0.3">
      <c r="A2018" s="18" t="s">
        <v>3743</v>
      </c>
      <c r="B2018" s="29"/>
      <c r="C2018" s="29"/>
      <c r="D2018" s="29">
        <v>185.76</v>
      </c>
      <c r="E2018" s="29">
        <v>1</v>
      </c>
      <c r="F2018" s="29">
        <v>185.76</v>
      </c>
      <c r="G2018" s="29">
        <v>1</v>
      </c>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c r="DY2018"/>
      <c r="DZ2018"/>
      <c r="EA2018"/>
      <c r="EB2018"/>
      <c r="EC2018"/>
      <c r="ED2018"/>
      <c r="EE2018"/>
      <c r="EF2018"/>
      <c r="EG2018"/>
      <c r="EH2018"/>
      <c r="EI2018"/>
      <c r="EJ2018"/>
      <c r="EK2018"/>
      <c r="EL2018"/>
      <c r="EM2018"/>
      <c r="EN2018"/>
      <c r="EO2018"/>
      <c r="EP2018"/>
      <c r="EQ2018"/>
      <c r="ER2018"/>
      <c r="ES2018"/>
      <c r="ET2018"/>
      <c r="EU2018"/>
      <c r="EV2018"/>
      <c r="EW2018"/>
      <c r="EX2018"/>
      <c r="EY2018"/>
      <c r="EZ2018"/>
      <c r="FA2018"/>
      <c r="FB2018"/>
      <c r="FC2018"/>
      <c r="FD2018"/>
      <c r="FE2018"/>
      <c r="FF2018"/>
      <c r="FG2018"/>
      <c r="FH2018"/>
      <c r="FI2018"/>
      <c r="FJ2018"/>
      <c r="FK2018"/>
      <c r="FL2018"/>
      <c r="FM2018"/>
      <c r="FN2018"/>
      <c r="FO2018"/>
      <c r="FP2018"/>
      <c r="FQ2018"/>
      <c r="FR2018"/>
      <c r="FS2018"/>
      <c r="FT2018"/>
      <c r="FU2018"/>
      <c r="FV2018"/>
      <c r="FW2018"/>
      <c r="FX2018"/>
      <c r="FY2018"/>
      <c r="FZ2018"/>
      <c r="GA2018"/>
      <c r="GB2018"/>
      <c r="GC2018"/>
      <c r="GD2018"/>
      <c r="GE2018"/>
      <c r="GF2018"/>
      <c r="GG2018"/>
    </row>
    <row r="2019" spans="1:189" x14ac:dyDescent="0.3">
      <c r="A2019" s="18" t="s">
        <v>3571</v>
      </c>
      <c r="B2019" s="29"/>
      <c r="C2019" s="29"/>
      <c r="D2019" s="29">
        <v>185.76</v>
      </c>
      <c r="E2019" s="29">
        <v>1</v>
      </c>
      <c r="F2019" s="29">
        <v>185.76</v>
      </c>
      <c r="G2019" s="29">
        <v>1</v>
      </c>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c r="DY2019"/>
      <c r="DZ2019"/>
      <c r="EA2019"/>
      <c r="EB2019"/>
      <c r="EC2019"/>
      <c r="ED2019"/>
      <c r="EE2019"/>
      <c r="EF2019"/>
      <c r="EG2019"/>
      <c r="EH2019"/>
      <c r="EI2019"/>
      <c r="EJ2019"/>
      <c r="EK2019"/>
      <c r="EL2019"/>
      <c r="EM2019"/>
      <c r="EN2019"/>
      <c r="EO2019"/>
      <c r="EP2019"/>
      <c r="EQ2019"/>
      <c r="ER2019"/>
      <c r="ES2019"/>
      <c r="ET2019"/>
      <c r="EU2019"/>
      <c r="EV2019"/>
      <c r="EW2019"/>
      <c r="EX2019"/>
      <c r="EY2019"/>
      <c r="EZ2019"/>
      <c r="FA2019"/>
      <c r="FB2019"/>
      <c r="FC2019"/>
      <c r="FD2019"/>
      <c r="FE2019"/>
      <c r="FF2019"/>
      <c r="FG2019"/>
      <c r="FH2019"/>
      <c r="FI2019"/>
      <c r="FJ2019"/>
      <c r="FK2019"/>
      <c r="FL2019"/>
      <c r="FM2019"/>
      <c r="FN2019"/>
      <c r="FO2019"/>
      <c r="FP2019"/>
      <c r="FQ2019"/>
      <c r="FR2019"/>
      <c r="FS2019"/>
      <c r="FT2019"/>
      <c r="FU2019"/>
      <c r="FV2019"/>
      <c r="FW2019"/>
      <c r="FX2019"/>
      <c r="FY2019"/>
      <c r="FZ2019"/>
      <c r="GA2019"/>
      <c r="GB2019"/>
      <c r="GC2019"/>
      <c r="GD2019"/>
      <c r="GE2019"/>
      <c r="GF2019"/>
      <c r="GG2019"/>
    </row>
    <row r="2020" spans="1:189" x14ac:dyDescent="0.3">
      <c r="A2020" s="18" t="s">
        <v>3741</v>
      </c>
      <c r="B2020" s="29"/>
      <c r="C2020" s="29"/>
      <c r="D2020" s="29">
        <v>185.76</v>
      </c>
      <c r="E2020" s="29">
        <v>1</v>
      </c>
      <c r="F2020" s="29">
        <v>185.76</v>
      </c>
      <c r="G2020" s="29">
        <v>1</v>
      </c>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c r="DY2020"/>
      <c r="DZ2020"/>
      <c r="EA2020"/>
      <c r="EB2020"/>
      <c r="EC2020"/>
      <c r="ED2020"/>
      <c r="EE2020"/>
      <c r="EF2020"/>
      <c r="EG2020"/>
      <c r="EH2020"/>
      <c r="EI2020"/>
      <c r="EJ2020"/>
      <c r="EK2020"/>
      <c r="EL2020"/>
      <c r="EM2020"/>
      <c r="EN2020"/>
      <c r="EO2020"/>
      <c r="EP2020"/>
      <c r="EQ2020"/>
      <c r="ER2020"/>
      <c r="ES2020"/>
      <c r="ET2020"/>
      <c r="EU2020"/>
      <c r="EV2020"/>
      <c r="EW2020"/>
      <c r="EX2020"/>
      <c r="EY2020"/>
      <c r="EZ2020"/>
      <c r="FA2020"/>
      <c r="FB2020"/>
      <c r="FC2020"/>
      <c r="FD2020"/>
      <c r="FE2020"/>
      <c r="FF2020"/>
      <c r="FG2020"/>
      <c r="FH2020"/>
      <c r="FI2020"/>
      <c r="FJ2020"/>
      <c r="FK2020"/>
      <c r="FL2020"/>
      <c r="FM2020"/>
      <c r="FN2020"/>
      <c r="FO2020"/>
      <c r="FP2020"/>
      <c r="FQ2020"/>
      <c r="FR2020"/>
      <c r="FS2020"/>
      <c r="FT2020"/>
      <c r="FU2020"/>
      <c r="FV2020"/>
      <c r="FW2020"/>
      <c r="FX2020"/>
      <c r="FY2020"/>
      <c r="FZ2020"/>
      <c r="GA2020"/>
      <c r="GB2020"/>
      <c r="GC2020"/>
      <c r="GD2020"/>
      <c r="GE2020"/>
      <c r="GF2020"/>
      <c r="GG2020"/>
    </row>
    <row r="2021" spans="1:189" x14ac:dyDescent="0.3">
      <c r="A2021" s="18" t="s">
        <v>4035</v>
      </c>
      <c r="B2021" s="29"/>
      <c r="C2021" s="29"/>
      <c r="D2021" s="29">
        <v>185.76</v>
      </c>
      <c r="E2021" s="29">
        <v>1</v>
      </c>
      <c r="F2021" s="29">
        <v>185.76</v>
      </c>
      <c r="G2021" s="29">
        <v>1</v>
      </c>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c r="DY2021"/>
      <c r="DZ2021"/>
      <c r="EA2021"/>
      <c r="EB2021"/>
      <c r="EC2021"/>
      <c r="ED2021"/>
      <c r="EE2021"/>
      <c r="EF2021"/>
      <c r="EG2021"/>
      <c r="EH2021"/>
      <c r="EI2021"/>
      <c r="EJ2021"/>
      <c r="EK2021"/>
      <c r="EL2021"/>
      <c r="EM2021"/>
      <c r="EN2021"/>
      <c r="EO2021"/>
      <c r="EP2021"/>
      <c r="EQ2021"/>
      <c r="ER2021"/>
      <c r="ES2021"/>
      <c r="ET2021"/>
      <c r="EU2021"/>
      <c r="EV2021"/>
      <c r="EW2021"/>
      <c r="EX2021"/>
      <c r="EY2021"/>
      <c r="EZ2021"/>
      <c r="FA2021"/>
      <c r="FB2021"/>
      <c r="FC2021"/>
      <c r="FD2021"/>
      <c r="FE2021"/>
      <c r="FF2021"/>
      <c r="FG2021"/>
      <c r="FH2021"/>
      <c r="FI2021"/>
      <c r="FJ2021"/>
      <c r="FK2021"/>
      <c r="FL2021"/>
      <c r="FM2021"/>
      <c r="FN2021"/>
      <c r="FO2021"/>
      <c r="FP2021"/>
      <c r="FQ2021"/>
      <c r="FR2021"/>
      <c r="FS2021"/>
      <c r="FT2021"/>
      <c r="FU2021"/>
      <c r="FV2021"/>
      <c r="FW2021"/>
      <c r="FX2021"/>
      <c r="FY2021"/>
      <c r="FZ2021"/>
      <c r="GA2021"/>
      <c r="GB2021"/>
      <c r="GC2021"/>
      <c r="GD2021"/>
      <c r="GE2021"/>
      <c r="GF2021"/>
      <c r="GG2021"/>
    </row>
    <row r="2022" spans="1:189" x14ac:dyDescent="0.3">
      <c r="A2022" s="18" t="s">
        <v>2667</v>
      </c>
      <c r="B2022" s="29"/>
      <c r="C2022" s="29"/>
      <c r="D2022" s="29">
        <v>185.76</v>
      </c>
      <c r="E2022" s="29">
        <v>1</v>
      </c>
      <c r="F2022" s="29">
        <v>185.76</v>
      </c>
      <c r="G2022" s="29">
        <v>1</v>
      </c>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c r="DY2022"/>
      <c r="DZ2022"/>
      <c r="EA2022"/>
      <c r="EB2022"/>
      <c r="EC2022"/>
      <c r="ED2022"/>
      <c r="EE2022"/>
      <c r="EF2022"/>
      <c r="EG2022"/>
      <c r="EH2022"/>
      <c r="EI2022"/>
      <c r="EJ2022"/>
      <c r="EK2022"/>
      <c r="EL2022"/>
      <c r="EM2022"/>
      <c r="EN2022"/>
      <c r="EO2022"/>
      <c r="EP2022"/>
      <c r="EQ2022"/>
      <c r="ER2022"/>
      <c r="ES2022"/>
      <c r="ET2022"/>
      <c r="EU2022"/>
      <c r="EV2022"/>
      <c r="EW2022"/>
      <c r="EX2022"/>
      <c r="EY2022"/>
      <c r="EZ2022"/>
      <c r="FA2022"/>
      <c r="FB2022"/>
      <c r="FC2022"/>
      <c r="FD2022"/>
      <c r="FE2022"/>
      <c r="FF2022"/>
      <c r="FG2022"/>
      <c r="FH2022"/>
      <c r="FI2022"/>
      <c r="FJ2022"/>
      <c r="FK2022"/>
      <c r="FL2022"/>
      <c r="FM2022"/>
      <c r="FN2022"/>
      <c r="FO2022"/>
      <c r="FP2022"/>
      <c r="FQ2022"/>
      <c r="FR2022"/>
      <c r="FS2022"/>
      <c r="FT2022"/>
      <c r="FU2022"/>
      <c r="FV2022"/>
      <c r="FW2022"/>
      <c r="FX2022"/>
      <c r="FY2022"/>
      <c r="FZ2022"/>
      <c r="GA2022"/>
      <c r="GB2022"/>
      <c r="GC2022"/>
      <c r="GD2022"/>
      <c r="GE2022"/>
      <c r="GF2022"/>
      <c r="GG2022"/>
    </row>
    <row r="2023" spans="1:189" x14ac:dyDescent="0.3">
      <c r="A2023" s="18" t="s">
        <v>2622</v>
      </c>
      <c r="B2023" s="29"/>
      <c r="C2023" s="29"/>
      <c r="D2023" s="29">
        <v>185.76</v>
      </c>
      <c r="E2023" s="29">
        <v>1</v>
      </c>
      <c r="F2023" s="29">
        <v>185.76</v>
      </c>
      <c r="G2023" s="29">
        <v>1</v>
      </c>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c r="DY2023"/>
      <c r="DZ2023"/>
      <c r="EA2023"/>
      <c r="EB2023"/>
      <c r="EC2023"/>
      <c r="ED2023"/>
      <c r="EE2023"/>
      <c r="EF2023"/>
      <c r="EG2023"/>
      <c r="EH2023"/>
      <c r="EI2023"/>
      <c r="EJ2023"/>
      <c r="EK2023"/>
      <c r="EL2023"/>
      <c r="EM2023"/>
      <c r="EN2023"/>
      <c r="EO2023"/>
      <c r="EP2023"/>
      <c r="EQ2023"/>
      <c r="ER2023"/>
      <c r="ES2023"/>
      <c r="ET2023"/>
      <c r="EU2023"/>
      <c r="EV2023"/>
      <c r="EW2023"/>
      <c r="EX2023"/>
      <c r="EY2023"/>
      <c r="EZ2023"/>
      <c r="FA2023"/>
      <c r="FB2023"/>
      <c r="FC2023"/>
      <c r="FD2023"/>
      <c r="FE2023"/>
      <c r="FF2023"/>
      <c r="FG2023"/>
      <c r="FH2023"/>
      <c r="FI2023"/>
      <c r="FJ2023"/>
      <c r="FK2023"/>
      <c r="FL2023"/>
      <c r="FM2023"/>
      <c r="FN2023"/>
      <c r="FO2023"/>
      <c r="FP2023"/>
      <c r="FQ2023"/>
      <c r="FR2023"/>
      <c r="FS2023"/>
      <c r="FT2023"/>
      <c r="FU2023"/>
      <c r="FV2023"/>
      <c r="FW2023"/>
      <c r="FX2023"/>
      <c r="FY2023"/>
      <c r="FZ2023"/>
      <c r="GA2023"/>
      <c r="GB2023"/>
      <c r="GC2023"/>
      <c r="GD2023"/>
      <c r="GE2023"/>
      <c r="GF2023"/>
      <c r="GG2023"/>
    </row>
    <row r="2024" spans="1:189" x14ac:dyDescent="0.3">
      <c r="A2024" s="18" t="s">
        <v>2604</v>
      </c>
      <c r="B2024" s="29"/>
      <c r="C2024" s="29"/>
      <c r="D2024" s="29">
        <v>185.76</v>
      </c>
      <c r="E2024" s="29">
        <v>1</v>
      </c>
      <c r="F2024" s="29">
        <v>185.76</v>
      </c>
      <c r="G2024" s="29">
        <v>1</v>
      </c>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c r="DY2024"/>
      <c r="DZ2024"/>
      <c r="EA2024"/>
      <c r="EB2024"/>
      <c r="EC2024"/>
      <c r="ED2024"/>
      <c r="EE2024"/>
      <c r="EF2024"/>
      <c r="EG2024"/>
      <c r="EH2024"/>
      <c r="EI2024"/>
      <c r="EJ2024"/>
      <c r="EK2024"/>
      <c r="EL2024"/>
      <c r="EM2024"/>
      <c r="EN2024"/>
      <c r="EO2024"/>
      <c r="EP2024"/>
      <c r="EQ2024"/>
      <c r="ER2024"/>
      <c r="ES2024"/>
      <c r="ET2024"/>
      <c r="EU2024"/>
      <c r="EV2024"/>
      <c r="EW2024"/>
      <c r="EX2024"/>
      <c r="EY2024"/>
      <c r="EZ2024"/>
      <c r="FA2024"/>
      <c r="FB2024"/>
      <c r="FC2024"/>
      <c r="FD2024"/>
      <c r="FE2024"/>
      <c r="FF2024"/>
      <c r="FG2024"/>
      <c r="FH2024"/>
      <c r="FI2024"/>
      <c r="FJ2024"/>
      <c r="FK2024"/>
      <c r="FL2024"/>
      <c r="FM2024"/>
      <c r="FN2024"/>
      <c r="FO2024"/>
      <c r="FP2024"/>
      <c r="FQ2024"/>
      <c r="FR2024"/>
      <c r="FS2024"/>
      <c r="FT2024"/>
      <c r="FU2024"/>
      <c r="FV2024"/>
      <c r="FW2024"/>
      <c r="FX2024"/>
      <c r="FY2024"/>
      <c r="FZ2024"/>
      <c r="GA2024"/>
      <c r="GB2024"/>
      <c r="GC2024"/>
      <c r="GD2024"/>
      <c r="GE2024"/>
      <c r="GF2024"/>
      <c r="GG2024"/>
    </row>
    <row r="2025" spans="1:189" x14ac:dyDescent="0.3">
      <c r="A2025" s="18" t="s">
        <v>3055</v>
      </c>
      <c r="B2025" s="29"/>
      <c r="C2025" s="29"/>
      <c r="D2025" s="29">
        <v>185.76</v>
      </c>
      <c r="E2025" s="29">
        <v>1</v>
      </c>
      <c r="F2025" s="29">
        <v>185.76</v>
      </c>
      <c r="G2025" s="29">
        <v>1</v>
      </c>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c r="DY2025"/>
      <c r="DZ2025"/>
      <c r="EA2025"/>
      <c r="EB2025"/>
      <c r="EC2025"/>
      <c r="ED2025"/>
      <c r="EE2025"/>
      <c r="EF2025"/>
      <c r="EG2025"/>
      <c r="EH2025"/>
      <c r="EI2025"/>
      <c r="EJ2025"/>
      <c r="EK2025"/>
      <c r="EL2025"/>
      <c r="EM2025"/>
      <c r="EN2025"/>
      <c r="EO2025"/>
      <c r="EP2025"/>
      <c r="EQ2025"/>
      <c r="ER2025"/>
      <c r="ES2025"/>
      <c r="ET2025"/>
      <c r="EU2025"/>
      <c r="EV2025"/>
      <c r="EW2025"/>
      <c r="EX2025"/>
      <c r="EY2025"/>
      <c r="EZ2025"/>
      <c r="FA2025"/>
      <c r="FB2025"/>
      <c r="FC2025"/>
      <c r="FD2025"/>
      <c r="FE2025"/>
      <c r="FF2025"/>
      <c r="FG2025"/>
      <c r="FH2025"/>
      <c r="FI2025"/>
      <c r="FJ2025"/>
      <c r="FK2025"/>
      <c r="FL2025"/>
      <c r="FM2025"/>
      <c r="FN2025"/>
      <c r="FO2025"/>
      <c r="FP2025"/>
      <c r="FQ2025"/>
      <c r="FR2025"/>
      <c r="FS2025"/>
      <c r="FT2025"/>
      <c r="FU2025"/>
      <c r="FV2025"/>
      <c r="FW2025"/>
      <c r="FX2025"/>
      <c r="FY2025"/>
      <c r="FZ2025"/>
      <c r="GA2025"/>
      <c r="GB2025"/>
      <c r="GC2025"/>
      <c r="GD2025"/>
      <c r="GE2025"/>
      <c r="GF2025"/>
      <c r="GG2025"/>
    </row>
    <row r="2026" spans="1:189" x14ac:dyDescent="0.3">
      <c r="A2026" s="18" t="s">
        <v>2626</v>
      </c>
      <c r="B2026" s="29"/>
      <c r="C2026" s="29"/>
      <c r="D2026" s="29">
        <v>185.76</v>
      </c>
      <c r="E2026" s="29">
        <v>1</v>
      </c>
      <c r="F2026" s="29">
        <v>185.76</v>
      </c>
      <c r="G2026" s="29">
        <v>1</v>
      </c>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c r="DY2026"/>
      <c r="DZ2026"/>
      <c r="EA2026"/>
      <c r="EB2026"/>
      <c r="EC2026"/>
      <c r="ED2026"/>
      <c r="EE2026"/>
      <c r="EF2026"/>
      <c r="EG2026"/>
      <c r="EH2026"/>
      <c r="EI2026"/>
      <c r="EJ2026"/>
      <c r="EK2026"/>
      <c r="EL2026"/>
      <c r="EM2026"/>
      <c r="EN2026"/>
      <c r="EO2026"/>
      <c r="EP2026"/>
      <c r="EQ2026"/>
      <c r="ER2026"/>
      <c r="ES2026"/>
      <c r="ET2026"/>
      <c r="EU2026"/>
      <c r="EV2026"/>
      <c r="EW2026"/>
      <c r="EX2026"/>
      <c r="EY2026"/>
      <c r="EZ2026"/>
      <c r="FA2026"/>
      <c r="FB2026"/>
      <c r="FC2026"/>
      <c r="FD2026"/>
      <c r="FE2026"/>
      <c r="FF2026"/>
      <c r="FG2026"/>
      <c r="FH2026"/>
      <c r="FI2026"/>
      <c r="FJ2026"/>
      <c r="FK2026"/>
      <c r="FL2026"/>
      <c r="FM2026"/>
      <c r="FN2026"/>
      <c r="FO2026"/>
      <c r="FP2026"/>
      <c r="FQ2026"/>
      <c r="FR2026"/>
      <c r="FS2026"/>
      <c r="FT2026"/>
      <c r="FU2026"/>
      <c r="FV2026"/>
      <c r="FW2026"/>
      <c r="FX2026"/>
      <c r="FY2026"/>
      <c r="FZ2026"/>
      <c r="GA2026"/>
      <c r="GB2026"/>
      <c r="GC2026"/>
      <c r="GD2026"/>
      <c r="GE2026"/>
      <c r="GF2026"/>
      <c r="GG2026"/>
    </row>
    <row r="2027" spans="1:189" x14ac:dyDescent="0.3">
      <c r="A2027" s="18" t="s">
        <v>2671</v>
      </c>
      <c r="B2027" s="29"/>
      <c r="C2027" s="29"/>
      <c r="D2027" s="29">
        <v>185.76</v>
      </c>
      <c r="E2027" s="29">
        <v>1</v>
      </c>
      <c r="F2027" s="29">
        <v>185.76</v>
      </c>
      <c r="G2027" s="29">
        <v>1</v>
      </c>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c r="DY2027"/>
      <c r="DZ2027"/>
      <c r="EA2027"/>
      <c r="EB2027"/>
      <c r="EC2027"/>
      <c r="ED2027"/>
      <c r="EE2027"/>
      <c r="EF2027"/>
      <c r="EG2027"/>
      <c r="EH2027"/>
      <c r="EI2027"/>
      <c r="EJ2027"/>
      <c r="EK2027"/>
      <c r="EL2027"/>
      <c r="EM2027"/>
      <c r="EN2027"/>
      <c r="EO2027"/>
      <c r="EP2027"/>
      <c r="EQ2027"/>
      <c r="ER2027"/>
      <c r="ES2027"/>
      <c r="ET2027"/>
      <c r="EU2027"/>
      <c r="EV2027"/>
      <c r="EW2027"/>
      <c r="EX2027"/>
      <c r="EY2027"/>
      <c r="EZ2027"/>
      <c r="FA2027"/>
      <c r="FB2027"/>
      <c r="FC2027"/>
      <c r="FD2027"/>
      <c r="FE2027"/>
      <c r="FF2027"/>
      <c r="FG2027"/>
      <c r="FH2027"/>
      <c r="FI2027"/>
      <c r="FJ2027"/>
      <c r="FK2027"/>
      <c r="FL2027"/>
      <c r="FM2027"/>
      <c r="FN2027"/>
      <c r="FO2027"/>
      <c r="FP2027"/>
      <c r="FQ2027"/>
      <c r="FR2027"/>
      <c r="FS2027"/>
      <c r="FT2027"/>
      <c r="FU2027"/>
      <c r="FV2027"/>
      <c r="FW2027"/>
      <c r="FX2027"/>
      <c r="FY2027"/>
      <c r="FZ2027"/>
      <c r="GA2027"/>
      <c r="GB2027"/>
      <c r="GC2027"/>
      <c r="GD2027"/>
      <c r="GE2027"/>
      <c r="GF2027"/>
      <c r="GG2027"/>
    </row>
    <row r="2028" spans="1:189" x14ac:dyDescent="0.3">
      <c r="A2028" s="18" t="s">
        <v>3005</v>
      </c>
      <c r="B2028" s="29"/>
      <c r="C2028" s="29"/>
      <c r="D2028" s="29">
        <v>185.76</v>
      </c>
      <c r="E2028" s="29">
        <v>1</v>
      </c>
      <c r="F2028" s="29">
        <v>185.76</v>
      </c>
      <c r="G2028" s="29">
        <v>1</v>
      </c>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c r="DY2028"/>
      <c r="DZ2028"/>
      <c r="EA2028"/>
      <c r="EB2028"/>
      <c r="EC2028"/>
      <c r="ED2028"/>
      <c r="EE2028"/>
      <c r="EF2028"/>
      <c r="EG2028"/>
      <c r="EH2028"/>
      <c r="EI2028"/>
      <c r="EJ2028"/>
      <c r="EK2028"/>
      <c r="EL2028"/>
      <c r="EM2028"/>
      <c r="EN2028"/>
      <c r="EO2028"/>
      <c r="EP2028"/>
      <c r="EQ2028"/>
      <c r="ER2028"/>
      <c r="ES2028"/>
      <c r="ET2028"/>
      <c r="EU2028"/>
      <c r="EV2028"/>
      <c r="EW2028"/>
      <c r="EX2028"/>
      <c r="EY2028"/>
      <c r="EZ2028"/>
      <c r="FA2028"/>
      <c r="FB2028"/>
      <c r="FC2028"/>
      <c r="FD2028"/>
      <c r="FE2028"/>
      <c r="FF2028"/>
      <c r="FG2028"/>
      <c r="FH2028"/>
      <c r="FI2028"/>
      <c r="FJ2028"/>
      <c r="FK2028"/>
      <c r="FL2028"/>
      <c r="FM2028"/>
      <c r="FN2028"/>
      <c r="FO2028"/>
      <c r="FP2028"/>
      <c r="FQ2028"/>
      <c r="FR2028"/>
      <c r="FS2028"/>
      <c r="FT2028"/>
      <c r="FU2028"/>
      <c r="FV2028"/>
      <c r="FW2028"/>
      <c r="FX2028"/>
      <c r="FY2028"/>
      <c r="FZ2028"/>
      <c r="GA2028"/>
      <c r="GB2028"/>
      <c r="GC2028"/>
      <c r="GD2028"/>
      <c r="GE2028"/>
      <c r="GF2028"/>
      <c r="GG2028"/>
    </row>
    <row r="2029" spans="1:189" x14ac:dyDescent="0.3">
      <c r="A2029" s="18" t="s">
        <v>3977</v>
      </c>
      <c r="B2029" s="29"/>
      <c r="C2029" s="29"/>
      <c r="D2029" s="29">
        <v>185.76</v>
      </c>
      <c r="E2029" s="29">
        <v>1</v>
      </c>
      <c r="F2029" s="29">
        <v>185.76</v>
      </c>
      <c r="G2029" s="29">
        <v>1</v>
      </c>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c r="DY2029"/>
      <c r="DZ2029"/>
      <c r="EA2029"/>
      <c r="EB2029"/>
      <c r="EC2029"/>
      <c r="ED2029"/>
      <c r="EE2029"/>
      <c r="EF2029"/>
      <c r="EG2029"/>
      <c r="EH2029"/>
      <c r="EI2029"/>
      <c r="EJ2029"/>
      <c r="EK2029"/>
      <c r="EL2029"/>
      <c r="EM2029"/>
      <c r="EN2029"/>
      <c r="EO2029"/>
      <c r="EP2029"/>
      <c r="EQ2029"/>
      <c r="ER2029"/>
      <c r="ES2029"/>
      <c r="ET2029"/>
      <c r="EU2029"/>
      <c r="EV2029"/>
      <c r="EW2029"/>
      <c r="EX2029"/>
      <c r="EY2029"/>
      <c r="EZ2029"/>
      <c r="FA2029"/>
      <c r="FB2029"/>
      <c r="FC2029"/>
      <c r="FD2029"/>
      <c r="FE2029"/>
      <c r="FF2029"/>
      <c r="FG2029"/>
      <c r="FH2029"/>
      <c r="FI2029"/>
      <c r="FJ2029"/>
      <c r="FK2029"/>
      <c r="FL2029"/>
      <c r="FM2029"/>
      <c r="FN2029"/>
      <c r="FO2029"/>
      <c r="FP2029"/>
      <c r="FQ2029"/>
      <c r="FR2029"/>
      <c r="FS2029"/>
      <c r="FT2029"/>
      <c r="FU2029"/>
      <c r="FV2029"/>
      <c r="FW2029"/>
      <c r="FX2029"/>
      <c r="FY2029"/>
      <c r="FZ2029"/>
      <c r="GA2029"/>
      <c r="GB2029"/>
      <c r="GC2029"/>
      <c r="GD2029"/>
      <c r="GE2029"/>
      <c r="GF2029"/>
      <c r="GG2029"/>
    </row>
    <row r="2030" spans="1:189" x14ac:dyDescent="0.3">
      <c r="A2030" s="18" t="s">
        <v>3825</v>
      </c>
      <c r="B2030" s="29"/>
      <c r="C2030" s="29"/>
      <c r="D2030" s="29">
        <v>185.76</v>
      </c>
      <c r="E2030" s="29">
        <v>1</v>
      </c>
      <c r="F2030" s="29">
        <v>185.76</v>
      </c>
      <c r="G2030" s="29">
        <v>1</v>
      </c>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c r="DY2030"/>
      <c r="DZ2030"/>
      <c r="EA2030"/>
      <c r="EB2030"/>
      <c r="EC2030"/>
      <c r="ED2030"/>
      <c r="EE2030"/>
      <c r="EF2030"/>
      <c r="EG2030"/>
      <c r="EH2030"/>
      <c r="EI2030"/>
      <c r="EJ2030"/>
      <c r="EK2030"/>
      <c r="EL2030"/>
      <c r="EM2030"/>
      <c r="EN2030"/>
      <c r="EO2030"/>
      <c r="EP2030"/>
      <c r="EQ2030"/>
      <c r="ER2030"/>
      <c r="ES2030"/>
      <c r="ET2030"/>
      <c r="EU2030"/>
      <c r="EV2030"/>
      <c r="EW2030"/>
      <c r="EX2030"/>
      <c r="EY2030"/>
      <c r="EZ2030"/>
      <c r="FA2030"/>
      <c r="FB2030"/>
      <c r="FC2030"/>
      <c r="FD2030"/>
      <c r="FE2030"/>
      <c r="FF2030"/>
      <c r="FG2030"/>
      <c r="FH2030"/>
      <c r="FI2030"/>
      <c r="FJ2030"/>
      <c r="FK2030"/>
      <c r="FL2030"/>
      <c r="FM2030"/>
      <c r="FN2030"/>
      <c r="FO2030"/>
      <c r="FP2030"/>
      <c r="FQ2030"/>
      <c r="FR2030"/>
      <c r="FS2030"/>
      <c r="FT2030"/>
      <c r="FU2030"/>
      <c r="FV2030"/>
      <c r="FW2030"/>
      <c r="FX2030"/>
      <c r="FY2030"/>
      <c r="FZ2030"/>
      <c r="GA2030"/>
      <c r="GB2030"/>
      <c r="GC2030"/>
      <c r="GD2030"/>
      <c r="GE2030"/>
      <c r="GF2030"/>
      <c r="GG2030"/>
    </row>
    <row r="2031" spans="1:189" x14ac:dyDescent="0.3">
      <c r="A2031" s="18" t="s">
        <v>3943</v>
      </c>
      <c r="B2031" s="29"/>
      <c r="C2031" s="29"/>
      <c r="D2031" s="29">
        <v>185.76</v>
      </c>
      <c r="E2031" s="29">
        <v>1</v>
      </c>
      <c r="F2031" s="29">
        <v>185.76</v>
      </c>
      <c r="G2031" s="29">
        <v>1</v>
      </c>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c r="DY2031"/>
      <c r="DZ2031"/>
      <c r="EA2031"/>
      <c r="EB2031"/>
      <c r="EC2031"/>
      <c r="ED2031"/>
      <c r="EE2031"/>
      <c r="EF2031"/>
      <c r="EG2031"/>
      <c r="EH2031"/>
      <c r="EI2031"/>
      <c r="EJ2031"/>
      <c r="EK2031"/>
      <c r="EL2031"/>
      <c r="EM2031"/>
      <c r="EN2031"/>
      <c r="EO2031"/>
      <c r="EP2031"/>
      <c r="EQ2031"/>
      <c r="ER2031"/>
      <c r="ES2031"/>
      <c r="ET2031"/>
      <c r="EU2031"/>
      <c r="EV2031"/>
      <c r="EW2031"/>
      <c r="EX2031"/>
      <c r="EY2031"/>
      <c r="EZ2031"/>
      <c r="FA2031"/>
      <c r="FB2031"/>
      <c r="FC2031"/>
      <c r="FD2031"/>
      <c r="FE2031"/>
      <c r="FF2031"/>
      <c r="FG2031"/>
      <c r="FH2031"/>
      <c r="FI2031"/>
      <c r="FJ2031"/>
      <c r="FK2031"/>
      <c r="FL2031"/>
      <c r="FM2031"/>
      <c r="FN2031"/>
      <c r="FO2031"/>
      <c r="FP2031"/>
      <c r="FQ2031"/>
      <c r="FR2031"/>
      <c r="FS2031"/>
      <c r="FT2031"/>
      <c r="FU2031"/>
      <c r="FV2031"/>
      <c r="FW2031"/>
      <c r="FX2031"/>
      <c r="FY2031"/>
      <c r="FZ2031"/>
      <c r="GA2031"/>
      <c r="GB2031"/>
      <c r="GC2031"/>
      <c r="GD2031"/>
      <c r="GE2031"/>
      <c r="GF2031"/>
      <c r="GG2031"/>
    </row>
    <row r="2032" spans="1:189" x14ac:dyDescent="0.3">
      <c r="A2032" s="18" t="s">
        <v>3939</v>
      </c>
      <c r="B2032" s="29"/>
      <c r="C2032" s="29"/>
      <c r="D2032" s="29">
        <v>185.76</v>
      </c>
      <c r="E2032" s="29">
        <v>1</v>
      </c>
      <c r="F2032" s="29">
        <v>185.76</v>
      </c>
      <c r="G2032" s="29">
        <v>1</v>
      </c>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c r="DY2032"/>
      <c r="DZ2032"/>
      <c r="EA2032"/>
      <c r="EB2032"/>
      <c r="EC2032"/>
      <c r="ED2032"/>
      <c r="EE2032"/>
      <c r="EF2032"/>
      <c r="EG2032"/>
      <c r="EH2032"/>
      <c r="EI2032"/>
      <c r="EJ2032"/>
      <c r="EK2032"/>
      <c r="EL2032"/>
      <c r="EM2032"/>
      <c r="EN2032"/>
      <c r="EO2032"/>
      <c r="EP2032"/>
      <c r="EQ2032"/>
      <c r="ER2032"/>
      <c r="ES2032"/>
      <c r="ET2032"/>
      <c r="EU2032"/>
      <c r="EV2032"/>
      <c r="EW2032"/>
      <c r="EX2032"/>
      <c r="EY2032"/>
      <c r="EZ2032"/>
      <c r="FA2032"/>
      <c r="FB2032"/>
      <c r="FC2032"/>
      <c r="FD2032"/>
      <c r="FE2032"/>
      <c r="FF2032"/>
      <c r="FG2032"/>
      <c r="FH2032"/>
      <c r="FI2032"/>
      <c r="FJ2032"/>
      <c r="FK2032"/>
      <c r="FL2032"/>
      <c r="FM2032"/>
      <c r="FN2032"/>
      <c r="FO2032"/>
      <c r="FP2032"/>
      <c r="FQ2032"/>
      <c r="FR2032"/>
      <c r="FS2032"/>
      <c r="FT2032"/>
      <c r="FU2032"/>
      <c r="FV2032"/>
      <c r="FW2032"/>
      <c r="FX2032"/>
      <c r="FY2032"/>
      <c r="FZ2032"/>
      <c r="GA2032"/>
      <c r="GB2032"/>
      <c r="GC2032"/>
      <c r="GD2032"/>
      <c r="GE2032"/>
      <c r="GF2032"/>
      <c r="GG2032"/>
    </row>
    <row r="2033" spans="1:189" x14ac:dyDescent="0.3">
      <c r="A2033" s="18" t="s">
        <v>3037</v>
      </c>
      <c r="B2033" s="29"/>
      <c r="C2033" s="29"/>
      <c r="D2033" s="29">
        <v>185.76</v>
      </c>
      <c r="E2033" s="29">
        <v>1</v>
      </c>
      <c r="F2033" s="29">
        <v>185.76</v>
      </c>
      <c r="G2033" s="29">
        <v>1</v>
      </c>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c r="DY2033"/>
      <c r="DZ2033"/>
      <c r="EA2033"/>
      <c r="EB2033"/>
      <c r="EC2033"/>
      <c r="ED2033"/>
      <c r="EE2033"/>
      <c r="EF2033"/>
      <c r="EG2033"/>
      <c r="EH2033"/>
      <c r="EI2033"/>
      <c r="EJ2033"/>
      <c r="EK2033"/>
      <c r="EL2033"/>
      <c r="EM2033"/>
      <c r="EN2033"/>
      <c r="EO2033"/>
      <c r="EP2033"/>
      <c r="EQ2033"/>
      <c r="ER2033"/>
      <c r="ES2033"/>
      <c r="ET2033"/>
      <c r="EU2033"/>
      <c r="EV2033"/>
      <c r="EW2033"/>
      <c r="EX2033"/>
      <c r="EY2033"/>
      <c r="EZ2033"/>
      <c r="FA2033"/>
      <c r="FB2033"/>
      <c r="FC2033"/>
      <c r="FD2033"/>
      <c r="FE2033"/>
      <c r="FF2033"/>
      <c r="FG2033"/>
      <c r="FH2033"/>
      <c r="FI2033"/>
      <c r="FJ2033"/>
      <c r="FK2033"/>
      <c r="FL2033"/>
      <c r="FM2033"/>
      <c r="FN2033"/>
      <c r="FO2033"/>
      <c r="FP2033"/>
      <c r="FQ2033"/>
      <c r="FR2033"/>
      <c r="FS2033"/>
      <c r="FT2033"/>
      <c r="FU2033"/>
      <c r="FV2033"/>
      <c r="FW2033"/>
      <c r="FX2033"/>
      <c r="FY2033"/>
      <c r="FZ2033"/>
      <c r="GA2033"/>
      <c r="GB2033"/>
      <c r="GC2033"/>
      <c r="GD2033"/>
      <c r="GE2033"/>
      <c r="GF2033"/>
      <c r="GG2033"/>
    </row>
    <row r="2034" spans="1:189" x14ac:dyDescent="0.3">
      <c r="A2034" s="18" t="s">
        <v>3861</v>
      </c>
      <c r="B2034" s="29"/>
      <c r="C2034" s="29"/>
      <c r="D2034" s="29">
        <v>185.76</v>
      </c>
      <c r="E2034" s="29">
        <v>1</v>
      </c>
      <c r="F2034" s="29">
        <v>185.76</v>
      </c>
      <c r="G2034" s="29">
        <v>1</v>
      </c>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c r="DY2034"/>
      <c r="DZ2034"/>
      <c r="EA2034"/>
      <c r="EB2034"/>
      <c r="EC2034"/>
      <c r="ED2034"/>
      <c r="EE2034"/>
      <c r="EF2034"/>
      <c r="EG2034"/>
      <c r="EH2034"/>
      <c r="EI2034"/>
      <c r="EJ2034"/>
      <c r="EK2034"/>
      <c r="EL2034"/>
      <c r="EM2034"/>
      <c r="EN2034"/>
      <c r="EO2034"/>
      <c r="EP2034"/>
      <c r="EQ2034"/>
      <c r="ER2034"/>
      <c r="ES2034"/>
      <c r="ET2034"/>
      <c r="EU2034"/>
      <c r="EV2034"/>
      <c r="EW2034"/>
      <c r="EX2034"/>
      <c r="EY2034"/>
      <c r="EZ2034"/>
      <c r="FA2034"/>
      <c r="FB2034"/>
      <c r="FC2034"/>
      <c r="FD2034"/>
      <c r="FE2034"/>
      <c r="FF2034"/>
      <c r="FG2034"/>
      <c r="FH2034"/>
      <c r="FI2034"/>
      <c r="FJ2034"/>
      <c r="FK2034"/>
      <c r="FL2034"/>
      <c r="FM2034"/>
      <c r="FN2034"/>
      <c r="FO2034"/>
      <c r="FP2034"/>
      <c r="FQ2034"/>
      <c r="FR2034"/>
      <c r="FS2034"/>
      <c r="FT2034"/>
      <c r="FU2034"/>
      <c r="FV2034"/>
      <c r="FW2034"/>
      <c r="FX2034"/>
      <c r="FY2034"/>
      <c r="FZ2034"/>
      <c r="GA2034"/>
      <c r="GB2034"/>
      <c r="GC2034"/>
      <c r="GD2034"/>
      <c r="GE2034"/>
      <c r="GF2034"/>
      <c r="GG2034"/>
    </row>
    <row r="2035" spans="1:189" x14ac:dyDescent="0.3">
      <c r="A2035" s="18" t="s">
        <v>3961</v>
      </c>
      <c r="B2035" s="29"/>
      <c r="C2035" s="29"/>
      <c r="D2035" s="29">
        <v>185.76</v>
      </c>
      <c r="E2035" s="29">
        <v>1</v>
      </c>
      <c r="F2035" s="29">
        <v>185.76</v>
      </c>
      <c r="G2035" s="29">
        <v>1</v>
      </c>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c r="DY2035"/>
      <c r="DZ2035"/>
      <c r="EA2035"/>
      <c r="EB2035"/>
      <c r="EC2035"/>
      <c r="ED2035"/>
      <c r="EE2035"/>
      <c r="EF2035"/>
      <c r="EG2035"/>
      <c r="EH2035"/>
      <c r="EI2035"/>
      <c r="EJ2035"/>
      <c r="EK2035"/>
      <c r="EL2035"/>
      <c r="EM2035"/>
      <c r="EN2035"/>
      <c r="EO2035"/>
      <c r="EP2035"/>
      <c r="EQ2035"/>
      <c r="ER2035"/>
      <c r="ES2035"/>
      <c r="ET2035"/>
      <c r="EU2035"/>
      <c r="EV2035"/>
      <c r="EW2035"/>
      <c r="EX2035"/>
      <c r="EY2035"/>
      <c r="EZ2035"/>
      <c r="FA2035"/>
      <c r="FB2035"/>
      <c r="FC2035"/>
      <c r="FD2035"/>
      <c r="FE2035"/>
      <c r="FF2035"/>
      <c r="FG2035"/>
      <c r="FH2035"/>
      <c r="FI2035"/>
      <c r="FJ2035"/>
      <c r="FK2035"/>
      <c r="FL2035"/>
      <c r="FM2035"/>
      <c r="FN2035"/>
      <c r="FO2035"/>
      <c r="FP2035"/>
      <c r="FQ2035"/>
      <c r="FR2035"/>
      <c r="FS2035"/>
      <c r="FT2035"/>
      <c r="FU2035"/>
      <c r="FV2035"/>
      <c r="FW2035"/>
      <c r="FX2035"/>
      <c r="FY2035"/>
      <c r="FZ2035"/>
      <c r="GA2035"/>
      <c r="GB2035"/>
      <c r="GC2035"/>
      <c r="GD2035"/>
      <c r="GE2035"/>
      <c r="GF2035"/>
      <c r="GG2035"/>
    </row>
    <row r="2036" spans="1:189" x14ac:dyDescent="0.3">
      <c r="A2036" s="18" t="s">
        <v>2965</v>
      </c>
      <c r="B2036" s="29"/>
      <c r="C2036" s="29"/>
      <c r="D2036" s="29">
        <v>185.76</v>
      </c>
      <c r="E2036" s="29">
        <v>1</v>
      </c>
      <c r="F2036" s="29">
        <v>185.76</v>
      </c>
      <c r="G2036" s="29">
        <v>1</v>
      </c>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c r="DY2036"/>
      <c r="DZ2036"/>
      <c r="EA2036"/>
      <c r="EB2036"/>
      <c r="EC2036"/>
      <c r="ED2036"/>
      <c r="EE2036"/>
      <c r="EF2036"/>
      <c r="EG2036"/>
      <c r="EH2036"/>
      <c r="EI2036"/>
      <c r="EJ2036"/>
      <c r="EK2036"/>
      <c r="EL2036"/>
      <c r="EM2036"/>
      <c r="EN2036"/>
      <c r="EO2036"/>
      <c r="EP2036"/>
      <c r="EQ2036"/>
      <c r="ER2036"/>
      <c r="ES2036"/>
      <c r="ET2036"/>
      <c r="EU2036"/>
      <c r="EV2036"/>
      <c r="EW2036"/>
      <c r="EX2036"/>
      <c r="EY2036"/>
      <c r="EZ2036"/>
      <c r="FA2036"/>
      <c r="FB2036"/>
      <c r="FC2036"/>
      <c r="FD2036"/>
      <c r="FE2036"/>
      <c r="FF2036"/>
      <c r="FG2036"/>
      <c r="FH2036"/>
      <c r="FI2036"/>
      <c r="FJ2036"/>
      <c r="FK2036"/>
      <c r="FL2036"/>
      <c r="FM2036"/>
      <c r="FN2036"/>
      <c r="FO2036"/>
      <c r="FP2036"/>
      <c r="FQ2036"/>
      <c r="FR2036"/>
      <c r="FS2036"/>
      <c r="FT2036"/>
      <c r="FU2036"/>
      <c r="FV2036"/>
      <c r="FW2036"/>
      <c r="FX2036"/>
      <c r="FY2036"/>
      <c r="FZ2036"/>
      <c r="GA2036"/>
      <c r="GB2036"/>
      <c r="GC2036"/>
      <c r="GD2036"/>
      <c r="GE2036"/>
      <c r="GF2036"/>
      <c r="GG2036"/>
    </row>
    <row r="2037" spans="1:189" x14ac:dyDescent="0.3">
      <c r="A2037" s="18" t="s">
        <v>3975</v>
      </c>
      <c r="B2037" s="29"/>
      <c r="C2037" s="29"/>
      <c r="D2037" s="29">
        <v>185.76</v>
      </c>
      <c r="E2037" s="29">
        <v>1</v>
      </c>
      <c r="F2037" s="29">
        <v>185.76</v>
      </c>
      <c r="G2037" s="29">
        <v>1</v>
      </c>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c r="DY2037"/>
      <c r="DZ2037"/>
      <c r="EA2037"/>
      <c r="EB2037"/>
      <c r="EC2037"/>
      <c r="ED2037"/>
      <c r="EE2037"/>
      <c r="EF2037"/>
      <c r="EG2037"/>
      <c r="EH2037"/>
      <c r="EI2037"/>
      <c r="EJ2037"/>
      <c r="EK2037"/>
      <c r="EL2037"/>
      <c r="EM2037"/>
      <c r="EN2037"/>
      <c r="EO2037"/>
      <c r="EP2037"/>
      <c r="EQ2037"/>
      <c r="ER2037"/>
      <c r="ES2037"/>
      <c r="ET2037"/>
      <c r="EU2037"/>
      <c r="EV2037"/>
      <c r="EW2037"/>
      <c r="EX2037"/>
      <c r="EY2037"/>
      <c r="EZ2037"/>
      <c r="FA2037"/>
      <c r="FB2037"/>
      <c r="FC2037"/>
      <c r="FD2037"/>
      <c r="FE2037"/>
      <c r="FF2037"/>
      <c r="FG2037"/>
      <c r="FH2037"/>
      <c r="FI2037"/>
      <c r="FJ2037"/>
      <c r="FK2037"/>
      <c r="FL2037"/>
      <c r="FM2037"/>
      <c r="FN2037"/>
      <c r="FO2037"/>
      <c r="FP2037"/>
      <c r="FQ2037"/>
      <c r="FR2037"/>
      <c r="FS2037"/>
      <c r="FT2037"/>
      <c r="FU2037"/>
      <c r="FV2037"/>
      <c r="FW2037"/>
      <c r="FX2037"/>
      <c r="FY2037"/>
      <c r="FZ2037"/>
      <c r="GA2037"/>
      <c r="GB2037"/>
      <c r="GC2037"/>
      <c r="GD2037"/>
      <c r="GE2037"/>
      <c r="GF2037"/>
      <c r="GG2037"/>
    </row>
    <row r="2038" spans="1:189" x14ac:dyDescent="0.3">
      <c r="A2038" s="18" t="s">
        <v>1294</v>
      </c>
      <c r="B2038" s="29">
        <v>185.76</v>
      </c>
      <c r="C2038" s="29">
        <v>1</v>
      </c>
      <c r="D2038" s="29"/>
      <c r="E2038" s="29"/>
      <c r="F2038" s="29">
        <v>185.76</v>
      </c>
      <c r="G2038" s="29">
        <v>1</v>
      </c>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c r="DY2038"/>
      <c r="DZ2038"/>
      <c r="EA2038"/>
      <c r="EB2038"/>
      <c r="EC2038"/>
      <c r="ED2038"/>
      <c r="EE2038"/>
      <c r="EF2038"/>
      <c r="EG2038"/>
      <c r="EH2038"/>
      <c r="EI2038"/>
      <c r="EJ2038"/>
      <c r="EK2038"/>
      <c r="EL2038"/>
      <c r="EM2038"/>
      <c r="EN2038"/>
      <c r="EO2038"/>
      <c r="EP2038"/>
      <c r="EQ2038"/>
      <c r="ER2038"/>
      <c r="ES2038"/>
      <c r="ET2038"/>
      <c r="EU2038"/>
      <c r="EV2038"/>
      <c r="EW2038"/>
      <c r="EX2038"/>
      <c r="EY2038"/>
      <c r="EZ2038"/>
      <c r="FA2038"/>
      <c r="FB2038"/>
      <c r="FC2038"/>
      <c r="FD2038"/>
      <c r="FE2038"/>
      <c r="FF2038"/>
      <c r="FG2038"/>
      <c r="FH2038"/>
      <c r="FI2038"/>
      <c r="FJ2038"/>
      <c r="FK2038"/>
      <c r="FL2038"/>
      <c r="FM2038"/>
      <c r="FN2038"/>
      <c r="FO2038"/>
      <c r="FP2038"/>
      <c r="FQ2038"/>
      <c r="FR2038"/>
      <c r="FS2038"/>
      <c r="FT2038"/>
      <c r="FU2038"/>
      <c r="FV2038"/>
      <c r="FW2038"/>
      <c r="FX2038"/>
      <c r="FY2038"/>
      <c r="FZ2038"/>
      <c r="GA2038"/>
      <c r="GB2038"/>
      <c r="GC2038"/>
      <c r="GD2038"/>
      <c r="GE2038"/>
      <c r="GF2038"/>
      <c r="GG2038"/>
    </row>
    <row r="2039" spans="1:189" x14ac:dyDescent="0.3">
      <c r="A2039" s="18" t="s">
        <v>1047</v>
      </c>
      <c r="B2039" s="29">
        <v>185.76</v>
      </c>
      <c r="C2039" s="29">
        <v>1</v>
      </c>
      <c r="D2039" s="29"/>
      <c r="E2039" s="29"/>
      <c r="F2039" s="29">
        <v>185.76</v>
      </c>
      <c r="G2039" s="29">
        <v>1</v>
      </c>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c r="DY2039"/>
      <c r="DZ2039"/>
      <c r="EA2039"/>
      <c r="EB2039"/>
      <c r="EC2039"/>
      <c r="ED2039"/>
      <c r="EE2039"/>
      <c r="EF2039"/>
      <c r="EG2039"/>
      <c r="EH2039"/>
      <c r="EI2039"/>
      <c r="EJ2039"/>
      <c r="EK2039"/>
      <c r="EL2039"/>
      <c r="EM2039"/>
      <c r="EN2039"/>
      <c r="EO2039"/>
      <c r="EP2039"/>
      <c r="EQ2039"/>
      <c r="ER2039"/>
      <c r="ES2039"/>
      <c r="ET2039"/>
      <c r="EU2039"/>
      <c r="EV2039"/>
      <c r="EW2039"/>
      <c r="EX2039"/>
      <c r="EY2039"/>
      <c r="EZ2039"/>
      <c r="FA2039"/>
      <c r="FB2039"/>
      <c r="FC2039"/>
      <c r="FD2039"/>
      <c r="FE2039"/>
      <c r="FF2039"/>
      <c r="FG2039"/>
      <c r="FH2039"/>
      <c r="FI2039"/>
      <c r="FJ2039"/>
      <c r="FK2039"/>
      <c r="FL2039"/>
      <c r="FM2039"/>
      <c r="FN2039"/>
      <c r="FO2039"/>
      <c r="FP2039"/>
      <c r="FQ2039"/>
      <c r="FR2039"/>
      <c r="FS2039"/>
      <c r="FT2039"/>
      <c r="FU2039"/>
      <c r="FV2039"/>
      <c r="FW2039"/>
      <c r="FX2039"/>
      <c r="FY2039"/>
      <c r="FZ2039"/>
      <c r="GA2039"/>
      <c r="GB2039"/>
      <c r="GC2039"/>
      <c r="GD2039"/>
      <c r="GE2039"/>
      <c r="GF2039"/>
      <c r="GG2039"/>
    </row>
    <row r="2040" spans="1:189" x14ac:dyDescent="0.3">
      <c r="A2040" s="18" t="s">
        <v>1258</v>
      </c>
      <c r="B2040" s="29">
        <v>185.76</v>
      </c>
      <c r="C2040" s="29">
        <v>1</v>
      </c>
      <c r="D2040" s="29"/>
      <c r="E2040" s="29"/>
      <c r="F2040" s="29">
        <v>185.76</v>
      </c>
      <c r="G2040" s="29">
        <v>1</v>
      </c>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c r="DY2040"/>
      <c r="DZ2040"/>
      <c r="EA2040"/>
      <c r="EB2040"/>
      <c r="EC2040"/>
      <c r="ED2040"/>
      <c r="EE2040"/>
      <c r="EF2040"/>
      <c r="EG2040"/>
      <c r="EH2040"/>
      <c r="EI2040"/>
      <c r="EJ2040"/>
      <c r="EK2040"/>
      <c r="EL2040"/>
      <c r="EM2040"/>
      <c r="EN2040"/>
      <c r="EO2040"/>
      <c r="EP2040"/>
      <c r="EQ2040"/>
      <c r="ER2040"/>
      <c r="ES2040"/>
      <c r="ET2040"/>
      <c r="EU2040"/>
      <c r="EV2040"/>
      <c r="EW2040"/>
      <c r="EX2040"/>
      <c r="EY2040"/>
      <c r="EZ2040"/>
      <c r="FA2040"/>
      <c r="FB2040"/>
      <c r="FC2040"/>
      <c r="FD2040"/>
      <c r="FE2040"/>
      <c r="FF2040"/>
      <c r="FG2040"/>
      <c r="FH2040"/>
      <c r="FI2040"/>
      <c r="FJ2040"/>
      <c r="FK2040"/>
      <c r="FL2040"/>
      <c r="FM2040"/>
      <c r="FN2040"/>
      <c r="FO2040"/>
      <c r="FP2040"/>
      <c r="FQ2040"/>
      <c r="FR2040"/>
      <c r="FS2040"/>
      <c r="FT2040"/>
      <c r="FU2040"/>
      <c r="FV2040"/>
      <c r="FW2040"/>
      <c r="FX2040"/>
      <c r="FY2040"/>
      <c r="FZ2040"/>
      <c r="GA2040"/>
      <c r="GB2040"/>
      <c r="GC2040"/>
      <c r="GD2040"/>
      <c r="GE2040"/>
      <c r="GF2040"/>
      <c r="GG2040"/>
    </row>
    <row r="2041" spans="1:189" x14ac:dyDescent="0.3">
      <c r="A2041" s="18" t="s">
        <v>3495</v>
      </c>
      <c r="B2041" s="29"/>
      <c r="C2041" s="29"/>
      <c r="D2041" s="29">
        <v>185.76</v>
      </c>
      <c r="E2041" s="29">
        <v>1</v>
      </c>
      <c r="F2041" s="29">
        <v>185.76</v>
      </c>
      <c r="G2041" s="29">
        <v>1</v>
      </c>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c r="DY2041"/>
      <c r="DZ2041"/>
      <c r="EA2041"/>
      <c r="EB2041"/>
      <c r="EC2041"/>
      <c r="ED2041"/>
      <c r="EE2041"/>
      <c r="EF2041"/>
      <c r="EG2041"/>
      <c r="EH2041"/>
      <c r="EI2041"/>
      <c r="EJ2041"/>
      <c r="EK2041"/>
      <c r="EL2041"/>
      <c r="EM2041"/>
      <c r="EN2041"/>
      <c r="EO2041"/>
      <c r="EP2041"/>
      <c r="EQ2041"/>
      <c r="ER2041"/>
      <c r="ES2041"/>
      <c r="ET2041"/>
      <c r="EU2041"/>
      <c r="EV2041"/>
      <c r="EW2041"/>
      <c r="EX2041"/>
      <c r="EY2041"/>
      <c r="EZ2041"/>
      <c r="FA2041"/>
      <c r="FB2041"/>
      <c r="FC2041"/>
      <c r="FD2041"/>
      <c r="FE2041"/>
      <c r="FF2041"/>
      <c r="FG2041"/>
      <c r="FH2041"/>
      <c r="FI2041"/>
      <c r="FJ2041"/>
      <c r="FK2041"/>
      <c r="FL2041"/>
      <c r="FM2041"/>
      <c r="FN2041"/>
      <c r="FO2041"/>
      <c r="FP2041"/>
      <c r="FQ2041"/>
      <c r="FR2041"/>
      <c r="FS2041"/>
      <c r="FT2041"/>
      <c r="FU2041"/>
      <c r="FV2041"/>
      <c r="FW2041"/>
      <c r="FX2041"/>
      <c r="FY2041"/>
      <c r="FZ2041"/>
      <c r="GA2041"/>
      <c r="GB2041"/>
      <c r="GC2041"/>
      <c r="GD2041"/>
      <c r="GE2041"/>
      <c r="GF2041"/>
      <c r="GG2041"/>
    </row>
    <row r="2042" spans="1:189" x14ac:dyDescent="0.3">
      <c r="A2042" s="18" t="s">
        <v>3525</v>
      </c>
      <c r="B2042" s="29"/>
      <c r="C2042" s="29"/>
      <c r="D2042" s="29">
        <v>185.76</v>
      </c>
      <c r="E2042" s="29">
        <v>1</v>
      </c>
      <c r="F2042" s="29">
        <v>185.76</v>
      </c>
      <c r="G2042" s="29">
        <v>1</v>
      </c>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c r="DY2042"/>
      <c r="DZ2042"/>
      <c r="EA2042"/>
      <c r="EB2042"/>
      <c r="EC2042"/>
      <c r="ED2042"/>
      <c r="EE2042"/>
      <c r="EF2042"/>
      <c r="EG2042"/>
      <c r="EH2042"/>
      <c r="EI2042"/>
      <c r="EJ2042"/>
      <c r="EK2042"/>
      <c r="EL2042"/>
      <c r="EM2042"/>
      <c r="EN2042"/>
      <c r="EO2042"/>
      <c r="EP2042"/>
      <c r="EQ2042"/>
      <c r="ER2042"/>
      <c r="ES2042"/>
      <c r="ET2042"/>
      <c r="EU2042"/>
      <c r="EV2042"/>
      <c r="EW2042"/>
      <c r="EX2042"/>
      <c r="EY2042"/>
      <c r="EZ2042"/>
      <c r="FA2042"/>
      <c r="FB2042"/>
      <c r="FC2042"/>
      <c r="FD2042"/>
      <c r="FE2042"/>
      <c r="FF2042"/>
      <c r="FG2042"/>
      <c r="FH2042"/>
      <c r="FI2042"/>
      <c r="FJ2042"/>
      <c r="FK2042"/>
      <c r="FL2042"/>
      <c r="FM2042"/>
      <c r="FN2042"/>
      <c r="FO2042"/>
      <c r="FP2042"/>
      <c r="FQ2042"/>
      <c r="FR2042"/>
      <c r="FS2042"/>
      <c r="FT2042"/>
      <c r="FU2042"/>
      <c r="FV2042"/>
      <c r="FW2042"/>
      <c r="FX2042"/>
      <c r="FY2042"/>
      <c r="FZ2042"/>
      <c r="GA2042"/>
      <c r="GB2042"/>
      <c r="GC2042"/>
      <c r="GD2042"/>
      <c r="GE2042"/>
      <c r="GF2042"/>
      <c r="GG2042"/>
    </row>
    <row r="2043" spans="1:189" x14ac:dyDescent="0.3">
      <c r="A2043" s="18" t="s">
        <v>3505</v>
      </c>
      <c r="B2043" s="29"/>
      <c r="C2043" s="29"/>
      <c r="D2043" s="29">
        <v>185.76</v>
      </c>
      <c r="E2043" s="29">
        <v>1</v>
      </c>
      <c r="F2043" s="29">
        <v>185.76</v>
      </c>
      <c r="G2043" s="29">
        <v>1</v>
      </c>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c r="DY2043"/>
      <c r="DZ2043"/>
      <c r="EA2043"/>
      <c r="EB2043"/>
      <c r="EC2043"/>
      <c r="ED2043"/>
      <c r="EE2043"/>
      <c r="EF2043"/>
      <c r="EG2043"/>
      <c r="EH2043"/>
      <c r="EI2043"/>
      <c r="EJ2043"/>
      <c r="EK2043"/>
      <c r="EL2043"/>
      <c r="EM2043"/>
      <c r="EN2043"/>
      <c r="EO2043"/>
      <c r="EP2043"/>
      <c r="EQ2043"/>
      <c r="ER2043"/>
      <c r="ES2043"/>
      <c r="ET2043"/>
      <c r="EU2043"/>
      <c r="EV2043"/>
      <c r="EW2043"/>
      <c r="EX2043"/>
      <c r="EY2043"/>
      <c r="EZ2043"/>
      <c r="FA2043"/>
      <c r="FB2043"/>
      <c r="FC2043"/>
      <c r="FD2043"/>
      <c r="FE2043"/>
      <c r="FF2043"/>
      <c r="FG2043"/>
      <c r="FH2043"/>
      <c r="FI2043"/>
      <c r="FJ2043"/>
      <c r="FK2043"/>
      <c r="FL2043"/>
      <c r="FM2043"/>
      <c r="FN2043"/>
      <c r="FO2043"/>
      <c r="FP2043"/>
      <c r="FQ2043"/>
      <c r="FR2043"/>
      <c r="FS2043"/>
      <c r="FT2043"/>
      <c r="FU2043"/>
      <c r="FV2043"/>
      <c r="FW2043"/>
      <c r="FX2043"/>
      <c r="FY2043"/>
      <c r="FZ2043"/>
      <c r="GA2043"/>
      <c r="GB2043"/>
      <c r="GC2043"/>
      <c r="GD2043"/>
      <c r="GE2043"/>
      <c r="GF2043"/>
      <c r="GG2043"/>
    </row>
    <row r="2044" spans="1:189" x14ac:dyDescent="0.3">
      <c r="A2044" s="18" t="s">
        <v>1344</v>
      </c>
      <c r="B2044" s="29">
        <v>185.76</v>
      </c>
      <c r="C2044" s="29">
        <v>1</v>
      </c>
      <c r="D2044" s="29"/>
      <c r="E2044" s="29"/>
      <c r="F2044" s="29">
        <v>185.76</v>
      </c>
      <c r="G2044" s="29">
        <v>1</v>
      </c>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c r="DY2044"/>
      <c r="DZ2044"/>
      <c r="EA2044"/>
      <c r="EB2044"/>
      <c r="EC2044"/>
      <c r="ED2044"/>
      <c r="EE2044"/>
      <c r="EF2044"/>
      <c r="EG2044"/>
      <c r="EH2044"/>
      <c r="EI2044"/>
      <c r="EJ2044"/>
      <c r="EK2044"/>
      <c r="EL2044"/>
      <c r="EM2044"/>
      <c r="EN2044"/>
      <c r="EO2044"/>
      <c r="EP2044"/>
      <c r="EQ2044"/>
      <c r="ER2044"/>
      <c r="ES2044"/>
      <c r="ET2044"/>
      <c r="EU2044"/>
      <c r="EV2044"/>
      <c r="EW2044"/>
      <c r="EX2044"/>
      <c r="EY2044"/>
      <c r="EZ2044"/>
      <c r="FA2044"/>
      <c r="FB2044"/>
      <c r="FC2044"/>
      <c r="FD2044"/>
      <c r="FE2044"/>
      <c r="FF2044"/>
      <c r="FG2044"/>
      <c r="FH2044"/>
      <c r="FI2044"/>
      <c r="FJ2044"/>
      <c r="FK2044"/>
      <c r="FL2044"/>
      <c r="FM2044"/>
      <c r="FN2044"/>
      <c r="FO2044"/>
      <c r="FP2044"/>
      <c r="FQ2044"/>
      <c r="FR2044"/>
      <c r="FS2044"/>
      <c r="FT2044"/>
      <c r="FU2044"/>
      <c r="FV2044"/>
      <c r="FW2044"/>
      <c r="FX2044"/>
      <c r="FY2044"/>
      <c r="FZ2044"/>
      <c r="GA2044"/>
      <c r="GB2044"/>
      <c r="GC2044"/>
      <c r="GD2044"/>
      <c r="GE2044"/>
      <c r="GF2044"/>
      <c r="GG2044"/>
    </row>
    <row r="2045" spans="1:189" x14ac:dyDescent="0.3">
      <c r="A2045" s="18" t="s">
        <v>1328</v>
      </c>
      <c r="B2045" s="29">
        <v>185.76</v>
      </c>
      <c r="C2045" s="29">
        <v>1</v>
      </c>
      <c r="D2045" s="29"/>
      <c r="E2045" s="29"/>
      <c r="F2045" s="29">
        <v>185.76</v>
      </c>
      <c r="G2045" s="29">
        <v>1</v>
      </c>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c r="DY2045"/>
      <c r="DZ2045"/>
      <c r="EA2045"/>
      <c r="EB2045"/>
      <c r="EC2045"/>
      <c r="ED2045"/>
      <c r="EE2045"/>
      <c r="EF2045"/>
      <c r="EG2045"/>
      <c r="EH2045"/>
      <c r="EI2045"/>
      <c r="EJ2045"/>
      <c r="EK2045"/>
      <c r="EL2045"/>
      <c r="EM2045"/>
      <c r="EN2045"/>
      <c r="EO2045"/>
      <c r="EP2045"/>
      <c r="EQ2045"/>
      <c r="ER2045"/>
      <c r="ES2045"/>
      <c r="ET2045"/>
      <c r="EU2045"/>
      <c r="EV2045"/>
      <c r="EW2045"/>
      <c r="EX2045"/>
      <c r="EY2045"/>
      <c r="EZ2045"/>
      <c r="FA2045"/>
      <c r="FB2045"/>
      <c r="FC2045"/>
      <c r="FD2045"/>
      <c r="FE2045"/>
      <c r="FF2045"/>
      <c r="FG2045"/>
      <c r="FH2045"/>
      <c r="FI2045"/>
      <c r="FJ2045"/>
      <c r="FK2045"/>
      <c r="FL2045"/>
      <c r="FM2045"/>
      <c r="FN2045"/>
      <c r="FO2045"/>
      <c r="FP2045"/>
      <c r="FQ2045"/>
      <c r="FR2045"/>
      <c r="FS2045"/>
      <c r="FT2045"/>
      <c r="FU2045"/>
      <c r="FV2045"/>
      <c r="FW2045"/>
      <c r="FX2045"/>
      <c r="FY2045"/>
      <c r="FZ2045"/>
      <c r="GA2045"/>
      <c r="GB2045"/>
      <c r="GC2045"/>
      <c r="GD2045"/>
      <c r="GE2045"/>
      <c r="GF2045"/>
      <c r="GG2045"/>
    </row>
    <row r="2046" spans="1:189" x14ac:dyDescent="0.3">
      <c r="A2046" s="18" t="s">
        <v>1027</v>
      </c>
      <c r="B2046" s="29">
        <v>185.76</v>
      </c>
      <c r="C2046" s="29">
        <v>1</v>
      </c>
      <c r="D2046" s="29"/>
      <c r="E2046" s="29"/>
      <c r="F2046" s="29">
        <v>185.76</v>
      </c>
      <c r="G2046" s="29">
        <v>1</v>
      </c>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c r="DY2046"/>
      <c r="DZ2046"/>
      <c r="EA2046"/>
      <c r="EB2046"/>
      <c r="EC2046"/>
      <c r="ED2046"/>
      <c r="EE2046"/>
      <c r="EF2046"/>
      <c r="EG2046"/>
      <c r="EH2046"/>
      <c r="EI2046"/>
      <c r="EJ2046"/>
      <c r="EK2046"/>
      <c r="EL2046"/>
      <c r="EM2046"/>
      <c r="EN2046"/>
      <c r="EO2046"/>
      <c r="EP2046"/>
      <c r="EQ2046"/>
      <c r="ER2046"/>
      <c r="ES2046"/>
      <c r="ET2046"/>
      <c r="EU2046"/>
      <c r="EV2046"/>
      <c r="EW2046"/>
      <c r="EX2046"/>
      <c r="EY2046"/>
      <c r="EZ2046"/>
      <c r="FA2046"/>
      <c r="FB2046"/>
      <c r="FC2046"/>
      <c r="FD2046"/>
      <c r="FE2046"/>
      <c r="FF2046"/>
      <c r="FG2046"/>
      <c r="FH2046"/>
      <c r="FI2046"/>
      <c r="FJ2046"/>
      <c r="FK2046"/>
      <c r="FL2046"/>
      <c r="FM2046"/>
      <c r="FN2046"/>
      <c r="FO2046"/>
      <c r="FP2046"/>
      <c r="FQ2046"/>
      <c r="FR2046"/>
      <c r="FS2046"/>
      <c r="FT2046"/>
      <c r="FU2046"/>
      <c r="FV2046"/>
      <c r="FW2046"/>
      <c r="FX2046"/>
      <c r="FY2046"/>
      <c r="FZ2046"/>
      <c r="GA2046"/>
      <c r="GB2046"/>
      <c r="GC2046"/>
      <c r="GD2046"/>
      <c r="GE2046"/>
      <c r="GF2046"/>
      <c r="GG2046"/>
    </row>
    <row r="2047" spans="1:189" x14ac:dyDescent="0.3">
      <c r="A2047" s="18" t="s">
        <v>1260</v>
      </c>
      <c r="B2047" s="29">
        <v>185.76</v>
      </c>
      <c r="C2047" s="29">
        <v>1</v>
      </c>
      <c r="D2047" s="29"/>
      <c r="E2047" s="29"/>
      <c r="F2047" s="29">
        <v>185.76</v>
      </c>
      <c r="G2047" s="29">
        <v>1</v>
      </c>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c r="DY2047"/>
      <c r="DZ2047"/>
      <c r="EA2047"/>
      <c r="EB2047"/>
      <c r="EC2047"/>
      <c r="ED2047"/>
      <c r="EE2047"/>
      <c r="EF2047"/>
      <c r="EG2047"/>
      <c r="EH2047"/>
      <c r="EI2047"/>
      <c r="EJ2047"/>
      <c r="EK2047"/>
      <c r="EL2047"/>
      <c r="EM2047"/>
      <c r="EN2047"/>
      <c r="EO2047"/>
      <c r="EP2047"/>
      <c r="EQ2047"/>
      <c r="ER2047"/>
      <c r="ES2047"/>
      <c r="ET2047"/>
      <c r="EU2047"/>
      <c r="EV2047"/>
      <c r="EW2047"/>
      <c r="EX2047"/>
      <c r="EY2047"/>
      <c r="EZ2047"/>
      <c r="FA2047"/>
      <c r="FB2047"/>
      <c r="FC2047"/>
      <c r="FD2047"/>
      <c r="FE2047"/>
      <c r="FF2047"/>
      <c r="FG2047"/>
      <c r="FH2047"/>
      <c r="FI2047"/>
      <c r="FJ2047"/>
      <c r="FK2047"/>
      <c r="FL2047"/>
      <c r="FM2047"/>
      <c r="FN2047"/>
      <c r="FO2047"/>
      <c r="FP2047"/>
      <c r="FQ2047"/>
      <c r="FR2047"/>
      <c r="FS2047"/>
      <c r="FT2047"/>
      <c r="FU2047"/>
      <c r="FV2047"/>
      <c r="FW2047"/>
      <c r="FX2047"/>
      <c r="FY2047"/>
      <c r="FZ2047"/>
      <c r="GA2047"/>
      <c r="GB2047"/>
      <c r="GC2047"/>
      <c r="GD2047"/>
      <c r="GE2047"/>
      <c r="GF2047"/>
      <c r="GG2047"/>
    </row>
    <row r="2048" spans="1:189" x14ac:dyDescent="0.3">
      <c r="A2048" s="18" t="s">
        <v>1011</v>
      </c>
      <c r="B2048" s="29">
        <v>185.76</v>
      </c>
      <c r="C2048" s="29">
        <v>1</v>
      </c>
      <c r="D2048" s="29"/>
      <c r="E2048" s="29"/>
      <c r="F2048" s="29">
        <v>185.76</v>
      </c>
      <c r="G2048" s="29">
        <v>1</v>
      </c>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c r="DY2048"/>
      <c r="DZ2048"/>
      <c r="EA2048"/>
      <c r="EB2048"/>
      <c r="EC2048"/>
      <c r="ED2048"/>
      <c r="EE2048"/>
      <c r="EF2048"/>
      <c r="EG2048"/>
      <c r="EH2048"/>
      <c r="EI2048"/>
      <c r="EJ2048"/>
      <c r="EK2048"/>
      <c r="EL2048"/>
      <c r="EM2048"/>
      <c r="EN2048"/>
      <c r="EO2048"/>
      <c r="EP2048"/>
      <c r="EQ2048"/>
      <c r="ER2048"/>
      <c r="ES2048"/>
      <c r="ET2048"/>
      <c r="EU2048"/>
      <c r="EV2048"/>
      <c r="EW2048"/>
      <c r="EX2048"/>
      <c r="EY2048"/>
      <c r="EZ2048"/>
      <c r="FA2048"/>
      <c r="FB2048"/>
      <c r="FC2048"/>
      <c r="FD2048"/>
      <c r="FE2048"/>
      <c r="FF2048"/>
      <c r="FG2048"/>
      <c r="FH2048"/>
      <c r="FI2048"/>
      <c r="FJ2048"/>
      <c r="FK2048"/>
      <c r="FL2048"/>
      <c r="FM2048"/>
      <c r="FN2048"/>
      <c r="FO2048"/>
      <c r="FP2048"/>
      <c r="FQ2048"/>
      <c r="FR2048"/>
      <c r="FS2048"/>
      <c r="FT2048"/>
      <c r="FU2048"/>
      <c r="FV2048"/>
      <c r="FW2048"/>
      <c r="FX2048"/>
      <c r="FY2048"/>
      <c r="FZ2048"/>
      <c r="GA2048"/>
      <c r="GB2048"/>
      <c r="GC2048"/>
      <c r="GD2048"/>
      <c r="GE2048"/>
      <c r="GF2048"/>
      <c r="GG2048"/>
    </row>
    <row r="2049" spans="1:189" x14ac:dyDescent="0.3">
      <c r="A2049" s="18" t="s">
        <v>1722</v>
      </c>
      <c r="B2049" s="29">
        <v>185.76</v>
      </c>
      <c r="C2049" s="29">
        <v>1</v>
      </c>
      <c r="D2049" s="29"/>
      <c r="E2049" s="29"/>
      <c r="F2049" s="29">
        <v>185.76</v>
      </c>
      <c r="G2049" s="29">
        <v>1</v>
      </c>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c r="DY2049"/>
      <c r="DZ2049"/>
      <c r="EA2049"/>
      <c r="EB2049"/>
      <c r="EC2049"/>
      <c r="ED2049"/>
      <c r="EE2049"/>
      <c r="EF2049"/>
      <c r="EG2049"/>
      <c r="EH2049"/>
      <c r="EI2049"/>
      <c r="EJ2049"/>
      <c r="EK2049"/>
      <c r="EL2049"/>
      <c r="EM2049"/>
      <c r="EN2049"/>
      <c r="EO2049"/>
      <c r="EP2049"/>
      <c r="EQ2049"/>
      <c r="ER2049"/>
      <c r="ES2049"/>
      <c r="ET2049"/>
      <c r="EU2049"/>
      <c r="EV2049"/>
      <c r="EW2049"/>
      <c r="EX2049"/>
      <c r="EY2049"/>
      <c r="EZ2049"/>
      <c r="FA2049"/>
      <c r="FB2049"/>
      <c r="FC2049"/>
      <c r="FD2049"/>
      <c r="FE2049"/>
      <c r="FF2049"/>
      <c r="FG2049"/>
      <c r="FH2049"/>
      <c r="FI2049"/>
      <c r="FJ2049"/>
      <c r="FK2049"/>
      <c r="FL2049"/>
      <c r="FM2049"/>
      <c r="FN2049"/>
      <c r="FO2049"/>
      <c r="FP2049"/>
      <c r="FQ2049"/>
      <c r="FR2049"/>
      <c r="FS2049"/>
      <c r="FT2049"/>
      <c r="FU2049"/>
      <c r="FV2049"/>
      <c r="FW2049"/>
      <c r="FX2049"/>
      <c r="FY2049"/>
      <c r="FZ2049"/>
      <c r="GA2049"/>
      <c r="GB2049"/>
      <c r="GC2049"/>
      <c r="GD2049"/>
      <c r="GE2049"/>
      <c r="GF2049"/>
      <c r="GG2049"/>
    </row>
    <row r="2050" spans="1:189" x14ac:dyDescent="0.3">
      <c r="A2050" s="18" t="s">
        <v>1744</v>
      </c>
      <c r="B2050" s="29">
        <v>185.76</v>
      </c>
      <c r="C2050" s="29">
        <v>1</v>
      </c>
      <c r="D2050" s="29"/>
      <c r="E2050" s="29"/>
      <c r="F2050" s="29">
        <v>185.76</v>
      </c>
      <c r="G2050" s="29">
        <v>1</v>
      </c>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c r="DY2050"/>
      <c r="DZ2050"/>
      <c r="EA2050"/>
      <c r="EB2050"/>
      <c r="EC2050"/>
      <c r="ED2050"/>
      <c r="EE2050"/>
      <c r="EF2050"/>
      <c r="EG2050"/>
      <c r="EH2050"/>
      <c r="EI2050"/>
      <c r="EJ2050"/>
      <c r="EK2050"/>
      <c r="EL2050"/>
      <c r="EM2050"/>
      <c r="EN2050"/>
      <c r="EO2050"/>
      <c r="EP2050"/>
      <c r="EQ2050"/>
      <c r="ER2050"/>
      <c r="ES2050"/>
      <c r="ET2050"/>
      <c r="EU2050"/>
      <c r="EV2050"/>
      <c r="EW2050"/>
      <c r="EX2050"/>
      <c r="EY2050"/>
      <c r="EZ2050"/>
      <c r="FA2050"/>
      <c r="FB2050"/>
      <c r="FC2050"/>
      <c r="FD2050"/>
      <c r="FE2050"/>
      <c r="FF2050"/>
      <c r="FG2050"/>
      <c r="FH2050"/>
      <c r="FI2050"/>
      <c r="FJ2050"/>
      <c r="FK2050"/>
      <c r="FL2050"/>
      <c r="FM2050"/>
      <c r="FN2050"/>
      <c r="FO2050"/>
      <c r="FP2050"/>
      <c r="FQ2050"/>
      <c r="FR2050"/>
      <c r="FS2050"/>
      <c r="FT2050"/>
      <c r="FU2050"/>
      <c r="FV2050"/>
      <c r="FW2050"/>
      <c r="FX2050"/>
      <c r="FY2050"/>
      <c r="FZ2050"/>
      <c r="GA2050"/>
      <c r="GB2050"/>
      <c r="GC2050"/>
      <c r="GD2050"/>
      <c r="GE2050"/>
      <c r="GF2050"/>
      <c r="GG2050"/>
    </row>
    <row r="2051" spans="1:189" x14ac:dyDescent="0.3">
      <c r="A2051" s="18" t="s">
        <v>1786</v>
      </c>
      <c r="B2051" s="29">
        <v>185.76</v>
      </c>
      <c r="C2051" s="29">
        <v>1</v>
      </c>
      <c r="D2051" s="29"/>
      <c r="E2051" s="29"/>
      <c r="F2051" s="29">
        <v>185.76</v>
      </c>
      <c r="G2051" s="29">
        <v>1</v>
      </c>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c r="DY2051"/>
      <c r="DZ2051"/>
      <c r="EA2051"/>
      <c r="EB2051"/>
      <c r="EC2051"/>
      <c r="ED2051"/>
      <c r="EE2051"/>
      <c r="EF2051"/>
      <c r="EG2051"/>
      <c r="EH2051"/>
      <c r="EI2051"/>
      <c r="EJ2051"/>
      <c r="EK2051"/>
      <c r="EL2051"/>
      <c r="EM2051"/>
      <c r="EN2051"/>
      <c r="EO2051"/>
      <c r="EP2051"/>
      <c r="EQ2051"/>
      <c r="ER2051"/>
      <c r="ES2051"/>
      <c r="ET2051"/>
      <c r="EU2051"/>
      <c r="EV2051"/>
      <c r="EW2051"/>
      <c r="EX2051"/>
      <c r="EY2051"/>
      <c r="EZ2051"/>
      <c r="FA2051"/>
      <c r="FB2051"/>
      <c r="FC2051"/>
      <c r="FD2051"/>
      <c r="FE2051"/>
      <c r="FF2051"/>
      <c r="FG2051"/>
      <c r="FH2051"/>
      <c r="FI2051"/>
      <c r="FJ2051"/>
      <c r="FK2051"/>
      <c r="FL2051"/>
      <c r="FM2051"/>
      <c r="FN2051"/>
      <c r="FO2051"/>
      <c r="FP2051"/>
      <c r="FQ2051"/>
      <c r="FR2051"/>
      <c r="FS2051"/>
      <c r="FT2051"/>
      <c r="FU2051"/>
      <c r="FV2051"/>
      <c r="FW2051"/>
      <c r="FX2051"/>
      <c r="FY2051"/>
      <c r="FZ2051"/>
      <c r="GA2051"/>
      <c r="GB2051"/>
      <c r="GC2051"/>
      <c r="GD2051"/>
      <c r="GE2051"/>
      <c r="GF2051"/>
      <c r="GG2051"/>
    </row>
    <row r="2052" spans="1:189" x14ac:dyDescent="0.3">
      <c r="A2052" s="18" t="s">
        <v>3293</v>
      </c>
      <c r="B2052" s="29"/>
      <c r="C2052" s="29"/>
      <c r="D2052" s="29">
        <v>185.76</v>
      </c>
      <c r="E2052" s="29">
        <v>1</v>
      </c>
      <c r="F2052" s="29">
        <v>185.76</v>
      </c>
      <c r="G2052" s="29">
        <v>1</v>
      </c>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c r="DY2052"/>
      <c r="DZ2052"/>
      <c r="EA2052"/>
      <c r="EB2052"/>
      <c r="EC2052"/>
      <c r="ED2052"/>
      <c r="EE2052"/>
      <c r="EF2052"/>
      <c r="EG2052"/>
      <c r="EH2052"/>
      <c r="EI2052"/>
      <c r="EJ2052"/>
      <c r="EK2052"/>
      <c r="EL2052"/>
      <c r="EM2052"/>
      <c r="EN2052"/>
      <c r="EO2052"/>
      <c r="EP2052"/>
      <c r="EQ2052"/>
      <c r="ER2052"/>
      <c r="ES2052"/>
      <c r="ET2052"/>
      <c r="EU2052"/>
      <c r="EV2052"/>
      <c r="EW2052"/>
      <c r="EX2052"/>
      <c r="EY2052"/>
      <c r="EZ2052"/>
      <c r="FA2052"/>
      <c r="FB2052"/>
      <c r="FC2052"/>
      <c r="FD2052"/>
      <c r="FE2052"/>
      <c r="FF2052"/>
      <c r="FG2052"/>
      <c r="FH2052"/>
      <c r="FI2052"/>
      <c r="FJ2052"/>
      <c r="FK2052"/>
      <c r="FL2052"/>
      <c r="FM2052"/>
      <c r="FN2052"/>
      <c r="FO2052"/>
      <c r="FP2052"/>
      <c r="FQ2052"/>
      <c r="FR2052"/>
      <c r="FS2052"/>
      <c r="FT2052"/>
      <c r="FU2052"/>
      <c r="FV2052"/>
      <c r="FW2052"/>
      <c r="FX2052"/>
      <c r="FY2052"/>
      <c r="FZ2052"/>
      <c r="GA2052"/>
      <c r="GB2052"/>
      <c r="GC2052"/>
      <c r="GD2052"/>
      <c r="GE2052"/>
      <c r="GF2052"/>
      <c r="GG2052"/>
    </row>
    <row r="2053" spans="1:189" x14ac:dyDescent="0.3">
      <c r="A2053" s="18" t="s">
        <v>3277</v>
      </c>
      <c r="B2053" s="29"/>
      <c r="C2053" s="29"/>
      <c r="D2053" s="29">
        <v>185.76</v>
      </c>
      <c r="E2053" s="29">
        <v>1</v>
      </c>
      <c r="F2053" s="29">
        <v>185.76</v>
      </c>
      <c r="G2053" s="29">
        <v>1</v>
      </c>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c r="DY2053"/>
      <c r="DZ2053"/>
      <c r="EA2053"/>
      <c r="EB2053"/>
      <c r="EC2053"/>
      <c r="ED2053"/>
      <c r="EE2053"/>
      <c r="EF2053"/>
      <c r="EG2053"/>
      <c r="EH2053"/>
      <c r="EI2053"/>
      <c r="EJ2053"/>
      <c r="EK2053"/>
      <c r="EL2053"/>
      <c r="EM2053"/>
      <c r="EN2053"/>
      <c r="EO2053"/>
      <c r="EP2053"/>
      <c r="EQ2053"/>
      <c r="ER2053"/>
      <c r="ES2053"/>
      <c r="ET2053"/>
      <c r="EU2053"/>
      <c r="EV2053"/>
      <c r="EW2053"/>
      <c r="EX2053"/>
      <c r="EY2053"/>
      <c r="EZ2053"/>
      <c r="FA2053"/>
      <c r="FB2053"/>
      <c r="FC2053"/>
      <c r="FD2053"/>
      <c r="FE2053"/>
      <c r="FF2053"/>
      <c r="FG2053"/>
      <c r="FH2053"/>
      <c r="FI2053"/>
      <c r="FJ2053"/>
      <c r="FK2053"/>
      <c r="FL2053"/>
      <c r="FM2053"/>
      <c r="FN2053"/>
      <c r="FO2053"/>
      <c r="FP2053"/>
      <c r="FQ2053"/>
      <c r="FR2053"/>
      <c r="FS2053"/>
      <c r="FT2053"/>
      <c r="FU2053"/>
      <c r="FV2053"/>
      <c r="FW2053"/>
      <c r="FX2053"/>
      <c r="FY2053"/>
      <c r="FZ2053"/>
      <c r="GA2053"/>
      <c r="GB2053"/>
      <c r="GC2053"/>
      <c r="GD2053"/>
      <c r="GE2053"/>
      <c r="GF2053"/>
      <c r="GG2053"/>
    </row>
    <row r="2054" spans="1:189" x14ac:dyDescent="0.3">
      <c r="A2054" s="18" t="s">
        <v>5407</v>
      </c>
      <c r="B2054" s="29"/>
      <c r="C2054" s="29"/>
      <c r="D2054" s="29">
        <v>185.76</v>
      </c>
      <c r="E2054" s="29">
        <v>1</v>
      </c>
      <c r="F2054" s="29">
        <v>185.76</v>
      </c>
      <c r="G2054" s="29">
        <v>1</v>
      </c>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c r="DY2054"/>
      <c r="DZ2054"/>
      <c r="EA2054"/>
      <c r="EB2054"/>
      <c r="EC2054"/>
      <c r="ED2054"/>
      <c r="EE2054"/>
      <c r="EF2054"/>
      <c r="EG2054"/>
      <c r="EH2054"/>
      <c r="EI2054"/>
      <c r="EJ2054"/>
      <c r="EK2054"/>
      <c r="EL2054"/>
      <c r="EM2054"/>
      <c r="EN2054"/>
      <c r="EO2054"/>
      <c r="EP2054"/>
      <c r="EQ2054"/>
      <c r="ER2054"/>
      <c r="ES2054"/>
      <c r="ET2054"/>
      <c r="EU2054"/>
      <c r="EV2054"/>
      <c r="EW2054"/>
      <c r="EX2054"/>
      <c r="EY2054"/>
      <c r="EZ2054"/>
      <c r="FA2054"/>
      <c r="FB2054"/>
      <c r="FC2054"/>
      <c r="FD2054"/>
      <c r="FE2054"/>
      <c r="FF2054"/>
      <c r="FG2054"/>
      <c r="FH2054"/>
      <c r="FI2054"/>
      <c r="FJ2054"/>
      <c r="FK2054"/>
      <c r="FL2054"/>
      <c r="FM2054"/>
      <c r="FN2054"/>
      <c r="FO2054"/>
      <c r="FP2054"/>
      <c r="FQ2054"/>
      <c r="FR2054"/>
      <c r="FS2054"/>
      <c r="FT2054"/>
      <c r="FU2054"/>
      <c r="FV2054"/>
      <c r="FW2054"/>
      <c r="FX2054"/>
      <c r="FY2054"/>
      <c r="FZ2054"/>
      <c r="GA2054"/>
      <c r="GB2054"/>
      <c r="GC2054"/>
      <c r="GD2054"/>
      <c r="GE2054"/>
      <c r="GF2054"/>
      <c r="GG2054"/>
    </row>
    <row r="2055" spans="1:189" x14ac:dyDescent="0.3">
      <c r="A2055" s="18" t="s">
        <v>1704</v>
      </c>
      <c r="B2055" s="29">
        <v>185.76</v>
      </c>
      <c r="C2055" s="29">
        <v>1</v>
      </c>
      <c r="D2055" s="29"/>
      <c r="E2055" s="29"/>
      <c r="F2055" s="29">
        <v>185.76</v>
      </c>
      <c r="G2055" s="29">
        <v>1</v>
      </c>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c r="DY2055"/>
      <c r="DZ2055"/>
      <c r="EA2055"/>
      <c r="EB2055"/>
      <c r="EC2055"/>
      <c r="ED2055"/>
      <c r="EE2055"/>
      <c r="EF2055"/>
      <c r="EG2055"/>
      <c r="EH2055"/>
      <c r="EI2055"/>
      <c r="EJ2055"/>
      <c r="EK2055"/>
      <c r="EL2055"/>
      <c r="EM2055"/>
      <c r="EN2055"/>
      <c r="EO2055"/>
      <c r="EP2055"/>
      <c r="EQ2055"/>
      <c r="ER2055"/>
      <c r="ES2055"/>
      <c r="ET2055"/>
      <c r="EU2055"/>
      <c r="EV2055"/>
      <c r="EW2055"/>
      <c r="EX2055"/>
      <c r="EY2055"/>
      <c r="EZ2055"/>
      <c r="FA2055"/>
      <c r="FB2055"/>
      <c r="FC2055"/>
      <c r="FD2055"/>
      <c r="FE2055"/>
      <c r="FF2055"/>
      <c r="FG2055"/>
      <c r="FH2055"/>
      <c r="FI2055"/>
      <c r="FJ2055"/>
      <c r="FK2055"/>
      <c r="FL2055"/>
      <c r="FM2055"/>
      <c r="FN2055"/>
      <c r="FO2055"/>
      <c r="FP2055"/>
      <c r="FQ2055"/>
      <c r="FR2055"/>
      <c r="FS2055"/>
      <c r="FT2055"/>
      <c r="FU2055"/>
      <c r="FV2055"/>
      <c r="FW2055"/>
      <c r="FX2055"/>
      <c r="FY2055"/>
      <c r="FZ2055"/>
      <c r="GA2055"/>
      <c r="GB2055"/>
      <c r="GC2055"/>
      <c r="GD2055"/>
      <c r="GE2055"/>
      <c r="GF2055"/>
      <c r="GG2055"/>
    </row>
    <row r="2056" spans="1:189" x14ac:dyDescent="0.3">
      <c r="A2056" s="18" t="s">
        <v>2693</v>
      </c>
      <c r="B2056" s="29"/>
      <c r="C2056" s="29"/>
      <c r="D2056" s="29">
        <v>185.76</v>
      </c>
      <c r="E2056" s="29">
        <v>1</v>
      </c>
      <c r="F2056" s="29">
        <v>185.76</v>
      </c>
      <c r="G2056" s="29">
        <v>1</v>
      </c>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c r="DY2056"/>
      <c r="DZ2056"/>
      <c r="EA2056"/>
      <c r="EB2056"/>
      <c r="EC2056"/>
      <c r="ED2056"/>
      <c r="EE2056"/>
      <c r="EF2056"/>
      <c r="EG2056"/>
      <c r="EH2056"/>
      <c r="EI2056"/>
      <c r="EJ2056"/>
      <c r="EK2056"/>
      <c r="EL2056"/>
      <c r="EM2056"/>
      <c r="EN2056"/>
      <c r="EO2056"/>
      <c r="EP2056"/>
      <c r="EQ2056"/>
      <c r="ER2056"/>
      <c r="ES2056"/>
      <c r="ET2056"/>
      <c r="EU2056"/>
      <c r="EV2056"/>
      <c r="EW2056"/>
      <c r="EX2056"/>
      <c r="EY2056"/>
      <c r="EZ2056"/>
      <c r="FA2056"/>
      <c r="FB2056"/>
      <c r="FC2056"/>
      <c r="FD2056"/>
      <c r="FE2056"/>
      <c r="FF2056"/>
      <c r="FG2056"/>
      <c r="FH2056"/>
      <c r="FI2056"/>
      <c r="FJ2056"/>
      <c r="FK2056"/>
      <c r="FL2056"/>
      <c r="FM2056"/>
      <c r="FN2056"/>
      <c r="FO2056"/>
      <c r="FP2056"/>
      <c r="FQ2056"/>
      <c r="FR2056"/>
      <c r="FS2056"/>
      <c r="FT2056"/>
      <c r="FU2056"/>
      <c r="FV2056"/>
      <c r="FW2056"/>
      <c r="FX2056"/>
      <c r="FY2056"/>
      <c r="FZ2056"/>
      <c r="GA2056"/>
      <c r="GB2056"/>
      <c r="GC2056"/>
      <c r="GD2056"/>
      <c r="GE2056"/>
      <c r="GF2056"/>
      <c r="GG2056"/>
    </row>
    <row r="2057" spans="1:189" x14ac:dyDescent="0.3">
      <c r="A2057" s="18" t="s">
        <v>5449</v>
      </c>
      <c r="B2057" s="29"/>
      <c r="C2057" s="29"/>
      <c r="D2057" s="29">
        <v>185.76</v>
      </c>
      <c r="E2057" s="29">
        <v>1</v>
      </c>
      <c r="F2057" s="29">
        <v>185.76</v>
      </c>
      <c r="G2057" s="29">
        <v>1</v>
      </c>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c r="DY2057"/>
      <c r="DZ2057"/>
      <c r="EA2057"/>
      <c r="EB2057"/>
      <c r="EC2057"/>
      <c r="ED2057"/>
      <c r="EE2057"/>
      <c r="EF2057"/>
      <c r="EG2057"/>
      <c r="EH2057"/>
      <c r="EI2057"/>
      <c r="EJ2057"/>
      <c r="EK2057"/>
      <c r="EL2057"/>
      <c r="EM2057"/>
      <c r="EN2057"/>
      <c r="EO2057"/>
      <c r="EP2057"/>
      <c r="EQ2057"/>
      <c r="ER2057"/>
      <c r="ES2057"/>
      <c r="ET2057"/>
      <c r="EU2057"/>
      <c r="EV2057"/>
      <c r="EW2057"/>
      <c r="EX2057"/>
      <c r="EY2057"/>
      <c r="EZ2057"/>
      <c r="FA2057"/>
      <c r="FB2057"/>
      <c r="FC2057"/>
      <c r="FD2057"/>
      <c r="FE2057"/>
      <c r="FF2057"/>
      <c r="FG2057"/>
      <c r="FH2057"/>
      <c r="FI2057"/>
      <c r="FJ2057"/>
      <c r="FK2057"/>
      <c r="FL2057"/>
      <c r="FM2057"/>
      <c r="FN2057"/>
      <c r="FO2057"/>
      <c r="FP2057"/>
      <c r="FQ2057"/>
      <c r="FR2057"/>
      <c r="FS2057"/>
      <c r="FT2057"/>
      <c r="FU2057"/>
      <c r="FV2057"/>
      <c r="FW2057"/>
      <c r="FX2057"/>
      <c r="FY2057"/>
      <c r="FZ2057"/>
      <c r="GA2057"/>
      <c r="GB2057"/>
      <c r="GC2057"/>
      <c r="GD2057"/>
      <c r="GE2057"/>
      <c r="GF2057"/>
      <c r="GG2057"/>
    </row>
    <row r="2058" spans="1:189" x14ac:dyDescent="0.3">
      <c r="A2058" s="18" t="s">
        <v>1784</v>
      </c>
      <c r="B2058" s="29">
        <v>185.76</v>
      </c>
      <c r="C2058" s="29">
        <v>1</v>
      </c>
      <c r="D2058" s="29"/>
      <c r="E2058" s="29"/>
      <c r="F2058" s="29">
        <v>185.76</v>
      </c>
      <c r="G2058" s="29">
        <v>1</v>
      </c>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c r="DY2058"/>
      <c r="DZ2058"/>
      <c r="EA2058"/>
      <c r="EB2058"/>
      <c r="EC2058"/>
      <c r="ED2058"/>
      <c r="EE2058"/>
      <c r="EF2058"/>
      <c r="EG2058"/>
      <c r="EH2058"/>
      <c r="EI2058"/>
      <c r="EJ2058"/>
      <c r="EK2058"/>
      <c r="EL2058"/>
      <c r="EM2058"/>
      <c r="EN2058"/>
      <c r="EO2058"/>
      <c r="EP2058"/>
      <c r="EQ2058"/>
      <c r="ER2058"/>
      <c r="ES2058"/>
      <c r="ET2058"/>
      <c r="EU2058"/>
      <c r="EV2058"/>
      <c r="EW2058"/>
      <c r="EX2058"/>
      <c r="EY2058"/>
      <c r="EZ2058"/>
      <c r="FA2058"/>
      <c r="FB2058"/>
      <c r="FC2058"/>
      <c r="FD2058"/>
      <c r="FE2058"/>
      <c r="FF2058"/>
      <c r="FG2058"/>
      <c r="FH2058"/>
      <c r="FI2058"/>
      <c r="FJ2058"/>
      <c r="FK2058"/>
      <c r="FL2058"/>
      <c r="FM2058"/>
      <c r="FN2058"/>
      <c r="FO2058"/>
      <c r="FP2058"/>
      <c r="FQ2058"/>
      <c r="FR2058"/>
      <c r="FS2058"/>
      <c r="FT2058"/>
      <c r="FU2058"/>
      <c r="FV2058"/>
      <c r="FW2058"/>
      <c r="FX2058"/>
      <c r="FY2058"/>
      <c r="FZ2058"/>
      <c r="GA2058"/>
      <c r="GB2058"/>
      <c r="GC2058"/>
      <c r="GD2058"/>
      <c r="GE2058"/>
      <c r="GF2058"/>
      <c r="GG2058"/>
    </row>
    <row r="2059" spans="1:189" x14ac:dyDescent="0.3">
      <c r="A2059" s="18" t="s">
        <v>2733</v>
      </c>
      <c r="B2059" s="29"/>
      <c r="C2059" s="29"/>
      <c r="D2059" s="29">
        <v>185.76</v>
      </c>
      <c r="E2059" s="29">
        <v>1</v>
      </c>
      <c r="F2059" s="29">
        <v>185.76</v>
      </c>
      <c r="G2059" s="29">
        <v>1</v>
      </c>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c r="DY2059"/>
      <c r="DZ2059"/>
      <c r="EA2059"/>
      <c r="EB2059"/>
      <c r="EC2059"/>
      <c r="ED2059"/>
      <c r="EE2059"/>
      <c r="EF2059"/>
      <c r="EG2059"/>
      <c r="EH2059"/>
      <c r="EI2059"/>
      <c r="EJ2059"/>
      <c r="EK2059"/>
      <c r="EL2059"/>
      <c r="EM2059"/>
      <c r="EN2059"/>
      <c r="EO2059"/>
      <c r="EP2059"/>
      <c r="EQ2059"/>
      <c r="ER2059"/>
      <c r="ES2059"/>
      <c r="ET2059"/>
      <c r="EU2059"/>
      <c r="EV2059"/>
      <c r="EW2059"/>
      <c r="EX2059"/>
      <c r="EY2059"/>
      <c r="EZ2059"/>
      <c r="FA2059"/>
      <c r="FB2059"/>
      <c r="FC2059"/>
      <c r="FD2059"/>
      <c r="FE2059"/>
      <c r="FF2059"/>
      <c r="FG2059"/>
      <c r="FH2059"/>
      <c r="FI2059"/>
      <c r="FJ2059"/>
      <c r="FK2059"/>
      <c r="FL2059"/>
      <c r="FM2059"/>
      <c r="FN2059"/>
      <c r="FO2059"/>
      <c r="FP2059"/>
      <c r="FQ2059"/>
      <c r="FR2059"/>
      <c r="FS2059"/>
      <c r="FT2059"/>
      <c r="FU2059"/>
      <c r="FV2059"/>
      <c r="FW2059"/>
      <c r="FX2059"/>
      <c r="FY2059"/>
      <c r="FZ2059"/>
      <c r="GA2059"/>
      <c r="GB2059"/>
      <c r="GC2059"/>
      <c r="GD2059"/>
      <c r="GE2059"/>
      <c r="GF2059"/>
      <c r="GG2059"/>
    </row>
    <row r="2060" spans="1:189" x14ac:dyDescent="0.3">
      <c r="A2060" s="18" t="s">
        <v>2749</v>
      </c>
      <c r="B2060" s="29"/>
      <c r="C2060" s="29"/>
      <c r="D2060" s="29">
        <v>185.76</v>
      </c>
      <c r="E2060" s="29">
        <v>1</v>
      </c>
      <c r="F2060" s="29">
        <v>185.76</v>
      </c>
      <c r="G2060" s="29">
        <v>1</v>
      </c>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c r="DY2060"/>
      <c r="DZ2060"/>
      <c r="EA2060"/>
      <c r="EB2060"/>
      <c r="EC2060"/>
      <c r="ED2060"/>
      <c r="EE2060"/>
      <c r="EF2060"/>
      <c r="EG2060"/>
      <c r="EH2060"/>
      <c r="EI2060"/>
      <c r="EJ2060"/>
      <c r="EK2060"/>
      <c r="EL2060"/>
      <c r="EM2060"/>
      <c r="EN2060"/>
      <c r="EO2060"/>
      <c r="EP2060"/>
      <c r="EQ2060"/>
      <c r="ER2060"/>
      <c r="ES2060"/>
      <c r="ET2060"/>
      <c r="EU2060"/>
      <c r="EV2060"/>
      <c r="EW2060"/>
      <c r="EX2060"/>
      <c r="EY2060"/>
      <c r="EZ2060"/>
      <c r="FA2060"/>
      <c r="FB2060"/>
      <c r="FC2060"/>
      <c r="FD2060"/>
      <c r="FE2060"/>
      <c r="FF2060"/>
      <c r="FG2060"/>
      <c r="FH2060"/>
      <c r="FI2060"/>
      <c r="FJ2060"/>
      <c r="FK2060"/>
      <c r="FL2060"/>
      <c r="FM2060"/>
      <c r="FN2060"/>
      <c r="FO2060"/>
      <c r="FP2060"/>
      <c r="FQ2060"/>
      <c r="FR2060"/>
      <c r="FS2060"/>
      <c r="FT2060"/>
      <c r="FU2060"/>
      <c r="FV2060"/>
      <c r="FW2060"/>
      <c r="FX2060"/>
      <c r="FY2060"/>
      <c r="FZ2060"/>
      <c r="GA2060"/>
      <c r="GB2060"/>
      <c r="GC2060"/>
      <c r="GD2060"/>
      <c r="GE2060"/>
      <c r="GF2060"/>
      <c r="GG2060"/>
    </row>
    <row r="2061" spans="1:189" x14ac:dyDescent="0.3">
      <c r="A2061" s="18" t="s">
        <v>2456</v>
      </c>
      <c r="B2061" s="29"/>
      <c r="C2061" s="29"/>
      <c r="D2061" s="29">
        <v>185.76</v>
      </c>
      <c r="E2061" s="29">
        <v>1</v>
      </c>
      <c r="F2061" s="29">
        <v>185.76</v>
      </c>
      <c r="G2061" s="29">
        <v>1</v>
      </c>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c r="DY2061"/>
      <c r="DZ2061"/>
      <c r="EA2061"/>
      <c r="EB2061"/>
      <c r="EC2061"/>
      <c r="ED2061"/>
      <c r="EE2061"/>
      <c r="EF2061"/>
      <c r="EG2061"/>
      <c r="EH2061"/>
      <c r="EI2061"/>
      <c r="EJ2061"/>
      <c r="EK2061"/>
      <c r="EL2061"/>
      <c r="EM2061"/>
      <c r="EN2061"/>
      <c r="EO2061"/>
      <c r="EP2061"/>
      <c r="EQ2061"/>
      <c r="ER2061"/>
      <c r="ES2061"/>
      <c r="ET2061"/>
      <c r="EU2061"/>
      <c r="EV2061"/>
      <c r="EW2061"/>
      <c r="EX2061"/>
      <c r="EY2061"/>
      <c r="EZ2061"/>
      <c r="FA2061"/>
      <c r="FB2061"/>
      <c r="FC2061"/>
      <c r="FD2061"/>
      <c r="FE2061"/>
      <c r="FF2061"/>
      <c r="FG2061"/>
      <c r="FH2061"/>
      <c r="FI2061"/>
      <c r="FJ2061"/>
      <c r="FK2061"/>
      <c r="FL2061"/>
      <c r="FM2061"/>
      <c r="FN2061"/>
      <c r="FO2061"/>
      <c r="FP2061"/>
      <c r="FQ2061"/>
      <c r="FR2061"/>
      <c r="FS2061"/>
      <c r="FT2061"/>
      <c r="FU2061"/>
      <c r="FV2061"/>
      <c r="FW2061"/>
      <c r="FX2061"/>
      <c r="FY2061"/>
      <c r="FZ2061"/>
      <c r="GA2061"/>
      <c r="GB2061"/>
      <c r="GC2061"/>
      <c r="GD2061"/>
      <c r="GE2061"/>
      <c r="GF2061"/>
      <c r="GG2061"/>
    </row>
    <row r="2062" spans="1:189" x14ac:dyDescent="0.3">
      <c r="A2062" s="18" t="s">
        <v>5355</v>
      </c>
      <c r="B2062" s="29"/>
      <c r="C2062" s="29"/>
      <c r="D2062" s="29">
        <v>184.79999999999998</v>
      </c>
      <c r="E2062" s="29">
        <v>2</v>
      </c>
      <c r="F2062" s="29">
        <v>184.79999999999998</v>
      </c>
      <c r="G2062" s="29">
        <v>2</v>
      </c>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c r="DY2062"/>
      <c r="DZ2062"/>
      <c r="EA2062"/>
      <c r="EB2062"/>
      <c r="EC2062"/>
      <c r="ED2062"/>
      <c r="EE2062"/>
      <c r="EF2062"/>
      <c r="EG2062"/>
      <c r="EH2062"/>
      <c r="EI2062"/>
      <c r="EJ2062"/>
      <c r="EK2062"/>
      <c r="EL2062"/>
      <c r="EM2062"/>
      <c r="EN2062"/>
      <c r="EO2062"/>
      <c r="EP2062"/>
      <c r="EQ2062"/>
      <c r="ER2062"/>
      <c r="ES2062"/>
      <c r="ET2062"/>
      <c r="EU2062"/>
      <c r="EV2062"/>
      <c r="EW2062"/>
      <c r="EX2062"/>
      <c r="EY2062"/>
      <c r="EZ2062"/>
      <c r="FA2062"/>
      <c r="FB2062"/>
      <c r="FC2062"/>
      <c r="FD2062"/>
      <c r="FE2062"/>
      <c r="FF2062"/>
      <c r="FG2062"/>
      <c r="FH2062"/>
      <c r="FI2062"/>
      <c r="FJ2062"/>
      <c r="FK2062"/>
      <c r="FL2062"/>
      <c r="FM2062"/>
      <c r="FN2062"/>
      <c r="FO2062"/>
      <c r="FP2062"/>
      <c r="FQ2062"/>
      <c r="FR2062"/>
      <c r="FS2062"/>
      <c r="FT2062"/>
      <c r="FU2062"/>
      <c r="FV2062"/>
      <c r="FW2062"/>
      <c r="FX2062"/>
      <c r="FY2062"/>
      <c r="FZ2062"/>
      <c r="GA2062"/>
      <c r="GB2062"/>
      <c r="GC2062"/>
      <c r="GD2062"/>
      <c r="GE2062"/>
      <c r="GF2062"/>
      <c r="GG2062"/>
    </row>
    <row r="2063" spans="1:189" x14ac:dyDescent="0.3">
      <c r="A2063" s="18" t="s">
        <v>5088</v>
      </c>
      <c r="B2063" s="29"/>
      <c r="C2063" s="29"/>
      <c r="D2063" s="29">
        <v>184.79999999999998</v>
      </c>
      <c r="E2063" s="29">
        <v>2</v>
      </c>
      <c r="F2063" s="29">
        <v>184.79999999999998</v>
      </c>
      <c r="G2063" s="29">
        <v>2</v>
      </c>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c r="DY2063"/>
      <c r="DZ2063"/>
      <c r="EA2063"/>
      <c r="EB2063"/>
      <c r="EC2063"/>
      <c r="ED2063"/>
      <c r="EE2063"/>
      <c r="EF2063"/>
      <c r="EG2063"/>
      <c r="EH2063"/>
      <c r="EI2063"/>
      <c r="EJ2063"/>
      <c r="EK2063"/>
      <c r="EL2063"/>
      <c r="EM2063"/>
      <c r="EN2063"/>
      <c r="EO2063"/>
      <c r="EP2063"/>
      <c r="EQ2063"/>
      <c r="ER2063"/>
      <c r="ES2063"/>
      <c r="ET2063"/>
      <c r="EU2063"/>
      <c r="EV2063"/>
      <c r="EW2063"/>
      <c r="EX2063"/>
      <c r="EY2063"/>
      <c r="EZ2063"/>
      <c r="FA2063"/>
      <c r="FB2063"/>
      <c r="FC2063"/>
      <c r="FD2063"/>
      <c r="FE2063"/>
      <c r="FF2063"/>
      <c r="FG2063"/>
      <c r="FH2063"/>
      <c r="FI2063"/>
      <c r="FJ2063"/>
      <c r="FK2063"/>
      <c r="FL2063"/>
      <c r="FM2063"/>
      <c r="FN2063"/>
      <c r="FO2063"/>
      <c r="FP2063"/>
      <c r="FQ2063"/>
      <c r="FR2063"/>
      <c r="FS2063"/>
      <c r="FT2063"/>
      <c r="FU2063"/>
      <c r="FV2063"/>
      <c r="FW2063"/>
      <c r="FX2063"/>
      <c r="FY2063"/>
      <c r="FZ2063"/>
      <c r="GA2063"/>
      <c r="GB2063"/>
      <c r="GC2063"/>
      <c r="GD2063"/>
      <c r="GE2063"/>
      <c r="GF2063"/>
      <c r="GG2063"/>
    </row>
    <row r="2064" spans="1:189" x14ac:dyDescent="0.3">
      <c r="A2064" s="18" t="s">
        <v>805</v>
      </c>
      <c r="B2064" s="29">
        <v>183.84000000000003</v>
      </c>
      <c r="C2064" s="29">
        <v>1</v>
      </c>
      <c r="D2064" s="29"/>
      <c r="E2064" s="29"/>
      <c r="F2064" s="29">
        <v>183.84000000000003</v>
      </c>
      <c r="G2064" s="29">
        <v>1</v>
      </c>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c r="DY2064"/>
      <c r="DZ2064"/>
      <c r="EA2064"/>
      <c r="EB2064"/>
      <c r="EC2064"/>
      <c r="ED2064"/>
      <c r="EE2064"/>
      <c r="EF2064"/>
      <c r="EG2064"/>
      <c r="EH2064"/>
      <c r="EI2064"/>
      <c r="EJ2064"/>
      <c r="EK2064"/>
      <c r="EL2064"/>
      <c r="EM2064"/>
      <c r="EN2064"/>
      <c r="EO2064"/>
      <c r="EP2064"/>
      <c r="EQ2064"/>
      <c r="ER2064"/>
      <c r="ES2064"/>
      <c r="ET2064"/>
      <c r="EU2064"/>
      <c r="EV2064"/>
      <c r="EW2064"/>
      <c r="EX2064"/>
      <c r="EY2064"/>
      <c r="EZ2064"/>
      <c r="FA2064"/>
      <c r="FB2064"/>
      <c r="FC2064"/>
      <c r="FD2064"/>
      <c r="FE2064"/>
      <c r="FF2064"/>
      <c r="FG2064"/>
      <c r="FH2064"/>
      <c r="FI2064"/>
      <c r="FJ2064"/>
      <c r="FK2064"/>
      <c r="FL2064"/>
      <c r="FM2064"/>
      <c r="FN2064"/>
      <c r="FO2064"/>
      <c r="FP2064"/>
      <c r="FQ2064"/>
      <c r="FR2064"/>
      <c r="FS2064"/>
      <c r="FT2064"/>
      <c r="FU2064"/>
      <c r="FV2064"/>
      <c r="FW2064"/>
      <c r="FX2064"/>
      <c r="FY2064"/>
      <c r="FZ2064"/>
      <c r="GA2064"/>
      <c r="GB2064"/>
      <c r="GC2064"/>
      <c r="GD2064"/>
      <c r="GE2064"/>
      <c r="GF2064"/>
      <c r="GG2064"/>
    </row>
    <row r="2065" spans="1:189" x14ac:dyDescent="0.3">
      <c r="A2065" s="18" t="s">
        <v>768</v>
      </c>
      <c r="B2065" s="29">
        <v>183.84000000000003</v>
      </c>
      <c r="C2065" s="29">
        <v>1</v>
      </c>
      <c r="D2065" s="29"/>
      <c r="E2065" s="29"/>
      <c r="F2065" s="29">
        <v>183.84000000000003</v>
      </c>
      <c r="G2065" s="29">
        <v>1</v>
      </c>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c r="DY2065"/>
      <c r="DZ2065"/>
      <c r="EA2065"/>
      <c r="EB2065"/>
      <c r="EC2065"/>
      <c r="ED2065"/>
      <c r="EE2065"/>
      <c r="EF2065"/>
      <c r="EG2065"/>
      <c r="EH2065"/>
      <c r="EI2065"/>
      <c r="EJ2065"/>
      <c r="EK2065"/>
      <c r="EL2065"/>
      <c r="EM2065"/>
      <c r="EN2065"/>
      <c r="EO2065"/>
      <c r="EP2065"/>
      <c r="EQ2065"/>
      <c r="ER2065"/>
      <c r="ES2065"/>
      <c r="ET2065"/>
      <c r="EU2065"/>
      <c r="EV2065"/>
      <c r="EW2065"/>
      <c r="EX2065"/>
      <c r="EY2065"/>
      <c r="EZ2065"/>
      <c r="FA2065"/>
      <c r="FB2065"/>
      <c r="FC2065"/>
      <c r="FD2065"/>
      <c r="FE2065"/>
      <c r="FF2065"/>
      <c r="FG2065"/>
      <c r="FH2065"/>
      <c r="FI2065"/>
      <c r="FJ2065"/>
      <c r="FK2065"/>
      <c r="FL2065"/>
      <c r="FM2065"/>
      <c r="FN2065"/>
      <c r="FO2065"/>
      <c r="FP2065"/>
      <c r="FQ2065"/>
      <c r="FR2065"/>
      <c r="FS2065"/>
      <c r="FT2065"/>
      <c r="FU2065"/>
      <c r="FV2065"/>
      <c r="FW2065"/>
      <c r="FX2065"/>
      <c r="FY2065"/>
      <c r="FZ2065"/>
      <c r="GA2065"/>
      <c r="GB2065"/>
      <c r="GC2065"/>
      <c r="GD2065"/>
      <c r="GE2065"/>
      <c r="GF2065"/>
      <c r="GG2065"/>
    </row>
    <row r="2066" spans="1:189" x14ac:dyDescent="0.3">
      <c r="A2066" s="18" t="s">
        <v>861</v>
      </c>
      <c r="B2066" s="29">
        <v>183.84000000000003</v>
      </c>
      <c r="C2066" s="29">
        <v>1</v>
      </c>
      <c r="D2066" s="29"/>
      <c r="E2066" s="29"/>
      <c r="F2066" s="29">
        <v>183.84000000000003</v>
      </c>
      <c r="G2066" s="29">
        <v>1</v>
      </c>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c r="DY2066"/>
      <c r="DZ2066"/>
      <c r="EA2066"/>
      <c r="EB2066"/>
      <c r="EC2066"/>
      <c r="ED2066"/>
      <c r="EE2066"/>
      <c r="EF2066"/>
      <c r="EG2066"/>
      <c r="EH2066"/>
      <c r="EI2066"/>
      <c r="EJ2066"/>
      <c r="EK2066"/>
      <c r="EL2066"/>
      <c r="EM2066"/>
      <c r="EN2066"/>
      <c r="EO2066"/>
      <c r="EP2066"/>
      <c r="EQ2066"/>
      <c r="ER2066"/>
      <c r="ES2066"/>
      <c r="ET2066"/>
      <c r="EU2066"/>
      <c r="EV2066"/>
      <c r="EW2066"/>
      <c r="EX2066"/>
      <c r="EY2066"/>
      <c r="EZ2066"/>
      <c r="FA2066"/>
      <c r="FB2066"/>
      <c r="FC2066"/>
      <c r="FD2066"/>
      <c r="FE2066"/>
      <c r="FF2066"/>
      <c r="FG2066"/>
      <c r="FH2066"/>
      <c r="FI2066"/>
      <c r="FJ2066"/>
      <c r="FK2066"/>
      <c r="FL2066"/>
      <c r="FM2066"/>
      <c r="FN2066"/>
      <c r="FO2066"/>
      <c r="FP2066"/>
      <c r="FQ2066"/>
      <c r="FR2066"/>
      <c r="FS2066"/>
      <c r="FT2066"/>
      <c r="FU2066"/>
      <c r="FV2066"/>
      <c r="FW2066"/>
      <c r="FX2066"/>
      <c r="FY2066"/>
      <c r="FZ2066"/>
      <c r="GA2066"/>
      <c r="GB2066"/>
      <c r="GC2066"/>
      <c r="GD2066"/>
      <c r="GE2066"/>
      <c r="GF2066"/>
      <c r="GG2066"/>
    </row>
    <row r="2067" spans="1:189" x14ac:dyDescent="0.3">
      <c r="A2067" s="18" t="s">
        <v>731</v>
      </c>
      <c r="B2067" s="29">
        <v>183.84000000000003</v>
      </c>
      <c r="C2067" s="29">
        <v>1</v>
      </c>
      <c r="D2067" s="29"/>
      <c r="E2067" s="29"/>
      <c r="F2067" s="29">
        <v>183.84000000000003</v>
      </c>
      <c r="G2067" s="29">
        <v>1</v>
      </c>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c r="DY2067"/>
      <c r="DZ2067"/>
      <c r="EA2067"/>
      <c r="EB2067"/>
      <c r="EC2067"/>
      <c r="ED2067"/>
      <c r="EE2067"/>
      <c r="EF2067"/>
      <c r="EG2067"/>
      <c r="EH2067"/>
      <c r="EI2067"/>
      <c r="EJ2067"/>
      <c r="EK2067"/>
      <c r="EL2067"/>
      <c r="EM2067"/>
      <c r="EN2067"/>
      <c r="EO2067"/>
      <c r="EP2067"/>
      <c r="EQ2067"/>
      <c r="ER2067"/>
      <c r="ES2067"/>
      <c r="ET2067"/>
      <c r="EU2067"/>
      <c r="EV2067"/>
      <c r="EW2067"/>
      <c r="EX2067"/>
      <c r="EY2067"/>
      <c r="EZ2067"/>
      <c r="FA2067"/>
      <c r="FB2067"/>
      <c r="FC2067"/>
      <c r="FD2067"/>
      <c r="FE2067"/>
      <c r="FF2067"/>
      <c r="FG2067"/>
      <c r="FH2067"/>
      <c r="FI2067"/>
      <c r="FJ2067"/>
      <c r="FK2067"/>
      <c r="FL2067"/>
      <c r="FM2067"/>
      <c r="FN2067"/>
      <c r="FO2067"/>
      <c r="FP2067"/>
      <c r="FQ2067"/>
      <c r="FR2067"/>
      <c r="FS2067"/>
      <c r="FT2067"/>
      <c r="FU2067"/>
      <c r="FV2067"/>
      <c r="FW2067"/>
      <c r="FX2067"/>
      <c r="FY2067"/>
      <c r="FZ2067"/>
      <c r="GA2067"/>
      <c r="GB2067"/>
      <c r="GC2067"/>
      <c r="GD2067"/>
      <c r="GE2067"/>
      <c r="GF2067"/>
      <c r="GG2067"/>
    </row>
    <row r="2068" spans="1:189" x14ac:dyDescent="0.3">
      <c r="A2068" s="18" t="s">
        <v>6873</v>
      </c>
      <c r="B2068" s="29">
        <v>183.84000000000003</v>
      </c>
      <c r="C2068" s="29">
        <v>1</v>
      </c>
      <c r="D2068" s="29"/>
      <c r="E2068" s="29"/>
      <c r="F2068" s="29">
        <v>183.84000000000003</v>
      </c>
      <c r="G2068" s="29">
        <v>1</v>
      </c>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c r="DY2068"/>
      <c r="DZ2068"/>
      <c r="EA2068"/>
      <c r="EB2068"/>
      <c r="EC2068"/>
      <c r="ED2068"/>
      <c r="EE2068"/>
      <c r="EF2068"/>
      <c r="EG2068"/>
      <c r="EH2068"/>
      <c r="EI2068"/>
      <c r="EJ2068"/>
      <c r="EK2068"/>
      <c r="EL2068"/>
      <c r="EM2068"/>
      <c r="EN2068"/>
      <c r="EO2068"/>
      <c r="EP2068"/>
      <c r="EQ2068"/>
      <c r="ER2068"/>
      <c r="ES2068"/>
      <c r="ET2068"/>
      <c r="EU2068"/>
      <c r="EV2068"/>
      <c r="EW2068"/>
      <c r="EX2068"/>
      <c r="EY2068"/>
      <c r="EZ2068"/>
      <c r="FA2068"/>
      <c r="FB2068"/>
      <c r="FC2068"/>
      <c r="FD2068"/>
      <c r="FE2068"/>
      <c r="FF2068"/>
      <c r="FG2068"/>
      <c r="FH2068"/>
      <c r="FI2068"/>
      <c r="FJ2068"/>
      <c r="FK2068"/>
      <c r="FL2068"/>
      <c r="FM2068"/>
      <c r="FN2068"/>
      <c r="FO2068"/>
      <c r="FP2068"/>
      <c r="FQ2068"/>
      <c r="FR2068"/>
      <c r="FS2068"/>
      <c r="FT2068"/>
      <c r="FU2068"/>
      <c r="FV2068"/>
      <c r="FW2068"/>
      <c r="FX2068"/>
      <c r="FY2068"/>
      <c r="FZ2068"/>
      <c r="GA2068"/>
      <c r="GB2068"/>
      <c r="GC2068"/>
      <c r="GD2068"/>
      <c r="GE2068"/>
      <c r="GF2068"/>
      <c r="GG2068"/>
    </row>
    <row r="2069" spans="1:189" x14ac:dyDescent="0.3">
      <c r="A2069" s="18" t="s">
        <v>881</v>
      </c>
      <c r="B2069" s="29">
        <v>183.84000000000003</v>
      </c>
      <c r="C2069" s="29">
        <v>1</v>
      </c>
      <c r="D2069" s="29"/>
      <c r="E2069" s="29"/>
      <c r="F2069" s="29">
        <v>183.84000000000003</v>
      </c>
      <c r="G2069" s="29">
        <v>1</v>
      </c>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c r="DY2069"/>
      <c r="DZ2069"/>
      <c r="EA2069"/>
      <c r="EB2069"/>
      <c r="EC2069"/>
      <c r="ED2069"/>
      <c r="EE2069"/>
      <c r="EF2069"/>
      <c r="EG2069"/>
      <c r="EH2069"/>
      <c r="EI2069"/>
      <c r="EJ2069"/>
      <c r="EK2069"/>
      <c r="EL2069"/>
      <c r="EM2069"/>
      <c r="EN2069"/>
      <c r="EO2069"/>
      <c r="EP2069"/>
      <c r="EQ2069"/>
      <c r="ER2069"/>
      <c r="ES2069"/>
      <c r="ET2069"/>
      <c r="EU2069"/>
      <c r="EV2069"/>
      <c r="EW2069"/>
      <c r="EX2069"/>
      <c r="EY2069"/>
      <c r="EZ2069"/>
      <c r="FA2069"/>
      <c r="FB2069"/>
      <c r="FC2069"/>
      <c r="FD2069"/>
      <c r="FE2069"/>
      <c r="FF2069"/>
      <c r="FG2069"/>
      <c r="FH2069"/>
      <c r="FI2069"/>
      <c r="FJ2069"/>
      <c r="FK2069"/>
      <c r="FL2069"/>
      <c r="FM2069"/>
      <c r="FN2069"/>
      <c r="FO2069"/>
      <c r="FP2069"/>
      <c r="FQ2069"/>
      <c r="FR2069"/>
      <c r="FS2069"/>
      <c r="FT2069"/>
      <c r="FU2069"/>
      <c r="FV2069"/>
      <c r="FW2069"/>
      <c r="FX2069"/>
      <c r="FY2069"/>
      <c r="FZ2069"/>
      <c r="GA2069"/>
      <c r="GB2069"/>
      <c r="GC2069"/>
      <c r="GD2069"/>
      <c r="GE2069"/>
      <c r="GF2069"/>
      <c r="GG2069"/>
    </row>
    <row r="2070" spans="1:189" x14ac:dyDescent="0.3">
      <c r="A2070" s="18" t="s">
        <v>6437</v>
      </c>
      <c r="B2070" s="29">
        <v>183.84000000000003</v>
      </c>
      <c r="C2070" s="29">
        <v>1</v>
      </c>
      <c r="D2070" s="29"/>
      <c r="E2070" s="29"/>
      <c r="F2070" s="29">
        <v>183.84000000000003</v>
      </c>
      <c r="G2070" s="29">
        <v>1</v>
      </c>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c r="DY2070"/>
      <c r="DZ2070"/>
      <c r="EA2070"/>
      <c r="EB2070"/>
      <c r="EC2070"/>
      <c r="ED2070"/>
      <c r="EE2070"/>
      <c r="EF2070"/>
      <c r="EG2070"/>
      <c r="EH2070"/>
      <c r="EI2070"/>
      <c r="EJ2070"/>
      <c r="EK2070"/>
      <c r="EL2070"/>
      <c r="EM2070"/>
      <c r="EN2070"/>
      <c r="EO2070"/>
      <c r="EP2070"/>
      <c r="EQ2070"/>
      <c r="ER2070"/>
      <c r="ES2070"/>
      <c r="ET2070"/>
      <c r="EU2070"/>
      <c r="EV2070"/>
      <c r="EW2070"/>
      <c r="EX2070"/>
      <c r="EY2070"/>
      <c r="EZ2070"/>
      <c r="FA2070"/>
      <c r="FB2070"/>
      <c r="FC2070"/>
      <c r="FD2070"/>
      <c r="FE2070"/>
      <c r="FF2070"/>
      <c r="FG2070"/>
      <c r="FH2070"/>
      <c r="FI2070"/>
      <c r="FJ2070"/>
      <c r="FK2070"/>
      <c r="FL2070"/>
      <c r="FM2070"/>
      <c r="FN2070"/>
      <c r="FO2070"/>
      <c r="FP2070"/>
      <c r="FQ2070"/>
      <c r="FR2070"/>
      <c r="FS2070"/>
      <c r="FT2070"/>
      <c r="FU2070"/>
      <c r="FV2070"/>
      <c r="FW2070"/>
      <c r="FX2070"/>
      <c r="FY2070"/>
      <c r="FZ2070"/>
      <c r="GA2070"/>
      <c r="GB2070"/>
      <c r="GC2070"/>
      <c r="GD2070"/>
      <c r="GE2070"/>
      <c r="GF2070"/>
      <c r="GG2070"/>
    </row>
    <row r="2071" spans="1:189" x14ac:dyDescent="0.3">
      <c r="A2071" s="18" t="s">
        <v>6919</v>
      </c>
      <c r="B2071" s="29">
        <v>183.84000000000003</v>
      </c>
      <c r="C2071" s="29">
        <v>1</v>
      </c>
      <c r="D2071" s="29"/>
      <c r="E2071" s="29"/>
      <c r="F2071" s="29">
        <v>183.84000000000003</v>
      </c>
      <c r="G2071" s="29">
        <v>1</v>
      </c>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c r="DY2071"/>
      <c r="DZ2071"/>
      <c r="EA2071"/>
      <c r="EB2071"/>
      <c r="EC2071"/>
      <c r="ED2071"/>
      <c r="EE2071"/>
      <c r="EF2071"/>
      <c r="EG2071"/>
      <c r="EH2071"/>
      <c r="EI2071"/>
      <c r="EJ2071"/>
      <c r="EK2071"/>
      <c r="EL2071"/>
      <c r="EM2071"/>
      <c r="EN2071"/>
      <c r="EO2071"/>
      <c r="EP2071"/>
      <c r="EQ2071"/>
      <c r="ER2071"/>
      <c r="ES2071"/>
      <c r="ET2071"/>
      <c r="EU2071"/>
      <c r="EV2071"/>
      <c r="EW2071"/>
      <c r="EX2071"/>
      <c r="EY2071"/>
      <c r="EZ2071"/>
      <c r="FA2071"/>
      <c r="FB2071"/>
      <c r="FC2071"/>
      <c r="FD2071"/>
      <c r="FE2071"/>
      <c r="FF2071"/>
      <c r="FG2071"/>
      <c r="FH2071"/>
      <c r="FI2071"/>
      <c r="FJ2071"/>
      <c r="FK2071"/>
      <c r="FL2071"/>
      <c r="FM2071"/>
      <c r="FN2071"/>
      <c r="FO2071"/>
      <c r="FP2071"/>
      <c r="FQ2071"/>
      <c r="FR2071"/>
      <c r="FS2071"/>
      <c r="FT2071"/>
      <c r="FU2071"/>
      <c r="FV2071"/>
      <c r="FW2071"/>
      <c r="FX2071"/>
      <c r="FY2071"/>
      <c r="FZ2071"/>
      <c r="GA2071"/>
      <c r="GB2071"/>
      <c r="GC2071"/>
      <c r="GD2071"/>
      <c r="GE2071"/>
      <c r="GF2071"/>
      <c r="GG2071"/>
    </row>
    <row r="2072" spans="1:189" x14ac:dyDescent="0.3">
      <c r="A2072" s="18" t="s">
        <v>6907</v>
      </c>
      <c r="B2072" s="29">
        <v>183.84000000000003</v>
      </c>
      <c r="C2072" s="29">
        <v>1</v>
      </c>
      <c r="D2072" s="29"/>
      <c r="E2072" s="29"/>
      <c r="F2072" s="29">
        <v>183.84000000000003</v>
      </c>
      <c r="G2072" s="29">
        <v>1</v>
      </c>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c r="DY2072"/>
      <c r="DZ2072"/>
      <c r="EA2072"/>
      <c r="EB2072"/>
      <c r="EC2072"/>
      <c r="ED2072"/>
      <c r="EE2072"/>
      <c r="EF2072"/>
      <c r="EG2072"/>
      <c r="EH2072"/>
      <c r="EI2072"/>
      <c r="EJ2072"/>
      <c r="EK2072"/>
      <c r="EL2072"/>
      <c r="EM2072"/>
      <c r="EN2072"/>
      <c r="EO2072"/>
      <c r="EP2072"/>
      <c r="EQ2072"/>
      <c r="ER2072"/>
      <c r="ES2072"/>
      <c r="ET2072"/>
      <c r="EU2072"/>
      <c r="EV2072"/>
      <c r="EW2072"/>
      <c r="EX2072"/>
      <c r="EY2072"/>
      <c r="EZ2072"/>
      <c r="FA2072"/>
      <c r="FB2072"/>
      <c r="FC2072"/>
      <c r="FD2072"/>
      <c r="FE2072"/>
      <c r="FF2072"/>
      <c r="FG2072"/>
      <c r="FH2072"/>
      <c r="FI2072"/>
      <c r="FJ2072"/>
      <c r="FK2072"/>
      <c r="FL2072"/>
      <c r="FM2072"/>
      <c r="FN2072"/>
      <c r="FO2072"/>
      <c r="FP2072"/>
      <c r="FQ2072"/>
      <c r="FR2072"/>
      <c r="FS2072"/>
      <c r="FT2072"/>
      <c r="FU2072"/>
      <c r="FV2072"/>
      <c r="FW2072"/>
      <c r="FX2072"/>
      <c r="FY2072"/>
      <c r="FZ2072"/>
      <c r="GA2072"/>
      <c r="GB2072"/>
      <c r="GC2072"/>
      <c r="GD2072"/>
      <c r="GE2072"/>
      <c r="GF2072"/>
      <c r="GG2072"/>
    </row>
    <row r="2073" spans="1:189" x14ac:dyDescent="0.3">
      <c r="A2073" s="18" t="s">
        <v>6891</v>
      </c>
      <c r="B2073" s="29">
        <v>183.84000000000003</v>
      </c>
      <c r="C2073" s="29">
        <v>1</v>
      </c>
      <c r="D2073" s="29"/>
      <c r="E2073" s="29"/>
      <c r="F2073" s="29">
        <v>183.84000000000003</v>
      </c>
      <c r="G2073" s="29">
        <v>1</v>
      </c>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c r="DY2073"/>
      <c r="DZ2073"/>
      <c r="EA2073"/>
      <c r="EB2073"/>
      <c r="EC2073"/>
      <c r="ED2073"/>
      <c r="EE2073"/>
      <c r="EF2073"/>
      <c r="EG2073"/>
      <c r="EH2073"/>
      <c r="EI2073"/>
      <c r="EJ2073"/>
      <c r="EK2073"/>
      <c r="EL2073"/>
      <c r="EM2073"/>
      <c r="EN2073"/>
      <c r="EO2073"/>
      <c r="EP2073"/>
      <c r="EQ2073"/>
      <c r="ER2073"/>
      <c r="ES2073"/>
      <c r="ET2073"/>
      <c r="EU2073"/>
      <c r="EV2073"/>
      <c r="EW2073"/>
      <c r="EX2073"/>
      <c r="EY2073"/>
      <c r="EZ2073"/>
      <c r="FA2073"/>
      <c r="FB2073"/>
      <c r="FC2073"/>
      <c r="FD2073"/>
      <c r="FE2073"/>
      <c r="FF2073"/>
      <c r="FG2073"/>
      <c r="FH2073"/>
      <c r="FI2073"/>
      <c r="FJ2073"/>
      <c r="FK2073"/>
      <c r="FL2073"/>
      <c r="FM2073"/>
      <c r="FN2073"/>
      <c r="FO2073"/>
      <c r="FP2073"/>
      <c r="FQ2073"/>
      <c r="FR2073"/>
      <c r="FS2073"/>
      <c r="FT2073"/>
      <c r="FU2073"/>
      <c r="FV2073"/>
      <c r="FW2073"/>
      <c r="FX2073"/>
      <c r="FY2073"/>
      <c r="FZ2073"/>
      <c r="GA2073"/>
      <c r="GB2073"/>
      <c r="GC2073"/>
      <c r="GD2073"/>
      <c r="GE2073"/>
      <c r="GF2073"/>
      <c r="GG2073"/>
    </row>
    <row r="2074" spans="1:189" x14ac:dyDescent="0.3">
      <c r="A2074" s="18" t="s">
        <v>929</v>
      </c>
      <c r="B2074" s="29">
        <v>183.84000000000003</v>
      </c>
      <c r="C2074" s="29">
        <v>1</v>
      </c>
      <c r="D2074" s="29"/>
      <c r="E2074" s="29"/>
      <c r="F2074" s="29">
        <v>183.84000000000003</v>
      </c>
      <c r="G2074" s="29">
        <v>1</v>
      </c>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c r="DY2074"/>
      <c r="DZ2074"/>
      <c r="EA2074"/>
      <c r="EB2074"/>
      <c r="EC2074"/>
      <c r="ED2074"/>
      <c r="EE2074"/>
      <c r="EF2074"/>
      <c r="EG2074"/>
      <c r="EH2074"/>
      <c r="EI2074"/>
      <c r="EJ2074"/>
      <c r="EK2074"/>
      <c r="EL2074"/>
      <c r="EM2074"/>
      <c r="EN2074"/>
      <c r="EO2074"/>
      <c r="EP2074"/>
      <c r="EQ2074"/>
      <c r="ER2074"/>
      <c r="ES2074"/>
      <c r="ET2074"/>
      <c r="EU2074"/>
      <c r="EV2074"/>
      <c r="EW2074"/>
      <c r="EX2074"/>
      <c r="EY2074"/>
      <c r="EZ2074"/>
      <c r="FA2074"/>
      <c r="FB2074"/>
      <c r="FC2074"/>
      <c r="FD2074"/>
      <c r="FE2074"/>
      <c r="FF2074"/>
      <c r="FG2074"/>
      <c r="FH2074"/>
      <c r="FI2074"/>
      <c r="FJ2074"/>
      <c r="FK2074"/>
      <c r="FL2074"/>
      <c r="FM2074"/>
      <c r="FN2074"/>
      <c r="FO2074"/>
      <c r="FP2074"/>
      <c r="FQ2074"/>
      <c r="FR2074"/>
      <c r="FS2074"/>
      <c r="FT2074"/>
      <c r="FU2074"/>
      <c r="FV2074"/>
      <c r="FW2074"/>
      <c r="FX2074"/>
      <c r="FY2074"/>
      <c r="FZ2074"/>
      <c r="GA2074"/>
      <c r="GB2074"/>
      <c r="GC2074"/>
      <c r="GD2074"/>
      <c r="GE2074"/>
      <c r="GF2074"/>
      <c r="GG2074"/>
    </row>
    <row r="2075" spans="1:189" x14ac:dyDescent="0.3">
      <c r="A2075" s="18" t="s">
        <v>949</v>
      </c>
      <c r="B2075" s="29">
        <v>183.84000000000003</v>
      </c>
      <c r="C2075" s="29">
        <v>1</v>
      </c>
      <c r="D2075" s="29"/>
      <c r="E2075" s="29"/>
      <c r="F2075" s="29">
        <v>183.84000000000003</v>
      </c>
      <c r="G2075" s="29">
        <v>1</v>
      </c>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c r="DY2075"/>
      <c r="DZ2075"/>
      <c r="EA2075"/>
      <c r="EB2075"/>
      <c r="EC2075"/>
      <c r="ED2075"/>
      <c r="EE2075"/>
      <c r="EF2075"/>
      <c r="EG2075"/>
      <c r="EH2075"/>
      <c r="EI2075"/>
      <c r="EJ2075"/>
      <c r="EK2075"/>
      <c r="EL2075"/>
      <c r="EM2075"/>
      <c r="EN2075"/>
      <c r="EO2075"/>
      <c r="EP2075"/>
      <c r="EQ2075"/>
      <c r="ER2075"/>
      <c r="ES2075"/>
      <c r="ET2075"/>
      <c r="EU2075"/>
      <c r="EV2075"/>
      <c r="EW2075"/>
      <c r="EX2075"/>
      <c r="EY2075"/>
      <c r="EZ2075"/>
      <c r="FA2075"/>
      <c r="FB2075"/>
      <c r="FC2075"/>
      <c r="FD2075"/>
      <c r="FE2075"/>
      <c r="FF2075"/>
      <c r="FG2075"/>
      <c r="FH2075"/>
      <c r="FI2075"/>
      <c r="FJ2075"/>
      <c r="FK2075"/>
      <c r="FL2075"/>
      <c r="FM2075"/>
      <c r="FN2075"/>
      <c r="FO2075"/>
      <c r="FP2075"/>
      <c r="FQ2075"/>
      <c r="FR2075"/>
      <c r="FS2075"/>
      <c r="FT2075"/>
      <c r="FU2075"/>
      <c r="FV2075"/>
      <c r="FW2075"/>
      <c r="FX2075"/>
      <c r="FY2075"/>
      <c r="FZ2075"/>
      <c r="GA2075"/>
      <c r="GB2075"/>
      <c r="GC2075"/>
      <c r="GD2075"/>
      <c r="GE2075"/>
      <c r="GF2075"/>
      <c r="GG2075"/>
    </row>
    <row r="2076" spans="1:189" x14ac:dyDescent="0.3">
      <c r="A2076" s="18" t="s">
        <v>6937</v>
      </c>
      <c r="B2076" s="29">
        <v>183.84000000000003</v>
      </c>
      <c r="C2076" s="29">
        <v>1</v>
      </c>
      <c r="D2076" s="29"/>
      <c r="E2076" s="29"/>
      <c r="F2076" s="29">
        <v>183.84000000000003</v>
      </c>
      <c r="G2076" s="29">
        <v>1</v>
      </c>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c r="DY2076"/>
      <c r="DZ2076"/>
      <c r="EA2076"/>
      <c r="EB2076"/>
      <c r="EC2076"/>
      <c r="ED2076"/>
      <c r="EE2076"/>
      <c r="EF2076"/>
      <c r="EG2076"/>
      <c r="EH2076"/>
      <c r="EI2076"/>
      <c r="EJ2076"/>
      <c r="EK2076"/>
      <c r="EL2076"/>
      <c r="EM2076"/>
      <c r="EN2076"/>
      <c r="EO2076"/>
      <c r="EP2076"/>
      <c r="EQ2076"/>
      <c r="ER2076"/>
      <c r="ES2076"/>
      <c r="ET2076"/>
      <c r="EU2076"/>
      <c r="EV2076"/>
      <c r="EW2076"/>
      <c r="EX2076"/>
      <c r="EY2076"/>
      <c r="EZ2076"/>
      <c r="FA2076"/>
      <c r="FB2076"/>
      <c r="FC2076"/>
      <c r="FD2076"/>
      <c r="FE2076"/>
      <c r="FF2076"/>
      <c r="FG2076"/>
      <c r="FH2076"/>
      <c r="FI2076"/>
      <c r="FJ2076"/>
      <c r="FK2076"/>
      <c r="FL2076"/>
      <c r="FM2076"/>
      <c r="FN2076"/>
      <c r="FO2076"/>
      <c r="FP2076"/>
      <c r="FQ2076"/>
      <c r="FR2076"/>
      <c r="FS2076"/>
      <c r="FT2076"/>
      <c r="FU2076"/>
      <c r="FV2076"/>
      <c r="FW2076"/>
      <c r="FX2076"/>
      <c r="FY2076"/>
      <c r="FZ2076"/>
      <c r="GA2076"/>
      <c r="GB2076"/>
      <c r="GC2076"/>
      <c r="GD2076"/>
      <c r="GE2076"/>
      <c r="GF2076"/>
      <c r="GG2076"/>
    </row>
    <row r="2077" spans="1:189" x14ac:dyDescent="0.3">
      <c r="A2077" s="18" t="s">
        <v>1210</v>
      </c>
      <c r="B2077" s="29">
        <v>183.84000000000003</v>
      </c>
      <c r="C2077" s="29">
        <v>1</v>
      </c>
      <c r="D2077" s="29"/>
      <c r="E2077" s="29"/>
      <c r="F2077" s="29">
        <v>183.84000000000003</v>
      </c>
      <c r="G2077" s="29">
        <v>1</v>
      </c>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c r="DY2077"/>
      <c r="DZ2077"/>
      <c r="EA2077"/>
      <c r="EB2077"/>
      <c r="EC2077"/>
      <c r="ED2077"/>
      <c r="EE2077"/>
      <c r="EF2077"/>
      <c r="EG2077"/>
      <c r="EH2077"/>
      <c r="EI2077"/>
      <c r="EJ2077"/>
      <c r="EK2077"/>
      <c r="EL2077"/>
      <c r="EM2077"/>
      <c r="EN2077"/>
      <c r="EO2077"/>
      <c r="EP2077"/>
      <c r="EQ2077"/>
      <c r="ER2077"/>
      <c r="ES2077"/>
      <c r="ET2077"/>
      <c r="EU2077"/>
      <c r="EV2077"/>
      <c r="EW2077"/>
      <c r="EX2077"/>
      <c r="EY2077"/>
      <c r="EZ2077"/>
      <c r="FA2077"/>
      <c r="FB2077"/>
      <c r="FC2077"/>
      <c r="FD2077"/>
      <c r="FE2077"/>
      <c r="FF2077"/>
      <c r="FG2077"/>
      <c r="FH2077"/>
      <c r="FI2077"/>
      <c r="FJ2077"/>
      <c r="FK2077"/>
      <c r="FL2077"/>
      <c r="FM2077"/>
      <c r="FN2077"/>
      <c r="FO2077"/>
      <c r="FP2077"/>
      <c r="FQ2077"/>
      <c r="FR2077"/>
      <c r="FS2077"/>
      <c r="FT2077"/>
      <c r="FU2077"/>
      <c r="FV2077"/>
      <c r="FW2077"/>
      <c r="FX2077"/>
      <c r="FY2077"/>
      <c r="FZ2077"/>
      <c r="GA2077"/>
      <c r="GB2077"/>
      <c r="GC2077"/>
      <c r="GD2077"/>
      <c r="GE2077"/>
      <c r="GF2077"/>
      <c r="GG2077"/>
    </row>
    <row r="2078" spans="1:189" x14ac:dyDescent="0.3">
      <c r="A2078" s="18" t="s">
        <v>451</v>
      </c>
      <c r="B2078" s="29">
        <v>183.84000000000003</v>
      </c>
      <c r="C2078" s="29">
        <v>1</v>
      </c>
      <c r="D2078" s="29"/>
      <c r="E2078" s="29"/>
      <c r="F2078" s="29">
        <v>183.84000000000003</v>
      </c>
      <c r="G2078" s="29">
        <v>1</v>
      </c>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c r="DY2078"/>
      <c r="DZ2078"/>
      <c r="EA2078"/>
      <c r="EB2078"/>
      <c r="EC2078"/>
      <c r="ED2078"/>
      <c r="EE2078"/>
      <c r="EF2078"/>
      <c r="EG2078"/>
      <c r="EH2078"/>
      <c r="EI2078"/>
      <c r="EJ2078"/>
      <c r="EK2078"/>
      <c r="EL2078"/>
      <c r="EM2078"/>
      <c r="EN2078"/>
      <c r="EO2078"/>
      <c r="EP2078"/>
      <c r="EQ2078"/>
      <c r="ER2078"/>
      <c r="ES2078"/>
      <c r="ET2078"/>
      <c r="EU2078"/>
      <c r="EV2078"/>
      <c r="EW2078"/>
      <c r="EX2078"/>
      <c r="EY2078"/>
      <c r="EZ2078"/>
      <c r="FA2078"/>
      <c r="FB2078"/>
      <c r="FC2078"/>
      <c r="FD2078"/>
      <c r="FE2078"/>
      <c r="FF2078"/>
      <c r="FG2078"/>
      <c r="FH2078"/>
      <c r="FI2078"/>
      <c r="FJ2078"/>
      <c r="FK2078"/>
      <c r="FL2078"/>
      <c r="FM2078"/>
      <c r="FN2078"/>
      <c r="FO2078"/>
      <c r="FP2078"/>
      <c r="FQ2078"/>
      <c r="FR2078"/>
      <c r="FS2078"/>
      <c r="FT2078"/>
      <c r="FU2078"/>
      <c r="FV2078"/>
      <c r="FW2078"/>
      <c r="FX2078"/>
      <c r="FY2078"/>
      <c r="FZ2078"/>
      <c r="GA2078"/>
      <c r="GB2078"/>
      <c r="GC2078"/>
      <c r="GD2078"/>
      <c r="GE2078"/>
      <c r="GF2078"/>
      <c r="GG2078"/>
    </row>
    <row r="2079" spans="1:189" x14ac:dyDescent="0.3">
      <c r="A2079" s="18" t="s">
        <v>1228</v>
      </c>
      <c r="B2079" s="29">
        <v>183.84000000000003</v>
      </c>
      <c r="C2079" s="29">
        <v>1</v>
      </c>
      <c r="D2079" s="29"/>
      <c r="E2079" s="29"/>
      <c r="F2079" s="29">
        <v>183.84000000000003</v>
      </c>
      <c r="G2079" s="29">
        <v>1</v>
      </c>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c r="DY2079"/>
      <c r="DZ2079"/>
      <c r="EA2079"/>
      <c r="EB2079"/>
      <c r="EC2079"/>
      <c r="ED2079"/>
      <c r="EE2079"/>
      <c r="EF2079"/>
      <c r="EG2079"/>
      <c r="EH2079"/>
      <c r="EI2079"/>
      <c r="EJ2079"/>
      <c r="EK2079"/>
      <c r="EL2079"/>
      <c r="EM2079"/>
      <c r="EN2079"/>
      <c r="EO2079"/>
      <c r="EP2079"/>
      <c r="EQ2079"/>
      <c r="ER2079"/>
      <c r="ES2079"/>
      <c r="ET2079"/>
      <c r="EU2079"/>
      <c r="EV2079"/>
      <c r="EW2079"/>
      <c r="EX2079"/>
      <c r="EY2079"/>
      <c r="EZ2079"/>
      <c r="FA2079"/>
      <c r="FB2079"/>
      <c r="FC2079"/>
      <c r="FD2079"/>
      <c r="FE2079"/>
      <c r="FF2079"/>
      <c r="FG2079"/>
      <c r="FH2079"/>
      <c r="FI2079"/>
      <c r="FJ2079"/>
      <c r="FK2079"/>
      <c r="FL2079"/>
      <c r="FM2079"/>
      <c r="FN2079"/>
      <c r="FO2079"/>
      <c r="FP2079"/>
      <c r="FQ2079"/>
      <c r="FR2079"/>
      <c r="FS2079"/>
      <c r="FT2079"/>
      <c r="FU2079"/>
      <c r="FV2079"/>
      <c r="FW2079"/>
      <c r="FX2079"/>
      <c r="FY2079"/>
      <c r="FZ2079"/>
      <c r="GA2079"/>
      <c r="GB2079"/>
      <c r="GC2079"/>
      <c r="GD2079"/>
      <c r="GE2079"/>
      <c r="GF2079"/>
      <c r="GG2079"/>
    </row>
    <row r="2080" spans="1:189" x14ac:dyDescent="0.3">
      <c r="A2080" s="18" t="s">
        <v>6659</v>
      </c>
      <c r="B2080" s="29">
        <v>183.84000000000003</v>
      </c>
      <c r="C2080" s="29">
        <v>1</v>
      </c>
      <c r="D2080" s="29"/>
      <c r="E2080" s="29"/>
      <c r="F2080" s="29">
        <v>183.84000000000003</v>
      </c>
      <c r="G2080" s="29">
        <v>1</v>
      </c>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c r="DY2080"/>
      <c r="DZ2080"/>
      <c r="EA2080"/>
      <c r="EB2080"/>
      <c r="EC2080"/>
      <c r="ED2080"/>
      <c r="EE2080"/>
      <c r="EF2080"/>
      <c r="EG2080"/>
      <c r="EH2080"/>
      <c r="EI2080"/>
      <c r="EJ2080"/>
      <c r="EK2080"/>
      <c r="EL2080"/>
      <c r="EM2080"/>
      <c r="EN2080"/>
      <c r="EO2080"/>
      <c r="EP2080"/>
      <c r="EQ2080"/>
      <c r="ER2080"/>
      <c r="ES2080"/>
      <c r="ET2080"/>
      <c r="EU2080"/>
      <c r="EV2080"/>
      <c r="EW2080"/>
      <c r="EX2080"/>
      <c r="EY2080"/>
      <c r="EZ2080"/>
      <c r="FA2080"/>
      <c r="FB2080"/>
      <c r="FC2080"/>
      <c r="FD2080"/>
      <c r="FE2080"/>
      <c r="FF2080"/>
      <c r="FG2080"/>
      <c r="FH2080"/>
      <c r="FI2080"/>
      <c r="FJ2080"/>
      <c r="FK2080"/>
      <c r="FL2080"/>
      <c r="FM2080"/>
      <c r="FN2080"/>
      <c r="FO2080"/>
      <c r="FP2080"/>
      <c r="FQ2080"/>
      <c r="FR2080"/>
      <c r="FS2080"/>
      <c r="FT2080"/>
      <c r="FU2080"/>
      <c r="FV2080"/>
      <c r="FW2080"/>
      <c r="FX2080"/>
      <c r="FY2080"/>
      <c r="FZ2080"/>
      <c r="GA2080"/>
      <c r="GB2080"/>
      <c r="GC2080"/>
      <c r="GD2080"/>
      <c r="GE2080"/>
      <c r="GF2080"/>
      <c r="GG2080"/>
    </row>
    <row r="2081" spans="1:189" x14ac:dyDescent="0.3">
      <c r="A2081" s="18" t="s">
        <v>1208</v>
      </c>
      <c r="B2081" s="29">
        <v>183.84000000000003</v>
      </c>
      <c r="C2081" s="29">
        <v>1</v>
      </c>
      <c r="D2081" s="29"/>
      <c r="E2081" s="29"/>
      <c r="F2081" s="29">
        <v>183.84000000000003</v>
      </c>
      <c r="G2081" s="29">
        <v>1</v>
      </c>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c r="DY2081"/>
      <c r="DZ2081"/>
      <c r="EA2081"/>
      <c r="EB2081"/>
      <c r="EC2081"/>
      <c r="ED2081"/>
      <c r="EE2081"/>
      <c r="EF2081"/>
      <c r="EG2081"/>
      <c r="EH2081"/>
      <c r="EI2081"/>
      <c r="EJ2081"/>
      <c r="EK2081"/>
      <c r="EL2081"/>
      <c r="EM2081"/>
      <c r="EN2081"/>
      <c r="EO2081"/>
      <c r="EP2081"/>
      <c r="EQ2081"/>
      <c r="ER2081"/>
      <c r="ES2081"/>
      <c r="ET2081"/>
      <c r="EU2081"/>
      <c r="EV2081"/>
      <c r="EW2081"/>
      <c r="EX2081"/>
      <c r="EY2081"/>
      <c r="EZ2081"/>
      <c r="FA2081"/>
      <c r="FB2081"/>
      <c r="FC2081"/>
      <c r="FD2081"/>
      <c r="FE2081"/>
      <c r="FF2081"/>
      <c r="FG2081"/>
      <c r="FH2081"/>
      <c r="FI2081"/>
      <c r="FJ2081"/>
      <c r="FK2081"/>
      <c r="FL2081"/>
      <c r="FM2081"/>
      <c r="FN2081"/>
      <c r="FO2081"/>
      <c r="FP2081"/>
      <c r="FQ2081"/>
      <c r="FR2081"/>
      <c r="FS2081"/>
      <c r="FT2081"/>
      <c r="FU2081"/>
      <c r="FV2081"/>
      <c r="FW2081"/>
      <c r="FX2081"/>
      <c r="FY2081"/>
      <c r="FZ2081"/>
      <c r="GA2081"/>
      <c r="GB2081"/>
      <c r="GC2081"/>
      <c r="GD2081"/>
      <c r="GE2081"/>
      <c r="GF2081"/>
      <c r="GG2081"/>
    </row>
    <row r="2082" spans="1:189" x14ac:dyDescent="0.3">
      <c r="A2082" s="18" t="s">
        <v>6639</v>
      </c>
      <c r="B2082" s="29">
        <v>183.84000000000003</v>
      </c>
      <c r="C2082" s="29">
        <v>1</v>
      </c>
      <c r="D2082" s="29"/>
      <c r="E2082" s="29"/>
      <c r="F2082" s="29">
        <v>183.84000000000003</v>
      </c>
      <c r="G2082" s="29">
        <v>1</v>
      </c>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c r="DY2082"/>
      <c r="DZ2082"/>
      <c r="EA2082"/>
      <c r="EB2082"/>
      <c r="EC2082"/>
      <c r="ED2082"/>
      <c r="EE2082"/>
      <c r="EF2082"/>
      <c r="EG2082"/>
      <c r="EH2082"/>
      <c r="EI2082"/>
      <c r="EJ2082"/>
      <c r="EK2082"/>
      <c r="EL2082"/>
      <c r="EM2082"/>
      <c r="EN2082"/>
      <c r="EO2082"/>
      <c r="EP2082"/>
      <c r="EQ2082"/>
      <c r="ER2082"/>
      <c r="ES2082"/>
      <c r="ET2082"/>
      <c r="EU2082"/>
      <c r="EV2082"/>
      <c r="EW2082"/>
      <c r="EX2082"/>
      <c r="EY2082"/>
      <c r="EZ2082"/>
      <c r="FA2082"/>
      <c r="FB2082"/>
      <c r="FC2082"/>
      <c r="FD2082"/>
      <c r="FE2082"/>
      <c r="FF2082"/>
      <c r="FG2082"/>
      <c r="FH2082"/>
      <c r="FI2082"/>
      <c r="FJ2082"/>
      <c r="FK2082"/>
      <c r="FL2082"/>
      <c r="FM2082"/>
      <c r="FN2082"/>
      <c r="FO2082"/>
      <c r="FP2082"/>
      <c r="FQ2082"/>
      <c r="FR2082"/>
      <c r="FS2082"/>
      <c r="FT2082"/>
      <c r="FU2082"/>
      <c r="FV2082"/>
      <c r="FW2082"/>
      <c r="FX2082"/>
      <c r="FY2082"/>
      <c r="FZ2082"/>
      <c r="GA2082"/>
      <c r="GB2082"/>
      <c r="GC2082"/>
      <c r="GD2082"/>
      <c r="GE2082"/>
      <c r="GF2082"/>
      <c r="GG2082"/>
    </row>
    <row r="2083" spans="1:189" x14ac:dyDescent="0.3">
      <c r="A2083" s="18" t="s">
        <v>581</v>
      </c>
      <c r="B2083" s="29">
        <v>183.84000000000003</v>
      </c>
      <c r="C2083" s="29">
        <v>1</v>
      </c>
      <c r="D2083" s="29"/>
      <c r="E2083" s="29"/>
      <c r="F2083" s="29">
        <v>183.84000000000003</v>
      </c>
      <c r="G2083" s="29">
        <v>1</v>
      </c>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c r="DY2083"/>
      <c r="DZ2083"/>
      <c r="EA2083"/>
      <c r="EB2083"/>
      <c r="EC2083"/>
      <c r="ED2083"/>
      <c r="EE2083"/>
      <c r="EF2083"/>
      <c r="EG2083"/>
      <c r="EH2083"/>
      <c r="EI2083"/>
      <c r="EJ2083"/>
      <c r="EK2083"/>
      <c r="EL2083"/>
      <c r="EM2083"/>
      <c r="EN2083"/>
      <c r="EO2083"/>
      <c r="EP2083"/>
      <c r="EQ2083"/>
      <c r="ER2083"/>
      <c r="ES2083"/>
      <c r="ET2083"/>
      <c r="EU2083"/>
      <c r="EV2083"/>
      <c r="EW2083"/>
      <c r="EX2083"/>
      <c r="EY2083"/>
      <c r="EZ2083"/>
      <c r="FA2083"/>
      <c r="FB2083"/>
      <c r="FC2083"/>
      <c r="FD2083"/>
      <c r="FE2083"/>
      <c r="FF2083"/>
      <c r="FG2083"/>
      <c r="FH2083"/>
      <c r="FI2083"/>
      <c r="FJ2083"/>
      <c r="FK2083"/>
      <c r="FL2083"/>
      <c r="FM2083"/>
      <c r="FN2083"/>
      <c r="FO2083"/>
      <c r="FP2083"/>
      <c r="FQ2083"/>
      <c r="FR2083"/>
      <c r="FS2083"/>
      <c r="FT2083"/>
      <c r="FU2083"/>
      <c r="FV2083"/>
      <c r="FW2083"/>
      <c r="FX2083"/>
      <c r="FY2083"/>
      <c r="FZ2083"/>
      <c r="GA2083"/>
      <c r="GB2083"/>
      <c r="GC2083"/>
      <c r="GD2083"/>
      <c r="GE2083"/>
      <c r="GF2083"/>
      <c r="GG2083"/>
    </row>
    <row r="2084" spans="1:189" x14ac:dyDescent="0.3">
      <c r="A2084" s="18" t="s">
        <v>600</v>
      </c>
      <c r="B2084" s="29">
        <v>183.84000000000003</v>
      </c>
      <c r="C2084" s="29">
        <v>1</v>
      </c>
      <c r="D2084" s="29"/>
      <c r="E2084" s="29"/>
      <c r="F2084" s="29">
        <v>183.84000000000003</v>
      </c>
      <c r="G2084" s="29">
        <v>1</v>
      </c>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c r="DY2084"/>
      <c r="DZ2084"/>
      <c r="EA2084"/>
      <c r="EB2084"/>
      <c r="EC2084"/>
      <c r="ED2084"/>
      <c r="EE2084"/>
      <c r="EF2084"/>
      <c r="EG2084"/>
      <c r="EH2084"/>
      <c r="EI2084"/>
      <c r="EJ2084"/>
      <c r="EK2084"/>
      <c r="EL2084"/>
      <c r="EM2084"/>
      <c r="EN2084"/>
      <c r="EO2084"/>
      <c r="EP2084"/>
      <c r="EQ2084"/>
      <c r="ER2084"/>
      <c r="ES2084"/>
      <c r="ET2084"/>
      <c r="EU2084"/>
      <c r="EV2084"/>
      <c r="EW2084"/>
      <c r="EX2084"/>
      <c r="EY2084"/>
      <c r="EZ2084"/>
      <c r="FA2084"/>
      <c r="FB2084"/>
      <c r="FC2084"/>
      <c r="FD2084"/>
      <c r="FE2084"/>
      <c r="FF2084"/>
      <c r="FG2084"/>
      <c r="FH2084"/>
      <c r="FI2084"/>
      <c r="FJ2084"/>
      <c r="FK2084"/>
      <c r="FL2084"/>
      <c r="FM2084"/>
      <c r="FN2084"/>
      <c r="FO2084"/>
      <c r="FP2084"/>
      <c r="FQ2084"/>
      <c r="FR2084"/>
      <c r="FS2084"/>
      <c r="FT2084"/>
      <c r="FU2084"/>
      <c r="FV2084"/>
      <c r="FW2084"/>
      <c r="FX2084"/>
      <c r="FY2084"/>
      <c r="FZ2084"/>
      <c r="GA2084"/>
      <c r="GB2084"/>
      <c r="GC2084"/>
      <c r="GD2084"/>
      <c r="GE2084"/>
      <c r="GF2084"/>
      <c r="GG2084"/>
    </row>
    <row r="2085" spans="1:189" x14ac:dyDescent="0.3">
      <c r="A2085" s="18" t="s">
        <v>519</v>
      </c>
      <c r="B2085" s="29">
        <v>183.84000000000003</v>
      </c>
      <c r="C2085" s="29">
        <v>1</v>
      </c>
      <c r="D2085" s="29"/>
      <c r="E2085" s="29"/>
      <c r="F2085" s="29">
        <v>183.84000000000003</v>
      </c>
      <c r="G2085" s="29">
        <v>1</v>
      </c>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c r="DY2085"/>
      <c r="DZ2085"/>
      <c r="EA2085"/>
      <c r="EB2085"/>
      <c r="EC2085"/>
      <c r="ED2085"/>
      <c r="EE2085"/>
      <c r="EF2085"/>
      <c r="EG2085"/>
      <c r="EH2085"/>
      <c r="EI2085"/>
      <c r="EJ2085"/>
      <c r="EK2085"/>
      <c r="EL2085"/>
      <c r="EM2085"/>
      <c r="EN2085"/>
      <c r="EO2085"/>
      <c r="EP2085"/>
      <c r="EQ2085"/>
      <c r="ER2085"/>
      <c r="ES2085"/>
      <c r="ET2085"/>
      <c r="EU2085"/>
      <c r="EV2085"/>
      <c r="EW2085"/>
      <c r="EX2085"/>
      <c r="EY2085"/>
      <c r="EZ2085"/>
      <c r="FA2085"/>
      <c r="FB2085"/>
      <c r="FC2085"/>
      <c r="FD2085"/>
      <c r="FE2085"/>
      <c r="FF2085"/>
      <c r="FG2085"/>
      <c r="FH2085"/>
      <c r="FI2085"/>
      <c r="FJ2085"/>
      <c r="FK2085"/>
      <c r="FL2085"/>
      <c r="FM2085"/>
      <c r="FN2085"/>
      <c r="FO2085"/>
      <c r="FP2085"/>
      <c r="FQ2085"/>
      <c r="FR2085"/>
      <c r="FS2085"/>
      <c r="FT2085"/>
      <c r="FU2085"/>
      <c r="FV2085"/>
      <c r="FW2085"/>
      <c r="FX2085"/>
      <c r="FY2085"/>
      <c r="FZ2085"/>
      <c r="GA2085"/>
      <c r="GB2085"/>
      <c r="GC2085"/>
      <c r="GD2085"/>
      <c r="GE2085"/>
      <c r="GF2085"/>
      <c r="GG2085"/>
    </row>
    <row r="2086" spans="1:189" x14ac:dyDescent="0.3">
      <c r="A2086" s="18" t="s">
        <v>558</v>
      </c>
      <c r="B2086" s="29">
        <v>183.84000000000003</v>
      </c>
      <c r="C2086" s="29">
        <v>1</v>
      </c>
      <c r="D2086" s="29"/>
      <c r="E2086" s="29"/>
      <c r="F2086" s="29">
        <v>183.84000000000003</v>
      </c>
      <c r="G2086" s="29">
        <v>1</v>
      </c>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c r="DY2086"/>
      <c r="DZ2086"/>
      <c r="EA2086"/>
      <c r="EB2086"/>
      <c r="EC2086"/>
      <c r="ED2086"/>
      <c r="EE2086"/>
      <c r="EF2086"/>
      <c r="EG2086"/>
      <c r="EH2086"/>
      <c r="EI2086"/>
      <c r="EJ2086"/>
      <c r="EK2086"/>
      <c r="EL2086"/>
      <c r="EM2086"/>
      <c r="EN2086"/>
      <c r="EO2086"/>
      <c r="EP2086"/>
      <c r="EQ2086"/>
      <c r="ER2086"/>
      <c r="ES2086"/>
      <c r="ET2086"/>
      <c r="EU2086"/>
      <c r="EV2086"/>
      <c r="EW2086"/>
      <c r="EX2086"/>
      <c r="EY2086"/>
      <c r="EZ2086"/>
      <c r="FA2086"/>
      <c r="FB2086"/>
      <c r="FC2086"/>
      <c r="FD2086"/>
      <c r="FE2086"/>
      <c r="FF2086"/>
      <c r="FG2086"/>
      <c r="FH2086"/>
      <c r="FI2086"/>
      <c r="FJ2086"/>
      <c r="FK2086"/>
      <c r="FL2086"/>
      <c r="FM2086"/>
      <c r="FN2086"/>
      <c r="FO2086"/>
      <c r="FP2086"/>
      <c r="FQ2086"/>
      <c r="FR2086"/>
      <c r="FS2086"/>
      <c r="FT2086"/>
      <c r="FU2086"/>
      <c r="FV2086"/>
      <c r="FW2086"/>
      <c r="FX2086"/>
      <c r="FY2086"/>
      <c r="FZ2086"/>
      <c r="GA2086"/>
      <c r="GB2086"/>
      <c r="GC2086"/>
      <c r="GD2086"/>
      <c r="GE2086"/>
      <c r="GF2086"/>
      <c r="GG2086"/>
    </row>
    <row r="2087" spans="1:189" x14ac:dyDescent="0.3">
      <c r="A2087" s="18" t="s">
        <v>564</v>
      </c>
      <c r="B2087" s="29">
        <v>183.84000000000003</v>
      </c>
      <c r="C2087" s="29">
        <v>1</v>
      </c>
      <c r="D2087" s="29"/>
      <c r="E2087" s="29"/>
      <c r="F2087" s="29">
        <v>183.84000000000003</v>
      </c>
      <c r="G2087" s="29">
        <v>1</v>
      </c>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c r="DY2087"/>
      <c r="DZ2087"/>
      <c r="EA2087"/>
      <c r="EB2087"/>
      <c r="EC2087"/>
      <c r="ED2087"/>
      <c r="EE2087"/>
      <c r="EF2087"/>
      <c r="EG2087"/>
      <c r="EH2087"/>
      <c r="EI2087"/>
      <c r="EJ2087"/>
      <c r="EK2087"/>
      <c r="EL2087"/>
      <c r="EM2087"/>
      <c r="EN2087"/>
      <c r="EO2087"/>
      <c r="EP2087"/>
      <c r="EQ2087"/>
      <c r="ER2087"/>
      <c r="ES2087"/>
      <c r="ET2087"/>
      <c r="EU2087"/>
      <c r="EV2087"/>
      <c r="EW2087"/>
      <c r="EX2087"/>
      <c r="EY2087"/>
      <c r="EZ2087"/>
      <c r="FA2087"/>
      <c r="FB2087"/>
      <c r="FC2087"/>
      <c r="FD2087"/>
      <c r="FE2087"/>
      <c r="FF2087"/>
      <c r="FG2087"/>
      <c r="FH2087"/>
      <c r="FI2087"/>
      <c r="FJ2087"/>
      <c r="FK2087"/>
      <c r="FL2087"/>
      <c r="FM2087"/>
      <c r="FN2087"/>
      <c r="FO2087"/>
      <c r="FP2087"/>
      <c r="FQ2087"/>
      <c r="FR2087"/>
      <c r="FS2087"/>
      <c r="FT2087"/>
      <c r="FU2087"/>
      <c r="FV2087"/>
      <c r="FW2087"/>
      <c r="FX2087"/>
      <c r="FY2087"/>
      <c r="FZ2087"/>
      <c r="GA2087"/>
      <c r="GB2087"/>
      <c r="GC2087"/>
      <c r="GD2087"/>
      <c r="GE2087"/>
      <c r="GF2087"/>
      <c r="GG2087"/>
    </row>
    <row r="2088" spans="1:189" x14ac:dyDescent="0.3">
      <c r="A2088" s="18" t="s">
        <v>6496</v>
      </c>
      <c r="B2088" s="29">
        <v>183.84000000000003</v>
      </c>
      <c r="C2088" s="29">
        <v>1</v>
      </c>
      <c r="D2088" s="29"/>
      <c r="E2088" s="29"/>
      <c r="F2088" s="29">
        <v>183.84000000000003</v>
      </c>
      <c r="G2088" s="29">
        <v>1</v>
      </c>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c r="DY2088"/>
      <c r="DZ2088"/>
      <c r="EA2088"/>
      <c r="EB2088"/>
      <c r="EC2088"/>
      <c r="ED2088"/>
      <c r="EE2088"/>
      <c r="EF2088"/>
      <c r="EG2088"/>
      <c r="EH2088"/>
      <c r="EI2088"/>
      <c r="EJ2088"/>
      <c r="EK2088"/>
      <c r="EL2088"/>
      <c r="EM2088"/>
      <c r="EN2088"/>
      <c r="EO2088"/>
      <c r="EP2088"/>
      <c r="EQ2088"/>
      <c r="ER2088"/>
      <c r="ES2088"/>
      <c r="ET2088"/>
      <c r="EU2088"/>
      <c r="EV2088"/>
      <c r="EW2088"/>
      <c r="EX2088"/>
      <c r="EY2088"/>
      <c r="EZ2088"/>
      <c r="FA2088"/>
      <c r="FB2088"/>
      <c r="FC2088"/>
      <c r="FD2088"/>
      <c r="FE2088"/>
      <c r="FF2088"/>
      <c r="FG2088"/>
      <c r="FH2088"/>
      <c r="FI2088"/>
      <c r="FJ2088"/>
      <c r="FK2088"/>
      <c r="FL2088"/>
      <c r="FM2088"/>
      <c r="FN2088"/>
      <c r="FO2088"/>
      <c r="FP2088"/>
      <c r="FQ2088"/>
      <c r="FR2088"/>
      <c r="FS2088"/>
      <c r="FT2088"/>
      <c r="FU2088"/>
      <c r="FV2088"/>
      <c r="FW2088"/>
      <c r="FX2088"/>
      <c r="FY2088"/>
      <c r="FZ2088"/>
      <c r="GA2088"/>
      <c r="GB2088"/>
      <c r="GC2088"/>
      <c r="GD2088"/>
      <c r="GE2088"/>
      <c r="GF2088"/>
      <c r="GG2088"/>
    </row>
    <row r="2089" spans="1:189" x14ac:dyDescent="0.3">
      <c r="A2089" s="18" t="s">
        <v>6490</v>
      </c>
      <c r="B2089" s="29">
        <v>183.84000000000003</v>
      </c>
      <c r="C2089" s="29">
        <v>1</v>
      </c>
      <c r="D2089" s="29"/>
      <c r="E2089" s="29"/>
      <c r="F2089" s="29">
        <v>183.84000000000003</v>
      </c>
      <c r="G2089" s="29">
        <v>1</v>
      </c>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c r="DY2089"/>
      <c r="DZ2089"/>
      <c r="EA2089"/>
      <c r="EB2089"/>
      <c r="EC2089"/>
      <c r="ED2089"/>
      <c r="EE2089"/>
      <c r="EF2089"/>
      <c r="EG2089"/>
      <c r="EH2089"/>
      <c r="EI2089"/>
      <c r="EJ2089"/>
      <c r="EK2089"/>
      <c r="EL2089"/>
      <c r="EM2089"/>
      <c r="EN2089"/>
      <c r="EO2089"/>
      <c r="EP2089"/>
      <c r="EQ2089"/>
      <c r="ER2089"/>
      <c r="ES2089"/>
      <c r="ET2089"/>
      <c r="EU2089"/>
      <c r="EV2089"/>
      <c r="EW2089"/>
      <c r="EX2089"/>
      <c r="EY2089"/>
      <c r="EZ2089"/>
      <c r="FA2089"/>
      <c r="FB2089"/>
      <c r="FC2089"/>
      <c r="FD2089"/>
      <c r="FE2089"/>
      <c r="FF2089"/>
      <c r="FG2089"/>
      <c r="FH2089"/>
      <c r="FI2089"/>
      <c r="FJ2089"/>
      <c r="FK2089"/>
      <c r="FL2089"/>
      <c r="FM2089"/>
      <c r="FN2089"/>
      <c r="FO2089"/>
      <c r="FP2089"/>
      <c r="FQ2089"/>
      <c r="FR2089"/>
      <c r="FS2089"/>
      <c r="FT2089"/>
      <c r="FU2089"/>
      <c r="FV2089"/>
      <c r="FW2089"/>
      <c r="FX2089"/>
      <c r="FY2089"/>
      <c r="FZ2089"/>
      <c r="GA2089"/>
      <c r="GB2089"/>
      <c r="GC2089"/>
      <c r="GD2089"/>
      <c r="GE2089"/>
      <c r="GF2089"/>
      <c r="GG2089"/>
    </row>
    <row r="2090" spans="1:189" x14ac:dyDescent="0.3">
      <c r="A2090" s="18" t="s">
        <v>297</v>
      </c>
      <c r="B2090" s="29"/>
      <c r="C2090" s="29"/>
      <c r="D2090" s="29">
        <v>183.84000000000003</v>
      </c>
      <c r="E2090" s="29">
        <v>1</v>
      </c>
      <c r="F2090" s="29">
        <v>183.84000000000003</v>
      </c>
      <c r="G2090" s="29">
        <v>1</v>
      </c>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c r="DY2090"/>
      <c r="DZ2090"/>
      <c r="EA2090"/>
      <c r="EB2090"/>
      <c r="EC2090"/>
      <c r="ED2090"/>
      <c r="EE2090"/>
      <c r="EF2090"/>
      <c r="EG2090"/>
      <c r="EH2090"/>
      <c r="EI2090"/>
      <c r="EJ2090"/>
      <c r="EK2090"/>
      <c r="EL2090"/>
      <c r="EM2090"/>
      <c r="EN2090"/>
      <c r="EO2090"/>
      <c r="EP2090"/>
      <c r="EQ2090"/>
      <c r="ER2090"/>
      <c r="ES2090"/>
      <c r="ET2090"/>
      <c r="EU2090"/>
      <c r="EV2090"/>
      <c r="EW2090"/>
      <c r="EX2090"/>
      <c r="EY2090"/>
      <c r="EZ2090"/>
      <c r="FA2090"/>
      <c r="FB2090"/>
      <c r="FC2090"/>
      <c r="FD2090"/>
      <c r="FE2090"/>
      <c r="FF2090"/>
      <c r="FG2090"/>
      <c r="FH2090"/>
      <c r="FI2090"/>
      <c r="FJ2090"/>
      <c r="FK2090"/>
      <c r="FL2090"/>
      <c r="FM2090"/>
      <c r="FN2090"/>
      <c r="FO2090"/>
      <c r="FP2090"/>
      <c r="FQ2090"/>
      <c r="FR2090"/>
      <c r="FS2090"/>
      <c r="FT2090"/>
      <c r="FU2090"/>
      <c r="FV2090"/>
      <c r="FW2090"/>
      <c r="FX2090"/>
      <c r="FY2090"/>
      <c r="FZ2090"/>
      <c r="GA2090"/>
      <c r="GB2090"/>
      <c r="GC2090"/>
      <c r="GD2090"/>
      <c r="GE2090"/>
      <c r="GF2090"/>
      <c r="GG2090"/>
    </row>
    <row r="2091" spans="1:189" x14ac:dyDescent="0.3">
      <c r="A2091" s="18" t="s">
        <v>6474</v>
      </c>
      <c r="B2091" s="29">
        <v>183.84000000000003</v>
      </c>
      <c r="C2091" s="29">
        <v>1</v>
      </c>
      <c r="D2091" s="29"/>
      <c r="E2091" s="29"/>
      <c r="F2091" s="29">
        <v>183.84000000000003</v>
      </c>
      <c r="G2091" s="29">
        <v>1</v>
      </c>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c r="DY2091"/>
      <c r="DZ2091"/>
      <c r="EA2091"/>
      <c r="EB2091"/>
      <c r="EC2091"/>
      <c r="ED2091"/>
      <c r="EE2091"/>
      <c r="EF2091"/>
      <c r="EG2091"/>
      <c r="EH2091"/>
      <c r="EI2091"/>
      <c r="EJ2091"/>
      <c r="EK2091"/>
      <c r="EL2091"/>
      <c r="EM2091"/>
      <c r="EN2091"/>
      <c r="EO2091"/>
      <c r="EP2091"/>
      <c r="EQ2091"/>
      <c r="ER2091"/>
      <c r="ES2091"/>
      <c r="ET2091"/>
      <c r="EU2091"/>
      <c r="EV2091"/>
      <c r="EW2091"/>
      <c r="EX2091"/>
      <c r="EY2091"/>
      <c r="EZ2091"/>
      <c r="FA2091"/>
      <c r="FB2091"/>
      <c r="FC2091"/>
      <c r="FD2091"/>
      <c r="FE2091"/>
      <c r="FF2091"/>
      <c r="FG2091"/>
      <c r="FH2091"/>
      <c r="FI2091"/>
      <c r="FJ2091"/>
      <c r="FK2091"/>
      <c r="FL2091"/>
      <c r="FM2091"/>
      <c r="FN2091"/>
      <c r="FO2091"/>
      <c r="FP2091"/>
      <c r="FQ2091"/>
      <c r="FR2091"/>
      <c r="FS2091"/>
      <c r="FT2091"/>
      <c r="FU2091"/>
      <c r="FV2091"/>
      <c r="FW2091"/>
      <c r="FX2091"/>
      <c r="FY2091"/>
      <c r="FZ2091"/>
      <c r="GA2091"/>
      <c r="GB2091"/>
      <c r="GC2091"/>
      <c r="GD2091"/>
      <c r="GE2091"/>
      <c r="GF2091"/>
      <c r="GG2091"/>
    </row>
    <row r="2092" spans="1:189" x14ac:dyDescent="0.3">
      <c r="A2092" s="18" t="s">
        <v>258</v>
      </c>
      <c r="B2092" s="29"/>
      <c r="C2092" s="29"/>
      <c r="D2092" s="29">
        <v>183.84000000000003</v>
      </c>
      <c r="E2092" s="29">
        <v>1</v>
      </c>
      <c r="F2092" s="29">
        <v>183.84000000000003</v>
      </c>
      <c r="G2092" s="29">
        <v>1</v>
      </c>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c r="DY2092"/>
      <c r="DZ2092"/>
      <c r="EA2092"/>
      <c r="EB2092"/>
      <c r="EC2092"/>
      <c r="ED2092"/>
      <c r="EE2092"/>
      <c r="EF2092"/>
      <c r="EG2092"/>
      <c r="EH2092"/>
      <c r="EI2092"/>
      <c r="EJ2092"/>
      <c r="EK2092"/>
      <c r="EL2092"/>
      <c r="EM2092"/>
      <c r="EN2092"/>
      <c r="EO2092"/>
      <c r="EP2092"/>
      <c r="EQ2092"/>
      <c r="ER2092"/>
      <c r="ES2092"/>
      <c r="ET2092"/>
      <c r="EU2092"/>
      <c r="EV2092"/>
      <c r="EW2092"/>
      <c r="EX2092"/>
      <c r="EY2092"/>
      <c r="EZ2092"/>
      <c r="FA2092"/>
      <c r="FB2092"/>
      <c r="FC2092"/>
      <c r="FD2092"/>
      <c r="FE2092"/>
      <c r="FF2092"/>
      <c r="FG2092"/>
      <c r="FH2092"/>
      <c r="FI2092"/>
      <c r="FJ2092"/>
      <c r="FK2092"/>
      <c r="FL2092"/>
      <c r="FM2092"/>
      <c r="FN2092"/>
      <c r="FO2092"/>
      <c r="FP2092"/>
      <c r="FQ2092"/>
      <c r="FR2092"/>
      <c r="FS2092"/>
      <c r="FT2092"/>
      <c r="FU2092"/>
      <c r="FV2092"/>
      <c r="FW2092"/>
      <c r="FX2092"/>
      <c r="FY2092"/>
      <c r="FZ2092"/>
      <c r="GA2092"/>
      <c r="GB2092"/>
      <c r="GC2092"/>
      <c r="GD2092"/>
      <c r="GE2092"/>
      <c r="GF2092"/>
      <c r="GG2092"/>
    </row>
    <row r="2093" spans="1:189" x14ac:dyDescent="0.3">
      <c r="A2093" s="18" t="s">
        <v>110</v>
      </c>
      <c r="B2093" s="29"/>
      <c r="C2093" s="29"/>
      <c r="D2093" s="29">
        <v>183.84000000000003</v>
      </c>
      <c r="E2093" s="29">
        <v>1</v>
      </c>
      <c r="F2093" s="29">
        <v>183.84000000000003</v>
      </c>
      <c r="G2093" s="29">
        <v>1</v>
      </c>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c r="DY2093"/>
      <c r="DZ2093"/>
      <c r="EA2093"/>
      <c r="EB2093"/>
      <c r="EC2093"/>
      <c r="ED2093"/>
      <c r="EE2093"/>
      <c r="EF2093"/>
      <c r="EG2093"/>
      <c r="EH2093"/>
      <c r="EI2093"/>
      <c r="EJ2093"/>
      <c r="EK2093"/>
      <c r="EL2093"/>
      <c r="EM2093"/>
      <c r="EN2093"/>
      <c r="EO2093"/>
      <c r="EP2093"/>
      <c r="EQ2093"/>
      <c r="ER2093"/>
      <c r="ES2093"/>
      <c r="ET2093"/>
      <c r="EU2093"/>
      <c r="EV2093"/>
      <c r="EW2093"/>
      <c r="EX2093"/>
      <c r="EY2093"/>
      <c r="EZ2093"/>
      <c r="FA2093"/>
      <c r="FB2093"/>
      <c r="FC2093"/>
      <c r="FD2093"/>
      <c r="FE2093"/>
      <c r="FF2093"/>
      <c r="FG2093"/>
      <c r="FH2093"/>
      <c r="FI2093"/>
      <c r="FJ2093"/>
      <c r="FK2093"/>
      <c r="FL2093"/>
      <c r="FM2093"/>
      <c r="FN2093"/>
      <c r="FO2093"/>
      <c r="FP2093"/>
      <c r="FQ2093"/>
      <c r="FR2093"/>
      <c r="FS2093"/>
      <c r="FT2093"/>
      <c r="FU2093"/>
      <c r="FV2093"/>
      <c r="FW2093"/>
      <c r="FX2093"/>
      <c r="FY2093"/>
      <c r="FZ2093"/>
      <c r="GA2093"/>
      <c r="GB2093"/>
      <c r="GC2093"/>
      <c r="GD2093"/>
      <c r="GE2093"/>
      <c r="GF2093"/>
      <c r="GG2093"/>
    </row>
    <row r="2094" spans="1:189" x14ac:dyDescent="0.3">
      <c r="A2094" s="18" t="s">
        <v>260</v>
      </c>
      <c r="B2094" s="29"/>
      <c r="C2094" s="29"/>
      <c r="D2094" s="29">
        <v>183.84000000000003</v>
      </c>
      <c r="E2094" s="29">
        <v>1</v>
      </c>
      <c r="F2094" s="29">
        <v>183.84000000000003</v>
      </c>
      <c r="G2094" s="29">
        <v>1</v>
      </c>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c r="DY2094"/>
      <c r="DZ2094"/>
      <c r="EA2094"/>
      <c r="EB2094"/>
      <c r="EC2094"/>
      <c r="ED2094"/>
      <c r="EE2094"/>
      <c r="EF2094"/>
      <c r="EG2094"/>
      <c r="EH2094"/>
      <c r="EI2094"/>
      <c r="EJ2094"/>
      <c r="EK2094"/>
      <c r="EL2094"/>
      <c r="EM2094"/>
      <c r="EN2094"/>
      <c r="EO2094"/>
      <c r="EP2094"/>
      <c r="EQ2094"/>
      <c r="ER2094"/>
      <c r="ES2094"/>
      <c r="ET2094"/>
      <c r="EU2094"/>
      <c r="EV2094"/>
      <c r="EW2094"/>
      <c r="EX2094"/>
      <c r="EY2094"/>
      <c r="EZ2094"/>
      <c r="FA2094"/>
      <c r="FB2094"/>
      <c r="FC2094"/>
      <c r="FD2094"/>
      <c r="FE2094"/>
      <c r="FF2094"/>
      <c r="FG2094"/>
      <c r="FH2094"/>
      <c r="FI2094"/>
      <c r="FJ2094"/>
      <c r="FK2094"/>
      <c r="FL2094"/>
      <c r="FM2094"/>
      <c r="FN2094"/>
      <c r="FO2094"/>
      <c r="FP2094"/>
      <c r="FQ2094"/>
      <c r="FR2094"/>
      <c r="FS2094"/>
      <c r="FT2094"/>
      <c r="FU2094"/>
      <c r="FV2094"/>
      <c r="FW2094"/>
      <c r="FX2094"/>
      <c r="FY2094"/>
      <c r="FZ2094"/>
      <c r="GA2094"/>
      <c r="GB2094"/>
      <c r="GC2094"/>
      <c r="GD2094"/>
      <c r="GE2094"/>
      <c r="GF2094"/>
      <c r="GG2094"/>
    </row>
    <row r="2095" spans="1:189" x14ac:dyDescent="0.3">
      <c r="A2095" s="18" t="s">
        <v>6472</v>
      </c>
      <c r="B2095" s="29">
        <v>183.84000000000003</v>
      </c>
      <c r="C2095" s="29">
        <v>1</v>
      </c>
      <c r="D2095" s="29"/>
      <c r="E2095" s="29"/>
      <c r="F2095" s="29">
        <v>183.84000000000003</v>
      </c>
      <c r="G2095" s="29">
        <v>1</v>
      </c>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c r="DY2095"/>
      <c r="DZ2095"/>
      <c r="EA2095"/>
      <c r="EB2095"/>
      <c r="EC2095"/>
      <c r="ED2095"/>
      <c r="EE2095"/>
      <c r="EF2095"/>
      <c r="EG2095"/>
      <c r="EH2095"/>
      <c r="EI2095"/>
      <c r="EJ2095"/>
      <c r="EK2095"/>
      <c r="EL2095"/>
      <c r="EM2095"/>
      <c r="EN2095"/>
      <c r="EO2095"/>
      <c r="EP2095"/>
      <c r="EQ2095"/>
      <c r="ER2095"/>
      <c r="ES2095"/>
      <c r="ET2095"/>
      <c r="EU2095"/>
      <c r="EV2095"/>
      <c r="EW2095"/>
      <c r="EX2095"/>
      <c r="EY2095"/>
      <c r="EZ2095"/>
      <c r="FA2095"/>
      <c r="FB2095"/>
      <c r="FC2095"/>
      <c r="FD2095"/>
      <c r="FE2095"/>
      <c r="FF2095"/>
      <c r="FG2095"/>
      <c r="FH2095"/>
      <c r="FI2095"/>
      <c r="FJ2095"/>
      <c r="FK2095"/>
      <c r="FL2095"/>
      <c r="FM2095"/>
      <c r="FN2095"/>
      <c r="FO2095"/>
      <c r="FP2095"/>
      <c r="FQ2095"/>
      <c r="FR2095"/>
      <c r="FS2095"/>
      <c r="FT2095"/>
      <c r="FU2095"/>
      <c r="FV2095"/>
      <c r="FW2095"/>
      <c r="FX2095"/>
      <c r="FY2095"/>
      <c r="FZ2095"/>
      <c r="GA2095"/>
      <c r="GB2095"/>
      <c r="GC2095"/>
      <c r="GD2095"/>
      <c r="GE2095"/>
      <c r="GF2095"/>
      <c r="GG2095"/>
    </row>
    <row r="2096" spans="1:189" x14ac:dyDescent="0.3">
      <c r="A2096" s="18" t="s">
        <v>6561</v>
      </c>
      <c r="B2096" s="29">
        <v>183.84000000000003</v>
      </c>
      <c r="C2096" s="29">
        <v>1</v>
      </c>
      <c r="D2096" s="29"/>
      <c r="E2096" s="29"/>
      <c r="F2096" s="29">
        <v>183.84000000000003</v>
      </c>
      <c r="G2096" s="29">
        <v>1</v>
      </c>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c r="DY2096"/>
      <c r="DZ2096"/>
      <c r="EA2096"/>
      <c r="EB2096"/>
      <c r="EC2096"/>
      <c r="ED2096"/>
      <c r="EE2096"/>
      <c r="EF2096"/>
      <c r="EG2096"/>
      <c r="EH2096"/>
      <c r="EI2096"/>
      <c r="EJ2096"/>
      <c r="EK2096"/>
      <c r="EL2096"/>
      <c r="EM2096"/>
      <c r="EN2096"/>
      <c r="EO2096"/>
      <c r="EP2096"/>
      <c r="EQ2096"/>
      <c r="ER2096"/>
      <c r="ES2096"/>
      <c r="ET2096"/>
      <c r="EU2096"/>
      <c r="EV2096"/>
      <c r="EW2096"/>
      <c r="EX2096"/>
      <c r="EY2096"/>
      <c r="EZ2096"/>
      <c r="FA2096"/>
      <c r="FB2096"/>
      <c r="FC2096"/>
      <c r="FD2096"/>
      <c r="FE2096"/>
      <c r="FF2096"/>
      <c r="FG2096"/>
      <c r="FH2096"/>
      <c r="FI2096"/>
      <c r="FJ2096"/>
      <c r="FK2096"/>
      <c r="FL2096"/>
      <c r="FM2096"/>
      <c r="FN2096"/>
      <c r="FO2096"/>
      <c r="FP2096"/>
      <c r="FQ2096"/>
      <c r="FR2096"/>
      <c r="FS2096"/>
      <c r="FT2096"/>
      <c r="FU2096"/>
      <c r="FV2096"/>
      <c r="FW2096"/>
      <c r="FX2096"/>
      <c r="FY2096"/>
      <c r="FZ2096"/>
      <c r="GA2096"/>
      <c r="GB2096"/>
      <c r="GC2096"/>
      <c r="GD2096"/>
      <c r="GE2096"/>
      <c r="GF2096"/>
      <c r="GG2096"/>
    </row>
    <row r="2097" spans="1:189" x14ac:dyDescent="0.3">
      <c r="A2097" s="18" t="s">
        <v>823</v>
      </c>
      <c r="B2097" s="29">
        <v>183.50000000000003</v>
      </c>
      <c r="C2097" s="29">
        <v>1</v>
      </c>
      <c r="D2097" s="29"/>
      <c r="E2097" s="29"/>
      <c r="F2097" s="29">
        <v>183.50000000000003</v>
      </c>
      <c r="G2097" s="29">
        <v>1</v>
      </c>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c r="DY2097"/>
      <c r="DZ2097"/>
      <c r="EA2097"/>
      <c r="EB2097"/>
      <c r="EC2097"/>
      <c r="ED2097"/>
      <c r="EE2097"/>
      <c r="EF2097"/>
      <c r="EG2097"/>
      <c r="EH2097"/>
      <c r="EI2097"/>
      <c r="EJ2097"/>
      <c r="EK2097"/>
      <c r="EL2097"/>
      <c r="EM2097"/>
      <c r="EN2097"/>
      <c r="EO2097"/>
      <c r="EP2097"/>
      <c r="EQ2097"/>
      <c r="ER2097"/>
      <c r="ES2097"/>
      <c r="ET2097"/>
      <c r="EU2097"/>
      <c r="EV2097"/>
      <c r="EW2097"/>
      <c r="EX2097"/>
      <c r="EY2097"/>
      <c r="EZ2097"/>
      <c r="FA2097"/>
      <c r="FB2097"/>
      <c r="FC2097"/>
      <c r="FD2097"/>
      <c r="FE2097"/>
      <c r="FF2097"/>
      <c r="FG2097"/>
      <c r="FH2097"/>
      <c r="FI2097"/>
      <c r="FJ2097"/>
      <c r="FK2097"/>
      <c r="FL2097"/>
      <c r="FM2097"/>
      <c r="FN2097"/>
      <c r="FO2097"/>
      <c r="FP2097"/>
      <c r="FQ2097"/>
      <c r="FR2097"/>
      <c r="FS2097"/>
      <c r="FT2097"/>
      <c r="FU2097"/>
      <c r="FV2097"/>
      <c r="FW2097"/>
      <c r="FX2097"/>
      <c r="FY2097"/>
      <c r="FZ2097"/>
      <c r="GA2097"/>
      <c r="GB2097"/>
      <c r="GC2097"/>
      <c r="GD2097"/>
      <c r="GE2097"/>
      <c r="GF2097"/>
      <c r="GG2097"/>
    </row>
    <row r="2098" spans="1:189" x14ac:dyDescent="0.3">
      <c r="A2098" s="18" t="s">
        <v>536</v>
      </c>
      <c r="B2098" s="29">
        <v>183.50000000000003</v>
      </c>
      <c r="C2098" s="29">
        <v>1</v>
      </c>
      <c r="D2098" s="29"/>
      <c r="E2098" s="29"/>
      <c r="F2098" s="29">
        <v>183.50000000000003</v>
      </c>
      <c r="G2098" s="29">
        <v>1</v>
      </c>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c r="DY2098"/>
      <c r="DZ2098"/>
      <c r="EA2098"/>
      <c r="EB2098"/>
      <c r="EC2098"/>
      <c r="ED2098"/>
      <c r="EE2098"/>
      <c r="EF2098"/>
      <c r="EG2098"/>
      <c r="EH2098"/>
      <c r="EI2098"/>
      <c r="EJ2098"/>
      <c r="EK2098"/>
      <c r="EL2098"/>
      <c r="EM2098"/>
      <c r="EN2098"/>
      <c r="EO2098"/>
      <c r="EP2098"/>
      <c r="EQ2098"/>
      <c r="ER2098"/>
      <c r="ES2098"/>
      <c r="ET2098"/>
      <c r="EU2098"/>
      <c r="EV2098"/>
      <c r="EW2098"/>
      <c r="EX2098"/>
      <c r="EY2098"/>
      <c r="EZ2098"/>
      <c r="FA2098"/>
      <c r="FB2098"/>
      <c r="FC2098"/>
      <c r="FD2098"/>
      <c r="FE2098"/>
      <c r="FF2098"/>
      <c r="FG2098"/>
      <c r="FH2098"/>
      <c r="FI2098"/>
      <c r="FJ2098"/>
      <c r="FK2098"/>
      <c r="FL2098"/>
      <c r="FM2098"/>
      <c r="FN2098"/>
      <c r="FO2098"/>
      <c r="FP2098"/>
      <c r="FQ2098"/>
      <c r="FR2098"/>
      <c r="FS2098"/>
      <c r="FT2098"/>
      <c r="FU2098"/>
      <c r="FV2098"/>
      <c r="FW2098"/>
      <c r="FX2098"/>
      <c r="FY2098"/>
      <c r="FZ2098"/>
      <c r="GA2098"/>
      <c r="GB2098"/>
      <c r="GC2098"/>
      <c r="GD2098"/>
      <c r="GE2098"/>
      <c r="GF2098"/>
      <c r="GG2098"/>
    </row>
    <row r="2099" spans="1:189" x14ac:dyDescent="0.3">
      <c r="A2099" s="18" t="s">
        <v>4727</v>
      </c>
      <c r="B2099" s="29"/>
      <c r="C2099" s="29"/>
      <c r="D2099" s="29">
        <v>183.12</v>
      </c>
      <c r="E2099" s="29">
        <v>1</v>
      </c>
      <c r="F2099" s="29">
        <v>183.12</v>
      </c>
      <c r="G2099" s="29">
        <v>1</v>
      </c>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c r="DY2099"/>
      <c r="DZ2099"/>
      <c r="EA2099"/>
      <c r="EB2099"/>
      <c r="EC2099"/>
      <c r="ED2099"/>
      <c r="EE2099"/>
      <c r="EF2099"/>
      <c r="EG2099"/>
      <c r="EH2099"/>
      <c r="EI2099"/>
      <c r="EJ2099"/>
      <c r="EK2099"/>
      <c r="EL2099"/>
      <c r="EM2099"/>
      <c r="EN2099"/>
      <c r="EO2099"/>
      <c r="EP2099"/>
      <c r="EQ2099"/>
      <c r="ER2099"/>
      <c r="ES2099"/>
      <c r="ET2099"/>
      <c r="EU2099"/>
      <c r="EV2099"/>
      <c r="EW2099"/>
      <c r="EX2099"/>
      <c r="EY2099"/>
      <c r="EZ2099"/>
      <c r="FA2099"/>
      <c r="FB2099"/>
      <c r="FC2099"/>
      <c r="FD2099"/>
      <c r="FE2099"/>
      <c r="FF2099"/>
      <c r="FG2099"/>
      <c r="FH2099"/>
      <c r="FI2099"/>
      <c r="FJ2099"/>
      <c r="FK2099"/>
      <c r="FL2099"/>
      <c r="FM2099"/>
      <c r="FN2099"/>
      <c r="FO2099"/>
      <c r="FP2099"/>
      <c r="FQ2099"/>
      <c r="FR2099"/>
      <c r="FS2099"/>
      <c r="FT2099"/>
      <c r="FU2099"/>
      <c r="FV2099"/>
      <c r="FW2099"/>
      <c r="FX2099"/>
      <c r="FY2099"/>
      <c r="FZ2099"/>
      <c r="GA2099"/>
      <c r="GB2099"/>
      <c r="GC2099"/>
      <c r="GD2099"/>
      <c r="GE2099"/>
      <c r="GF2099"/>
      <c r="GG2099"/>
    </row>
    <row r="2100" spans="1:189" x14ac:dyDescent="0.3">
      <c r="A2100" s="18" t="s">
        <v>4583</v>
      </c>
      <c r="B2100" s="29"/>
      <c r="C2100" s="29"/>
      <c r="D2100" s="29">
        <v>183.12</v>
      </c>
      <c r="E2100" s="29">
        <v>1</v>
      </c>
      <c r="F2100" s="29">
        <v>183.12</v>
      </c>
      <c r="G2100" s="29">
        <v>1</v>
      </c>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c r="DY2100"/>
      <c r="DZ2100"/>
      <c r="EA2100"/>
      <c r="EB2100"/>
      <c r="EC2100"/>
      <c r="ED2100"/>
      <c r="EE2100"/>
      <c r="EF2100"/>
      <c r="EG2100"/>
      <c r="EH2100"/>
      <c r="EI2100"/>
      <c r="EJ2100"/>
      <c r="EK2100"/>
      <c r="EL2100"/>
      <c r="EM2100"/>
      <c r="EN2100"/>
      <c r="EO2100"/>
      <c r="EP2100"/>
      <c r="EQ2100"/>
      <c r="ER2100"/>
      <c r="ES2100"/>
      <c r="ET2100"/>
      <c r="EU2100"/>
      <c r="EV2100"/>
      <c r="EW2100"/>
      <c r="EX2100"/>
      <c r="EY2100"/>
      <c r="EZ2100"/>
      <c r="FA2100"/>
      <c r="FB2100"/>
      <c r="FC2100"/>
      <c r="FD2100"/>
      <c r="FE2100"/>
      <c r="FF2100"/>
      <c r="FG2100"/>
      <c r="FH2100"/>
      <c r="FI2100"/>
      <c r="FJ2100"/>
      <c r="FK2100"/>
      <c r="FL2100"/>
      <c r="FM2100"/>
      <c r="FN2100"/>
      <c r="FO2100"/>
      <c r="FP2100"/>
      <c r="FQ2100"/>
      <c r="FR2100"/>
      <c r="FS2100"/>
      <c r="FT2100"/>
      <c r="FU2100"/>
      <c r="FV2100"/>
      <c r="FW2100"/>
      <c r="FX2100"/>
      <c r="FY2100"/>
      <c r="FZ2100"/>
      <c r="GA2100"/>
      <c r="GB2100"/>
      <c r="GC2100"/>
      <c r="GD2100"/>
      <c r="GE2100"/>
      <c r="GF2100"/>
      <c r="GG2100"/>
    </row>
    <row r="2101" spans="1:189" x14ac:dyDescent="0.3">
      <c r="A2101" s="18" t="s">
        <v>4569</v>
      </c>
      <c r="B2101" s="29"/>
      <c r="C2101" s="29"/>
      <c r="D2101" s="29">
        <v>183.12</v>
      </c>
      <c r="E2101" s="29">
        <v>1</v>
      </c>
      <c r="F2101" s="29">
        <v>183.12</v>
      </c>
      <c r="G2101" s="29">
        <v>1</v>
      </c>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c r="DY2101"/>
      <c r="DZ2101"/>
      <c r="EA2101"/>
      <c r="EB2101"/>
      <c r="EC2101"/>
      <c r="ED2101"/>
      <c r="EE2101"/>
      <c r="EF2101"/>
      <c r="EG2101"/>
      <c r="EH2101"/>
      <c r="EI2101"/>
      <c r="EJ2101"/>
      <c r="EK2101"/>
      <c r="EL2101"/>
      <c r="EM2101"/>
      <c r="EN2101"/>
      <c r="EO2101"/>
      <c r="EP2101"/>
      <c r="EQ2101"/>
      <c r="ER2101"/>
      <c r="ES2101"/>
      <c r="ET2101"/>
      <c r="EU2101"/>
      <c r="EV2101"/>
      <c r="EW2101"/>
      <c r="EX2101"/>
      <c r="EY2101"/>
      <c r="EZ2101"/>
      <c r="FA2101"/>
      <c r="FB2101"/>
      <c r="FC2101"/>
      <c r="FD2101"/>
      <c r="FE2101"/>
      <c r="FF2101"/>
      <c r="FG2101"/>
      <c r="FH2101"/>
      <c r="FI2101"/>
      <c r="FJ2101"/>
      <c r="FK2101"/>
      <c r="FL2101"/>
      <c r="FM2101"/>
      <c r="FN2101"/>
      <c r="FO2101"/>
      <c r="FP2101"/>
      <c r="FQ2101"/>
      <c r="FR2101"/>
      <c r="FS2101"/>
      <c r="FT2101"/>
      <c r="FU2101"/>
      <c r="FV2101"/>
      <c r="FW2101"/>
      <c r="FX2101"/>
      <c r="FY2101"/>
      <c r="FZ2101"/>
      <c r="GA2101"/>
      <c r="GB2101"/>
      <c r="GC2101"/>
      <c r="GD2101"/>
      <c r="GE2101"/>
      <c r="GF2101"/>
      <c r="GG2101"/>
    </row>
    <row r="2102" spans="1:189" x14ac:dyDescent="0.3">
      <c r="A2102" s="18" t="s">
        <v>6212</v>
      </c>
      <c r="B2102" s="29"/>
      <c r="C2102" s="29"/>
      <c r="D2102" s="29">
        <v>183.12</v>
      </c>
      <c r="E2102" s="29">
        <v>1</v>
      </c>
      <c r="F2102" s="29">
        <v>183.12</v>
      </c>
      <c r="G2102" s="29">
        <v>1</v>
      </c>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c r="DY2102"/>
      <c r="DZ2102"/>
      <c r="EA2102"/>
      <c r="EB2102"/>
      <c r="EC2102"/>
      <c r="ED2102"/>
      <c r="EE2102"/>
      <c r="EF2102"/>
      <c r="EG2102"/>
      <c r="EH2102"/>
      <c r="EI2102"/>
      <c r="EJ2102"/>
      <c r="EK2102"/>
      <c r="EL2102"/>
      <c r="EM2102"/>
      <c r="EN2102"/>
      <c r="EO2102"/>
      <c r="EP2102"/>
      <c r="EQ2102"/>
      <c r="ER2102"/>
      <c r="ES2102"/>
      <c r="ET2102"/>
      <c r="EU2102"/>
      <c r="EV2102"/>
      <c r="EW2102"/>
      <c r="EX2102"/>
      <c r="EY2102"/>
      <c r="EZ2102"/>
      <c r="FA2102"/>
      <c r="FB2102"/>
      <c r="FC2102"/>
      <c r="FD2102"/>
      <c r="FE2102"/>
      <c r="FF2102"/>
      <c r="FG2102"/>
      <c r="FH2102"/>
      <c r="FI2102"/>
      <c r="FJ2102"/>
      <c r="FK2102"/>
      <c r="FL2102"/>
      <c r="FM2102"/>
      <c r="FN2102"/>
      <c r="FO2102"/>
      <c r="FP2102"/>
      <c r="FQ2102"/>
      <c r="FR2102"/>
      <c r="FS2102"/>
      <c r="FT2102"/>
      <c r="FU2102"/>
      <c r="FV2102"/>
      <c r="FW2102"/>
      <c r="FX2102"/>
      <c r="FY2102"/>
      <c r="FZ2102"/>
      <c r="GA2102"/>
      <c r="GB2102"/>
      <c r="GC2102"/>
      <c r="GD2102"/>
      <c r="GE2102"/>
      <c r="GF2102"/>
      <c r="GG2102"/>
    </row>
    <row r="2103" spans="1:189" x14ac:dyDescent="0.3">
      <c r="A2103" s="18" t="s">
        <v>4585</v>
      </c>
      <c r="B2103" s="29"/>
      <c r="C2103" s="29"/>
      <c r="D2103" s="29">
        <v>183.12</v>
      </c>
      <c r="E2103" s="29">
        <v>1</v>
      </c>
      <c r="F2103" s="29">
        <v>183.12</v>
      </c>
      <c r="G2103" s="29">
        <v>1</v>
      </c>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c r="DY2103"/>
      <c r="DZ2103"/>
      <c r="EA2103"/>
      <c r="EB2103"/>
      <c r="EC2103"/>
      <c r="ED2103"/>
      <c r="EE2103"/>
      <c r="EF2103"/>
      <c r="EG2103"/>
      <c r="EH2103"/>
      <c r="EI2103"/>
      <c r="EJ2103"/>
      <c r="EK2103"/>
      <c r="EL2103"/>
      <c r="EM2103"/>
      <c r="EN2103"/>
      <c r="EO2103"/>
      <c r="EP2103"/>
      <c r="EQ2103"/>
      <c r="ER2103"/>
      <c r="ES2103"/>
      <c r="ET2103"/>
      <c r="EU2103"/>
      <c r="EV2103"/>
      <c r="EW2103"/>
      <c r="EX2103"/>
      <c r="EY2103"/>
      <c r="EZ2103"/>
      <c r="FA2103"/>
      <c r="FB2103"/>
      <c r="FC2103"/>
      <c r="FD2103"/>
      <c r="FE2103"/>
      <c r="FF2103"/>
      <c r="FG2103"/>
      <c r="FH2103"/>
      <c r="FI2103"/>
      <c r="FJ2103"/>
      <c r="FK2103"/>
      <c r="FL2103"/>
      <c r="FM2103"/>
      <c r="FN2103"/>
      <c r="FO2103"/>
      <c r="FP2103"/>
      <c r="FQ2103"/>
      <c r="FR2103"/>
      <c r="FS2103"/>
      <c r="FT2103"/>
      <c r="FU2103"/>
      <c r="FV2103"/>
      <c r="FW2103"/>
      <c r="FX2103"/>
      <c r="FY2103"/>
      <c r="FZ2103"/>
      <c r="GA2103"/>
      <c r="GB2103"/>
      <c r="GC2103"/>
      <c r="GD2103"/>
      <c r="GE2103"/>
      <c r="GF2103"/>
      <c r="GG2103"/>
    </row>
    <row r="2104" spans="1:189" x14ac:dyDescent="0.3">
      <c r="A2104" s="18" t="s">
        <v>4633</v>
      </c>
      <c r="B2104" s="29"/>
      <c r="C2104" s="29"/>
      <c r="D2104" s="29">
        <v>183.12</v>
      </c>
      <c r="E2104" s="29">
        <v>1</v>
      </c>
      <c r="F2104" s="29">
        <v>183.12</v>
      </c>
      <c r="G2104" s="29">
        <v>1</v>
      </c>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c r="DY2104"/>
      <c r="DZ2104"/>
      <c r="EA2104"/>
      <c r="EB2104"/>
      <c r="EC2104"/>
      <c r="ED2104"/>
      <c r="EE2104"/>
      <c r="EF2104"/>
      <c r="EG2104"/>
      <c r="EH2104"/>
      <c r="EI2104"/>
      <c r="EJ2104"/>
      <c r="EK2104"/>
      <c r="EL2104"/>
      <c r="EM2104"/>
      <c r="EN2104"/>
      <c r="EO2104"/>
      <c r="EP2104"/>
      <c r="EQ2104"/>
      <c r="ER2104"/>
      <c r="ES2104"/>
      <c r="ET2104"/>
      <c r="EU2104"/>
      <c r="EV2104"/>
      <c r="EW2104"/>
      <c r="EX2104"/>
      <c r="EY2104"/>
      <c r="EZ2104"/>
      <c r="FA2104"/>
      <c r="FB2104"/>
      <c r="FC2104"/>
      <c r="FD2104"/>
      <c r="FE2104"/>
      <c r="FF2104"/>
      <c r="FG2104"/>
      <c r="FH2104"/>
      <c r="FI2104"/>
      <c r="FJ2104"/>
      <c r="FK2104"/>
      <c r="FL2104"/>
      <c r="FM2104"/>
      <c r="FN2104"/>
      <c r="FO2104"/>
      <c r="FP2104"/>
      <c r="FQ2104"/>
      <c r="FR2104"/>
      <c r="FS2104"/>
      <c r="FT2104"/>
      <c r="FU2104"/>
      <c r="FV2104"/>
      <c r="FW2104"/>
      <c r="FX2104"/>
      <c r="FY2104"/>
      <c r="FZ2104"/>
      <c r="GA2104"/>
      <c r="GB2104"/>
      <c r="GC2104"/>
      <c r="GD2104"/>
      <c r="GE2104"/>
      <c r="GF2104"/>
      <c r="GG2104"/>
    </row>
    <row r="2105" spans="1:189" x14ac:dyDescent="0.3">
      <c r="A2105" s="18" t="s">
        <v>4587</v>
      </c>
      <c r="B2105" s="29"/>
      <c r="C2105" s="29"/>
      <c r="D2105" s="29">
        <v>183.12</v>
      </c>
      <c r="E2105" s="29">
        <v>1</v>
      </c>
      <c r="F2105" s="29">
        <v>183.12</v>
      </c>
      <c r="G2105" s="29">
        <v>1</v>
      </c>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c r="DY2105"/>
      <c r="DZ2105"/>
      <c r="EA2105"/>
      <c r="EB2105"/>
      <c r="EC2105"/>
      <c r="ED2105"/>
      <c r="EE2105"/>
      <c r="EF2105"/>
      <c r="EG2105"/>
      <c r="EH2105"/>
      <c r="EI2105"/>
      <c r="EJ2105"/>
      <c r="EK2105"/>
      <c r="EL2105"/>
      <c r="EM2105"/>
      <c r="EN2105"/>
      <c r="EO2105"/>
      <c r="EP2105"/>
      <c r="EQ2105"/>
      <c r="ER2105"/>
      <c r="ES2105"/>
      <c r="ET2105"/>
      <c r="EU2105"/>
      <c r="EV2105"/>
      <c r="EW2105"/>
      <c r="EX2105"/>
      <c r="EY2105"/>
      <c r="EZ2105"/>
      <c r="FA2105"/>
      <c r="FB2105"/>
      <c r="FC2105"/>
      <c r="FD2105"/>
      <c r="FE2105"/>
      <c r="FF2105"/>
      <c r="FG2105"/>
      <c r="FH2105"/>
      <c r="FI2105"/>
      <c r="FJ2105"/>
      <c r="FK2105"/>
      <c r="FL2105"/>
      <c r="FM2105"/>
      <c r="FN2105"/>
      <c r="FO2105"/>
      <c r="FP2105"/>
      <c r="FQ2105"/>
      <c r="FR2105"/>
      <c r="FS2105"/>
      <c r="FT2105"/>
      <c r="FU2105"/>
      <c r="FV2105"/>
      <c r="FW2105"/>
      <c r="FX2105"/>
      <c r="FY2105"/>
      <c r="FZ2105"/>
      <c r="GA2105"/>
      <c r="GB2105"/>
      <c r="GC2105"/>
      <c r="GD2105"/>
      <c r="GE2105"/>
      <c r="GF2105"/>
      <c r="GG2105"/>
    </row>
    <row r="2106" spans="1:189" x14ac:dyDescent="0.3">
      <c r="A2106" s="18" t="s">
        <v>4507</v>
      </c>
      <c r="B2106" s="29"/>
      <c r="C2106" s="29"/>
      <c r="D2106" s="29">
        <v>183.12</v>
      </c>
      <c r="E2106" s="29">
        <v>1</v>
      </c>
      <c r="F2106" s="29">
        <v>183.12</v>
      </c>
      <c r="G2106" s="29">
        <v>1</v>
      </c>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c r="DY2106"/>
      <c r="DZ2106"/>
      <c r="EA2106"/>
      <c r="EB2106"/>
      <c r="EC2106"/>
      <c r="ED2106"/>
      <c r="EE2106"/>
      <c r="EF2106"/>
      <c r="EG2106"/>
      <c r="EH2106"/>
      <c r="EI2106"/>
      <c r="EJ2106"/>
      <c r="EK2106"/>
      <c r="EL2106"/>
      <c r="EM2106"/>
      <c r="EN2106"/>
      <c r="EO2106"/>
      <c r="EP2106"/>
      <c r="EQ2106"/>
      <c r="ER2106"/>
      <c r="ES2106"/>
      <c r="ET2106"/>
      <c r="EU2106"/>
      <c r="EV2106"/>
      <c r="EW2106"/>
      <c r="EX2106"/>
      <c r="EY2106"/>
      <c r="EZ2106"/>
      <c r="FA2106"/>
      <c r="FB2106"/>
      <c r="FC2106"/>
      <c r="FD2106"/>
      <c r="FE2106"/>
      <c r="FF2106"/>
      <c r="FG2106"/>
      <c r="FH2106"/>
      <c r="FI2106"/>
      <c r="FJ2106"/>
      <c r="FK2106"/>
      <c r="FL2106"/>
      <c r="FM2106"/>
      <c r="FN2106"/>
      <c r="FO2106"/>
      <c r="FP2106"/>
      <c r="FQ2106"/>
      <c r="FR2106"/>
      <c r="FS2106"/>
      <c r="FT2106"/>
      <c r="FU2106"/>
      <c r="FV2106"/>
      <c r="FW2106"/>
      <c r="FX2106"/>
      <c r="FY2106"/>
      <c r="FZ2106"/>
      <c r="GA2106"/>
      <c r="GB2106"/>
      <c r="GC2106"/>
      <c r="GD2106"/>
      <c r="GE2106"/>
      <c r="GF2106"/>
      <c r="GG2106"/>
    </row>
    <row r="2107" spans="1:189" x14ac:dyDescent="0.3">
      <c r="A2107" s="18" t="s">
        <v>6145</v>
      </c>
      <c r="B2107" s="29"/>
      <c r="C2107" s="29"/>
      <c r="D2107" s="29">
        <v>183.12</v>
      </c>
      <c r="E2107" s="29">
        <v>1</v>
      </c>
      <c r="F2107" s="29">
        <v>183.12</v>
      </c>
      <c r="G2107" s="29">
        <v>1</v>
      </c>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c r="DY2107"/>
      <c r="DZ2107"/>
      <c r="EA2107"/>
      <c r="EB2107"/>
      <c r="EC2107"/>
      <c r="ED2107"/>
      <c r="EE2107"/>
      <c r="EF2107"/>
      <c r="EG2107"/>
      <c r="EH2107"/>
      <c r="EI2107"/>
      <c r="EJ2107"/>
      <c r="EK2107"/>
      <c r="EL2107"/>
      <c r="EM2107"/>
      <c r="EN2107"/>
      <c r="EO2107"/>
      <c r="EP2107"/>
      <c r="EQ2107"/>
      <c r="ER2107"/>
      <c r="ES2107"/>
      <c r="ET2107"/>
      <c r="EU2107"/>
      <c r="EV2107"/>
      <c r="EW2107"/>
      <c r="EX2107"/>
      <c r="EY2107"/>
      <c r="EZ2107"/>
      <c r="FA2107"/>
      <c r="FB2107"/>
      <c r="FC2107"/>
      <c r="FD2107"/>
      <c r="FE2107"/>
      <c r="FF2107"/>
      <c r="FG2107"/>
      <c r="FH2107"/>
      <c r="FI2107"/>
      <c r="FJ2107"/>
      <c r="FK2107"/>
      <c r="FL2107"/>
      <c r="FM2107"/>
      <c r="FN2107"/>
      <c r="FO2107"/>
      <c r="FP2107"/>
      <c r="FQ2107"/>
      <c r="FR2107"/>
      <c r="FS2107"/>
      <c r="FT2107"/>
      <c r="FU2107"/>
      <c r="FV2107"/>
      <c r="FW2107"/>
      <c r="FX2107"/>
      <c r="FY2107"/>
      <c r="FZ2107"/>
      <c r="GA2107"/>
      <c r="GB2107"/>
      <c r="GC2107"/>
      <c r="GD2107"/>
      <c r="GE2107"/>
      <c r="GF2107"/>
      <c r="GG2107"/>
    </row>
    <row r="2108" spans="1:189" x14ac:dyDescent="0.3">
      <c r="A2108" s="18" t="s">
        <v>5723</v>
      </c>
      <c r="B2108" s="29"/>
      <c r="C2108" s="29"/>
      <c r="D2108" s="29">
        <v>183.12</v>
      </c>
      <c r="E2108" s="29">
        <v>1</v>
      </c>
      <c r="F2108" s="29">
        <v>183.12</v>
      </c>
      <c r="G2108" s="29">
        <v>1</v>
      </c>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c r="DY2108"/>
      <c r="DZ2108"/>
      <c r="EA2108"/>
      <c r="EB2108"/>
      <c r="EC2108"/>
      <c r="ED2108"/>
      <c r="EE2108"/>
      <c r="EF2108"/>
      <c r="EG2108"/>
      <c r="EH2108"/>
      <c r="EI2108"/>
      <c r="EJ2108"/>
      <c r="EK2108"/>
      <c r="EL2108"/>
      <c r="EM2108"/>
      <c r="EN2108"/>
      <c r="EO2108"/>
      <c r="EP2108"/>
      <c r="EQ2108"/>
      <c r="ER2108"/>
      <c r="ES2108"/>
      <c r="ET2108"/>
      <c r="EU2108"/>
      <c r="EV2108"/>
      <c r="EW2108"/>
      <c r="EX2108"/>
      <c r="EY2108"/>
      <c r="EZ2108"/>
      <c r="FA2108"/>
      <c r="FB2108"/>
      <c r="FC2108"/>
      <c r="FD2108"/>
      <c r="FE2108"/>
      <c r="FF2108"/>
      <c r="FG2108"/>
      <c r="FH2108"/>
      <c r="FI2108"/>
      <c r="FJ2108"/>
      <c r="FK2108"/>
      <c r="FL2108"/>
      <c r="FM2108"/>
      <c r="FN2108"/>
      <c r="FO2108"/>
      <c r="FP2108"/>
      <c r="FQ2108"/>
      <c r="FR2108"/>
      <c r="FS2108"/>
      <c r="FT2108"/>
      <c r="FU2108"/>
      <c r="FV2108"/>
      <c r="FW2108"/>
      <c r="FX2108"/>
      <c r="FY2108"/>
      <c r="FZ2108"/>
      <c r="GA2108"/>
      <c r="GB2108"/>
      <c r="GC2108"/>
      <c r="GD2108"/>
      <c r="GE2108"/>
      <c r="GF2108"/>
      <c r="GG2108"/>
    </row>
    <row r="2109" spans="1:189" x14ac:dyDescent="0.3">
      <c r="A2109" s="18" t="s">
        <v>4721</v>
      </c>
      <c r="B2109" s="29"/>
      <c r="C2109" s="29"/>
      <c r="D2109" s="29">
        <v>183.12</v>
      </c>
      <c r="E2109" s="29">
        <v>1</v>
      </c>
      <c r="F2109" s="29">
        <v>183.12</v>
      </c>
      <c r="G2109" s="29">
        <v>1</v>
      </c>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c r="DY2109"/>
      <c r="DZ2109"/>
      <c r="EA2109"/>
      <c r="EB2109"/>
      <c r="EC2109"/>
      <c r="ED2109"/>
      <c r="EE2109"/>
      <c r="EF2109"/>
      <c r="EG2109"/>
      <c r="EH2109"/>
      <c r="EI2109"/>
      <c r="EJ2109"/>
      <c r="EK2109"/>
      <c r="EL2109"/>
      <c r="EM2109"/>
      <c r="EN2109"/>
      <c r="EO2109"/>
      <c r="EP2109"/>
      <c r="EQ2109"/>
      <c r="ER2109"/>
      <c r="ES2109"/>
      <c r="ET2109"/>
      <c r="EU2109"/>
      <c r="EV2109"/>
      <c r="EW2109"/>
      <c r="EX2109"/>
      <c r="EY2109"/>
      <c r="EZ2109"/>
      <c r="FA2109"/>
      <c r="FB2109"/>
      <c r="FC2109"/>
      <c r="FD2109"/>
      <c r="FE2109"/>
      <c r="FF2109"/>
      <c r="FG2109"/>
      <c r="FH2109"/>
      <c r="FI2109"/>
      <c r="FJ2109"/>
      <c r="FK2109"/>
      <c r="FL2109"/>
      <c r="FM2109"/>
      <c r="FN2109"/>
      <c r="FO2109"/>
      <c r="FP2109"/>
      <c r="FQ2109"/>
      <c r="FR2109"/>
      <c r="FS2109"/>
      <c r="FT2109"/>
      <c r="FU2109"/>
      <c r="FV2109"/>
      <c r="FW2109"/>
      <c r="FX2109"/>
      <c r="FY2109"/>
      <c r="FZ2109"/>
      <c r="GA2109"/>
      <c r="GB2109"/>
      <c r="GC2109"/>
      <c r="GD2109"/>
      <c r="GE2109"/>
      <c r="GF2109"/>
      <c r="GG2109"/>
    </row>
    <row r="2110" spans="1:189" x14ac:dyDescent="0.3">
      <c r="A2110" s="18" t="s">
        <v>6220</v>
      </c>
      <c r="B2110" s="29"/>
      <c r="C2110" s="29"/>
      <c r="D2110" s="29">
        <v>183.12</v>
      </c>
      <c r="E2110" s="29">
        <v>1</v>
      </c>
      <c r="F2110" s="29">
        <v>183.12</v>
      </c>
      <c r="G2110" s="29">
        <v>1</v>
      </c>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c r="DY2110"/>
      <c r="DZ2110"/>
      <c r="EA2110"/>
      <c r="EB2110"/>
      <c r="EC2110"/>
      <c r="ED2110"/>
      <c r="EE2110"/>
      <c r="EF2110"/>
      <c r="EG2110"/>
      <c r="EH2110"/>
      <c r="EI2110"/>
      <c r="EJ2110"/>
      <c r="EK2110"/>
      <c r="EL2110"/>
      <c r="EM2110"/>
      <c r="EN2110"/>
      <c r="EO2110"/>
      <c r="EP2110"/>
      <c r="EQ2110"/>
      <c r="ER2110"/>
      <c r="ES2110"/>
      <c r="ET2110"/>
      <c r="EU2110"/>
      <c r="EV2110"/>
      <c r="EW2110"/>
      <c r="EX2110"/>
      <c r="EY2110"/>
      <c r="EZ2110"/>
      <c r="FA2110"/>
      <c r="FB2110"/>
      <c r="FC2110"/>
      <c r="FD2110"/>
      <c r="FE2110"/>
      <c r="FF2110"/>
      <c r="FG2110"/>
      <c r="FH2110"/>
      <c r="FI2110"/>
      <c r="FJ2110"/>
      <c r="FK2110"/>
      <c r="FL2110"/>
      <c r="FM2110"/>
      <c r="FN2110"/>
      <c r="FO2110"/>
      <c r="FP2110"/>
      <c r="FQ2110"/>
      <c r="FR2110"/>
      <c r="FS2110"/>
      <c r="FT2110"/>
      <c r="FU2110"/>
      <c r="FV2110"/>
      <c r="FW2110"/>
      <c r="FX2110"/>
      <c r="FY2110"/>
      <c r="FZ2110"/>
      <c r="GA2110"/>
      <c r="GB2110"/>
      <c r="GC2110"/>
      <c r="GD2110"/>
      <c r="GE2110"/>
      <c r="GF2110"/>
      <c r="GG2110"/>
    </row>
    <row r="2111" spans="1:189" x14ac:dyDescent="0.3">
      <c r="A2111" s="18" t="s">
        <v>5613</v>
      </c>
      <c r="B2111" s="29"/>
      <c r="C2111" s="29"/>
      <c r="D2111" s="29">
        <v>183.12</v>
      </c>
      <c r="E2111" s="29">
        <v>1</v>
      </c>
      <c r="F2111" s="29">
        <v>183.12</v>
      </c>
      <c r="G2111" s="29">
        <v>1</v>
      </c>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c r="DY2111"/>
      <c r="DZ2111"/>
      <c r="EA2111"/>
      <c r="EB2111"/>
      <c r="EC2111"/>
      <c r="ED2111"/>
      <c r="EE2111"/>
      <c r="EF2111"/>
      <c r="EG2111"/>
      <c r="EH2111"/>
      <c r="EI2111"/>
      <c r="EJ2111"/>
      <c r="EK2111"/>
      <c r="EL2111"/>
      <c r="EM2111"/>
      <c r="EN2111"/>
      <c r="EO2111"/>
      <c r="EP2111"/>
      <c r="EQ2111"/>
      <c r="ER2111"/>
      <c r="ES2111"/>
      <c r="ET2111"/>
      <c r="EU2111"/>
      <c r="EV2111"/>
      <c r="EW2111"/>
      <c r="EX2111"/>
      <c r="EY2111"/>
      <c r="EZ2111"/>
      <c r="FA2111"/>
      <c r="FB2111"/>
      <c r="FC2111"/>
      <c r="FD2111"/>
      <c r="FE2111"/>
      <c r="FF2111"/>
      <c r="FG2111"/>
      <c r="FH2111"/>
      <c r="FI2111"/>
      <c r="FJ2111"/>
      <c r="FK2111"/>
      <c r="FL2111"/>
      <c r="FM2111"/>
      <c r="FN2111"/>
      <c r="FO2111"/>
      <c r="FP2111"/>
      <c r="FQ2111"/>
      <c r="FR2111"/>
      <c r="FS2111"/>
      <c r="FT2111"/>
      <c r="FU2111"/>
      <c r="FV2111"/>
      <c r="FW2111"/>
      <c r="FX2111"/>
      <c r="FY2111"/>
      <c r="FZ2111"/>
      <c r="GA2111"/>
      <c r="GB2111"/>
      <c r="GC2111"/>
      <c r="GD2111"/>
      <c r="GE2111"/>
      <c r="GF2111"/>
      <c r="GG2111"/>
    </row>
    <row r="2112" spans="1:189" x14ac:dyDescent="0.3">
      <c r="A2112" s="18" t="s">
        <v>5639</v>
      </c>
      <c r="B2112" s="29"/>
      <c r="C2112" s="29"/>
      <c r="D2112" s="29">
        <v>183.12</v>
      </c>
      <c r="E2112" s="29">
        <v>1</v>
      </c>
      <c r="F2112" s="29">
        <v>183.12</v>
      </c>
      <c r="G2112" s="29">
        <v>1</v>
      </c>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c r="DY2112"/>
      <c r="DZ2112"/>
      <c r="EA2112"/>
      <c r="EB2112"/>
      <c r="EC2112"/>
      <c r="ED2112"/>
      <c r="EE2112"/>
      <c r="EF2112"/>
      <c r="EG2112"/>
      <c r="EH2112"/>
      <c r="EI2112"/>
      <c r="EJ2112"/>
      <c r="EK2112"/>
      <c r="EL2112"/>
      <c r="EM2112"/>
      <c r="EN2112"/>
      <c r="EO2112"/>
      <c r="EP2112"/>
      <c r="EQ2112"/>
      <c r="ER2112"/>
      <c r="ES2112"/>
      <c r="ET2112"/>
      <c r="EU2112"/>
      <c r="EV2112"/>
      <c r="EW2112"/>
      <c r="EX2112"/>
      <c r="EY2112"/>
      <c r="EZ2112"/>
      <c r="FA2112"/>
      <c r="FB2112"/>
      <c r="FC2112"/>
      <c r="FD2112"/>
      <c r="FE2112"/>
      <c r="FF2112"/>
      <c r="FG2112"/>
      <c r="FH2112"/>
      <c r="FI2112"/>
      <c r="FJ2112"/>
      <c r="FK2112"/>
      <c r="FL2112"/>
      <c r="FM2112"/>
      <c r="FN2112"/>
      <c r="FO2112"/>
      <c r="FP2112"/>
      <c r="FQ2112"/>
      <c r="FR2112"/>
      <c r="FS2112"/>
      <c r="FT2112"/>
      <c r="FU2112"/>
      <c r="FV2112"/>
      <c r="FW2112"/>
      <c r="FX2112"/>
      <c r="FY2112"/>
      <c r="FZ2112"/>
      <c r="GA2112"/>
      <c r="GB2112"/>
      <c r="GC2112"/>
      <c r="GD2112"/>
      <c r="GE2112"/>
      <c r="GF2112"/>
      <c r="GG2112"/>
    </row>
    <row r="2113" spans="1:189" x14ac:dyDescent="0.3">
      <c r="A2113" s="18" t="s">
        <v>5053</v>
      </c>
      <c r="B2113" s="29"/>
      <c r="C2113" s="29"/>
      <c r="D2113" s="29">
        <v>183.12</v>
      </c>
      <c r="E2113" s="29">
        <v>1</v>
      </c>
      <c r="F2113" s="29">
        <v>183.12</v>
      </c>
      <c r="G2113" s="29">
        <v>1</v>
      </c>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c r="DY2113"/>
      <c r="DZ2113"/>
      <c r="EA2113"/>
      <c r="EB2113"/>
      <c r="EC2113"/>
      <c r="ED2113"/>
      <c r="EE2113"/>
      <c r="EF2113"/>
      <c r="EG2113"/>
      <c r="EH2113"/>
      <c r="EI2113"/>
      <c r="EJ2113"/>
      <c r="EK2113"/>
      <c r="EL2113"/>
      <c r="EM2113"/>
      <c r="EN2113"/>
      <c r="EO2113"/>
      <c r="EP2113"/>
      <c r="EQ2113"/>
      <c r="ER2113"/>
      <c r="ES2113"/>
      <c r="ET2113"/>
      <c r="EU2113"/>
      <c r="EV2113"/>
      <c r="EW2113"/>
      <c r="EX2113"/>
      <c r="EY2113"/>
      <c r="EZ2113"/>
      <c r="FA2113"/>
      <c r="FB2113"/>
      <c r="FC2113"/>
      <c r="FD2113"/>
      <c r="FE2113"/>
      <c r="FF2113"/>
      <c r="FG2113"/>
      <c r="FH2113"/>
      <c r="FI2113"/>
      <c r="FJ2113"/>
      <c r="FK2113"/>
      <c r="FL2113"/>
      <c r="FM2113"/>
      <c r="FN2113"/>
      <c r="FO2113"/>
      <c r="FP2113"/>
      <c r="FQ2113"/>
      <c r="FR2113"/>
      <c r="FS2113"/>
      <c r="FT2113"/>
      <c r="FU2113"/>
      <c r="FV2113"/>
      <c r="FW2113"/>
      <c r="FX2113"/>
      <c r="FY2113"/>
      <c r="FZ2113"/>
      <c r="GA2113"/>
      <c r="GB2113"/>
      <c r="GC2113"/>
      <c r="GD2113"/>
      <c r="GE2113"/>
      <c r="GF2113"/>
      <c r="GG2113"/>
    </row>
    <row r="2114" spans="1:189" x14ac:dyDescent="0.3">
      <c r="A2114" s="18" t="s">
        <v>4143</v>
      </c>
      <c r="B2114" s="29"/>
      <c r="C2114" s="29"/>
      <c r="D2114" s="29">
        <v>182.7</v>
      </c>
      <c r="E2114" s="29">
        <v>1</v>
      </c>
      <c r="F2114" s="29">
        <v>182.7</v>
      </c>
      <c r="G2114" s="29">
        <v>1</v>
      </c>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c r="DY2114"/>
      <c r="DZ2114"/>
      <c r="EA2114"/>
      <c r="EB2114"/>
      <c r="EC2114"/>
      <c r="ED2114"/>
      <c r="EE2114"/>
      <c r="EF2114"/>
      <c r="EG2114"/>
      <c r="EH2114"/>
      <c r="EI2114"/>
      <c r="EJ2114"/>
      <c r="EK2114"/>
      <c r="EL2114"/>
      <c r="EM2114"/>
      <c r="EN2114"/>
      <c r="EO2114"/>
      <c r="EP2114"/>
      <c r="EQ2114"/>
      <c r="ER2114"/>
      <c r="ES2114"/>
      <c r="ET2114"/>
      <c r="EU2114"/>
      <c r="EV2114"/>
      <c r="EW2114"/>
      <c r="EX2114"/>
      <c r="EY2114"/>
      <c r="EZ2114"/>
      <c r="FA2114"/>
      <c r="FB2114"/>
      <c r="FC2114"/>
      <c r="FD2114"/>
      <c r="FE2114"/>
      <c r="FF2114"/>
      <c r="FG2114"/>
      <c r="FH2114"/>
      <c r="FI2114"/>
      <c r="FJ2114"/>
      <c r="FK2114"/>
      <c r="FL2114"/>
      <c r="FM2114"/>
      <c r="FN2114"/>
      <c r="FO2114"/>
      <c r="FP2114"/>
      <c r="FQ2114"/>
      <c r="FR2114"/>
      <c r="FS2114"/>
      <c r="FT2114"/>
      <c r="FU2114"/>
      <c r="FV2114"/>
      <c r="FW2114"/>
      <c r="FX2114"/>
      <c r="FY2114"/>
      <c r="FZ2114"/>
      <c r="GA2114"/>
      <c r="GB2114"/>
      <c r="GC2114"/>
      <c r="GD2114"/>
      <c r="GE2114"/>
      <c r="GF2114"/>
      <c r="GG2114"/>
    </row>
    <row r="2115" spans="1:189" x14ac:dyDescent="0.3">
      <c r="A2115" s="18" t="s">
        <v>2655</v>
      </c>
      <c r="B2115" s="29"/>
      <c r="C2115" s="29"/>
      <c r="D2115" s="29">
        <v>182.7</v>
      </c>
      <c r="E2115" s="29">
        <v>1</v>
      </c>
      <c r="F2115" s="29">
        <v>182.7</v>
      </c>
      <c r="G2115" s="29">
        <v>1</v>
      </c>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c r="DY2115"/>
      <c r="DZ2115"/>
      <c r="EA2115"/>
      <c r="EB2115"/>
      <c r="EC2115"/>
      <c r="ED2115"/>
      <c r="EE2115"/>
      <c r="EF2115"/>
      <c r="EG2115"/>
      <c r="EH2115"/>
      <c r="EI2115"/>
      <c r="EJ2115"/>
      <c r="EK2115"/>
      <c r="EL2115"/>
      <c r="EM2115"/>
      <c r="EN2115"/>
      <c r="EO2115"/>
      <c r="EP2115"/>
      <c r="EQ2115"/>
      <c r="ER2115"/>
      <c r="ES2115"/>
      <c r="ET2115"/>
      <c r="EU2115"/>
      <c r="EV2115"/>
      <c r="EW2115"/>
      <c r="EX2115"/>
      <c r="EY2115"/>
      <c r="EZ2115"/>
      <c r="FA2115"/>
      <c r="FB2115"/>
      <c r="FC2115"/>
      <c r="FD2115"/>
      <c r="FE2115"/>
      <c r="FF2115"/>
      <c r="FG2115"/>
      <c r="FH2115"/>
      <c r="FI2115"/>
      <c r="FJ2115"/>
      <c r="FK2115"/>
      <c r="FL2115"/>
      <c r="FM2115"/>
      <c r="FN2115"/>
      <c r="FO2115"/>
      <c r="FP2115"/>
      <c r="FQ2115"/>
      <c r="FR2115"/>
      <c r="FS2115"/>
      <c r="FT2115"/>
      <c r="FU2115"/>
      <c r="FV2115"/>
      <c r="FW2115"/>
      <c r="FX2115"/>
      <c r="FY2115"/>
      <c r="FZ2115"/>
      <c r="GA2115"/>
      <c r="GB2115"/>
      <c r="GC2115"/>
      <c r="GD2115"/>
      <c r="GE2115"/>
      <c r="GF2115"/>
      <c r="GG2115"/>
    </row>
    <row r="2116" spans="1:189" x14ac:dyDescent="0.3">
      <c r="A2116" s="18" t="s">
        <v>2933</v>
      </c>
      <c r="B2116" s="29"/>
      <c r="C2116" s="29"/>
      <c r="D2116" s="29">
        <v>182.7</v>
      </c>
      <c r="E2116" s="29">
        <v>1</v>
      </c>
      <c r="F2116" s="29">
        <v>182.7</v>
      </c>
      <c r="G2116" s="29">
        <v>1</v>
      </c>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c r="DY2116"/>
      <c r="DZ2116"/>
      <c r="EA2116"/>
      <c r="EB2116"/>
      <c r="EC2116"/>
      <c r="ED2116"/>
      <c r="EE2116"/>
      <c r="EF2116"/>
      <c r="EG2116"/>
      <c r="EH2116"/>
      <c r="EI2116"/>
      <c r="EJ2116"/>
      <c r="EK2116"/>
      <c r="EL2116"/>
      <c r="EM2116"/>
      <c r="EN2116"/>
      <c r="EO2116"/>
      <c r="EP2116"/>
      <c r="EQ2116"/>
      <c r="ER2116"/>
      <c r="ES2116"/>
      <c r="ET2116"/>
      <c r="EU2116"/>
      <c r="EV2116"/>
      <c r="EW2116"/>
      <c r="EX2116"/>
      <c r="EY2116"/>
      <c r="EZ2116"/>
      <c r="FA2116"/>
      <c r="FB2116"/>
      <c r="FC2116"/>
      <c r="FD2116"/>
      <c r="FE2116"/>
      <c r="FF2116"/>
      <c r="FG2116"/>
      <c r="FH2116"/>
      <c r="FI2116"/>
      <c r="FJ2116"/>
      <c r="FK2116"/>
      <c r="FL2116"/>
      <c r="FM2116"/>
      <c r="FN2116"/>
      <c r="FO2116"/>
      <c r="FP2116"/>
      <c r="FQ2116"/>
      <c r="FR2116"/>
      <c r="FS2116"/>
      <c r="FT2116"/>
      <c r="FU2116"/>
      <c r="FV2116"/>
      <c r="FW2116"/>
      <c r="FX2116"/>
      <c r="FY2116"/>
      <c r="FZ2116"/>
      <c r="GA2116"/>
      <c r="GB2116"/>
      <c r="GC2116"/>
      <c r="GD2116"/>
      <c r="GE2116"/>
      <c r="GF2116"/>
      <c r="GG2116"/>
    </row>
    <row r="2117" spans="1:189" x14ac:dyDescent="0.3">
      <c r="A2117" s="18" t="s">
        <v>1280</v>
      </c>
      <c r="B2117" s="29">
        <v>182.7</v>
      </c>
      <c r="C2117" s="29">
        <v>1</v>
      </c>
      <c r="D2117" s="29"/>
      <c r="E2117" s="29"/>
      <c r="F2117" s="29">
        <v>182.7</v>
      </c>
      <c r="G2117" s="29">
        <v>1</v>
      </c>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c r="DY2117"/>
      <c r="DZ2117"/>
      <c r="EA2117"/>
      <c r="EB2117"/>
      <c r="EC2117"/>
      <c r="ED2117"/>
      <c r="EE2117"/>
      <c r="EF2117"/>
      <c r="EG2117"/>
      <c r="EH2117"/>
      <c r="EI2117"/>
      <c r="EJ2117"/>
      <c r="EK2117"/>
      <c r="EL2117"/>
      <c r="EM2117"/>
      <c r="EN2117"/>
      <c r="EO2117"/>
      <c r="EP2117"/>
      <c r="EQ2117"/>
      <c r="ER2117"/>
      <c r="ES2117"/>
      <c r="ET2117"/>
      <c r="EU2117"/>
      <c r="EV2117"/>
      <c r="EW2117"/>
      <c r="EX2117"/>
      <c r="EY2117"/>
      <c r="EZ2117"/>
      <c r="FA2117"/>
      <c r="FB2117"/>
      <c r="FC2117"/>
      <c r="FD2117"/>
      <c r="FE2117"/>
      <c r="FF2117"/>
      <c r="FG2117"/>
      <c r="FH2117"/>
      <c r="FI2117"/>
      <c r="FJ2117"/>
      <c r="FK2117"/>
      <c r="FL2117"/>
      <c r="FM2117"/>
      <c r="FN2117"/>
      <c r="FO2117"/>
      <c r="FP2117"/>
      <c r="FQ2117"/>
      <c r="FR2117"/>
      <c r="FS2117"/>
      <c r="FT2117"/>
      <c r="FU2117"/>
      <c r="FV2117"/>
      <c r="FW2117"/>
      <c r="FX2117"/>
      <c r="FY2117"/>
      <c r="FZ2117"/>
      <c r="GA2117"/>
      <c r="GB2117"/>
      <c r="GC2117"/>
      <c r="GD2117"/>
      <c r="GE2117"/>
      <c r="GF2117"/>
      <c r="GG2117"/>
    </row>
    <row r="2118" spans="1:189" x14ac:dyDescent="0.3">
      <c r="A2118" s="18" t="s">
        <v>1726</v>
      </c>
      <c r="B2118" s="29">
        <v>182.7</v>
      </c>
      <c r="C2118" s="29">
        <v>1</v>
      </c>
      <c r="D2118" s="29"/>
      <c r="E2118" s="29"/>
      <c r="F2118" s="29">
        <v>182.7</v>
      </c>
      <c r="G2118" s="29">
        <v>1</v>
      </c>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c r="DY2118"/>
      <c r="DZ2118"/>
      <c r="EA2118"/>
      <c r="EB2118"/>
      <c r="EC2118"/>
      <c r="ED2118"/>
      <c r="EE2118"/>
      <c r="EF2118"/>
      <c r="EG2118"/>
      <c r="EH2118"/>
      <c r="EI2118"/>
      <c r="EJ2118"/>
      <c r="EK2118"/>
      <c r="EL2118"/>
      <c r="EM2118"/>
      <c r="EN2118"/>
      <c r="EO2118"/>
      <c r="EP2118"/>
      <c r="EQ2118"/>
      <c r="ER2118"/>
      <c r="ES2118"/>
      <c r="ET2118"/>
      <c r="EU2118"/>
      <c r="EV2118"/>
      <c r="EW2118"/>
      <c r="EX2118"/>
      <c r="EY2118"/>
      <c r="EZ2118"/>
      <c r="FA2118"/>
      <c r="FB2118"/>
      <c r="FC2118"/>
      <c r="FD2118"/>
      <c r="FE2118"/>
      <c r="FF2118"/>
      <c r="FG2118"/>
      <c r="FH2118"/>
      <c r="FI2118"/>
      <c r="FJ2118"/>
      <c r="FK2118"/>
      <c r="FL2118"/>
      <c r="FM2118"/>
      <c r="FN2118"/>
      <c r="FO2118"/>
      <c r="FP2118"/>
      <c r="FQ2118"/>
      <c r="FR2118"/>
      <c r="FS2118"/>
      <c r="FT2118"/>
      <c r="FU2118"/>
      <c r="FV2118"/>
      <c r="FW2118"/>
      <c r="FX2118"/>
      <c r="FY2118"/>
      <c r="FZ2118"/>
      <c r="GA2118"/>
      <c r="GB2118"/>
      <c r="GC2118"/>
      <c r="GD2118"/>
      <c r="GE2118"/>
      <c r="GF2118"/>
      <c r="GG2118"/>
    </row>
    <row r="2119" spans="1:189" x14ac:dyDescent="0.3">
      <c r="A2119" s="18" t="s">
        <v>5954</v>
      </c>
      <c r="B2119" s="29"/>
      <c r="C2119" s="29"/>
      <c r="D2119" s="29">
        <v>182.6</v>
      </c>
      <c r="E2119" s="29">
        <v>1</v>
      </c>
      <c r="F2119" s="29">
        <v>182.6</v>
      </c>
      <c r="G2119" s="29">
        <v>1</v>
      </c>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c r="DY2119"/>
      <c r="DZ2119"/>
      <c r="EA2119"/>
      <c r="EB2119"/>
      <c r="EC2119"/>
      <c r="ED2119"/>
      <c r="EE2119"/>
      <c r="EF2119"/>
      <c r="EG2119"/>
      <c r="EH2119"/>
      <c r="EI2119"/>
      <c r="EJ2119"/>
      <c r="EK2119"/>
      <c r="EL2119"/>
      <c r="EM2119"/>
      <c r="EN2119"/>
      <c r="EO2119"/>
      <c r="EP2119"/>
      <c r="EQ2119"/>
      <c r="ER2119"/>
      <c r="ES2119"/>
      <c r="ET2119"/>
      <c r="EU2119"/>
      <c r="EV2119"/>
      <c r="EW2119"/>
      <c r="EX2119"/>
      <c r="EY2119"/>
      <c r="EZ2119"/>
      <c r="FA2119"/>
      <c r="FB2119"/>
      <c r="FC2119"/>
      <c r="FD2119"/>
      <c r="FE2119"/>
      <c r="FF2119"/>
      <c r="FG2119"/>
      <c r="FH2119"/>
      <c r="FI2119"/>
      <c r="FJ2119"/>
      <c r="FK2119"/>
      <c r="FL2119"/>
      <c r="FM2119"/>
      <c r="FN2119"/>
      <c r="FO2119"/>
      <c r="FP2119"/>
      <c r="FQ2119"/>
      <c r="FR2119"/>
      <c r="FS2119"/>
      <c r="FT2119"/>
      <c r="FU2119"/>
      <c r="FV2119"/>
      <c r="FW2119"/>
      <c r="FX2119"/>
      <c r="FY2119"/>
      <c r="FZ2119"/>
      <c r="GA2119"/>
      <c r="GB2119"/>
      <c r="GC2119"/>
      <c r="GD2119"/>
      <c r="GE2119"/>
      <c r="GF2119"/>
      <c r="GG2119"/>
    </row>
    <row r="2120" spans="1:189" x14ac:dyDescent="0.3">
      <c r="A2120" s="18" t="s">
        <v>4915</v>
      </c>
      <c r="B2120" s="29"/>
      <c r="C2120" s="29"/>
      <c r="D2120" s="29">
        <v>182.6</v>
      </c>
      <c r="E2120" s="29">
        <v>1</v>
      </c>
      <c r="F2120" s="29">
        <v>182.6</v>
      </c>
      <c r="G2120" s="29">
        <v>1</v>
      </c>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c r="DY2120"/>
      <c r="DZ2120"/>
      <c r="EA2120"/>
      <c r="EB2120"/>
      <c r="EC2120"/>
      <c r="ED2120"/>
      <c r="EE2120"/>
      <c r="EF2120"/>
      <c r="EG2120"/>
      <c r="EH2120"/>
      <c r="EI2120"/>
      <c r="EJ2120"/>
      <c r="EK2120"/>
      <c r="EL2120"/>
      <c r="EM2120"/>
      <c r="EN2120"/>
      <c r="EO2120"/>
      <c r="EP2120"/>
      <c r="EQ2120"/>
      <c r="ER2120"/>
      <c r="ES2120"/>
      <c r="ET2120"/>
      <c r="EU2120"/>
      <c r="EV2120"/>
      <c r="EW2120"/>
      <c r="EX2120"/>
      <c r="EY2120"/>
      <c r="EZ2120"/>
      <c r="FA2120"/>
      <c r="FB2120"/>
      <c r="FC2120"/>
      <c r="FD2120"/>
      <c r="FE2120"/>
      <c r="FF2120"/>
      <c r="FG2120"/>
      <c r="FH2120"/>
      <c r="FI2120"/>
      <c r="FJ2120"/>
      <c r="FK2120"/>
      <c r="FL2120"/>
      <c r="FM2120"/>
      <c r="FN2120"/>
      <c r="FO2120"/>
      <c r="FP2120"/>
      <c r="FQ2120"/>
      <c r="FR2120"/>
      <c r="FS2120"/>
      <c r="FT2120"/>
      <c r="FU2120"/>
      <c r="FV2120"/>
      <c r="FW2120"/>
      <c r="FX2120"/>
      <c r="FY2120"/>
      <c r="FZ2120"/>
      <c r="GA2120"/>
      <c r="GB2120"/>
      <c r="GC2120"/>
      <c r="GD2120"/>
      <c r="GE2120"/>
      <c r="GF2120"/>
      <c r="GG2120"/>
    </row>
    <row r="2121" spans="1:189" x14ac:dyDescent="0.3">
      <c r="A2121" s="18" t="s">
        <v>2254</v>
      </c>
      <c r="B2121" s="29"/>
      <c r="C2121" s="29"/>
      <c r="D2121" s="29">
        <v>180.4</v>
      </c>
      <c r="E2121" s="29">
        <v>1</v>
      </c>
      <c r="F2121" s="29">
        <v>180.4</v>
      </c>
      <c r="G2121" s="29">
        <v>1</v>
      </c>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c r="DY2121"/>
      <c r="DZ2121"/>
      <c r="EA2121"/>
      <c r="EB2121"/>
      <c r="EC2121"/>
      <c r="ED2121"/>
      <c r="EE2121"/>
      <c r="EF2121"/>
      <c r="EG2121"/>
      <c r="EH2121"/>
      <c r="EI2121"/>
      <c r="EJ2121"/>
      <c r="EK2121"/>
      <c r="EL2121"/>
      <c r="EM2121"/>
      <c r="EN2121"/>
      <c r="EO2121"/>
      <c r="EP2121"/>
      <c r="EQ2121"/>
      <c r="ER2121"/>
      <c r="ES2121"/>
      <c r="ET2121"/>
      <c r="EU2121"/>
      <c r="EV2121"/>
      <c r="EW2121"/>
      <c r="EX2121"/>
      <c r="EY2121"/>
      <c r="EZ2121"/>
      <c r="FA2121"/>
      <c r="FB2121"/>
      <c r="FC2121"/>
      <c r="FD2121"/>
      <c r="FE2121"/>
      <c r="FF2121"/>
      <c r="FG2121"/>
      <c r="FH2121"/>
      <c r="FI2121"/>
      <c r="FJ2121"/>
      <c r="FK2121"/>
      <c r="FL2121"/>
      <c r="FM2121"/>
      <c r="FN2121"/>
      <c r="FO2121"/>
      <c r="FP2121"/>
      <c r="FQ2121"/>
      <c r="FR2121"/>
      <c r="FS2121"/>
      <c r="FT2121"/>
      <c r="FU2121"/>
      <c r="FV2121"/>
      <c r="FW2121"/>
      <c r="FX2121"/>
      <c r="FY2121"/>
      <c r="FZ2121"/>
      <c r="GA2121"/>
      <c r="GB2121"/>
      <c r="GC2121"/>
      <c r="GD2121"/>
      <c r="GE2121"/>
      <c r="GF2121"/>
      <c r="GG2121"/>
    </row>
    <row r="2122" spans="1:189" x14ac:dyDescent="0.3">
      <c r="A2122" s="18" t="s">
        <v>2266</v>
      </c>
      <c r="B2122" s="29"/>
      <c r="C2122" s="29"/>
      <c r="D2122" s="29">
        <v>180.4</v>
      </c>
      <c r="E2122" s="29">
        <v>1</v>
      </c>
      <c r="F2122" s="29">
        <v>180.4</v>
      </c>
      <c r="G2122" s="29">
        <v>1</v>
      </c>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c r="DY2122"/>
      <c r="DZ2122"/>
      <c r="EA2122"/>
      <c r="EB2122"/>
      <c r="EC2122"/>
      <c r="ED2122"/>
      <c r="EE2122"/>
      <c r="EF2122"/>
      <c r="EG2122"/>
      <c r="EH2122"/>
      <c r="EI2122"/>
      <c r="EJ2122"/>
      <c r="EK2122"/>
      <c r="EL2122"/>
      <c r="EM2122"/>
      <c r="EN2122"/>
      <c r="EO2122"/>
      <c r="EP2122"/>
      <c r="EQ2122"/>
      <c r="ER2122"/>
      <c r="ES2122"/>
      <c r="ET2122"/>
      <c r="EU2122"/>
      <c r="EV2122"/>
      <c r="EW2122"/>
      <c r="EX2122"/>
      <c r="EY2122"/>
      <c r="EZ2122"/>
      <c r="FA2122"/>
      <c r="FB2122"/>
      <c r="FC2122"/>
      <c r="FD2122"/>
      <c r="FE2122"/>
      <c r="FF2122"/>
      <c r="FG2122"/>
      <c r="FH2122"/>
      <c r="FI2122"/>
      <c r="FJ2122"/>
      <c r="FK2122"/>
      <c r="FL2122"/>
      <c r="FM2122"/>
      <c r="FN2122"/>
      <c r="FO2122"/>
      <c r="FP2122"/>
      <c r="FQ2122"/>
      <c r="FR2122"/>
      <c r="FS2122"/>
      <c r="FT2122"/>
      <c r="FU2122"/>
      <c r="FV2122"/>
      <c r="FW2122"/>
      <c r="FX2122"/>
      <c r="FY2122"/>
      <c r="FZ2122"/>
      <c r="GA2122"/>
      <c r="GB2122"/>
      <c r="GC2122"/>
      <c r="GD2122"/>
      <c r="GE2122"/>
      <c r="GF2122"/>
      <c r="GG2122"/>
    </row>
    <row r="2123" spans="1:189" x14ac:dyDescent="0.3">
      <c r="A2123" s="18" t="s">
        <v>1948</v>
      </c>
      <c r="B2123" s="29">
        <v>180.4</v>
      </c>
      <c r="C2123" s="29">
        <v>1</v>
      </c>
      <c r="D2123" s="29"/>
      <c r="E2123" s="29"/>
      <c r="F2123" s="29">
        <v>180.4</v>
      </c>
      <c r="G2123" s="29">
        <v>1</v>
      </c>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c r="DY2123"/>
      <c r="DZ2123"/>
      <c r="EA2123"/>
      <c r="EB2123"/>
      <c r="EC2123"/>
      <c r="ED2123"/>
      <c r="EE2123"/>
      <c r="EF2123"/>
      <c r="EG2123"/>
      <c r="EH2123"/>
      <c r="EI2123"/>
      <c r="EJ2123"/>
      <c r="EK2123"/>
      <c r="EL2123"/>
      <c r="EM2123"/>
      <c r="EN2123"/>
      <c r="EO2123"/>
      <c r="EP2123"/>
      <c r="EQ2123"/>
      <c r="ER2123"/>
      <c r="ES2123"/>
      <c r="ET2123"/>
      <c r="EU2123"/>
      <c r="EV2123"/>
      <c r="EW2123"/>
      <c r="EX2123"/>
      <c r="EY2123"/>
      <c r="EZ2123"/>
      <c r="FA2123"/>
      <c r="FB2123"/>
      <c r="FC2123"/>
      <c r="FD2123"/>
      <c r="FE2123"/>
      <c r="FF2123"/>
      <c r="FG2123"/>
      <c r="FH2123"/>
      <c r="FI2123"/>
      <c r="FJ2123"/>
      <c r="FK2123"/>
      <c r="FL2123"/>
      <c r="FM2123"/>
      <c r="FN2123"/>
      <c r="FO2123"/>
      <c r="FP2123"/>
      <c r="FQ2123"/>
      <c r="FR2123"/>
      <c r="FS2123"/>
      <c r="FT2123"/>
      <c r="FU2123"/>
      <c r="FV2123"/>
      <c r="FW2123"/>
      <c r="FX2123"/>
      <c r="FY2123"/>
      <c r="FZ2123"/>
      <c r="GA2123"/>
      <c r="GB2123"/>
      <c r="GC2123"/>
      <c r="GD2123"/>
      <c r="GE2123"/>
      <c r="GF2123"/>
      <c r="GG2123"/>
    </row>
    <row r="2124" spans="1:189" x14ac:dyDescent="0.3">
      <c r="A2124" s="18" t="s">
        <v>3751</v>
      </c>
      <c r="B2124" s="29"/>
      <c r="C2124" s="29"/>
      <c r="D2124" s="29">
        <v>180.4</v>
      </c>
      <c r="E2124" s="29">
        <v>1</v>
      </c>
      <c r="F2124" s="29">
        <v>180.4</v>
      </c>
      <c r="G2124" s="29">
        <v>1</v>
      </c>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c r="DY2124"/>
      <c r="DZ2124"/>
      <c r="EA2124"/>
      <c r="EB2124"/>
      <c r="EC2124"/>
      <c r="ED2124"/>
      <c r="EE2124"/>
      <c r="EF2124"/>
      <c r="EG2124"/>
      <c r="EH2124"/>
      <c r="EI2124"/>
      <c r="EJ2124"/>
      <c r="EK2124"/>
      <c r="EL2124"/>
      <c r="EM2124"/>
      <c r="EN2124"/>
      <c r="EO2124"/>
      <c r="EP2124"/>
      <c r="EQ2124"/>
      <c r="ER2124"/>
      <c r="ES2124"/>
      <c r="ET2124"/>
      <c r="EU2124"/>
      <c r="EV2124"/>
      <c r="EW2124"/>
      <c r="EX2124"/>
      <c r="EY2124"/>
      <c r="EZ2124"/>
      <c r="FA2124"/>
      <c r="FB2124"/>
      <c r="FC2124"/>
      <c r="FD2124"/>
      <c r="FE2124"/>
      <c r="FF2124"/>
      <c r="FG2124"/>
      <c r="FH2124"/>
      <c r="FI2124"/>
      <c r="FJ2124"/>
      <c r="FK2124"/>
      <c r="FL2124"/>
      <c r="FM2124"/>
      <c r="FN2124"/>
      <c r="FO2124"/>
      <c r="FP2124"/>
      <c r="FQ2124"/>
      <c r="FR2124"/>
      <c r="FS2124"/>
      <c r="FT2124"/>
      <c r="FU2124"/>
      <c r="FV2124"/>
      <c r="FW2124"/>
      <c r="FX2124"/>
      <c r="FY2124"/>
      <c r="FZ2124"/>
      <c r="GA2124"/>
      <c r="GB2124"/>
      <c r="GC2124"/>
      <c r="GD2124"/>
      <c r="GE2124"/>
      <c r="GF2124"/>
      <c r="GG2124"/>
    </row>
    <row r="2125" spans="1:189" x14ac:dyDescent="0.3">
      <c r="A2125" s="18" t="s">
        <v>2348</v>
      </c>
      <c r="B2125" s="29"/>
      <c r="C2125" s="29"/>
      <c r="D2125" s="29">
        <v>180.4</v>
      </c>
      <c r="E2125" s="29">
        <v>1</v>
      </c>
      <c r="F2125" s="29">
        <v>180.4</v>
      </c>
      <c r="G2125" s="29">
        <v>1</v>
      </c>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c r="DY2125"/>
      <c r="DZ2125"/>
      <c r="EA2125"/>
      <c r="EB2125"/>
      <c r="EC2125"/>
      <c r="ED2125"/>
      <c r="EE2125"/>
      <c r="EF2125"/>
      <c r="EG2125"/>
      <c r="EH2125"/>
      <c r="EI2125"/>
      <c r="EJ2125"/>
      <c r="EK2125"/>
      <c r="EL2125"/>
      <c r="EM2125"/>
      <c r="EN2125"/>
      <c r="EO2125"/>
      <c r="EP2125"/>
      <c r="EQ2125"/>
      <c r="ER2125"/>
      <c r="ES2125"/>
      <c r="ET2125"/>
      <c r="EU2125"/>
      <c r="EV2125"/>
      <c r="EW2125"/>
      <c r="EX2125"/>
      <c r="EY2125"/>
      <c r="EZ2125"/>
      <c r="FA2125"/>
      <c r="FB2125"/>
      <c r="FC2125"/>
      <c r="FD2125"/>
      <c r="FE2125"/>
      <c r="FF2125"/>
      <c r="FG2125"/>
      <c r="FH2125"/>
      <c r="FI2125"/>
      <c r="FJ2125"/>
      <c r="FK2125"/>
      <c r="FL2125"/>
      <c r="FM2125"/>
      <c r="FN2125"/>
      <c r="FO2125"/>
      <c r="FP2125"/>
      <c r="FQ2125"/>
      <c r="FR2125"/>
      <c r="FS2125"/>
      <c r="FT2125"/>
      <c r="FU2125"/>
      <c r="FV2125"/>
      <c r="FW2125"/>
      <c r="FX2125"/>
      <c r="FY2125"/>
      <c r="FZ2125"/>
      <c r="GA2125"/>
      <c r="GB2125"/>
      <c r="GC2125"/>
      <c r="GD2125"/>
      <c r="GE2125"/>
      <c r="GF2125"/>
      <c r="GG2125"/>
    </row>
    <row r="2126" spans="1:189" x14ac:dyDescent="0.3">
      <c r="A2126" s="18" t="s">
        <v>2282</v>
      </c>
      <c r="B2126" s="29"/>
      <c r="C2126" s="29"/>
      <c r="D2126" s="29">
        <v>180.4</v>
      </c>
      <c r="E2126" s="29">
        <v>1</v>
      </c>
      <c r="F2126" s="29">
        <v>180.4</v>
      </c>
      <c r="G2126" s="29">
        <v>1</v>
      </c>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c r="DY2126"/>
      <c r="DZ2126"/>
      <c r="EA2126"/>
      <c r="EB2126"/>
      <c r="EC2126"/>
      <c r="ED2126"/>
      <c r="EE2126"/>
      <c r="EF2126"/>
      <c r="EG2126"/>
      <c r="EH2126"/>
      <c r="EI2126"/>
      <c r="EJ2126"/>
      <c r="EK2126"/>
      <c r="EL2126"/>
      <c r="EM2126"/>
      <c r="EN2126"/>
      <c r="EO2126"/>
      <c r="EP2126"/>
      <c r="EQ2126"/>
      <c r="ER2126"/>
      <c r="ES2126"/>
      <c r="ET2126"/>
      <c r="EU2126"/>
      <c r="EV2126"/>
      <c r="EW2126"/>
      <c r="EX2126"/>
      <c r="EY2126"/>
      <c r="EZ2126"/>
      <c r="FA2126"/>
      <c r="FB2126"/>
      <c r="FC2126"/>
      <c r="FD2126"/>
      <c r="FE2126"/>
      <c r="FF2126"/>
      <c r="FG2126"/>
      <c r="FH2126"/>
      <c r="FI2126"/>
      <c r="FJ2126"/>
      <c r="FK2126"/>
      <c r="FL2126"/>
      <c r="FM2126"/>
      <c r="FN2126"/>
      <c r="FO2126"/>
      <c r="FP2126"/>
      <c r="FQ2126"/>
      <c r="FR2126"/>
      <c r="FS2126"/>
      <c r="FT2126"/>
      <c r="FU2126"/>
      <c r="FV2126"/>
      <c r="FW2126"/>
      <c r="FX2126"/>
      <c r="FY2126"/>
      <c r="FZ2126"/>
      <c r="GA2126"/>
      <c r="GB2126"/>
      <c r="GC2126"/>
      <c r="GD2126"/>
      <c r="GE2126"/>
      <c r="GF2126"/>
      <c r="GG2126"/>
    </row>
    <row r="2127" spans="1:189" x14ac:dyDescent="0.3">
      <c r="A2127" s="18" t="s">
        <v>2364</v>
      </c>
      <c r="B2127" s="29"/>
      <c r="C2127" s="29"/>
      <c r="D2127" s="29">
        <v>180.4</v>
      </c>
      <c r="E2127" s="29">
        <v>1</v>
      </c>
      <c r="F2127" s="29">
        <v>180.4</v>
      </c>
      <c r="G2127" s="29">
        <v>1</v>
      </c>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c r="DY2127"/>
      <c r="DZ2127"/>
      <c r="EA2127"/>
      <c r="EB2127"/>
      <c r="EC2127"/>
      <c r="ED2127"/>
      <c r="EE2127"/>
      <c r="EF2127"/>
      <c r="EG2127"/>
      <c r="EH2127"/>
      <c r="EI2127"/>
      <c r="EJ2127"/>
      <c r="EK2127"/>
      <c r="EL2127"/>
      <c r="EM2127"/>
      <c r="EN2127"/>
      <c r="EO2127"/>
      <c r="EP2127"/>
      <c r="EQ2127"/>
      <c r="ER2127"/>
      <c r="ES2127"/>
      <c r="ET2127"/>
      <c r="EU2127"/>
      <c r="EV2127"/>
      <c r="EW2127"/>
      <c r="EX2127"/>
      <c r="EY2127"/>
      <c r="EZ2127"/>
      <c r="FA2127"/>
      <c r="FB2127"/>
      <c r="FC2127"/>
      <c r="FD2127"/>
      <c r="FE2127"/>
      <c r="FF2127"/>
      <c r="FG2127"/>
      <c r="FH2127"/>
      <c r="FI2127"/>
      <c r="FJ2127"/>
      <c r="FK2127"/>
      <c r="FL2127"/>
      <c r="FM2127"/>
      <c r="FN2127"/>
      <c r="FO2127"/>
      <c r="FP2127"/>
      <c r="FQ2127"/>
      <c r="FR2127"/>
      <c r="FS2127"/>
      <c r="FT2127"/>
      <c r="FU2127"/>
      <c r="FV2127"/>
      <c r="FW2127"/>
      <c r="FX2127"/>
      <c r="FY2127"/>
      <c r="FZ2127"/>
      <c r="GA2127"/>
      <c r="GB2127"/>
      <c r="GC2127"/>
      <c r="GD2127"/>
      <c r="GE2127"/>
      <c r="GF2127"/>
      <c r="GG2127"/>
    </row>
    <row r="2128" spans="1:189" x14ac:dyDescent="0.3">
      <c r="A2128" s="18" t="s">
        <v>2214</v>
      </c>
      <c r="B2128" s="29"/>
      <c r="C2128" s="29"/>
      <c r="D2128" s="29">
        <v>180.4</v>
      </c>
      <c r="E2128" s="29">
        <v>1</v>
      </c>
      <c r="F2128" s="29">
        <v>180.4</v>
      </c>
      <c r="G2128" s="29">
        <v>1</v>
      </c>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c r="DY2128"/>
      <c r="DZ2128"/>
      <c r="EA2128"/>
      <c r="EB2128"/>
      <c r="EC2128"/>
      <c r="ED2128"/>
      <c r="EE2128"/>
      <c r="EF2128"/>
      <c r="EG2128"/>
      <c r="EH2128"/>
      <c r="EI2128"/>
      <c r="EJ2128"/>
      <c r="EK2128"/>
      <c r="EL2128"/>
      <c r="EM2128"/>
      <c r="EN2128"/>
      <c r="EO2128"/>
      <c r="EP2128"/>
      <c r="EQ2128"/>
      <c r="ER2128"/>
      <c r="ES2128"/>
      <c r="ET2128"/>
      <c r="EU2128"/>
      <c r="EV2128"/>
      <c r="EW2128"/>
      <c r="EX2128"/>
      <c r="EY2128"/>
      <c r="EZ2128"/>
      <c r="FA2128"/>
      <c r="FB2128"/>
      <c r="FC2128"/>
      <c r="FD2128"/>
      <c r="FE2128"/>
      <c r="FF2128"/>
      <c r="FG2128"/>
      <c r="FH2128"/>
      <c r="FI2128"/>
      <c r="FJ2128"/>
      <c r="FK2128"/>
      <c r="FL2128"/>
      <c r="FM2128"/>
      <c r="FN2128"/>
      <c r="FO2128"/>
      <c r="FP2128"/>
      <c r="FQ2128"/>
      <c r="FR2128"/>
      <c r="FS2128"/>
      <c r="FT2128"/>
      <c r="FU2128"/>
      <c r="FV2128"/>
      <c r="FW2128"/>
      <c r="FX2128"/>
      <c r="FY2128"/>
      <c r="FZ2128"/>
      <c r="GA2128"/>
      <c r="GB2128"/>
      <c r="GC2128"/>
      <c r="GD2128"/>
      <c r="GE2128"/>
      <c r="GF2128"/>
      <c r="GG2128"/>
    </row>
    <row r="2129" spans="1:189" x14ac:dyDescent="0.3">
      <c r="A2129" s="18" t="s">
        <v>1982</v>
      </c>
      <c r="B2129" s="29">
        <v>180.4</v>
      </c>
      <c r="C2129" s="29">
        <v>1</v>
      </c>
      <c r="D2129" s="29"/>
      <c r="E2129" s="29"/>
      <c r="F2129" s="29">
        <v>180.4</v>
      </c>
      <c r="G2129" s="29">
        <v>1</v>
      </c>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c r="DY2129"/>
      <c r="DZ2129"/>
      <c r="EA2129"/>
      <c r="EB2129"/>
      <c r="EC2129"/>
      <c r="ED2129"/>
      <c r="EE2129"/>
      <c r="EF2129"/>
      <c r="EG2129"/>
      <c r="EH2129"/>
      <c r="EI2129"/>
      <c r="EJ2129"/>
      <c r="EK2129"/>
      <c r="EL2129"/>
      <c r="EM2129"/>
      <c r="EN2129"/>
      <c r="EO2129"/>
      <c r="EP2129"/>
      <c r="EQ2129"/>
      <c r="ER2129"/>
      <c r="ES2129"/>
      <c r="ET2129"/>
      <c r="EU2129"/>
      <c r="EV2129"/>
      <c r="EW2129"/>
      <c r="EX2129"/>
      <c r="EY2129"/>
      <c r="EZ2129"/>
      <c r="FA2129"/>
      <c r="FB2129"/>
      <c r="FC2129"/>
      <c r="FD2129"/>
      <c r="FE2129"/>
      <c r="FF2129"/>
      <c r="FG2129"/>
      <c r="FH2129"/>
      <c r="FI2129"/>
      <c r="FJ2129"/>
      <c r="FK2129"/>
      <c r="FL2129"/>
      <c r="FM2129"/>
      <c r="FN2129"/>
      <c r="FO2129"/>
      <c r="FP2129"/>
      <c r="FQ2129"/>
      <c r="FR2129"/>
      <c r="FS2129"/>
      <c r="FT2129"/>
      <c r="FU2129"/>
      <c r="FV2129"/>
      <c r="FW2129"/>
      <c r="FX2129"/>
      <c r="FY2129"/>
      <c r="FZ2129"/>
      <c r="GA2129"/>
      <c r="GB2129"/>
      <c r="GC2129"/>
      <c r="GD2129"/>
      <c r="GE2129"/>
      <c r="GF2129"/>
      <c r="GG2129"/>
    </row>
    <row r="2130" spans="1:189" x14ac:dyDescent="0.3">
      <c r="A2130" s="18" t="s">
        <v>2675</v>
      </c>
      <c r="B2130" s="29"/>
      <c r="C2130" s="29"/>
      <c r="D2130" s="29">
        <v>180.4</v>
      </c>
      <c r="E2130" s="29">
        <v>1</v>
      </c>
      <c r="F2130" s="29">
        <v>180.4</v>
      </c>
      <c r="G2130" s="29">
        <v>1</v>
      </c>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c r="DY2130"/>
      <c r="DZ2130"/>
      <c r="EA2130"/>
      <c r="EB2130"/>
      <c r="EC2130"/>
      <c r="ED2130"/>
      <c r="EE2130"/>
      <c r="EF2130"/>
      <c r="EG2130"/>
      <c r="EH2130"/>
      <c r="EI2130"/>
      <c r="EJ2130"/>
      <c r="EK2130"/>
      <c r="EL2130"/>
      <c r="EM2130"/>
      <c r="EN2130"/>
      <c r="EO2130"/>
      <c r="EP2130"/>
      <c r="EQ2130"/>
      <c r="ER2130"/>
      <c r="ES2130"/>
      <c r="ET2130"/>
      <c r="EU2130"/>
      <c r="EV2130"/>
      <c r="EW2130"/>
      <c r="EX2130"/>
      <c r="EY2130"/>
      <c r="EZ2130"/>
      <c r="FA2130"/>
      <c r="FB2130"/>
      <c r="FC2130"/>
      <c r="FD2130"/>
      <c r="FE2130"/>
      <c r="FF2130"/>
      <c r="FG2130"/>
      <c r="FH2130"/>
      <c r="FI2130"/>
      <c r="FJ2130"/>
      <c r="FK2130"/>
      <c r="FL2130"/>
      <c r="FM2130"/>
      <c r="FN2130"/>
      <c r="FO2130"/>
      <c r="FP2130"/>
      <c r="FQ2130"/>
      <c r="FR2130"/>
      <c r="FS2130"/>
      <c r="FT2130"/>
      <c r="FU2130"/>
      <c r="FV2130"/>
      <c r="FW2130"/>
      <c r="FX2130"/>
      <c r="FY2130"/>
      <c r="FZ2130"/>
      <c r="GA2130"/>
      <c r="GB2130"/>
      <c r="GC2130"/>
      <c r="GD2130"/>
      <c r="GE2130"/>
      <c r="GF2130"/>
      <c r="GG2130"/>
    </row>
    <row r="2131" spans="1:189" x14ac:dyDescent="0.3">
      <c r="A2131" s="18" t="s">
        <v>3771</v>
      </c>
      <c r="B2131" s="29"/>
      <c r="C2131" s="29"/>
      <c r="D2131" s="29">
        <v>180.4</v>
      </c>
      <c r="E2131" s="29">
        <v>1</v>
      </c>
      <c r="F2131" s="29">
        <v>180.4</v>
      </c>
      <c r="G2131" s="29">
        <v>1</v>
      </c>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c r="DY2131"/>
      <c r="DZ2131"/>
      <c r="EA2131"/>
      <c r="EB2131"/>
      <c r="EC2131"/>
      <c r="ED2131"/>
      <c r="EE2131"/>
      <c r="EF2131"/>
      <c r="EG2131"/>
      <c r="EH2131"/>
      <c r="EI2131"/>
      <c r="EJ2131"/>
      <c r="EK2131"/>
      <c r="EL2131"/>
      <c r="EM2131"/>
      <c r="EN2131"/>
      <c r="EO2131"/>
      <c r="EP2131"/>
      <c r="EQ2131"/>
      <c r="ER2131"/>
      <c r="ES2131"/>
      <c r="ET2131"/>
      <c r="EU2131"/>
      <c r="EV2131"/>
      <c r="EW2131"/>
      <c r="EX2131"/>
      <c r="EY2131"/>
      <c r="EZ2131"/>
      <c r="FA2131"/>
      <c r="FB2131"/>
      <c r="FC2131"/>
      <c r="FD2131"/>
      <c r="FE2131"/>
      <c r="FF2131"/>
      <c r="FG2131"/>
      <c r="FH2131"/>
      <c r="FI2131"/>
      <c r="FJ2131"/>
      <c r="FK2131"/>
      <c r="FL2131"/>
      <c r="FM2131"/>
      <c r="FN2131"/>
      <c r="FO2131"/>
      <c r="FP2131"/>
      <c r="FQ2131"/>
      <c r="FR2131"/>
      <c r="FS2131"/>
      <c r="FT2131"/>
      <c r="FU2131"/>
      <c r="FV2131"/>
      <c r="FW2131"/>
      <c r="FX2131"/>
      <c r="FY2131"/>
      <c r="FZ2131"/>
      <c r="GA2131"/>
      <c r="GB2131"/>
      <c r="GC2131"/>
      <c r="GD2131"/>
      <c r="GE2131"/>
      <c r="GF2131"/>
      <c r="GG2131"/>
    </row>
    <row r="2132" spans="1:189" x14ac:dyDescent="0.3">
      <c r="A2132" s="18" t="s">
        <v>1804</v>
      </c>
      <c r="B2132" s="29">
        <v>180.4</v>
      </c>
      <c r="C2132" s="29">
        <v>1</v>
      </c>
      <c r="D2132" s="29"/>
      <c r="E2132" s="29"/>
      <c r="F2132" s="29">
        <v>180.4</v>
      </c>
      <c r="G2132" s="29">
        <v>1</v>
      </c>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c r="DY2132"/>
      <c r="DZ2132"/>
      <c r="EA2132"/>
      <c r="EB2132"/>
      <c r="EC2132"/>
      <c r="ED2132"/>
      <c r="EE2132"/>
      <c r="EF2132"/>
      <c r="EG2132"/>
      <c r="EH2132"/>
      <c r="EI2132"/>
      <c r="EJ2132"/>
      <c r="EK2132"/>
      <c r="EL2132"/>
      <c r="EM2132"/>
      <c r="EN2132"/>
      <c r="EO2132"/>
      <c r="EP2132"/>
      <c r="EQ2132"/>
      <c r="ER2132"/>
      <c r="ES2132"/>
      <c r="ET2132"/>
      <c r="EU2132"/>
      <c r="EV2132"/>
      <c r="EW2132"/>
      <c r="EX2132"/>
      <c r="EY2132"/>
      <c r="EZ2132"/>
      <c r="FA2132"/>
      <c r="FB2132"/>
      <c r="FC2132"/>
      <c r="FD2132"/>
      <c r="FE2132"/>
      <c r="FF2132"/>
      <c r="FG2132"/>
      <c r="FH2132"/>
      <c r="FI2132"/>
      <c r="FJ2132"/>
      <c r="FK2132"/>
      <c r="FL2132"/>
      <c r="FM2132"/>
      <c r="FN2132"/>
      <c r="FO2132"/>
      <c r="FP2132"/>
      <c r="FQ2132"/>
      <c r="FR2132"/>
      <c r="FS2132"/>
      <c r="FT2132"/>
      <c r="FU2132"/>
      <c r="FV2132"/>
      <c r="FW2132"/>
      <c r="FX2132"/>
      <c r="FY2132"/>
      <c r="FZ2132"/>
      <c r="GA2132"/>
      <c r="GB2132"/>
      <c r="GC2132"/>
      <c r="GD2132"/>
      <c r="GE2132"/>
      <c r="GF2132"/>
      <c r="GG2132"/>
    </row>
    <row r="2133" spans="1:189" x14ac:dyDescent="0.3">
      <c r="A2133" s="18" t="s">
        <v>3607</v>
      </c>
      <c r="B2133" s="29"/>
      <c r="C2133" s="29"/>
      <c r="D2133" s="29">
        <v>180.4</v>
      </c>
      <c r="E2133" s="29">
        <v>1</v>
      </c>
      <c r="F2133" s="29">
        <v>180.4</v>
      </c>
      <c r="G2133" s="29">
        <v>1</v>
      </c>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c r="DY2133"/>
      <c r="DZ2133"/>
      <c r="EA2133"/>
      <c r="EB2133"/>
      <c r="EC2133"/>
      <c r="ED2133"/>
      <c r="EE2133"/>
      <c r="EF2133"/>
      <c r="EG2133"/>
      <c r="EH2133"/>
      <c r="EI2133"/>
      <c r="EJ2133"/>
      <c r="EK2133"/>
      <c r="EL2133"/>
      <c r="EM2133"/>
      <c r="EN2133"/>
      <c r="EO2133"/>
      <c r="EP2133"/>
      <c r="EQ2133"/>
      <c r="ER2133"/>
      <c r="ES2133"/>
      <c r="ET2133"/>
      <c r="EU2133"/>
      <c r="EV2133"/>
      <c r="EW2133"/>
      <c r="EX2133"/>
      <c r="EY2133"/>
      <c r="EZ2133"/>
      <c r="FA2133"/>
      <c r="FB2133"/>
      <c r="FC2133"/>
      <c r="FD2133"/>
      <c r="FE2133"/>
      <c r="FF2133"/>
      <c r="FG2133"/>
      <c r="FH2133"/>
      <c r="FI2133"/>
      <c r="FJ2133"/>
      <c r="FK2133"/>
      <c r="FL2133"/>
      <c r="FM2133"/>
      <c r="FN2133"/>
      <c r="FO2133"/>
      <c r="FP2133"/>
      <c r="FQ2133"/>
      <c r="FR2133"/>
      <c r="FS2133"/>
      <c r="FT2133"/>
      <c r="FU2133"/>
      <c r="FV2133"/>
      <c r="FW2133"/>
      <c r="FX2133"/>
      <c r="FY2133"/>
      <c r="FZ2133"/>
      <c r="GA2133"/>
      <c r="GB2133"/>
      <c r="GC2133"/>
      <c r="GD2133"/>
      <c r="GE2133"/>
      <c r="GF2133"/>
      <c r="GG2133"/>
    </row>
    <row r="2134" spans="1:189" x14ac:dyDescent="0.3">
      <c r="A2134" s="18" t="s">
        <v>4173</v>
      </c>
      <c r="B2134" s="29"/>
      <c r="C2134" s="29"/>
      <c r="D2134" s="29">
        <v>180.4</v>
      </c>
      <c r="E2134" s="29">
        <v>1</v>
      </c>
      <c r="F2134" s="29">
        <v>180.4</v>
      </c>
      <c r="G2134" s="29">
        <v>1</v>
      </c>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c r="DY2134"/>
      <c r="DZ2134"/>
      <c r="EA2134"/>
      <c r="EB2134"/>
      <c r="EC2134"/>
      <c r="ED2134"/>
      <c r="EE2134"/>
      <c r="EF2134"/>
      <c r="EG2134"/>
      <c r="EH2134"/>
      <c r="EI2134"/>
      <c r="EJ2134"/>
      <c r="EK2134"/>
      <c r="EL2134"/>
      <c r="EM2134"/>
      <c r="EN2134"/>
      <c r="EO2134"/>
      <c r="EP2134"/>
      <c r="EQ2134"/>
      <c r="ER2134"/>
      <c r="ES2134"/>
      <c r="ET2134"/>
      <c r="EU2134"/>
      <c r="EV2134"/>
      <c r="EW2134"/>
      <c r="EX2134"/>
      <c r="EY2134"/>
      <c r="EZ2134"/>
      <c r="FA2134"/>
      <c r="FB2134"/>
      <c r="FC2134"/>
      <c r="FD2134"/>
      <c r="FE2134"/>
      <c r="FF2134"/>
      <c r="FG2134"/>
      <c r="FH2134"/>
      <c r="FI2134"/>
      <c r="FJ2134"/>
      <c r="FK2134"/>
      <c r="FL2134"/>
      <c r="FM2134"/>
      <c r="FN2134"/>
      <c r="FO2134"/>
      <c r="FP2134"/>
      <c r="FQ2134"/>
      <c r="FR2134"/>
      <c r="FS2134"/>
      <c r="FT2134"/>
      <c r="FU2134"/>
      <c r="FV2134"/>
      <c r="FW2134"/>
      <c r="FX2134"/>
      <c r="FY2134"/>
      <c r="FZ2134"/>
      <c r="GA2134"/>
      <c r="GB2134"/>
      <c r="GC2134"/>
      <c r="GD2134"/>
      <c r="GE2134"/>
      <c r="GF2134"/>
      <c r="GG2134"/>
    </row>
    <row r="2135" spans="1:189" x14ac:dyDescent="0.3">
      <c r="A2135" s="18" t="s">
        <v>1830</v>
      </c>
      <c r="B2135" s="29">
        <v>180.4</v>
      </c>
      <c r="C2135" s="29">
        <v>1</v>
      </c>
      <c r="D2135" s="29"/>
      <c r="E2135" s="29"/>
      <c r="F2135" s="29">
        <v>180.4</v>
      </c>
      <c r="G2135" s="29">
        <v>1</v>
      </c>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c r="DY2135"/>
      <c r="DZ2135"/>
      <c r="EA2135"/>
      <c r="EB2135"/>
      <c r="EC2135"/>
      <c r="ED2135"/>
      <c r="EE2135"/>
      <c r="EF2135"/>
      <c r="EG2135"/>
      <c r="EH2135"/>
      <c r="EI2135"/>
      <c r="EJ2135"/>
      <c r="EK2135"/>
      <c r="EL2135"/>
      <c r="EM2135"/>
      <c r="EN2135"/>
      <c r="EO2135"/>
      <c r="EP2135"/>
      <c r="EQ2135"/>
      <c r="ER2135"/>
      <c r="ES2135"/>
      <c r="ET2135"/>
      <c r="EU2135"/>
      <c r="EV2135"/>
      <c r="EW2135"/>
      <c r="EX2135"/>
      <c r="EY2135"/>
      <c r="EZ2135"/>
      <c r="FA2135"/>
      <c r="FB2135"/>
      <c r="FC2135"/>
      <c r="FD2135"/>
      <c r="FE2135"/>
      <c r="FF2135"/>
      <c r="FG2135"/>
      <c r="FH2135"/>
      <c r="FI2135"/>
      <c r="FJ2135"/>
      <c r="FK2135"/>
      <c r="FL2135"/>
      <c r="FM2135"/>
      <c r="FN2135"/>
      <c r="FO2135"/>
      <c r="FP2135"/>
      <c r="FQ2135"/>
      <c r="FR2135"/>
      <c r="FS2135"/>
      <c r="FT2135"/>
      <c r="FU2135"/>
      <c r="FV2135"/>
      <c r="FW2135"/>
      <c r="FX2135"/>
      <c r="FY2135"/>
      <c r="FZ2135"/>
      <c r="GA2135"/>
      <c r="GB2135"/>
      <c r="GC2135"/>
      <c r="GD2135"/>
      <c r="GE2135"/>
      <c r="GF2135"/>
      <c r="GG2135"/>
    </row>
    <row r="2136" spans="1:189" x14ac:dyDescent="0.3">
      <c r="A2136" s="18" t="s">
        <v>1868</v>
      </c>
      <c r="B2136" s="29">
        <v>180.4</v>
      </c>
      <c r="C2136" s="29">
        <v>1</v>
      </c>
      <c r="D2136" s="29"/>
      <c r="E2136" s="29"/>
      <c r="F2136" s="29">
        <v>180.4</v>
      </c>
      <c r="G2136" s="29">
        <v>1</v>
      </c>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c r="DY2136"/>
      <c r="DZ2136"/>
      <c r="EA2136"/>
      <c r="EB2136"/>
      <c r="EC2136"/>
      <c r="ED2136"/>
      <c r="EE2136"/>
      <c r="EF2136"/>
      <c r="EG2136"/>
      <c r="EH2136"/>
      <c r="EI2136"/>
      <c r="EJ2136"/>
      <c r="EK2136"/>
      <c r="EL2136"/>
      <c r="EM2136"/>
      <c r="EN2136"/>
      <c r="EO2136"/>
      <c r="EP2136"/>
      <c r="EQ2136"/>
      <c r="ER2136"/>
      <c r="ES2136"/>
      <c r="ET2136"/>
      <c r="EU2136"/>
      <c r="EV2136"/>
      <c r="EW2136"/>
      <c r="EX2136"/>
      <c r="EY2136"/>
      <c r="EZ2136"/>
      <c r="FA2136"/>
      <c r="FB2136"/>
      <c r="FC2136"/>
      <c r="FD2136"/>
      <c r="FE2136"/>
      <c r="FF2136"/>
      <c r="FG2136"/>
      <c r="FH2136"/>
      <c r="FI2136"/>
      <c r="FJ2136"/>
      <c r="FK2136"/>
      <c r="FL2136"/>
      <c r="FM2136"/>
      <c r="FN2136"/>
      <c r="FO2136"/>
      <c r="FP2136"/>
      <c r="FQ2136"/>
      <c r="FR2136"/>
      <c r="FS2136"/>
      <c r="FT2136"/>
      <c r="FU2136"/>
      <c r="FV2136"/>
      <c r="FW2136"/>
      <c r="FX2136"/>
      <c r="FY2136"/>
      <c r="FZ2136"/>
      <c r="GA2136"/>
      <c r="GB2136"/>
      <c r="GC2136"/>
      <c r="GD2136"/>
      <c r="GE2136"/>
      <c r="GF2136"/>
      <c r="GG2136"/>
    </row>
    <row r="2137" spans="1:189" x14ac:dyDescent="0.3">
      <c r="A2137" s="18" t="s">
        <v>3071</v>
      </c>
      <c r="B2137" s="29"/>
      <c r="C2137" s="29"/>
      <c r="D2137" s="29">
        <v>180.4</v>
      </c>
      <c r="E2137" s="29">
        <v>1</v>
      </c>
      <c r="F2137" s="29">
        <v>180.4</v>
      </c>
      <c r="G2137" s="29">
        <v>1</v>
      </c>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c r="DY2137"/>
      <c r="DZ2137"/>
      <c r="EA2137"/>
      <c r="EB2137"/>
      <c r="EC2137"/>
      <c r="ED2137"/>
      <c r="EE2137"/>
      <c r="EF2137"/>
      <c r="EG2137"/>
      <c r="EH2137"/>
      <c r="EI2137"/>
      <c r="EJ2137"/>
      <c r="EK2137"/>
      <c r="EL2137"/>
      <c r="EM2137"/>
      <c r="EN2137"/>
      <c r="EO2137"/>
      <c r="EP2137"/>
      <c r="EQ2137"/>
      <c r="ER2137"/>
      <c r="ES2137"/>
      <c r="ET2137"/>
      <c r="EU2137"/>
      <c r="EV2137"/>
      <c r="EW2137"/>
      <c r="EX2137"/>
      <c r="EY2137"/>
      <c r="EZ2137"/>
      <c r="FA2137"/>
      <c r="FB2137"/>
      <c r="FC2137"/>
      <c r="FD2137"/>
      <c r="FE2137"/>
      <c r="FF2137"/>
      <c r="FG2137"/>
      <c r="FH2137"/>
      <c r="FI2137"/>
      <c r="FJ2137"/>
      <c r="FK2137"/>
      <c r="FL2137"/>
      <c r="FM2137"/>
      <c r="FN2137"/>
      <c r="FO2137"/>
      <c r="FP2137"/>
      <c r="FQ2137"/>
      <c r="FR2137"/>
      <c r="FS2137"/>
      <c r="FT2137"/>
      <c r="FU2137"/>
      <c r="FV2137"/>
      <c r="FW2137"/>
      <c r="FX2137"/>
      <c r="FY2137"/>
      <c r="FZ2137"/>
      <c r="GA2137"/>
      <c r="GB2137"/>
      <c r="GC2137"/>
      <c r="GD2137"/>
      <c r="GE2137"/>
      <c r="GF2137"/>
      <c r="GG2137"/>
    </row>
    <row r="2138" spans="1:189" x14ac:dyDescent="0.3">
      <c r="A2138" s="18" t="s">
        <v>1906</v>
      </c>
      <c r="B2138" s="29">
        <v>180.4</v>
      </c>
      <c r="C2138" s="29">
        <v>1</v>
      </c>
      <c r="D2138" s="29"/>
      <c r="E2138" s="29"/>
      <c r="F2138" s="29">
        <v>180.4</v>
      </c>
      <c r="G2138" s="29">
        <v>1</v>
      </c>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c r="DY2138"/>
      <c r="DZ2138"/>
      <c r="EA2138"/>
      <c r="EB2138"/>
      <c r="EC2138"/>
      <c r="ED2138"/>
      <c r="EE2138"/>
      <c r="EF2138"/>
      <c r="EG2138"/>
      <c r="EH2138"/>
      <c r="EI2138"/>
      <c r="EJ2138"/>
      <c r="EK2138"/>
      <c r="EL2138"/>
      <c r="EM2138"/>
      <c r="EN2138"/>
      <c r="EO2138"/>
      <c r="EP2138"/>
      <c r="EQ2138"/>
      <c r="ER2138"/>
      <c r="ES2138"/>
      <c r="ET2138"/>
      <c r="EU2138"/>
      <c r="EV2138"/>
      <c r="EW2138"/>
      <c r="EX2138"/>
      <c r="EY2138"/>
      <c r="EZ2138"/>
      <c r="FA2138"/>
      <c r="FB2138"/>
      <c r="FC2138"/>
      <c r="FD2138"/>
      <c r="FE2138"/>
      <c r="FF2138"/>
      <c r="FG2138"/>
      <c r="FH2138"/>
      <c r="FI2138"/>
      <c r="FJ2138"/>
      <c r="FK2138"/>
      <c r="FL2138"/>
      <c r="FM2138"/>
      <c r="FN2138"/>
      <c r="FO2138"/>
      <c r="FP2138"/>
      <c r="FQ2138"/>
      <c r="FR2138"/>
      <c r="FS2138"/>
      <c r="FT2138"/>
      <c r="FU2138"/>
      <c r="FV2138"/>
      <c r="FW2138"/>
      <c r="FX2138"/>
      <c r="FY2138"/>
      <c r="FZ2138"/>
      <c r="GA2138"/>
      <c r="GB2138"/>
      <c r="GC2138"/>
      <c r="GD2138"/>
      <c r="GE2138"/>
      <c r="GF2138"/>
      <c r="GG2138"/>
    </row>
    <row r="2139" spans="1:189" x14ac:dyDescent="0.3">
      <c r="A2139" s="18" t="s">
        <v>3053</v>
      </c>
      <c r="B2139" s="29"/>
      <c r="C2139" s="29"/>
      <c r="D2139" s="29">
        <v>180.4</v>
      </c>
      <c r="E2139" s="29">
        <v>1</v>
      </c>
      <c r="F2139" s="29">
        <v>180.4</v>
      </c>
      <c r="G2139" s="29">
        <v>1</v>
      </c>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c r="DY2139"/>
      <c r="DZ2139"/>
      <c r="EA2139"/>
      <c r="EB2139"/>
      <c r="EC2139"/>
      <c r="ED2139"/>
      <c r="EE2139"/>
      <c r="EF2139"/>
      <c r="EG2139"/>
      <c r="EH2139"/>
      <c r="EI2139"/>
      <c r="EJ2139"/>
      <c r="EK2139"/>
      <c r="EL2139"/>
      <c r="EM2139"/>
      <c r="EN2139"/>
      <c r="EO2139"/>
      <c r="EP2139"/>
      <c r="EQ2139"/>
      <c r="ER2139"/>
      <c r="ES2139"/>
      <c r="ET2139"/>
      <c r="EU2139"/>
      <c r="EV2139"/>
      <c r="EW2139"/>
      <c r="EX2139"/>
      <c r="EY2139"/>
      <c r="EZ2139"/>
      <c r="FA2139"/>
      <c r="FB2139"/>
      <c r="FC2139"/>
      <c r="FD2139"/>
      <c r="FE2139"/>
      <c r="FF2139"/>
      <c r="FG2139"/>
      <c r="FH2139"/>
      <c r="FI2139"/>
      <c r="FJ2139"/>
      <c r="FK2139"/>
      <c r="FL2139"/>
      <c r="FM2139"/>
      <c r="FN2139"/>
      <c r="FO2139"/>
      <c r="FP2139"/>
      <c r="FQ2139"/>
      <c r="FR2139"/>
      <c r="FS2139"/>
      <c r="FT2139"/>
      <c r="FU2139"/>
      <c r="FV2139"/>
      <c r="FW2139"/>
      <c r="FX2139"/>
      <c r="FY2139"/>
      <c r="FZ2139"/>
      <c r="GA2139"/>
      <c r="GB2139"/>
      <c r="GC2139"/>
      <c r="GD2139"/>
      <c r="GE2139"/>
      <c r="GF2139"/>
      <c r="GG2139"/>
    </row>
    <row r="2140" spans="1:189" x14ac:dyDescent="0.3">
      <c r="A2140" s="18" t="s">
        <v>1892</v>
      </c>
      <c r="B2140" s="29">
        <v>180.4</v>
      </c>
      <c r="C2140" s="29">
        <v>1</v>
      </c>
      <c r="D2140" s="29"/>
      <c r="E2140" s="29"/>
      <c r="F2140" s="29">
        <v>180.4</v>
      </c>
      <c r="G2140" s="29">
        <v>1</v>
      </c>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c r="DY2140"/>
      <c r="DZ2140"/>
      <c r="EA2140"/>
      <c r="EB2140"/>
      <c r="EC2140"/>
      <c r="ED2140"/>
      <c r="EE2140"/>
      <c r="EF2140"/>
      <c r="EG2140"/>
      <c r="EH2140"/>
      <c r="EI2140"/>
      <c r="EJ2140"/>
      <c r="EK2140"/>
      <c r="EL2140"/>
      <c r="EM2140"/>
      <c r="EN2140"/>
      <c r="EO2140"/>
      <c r="EP2140"/>
      <c r="EQ2140"/>
      <c r="ER2140"/>
      <c r="ES2140"/>
      <c r="ET2140"/>
      <c r="EU2140"/>
      <c r="EV2140"/>
      <c r="EW2140"/>
      <c r="EX2140"/>
      <c r="EY2140"/>
      <c r="EZ2140"/>
      <c r="FA2140"/>
      <c r="FB2140"/>
      <c r="FC2140"/>
      <c r="FD2140"/>
      <c r="FE2140"/>
      <c r="FF2140"/>
      <c r="FG2140"/>
      <c r="FH2140"/>
      <c r="FI2140"/>
      <c r="FJ2140"/>
      <c r="FK2140"/>
      <c r="FL2140"/>
      <c r="FM2140"/>
      <c r="FN2140"/>
      <c r="FO2140"/>
      <c r="FP2140"/>
      <c r="FQ2140"/>
      <c r="FR2140"/>
      <c r="FS2140"/>
      <c r="FT2140"/>
      <c r="FU2140"/>
      <c r="FV2140"/>
      <c r="FW2140"/>
      <c r="FX2140"/>
      <c r="FY2140"/>
      <c r="FZ2140"/>
      <c r="GA2140"/>
      <c r="GB2140"/>
      <c r="GC2140"/>
      <c r="GD2140"/>
      <c r="GE2140"/>
      <c r="GF2140"/>
      <c r="GG2140"/>
    </row>
    <row r="2141" spans="1:189" x14ac:dyDescent="0.3">
      <c r="A2141" s="18" t="s">
        <v>2634</v>
      </c>
      <c r="B2141" s="29"/>
      <c r="C2141" s="29"/>
      <c r="D2141" s="29">
        <v>180.4</v>
      </c>
      <c r="E2141" s="29">
        <v>1</v>
      </c>
      <c r="F2141" s="29">
        <v>180.4</v>
      </c>
      <c r="G2141" s="29">
        <v>1</v>
      </c>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c r="DY2141"/>
      <c r="DZ2141"/>
      <c r="EA2141"/>
      <c r="EB2141"/>
      <c r="EC2141"/>
      <c r="ED2141"/>
      <c r="EE2141"/>
      <c r="EF2141"/>
      <c r="EG2141"/>
      <c r="EH2141"/>
      <c r="EI2141"/>
      <c r="EJ2141"/>
      <c r="EK2141"/>
      <c r="EL2141"/>
      <c r="EM2141"/>
      <c r="EN2141"/>
      <c r="EO2141"/>
      <c r="EP2141"/>
      <c r="EQ2141"/>
      <c r="ER2141"/>
      <c r="ES2141"/>
      <c r="ET2141"/>
      <c r="EU2141"/>
      <c r="EV2141"/>
      <c r="EW2141"/>
      <c r="EX2141"/>
      <c r="EY2141"/>
      <c r="EZ2141"/>
      <c r="FA2141"/>
      <c r="FB2141"/>
      <c r="FC2141"/>
      <c r="FD2141"/>
      <c r="FE2141"/>
      <c r="FF2141"/>
      <c r="FG2141"/>
      <c r="FH2141"/>
      <c r="FI2141"/>
      <c r="FJ2141"/>
      <c r="FK2141"/>
      <c r="FL2141"/>
      <c r="FM2141"/>
      <c r="FN2141"/>
      <c r="FO2141"/>
      <c r="FP2141"/>
      <c r="FQ2141"/>
      <c r="FR2141"/>
      <c r="FS2141"/>
      <c r="FT2141"/>
      <c r="FU2141"/>
      <c r="FV2141"/>
      <c r="FW2141"/>
      <c r="FX2141"/>
      <c r="FY2141"/>
      <c r="FZ2141"/>
      <c r="GA2141"/>
      <c r="GB2141"/>
      <c r="GC2141"/>
      <c r="GD2141"/>
      <c r="GE2141"/>
      <c r="GF2141"/>
      <c r="GG2141"/>
    </row>
    <row r="2142" spans="1:189" x14ac:dyDescent="0.3">
      <c r="A2142" s="18" t="s">
        <v>1910</v>
      </c>
      <c r="B2142" s="29">
        <v>180.4</v>
      </c>
      <c r="C2142" s="29">
        <v>1</v>
      </c>
      <c r="D2142" s="29"/>
      <c r="E2142" s="29"/>
      <c r="F2142" s="29">
        <v>180.4</v>
      </c>
      <c r="G2142" s="29">
        <v>1</v>
      </c>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c r="DY2142"/>
      <c r="DZ2142"/>
      <c r="EA2142"/>
      <c r="EB2142"/>
      <c r="EC2142"/>
      <c r="ED2142"/>
      <c r="EE2142"/>
      <c r="EF2142"/>
      <c r="EG2142"/>
      <c r="EH2142"/>
      <c r="EI2142"/>
      <c r="EJ2142"/>
      <c r="EK2142"/>
      <c r="EL2142"/>
      <c r="EM2142"/>
      <c r="EN2142"/>
      <c r="EO2142"/>
      <c r="EP2142"/>
      <c r="EQ2142"/>
      <c r="ER2142"/>
      <c r="ES2142"/>
      <c r="ET2142"/>
      <c r="EU2142"/>
      <c r="EV2142"/>
      <c r="EW2142"/>
      <c r="EX2142"/>
      <c r="EY2142"/>
      <c r="EZ2142"/>
      <c r="FA2142"/>
      <c r="FB2142"/>
      <c r="FC2142"/>
      <c r="FD2142"/>
      <c r="FE2142"/>
      <c r="FF2142"/>
      <c r="FG2142"/>
      <c r="FH2142"/>
      <c r="FI2142"/>
      <c r="FJ2142"/>
      <c r="FK2142"/>
      <c r="FL2142"/>
      <c r="FM2142"/>
      <c r="FN2142"/>
      <c r="FO2142"/>
      <c r="FP2142"/>
      <c r="FQ2142"/>
      <c r="FR2142"/>
      <c r="FS2142"/>
      <c r="FT2142"/>
      <c r="FU2142"/>
      <c r="FV2142"/>
      <c r="FW2142"/>
      <c r="FX2142"/>
      <c r="FY2142"/>
      <c r="FZ2142"/>
      <c r="GA2142"/>
      <c r="GB2142"/>
      <c r="GC2142"/>
      <c r="GD2142"/>
      <c r="GE2142"/>
      <c r="GF2142"/>
      <c r="GG2142"/>
    </row>
    <row r="2143" spans="1:189" x14ac:dyDescent="0.3">
      <c r="A2143" s="18" t="s">
        <v>2600</v>
      </c>
      <c r="B2143" s="29"/>
      <c r="C2143" s="29"/>
      <c r="D2143" s="29">
        <v>180.4</v>
      </c>
      <c r="E2143" s="29">
        <v>1</v>
      </c>
      <c r="F2143" s="29">
        <v>180.4</v>
      </c>
      <c r="G2143" s="29">
        <v>1</v>
      </c>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c r="DY2143"/>
      <c r="DZ2143"/>
      <c r="EA2143"/>
      <c r="EB2143"/>
      <c r="EC2143"/>
      <c r="ED2143"/>
      <c r="EE2143"/>
      <c r="EF2143"/>
      <c r="EG2143"/>
      <c r="EH2143"/>
      <c r="EI2143"/>
      <c r="EJ2143"/>
      <c r="EK2143"/>
      <c r="EL2143"/>
      <c r="EM2143"/>
      <c r="EN2143"/>
      <c r="EO2143"/>
      <c r="EP2143"/>
      <c r="EQ2143"/>
      <c r="ER2143"/>
      <c r="ES2143"/>
      <c r="ET2143"/>
      <c r="EU2143"/>
      <c r="EV2143"/>
      <c r="EW2143"/>
      <c r="EX2143"/>
      <c r="EY2143"/>
      <c r="EZ2143"/>
      <c r="FA2143"/>
      <c r="FB2143"/>
      <c r="FC2143"/>
      <c r="FD2143"/>
      <c r="FE2143"/>
      <c r="FF2143"/>
      <c r="FG2143"/>
      <c r="FH2143"/>
      <c r="FI2143"/>
      <c r="FJ2143"/>
      <c r="FK2143"/>
      <c r="FL2143"/>
      <c r="FM2143"/>
      <c r="FN2143"/>
      <c r="FO2143"/>
      <c r="FP2143"/>
      <c r="FQ2143"/>
      <c r="FR2143"/>
      <c r="FS2143"/>
      <c r="FT2143"/>
      <c r="FU2143"/>
      <c r="FV2143"/>
      <c r="FW2143"/>
      <c r="FX2143"/>
      <c r="FY2143"/>
      <c r="FZ2143"/>
      <c r="GA2143"/>
      <c r="GB2143"/>
      <c r="GC2143"/>
      <c r="GD2143"/>
      <c r="GE2143"/>
      <c r="GF2143"/>
      <c r="GG2143"/>
    </row>
    <row r="2144" spans="1:189" x14ac:dyDescent="0.3">
      <c r="A2144" s="18" t="s">
        <v>2584</v>
      </c>
      <c r="B2144" s="29"/>
      <c r="C2144" s="29"/>
      <c r="D2144" s="29">
        <v>180.4</v>
      </c>
      <c r="E2144" s="29">
        <v>1</v>
      </c>
      <c r="F2144" s="29">
        <v>180.4</v>
      </c>
      <c r="G2144" s="29">
        <v>1</v>
      </c>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c r="DY2144"/>
      <c r="DZ2144"/>
      <c r="EA2144"/>
      <c r="EB2144"/>
      <c r="EC2144"/>
      <c r="ED2144"/>
      <c r="EE2144"/>
      <c r="EF2144"/>
      <c r="EG2144"/>
      <c r="EH2144"/>
      <c r="EI2144"/>
      <c r="EJ2144"/>
      <c r="EK2144"/>
      <c r="EL2144"/>
      <c r="EM2144"/>
      <c r="EN2144"/>
      <c r="EO2144"/>
      <c r="EP2144"/>
      <c r="EQ2144"/>
      <c r="ER2144"/>
      <c r="ES2144"/>
      <c r="ET2144"/>
      <c r="EU2144"/>
      <c r="EV2144"/>
      <c r="EW2144"/>
      <c r="EX2144"/>
      <c r="EY2144"/>
      <c r="EZ2144"/>
      <c r="FA2144"/>
      <c r="FB2144"/>
      <c r="FC2144"/>
      <c r="FD2144"/>
      <c r="FE2144"/>
      <c r="FF2144"/>
      <c r="FG2144"/>
      <c r="FH2144"/>
      <c r="FI2144"/>
      <c r="FJ2144"/>
      <c r="FK2144"/>
      <c r="FL2144"/>
      <c r="FM2144"/>
      <c r="FN2144"/>
      <c r="FO2144"/>
      <c r="FP2144"/>
      <c r="FQ2144"/>
      <c r="FR2144"/>
      <c r="FS2144"/>
      <c r="FT2144"/>
      <c r="FU2144"/>
      <c r="FV2144"/>
      <c r="FW2144"/>
      <c r="FX2144"/>
      <c r="FY2144"/>
      <c r="FZ2144"/>
      <c r="GA2144"/>
      <c r="GB2144"/>
      <c r="GC2144"/>
      <c r="GD2144"/>
      <c r="GE2144"/>
      <c r="GF2144"/>
      <c r="GG2144"/>
    </row>
    <row r="2145" spans="1:189" x14ac:dyDescent="0.3">
      <c r="A2145" s="18" t="s">
        <v>2663</v>
      </c>
      <c r="B2145" s="29"/>
      <c r="C2145" s="29"/>
      <c r="D2145" s="29">
        <v>180.4</v>
      </c>
      <c r="E2145" s="29">
        <v>1</v>
      </c>
      <c r="F2145" s="29">
        <v>180.4</v>
      </c>
      <c r="G2145" s="29">
        <v>1</v>
      </c>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c r="DY2145"/>
      <c r="DZ2145"/>
      <c r="EA2145"/>
      <c r="EB2145"/>
      <c r="EC2145"/>
      <c r="ED2145"/>
      <c r="EE2145"/>
      <c r="EF2145"/>
      <c r="EG2145"/>
      <c r="EH2145"/>
      <c r="EI2145"/>
      <c r="EJ2145"/>
      <c r="EK2145"/>
      <c r="EL2145"/>
      <c r="EM2145"/>
      <c r="EN2145"/>
      <c r="EO2145"/>
      <c r="EP2145"/>
      <c r="EQ2145"/>
      <c r="ER2145"/>
      <c r="ES2145"/>
      <c r="ET2145"/>
      <c r="EU2145"/>
      <c r="EV2145"/>
      <c r="EW2145"/>
      <c r="EX2145"/>
      <c r="EY2145"/>
      <c r="EZ2145"/>
      <c r="FA2145"/>
      <c r="FB2145"/>
      <c r="FC2145"/>
      <c r="FD2145"/>
      <c r="FE2145"/>
      <c r="FF2145"/>
      <c r="FG2145"/>
      <c r="FH2145"/>
      <c r="FI2145"/>
      <c r="FJ2145"/>
      <c r="FK2145"/>
      <c r="FL2145"/>
      <c r="FM2145"/>
      <c r="FN2145"/>
      <c r="FO2145"/>
      <c r="FP2145"/>
      <c r="FQ2145"/>
      <c r="FR2145"/>
      <c r="FS2145"/>
      <c r="FT2145"/>
      <c r="FU2145"/>
      <c r="FV2145"/>
      <c r="FW2145"/>
      <c r="FX2145"/>
      <c r="FY2145"/>
      <c r="FZ2145"/>
      <c r="GA2145"/>
      <c r="GB2145"/>
      <c r="GC2145"/>
      <c r="GD2145"/>
      <c r="GE2145"/>
      <c r="GF2145"/>
      <c r="GG2145"/>
    </row>
    <row r="2146" spans="1:189" x14ac:dyDescent="0.3">
      <c r="A2146" s="18" t="s">
        <v>3051</v>
      </c>
      <c r="B2146" s="29"/>
      <c r="C2146" s="29"/>
      <c r="D2146" s="29">
        <v>180.4</v>
      </c>
      <c r="E2146" s="29">
        <v>1</v>
      </c>
      <c r="F2146" s="29">
        <v>180.4</v>
      </c>
      <c r="G2146" s="29">
        <v>1</v>
      </c>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c r="DY2146"/>
      <c r="DZ2146"/>
      <c r="EA2146"/>
      <c r="EB2146"/>
      <c r="EC2146"/>
      <c r="ED2146"/>
      <c r="EE2146"/>
      <c r="EF2146"/>
      <c r="EG2146"/>
      <c r="EH2146"/>
      <c r="EI2146"/>
      <c r="EJ2146"/>
      <c r="EK2146"/>
      <c r="EL2146"/>
      <c r="EM2146"/>
      <c r="EN2146"/>
      <c r="EO2146"/>
      <c r="EP2146"/>
      <c r="EQ2146"/>
      <c r="ER2146"/>
      <c r="ES2146"/>
      <c r="ET2146"/>
      <c r="EU2146"/>
      <c r="EV2146"/>
      <c r="EW2146"/>
      <c r="EX2146"/>
      <c r="EY2146"/>
      <c r="EZ2146"/>
      <c r="FA2146"/>
      <c r="FB2146"/>
      <c r="FC2146"/>
      <c r="FD2146"/>
      <c r="FE2146"/>
      <c r="FF2146"/>
      <c r="FG2146"/>
      <c r="FH2146"/>
      <c r="FI2146"/>
      <c r="FJ2146"/>
      <c r="FK2146"/>
      <c r="FL2146"/>
      <c r="FM2146"/>
      <c r="FN2146"/>
      <c r="FO2146"/>
      <c r="FP2146"/>
      <c r="FQ2146"/>
      <c r="FR2146"/>
      <c r="FS2146"/>
      <c r="FT2146"/>
      <c r="FU2146"/>
      <c r="FV2146"/>
      <c r="FW2146"/>
      <c r="FX2146"/>
      <c r="FY2146"/>
      <c r="FZ2146"/>
      <c r="GA2146"/>
      <c r="GB2146"/>
      <c r="GC2146"/>
      <c r="GD2146"/>
      <c r="GE2146"/>
      <c r="GF2146"/>
      <c r="GG2146"/>
    </row>
    <row r="2147" spans="1:189" x14ac:dyDescent="0.3">
      <c r="A2147" s="18" t="s">
        <v>3069</v>
      </c>
      <c r="B2147" s="29"/>
      <c r="C2147" s="29"/>
      <c r="D2147" s="29">
        <v>180.4</v>
      </c>
      <c r="E2147" s="29">
        <v>1</v>
      </c>
      <c r="F2147" s="29">
        <v>180.4</v>
      </c>
      <c r="G2147" s="29">
        <v>1</v>
      </c>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c r="DY2147"/>
      <c r="DZ2147"/>
      <c r="EA2147"/>
      <c r="EB2147"/>
      <c r="EC2147"/>
      <c r="ED2147"/>
      <c r="EE2147"/>
      <c r="EF2147"/>
      <c r="EG2147"/>
      <c r="EH2147"/>
      <c r="EI2147"/>
      <c r="EJ2147"/>
      <c r="EK2147"/>
      <c r="EL2147"/>
      <c r="EM2147"/>
      <c r="EN2147"/>
      <c r="EO2147"/>
      <c r="EP2147"/>
      <c r="EQ2147"/>
      <c r="ER2147"/>
      <c r="ES2147"/>
      <c r="ET2147"/>
      <c r="EU2147"/>
      <c r="EV2147"/>
      <c r="EW2147"/>
      <c r="EX2147"/>
      <c r="EY2147"/>
      <c r="EZ2147"/>
      <c r="FA2147"/>
      <c r="FB2147"/>
      <c r="FC2147"/>
      <c r="FD2147"/>
      <c r="FE2147"/>
      <c r="FF2147"/>
      <c r="FG2147"/>
      <c r="FH2147"/>
      <c r="FI2147"/>
      <c r="FJ2147"/>
      <c r="FK2147"/>
      <c r="FL2147"/>
      <c r="FM2147"/>
      <c r="FN2147"/>
      <c r="FO2147"/>
      <c r="FP2147"/>
      <c r="FQ2147"/>
      <c r="FR2147"/>
      <c r="FS2147"/>
      <c r="FT2147"/>
      <c r="FU2147"/>
      <c r="FV2147"/>
      <c r="FW2147"/>
      <c r="FX2147"/>
      <c r="FY2147"/>
      <c r="FZ2147"/>
      <c r="GA2147"/>
      <c r="GB2147"/>
      <c r="GC2147"/>
      <c r="GD2147"/>
      <c r="GE2147"/>
      <c r="GF2147"/>
      <c r="GG2147"/>
    </row>
    <row r="2148" spans="1:189" x14ac:dyDescent="0.3">
      <c r="A2148" s="18" t="s">
        <v>2885</v>
      </c>
      <c r="B2148" s="29"/>
      <c r="C2148" s="29"/>
      <c r="D2148" s="29">
        <v>180.4</v>
      </c>
      <c r="E2148" s="29">
        <v>1</v>
      </c>
      <c r="F2148" s="29">
        <v>180.4</v>
      </c>
      <c r="G2148" s="29">
        <v>1</v>
      </c>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c r="DY2148"/>
      <c r="DZ2148"/>
      <c r="EA2148"/>
      <c r="EB2148"/>
      <c r="EC2148"/>
      <c r="ED2148"/>
      <c r="EE2148"/>
      <c r="EF2148"/>
      <c r="EG2148"/>
      <c r="EH2148"/>
      <c r="EI2148"/>
      <c r="EJ2148"/>
      <c r="EK2148"/>
      <c r="EL2148"/>
      <c r="EM2148"/>
      <c r="EN2148"/>
      <c r="EO2148"/>
      <c r="EP2148"/>
      <c r="EQ2148"/>
      <c r="ER2148"/>
      <c r="ES2148"/>
      <c r="ET2148"/>
      <c r="EU2148"/>
      <c r="EV2148"/>
      <c r="EW2148"/>
      <c r="EX2148"/>
      <c r="EY2148"/>
      <c r="EZ2148"/>
      <c r="FA2148"/>
      <c r="FB2148"/>
      <c r="FC2148"/>
      <c r="FD2148"/>
      <c r="FE2148"/>
      <c r="FF2148"/>
      <c r="FG2148"/>
      <c r="FH2148"/>
      <c r="FI2148"/>
      <c r="FJ2148"/>
      <c r="FK2148"/>
      <c r="FL2148"/>
      <c r="FM2148"/>
      <c r="FN2148"/>
      <c r="FO2148"/>
      <c r="FP2148"/>
      <c r="FQ2148"/>
      <c r="FR2148"/>
      <c r="FS2148"/>
      <c r="FT2148"/>
      <c r="FU2148"/>
      <c r="FV2148"/>
      <c r="FW2148"/>
      <c r="FX2148"/>
      <c r="FY2148"/>
      <c r="FZ2148"/>
      <c r="GA2148"/>
      <c r="GB2148"/>
      <c r="GC2148"/>
      <c r="GD2148"/>
      <c r="GE2148"/>
      <c r="GF2148"/>
      <c r="GG2148"/>
    </row>
    <row r="2149" spans="1:189" x14ac:dyDescent="0.3">
      <c r="A2149" s="18" t="s">
        <v>3357</v>
      </c>
      <c r="B2149" s="29"/>
      <c r="C2149" s="29"/>
      <c r="D2149" s="29">
        <v>180.4</v>
      </c>
      <c r="E2149" s="29">
        <v>1</v>
      </c>
      <c r="F2149" s="29">
        <v>180.4</v>
      </c>
      <c r="G2149" s="29">
        <v>1</v>
      </c>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c r="DY2149"/>
      <c r="DZ2149"/>
      <c r="EA2149"/>
      <c r="EB2149"/>
      <c r="EC2149"/>
      <c r="ED2149"/>
      <c r="EE2149"/>
      <c r="EF2149"/>
      <c r="EG2149"/>
      <c r="EH2149"/>
      <c r="EI2149"/>
      <c r="EJ2149"/>
      <c r="EK2149"/>
      <c r="EL2149"/>
      <c r="EM2149"/>
      <c r="EN2149"/>
      <c r="EO2149"/>
      <c r="EP2149"/>
      <c r="EQ2149"/>
      <c r="ER2149"/>
      <c r="ES2149"/>
      <c r="ET2149"/>
      <c r="EU2149"/>
      <c r="EV2149"/>
      <c r="EW2149"/>
      <c r="EX2149"/>
      <c r="EY2149"/>
      <c r="EZ2149"/>
      <c r="FA2149"/>
      <c r="FB2149"/>
      <c r="FC2149"/>
      <c r="FD2149"/>
      <c r="FE2149"/>
      <c r="FF2149"/>
      <c r="FG2149"/>
      <c r="FH2149"/>
      <c r="FI2149"/>
      <c r="FJ2149"/>
      <c r="FK2149"/>
      <c r="FL2149"/>
      <c r="FM2149"/>
      <c r="FN2149"/>
      <c r="FO2149"/>
      <c r="FP2149"/>
      <c r="FQ2149"/>
      <c r="FR2149"/>
      <c r="FS2149"/>
      <c r="FT2149"/>
      <c r="FU2149"/>
      <c r="FV2149"/>
      <c r="FW2149"/>
      <c r="FX2149"/>
      <c r="FY2149"/>
      <c r="FZ2149"/>
      <c r="GA2149"/>
      <c r="GB2149"/>
      <c r="GC2149"/>
      <c r="GD2149"/>
      <c r="GE2149"/>
      <c r="GF2149"/>
      <c r="GG2149"/>
    </row>
    <row r="2150" spans="1:189" x14ac:dyDescent="0.3">
      <c r="A2150" s="18" t="s">
        <v>2999</v>
      </c>
      <c r="B2150" s="29"/>
      <c r="C2150" s="29"/>
      <c r="D2150" s="29">
        <v>180.4</v>
      </c>
      <c r="E2150" s="29">
        <v>1</v>
      </c>
      <c r="F2150" s="29">
        <v>180.4</v>
      </c>
      <c r="G2150" s="29">
        <v>1</v>
      </c>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c r="DY2150"/>
      <c r="DZ2150"/>
      <c r="EA2150"/>
      <c r="EB2150"/>
      <c r="EC2150"/>
      <c r="ED2150"/>
      <c r="EE2150"/>
      <c r="EF2150"/>
      <c r="EG2150"/>
      <c r="EH2150"/>
      <c r="EI2150"/>
      <c r="EJ2150"/>
      <c r="EK2150"/>
      <c r="EL2150"/>
      <c r="EM2150"/>
      <c r="EN2150"/>
      <c r="EO2150"/>
      <c r="EP2150"/>
      <c r="EQ2150"/>
      <c r="ER2150"/>
      <c r="ES2150"/>
      <c r="ET2150"/>
      <c r="EU2150"/>
      <c r="EV2150"/>
      <c r="EW2150"/>
      <c r="EX2150"/>
      <c r="EY2150"/>
      <c r="EZ2150"/>
      <c r="FA2150"/>
      <c r="FB2150"/>
      <c r="FC2150"/>
      <c r="FD2150"/>
      <c r="FE2150"/>
      <c r="FF2150"/>
      <c r="FG2150"/>
      <c r="FH2150"/>
      <c r="FI2150"/>
      <c r="FJ2150"/>
      <c r="FK2150"/>
      <c r="FL2150"/>
      <c r="FM2150"/>
      <c r="FN2150"/>
      <c r="FO2150"/>
      <c r="FP2150"/>
      <c r="FQ2150"/>
      <c r="FR2150"/>
      <c r="FS2150"/>
      <c r="FT2150"/>
      <c r="FU2150"/>
      <c r="FV2150"/>
      <c r="FW2150"/>
      <c r="FX2150"/>
      <c r="FY2150"/>
      <c r="FZ2150"/>
      <c r="GA2150"/>
      <c r="GB2150"/>
      <c r="GC2150"/>
      <c r="GD2150"/>
      <c r="GE2150"/>
      <c r="GF2150"/>
      <c r="GG2150"/>
    </row>
    <row r="2151" spans="1:189" x14ac:dyDescent="0.3">
      <c r="A2151" s="18" t="s">
        <v>3339</v>
      </c>
      <c r="B2151" s="29"/>
      <c r="C2151" s="29"/>
      <c r="D2151" s="29">
        <v>180.4</v>
      </c>
      <c r="E2151" s="29">
        <v>1</v>
      </c>
      <c r="F2151" s="29">
        <v>180.4</v>
      </c>
      <c r="G2151" s="29">
        <v>1</v>
      </c>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c r="DY2151"/>
      <c r="DZ2151"/>
      <c r="EA2151"/>
      <c r="EB2151"/>
      <c r="EC2151"/>
      <c r="ED2151"/>
      <c r="EE2151"/>
      <c r="EF2151"/>
      <c r="EG2151"/>
      <c r="EH2151"/>
      <c r="EI2151"/>
      <c r="EJ2151"/>
      <c r="EK2151"/>
      <c r="EL2151"/>
      <c r="EM2151"/>
      <c r="EN2151"/>
      <c r="EO2151"/>
      <c r="EP2151"/>
      <c r="EQ2151"/>
      <c r="ER2151"/>
      <c r="ES2151"/>
      <c r="ET2151"/>
      <c r="EU2151"/>
      <c r="EV2151"/>
      <c r="EW2151"/>
      <c r="EX2151"/>
      <c r="EY2151"/>
      <c r="EZ2151"/>
      <c r="FA2151"/>
      <c r="FB2151"/>
      <c r="FC2151"/>
      <c r="FD2151"/>
      <c r="FE2151"/>
      <c r="FF2151"/>
      <c r="FG2151"/>
      <c r="FH2151"/>
      <c r="FI2151"/>
      <c r="FJ2151"/>
      <c r="FK2151"/>
      <c r="FL2151"/>
      <c r="FM2151"/>
      <c r="FN2151"/>
      <c r="FO2151"/>
      <c r="FP2151"/>
      <c r="FQ2151"/>
      <c r="FR2151"/>
      <c r="FS2151"/>
      <c r="FT2151"/>
      <c r="FU2151"/>
      <c r="FV2151"/>
      <c r="FW2151"/>
      <c r="FX2151"/>
      <c r="FY2151"/>
      <c r="FZ2151"/>
      <c r="GA2151"/>
      <c r="GB2151"/>
      <c r="GC2151"/>
      <c r="GD2151"/>
      <c r="GE2151"/>
      <c r="GF2151"/>
      <c r="GG2151"/>
    </row>
    <row r="2152" spans="1:189" x14ac:dyDescent="0.3">
      <c r="A2152" s="18" t="s">
        <v>3995</v>
      </c>
      <c r="B2152" s="29"/>
      <c r="C2152" s="29"/>
      <c r="D2152" s="29">
        <v>180.4</v>
      </c>
      <c r="E2152" s="29">
        <v>1</v>
      </c>
      <c r="F2152" s="29">
        <v>180.4</v>
      </c>
      <c r="G2152" s="29">
        <v>1</v>
      </c>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c r="DY2152"/>
      <c r="DZ2152"/>
      <c r="EA2152"/>
      <c r="EB2152"/>
      <c r="EC2152"/>
      <c r="ED2152"/>
      <c r="EE2152"/>
      <c r="EF2152"/>
      <c r="EG2152"/>
      <c r="EH2152"/>
      <c r="EI2152"/>
      <c r="EJ2152"/>
      <c r="EK2152"/>
      <c r="EL2152"/>
      <c r="EM2152"/>
      <c r="EN2152"/>
      <c r="EO2152"/>
      <c r="EP2152"/>
      <c r="EQ2152"/>
      <c r="ER2152"/>
      <c r="ES2152"/>
      <c r="ET2152"/>
      <c r="EU2152"/>
      <c r="EV2152"/>
      <c r="EW2152"/>
      <c r="EX2152"/>
      <c r="EY2152"/>
      <c r="EZ2152"/>
      <c r="FA2152"/>
      <c r="FB2152"/>
      <c r="FC2152"/>
      <c r="FD2152"/>
      <c r="FE2152"/>
      <c r="FF2152"/>
      <c r="FG2152"/>
      <c r="FH2152"/>
      <c r="FI2152"/>
      <c r="FJ2152"/>
      <c r="FK2152"/>
      <c r="FL2152"/>
      <c r="FM2152"/>
      <c r="FN2152"/>
      <c r="FO2152"/>
      <c r="FP2152"/>
      <c r="FQ2152"/>
      <c r="FR2152"/>
      <c r="FS2152"/>
      <c r="FT2152"/>
      <c r="FU2152"/>
      <c r="FV2152"/>
      <c r="FW2152"/>
      <c r="FX2152"/>
      <c r="FY2152"/>
      <c r="FZ2152"/>
      <c r="GA2152"/>
      <c r="GB2152"/>
      <c r="GC2152"/>
      <c r="GD2152"/>
      <c r="GE2152"/>
      <c r="GF2152"/>
      <c r="GG2152"/>
    </row>
    <row r="2153" spans="1:189" x14ac:dyDescent="0.3">
      <c r="A2153" s="18" t="s">
        <v>3013</v>
      </c>
      <c r="B2153" s="29"/>
      <c r="C2153" s="29"/>
      <c r="D2153" s="29">
        <v>180.4</v>
      </c>
      <c r="E2153" s="29">
        <v>1</v>
      </c>
      <c r="F2153" s="29">
        <v>180.4</v>
      </c>
      <c r="G2153" s="29">
        <v>1</v>
      </c>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c r="DY2153"/>
      <c r="DZ2153"/>
      <c r="EA2153"/>
      <c r="EB2153"/>
      <c r="EC2153"/>
      <c r="ED2153"/>
      <c r="EE2153"/>
      <c r="EF2153"/>
      <c r="EG2153"/>
      <c r="EH2153"/>
      <c r="EI2153"/>
      <c r="EJ2153"/>
      <c r="EK2153"/>
      <c r="EL2153"/>
      <c r="EM2153"/>
      <c r="EN2153"/>
      <c r="EO2153"/>
      <c r="EP2153"/>
      <c r="EQ2153"/>
      <c r="ER2153"/>
      <c r="ES2153"/>
      <c r="ET2153"/>
      <c r="EU2153"/>
      <c r="EV2153"/>
      <c r="EW2153"/>
      <c r="EX2153"/>
      <c r="EY2153"/>
      <c r="EZ2153"/>
      <c r="FA2153"/>
      <c r="FB2153"/>
      <c r="FC2153"/>
      <c r="FD2153"/>
      <c r="FE2153"/>
      <c r="FF2153"/>
      <c r="FG2153"/>
      <c r="FH2153"/>
      <c r="FI2153"/>
      <c r="FJ2153"/>
      <c r="FK2153"/>
      <c r="FL2153"/>
      <c r="FM2153"/>
      <c r="FN2153"/>
      <c r="FO2153"/>
      <c r="FP2153"/>
      <c r="FQ2153"/>
      <c r="FR2153"/>
      <c r="FS2153"/>
      <c r="FT2153"/>
      <c r="FU2153"/>
      <c r="FV2153"/>
      <c r="FW2153"/>
      <c r="FX2153"/>
      <c r="FY2153"/>
      <c r="FZ2153"/>
      <c r="GA2153"/>
      <c r="GB2153"/>
      <c r="GC2153"/>
      <c r="GD2153"/>
      <c r="GE2153"/>
      <c r="GF2153"/>
      <c r="GG2153"/>
    </row>
    <row r="2154" spans="1:189" x14ac:dyDescent="0.3">
      <c r="A2154" s="18" t="s">
        <v>3893</v>
      </c>
      <c r="B2154" s="29"/>
      <c r="C2154" s="29"/>
      <c r="D2154" s="29">
        <v>180.4</v>
      </c>
      <c r="E2154" s="29">
        <v>1</v>
      </c>
      <c r="F2154" s="29">
        <v>180.4</v>
      </c>
      <c r="G2154" s="29">
        <v>1</v>
      </c>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c r="DY2154"/>
      <c r="DZ2154"/>
      <c r="EA2154"/>
      <c r="EB2154"/>
      <c r="EC2154"/>
      <c r="ED2154"/>
      <c r="EE2154"/>
      <c r="EF2154"/>
      <c r="EG2154"/>
      <c r="EH2154"/>
      <c r="EI2154"/>
      <c r="EJ2154"/>
      <c r="EK2154"/>
      <c r="EL2154"/>
      <c r="EM2154"/>
      <c r="EN2154"/>
      <c r="EO2154"/>
      <c r="EP2154"/>
      <c r="EQ2154"/>
      <c r="ER2154"/>
      <c r="ES2154"/>
      <c r="ET2154"/>
      <c r="EU2154"/>
      <c r="EV2154"/>
      <c r="EW2154"/>
      <c r="EX2154"/>
      <c r="EY2154"/>
      <c r="EZ2154"/>
      <c r="FA2154"/>
      <c r="FB2154"/>
      <c r="FC2154"/>
      <c r="FD2154"/>
      <c r="FE2154"/>
      <c r="FF2154"/>
      <c r="FG2154"/>
      <c r="FH2154"/>
      <c r="FI2154"/>
      <c r="FJ2154"/>
      <c r="FK2154"/>
      <c r="FL2154"/>
      <c r="FM2154"/>
      <c r="FN2154"/>
      <c r="FO2154"/>
      <c r="FP2154"/>
      <c r="FQ2154"/>
      <c r="FR2154"/>
      <c r="FS2154"/>
      <c r="FT2154"/>
      <c r="FU2154"/>
      <c r="FV2154"/>
      <c r="FW2154"/>
      <c r="FX2154"/>
      <c r="FY2154"/>
      <c r="FZ2154"/>
      <c r="GA2154"/>
      <c r="GB2154"/>
      <c r="GC2154"/>
      <c r="GD2154"/>
      <c r="GE2154"/>
      <c r="GF2154"/>
      <c r="GG2154"/>
    </row>
    <row r="2155" spans="1:189" x14ac:dyDescent="0.3">
      <c r="A2155" s="18" t="s">
        <v>3973</v>
      </c>
      <c r="B2155" s="29"/>
      <c r="C2155" s="29"/>
      <c r="D2155" s="29">
        <v>180.4</v>
      </c>
      <c r="E2155" s="29">
        <v>1</v>
      </c>
      <c r="F2155" s="29">
        <v>180.4</v>
      </c>
      <c r="G2155" s="29">
        <v>1</v>
      </c>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c r="DY2155"/>
      <c r="DZ2155"/>
      <c r="EA2155"/>
      <c r="EB2155"/>
      <c r="EC2155"/>
      <c r="ED2155"/>
      <c r="EE2155"/>
      <c r="EF2155"/>
      <c r="EG2155"/>
      <c r="EH2155"/>
      <c r="EI2155"/>
      <c r="EJ2155"/>
      <c r="EK2155"/>
      <c r="EL2155"/>
      <c r="EM2155"/>
      <c r="EN2155"/>
      <c r="EO2155"/>
      <c r="EP2155"/>
      <c r="EQ2155"/>
      <c r="ER2155"/>
      <c r="ES2155"/>
      <c r="ET2155"/>
      <c r="EU2155"/>
      <c r="EV2155"/>
      <c r="EW2155"/>
      <c r="EX2155"/>
      <c r="EY2155"/>
      <c r="EZ2155"/>
      <c r="FA2155"/>
      <c r="FB2155"/>
      <c r="FC2155"/>
      <c r="FD2155"/>
      <c r="FE2155"/>
      <c r="FF2155"/>
      <c r="FG2155"/>
      <c r="FH2155"/>
      <c r="FI2155"/>
      <c r="FJ2155"/>
      <c r="FK2155"/>
      <c r="FL2155"/>
      <c r="FM2155"/>
      <c r="FN2155"/>
      <c r="FO2155"/>
      <c r="FP2155"/>
      <c r="FQ2155"/>
      <c r="FR2155"/>
      <c r="FS2155"/>
      <c r="FT2155"/>
      <c r="FU2155"/>
      <c r="FV2155"/>
      <c r="FW2155"/>
      <c r="FX2155"/>
      <c r="FY2155"/>
      <c r="FZ2155"/>
      <c r="GA2155"/>
      <c r="GB2155"/>
      <c r="GC2155"/>
      <c r="GD2155"/>
      <c r="GE2155"/>
      <c r="GF2155"/>
      <c r="GG2155"/>
    </row>
    <row r="2156" spans="1:189" x14ac:dyDescent="0.3">
      <c r="A2156" s="18" t="s">
        <v>2945</v>
      </c>
      <c r="B2156" s="29"/>
      <c r="C2156" s="29"/>
      <c r="D2156" s="29">
        <v>180.4</v>
      </c>
      <c r="E2156" s="29">
        <v>1</v>
      </c>
      <c r="F2156" s="29">
        <v>180.4</v>
      </c>
      <c r="G2156" s="29">
        <v>1</v>
      </c>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c r="DY2156"/>
      <c r="DZ2156"/>
      <c r="EA2156"/>
      <c r="EB2156"/>
      <c r="EC2156"/>
      <c r="ED2156"/>
      <c r="EE2156"/>
      <c r="EF2156"/>
      <c r="EG2156"/>
      <c r="EH2156"/>
      <c r="EI2156"/>
      <c r="EJ2156"/>
      <c r="EK2156"/>
      <c r="EL2156"/>
      <c r="EM2156"/>
      <c r="EN2156"/>
      <c r="EO2156"/>
      <c r="EP2156"/>
      <c r="EQ2156"/>
      <c r="ER2156"/>
      <c r="ES2156"/>
      <c r="ET2156"/>
      <c r="EU2156"/>
      <c r="EV2156"/>
      <c r="EW2156"/>
      <c r="EX2156"/>
      <c r="EY2156"/>
      <c r="EZ2156"/>
      <c r="FA2156"/>
      <c r="FB2156"/>
      <c r="FC2156"/>
      <c r="FD2156"/>
      <c r="FE2156"/>
      <c r="FF2156"/>
      <c r="FG2156"/>
      <c r="FH2156"/>
      <c r="FI2156"/>
      <c r="FJ2156"/>
      <c r="FK2156"/>
      <c r="FL2156"/>
      <c r="FM2156"/>
      <c r="FN2156"/>
      <c r="FO2156"/>
      <c r="FP2156"/>
      <c r="FQ2156"/>
      <c r="FR2156"/>
      <c r="FS2156"/>
      <c r="FT2156"/>
      <c r="FU2156"/>
      <c r="FV2156"/>
      <c r="FW2156"/>
      <c r="FX2156"/>
      <c r="FY2156"/>
      <c r="FZ2156"/>
      <c r="GA2156"/>
      <c r="GB2156"/>
      <c r="GC2156"/>
      <c r="GD2156"/>
      <c r="GE2156"/>
      <c r="GF2156"/>
      <c r="GG2156"/>
    </row>
    <row r="2157" spans="1:189" x14ac:dyDescent="0.3">
      <c r="A2157" s="18" t="s">
        <v>2963</v>
      </c>
      <c r="B2157" s="29"/>
      <c r="C2157" s="29"/>
      <c r="D2157" s="29">
        <v>180.4</v>
      </c>
      <c r="E2157" s="29">
        <v>1</v>
      </c>
      <c r="F2157" s="29">
        <v>180.4</v>
      </c>
      <c r="G2157" s="29">
        <v>1</v>
      </c>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c r="DY2157"/>
      <c r="DZ2157"/>
      <c r="EA2157"/>
      <c r="EB2157"/>
      <c r="EC2157"/>
      <c r="ED2157"/>
      <c r="EE2157"/>
      <c r="EF2157"/>
      <c r="EG2157"/>
      <c r="EH2157"/>
      <c r="EI2157"/>
      <c r="EJ2157"/>
      <c r="EK2157"/>
      <c r="EL2157"/>
      <c r="EM2157"/>
      <c r="EN2157"/>
      <c r="EO2157"/>
      <c r="EP2157"/>
      <c r="EQ2157"/>
      <c r="ER2157"/>
      <c r="ES2157"/>
      <c r="ET2157"/>
      <c r="EU2157"/>
      <c r="EV2157"/>
      <c r="EW2157"/>
      <c r="EX2157"/>
      <c r="EY2157"/>
      <c r="EZ2157"/>
      <c r="FA2157"/>
      <c r="FB2157"/>
      <c r="FC2157"/>
      <c r="FD2157"/>
      <c r="FE2157"/>
      <c r="FF2157"/>
      <c r="FG2157"/>
      <c r="FH2157"/>
      <c r="FI2157"/>
      <c r="FJ2157"/>
      <c r="FK2157"/>
      <c r="FL2157"/>
      <c r="FM2157"/>
      <c r="FN2157"/>
      <c r="FO2157"/>
      <c r="FP2157"/>
      <c r="FQ2157"/>
      <c r="FR2157"/>
      <c r="FS2157"/>
      <c r="FT2157"/>
      <c r="FU2157"/>
      <c r="FV2157"/>
      <c r="FW2157"/>
      <c r="FX2157"/>
      <c r="FY2157"/>
      <c r="FZ2157"/>
      <c r="GA2157"/>
      <c r="GB2157"/>
      <c r="GC2157"/>
      <c r="GD2157"/>
      <c r="GE2157"/>
      <c r="GF2157"/>
      <c r="GG2157"/>
    </row>
    <row r="2158" spans="1:189" x14ac:dyDescent="0.3">
      <c r="A2158" s="18" t="s">
        <v>3855</v>
      </c>
      <c r="B2158" s="29"/>
      <c r="C2158" s="29"/>
      <c r="D2158" s="29">
        <v>180.4</v>
      </c>
      <c r="E2158" s="29">
        <v>1</v>
      </c>
      <c r="F2158" s="29">
        <v>180.4</v>
      </c>
      <c r="G2158" s="29">
        <v>1</v>
      </c>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c r="DY2158"/>
      <c r="DZ2158"/>
      <c r="EA2158"/>
      <c r="EB2158"/>
      <c r="EC2158"/>
      <c r="ED2158"/>
      <c r="EE2158"/>
      <c r="EF2158"/>
      <c r="EG2158"/>
      <c r="EH2158"/>
      <c r="EI2158"/>
      <c r="EJ2158"/>
      <c r="EK2158"/>
      <c r="EL2158"/>
      <c r="EM2158"/>
      <c r="EN2158"/>
      <c r="EO2158"/>
      <c r="EP2158"/>
      <c r="EQ2158"/>
      <c r="ER2158"/>
      <c r="ES2158"/>
      <c r="ET2158"/>
      <c r="EU2158"/>
      <c r="EV2158"/>
      <c r="EW2158"/>
      <c r="EX2158"/>
      <c r="EY2158"/>
      <c r="EZ2158"/>
      <c r="FA2158"/>
      <c r="FB2158"/>
      <c r="FC2158"/>
      <c r="FD2158"/>
      <c r="FE2158"/>
      <c r="FF2158"/>
      <c r="FG2158"/>
      <c r="FH2158"/>
      <c r="FI2158"/>
      <c r="FJ2158"/>
      <c r="FK2158"/>
      <c r="FL2158"/>
      <c r="FM2158"/>
      <c r="FN2158"/>
      <c r="FO2158"/>
      <c r="FP2158"/>
      <c r="FQ2158"/>
      <c r="FR2158"/>
      <c r="FS2158"/>
      <c r="FT2158"/>
      <c r="FU2158"/>
      <c r="FV2158"/>
      <c r="FW2158"/>
      <c r="FX2158"/>
      <c r="FY2158"/>
      <c r="FZ2158"/>
      <c r="GA2158"/>
      <c r="GB2158"/>
      <c r="GC2158"/>
      <c r="GD2158"/>
      <c r="GE2158"/>
      <c r="GF2158"/>
      <c r="GG2158"/>
    </row>
    <row r="2159" spans="1:189" x14ac:dyDescent="0.3">
      <c r="A2159" s="18" t="s">
        <v>3789</v>
      </c>
      <c r="B2159" s="29"/>
      <c r="C2159" s="29"/>
      <c r="D2159" s="29">
        <v>180.4</v>
      </c>
      <c r="E2159" s="29">
        <v>1</v>
      </c>
      <c r="F2159" s="29">
        <v>180.4</v>
      </c>
      <c r="G2159" s="29">
        <v>1</v>
      </c>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c r="DY2159"/>
      <c r="DZ2159"/>
      <c r="EA2159"/>
      <c r="EB2159"/>
      <c r="EC2159"/>
      <c r="ED2159"/>
      <c r="EE2159"/>
      <c r="EF2159"/>
      <c r="EG2159"/>
      <c r="EH2159"/>
      <c r="EI2159"/>
      <c r="EJ2159"/>
      <c r="EK2159"/>
      <c r="EL2159"/>
      <c r="EM2159"/>
      <c r="EN2159"/>
      <c r="EO2159"/>
      <c r="EP2159"/>
      <c r="EQ2159"/>
      <c r="ER2159"/>
      <c r="ES2159"/>
      <c r="ET2159"/>
      <c r="EU2159"/>
      <c r="EV2159"/>
      <c r="EW2159"/>
      <c r="EX2159"/>
      <c r="EY2159"/>
      <c r="EZ2159"/>
      <c r="FA2159"/>
      <c r="FB2159"/>
      <c r="FC2159"/>
      <c r="FD2159"/>
      <c r="FE2159"/>
      <c r="FF2159"/>
      <c r="FG2159"/>
      <c r="FH2159"/>
      <c r="FI2159"/>
      <c r="FJ2159"/>
      <c r="FK2159"/>
      <c r="FL2159"/>
      <c r="FM2159"/>
      <c r="FN2159"/>
      <c r="FO2159"/>
      <c r="FP2159"/>
      <c r="FQ2159"/>
      <c r="FR2159"/>
      <c r="FS2159"/>
      <c r="FT2159"/>
      <c r="FU2159"/>
      <c r="FV2159"/>
      <c r="FW2159"/>
      <c r="FX2159"/>
      <c r="FY2159"/>
      <c r="FZ2159"/>
      <c r="GA2159"/>
      <c r="GB2159"/>
      <c r="GC2159"/>
      <c r="GD2159"/>
      <c r="GE2159"/>
      <c r="GF2159"/>
      <c r="GG2159"/>
    </row>
    <row r="2160" spans="1:189" x14ac:dyDescent="0.3">
      <c r="A2160" s="18" t="s">
        <v>1180</v>
      </c>
      <c r="B2160" s="29">
        <v>180.4</v>
      </c>
      <c r="C2160" s="29">
        <v>1</v>
      </c>
      <c r="D2160" s="29"/>
      <c r="E2160" s="29"/>
      <c r="F2160" s="29">
        <v>180.4</v>
      </c>
      <c r="G2160" s="29">
        <v>1</v>
      </c>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c r="DY2160"/>
      <c r="DZ2160"/>
      <c r="EA2160"/>
      <c r="EB2160"/>
      <c r="EC2160"/>
      <c r="ED2160"/>
      <c r="EE2160"/>
      <c r="EF2160"/>
      <c r="EG2160"/>
      <c r="EH2160"/>
      <c r="EI2160"/>
      <c r="EJ2160"/>
      <c r="EK2160"/>
      <c r="EL2160"/>
      <c r="EM2160"/>
      <c r="EN2160"/>
      <c r="EO2160"/>
      <c r="EP2160"/>
      <c r="EQ2160"/>
      <c r="ER2160"/>
      <c r="ES2160"/>
      <c r="ET2160"/>
      <c r="EU2160"/>
      <c r="EV2160"/>
      <c r="EW2160"/>
      <c r="EX2160"/>
      <c r="EY2160"/>
      <c r="EZ2160"/>
      <c r="FA2160"/>
      <c r="FB2160"/>
      <c r="FC2160"/>
      <c r="FD2160"/>
      <c r="FE2160"/>
      <c r="FF2160"/>
      <c r="FG2160"/>
      <c r="FH2160"/>
      <c r="FI2160"/>
      <c r="FJ2160"/>
      <c r="FK2160"/>
      <c r="FL2160"/>
      <c r="FM2160"/>
      <c r="FN2160"/>
      <c r="FO2160"/>
      <c r="FP2160"/>
      <c r="FQ2160"/>
      <c r="FR2160"/>
      <c r="FS2160"/>
      <c r="FT2160"/>
      <c r="FU2160"/>
      <c r="FV2160"/>
      <c r="FW2160"/>
      <c r="FX2160"/>
      <c r="FY2160"/>
      <c r="FZ2160"/>
      <c r="GA2160"/>
      <c r="GB2160"/>
      <c r="GC2160"/>
      <c r="GD2160"/>
      <c r="GE2160"/>
      <c r="GF2160"/>
      <c r="GG2160"/>
    </row>
    <row r="2161" spans="1:189" x14ac:dyDescent="0.3">
      <c r="A2161" s="18" t="s">
        <v>1290</v>
      </c>
      <c r="B2161" s="29">
        <v>180.4</v>
      </c>
      <c r="C2161" s="29">
        <v>1</v>
      </c>
      <c r="D2161" s="29"/>
      <c r="E2161" s="29"/>
      <c r="F2161" s="29">
        <v>180.4</v>
      </c>
      <c r="G2161" s="29">
        <v>1</v>
      </c>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c r="DY2161"/>
      <c r="DZ2161"/>
      <c r="EA2161"/>
      <c r="EB2161"/>
      <c r="EC2161"/>
      <c r="ED2161"/>
      <c r="EE2161"/>
      <c r="EF2161"/>
      <c r="EG2161"/>
      <c r="EH2161"/>
      <c r="EI2161"/>
      <c r="EJ2161"/>
      <c r="EK2161"/>
      <c r="EL2161"/>
      <c r="EM2161"/>
      <c r="EN2161"/>
      <c r="EO2161"/>
      <c r="EP2161"/>
      <c r="EQ2161"/>
      <c r="ER2161"/>
      <c r="ES2161"/>
      <c r="ET2161"/>
      <c r="EU2161"/>
      <c r="EV2161"/>
      <c r="EW2161"/>
      <c r="EX2161"/>
      <c r="EY2161"/>
      <c r="EZ2161"/>
      <c r="FA2161"/>
      <c r="FB2161"/>
      <c r="FC2161"/>
      <c r="FD2161"/>
      <c r="FE2161"/>
      <c r="FF2161"/>
      <c r="FG2161"/>
      <c r="FH2161"/>
      <c r="FI2161"/>
      <c r="FJ2161"/>
      <c r="FK2161"/>
      <c r="FL2161"/>
      <c r="FM2161"/>
      <c r="FN2161"/>
      <c r="FO2161"/>
      <c r="FP2161"/>
      <c r="FQ2161"/>
      <c r="FR2161"/>
      <c r="FS2161"/>
      <c r="FT2161"/>
      <c r="FU2161"/>
      <c r="FV2161"/>
      <c r="FW2161"/>
      <c r="FX2161"/>
      <c r="FY2161"/>
      <c r="FZ2161"/>
      <c r="GA2161"/>
      <c r="GB2161"/>
      <c r="GC2161"/>
      <c r="GD2161"/>
      <c r="GE2161"/>
      <c r="GF2161"/>
      <c r="GG2161"/>
    </row>
    <row r="2162" spans="1:189" x14ac:dyDescent="0.3">
      <c r="A2162" s="18" t="s">
        <v>1136</v>
      </c>
      <c r="B2162" s="29">
        <v>180.4</v>
      </c>
      <c r="C2162" s="29">
        <v>1</v>
      </c>
      <c r="D2162" s="29"/>
      <c r="E2162" s="29"/>
      <c r="F2162" s="29">
        <v>180.4</v>
      </c>
      <c r="G2162" s="29">
        <v>1</v>
      </c>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c r="DY2162"/>
      <c r="DZ2162"/>
      <c r="EA2162"/>
      <c r="EB2162"/>
      <c r="EC2162"/>
      <c r="ED2162"/>
      <c r="EE2162"/>
      <c r="EF2162"/>
      <c r="EG2162"/>
      <c r="EH2162"/>
      <c r="EI2162"/>
      <c r="EJ2162"/>
      <c r="EK2162"/>
      <c r="EL2162"/>
      <c r="EM2162"/>
      <c r="EN2162"/>
      <c r="EO2162"/>
      <c r="EP2162"/>
      <c r="EQ2162"/>
      <c r="ER2162"/>
      <c r="ES2162"/>
      <c r="ET2162"/>
      <c r="EU2162"/>
      <c r="EV2162"/>
      <c r="EW2162"/>
      <c r="EX2162"/>
      <c r="EY2162"/>
      <c r="EZ2162"/>
      <c r="FA2162"/>
      <c r="FB2162"/>
      <c r="FC2162"/>
      <c r="FD2162"/>
      <c r="FE2162"/>
      <c r="FF2162"/>
      <c r="FG2162"/>
      <c r="FH2162"/>
      <c r="FI2162"/>
      <c r="FJ2162"/>
      <c r="FK2162"/>
      <c r="FL2162"/>
      <c r="FM2162"/>
      <c r="FN2162"/>
      <c r="FO2162"/>
      <c r="FP2162"/>
      <c r="FQ2162"/>
      <c r="FR2162"/>
      <c r="FS2162"/>
      <c r="FT2162"/>
      <c r="FU2162"/>
      <c r="FV2162"/>
      <c r="FW2162"/>
      <c r="FX2162"/>
      <c r="FY2162"/>
      <c r="FZ2162"/>
      <c r="GA2162"/>
      <c r="GB2162"/>
      <c r="GC2162"/>
      <c r="GD2162"/>
      <c r="GE2162"/>
      <c r="GF2162"/>
      <c r="GG2162"/>
    </row>
    <row r="2163" spans="1:189" x14ac:dyDescent="0.3">
      <c r="A2163" s="18" t="s">
        <v>3787</v>
      </c>
      <c r="B2163" s="29"/>
      <c r="C2163" s="29"/>
      <c r="D2163" s="29">
        <v>180.4</v>
      </c>
      <c r="E2163" s="29">
        <v>1</v>
      </c>
      <c r="F2163" s="29">
        <v>180.4</v>
      </c>
      <c r="G2163" s="29">
        <v>1</v>
      </c>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c r="DY2163"/>
      <c r="DZ2163"/>
      <c r="EA2163"/>
      <c r="EB2163"/>
      <c r="EC2163"/>
      <c r="ED2163"/>
      <c r="EE2163"/>
      <c r="EF2163"/>
      <c r="EG2163"/>
      <c r="EH2163"/>
      <c r="EI2163"/>
      <c r="EJ2163"/>
      <c r="EK2163"/>
      <c r="EL2163"/>
      <c r="EM2163"/>
      <c r="EN2163"/>
      <c r="EO2163"/>
      <c r="EP2163"/>
      <c r="EQ2163"/>
      <c r="ER2163"/>
      <c r="ES2163"/>
      <c r="ET2163"/>
      <c r="EU2163"/>
      <c r="EV2163"/>
      <c r="EW2163"/>
      <c r="EX2163"/>
      <c r="EY2163"/>
      <c r="EZ2163"/>
      <c r="FA2163"/>
      <c r="FB2163"/>
      <c r="FC2163"/>
      <c r="FD2163"/>
      <c r="FE2163"/>
      <c r="FF2163"/>
      <c r="FG2163"/>
      <c r="FH2163"/>
      <c r="FI2163"/>
      <c r="FJ2163"/>
      <c r="FK2163"/>
      <c r="FL2163"/>
      <c r="FM2163"/>
      <c r="FN2163"/>
      <c r="FO2163"/>
      <c r="FP2163"/>
      <c r="FQ2163"/>
      <c r="FR2163"/>
      <c r="FS2163"/>
      <c r="FT2163"/>
      <c r="FU2163"/>
      <c r="FV2163"/>
      <c r="FW2163"/>
      <c r="FX2163"/>
      <c r="FY2163"/>
      <c r="FZ2163"/>
      <c r="GA2163"/>
      <c r="GB2163"/>
      <c r="GC2163"/>
      <c r="GD2163"/>
      <c r="GE2163"/>
      <c r="GF2163"/>
      <c r="GG2163"/>
    </row>
    <row r="2164" spans="1:189" x14ac:dyDescent="0.3">
      <c r="A2164" s="18" t="s">
        <v>1150</v>
      </c>
      <c r="B2164" s="29">
        <v>180.4</v>
      </c>
      <c r="C2164" s="29">
        <v>1</v>
      </c>
      <c r="D2164" s="29"/>
      <c r="E2164" s="29"/>
      <c r="F2164" s="29">
        <v>180.4</v>
      </c>
      <c r="G2164" s="29">
        <v>1</v>
      </c>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c r="DY2164"/>
      <c r="DZ2164"/>
      <c r="EA2164"/>
      <c r="EB2164"/>
      <c r="EC2164"/>
      <c r="ED2164"/>
      <c r="EE2164"/>
      <c r="EF2164"/>
      <c r="EG2164"/>
      <c r="EH2164"/>
      <c r="EI2164"/>
      <c r="EJ2164"/>
      <c r="EK2164"/>
      <c r="EL2164"/>
      <c r="EM2164"/>
      <c r="EN2164"/>
      <c r="EO2164"/>
      <c r="EP2164"/>
      <c r="EQ2164"/>
      <c r="ER2164"/>
      <c r="ES2164"/>
      <c r="ET2164"/>
      <c r="EU2164"/>
      <c r="EV2164"/>
      <c r="EW2164"/>
      <c r="EX2164"/>
      <c r="EY2164"/>
      <c r="EZ2164"/>
      <c r="FA2164"/>
      <c r="FB2164"/>
      <c r="FC2164"/>
      <c r="FD2164"/>
      <c r="FE2164"/>
      <c r="FF2164"/>
      <c r="FG2164"/>
      <c r="FH2164"/>
      <c r="FI2164"/>
      <c r="FJ2164"/>
      <c r="FK2164"/>
      <c r="FL2164"/>
      <c r="FM2164"/>
      <c r="FN2164"/>
      <c r="FO2164"/>
      <c r="FP2164"/>
      <c r="FQ2164"/>
      <c r="FR2164"/>
      <c r="FS2164"/>
      <c r="FT2164"/>
      <c r="FU2164"/>
      <c r="FV2164"/>
      <c r="FW2164"/>
      <c r="FX2164"/>
      <c r="FY2164"/>
      <c r="FZ2164"/>
      <c r="GA2164"/>
      <c r="GB2164"/>
      <c r="GC2164"/>
      <c r="GD2164"/>
      <c r="GE2164"/>
      <c r="GF2164"/>
      <c r="GG2164"/>
    </row>
    <row r="2165" spans="1:189" x14ac:dyDescent="0.3">
      <c r="A2165" s="18" t="s">
        <v>1059</v>
      </c>
      <c r="B2165" s="29">
        <v>180.4</v>
      </c>
      <c r="C2165" s="29">
        <v>1</v>
      </c>
      <c r="D2165" s="29"/>
      <c r="E2165" s="29"/>
      <c r="F2165" s="29">
        <v>180.4</v>
      </c>
      <c r="G2165" s="29">
        <v>1</v>
      </c>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c r="DY2165"/>
      <c r="DZ2165"/>
      <c r="EA2165"/>
      <c r="EB2165"/>
      <c r="EC2165"/>
      <c r="ED2165"/>
      <c r="EE2165"/>
      <c r="EF2165"/>
      <c r="EG2165"/>
      <c r="EH2165"/>
      <c r="EI2165"/>
      <c r="EJ2165"/>
      <c r="EK2165"/>
      <c r="EL2165"/>
      <c r="EM2165"/>
      <c r="EN2165"/>
      <c r="EO2165"/>
      <c r="EP2165"/>
      <c r="EQ2165"/>
      <c r="ER2165"/>
      <c r="ES2165"/>
      <c r="ET2165"/>
      <c r="EU2165"/>
      <c r="EV2165"/>
      <c r="EW2165"/>
      <c r="EX2165"/>
      <c r="EY2165"/>
      <c r="EZ2165"/>
      <c r="FA2165"/>
      <c r="FB2165"/>
      <c r="FC2165"/>
      <c r="FD2165"/>
      <c r="FE2165"/>
      <c r="FF2165"/>
      <c r="FG2165"/>
      <c r="FH2165"/>
      <c r="FI2165"/>
      <c r="FJ2165"/>
      <c r="FK2165"/>
      <c r="FL2165"/>
      <c r="FM2165"/>
      <c r="FN2165"/>
      <c r="FO2165"/>
      <c r="FP2165"/>
      <c r="FQ2165"/>
      <c r="FR2165"/>
      <c r="FS2165"/>
      <c r="FT2165"/>
      <c r="FU2165"/>
      <c r="FV2165"/>
      <c r="FW2165"/>
      <c r="FX2165"/>
      <c r="FY2165"/>
      <c r="FZ2165"/>
      <c r="GA2165"/>
      <c r="GB2165"/>
      <c r="GC2165"/>
      <c r="GD2165"/>
      <c r="GE2165"/>
      <c r="GF2165"/>
      <c r="GG2165"/>
    </row>
    <row r="2166" spans="1:189" x14ac:dyDescent="0.3">
      <c r="A2166" s="18" t="s">
        <v>1152</v>
      </c>
      <c r="B2166" s="29">
        <v>180.4</v>
      </c>
      <c r="C2166" s="29">
        <v>1</v>
      </c>
      <c r="D2166" s="29"/>
      <c r="E2166" s="29"/>
      <c r="F2166" s="29">
        <v>180.4</v>
      </c>
      <c r="G2166" s="29">
        <v>1</v>
      </c>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c r="DY2166"/>
      <c r="DZ2166"/>
      <c r="EA2166"/>
      <c r="EB2166"/>
      <c r="EC2166"/>
      <c r="ED2166"/>
      <c r="EE2166"/>
      <c r="EF2166"/>
      <c r="EG2166"/>
      <c r="EH2166"/>
      <c r="EI2166"/>
      <c r="EJ2166"/>
      <c r="EK2166"/>
      <c r="EL2166"/>
      <c r="EM2166"/>
      <c r="EN2166"/>
      <c r="EO2166"/>
      <c r="EP2166"/>
      <c r="EQ2166"/>
      <c r="ER2166"/>
      <c r="ES2166"/>
      <c r="ET2166"/>
      <c r="EU2166"/>
      <c r="EV2166"/>
      <c r="EW2166"/>
      <c r="EX2166"/>
      <c r="EY2166"/>
      <c r="EZ2166"/>
      <c r="FA2166"/>
      <c r="FB2166"/>
      <c r="FC2166"/>
      <c r="FD2166"/>
      <c r="FE2166"/>
      <c r="FF2166"/>
      <c r="FG2166"/>
      <c r="FH2166"/>
      <c r="FI2166"/>
      <c r="FJ2166"/>
      <c r="FK2166"/>
      <c r="FL2166"/>
      <c r="FM2166"/>
      <c r="FN2166"/>
      <c r="FO2166"/>
      <c r="FP2166"/>
      <c r="FQ2166"/>
      <c r="FR2166"/>
      <c r="FS2166"/>
      <c r="FT2166"/>
      <c r="FU2166"/>
      <c r="FV2166"/>
      <c r="FW2166"/>
      <c r="FX2166"/>
      <c r="FY2166"/>
      <c r="FZ2166"/>
      <c r="GA2166"/>
      <c r="GB2166"/>
      <c r="GC2166"/>
      <c r="GD2166"/>
      <c r="GE2166"/>
      <c r="GF2166"/>
      <c r="GG2166"/>
    </row>
    <row r="2167" spans="1:189" x14ac:dyDescent="0.3">
      <c r="A2167" s="18" t="s">
        <v>1007</v>
      </c>
      <c r="B2167" s="29">
        <v>180.4</v>
      </c>
      <c r="C2167" s="29">
        <v>1</v>
      </c>
      <c r="D2167" s="29"/>
      <c r="E2167" s="29"/>
      <c r="F2167" s="29">
        <v>180.4</v>
      </c>
      <c r="G2167" s="29">
        <v>1</v>
      </c>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c r="DY2167"/>
      <c r="DZ2167"/>
      <c r="EA2167"/>
      <c r="EB2167"/>
      <c r="EC2167"/>
      <c r="ED2167"/>
      <c r="EE2167"/>
      <c r="EF2167"/>
      <c r="EG2167"/>
      <c r="EH2167"/>
      <c r="EI2167"/>
      <c r="EJ2167"/>
      <c r="EK2167"/>
      <c r="EL2167"/>
      <c r="EM2167"/>
      <c r="EN2167"/>
      <c r="EO2167"/>
      <c r="EP2167"/>
      <c r="EQ2167"/>
      <c r="ER2167"/>
      <c r="ES2167"/>
      <c r="ET2167"/>
      <c r="EU2167"/>
      <c r="EV2167"/>
      <c r="EW2167"/>
      <c r="EX2167"/>
      <c r="EY2167"/>
      <c r="EZ2167"/>
      <c r="FA2167"/>
      <c r="FB2167"/>
      <c r="FC2167"/>
      <c r="FD2167"/>
      <c r="FE2167"/>
      <c r="FF2167"/>
      <c r="FG2167"/>
      <c r="FH2167"/>
      <c r="FI2167"/>
      <c r="FJ2167"/>
      <c r="FK2167"/>
      <c r="FL2167"/>
      <c r="FM2167"/>
      <c r="FN2167"/>
      <c r="FO2167"/>
      <c r="FP2167"/>
      <c r="FQ2167"/>
      <c r="FR2167"/>
      <c r="FS2167"/>
      <c r="FT2167"/>
      <c r="FU2167"/>
      <c r="FV2167"/>
      <c r="FW2167"/>
      <c r="FX2167"/>
      <c r="FY2167"/>
      <c r="FZ2167"/>
      <c r="GA2167"/>
      <c r="GB2167"/>
      <c r="GC2167"/>
      <c r="GD2167"/>
      <c r="GE2167"/>
      <c r="GF2167"/>
      <c r="GG2167"/>
    </row>
    <row r="2168" spans="1:189" x14ac:dyDescent="0.3">
      <c r="A2168" s="18" t="s">
        <v>1134</v>
      </c>
      <c r="B2168" s="29">
        <v>180.4</v>
      </c>
      <c r="C2168" s="29">
        <v>1</v>
      </c>
      <c r="D2168" s="29"/>
      <c r="E2168" s="29"/>
      <c r="F2168" s="29">
        <v>180.4</v>
      </c>
      <c r="G2168" s="29">
        <v>1</v>
      </c>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c r="DY2168"/>
      <c r="DZ2168"/>
      <c r="EA2168"/>
      <c r="EB2168"/>
      <c r="EC2168"/>
      <c r="ED2168"/>
      <c r="EE2168"/>
      <c r="EF2168"/>
      <c r="EG2168"/>
      <c r="EH2168"/>
      <c r="EI2168"/>
      <c r="EJ2168"/>
      <c r="EK2168"/>
      <c r="EL2168"/>
      <c r="EM2168"/>
      <c r="EN2168"/>
      <c r="EO2168"/>
      <c r="EP2168"/>
      <c r="EQ2168"/>
      <c r="ER2168"/>
      <c r="ES2168"/>
      <c r="ET2168"/>
      <c r="EU2168"/>
      <c r="EV2168"/>
      <c r="EW2168"/>
      <c r="EX2168"/>
      <c r="EY2168"/>
      <c r="EZ2168"/>
      <c r="FA2168"/>
      <c r="FB2168"/>
      <c r="FC2168"/>
      <c r="FD2168"/>
      <c r="FE2168"/>
      <c r="FF2168"/>
      <c r="FG2168"/>
      <c r="FH2168"/>
      <c r="FI2168"/>
      <c r="FJ2168"/>
      <c r="FK2168"/>
      <c r="FL2168"/>
      <c r="FM2168"/>
      <c r="FN2168"/>
      <c r="FO2168"/>
      <c r="FP2168"/>
      <c r="FQ2168"/>
      <c r="FR2168"/>
      <c r="FS2168"/>
      <c r="FT2168"/>
      <c r="FU2168"/>
      <c r="FV2168"/>
      <c r="FW2168"/>
      <c r="FX2168"/>
      <c r="FY2168"/>
      <c r="FZ2168"/>
      <c r="GA2168"/>
      <c r="GB2168"/>
      <c r="GC2168"/>
      <c r="GD2168"/>
      <c r="GE2168"/>
      <c r="GF2168"/>
      <c r="GG2168"/>
    </row>
    <row r="2169" spans="1:189" x14ac:dyDescent="0.3">
      <c r="A2169" s="18" t="s">
        <v>3289</v>
      </c>
      <c r="B2169" s="29"/>
      <c r="C2169" s="29"/>
      <c r="D2169" s="29">
        <v>180.4</v>
      </c>
      <c r="E2169" s="29">
        <v>1</v>
      </c>
      <c r="F2169" s="29">
        <v>180.4</v>
      </c>
      <c r="G2169" s="29">
        <v>1</v>
      </c>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c r="DY2169"/>
      <c r="DZ2169"/>
      <c r="EA2169"/>
      <c r="EB2169"/>
      <c r="EC2169"/>
      <c r="ED2169"/>
      <c r="EE2169"/>
      <c r="EF2169"/>
      <c r="EG2169"/>
      <c r="EH2169"/>
      <c r="EI2169"/>
      <c r="EJ2169"/>
      <c r="EK2169"/>
      <c r="EL2169"/>
      <c r="EM2169"/>
      <c r="EN2169"/>
      <c r="EO2169"/>
      <c r="EP2169"/>
      <c r="EQ2169"/>
      <c r="ER2169"/>
      <c r="ES2169"/>
      <c r="ET2169"/>
      <c r="EU2169"/>
      <c r="EV2169"/>
      <c r="EW2169"/>
      <c r="EX2169"/>
      <c r="EY2169"/>
      <c r="EZ2169"/>
      <c r="FA2169"/>
      <c r="FB2169"/>
      <c r="FC2169"/>
      <c r="FD2169"/>
      <c r="FE2169"/>
      <c r="FF2169"/>
      <c r="FG2169"/>
      <c r="FH2169"/>
      <c r="FI2169"/>
      <c r="FJ2169"/>
      <c r="FK2169"/>
      <c r="FL2169"/>
      <c r="FM2169"/>
      <c r="FN2169"/>
      <c r="FO2169"/>
      <c r="FP2169"/>
      <c r="FQ2169"/>
      <c r="FR2169"/>
      <c r="FS2169"/>
      <c r="FT2169"/>
      <c r="FU2169"/>
      <c r="FV2169"/>
      <c r="FW2169"/>
      <c r="FX2169"/>
      <c r="FY2169"/>
      <c r="FZ2169"/>
      <c r="GA2169"/>
      <c r="GB2169"/>
      <c r="GC2169"/>
      <c r="GD2169"/>
      <c r="GE2169"/>
      <c r="GF2169"/>
      <c r="GG2169"/>
    </row>
    <row r="2170" spans="1:189" x14ac:dyDescent="0.3">
      <c r="A2170" s="18" t="s">
        <v>5371</v>
      </c>
      <c r="B2170" s="29"/>
      <c r="C2170" s="29"/>
      <c r="D2170" s="29">
        <v>180.4</v>
      </c>
      <c r="E2170" s="29">
        <v>1</v>
      </c>
      <c r="F2170" s="29">
        <v>180.4</v>
      </c>
      <c r="G2170" s="29">
        <v>1</v>
      </c>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c r="DY2170"/>
      <c r="DZ2170"/>
      <c r="EA2170"/>
      <c r="EB2170"/>
      <c r="EC2170"/>
      <c r="ED2170"/>
      <c r="EE2170"/>
      <c r="EF2170"/>
      <c r="EG2170"/>
      <c r="EH2170"/>
      <c r="EI2170"/>
      <c r="EJ2170"/>
      <c r="EK2170"/>
      <c r="EL2170"/>
      <c r="EM2170"/>
      <c r="EN2170"/>
      <c r="EO2170"/>
      <c r="EP2170"/>
      <c r="EQ2170"/>
      <c r="ER2170"/>
      <c r="ES2170"/>
      <c r="ET2170"/>
      <c r="EU2170"/>
      <c r="EV2170"/>
      <c r="EW2170"/>
      <c r="EX2170"/>
      <c r="EY2170"/>
      <c r="EZ2170"/>
      <c r="FA2170"/>
      <c r="FB2170"/>
      <c r="FC2170"/>
      <c r="FD2170"/>
      <c r="FE2170"/>
      <c r="FF2170"/>
      <c r="FG2170"/>
      <c r="FH2170"/>
      <c r="FI2170"/>
      <c r="FJ2170"/>
      <c r="FK2170"/>
      <c r="FL2170"/>
      <c r="FM2170"/>
      <c r="FN2170"/>
      <c r="FO2170"/>
      <c r="FP2170"/>
      <c r="FQ2170"/>
      <c r="FR2170"/>
      <c r="FS2170"/>
      <c r="FT2170"/>
      <c r="FU2170"/>
      <c r="FV2170"/>
      <c r="FW2170"/>
      <c r="FX2170"/>
      <c r="FY2170"/>
      <c r="FZ2170"/>
      <c r="GA2170"/>
      <c r="GB2170"/>
      <c r="GC2170"/>
      <c r="GD2170"/>
      <c r="GE2170"/>
      <c r="GF2170"/>
      <c r="GG2170"/>
    </row>
    <row r="2171" spans="1:189" x14ac:dyDescent="0.3">
      <c r="A2171" s="18" t="s">
        <v>1680</v>
      </c>
      <c r="B2171" s="29">
        <v>180.4</v>
      </c>
      <c r="C2171" s="29">
        <v>1</v>
      </c>
      <c r="D2171" s="29"/>
      <c r="E2171" s="29"/>
      <c r="F2171" s="29">
        <v>180.4</v>
      </c>
      <c r="G2171" s="29">
        <v>1</v>
      </c>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c r="DY2171"/>
      <c r="DZ2171"/>
      <c r="EA2171"/>
      <c r="EB2171"/>
      <c r="EC2171"/>
      <c r="ED2171"/>
      <c r="EE2171"/>
      <c r="EF2171"/>
      <c r="EG2171"/>
      <c r="EH2171"/>
      <c r="EI2171"/>
      <c r="EJ2171"/>
      <c r="EK2171"/>
      <c r="EL2171"/>
      <c r="EM2171"/>
      <c r="EN2171"/>
      <c r="EO2171"/>
      <c r="EP2171"/>
      <c r="EQ2171"/>
      <c r="ER2171"/>
      <c r="ES2171"/>
      <c r="ET2171"/>
      <c r="EU2171"/>
      <c r="EV2171"/>
      <c r="EW2171"/>
      <c r="EX2171"/>
      <c r="EY2171"/>
      <c r="EZ2171"/>
      <c r="FA2171"/>
      <c r="FB2171"/>
      <c r="FC2171"/>
      <c r="FD2171"/>
      <c r="FE2171"/>
      <c r="FF2171"/>
      <c r="FG2171"/>
      <c r="FH2171"/>
      <c r="FI2171"/>
      <c r="FJ2171"/>
      <c r="FK2171"/>
      <c r="FL2171"/>
      <c r="FM2171"/>
      <c r="FN2171"/>
      <c r="FO2171"/>
      <c r="FP2171"/>
      <c r="FQ2171"/>
      <c r="FR2171"/>
      <c r="FS2171"/>
      <c r="FT2171"/>
      <c r="FU2171"/>
      <c r="FV2171"/>
      <c r="FW2171"/>
      <c r="FX2171"/>
      <c r="FY2171"/>
      <c r="FZ2171"/>
      <c r="GA2171"/>
      <c r="GB2171"/>
      <c r="GC2171"/>
      <c r="GD2171"/>
      <c r="GE2171"/>
      <c r="GF2171"/>
      <c r="GG2171"/>
    </row>
    <row r="2172" spans="1:189" x14ac:dyDescent="0.3">
      <c r="A2172" s="18" t="s">
        <v>1664</v>
      </c>
      <c r="B2172" s="29">
        <v>180.4</v>
      </c>
      <c r="C2172" s="29">
        <v>1</v>
      </c>
      <c r="D2172" s="29"/>
      <c r="E2172" s="29"/>
      <c r="F2172" s="29">
        <v>180.4</v>
      </c>
      <c r="G2172" s="29">
        <v>1</v>
      </c>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c r="DY2172"/>
      <c r="DZ2172"/>
      <c r="EA2172"/>
      <c r="EB2172"/>
      <c r="EC2172"/>
      <c r="ED2172"/>
      <c r="EE2172"/>
      <c r="EF2172"/>
      <c r="EG2172"/>
      <c r="EH2172"/>
      <c r="EI2172"/>
      <c r="EJ2172"/>
      <c r="EK2172"/>
      <c r="EL2172"/>
      <c r="EM2172"/>
      <c r="EN2172"/>
      <c r="EO2172"/>
      <c r="EP2172"/>
      <c r="EQ2172"/>
      <c r="ER2172"/>
      <c r="ES2172"/>
      <c r="ET2172"/>
      <c r="EU2172"/>
      <c r="EV2172"/>
      <c r="EW2172"/>
      <c r="EX2172"/>
      <c r="EY2172"/>
      <c r="EZ2172"/>
      <c r="FA2172"/>
      <c r="FB2172"/>
      <c r="FC2172"/>
      <c r="FD2172"/>
      <c r="FE2172"/>
      <c r="FF2172"/>
      <c r="FG2172"/>
      <c r="FH2172"/>
      <c r="FI2172"/>
      <c r="FJ2172"/>
      <c r="FK2172"/>
      <c r="FL2172"/>
      <c r="FM2172"/>
      <c r="FN2172"/>
      <c r="FO2172"/>
      <c r="FP2172"/>
      <c r="FQ2172"/>
      <c r="FR2172"/>
      <c r="FS2172"/>
      <c r="FT2172"/>
      <c r="FU2172"/>
      <c r="FV2172"/>
      <c r="FW2172"/>
      <c r="FX2172"/>
      <c r="FY2172"/>
      <c r="FZ2172"/>
      <c r="GA2172"/>
      <c r="GB2172"/>
      <c r="GC2172"/>
      <c r="GD2172"/>
      <c r="GE2172"/>
      <c r="GF2172"/>
      <c r="GG2172"/>
    </row>
    <row r="2173" spans="1:189" x14ac:dyDescent="0.3">
      <c r="A2173" s="18" t="s">
        <v>3287</v>
      </c>
      <c r="B2173" s="29"/>
      <c r="C2173" s="29"/>
      <c r="D2173" s="29">
        <v>180.4</v>
      </c>
      <c r="E2173" s="29">
        <v>1</v>
      </c>
      <c r="F2173" s="29">
        <v>180.4</v>
      </c>
      <c r="G2173" s="29">
        <v>1</v>
      </c>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c r="DY2173"/>
      <c r="DZ2173"/>
      <c r="EA2173"/>
      <c r="EB2173"/>
      <c r="EC2173"/>
      <c r="ED2173"/>
      <c r="EE2173"/>
      <c r="EF2173"/>
      <c r="EG2173"/>
      <c r="EH2173"/>
      <c r="EI2173"/>
      <c r="EJ2173"/>
      <c r="EK2173"/>
      <c r="EL2173"/>
      <c r="EM2173"/>
      <c r="EN2173"/>
      <c r="EO2173"/>
      <c r="EP2173"/>
      <c r="EQ2173"/>
      <c r="ER2173"/>
      <c r="ES2173"/>
      <c r="ET2173"/>
      <c r="EU2173"/>
      <c r="EV2173"/>
      <c r="EW2173"/>
      <c r="EX2173"/>
      <c r="EY2173"/>
      <c r="EZ2173"/>
      <c r="FA2173"/>
      <c r="FB2173"/>
      <c r="FC2173"/>
      <c r="FD2173"/>
      <c r="FE2173"/>
      <c r="FF2173"/>
      <c r="FG2173"/>
      <c r="FH2173"/>
      <c r="FI2173"/>
      <c r="FJ2173"/>
      <c r="FK2173"/>
      <c r="FL2173"/>
      <c r="FM2173"/>
      <c r="FN2173"/>
      <c r="FO2173"/>
      <c r="FP2173"/>
      <c r="FQ2173"/>
      <c r="FR2173"/>
      <c r="FS2173"/>
      <c r="FT2173"/>
      <c r="FU2173"/>
      <c r="FV2173"/>
      <c r="FW2173"/>
      <c r="FX2173"/>
      <c r="FY2173"/>
      <c r="FZ2173"/>
      <c r="GA2173"/>
      <c r="GB2173"/>
      <c r="GC2173"/>
      <c r="GD2173"/>
      <c r="GE2173"/>
      <c r="GF2173"/>
      <c r="GG2173"/>
    </row>
    <row r="2174" spans="1:189" x14ac:dyDescent="0.3">
      <c r="A2174" s="18" t="s">
        <v>2727</v>
      </c>
      <c r="B2174" s="29"/>
      <c r="C2174" s="29"/>
      <c r="D2174" s="29">
        <v>180.4</v>
      </c>
      <c r="E2174" s="29">
        <v>1</v>
      </c>
      <c r="F2174" s="29">
        <v>180.4</v>
      </c>
      <c r="G2174" s="29">
        <v>1</v>
      </c>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c r="DY2174"/>
      <c r="DZ2174"/>
      <c r="EA2174"/>
      <c r="EB2174"/>
      <c r="EC2174"/>
      <c r="ED2174"/>
      <c r="EE2174"/>
      <c r="EF2174"/>
      <c r="EG2174"/>
      <c r="EH2174"/>
      <c r="EI2174"/>
      <c r="EJ2174"/>
      <c r="EK2174"/>
      <c r="EL2174"/>
      <c r="EM2174"/>
      <c r="EN2174"/>
      <c r="EO2174"/>
      <c r="EP2174"/>
      <c r="EQ2174"/>
      <c r="ER2174"/>
      <c r="ES2174"/>
      <c r="ET2174"/>
      <c r="EU2174"/>
      <c r="EV2174"/>
      <c r="EW2174"/>
      <c r="EX2174"/>
      <c r="EY2174"/>
      <c r="EZ2174"/>
      <c r="FA2174"/>
      <c r="FB2174"/>
      <c r="FC2174"/>
      <c r="FD2174"/>
      <c r="FE2174"/>
      <c r="FF2174"/>
      <c r="FG2174"/>
      <c r="FH2174"/>
      <c r="FI2174"/>
      <c r="FJ2174"/>
      <c r="FK2174"/>
      <c r="FL2174"/>
      <c r="FM2174"/>
      <c r="FN2174"/>
      <c r="FO2174"/>
      <c r="FP2174"/>
      <c r="FQ2174"/>
      <c r="FR2174"/>
      <c r="FS2174"/>
      <c r="FT2174"/>
      <c r="FU2174"/>
      <c r="FV2174"/>
      <c r="FW2174"/>
      <c r="FX2174"/>
      <c r="FY2174"/>
      <c r="FZ2174"/>
      <c r="GA2174"/>
      <c r="GB2174"/>
      <c r="GC2174"/>
      <c r="GD2174"/>
      <c r="GE2174"/>
      <c r="GF2174"/>
      <c r="GG2174"/>
    </row>
    <row r="2175" spans="1:189" x14ac:dyDescent="0.3">
      <c r="A2175" s="18" t="s">
        <v>2378</v>
      </c>
      <c r="B2175" s="29"/>
      <c r="C2175" s="29"/>
      <c r="D2175" s="29">
        <v>180.4</v>
      </c>
      <c r="E2175" s="29">
        <v>1</v>
      </c>
      <c r="F2175" s="29">
        <v>180.4</v>
      </c>
      <c r="G2175" s="29">
        <v>1</v>
      </c>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c r="DY2175"/>
      <c r="DZ2175"/>
      <c r="EA2175"/>
      <c r="EB2175"/>
      <c r="EC2175"/>
      <c r="ED2175"/>
      <c r="EE2175"/>
      <c r="EF2175"/>
      <c r="EG2175"/>
      <c r="EH2175"/>
      <c r="EI2175"/>
      <c r="EJ2175"/>
      <c r="EK2175"/>
      <c r="EL2175"/>
      <c r="EM2175"/>
      <c r="EN2175"/>
      <c r="EO2175"/>
      <c r="EP2175"/>
      <c r="EQ2175"/>
      <c r="ER2175"/>
      <c r="ES2175"/>
      <c r="ET2175"/>
      <c r="EU2175"/>
      <c r="EV2175"/>
      <c r="EW2175"/>
      <c r="EX2175"/>
      <c r="EY2175"/>
      <c r="EZ2175"/>
      <c r="FA2175"/>
      <c r="FB2175"/>
      <c r="FC2175"/>
      <c r="FD2175"/>
      <c r="FE2175"/>
      <c r="FF2175"/>
      <c r="FG2175"/>
      <c r="FH2175"/>
      <c r="FI2175"/>
      <c r="FJ2175"/>
      <c r="FK2175"/>
      <c r="FL2175"/>
      <c r="FM2175"/>
      <c r="FN2175"/>
      <c r="FO2175"/>
      <c r="FP2175"/>
      <c r="FQ2175"/>
      <c r="FR2175"/>
      <c r="FS2175"/>
      <c r="FT2175"/>
      <c r="FU2175"/>
      <c r="FV2175"/>
      <c r="FW2175"/>
      <c r="FX2175"/>
      <c r="FY2175"/>
      <c r="FZ2175"/>
      <c r="GA2175"/>
      <c r="GB2175"/>
      <c r="GC2175"/>
      <c r="GD2175"/>
      <c r="GE2175"/>
      <c r="GF2175"/>
      <c r="GG2175"/>
    </row>
    <row r="2176" spans="1:189" x14ac:dyDescent="0.3">
      <c r="A2176" s="18" t="s">
        <v>2416</v>
      </c>
      <c r="B2176" s="29"/>
      <c r="C2176" s="29"/>
      <c r="D2176" s="29">
        <v>180.4</v>
      </c>
      <c r="E2176" s="29">
        <v>1</v>
      </c>
      <c r="F2176" s="29">
        <v>180.4</v>
      </c>
      <c r="G2176" s="29">
        <v>1</v>
      </c>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c r="DY2176"/>
      <c r="DZ2176"/>
      <c r="EA2176"/>
      <c r="EB2176"/>
      <c r="EC2176"/>
      <c r="ED2176"/>
      <c r="EE2176"/>
      <c r="EF2176"/>
      <c r="EG2176"/>
      <c r="EH2176"/>
      <c r="EI2176"/>
      <c r="EJ2176"/>
      <c r="EK2176"/>
      <c r="EL2176"/>
      <c r="EM2176"/>
      <c r="EN2176"/>
      <c r="EO2176"/>
      <c r="EP2176"/>
      <c r="EQ2176"/>
      <c r="ER2176"/>
      <c r="ES2176"/>
      <c r="ET2176"/>
      <c r="EU2176"/>
      <c r="EV2176"/>
      <c r="EW2176"/>
      <c r="EX2176"/>
      <c r="EY2176"/>
      <c r="EZ2176"/>
      <c r="FA2176"/>
      <c r="FB2176"/>
      <c r="FC2176"/>
      <c r="FD2176"/>
      <c r="FE2176"/>
      <c r="FF2176"/>
      <c r="FG2176"/>
      <c r="FH2176"/>
      <c r="FI2176"/>
      <c r="FJ2176"/>
      <c r="FK2176"/>
      <c r="FL2176"/>
      <c r="FM2176"/>
      <c r="FN2176"/>
      <c r="FO2176"/>
      <c r="FP2176"/>
      <c r="FQ2176"/>
      <c r="FR2176"/>
      <c r="FS2176"/>
      <c r="FT2176"/>
      <c r="FU2176"/>
      <c r="FV2176"/>
      <c r="FW2176"/>
      <c r="FX2176"/>
      <c r="FY2176"/>
      <c r="FZ2176"/>
      <c r="GA2176"/>
      <c r="GB2176"/>
      <c r="GC2176"/>
      <c r="GD2176"/>
      <c r="GE2176"/>
      <c r="GF2176"/>
      <c r="GG2176"/>
    </row>
    <row r="2177" spans="1:189" x14ac:dyDescent="0.3">
      <c r="A2177" s="18" t="s">
        <v>2414</v>
      </c>
      <c r="B2177" s="29"/>
      <c r="C2177" s="29"/>
      <c r="D2177" s="29">
        <v>180.4</v>
      </c>
      <c r="E2177" s="29">
        <v>1</v>
      </c>
      <c r="F2177" s="29">
        <v>180.4</v>
      </c>
      <c r="G2177" s="29">
        <v>1</v>
      </c>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c r="DY2177"/>
      <c r="DZ2177"/>
      <c r="EA2177"/>
      <c r="EB2177"/>
      <c r="EC2177"/>
      <c r="ED2177"/>
      <c r="EE2177"/>
      <c r="EF2177"/>
      <c r="EG2177"/>
      <c r="EH2177"/>
      <c r="EI2177"/>
      <c r="EJ2177"/>
      <c r="EK2177"/>
      <c r="EL2177"/>
      <c r="EM2177"/>
      <c r="EN2177"/>
      <c r="EO2177"/>
      <c r="EP2177"/>
      <c r="EQ2177"/>
      <c r="ER2177"/>
      <c r="ES2177"/>
      <c r="ET2177"/>
      <c r="EU2177"/>
      <c r="EV2177"/>
      <c r="EW2177"/>
      <c r="EX2177"/>
      <c r="EY2177"/>
      <c r="EZ2177"/>
      <c r="FA2177"/>
      <c r="FB2177"/>
      <c r="FC2177"/>
      <c r="FD2177"/>
      <c r="FE2177"/>
      <c r="FF2177"/>
      <c r="FG2177"/>
      <c r="FH2177"/>
      <c r="FI2177"/>
      <c r="FJ2177"/>
      <c r="FK2177"/>
      <c r="FL2177"/>
      <c r="FM2177"/>
      <c r="FN2177"/>
      <c r="FO2177"/>
      <c r="FP2177"/>
      <c r="FQ2177"/>
      <c r="FR2177"/>
      <c r="FS2177"/>
      <c r="FT2177"/>
      <c r="FU2177"/>
      <c r="FV2177"/>
      <c r="FW2177"/>
      <c r="FX2177"/>
      <c r="FY2177"/>
      <c r="FZ2177"/>
      <c r="GA2177"/>
      <c r="GB2177"/>
      <c r="GC2177"/>
      <c r="GD2177"/>
      <c r="GE2177"/>
      <c r="GF2177"/>
      <c r="GG2177"/>
    </row>
    <row r="2178" spans="1:189" x14ac:dyDescent="0.3">
      <c r="A2178" s="18" t="s">
        <v>2480</v>
      </c>
      <c r="B2178" s="29"/>
      <c r="C2178" s="29"/>
      <c r="D2178" s="29">
        <v>180.4</v>
      </c>
      <c r="E2178" s="29">
        <v>1</v>
      </c>
      <c r="F2178" s="29">
        <v>180.4</v>
      </c>
      <c r="G2178" s="29">
        <v>1</v>
      </c>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c r="DY2178"/>
      <c r="DZ2178"/>
      <c r="EA2178"/>
      <c r="EB2178"/>
      <c r="EC2178"/>
      <c r="ED2178"/>
      <c r="EE2178"/>
      <c r="EF2178"/>
      <c r="EG2178"/>
      <c r="EH2178"/>
      <c r="EI2178"/>
      <c r="EJ2178"/>
      <c r="EK2178"/>
      <c r="EL2178"/>
      <c r="EM2178"/>
      <c r="EN2178"/>
      <c r="EO2178"/>
      <c r="EP2178"/>
      <c r="EQ2178"/>
      <c r="ER2178"/>
      <c r="ES2178"/>
      <c r="ET2178"/>
      <c r="EU2178"/>
      <c r="EV2178"/>
      <c r="EW2178"/>
      <c r="EX2178"/>
      <c r="EY2178"/>
      <c r="EZ2178"/>
      <c r="FA2178"/>
      <c r="FB2178"/>
      <c r="FC2178"/>
      <c r="FD2178"/>
      <c r="FE2178"/>
      <c r="FF2178"/>
      <c r="FG2178"/>
      <c r="FH2178"/>
      <c r="FI2178"/>
      <c r="FJ2178"/>
      <c r="FK2178"/>
      <c r="FL2178"/>
      <c r="FM2178"/>
      <c r="FN2178"/>
      <c r="FO2178"/>
      <c r="FP2178"/>
      <c r="FQ2178"/>
      <c r="FR2178"/>
      <c r="FS2178"/>
      <c r="FT2178"/>
      <c r="FU2178"/>
      <c r="FV2178"/>
      <c r="FW2178"/>
      <c r="FX2178"/>
      <c r="FY2178"/>
      <c r="FZ2178"/>
      <c r="GA2178"/>
      <c r="GB2178"/>
      <c r="GC2178"/>
      <c r="GD2178"/>
      <c r="GE2178"/>
      <c r="GF2178"/>
      <c r="GG2178"/>
    </row>
    <row r="2179" spans="1:189" x14ac:dyDescent="0.3">
      <c r="A2179" s="18" t="s">
        <v>5213</v>
      </c>
      <c r="B2179" s="29"/>
      <c r="C2179" s="29"/>
      <c r="D2179" s="29">
        <v>180.4</v>
      </c>
      <c r="E2179" s="29">
        <v>1</v>
      </c>
      <c r="F2179" s="29">
        <v>180.4</v>
      </c>
      <c r="G2179" s="29">
        <v>1</v>
      </c>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c r="DY2179"/>
      <c r="DZ2179"/>
      <c r="EA2179"/>
      <c r="EB2179"/>
      <c r="EC2179"/>
      <c r="ED2179"/>
      <c r="EE2179"/>
      <c r="EF2179"/>
      <c r="EG2179"/>
      <c r="EH2179"/>
      <c r="EI2179"/>
      <c r="EJ2179"/>
      <c r="EK2179"/>
      <c r="EL2179"/>
      <c r="EM2179"/>
      <c r="EN2179"/>
      <c r="EO2179"/>
      <c r="EP2179"/>
      <c r="EQ2179"/>
      <c r="ER2179"/>
      <c r="ES2179"/>
      <c r="ET2179"/>
      <c r="EU2179"/>
      <c r="EV2179"/>
      <c r="EW2179"/>
      <c r="EX2179"/>
      <c r="EY2179"/>
      <c r="EZ2179"/>
      <c r="FA2179"/>
      <c r="FB2179"/>
      <c r="FC2179"/>
      <c r="FD2179"/>
      <c r="FE2179"/>
      <c r="FF2179"/>
      <c r="FG2179"/>
      <c r="FH2179"/>
      <c r="FI2179"/>
      <c r="FJ2179"/>
      <c r="FK2179"/>
      <c r="FL2179"/>
      <c r="FM2179"/>
      <c r="FN2179"/>
      <c r="FO2179"/>
      <c r="FP2179"/>
      <c r="FQ2179"/>
      <c r="FR2179"/>
      <c r="FS2179"/>
      <c r="FT2179"/>
      <c r="FU2179"/>
      <c r="FV2179"/>
      <c r="FW2179"/>
      <c r="FX2179"/>
      <c r="FY2179"/>
      <c r="FZ2179"/>
      <c r="GA2179"/>
      <c r="GB2179"/>
      <c r="GC2179"/>
      <c r="GD2179"/>
      <c r="GE2179"/>
      <c r="GF2179"/>
      <c r="GG2179"/>
    </row>
    <row r="2180" spans="1:189" x14ac:dyDescent="0.3">
      <c r="A2180" s="18" t="s">
        <v>5209</v>
      </c>
      <c r="B2180" s="29"/>
      <c r="C2180" s="29"/>
      <c r="D2180" s="29">
        <v>180.4</v>
      </c>
      <c r="E2180" s="29">
        <v>1</v>
      </c>
      <c r="F2180" s="29">
        <v>180.4</v>
      </c>
      <c r="G2180" s="29">
        <v>1</v>
      </c>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c r="DY2180"/>
      <c r="DZ2180"/>
      <c r="EA2180"/>
      <c r="EB2180"/>
      <c r="EC2180"/>
      <c r="ED2180"/>
      <c r="EE2180"/>
      <c r="EF2180"/>
      <c r="EG2180"/>
      <c r="EH2180"/>
      <c r="EI2180"/>
      <c r="EJ2180"/>
      <c r="EK2180"/>
      <c r="EL2180"/>
      <c r="EM2180"/>
      <c r="EN2180"/>
      <c r="EO2180"/>
      <c r="EP2180"/>
      <c r="EQ2180"/>
      <c r="ER2180"/>
      <c r="ES2180"/>
      <c r="ET2180"/>
      <c r="EU2180"/>
      <c r="EV2180"/>
      <c r="EW2180"/>
      <c r="EX2180"/>
      <c r="EY2180"/>
      <c r="EZ2180"/>
      <c r="FA2180"/>
      <c r="FB2180"/>
      <c r="FC2180"/>
      <c r="FD2180"/>
      <c r="FE2180"/>
      <c r="FF2180"/>
      <c r="FG2180"/>
      <c r="FH2180"/>
      <c r="FI2180"/>
      <c r="FJ2180"/>
      <c r="FK2180"/>
      <c r="FL2180"/>
      <c r="FM2180"/>
      <c r="FN2180"/>
      <c r="FO2180"/>
      <c r="FP2180"/>
      <c r="FQ2180"/>
      <c r="FR2180"/>
      <c r="FS2180"/>
      <c r="FT2180"/>
      <c r="FU2180"/>
      <c r="FV2180"/>
      <c r="FW2180"/>
      <c r="FX2180"/>
      <c r="FY2180"/>
      <c r="FZ2180"/>
      <c r="GA2180"/>
      <c r="GB2180"/>
      <c r="GC2180"/>
      <c r="GD2180"/>
      <c r="GE2180"/>
      <c r="GF2180"/>
      <c r="GG2180"/>
    </row>
    <row r="2181" spans="1:189" x14ac:dyDescent="0.3">
      <c r="A2181" s="18" t="s">
        <v>5149</v>
      </c>
      <c r="B2181" s="29"/>
      <c r="C2181" s="29"/>
      <c r="D2181" s="29">
        <v>180.4</v>
      </c>
      <c r="E2181" s="29">
        <v>1</v>
      </c>
      <c r="F2181" s="29">
        <v>180.4</v>
      </c>
      <c r="G2181" s="29">
        <v>1</v>
      </c>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c r="DY2181"/>
      <c r="DZ2181"/>
      <c r="EA2181"/>
      <c r="EB2181"/>
      <c r="EC2181"/>
      <c r="ED2181"/>
      <c r="EE2181"/>
      <c r="EF2181"/>
      <c r="EG2181"/>
      <c r="EH2181"/>
      <c r="EI2181"/>
      <c r="EJ2181"/>
      <c r="EK2181"/>
      <c r="EL2181"/>
      <c r="EM2181"/>
      <c r="EN2181"/>
      <c r="EO2181"/>
      <c r="EP2181"/>
      <c r="EQ2181"/>
      <c r="ER2181"/>
      <c r="ES2181"/>
      <c r="ET2181"/>
      <c r="EU2181"/>
      <c r="EV2181"/>
      <c r="EW2181"/>
      <c r="EX2181"/>
      <c r="EY2181"/>
      <c r="EZ2181"/>
      <c r="FA2181"/>
      <c r="FB2181"/>
      <c r="FC2181"/>
      <c r="FD2181"/>
      <c r="FE2181"/>
      <c r="FF2181"/>
      <c r="FG2181"/>
      <c r="FH2181"/>
      <c r="FI2181"/>
      <c r="FJ2181"/>
      <c r="FK2181"/>
      <c r="FL2181"/>
      <c r="FM2181"/>
      <c r="FN2181"/>
      <c r="FO2181"/>
      <c r="FP2181"/>
      <c r="FQ2181"/>
      <c r="FR2181"/>
      <c r="FS2181"/>
      <c r="FT2181"/>
      <c r="FU2181"/>
      <c r="FV2181"/>
      <c r="FW2181"/>
      <c r="FX2181"/>
      <c r="FY2181"/>
      <c r="FZ2181"/>
      <c r="GA2181"/>
      <c r="GB2181"/>
      <c r="GC2181"/>
      <c r="GD2181"/>
      <c r="GE2181"/>
      <c r="GF2181"/>
      <c r="GG2181"/>
    </row>
    <row r="2182" spans="1:189" x14ac:dyDescent="0.3">
      <c r="A2182" s="18" t="s">
        <v>5238</v>
      </c>
      <c r="B2182" s="29"/>
      <c r="C2182" s="29"/>
      <c r="D2182" s="29">
        <v>180.4</v>
      </c>
      <c r="E2182" s="29">
        <v>1</v>
      </c>
      <c r="F2182" s="29">
        <v>180.4</v>
      </c>
      <c r="G2182" s="29">
        <v>1</v>
      </c>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c r="DY2182"/>
      <c r="DZ2182"/>
      <c r="EA2182"/>
      <c r="EB2182"/>
      <c r="EC2182"/>
      <c r="ED2182"/>
      <c r="EE2182"/>
      <c r="EF2182"/>
      <c r="EG2182"/>
      <c r="EH2182"/>
      <c r="EI2182"/>
      <c r="EJ2182"/>
      <c r="EK2182"/>
      <c r="EL2182"/>
      <c r="EM2182"/>
      <c r="EN2182"/>
      <c r="EO2182"/>
      <c r="EP2182"/>
      <c r="EQ2182"/>
      <c r="ER2182"/>
      <c r="ES2182"/>
      <c r="ET2182"/>
      <c r="EU2182"/>
      <c r="EV2182"/>
      <c r="EW2182"/>
      <c r="EX2182"/>
      <c r="EY2182"/>
      <c r="EZ2182"/>
      <c r="FA2182"/>
      <c r="FB2182"/>
      <c r="FC2182"/>
      <c r="FD2182"/>
      <c r="FE2182"/>
      <c r="FF2182"/>
      <c r="FG2182"/>
      <c r="FH2182"/>
      <c r="FI2182"/>
      <c r="FJ2182"/>
      <c r="FK2182"/>
      <c r="FL2182"/>
      <c r="FM2182"/>
      <c r="FN2182"/>
      <c r="FO2182"/>
      <c r="FP2182"/>
      <c r="FQ2182"/>
      <c r="FR2182"/>
      <c r="FS2182"/>
      <c r="FT2182"/>
      <c r="FU2182"/>
      <c r="FV2182"/>
      <c r="FW2182"/>
      <c r="FX2182"/>
      <c r="FY2182"/>
      <c r="FZ2182"/>
      <c r="GA2182"/>
      <c r="GB2182"/>
      <c r="GC2182"/>
      <c r="GD2182"/>
      <c r="GE2182"/>
      <c r="GF2182"/>
      <c r="GG2182"/>
    </row>
    <row r="2183" spans="1:189" x14ac:dyDescent="0.3">
      <c r="A2183" s="18" t="s">
        <v>387</v>
      </c>
      <c r="B2183" s="29"/>
      <c r="C2183" s="29"/>
      <c r="D2183" s="29">
        <v>177.59999999999997</v>
      </c>
      <c r="E2183" s="29">
        <v>2</v>
      </c>
      <c r="F2183" s="29">
        <v>177.59999999999997</v>
      </c>
      <c r="G2183" s="29">
        <v>2</v>
      </c>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c r="DY2183"/>
      <c r="DZ2183"/>
      <c r="EA2183"/>
      <c r="EB2183"/>
      <c r="EC2183"/>
      <c r="ED2183"/>
      <c r="EE2183"/>
      <c r="EF2183"/>
      <c r="EG2183"/>
      <c r="EH2183"/>
      <c r="EI2183"/>
      <c r="EJ2183"/>
      <c r="EK2183"/>
      <c r="EL2183"/>
      <c r="EM2183"/>
      <c r="EN2183"/>
      <c r="EO2183"/>
      <c r="EP2183"/>
      <c r="EQ2183"/>
      <c r="ER2183"/>
      <c r="ES2183"/>
      <c r="ET2183"/>
      <c r="EU2183"/>
      <c r="EV2183"/>
      <c r="EW2183"/>
      <c r="EX2183"/>
      <c r="EY2183"/>
      <c r="EZ2183"/>
      <c r="FA2183"/>
      <c r="FB2183"/>
      <c r="FC2183"/>
      <c r="FD2183"/>
      <c r="FE2183"/>
      <c r="FF2183"/>
      <c r="FG2183"/>
      <c r="FH2183"/>
      <c r="FI2183"/>
      <c r="FJ2183"/>
      <c r="FK2183"/>
      <c r="FL2183"/>
      <c r="FM2183"/>
      <c r="FN2183"/>
      <c r="FO2183"/>
      <c r="FP2183"/>
      <c r="FQ2183"/>
      <c r="FR2183"/>
      <c r="FS2183"/>
      <c r="FT2183"/>
      <c r="FU2183"/>
      <c r="FV2183"/>
      <c r="FW2183"/>
      <c r="FX2183"/>
      <c r="FY2183"/>
      <c r="FZ2183"/>
      <c r="GA2183"/>
      <c r="GB2183"/>
      <c r="GC2183"/>
      <c r="GD2183"/>
      <c r="GE2183"/>
      <c r="GF2183"/>
      <c r="GG2183"/>
    </row>
    <row r="2184" spans="1:189" x14ac:dyDescent="0.3">
      <c r="A2184" s="18" t="s">
        <v>2060</v>
      </c>
      <c r="B2184" s="29">
        <v>176.22</v>
      </c>
      <c r="C2184" s="29">
        <v>1</v>
      </c>
      <c r="D2184" s="29"/>
      <c r="E2184" s="29"/>
      <c r="F2184" s="29">
        <v>176.22</v>
      </c>
      <c r="G2184" s="29">
        <v>1</v>
      </c>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c r="DY2184"/>
      <c r="DZ2184"/>
      <c r="EA2184"/>
      <c r="EB2184"/>
      <c r="EC2184"/>
      <c r="ED2184"/>
      <c r="EE2184"/>
      <c r="EF2184"/>
      <c r="EG2184"/>
      <c r="EH2184"/>
      <c r="EI2184"/>
      <c r="EJ2184"/>
      <c r="EK2184"/>
      <c r="EL2184"/>
      <c r="EM2184"/>
      <c r="EN2184"/>
      <c r="EO2184"/>
      <c r="EP2184"/>
      <c r="EQ2184"/>
      <c r="ER2184"/>
      <c r="ES2184"/>
      <c r="ET2184"/>
      <c r="EU2184"/>
      <c r="EV2184"/>
      <c r="EW2184"/>
      <c r="EX2184"/>
      <c r="EY2184"/>
      <c r="EZ2184"/>
      <c r="FA2184"/>
      <c r="FB2184"/>
      <c r="FC2184"/>
      <c r="FD2184"/>
      <c r="FE2184"/>
      <c r="FF2184"/>
      <c r="FG2184"/>
      <c r="FH2184"/>
      <c r="FI2184"/>
      <c r="FJ2184"/>
      <c r="FK2184"/>
      <c r="FL2184"/>
      <c r="FM2184"/>
      <c r="FN2184"/>
      <c r="FO2184"/>
      <c r="FP2184"/>
      <c r="FQ2184"/>
      <c r="FR2184"/>
      <c r="FS2184"/>
      <c r="FT2184"/>
      <c r="FU2184"/>
      <c r="FV2184"/>
      <c r="FW2184"/>
      <c r="FX2184"/>
      <c r="FY2184"/>
      <c r="FZ2184"/>
      <c r="GA2184"/>
      <c r="GB2184"/>
      <c r="GC2184"/>
      <c r="GD2184"/>
      <c r="GE2184"/>
      <c r="GF2184"/>
      <c r="GG2184"/>
    </row>
    <row r="2185" spans="1:189" x14ac:dyDescent="0.3">
      <c r="A2185" s="18" t="s">
        <v>1832</v>
      </c>
      <c r="B2185" s="29">
        <v>176.22</v>
      </c>
      <c r="C2185" s="29">
        <v>1</v>
      </c>
      <c r="D2185" s="29"/>
      <c r="E2185" s="29"/>
      <c r="F2185" s="29">
        <v>176.22</v>
      </c>
      <c r="G2185" s="29">
        <v>1</v>
      </c>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c r="DY2185"/>
      <c r="DZ2185"/>
      <c r="EA2185"/>
      <c r="EB2185"/>
      <c r="EC2185"/>
      <c r="ED2185"/>
      <c r="EE2185"/>
      <c r="EF2185"/>
      <c r="EG2185"/>
      <c r="EH2185"/>
      <c r="EI2185"/>
      <c r="EJ2185"/>
      <c r="EK2185"/>
      <c r="EL2185"/>
      <c r="EM2185"/>
      <c r="EN2185"/>
      <c r="EO2185"/>
      <c r="EP2185"/>
      <c r="EQ2185"/>
      <c r="ER2185"/>
      <c r="ES2185"/>
      <c r="ET2185"/>
      <c r="EU2185"/>
      <c r="EV2185"/>
      <c r="EW2185"/>
      <c r="EX2185"/>
      <c r="EY2185"/>
      <c r="EZ2185"/>
      <c r="FA2185"/>
      <c r="FB2185"/>
      <c r="FC2185"/>
      <c r="FD2185"/>
      <c r="FE2185"/>
      <c r="FF2185"/>
      <c r="FG2185"/>
      <c r="FH2185"/>
      <c r="FI2185"/>
      <c r="FJ2185"/>
      <c r="FK2185"/>
      <c r="FL2185"/>
      <c r="FM2185"/>
      <c r="FN2185"/>
      <c r="FO2185"/>
      <c r="FP2185"/>
      <c r="FQ2185"/>
      <c r="FR2185"/>
      <c r="FS2185"/>
      <c r="FT2185"/>
      <c r="FU2185"/>
      <c r="FV2185"/>
      <c r="FW2185"/>
      <c r="FX2185"/>
      <c r="FY2185"/>
      <c r="FZ2185"/>
      <c r="GA2185"/>
      <c r="GB2185"/>
      <c r="GC2185"/>
      <c r="GD2185"/>
      <c r="GE2185"/>
      <c r="GF2185"/>
      <c r="GG2185"/>
    </row>
    <row r="2186" spans="1:189" x14ac:dyDescent="0.3">
      <c r="A2186" s="18" t="s">
        <v>4103</v>
      </c>
      <c r="B2186" s="29"/>
      <c r="C2186" s="29"/>
      <c r="D2186" s="29">
        <v>176.22</v>
      </c>
      <c r="E2186" s="29">
        <v>1</v>
      </c>
      <c r="F2186" s="29">
        <v>176.22</v>
      </c>
      <c r="G2186" s="29">
        <v>1</v>
      </c>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c r="DY2186"/>
      <c r="DZ2186"/>
      <c r="EA2186"/>
      <c r="EB2186"/>
      <c r="EC2186"/>
      <c r="ED2186"/>
      <c r="EE2186"/>
      <c r="EF2186"/>
      <c r="EG2186"/>
      <c r="EH2186"/>
      <c r="EI2186"/>
      <c r="EJ2186"/>
      <c r="EK2186"/>
      <c r="EL2186"/>
      <c r="EM2186"/>
      <c r="EN2186"/>
      <c r="EO2186"/>
      <c r="EP2186"/>
      <c r="EQ2186"/>
      <c r="ER2186"/>
      <c r="ES2186"/>
      <c r="ET2186"/>
      <c r="EU2186"/>
      <c r="EV2186"/>
      <c r="EW2186"/>
      <c r="EX2186"/>
      <c r="EY2186"/>
      <c r="EZ2186"/>
      <c r="FA2186"/>
      <c r="FB2186"/>
      <c r="FC2186"/>
      <c r="FD2186"/>
      <c r="FE2186"/>
      <c r="FF2186"/>
      <c r="FG2186"/>
      <c r="FH2186"/>
      <c r="FI2186"/>
      <c r="FJ2186"/>
      <c r="FK2186"/>
      <c r="FL2186"/>
      <c r="FM2186"/>
      <c r="FN2186"/>
      <c r="FO2186"/>
      <c r="FP2186"/>
      <c r="FQ2186"/>
      <c r="FR2186"/>
      <c r="FS2186"/>
      <c r="FT2186"/>
      <c r="FU2186"/>
      <c r="FV2186"/>
      <c r="FW2186"/>
      <c r="FX2186"/>
      <c r="FY2186"/>
      <c r="FZ2186"/>
      <c r="GA2186"/>
      <c r="GB2186"/>
      <c r="GC2186"/>
      <c r="GD2186"/>
      <c r="GE2186"/>
      <c r="GF2186"/>
      <c r="GG2186"/>
    </row>
    <row r="2187" spans="1:189" x14ac:dyDescent="0.3">
      <c r="A2187" s="18" t="s">
        <v>2570</v>
      </c>
      <c r="B2187" s="29"/>
      <c r="C2187" s="29"/>
      <c r="D2187" s="29">
        <v>176.22</v>
      </c>
      <c r="E2187" s="29">
        <v>1</v>
      </c>
      <c r="F2187" s="29">
        <v>176.22</v>
      </c>
      <c r="G2187" s="29">
        <v>1</v>
      </c>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c r="DY2187"/>
      <c r="DZ2187"/>
      <c r="EA2187"/>
      <c r="EB2187"/>
      <c r="EC2187"/>
      <c r="ED2187"/>
      <c r="EE2187"/>
      <c r="EF2187"/>
      <c r="EG2187"/>
      <c r="EH2187"/>
      <c r="EI2187"/>
      <c r="EJ2187"/>
      <c r="EK2187"/>
      <c r="EL2187"/>
      <c r="EM2187"/>
      <c r="EN2187"/>
      <c r="EO2187"/>
      <c r="EP2187"/>
      <c r="EQ2187"/>
      <c r="ER2187"/>
      <c r="ES2187"/>
      <c r="ET2187"/>
      <c r="EU2187"/>
      <c r="EV2187"/>
      <c r="EW2187"/>
      <c r="EX2187"/>
      <c r="EY2187"/>
      <c r="EZ2187"/>
      <c r="FA2187"/>
      <c r="FB2187"/>
      <c r="FC2187"/>
      <c r="FD2187"/>
      <c r="FE2187"/>
      <c r="FF2187"/>
      <c r="FG2187"/>
      <c r="FH2187"/>
      <c r="FI2187"/>
      <c r="FJ2187"/>
      <c r="FK2187"/>
      <c r="FL2187"/>
      <c r="FM2187"/>
      <c r="FN2187"/>
      <c r="FO2187"/>
      <c r="FP2187"/>
      <c r="FQ2187"/>
      <c r="FR2187"/>
      <c r="FS2187"/>
      <c r="FT2187"/>
      <c r="FU2187"/>
      <c r="FV2187"/>
      <c r="FW2187"/>
      <c r="FX2187"/>
      <c r="FY2187"/>
      <c r="FZ2187"/>
      <c r="GA2187"/>
      <c r="GB2187"/>
      <c r="GC2187"/>
      <c r="GD2187"/>
      <c r="GE2187"/>
      <c r="GF2187"/>
      <c r="GG2187"/>
    </row>
    <row r="2188" spans="1:189" x14ac:dyDescent="0.3">
      <c r="A2188" s="18" t="s">
        <v>2512</v>
      </c>
      <c r="B2188" s="29"/>
      <c r="C2188" s="29"/>
      <c r="D2188" s="29">
        <v>176.22</v>
      </c>
      <c r="E2188" s="29">
        <v>1</v>
      </c>
      <c r="F2188" s="29">
        <v>176.22</v>
      </c>
      <c r="G2188" s="29">
        <v>1</v>
      </c>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c r="DY2188"/>
      <c r="DZ2188"/>
      <c r="EA2188"/>
      <c r="EB2188"/>
      <c r="EC2188"/>
      <c r="ED2188"/>
      <c r="EE2188"/>
      <c r="EF2188"/>
      <c r="EG2188"/>
      <c r="EH2188"/>
      <c r="EI2188"/>
      <c r="EJ2188"/>
      <c r="EK2188"/>
      <c r="EL2188"/>
      <c r="EM2188"/>
      <c r="EN2188"/>
      <c r="EO2188"/>
      <c r="EP2188"/>
      <c r="EQ2188"/>
      <c r="ER2188"/>
      <c r="ES2188"/>
      <c r="ET2188"/>
      <c r="EU2188"/>
      <c r="EV2188"/>
      <c r="EW2188"/>
      <c r="EX2188"/>
      <c r="EY2188"/>
      <c r="EZ2188"/>
      <c r="FA2188"/>
      <c r="FB2188"/>
      <c r="FC2188"/>
      <c r="FD2188"/>
      <c r="FE2188"/>
      <c r="FF2188"/>
      <c r="FG2188"/>
      <c r="FH2188"/>
      <c r="FI2188"/>
      <c r="FJ2188"/>
      <c r="FK2188"/>
      <c r="FL2188"/>
      <c r="FM2188"/>
      <c r="FN2188"/>
      <c r="FO2188"/>
      <c r="FP2188"/>
      <c r="FQ2188"/>
      <c r="FR2188"/>
      <c r="FS2188"/>
      <c r="FT2188"/>
      <c r="FU2188"/>
      <c r="FV2188"/>
      <c r="FW2188"/>
      <c r="FX2188"/>
      <c r="FY2188"/>
      <c r="FZ2188"/>
      <c r="GA2188"/>
      <c r="GB2188"/>
      <c r="GC2188"/>
      <c r="GD2188"/>
      <c r="GE2188"/>
      <c r="GF2188"/>
      <c r="GG2188"/>
    </row>
    <row r="2189" spans="1:189" x14ac:dyDescent="0.3">
      <c r="A2189" s="18" t="s">
        <v>3365</v>
      </c>
      <c r="B2189" s="29"/>
      <c r="C2189" s="29"/>
      <c r="D2189" s="29">
        <v>176.22</v>
      </c>
      <c r="E2189" s="29">
        <v>1</v>
      </c>
      <c r="F2189" s="29">
        <v>176.22</v>
      </c>
      <c r="G2189" s="29">
        <v>1</v>
      </c>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c r="DY2189"/>
      <c r="DZ2189"/>
      <c r="EA2189"/>
      <c r="EB2189"/>
      <c r="EC2189"/>
      <c r="ED2189"/>
      <c r="EE2189"/>
      <c r="EF2189"/>
      <c r="EG2189"/>
      <c r="EH2189"/>
      <c r="EI2189"/>
      <c r="EJ2189"/>
      <c r="EK2189"/>
      <c r="EL2189"/>
      <c r="EM2189"/>
      <c r="EN2189"/>
      <c r="EO2189"/>
      <c r="EP2189"/>
      <c r="EQ2189"/>
      <c r="ER2189"/>
      <c r="ES2189"/>
      <c r="ET2189"/>
      <c r="EU2189"/>
      <c r="EV2189"/>
      <c r="EW2189"/>
      <c r="EX2189"/>
      <c r="EY2189"/>
      <c r="EZ2189"/>
      <c r="FA2189"/>
      <c r="FB2189"/>
      <c r="FC2189"/>
      <c r="FD2189"/>
      <c r="FE2189"/>
      <c r="FF2189"/>
      <c r="FG2189"/>
      <c r="FH2189"/>
      <c r="FI2189"/>
      <c r="FJ2189"/>
      <c r="FK2189"/>
      <c r="FL2189"/>
      <c r="FM2189"/>
      <c r="FN2189"/>
      <c r="FO2189"/>
      <c r="FP2189"/>
      <c r="FQ2189"/>
      <c r="FR2189"/>
      <c r="FS2189"/>
      <c r="FT2189"/>
      <c r="FU2189"/>
      <c r="FV2189"/>
      <c r="FW2189"/>
      <c r="FX2189"/>
      <c r="FY2189"/>
      <c r="FZ2189"/>
      <c r="GA2189"/>
      <c r="GB2189"/>
      <c r="GC2189"/>
      <c r="GD2189"/>
      <c r="GE2189"/>
      <c r="GF2189"/>
      <c r="GG2189"/>
    </row>
    <row r="2190" spans="1:189" x14ac:dyDescent="0.3">
      <c r="A2190" s="18" t="s">
        <v>3475</v>
      </c>
      <c r="B2190" s="29"/>
      <c r="C2190" s="29"/>
      <c r="D2190" s="29">
        <v>176.22</v>
      </c>
      <c r="E2190" s="29">
        <v>1</v>
      </c>
      <c r="F2190" s="29">
        <v>176.22</v>
      </c>
      <c r="G2190" s="29">
        <v>1</v>
      </c>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c r="DY2190"/>
      <c r="DZ2190"/>
      <c r="EA2190"/>
      <c r="EB2190"/>
      <c r="EC2190"/>
      <c r="ED2190"/>
      <c r="EE2190"/>
      <c r="EF2190"/>
      <c r="EG2190"/>
      <c r="EH2190"/>
      <c r="EI2190"/>
      <c r="EJ2190"/>
      <c r="EK2190"/>
      <c r="EL2190"/>
      <c r="EM2190"/>
      <c r="EN2190"/>
      <c r="EO2190"/>
      <c r="EP2190"/>
      <c r="EQ2190"/>
      <c r="ER2190"/>
      <c r="ES2190"/>
      <c r="ET2190"/>
      <c r="EU2190"/>
      <c r="EV2190"/>
      <c r="EW2190"/>
      <c r="EX2190"/>
      <c r="EY2190"/>
      <c r="EZ2190"/>
      <c r="FA2190"/>
      <c r="FB2190"/>
      <c r="FC2190"/>
      <c r="FD2190"/>
      <c r="FE2190"/>
      <c r="FF2190"/>
      <c r="FG2190"/>
      <c r="FH2190"/>
      <c r="FI2190"/>
      <c r="FJ2190"/>
      <c r="FK2190"/>
      <c r="FL2190"/>
      <c r="FM2190"/>
      <c r="FN2190"/>
      <c r="FO2190"/>
      <c r="FP2190"/>
      <c r="FQ2190"/>
      <c r="FR2190"/>
      <c r="FS2190"/>
      <c r="FT2190"/>
      <c r="FU2190"/>
      <c r="FV2190"/>
      <c r="FW2190"/>
      <c r="FX2190"/>
      <c r="FY2190"/>
      <c r="FZ2190"/>
      <c r="GA2190"/>
      <c r="GB2190"/>
      <c r="GC2190"/>
      <c r="GD2190"/>
      <c r="GE2190"/>
      <c r="GF2190"/>
      <c r="GG2190"/>
    </row>
    <row r="2191" spans="1:189" x14ac:dyDescent="0.3">
      <c r="A2191" s="18" t="s">
        <v>4323</v>
      </c>
      <c r="B2191" s="29"/>
      <c r="C2191" s="29"/>
      <c r="D2191" s="29">
        <v>176.22</v>
      </c>
      <c r="E2191" s="29">
        <v>1</v>
      </c>
      <c r="F2191" s="29">
        <v>176.22</v>
      </c>
      <c r="G2191" s="29">
        <v>1</v>
      </c>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c r="DY2191"/>
      <c r="DZ2191"/>
      <c r="EA2191"/>
      <c r="EB2191"/>
      <c r="EC2191"/>
      <c r="ED2191"/>
      <c r="EE2191"/>
      <c r="EF2191"/>
      <c r="EG2191"/>
      <c r="EH2191"/>
      <c r="EI2191"/>
      <c r="EJ2191"/>
      <c r="EK2191"/>
      <c r="EL2191"/>
      <c r="EM2191"/>
      <c r="EN2191"/>
      <c r="EO2191"/>
      <c r="EP2191"/>
      <c r="EQ2191"/>
      <c r="ER2191"/>
      <c r="ES2191"/>
      <c r="ET2191"/>
      <c r="EU2191"/>
      <c r="EV2191"/>
      <c r="EW2191"/>
      <c r="EX2191"/>
      <c r="EY2191"/>
      <c r="EZ2191"/>
      <c r="FA2191"/>
      <c r="FB2191"/>
      <c r="FC2191"/>
      <c r="FD2191"/>
      <c r="FE2191"/>
      <c r="FF2191"/>
      <c r="FG2191"/>
      <c r="FH2191"/>
      <c r="FI2191"/>
      <c r="FJ2191"/>
      <c r="FK2191"/>
      <c r="FL2191"/>
      <c r="FM2191"/>
      <c r="FN2191"/>
      <c r="FO2191"/>
      <c r="FP2191"/>
      <c r="FQ2191"/>
      <c r="FR2191"/>
      <c r="FS2191"/>
      <c r="FT2191"/>
      <c r="FU2191"/>
      <c r="FV2191"/>
      <c r="FW2191"/>
      <c r="FX2191"/>
      <c r="FY2191"/>
      <c r="FZ2191"/>
      <c r="GA2191"/>
      <c r="GB2191"/>
      <c r="GC2191"/>
      <c r="GD2191"/>
      <c r="GE2191"/>
      <c r="GF2191"/>
      <c r="GG2191"/>
    </row>
    <row r="2192" spans="1:189" x14ac:dyDescent="0.3">
      <c r="A2192" s="18" t="s">
        <v>1096</v>
      </c>
      <c r="B2192" s="29">
        <v>176.22</v>
      </c>
      <c r="C2192" s="29">
        <v>1</v>
      </c>
      <c r="D2192" s="29"/>
      <c r="E2192" s="29"/>
      <c r="F2192" s="29">
        <v>176.22</v>
      </c>
      <c r="G2192" s="29">
        <v>1</v>
      </c>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c r="DY2192"/>
      <c r="DZ2192"/>
      <c r="EA2192"/>
      <c r="EB2192"/>
      <c r="EC2192"/>
      <c r="ED2192"/>
      <c r="EE2192"/>
      <c r="EF2192"/>
      <c r="EG2192"/>
      <c r="EH2192"/>
      <c r="EI2192"/>
      <c r="EJ2192"/>
      <c r="EK2192"/>
      <c r="EL2192"/>
      <c r="EM2192"/>
      <c r="EN2192"/>
      <c r="EO2192"/>
      <c r="EP2192"/>
      <c r="EQ2192"/>
      <c r="ER2192"/>
      <c r="ES2192"/>
      <c r="ET2192"/>
      <c r="EU2192"/>
      <c r="EV2192"/>
      <c r="EW2192"/>
      <c r="EX2192"/>
      <c r="EY2192"/>
      <c r="EZ2192"/>
      <c r="FA2192"/>
      <c r="FB2192"/>
      <c r="FC2192"/>
      <c r="FD2192"/>
      <c r="FE2192"/>
      <c r="FF2192"/>
      <c r="FG2192"/>
      <c r="FH2192"/>
      <c r="FI2192"/>
      <c r="FJ2192"/>
      <c r="FK2192"/>
      <c r="FL2192"/>
      <c r="FM2192"/>
      <c r="FN2192"/>
      <c r="FO2192"/>
      <c r="FP2192"/>
      <c r="FQ2192"/>
      <c r="FR2192"/>
      <c r="FS2192"/>
      <c r="FT2192"/>
      <c r="FU2192"/>
      <c r="FV2192"/>
      <c r="FW2192"/>
      <c r="FX2192"/>
      <c r="FY2192"/>
      <c r="FZ2192"/>
      <c r="GA2192"/>
      <c r="GB2192"/>
      <c r="GC2192"/>
      <c r="GD2192"/>
      <c r="GE2192"/>
      <c r="GF2192"/>
      <c r="GG2192"/>
    </row>
    <row r="2193" spans="1:189" x14ac:dyDescent="0.3">
      <c r="A2193" s="18" t="s">
        <v>5868</v>
      </c>
      <c r="B2193" s="29"/>
      <c r="C2193" s="29"/>
      <c r="D2193" s="29">
        <v>176.22</v>
      </c>
      <c r="E2193" s="29">
        <v>1</v>
      </c>
      <c r="F2193" s="29">
        <v>176.22</v>
      </c>
      <c r="G2193" s="29">
        <v>1</v>
      </c>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c r="DY2193"/>
      <c r="DZ2193"/>
      <c r="EA2193"/>
      <c r="EB2193"/>
      <c r="EC2193"/>
      <c r="ED2193"/>
      <c r="EE2193"/>
      <c r="EF2193"/>
      <c r="EG2193"/>
      <c r="EH2193"/>
      <c r="EI2193"/>
      <c r="EJ2193"/>
      <c r="EK2193"/>
      <c r="EL2193"/>
      <c r="EM2193"/>
      <c r="EN2193"/>
      <c r="EO2193"/>
      <c r="EP2193"/>
      <c r="EQ2193"/>
      <c r="ER2193"/>
      <c r="ES2193"/>
      <c r="ET2193"/>
      <c r="EU2193"/>
      <c r="EV2193"/>
      <c r="EW2193"/>
      <c r="EX2193"/>
      <c r="EY2193"/>
      <c r="EZ2193"/>
      <c r="FA2193"/>
      <c r="FB2193"/>
      <c r="FC2193"/>
      <c r="FD2193"/>
      <c r="FE2193"/>
      <c r="FF2193"/>
      <c r="FG2193"/>
      <c r="FH2193"/>
      <c r="FI2193"/>
      <c r="FJ2193"/>
      <c r="FK2193"/>
      <c r="FL2193"/>
      <c r="FM2193"/>
      <c r="FN2193"/>
      <c r="FO2193"/>
      <c r="FP2193"/>
      <c r="FQ2193"/>
      <c r="FR2193"/>
      <c r="FS2193"/>
      <c r="FT2193"/>
      <c r="FU2193"/>
      <c r="FV2193"/>
      <c r="FW2193"/>
      <c r="FX2193"/>
      <c r="FY2193"/>
      <c r="FZ2193"/>
      <c r="GA2193"/>
      <c r="GB2193"/>
      <c r="GC2193"/>
      <c r="GD2193"/>
      <c r="GE2193"/>
      <c r="GF2193"/>
      <c r="GG2193"/>
    </row>
    <row r="2194" spans="1:189" x14ac:dyDescent="0.3">
      <c r="A2194" s="18" t="s">
        <v>5507</v>
      </c>
      <c r="B2194" s="29"/>
      <c r="C2194" s="29"/>
      <c r="D2194" s="29">
        <v>176.22</v>
      </c>
      <c r="E2194" s="29">
        <v>1</v>
      </c>
      <c r="F2194" s="29">
        <v>176.22</v>
      </c>
      <c r="G2194" s="29">
        <v>1</v>
      </c>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c r="DY2194"/>
      <c r="DZ2194"/>
      <c r="EA2194"/>
      <c r="EB2194"/>
      <c r="EC2194"/>
      <c r="ED2194"/>
      <c r="EE2194"/>
      <c r="EF2194"/>
      <c r="EG2194"/>
      <c r="EH2194"/>
      <c r="EI2194"/>
      <c r="EJ2194"/>
      <c r="EK2194"/>
      <c r="EL2194"/>
      <c r="EM2194"/>
      <c r="EN2194"/>
      <c r="EO2194"/>
      <c r="EP2194"/>
      <c r="EQ2194"/>
      <c r="ER2194"/>
      <c r="ES2194"/>
      <c r="ET2194"/>
      <c r="EU2194"/>
      <c r="EV2194"/>
      <c r="EW2194"/>
      <c r="EX2194"/>
      <c r="EY2194"/>
      <c r="EZ2194"/>
      <c r="FA2194"/>
      <c r="FB2194"/>
      <c r="FC2194"/>
      <c r="FD2194"/>
      <c r="FE2194"/>
      <c r="FF2194"/>
      <c r="FG2194"/>
      <c r="FH2194"/>
      <c r="FI2194"/>
      <c r="FJ2194"/>
      <c r="FK2194"/>
      <c r="FL2194"/>
      <c r="FM2194"/>
      <c r="FN2194"/>
      <c r="FO2194"/>
      <c r="FP2194"/>
      <c r="FQ2194"/>
      <c r="FR2194"/>
      <c r="FS2194"/>
      <c r="FT2194"/>
      <c r="FU2194"/>
      <c r="FV2194"/>
      <c r="FW2194"/>
      <c r="FX2194"/>
      <c r="FY2194"/>
      <c r="FZ2194"/>
      <c r="GA2194"/>
      <c r="GB2194"/>
      <c r="GC2194"/>
      <c r="GD2194"/>
      <c r="GE2194"/>
      <c r="GF2194"/>
      <c r="GG2194"/>
    </row>
    <row r="2195" spans="1:189" x14ac:dyDescent="0.3">
      <c r="A2195" s="18" t="s">
        <v>2234</v>
      </c>
      <c r="B2195" s="29"/>
      <c r="C2195" s="29"/>
      <c r="D2195" s="29">
        <v>172.2</v>
      </c>
      <c r="E2195" s="29">
        <v>1</v>
      </c>
      <c r="F2195" s="29">
        <v>172.2</v>
      </c>
      <c r="G2195" s="29">
        <v>1</v>
      </c>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c r="DY2195"/>
      <c r="DZ2195"/>
      <c r="EA2195"/>
      <c r="EB2195"/>
      <c r="EC2195"/>
      <c r="ED2195"/>
      <c r="EE2195"/>
      <c r="EF2195"/>
      <c r="EG2195"/>
      <c r="EH2195"/>
      <c r="EI2195"/>
      <c r="EJ2195"/>
      <c r="EK2195"/>
      <c r="EL2195"/>
      <c r="EM2195"/>
      <c r="EN2195"/>
      <c r="EO2195"/>
      <c r="EP2195"/>
      <c r="EQ2195"/>
      <c r="ER2195"/>
      <c r="ES2195"/>
      <c r="ET2195"/>
      <c r="EU2195"/>
      <c r="EV2195"/>
      <c r="EW2195"/>
      <c r="EX2195"/>
      <c r="EY2195"/>
      <c r="EZ2195"/>
      <c r="FA2195"/>
      <c r="FB2195"/>
      <c r="FC2195"/>
      <c r="FD2195"/>
      <c r="FE2195"/>
      <c r="FF2195"/>
      <c r="FG2195"/>
      <c r="FH2195"/>
      <c r="FI2195"/>
      <c r="FJ2195"/>
      <c r="FK2195"/>
      <c r="FL2195"/>
      <c r="FM2195"/>
      <c r="FN2195"/>
      <c r="FO2195"/>
      <c r="FP2195"/>
      <c r="FQ2195"/>
      <c r="FR2195"/>
      <c r="FS2195"/>
      <c r="FT2195"/>
      <c r="FU2195"/>
      <c r="FV2195"/>
      <c r="FW2195"/>
      <c r="FX2195"/>
      <c r="FY2195"/>
      <c r="FZ2195"/>
      <c r="GA2195"/>
      <c r="GB2195"/>
      <c r="GC2195"/>
      <c r="GD2195"/>
      <c r="GE2195"/>
      <c r="GF2195"/>
      <c r="GG2195"/>
    </row>
    <row r="2196" spans="1:189" x14ac:dyDescent="0.3">
      <c r="A2196" s="18" t="s">
        <v>3767</v>
      </c>
      <c r="B2196" s="29"/>
      <c r="C2196" s="29"/>
      <c r="D2196" s="29">
        <v>172.2</v>
      </c>
      <c r="E2196" s="29">
        <v>1</v>
      </c>
      <c r="F2196" s="29">
        <v>172.2</v>
      </c>
      <c r="G2196" s="29">
        <v>1</v>
      </c>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c r="DY2196"/>
      <c r="DZ2196"/>
      <c r="EA2196"/>
      <c r="EB2196"/>
      <c r="EC2196"/>
      <c r="ED2196"/>
      <c r="EE2196"/>
      <c r="EF2196"/>
      <c r="EG2196"/>
      <c r="EH2196"/>
      <c r="EI2196"/>
      <c r="EJ2196"/>
      <c r="EK2196"/>
      <c r="EL2196"/>
      <c r="EM2196"/>
      <c r="EN2196"/>
      <c r="EO2196"/>
      <c r="EP2196"/>
      <c r="EQ2196"/>
      <c r="ER2196"/>
      <c r="ES2196"/>
      <c r="ET2196"/>
      <c r="EU2196"/>
      <c r="EV2196"/>
      <c r="EW2196"/>
      <c r="EX2196"/>
      <c r="EY2196"/>
      <c r="EZ2196"/>
      <c r="FA2196"/>
      <c r="FB2196"/>
      <c r="FC2196"/>
      <c r="FD2196"/>
      <c r="FE2196"/>
      <c r="FF2196"/>
      <c r="FG2196"/>
      <c r="FH2196"/>
      <c r="FI2196"/>
      <c r="FJ2196"/>
      <c r="FK2196"/>
      <c r="FL2196"/>
      <c r="FM2196"/>
      <c r="FN2196"/>
      <c r="FO2196"/>
      <c r="FP2196"/>
      <c r="FQ2196"/>
      <c r="FR2196"/>
      <c r="FS2196"/>
      <c r="FT2196"/>
      <c r="FU2196"/>
      <c r="FV2196"/>
      <c r="FW2196"/>
      <c r="FX2196"/>
      <c r="FY2196"/>
      <c r="FZ2196"/>
      <c r="GA2196"/>
      <c r="GB2196"/>
      <c r="GC2196"/>
      <c r="GD2196"/>
      <c r="GE2196"/>
      <c r="GF2196"/>
      <c r="GG2196"/>
    </row>
    <row r="2197" spans="1:189" x14ac:dyDescent="0.3">
      <c r="A2197" s="18" t="s">
        <v>1366</v>
      </c>
      <c r="B2197" s="29">
        <v>172.2</v>
      </c>
      <c r="C2197" s="29">
        <v>1</v>
      </c>
      <c r="D2197" s="29"/>
      <c r="E2197" s="29"/>
      <c r="F2197" s="29">
        <v>172.2</v>
      </c>
      <c r="G2197" s="29">
        <v>1</v>
      </c>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c r="DY2197"/>
      <c r="DZ2197"/>
      <c r="EA2197"/>
      <c r="EB2197"/>
      <c r="EC2197"/>
      <c r="ED2197"/>
      <c r="EE2197"/>
      <c r="EF2197"/>
      <c r="EG2197"/>
      <c r="EH2197"/>
      <c r="EI2197"/>
      <c r="EJ2197"/>
      <c r="EK2197"/>
      <c r="EL2197"/>
      <c r="EM2197"/>
      <c r="EN2197"/>
      <c r="EO2197"/>
      <c r="EP2197"/>
      <c r="EQ2197"/>
      <c r="ER2197"/>
      <c r="ES2197"/>
      <c r="ET2197"/>
      <c r="EU2197"/>
      <c r="EV2197"/>
      <c r="EW2197"/>
      <c r="EX2197"/>
      <c r="EY2197"/>
      <c r="EZ2197"/>
      <c r="FA2197"/>
      <c r="FB2197"/>
      <c r="FC2197"/>
      <c r="FD2197"/>
      <c r="FE2197"/>
      <c r="FF2197"/>
      <c r="FG2197"/>
      <c r="FH2197"/>
      <c r="FI2197"/>
      <c r="FJ2197"/>
      <c r="FK2197"/>
      <c r="FL2197"/>
      <c r="FM2197"/>
      <c r="FN2197"/>
      <c r="FO2197"/>
      <c r="FP2197"/>
      <c r="FQ2197"/>
      <c r="FR2197"/>
      <c r="FS2197"/>
      <c r="FT2197"/>
      <c r="FU2197"/>
      <c r="FV2197"/>
      <c r="FW2197"/>
      <c r="FX2197"/>
      <c r="FY2197"/>
      <c r="FZ2197"/>
      <c r="GA2197"/>
      <c r="GB2197"/>
      <c r="GC2197"/>
      <c r="GD2197"/>
      <c r="GE2197"/>
      <c r="GF2197"/>
      <c r="GG2197"/>
    </row>
    <row r="2198" spans="1:189" x14ac:dyDescent="0.3">
      <c r="A2198" s="18" t="s">
        <v>4266</v>
      </c>
      <c r="B2198" s="29"/>
      <c r="C2198" s="29"/>
      <c r="D2198" s="29">
        <v>172.2</v>
      </c>
      <c r="E2198" s="29">
        <v>1</v>
      </c>
      <c r="F2198" s="29">
        <v>172.2</v>
      </c>
      <c r="G2198" s="29">
        <v>1</v>
      </c>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c r="DY2198"/>
      <c r="DZ2198"/>
      <c r="EA2198"/>
      <c r="EB2198"/>
      <c r="EC2198"/>
      <c r="ED2198"/>
      <c r="EE2198"/>
      <c r="EF2198"/>
      <c r="EG2198"/>
      <c r="EH2198"/>
      <c r="EI2198"/>
      <c r="EJ2198"/>
      <c r="EK2198"/>
      <c r="EL2198"/>
      <c r="EM2198"/>
      <c r="EN2198"/>
      <c r="EO2198"/>
      <c r="EP2198"/>
      <c r="EQ2198"/>
      <c r="ER2198"/>
      <c r="ES2198"/>
      <c r="ET2198"/>
      <c r="EU2198"/>
      <c r="EV2198"/>
      <c r="EW2198"/>
      <c r="EX2198"/>
      <c r="EY2198"/>
      <c r="EZ2198"/>
      <c r="FA2198"/>
      <c r="FB2198"/>
      <c r="FC2198"/>
      <c r="FD2198"/>
      <c r="FE2198"/>
      <c r="FF2198"/>
      <c r="FG2198"/>
      <c r="FH2198"/>
      <c r="FI2198"/>
      <c r="FJ2198"/>
      <c r="FK2198"/>
      <c r="FL2198"/>
      <c r="FM2198"/>
      <c r="FN2198"/>
      <c r="FO2198"/>
      <c r="FP2198"/>
      <c r="FQ2198"/>
      <c r="FR2198"/>
      <c r="FS2198"/>
      <c r="FT2198"/>
      <c r="FU2198"/>
      <c r="FV2198"/>
      <c r="FW2198"/>
      <c r="FX2198"/>
      <c r="FY2198"/>
      <c r="FZ2198"/>
      <c r="GA2198"/>
      <c r="GB2198"/>
      <c r="GC2198"/>
      <c r="GD2198"/>
      <c r="GE2198"/>
      <c r="GF2198"/>
      <c r="GG2198"/>
    </row>
    <row r="2199" spans="1:189" x14ac:dyDescent="0.3">
      <c r="A2199" s="18" t="s">
        <v>1958</v>
      </c>
      <c r="B2199" s="29">
        <v>172.2</v>
      </c>
      <c r="C2199" s="29">
        <v>1</v>
      </c>
      <c r="D2199" s="29"/>
      <c r="E2199" s="29"/>
      <c r="F2199" s="29">
        <v>172.2</v>
      </c>
      <c r="G2199" s="29">
        <v>1</v>
      </c>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c r="DY2199"/>
      <c r="DZ2199"/>
      <c r="EA2199"/>
      <c r="EB2199"/>
      <c r="EC2199"/>
      <c r="ED2199"/>
      <c r="EE2199"/>
      <c r="EF2199"/>
      <c r="EG2199"/>
      <c r="EH2199"/>
      <c r="EI2199"/>
      <c r="EJ2199"/>
      <c r="EK2199"/>
      <c r="EL2199"/>
      <c r="EM2199"/>
      <c r="EN2199"/>
      <c r="EO2199"/>
      <c r="EP2199"/>
      <c r="EQ2199"/>
      <c r="ER2199"/>
      <c r="ES2199"/>
      <c r="ET2199"/>
      <c r="EU2199"/>
      <c r="EV2199"/>
      <c r="EW2199"/>
      <c r="EX2199"/>
      <c r="EY2199"/>
      <c r="EZ2199"/>
      <c r="FA2199"/>
      <c r="FB2199"/>
      <c r="FC2199"/>
      <c r="FD2199"/>
      <c r="FE2199"/>
      <c r="FF2199"/>
      <c r="FG2199"/>
      <c r="FH2199"/>
      <c r="FI2199"/>
      <c r="FJ2199"/>
      <c r="FK2199"/>
      <c r="FL2199"/>
      <c r="FM2199"/>
      <c r="FN2199"/>
      <c r="FO2199"/>
      <c r="FP2199"/>
      <c r="FQ2199"/>
      <c r="FR2199"/>
      <c r="FS2199"/>
      <c r="FT2199"/>
      <c r="FU2199"/>
      <c r="FV2199"/>
      <c r="FW2199"/>
      <c r="FX2199"/>
      <c r="FY2199"/>
      <c r="FZ2199"/>
      <c r="GA2199"/>
      <c r="GB2199"/>
      <c r="GC2199"/>
      <c r="GD2199"/>
      <c r="GE2199"/>
      <c r="GF2199"/>
      <c r="GG2199"/>
    </row>
    <row r="2200" spans="1:189" x14ac:dyDescent="0.3">
      <c r="A2200" s="18" t="s">
        <v>3229</v>
      </c>
      <c r="B2200" s="29"/>
      <c r="C2200" s="29"/>
      <c r="D2200" s="29">
        <v>172.2</v>
      </c>
      <c r="E2200" s="29">
        <v>1</v>
      </c>
      <c r="F2200" s="29">
        <v>172.2</v>
      </c>
      <c r="G2200" s="29">
        <v>1</v>
      </c>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c r="DY2200"/>
      <c r="DZ2200"/>
      <c r="EA2200"/>
      <c r="EB2200"/>
      <c r="EC2200"/>
      <c r="ED2200"/>
      <c r="EE2200"/>
      <c r="EF2200"/>
      <c r="EG2200"/>
      <c r="EH2200"/>
      <c r="EI2200"/>
      <c r="EJ2200"/>
      <c r="EK2200"/>
      <c r="EL2200"/>
      <c r="EM2200"/>
      <c r="EN2200"/>
      <c r="EO2200"/>
      <c r="EP2200"/>
      <c r="EQ2200"/>
      <c r="ER2200"/>
      <c r="ES2200"/>
      <c r="ET2200"/>
      <c r="EU2200"/>
      <c r="EV2200"/>
      <c r="EW2200"/>
      <c r="EX2200"/>
      <c r="EY2200"/>
      <c r="EZ2200"/>
      <c r="FA2200"/>
      <c r="FB2200"/>
      <c r="FC2200"/>
      <c r="FD2200"/>
      <c r="FE2200"/>
      <c r="FF2200"/>
      <c r="FG2200"/>
      <c r="FH2200"/>
      <c r="FI2200"/>
      <c r="FJ2200"/>
      <c r="FK2200"/>
      <c r="FL2200"/>
      <c r="FM2200"/>
      <c r="FN2200"/>
      <c r="FO2200"/>
      <c r="FP2200"/>
      <c r="FQ2200"/>
      <c r="FR2200"/>
      <c r="FS2200"/>
      <c r="FT2200"/>
      <c r="FU2200"/>
      <c r="FV2200"/>
      <c r="FW2200"/>
      <c r="FX2200"/>
      <c r="FY2200"/>
      <c r="FZ2200"/>
      <c r="GA2200"/>
      <c r="GB2200"/>
      <c r="GC2200"/>
      <c r="GD2200"/>
      <c r="GE2200"/>
      <c r="GF2200"/>
      <c r="GG2200"/>
    </row>
    <row r="2201" spans="1:189" x14ac:dyDescent="0.3">
      <c r="A2201" s="18" t="s">
        <v>3245</v>
      </c>
      <c r="B2201" s="29"/>
      <c r="C2201" s="29"/>
      <c r="D2201" s="29">
        <v>172.2</v>
      </c>
      <c r="E2201" s="29">
        <v>1</v>
      </c>
      <c r="F2201" s="29">
        <v>172.2</v>
      </c>
      <c r="G2201" s="29">
        <v>1</v>
      </c>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c r="DY2201"/>
      <c r="DZ2201"/>
      <c r="EA2201"/>
      <c r="EB2201"/>
      <c r="EC2201"/>
      <c r="ED2201"/>
      <c r="EE2201"/>
      <c r="EF2201"/>
      <c r="EG2201"/>
      <c r="EH2201"/>
      <c r="EI2201"/>
      <c r="EJ2201"/>
      <c r="EK2201"/>
      <c r="EL2201"/>
      <c r="EM2201"/>
      <c r="EN2201"/>
      <c r="EO2201"/>
      <c r="EP2201"/>
      <c r="EQ2201"/>
      <c r="ER2201"/>
      <c r="ES2201"/>
      <c r="ET2201"/>
      <c r="EU2201"/>
      <c r="EV2201"/>
      <c r="EW2201"/>
      <c r="EX2201"/>
      <c r="EY2201"/>
      <c r="EZ2201"/>
      <c r="FA2201"/>
      <c r="FB2201"/>
      <c r="FC2201"/>
      <c r="FD2201"/>
      <c r="FE2201"/>
      <c r="FF2201"/>
      <c r="FG2201"/>
      <c r="FH2201"/>
      <c r="FI2201"/>
      <c r="FJ2201"/>
      <c r="FK2201"/>
      <c r="FL2201"/>
      <c r="FM2201"/>
      <c r="FN2201"/>
      <c r="FO2201"/>
      <c r="FP2201"/>
      <c r="FQ2201"/>
      <c r="FR2201"/>
      <c r="FS2201"/>
      <c r="FT2201"/>
      <c r="FU2201"/>
      <c r="FV2201"/>
      <c r="FW2201"/>
      <c r="FX2201"/>
      <c r="FY2201"/>
      <c r="FZ2201"/>
      <c r="GA2201"/>
      <c r="GB2201"/>
      <c r="GC2201"/>
      <c r="GD2201"/>
      <c r="GE2201"/>
      <c r="GF2201"/>
      <c r="GG2201"/>
    </row>
    <row r="2202" spans="1:189" x14ac:dyDescent="0.3">
      <c r="A2202" s="18" t="s">
        <v>2312</v>
      </c>
      <c r="B2202" s="29"/>
      <c r="C2202" s="29"/>
      <c r="D2202" s="29">
        <v>172.2</v>
      </c>
      <c r="E2202" s="29">
        <v>1</v>
      </c>
      <c r="F2202" s="29">
        <v>172.2</v>
      </c>
      <c r="G2202" s="29">
        <v>1</v>
      </c>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c r="DY2202"/>
      <c r="DZ2202"/>
      <c r="EA2202"/>
      <c r="EB2202"/>
      <c r="EC2202"/>
      <c r="ED2202"/>
      <c r="EE2202"/>
      <c r="EF2202"/>
      <c r="EG2202"/>
      <c r="EH2202"/>
      <c r="EI2202"/>
      <c r="EJ2202"/>
      <c r="EK2202"/>
      <c r="EL2202"/>
      <c r="EM2202"/>
      <c r="EN2202"/>
      <c r="EO2202"/>
      <c r="EP2202"/>
      <c r="EQ2202"/>
      <c r="ER2202"/>
      <c r="ES2202"/>
      <c r="ET2202"/>
      <c r="EU2202"/>
      <c r="EV2202"/>
      <c r="EW2202"/>
      <c r="EX2202"/>
      <c r="EY2202"/>
      <c r="EZ2202"/>
      <c r="FA2202"/>
      <c r="FB2202"/>
      <c r="FC2202"/>
      <c r="FD2202"/>
      <c r="FE2202"/>
      <c r="FF2202"/>
      <c r="FG2202"/>
      <c r="FH2202"/>
      <c r="FI2202"/>
      <c r="FJ2202"/>
      <c r="FK2202"/>
      <c r="FL2202"/>
      <c r="FM2202"/>
      <c r="FN2202"/>
      <c r="FO2202"/>
      <c r="FP2202"/>
      <c r="FQ2202"/>
      <c r="FR2202"/>
      <c r="FS2202"/>
      <c r="FT2202"/>
      <c r="FU2202"/>
      <c r="FV2202"/>
      <c r="FW2202"/>
      <c r="FX2202"/>
      <c r="FY2202"/>
      <c r="FZ2202"/>
      <c r="GA2202"/>
      <c r="GB2202"/>
      <c r="GC2202"/>
      <c r="GD2202"/>
      <c r="GE2202"/>
      <c r="GF2202"/>
      <c r="GG2202"/>
    </row>
    <row r="2203" spans="1:189" x14ac:dyDescent="0.3">
      <c r="A2203" s="18" t="s">
        <v>2198</v>
      </c>
      <c r="B2203" s="29"/>
      <c r="C2203" s="29"/>
      <c r="D2203" s="29">
        <v>172.2</v>
      </c>
      <c r="E2203" s="29">
        <v>1</v>
      </c>
      <c r="F2203" s="29">
        <v>172.2</v>
      </c>
      <c r="G2203" s="29">
        <v>1</v>
      </c>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c r="DY2203"/>
      <c r="DZ2203"/>
      <c r="EA2203"/>
      <c r="EB2203"/>
      <c r="EC2203"/>
      <c r="ED2203"/>
      <c r="EE2203"/>
      <c r="EF2203"/>
      <c r="EG2203"/>
      <c r="EH2203"/>
      <c r="EI2203"/>
      <c r="EJ2203"/>
      <c r="EK2203"/>
      <c r="EL2203"/>
      <c r="EM2203"/>
      <c r="EN2203"/>
      <c r="EO2203"/>
      <c r="EP2203"/>
      <c r="EQ2203"/>
      <c r="ER2203"/>
      <c r="ES2203"/>
      <c r="ET2203"/>
      <c r="EU2203"/>
      <c r="EV2203"/>
      <c r="EW2203"/>
      <c r="EX2203"/>
      <c r="EY2203"/>
      <c r="EZ2203"/>
      <c r="FA2203"/>
      <c r="FB2203"/>
      <c r="FC2203"/>
      <c r="FD2203"/>
      <c r="FE2203"/>
      <c r="FF2203"/>
      <c r="FG2203"/>
      <c r="FH2203"/>
      <c r="FI2203"/>
      <c r="FJ2203"/>
      <c r="FK2203"/>
      <c r="FL2203"/>
      <c r="FM2203"/>
      <c r="FN2203"/>
      <c r="FO2203"/>
      <c r="FP2203"/>
      <c r="FQ2203"/>
      <c r="FR2203"/>
      <c r="FS2203"/>
      <c r="FT2203"/>
      <c r="FU2203"/>
      <c r="FV2203"/>
      <c r="FW2203"/>
      <c r="FX2203"/>
      <c r="FY2203"/>
      <c r="FZ2203"/>
      <c r="GA2203"/>
      <c r="GB2203"/>
      <c r="GC2203"/>
      <c r="GD2203"/>
      <c r="GE2203"/>
      <c r="GF2203"/>
      <c r="GG2203"/>
    </row>
    <row r="2204" spans="1:189" x14ac:dyDescent="0.3">
      <c r="A2204" s="18" t="s">
        <v>3193</v>
      </c>
      <c r="B2204" s="29"/>
      <c r="C2204" s="29"/>
      <c r="D2204" s="29">
        <v>172.2</v>
      </c>
      <c r="E2204" s="29">
        <v>1</v>
      </c>
      <c r="F2204" s="29">
        <v>172.2</v>
      </c>
      <c r="G2204" s="29">
        <v>1</v>
      </c>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c r="DY2204"/>
      <c r="DZ2204"/>
      <c r="EA2204"/>
      <c r="EB2204"/>
      <c r="EC2204"/>
      <c r="ED2204"/>
      <c r="EE2204"/>
      <c r="EF2204"/>
      <c r="EG2204"/>
      <c r="EH2204"/>
      <c r="EI2204"/>
      <c r="EJ2204"/>
      <c r="EK2204"/>
      <c r="EL2204"/>
      <c r="EM2204"/>
      <c r="EN2204"/>
      <c r="EO2204"/>
      <c r="EP2204"/>
      <c r="EQ2204"/>
      <c r="ER2204"/>
      <c r="ES2204"/>
      <c r="ET2204"/>
      <c r="EU2204"/>
      <c r="EV2204"/>
      <c r="EW2204"/>
      <c r="EX2204"/>
      <c r="EY2204"/>
      <c r="EZ2204"/>
      <c r="FA2204"/>
      <c r="FB2204"/>
      <c r="FC2204"/>
      <c r="FD2204"/>
      <c r="FE2204"/>
      <c r="FF2204"/>
      <c r="FG2204"/>
      <c r="FH2204"/>
      <c r="FI2204"/>
      <c r="FJ2204"/>
      <c r="FK2204"/>
      <c r="FL2204"/>
      <c r="FM2204"/>
      <c r="FN2204"/>
      <c r="FO2204"/>
      <c r="FP2204"/>
      <c r="FQ2204"/>
      <c r="FR2204"/>
      <c r="FS2204"/>
      <c r="FT2204"/>
      <c r="FU2204"/>
      <c r="FV2204"/>
      <c r="FW2204"/>
      <c r="FX2204"/>
      <c r="FY2204"/>
      <c r="FZ2204"/>
      <c r="GA2204"/>
      <c r="GB2204"/>
      <c r="GC2204"/>
      <c r="GD2204"/>
      <c r="GE2204"/>
      <c r="GF2204"/>
      <c r="GG2204"/>
    </row>
    <row r="2205" spans="1:189" x14ac:dyDescent="0.3">
      <c r="A2205" s="18" t="s">
        <v>1808</v>
      </c>
      <c r="B2205" s="29">
        <v>172.2</v>
      </c>
      <c r="C2205" s="29">
        <v>1</v>
      </c>
      <c r="D2205" s="29"/>
      <c r="E2205" s="29"/>
      <c r="F2205" s="29">
        <v>172.2</v>
      </c>
      <c r="G2205" s="29">
        <v>1</v>
      </c>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c r="DY2205"/>
      <c r="DZ2205"/>
      <c r="EA2205"/>
      <c r="EB2205"/>
      <c r="EC2205"/>
      <c r="ED2205"/>
      <c r="EE2205"/>
      <c r="EF2205"/>
      <c r="EG2205"/>
      <c r="EH2205"/>
      <c r="EI2205"/>
      <c r="EJ2205"/>
      <c r="EK2205"/>
      <c r="EL2205"/>
      <c r="EM2205"/>
      <c r="EN2205"/>
      <c r="EO2205"/>
      <c r="EP2205"/>
      <c r="EQ2205"/>
      <c r="ER2205"/>
      <c r="ES2205"/>
      <c r="ET2205"/>
      <c r="EU2205"/>
      <c r="EV2205"/>
      <c r="EW2205"/>
      <c r="EX2205"/>
      <c r="EY2205"/>
      <c r="EZ2205"/>
      <c r="FA2205"/>
      <c r="FB2205"/>
      <c r="FC2205"/>
      <c r="FD2205"/>
      <c r="FE2205"/>
      <c r="FF2205"/>
      <c r="FG2205"/>
      <c r="FH2205"/>
      <c r="FI2205"/>
      <c r="FJ2205"/>
      <c r="FK2205"/>
      <c r="FL2205"/>
      <c r="FM2205"/>
      <c r="FN2205"/>
      <c r="FO2205"/>
      <c r="FP2205"/>
      <c r="FQ2205"/>
      <c r="FR2205"/>
      <c r="FS2205"/>
      <c r="FT2205"/>
      <c r="FU2205"/>
      <c r="FV2205"/>
      <c r="FW2205"/>
      <c r="FX2205"/>
      <c r="FY2205"/>
      <c r="FZ2205"/>
      <c r="GA2205"/>
      <c r="GB2205"/>
      <c r="GC2205"/>
      <c r="GD2205"/>
      <c r="GE2205"/>
      <c r="GF2205"/>
      <c r="GG2205"/>
    </row>
    <row r="2206" spans="1:189" x14ac:dyDescent="0.3">
      <c r="A2206" s="18" t="s">
        <v>3621</v>
      </c>
      <c r="B2206" s="29"/>
      <c r="C2206" s="29"/>
      <c r="D2206" s="29">
        <v>172.2</v>
      </c>
      <c r="E2206" s="29">
        <v>1</v>
      </c>
      <c r="F2206" s="29">
        <v>172.2</v>
      </c>
      <c r="G2206" s="29">
        <v>1</v>
      </c>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c r="DY2206"/>
      <c r="DZ2206"/>
      <c r="EA2206"/>
      <c r="EB2206"/>
      <c r="EC2206"/>
      <c r="ED2206"/>
      <c r="EE2206"/>
      <c r="EF2206"/>
      <c r="EG2206"/>
      <c r="EH2206"/>
      <c r="EI2206"/>
      <c r="EJ2206"/>
      <c r="EK2206"/>
      <c r="EL2206"/>
      <c r="EM2206"/>
      <c r="EN2206"/>
      <c r="EO2206"/>
      <c r="EP2206"/>
      <c r="EQ2206"/>
      <c r="ER2206"/>
      <c r="ES2206"/>
      <c r="ET2206"/>
      <c r="EU2206"/>
      <c r="EV2206"/>
      <c r="EW2206"/>
      <c r="EX2206"/>
      <c r="EY2206"/>
      <c r="EZ2206"/>
      <c r="FA2206"/>
      <c r="FB2206"/>
      <c r="FC2206"/>
      <c r="FD2206"/>
      <c r="FE2206"/>
      <c r="FF2206"/>
      <c r="FG2206"/>
      <c r="FH2206"/>
      <c r="FI2206"/>
      <c r="FJ2206"/>
      <c r="FK2206"/>
      <c r="FL2206"/>
      <c r="FM2206"/>
      <c r="FN2206"/>
      <c r="FO2206"/>
      <c r="FP2206"/>
      <c r="FQ2206"/>
      <c r="FR2206"/>
      <c r="FS2206"/>
      <c r="FT2206"/>
      <c r="FU2206"/>
      <c r="FV2206"/>
      <c r="FW2206"/>
      <c r="FX2206"/>
      <c r="FY2206"/>
      <c r="FZ2206"/>
      <c r="GA2206"/>
      <c r="GB2206"/>
      <c r="GC2206"/>
      <c r="GD2206"/>
      <c r="GE2206"/>
      <c r="GF2206"/>
      <c r="GG2206"/>
    </row>
    <row r="2207" spans="1:189" x14ac:dyDescent="0.3">
      <c r="A2207" s="18" t="s">
        <v>4115</v>
      </c>
      <c r="B2207" s="29"/>
      <c r="C2207" s="29"/>
      <c r="D2207" s="29">
        <v>172.2</v>
      </c>
      <c r="E2207" s="29">
        <v>1</v>
      </c>
      <c r="F2207" s="29">
        <v>172.2</v>
      </c>
      <c r="G2207" s="29">
        <v>1</v>
      </c>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c r="DY2207"/>
      <c r="DZ2207"/>
      <c r="EA2207"/>
      <c r="EB2207"/>
      <c r="EC2207"/>
      <c r="ED2207"/>
      <c r="EE2207"/>
      <c r="EF2207"/>
      <c r="EG2207"/>
      <c r="EH2207"/>
      <c r="EI2207"/>
      <c r="EJ2207"/>
      <c r="EK2207"/>
      <c r="EL2207"/>
      <c r="EM2207"/>
      <c r="EN2207"/>
      <c r="EO2207"/>
      <c r="EP2207"/>
      <c r="EQ2207"/>
      <c r="ER2207"/>
      <c r="ES2207"/>
      <c r="ET2207"/>
      <c r="EU2207"/>
      <c r="EV2207"/>
      <c r="EW2207"/>
      <c r="EX2207"/>
      <c r="EY2207"/>
      <c r="EZ2207"/>
      <c r="FA2207"/>
      <c r="FB2207"/>
      <c r="FC2207"/>
      <c r="FD2207"/>
      <c r="FE2207"/>
      <c r="FF2207"/>
      <c r="FG2207"/>
      <c r="FH2207"/>
      <c r="FI2207"/>
      <c r="FJ2207"/>
      <c r="FK2207"/>
      <c r="FL2207"/>
      <c r="FM2207"/>
      <c r="FN2207"/>
      <c r="FO2207"/>
      <c r="FP2207"/>
      <c r="FQ2207"/>
      <c r="FR2207"/>
      <c r="FS2207"/>
      <c r="FT2207"/>
      <c r="FU2207"/>
      <c r="FV2207"/>
      <c r="FW2207"/>
      <c r="FX2207"/>
      <c r="FY2207"/>
      <c r="FZ2207"/>
      <c r="GA2207"/>
      <c r="GB2207"/>
      <c r="GC2207"/>
      <c r="GD2207"/>
      <c r="GE2207"/>
      <c r="GF2207"/>
      <c r="GG2207"/>
    </row>
    <row r="2208" spans="1:189" x14ac:dyDescent="0.3">
      <c r="A2208" s="18" t="s">
        <v>4171</v>
      </c>
      <c r="B2208" s="29"/>
      <c r="C2208" s="29"/>
      <c r="D2208" s="29">
        <v>172.2</v>
      </c>
      <c r="E2208" s="29">
        <v>1</v>
      </c>
      <c r="F2208" s="29">
        <v>172.2</v>
      </c>
      <c r="G2208" s="29">
        <v>1</v>
      </c>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c r="DY2208"/>
      <c r="DZ2208"/>
      <c r="EA2208"/>
      <c r="EB2208"/>
      <c r="EC2208"/>
      <c r="ED2208"/>
      <c r="EE2208"/>
      <c r="EF2208"/>
      <c r="EG2208"/>
      <c r="EH2208"/>
      <c r="EI2208"/>
      <c r="EJ2208"/>
      <c r="EK2208"/>
      <c r="EL2208"/>
      <c r="EM2208"/>
      <c r="EN2208"/>
      <c r="EO2208"/>
      <c r="EP2208"/>
      <c r="EQ2208"/>
      <c r="ER2208"/>
      <c r="ES2208"/>
      <c r="ET2208"/>
      <c r="EU2208"/>
      <c r="EV2208"/>
      <c r="EW2208"/>
      <c r="EX2208"/>
      <c r="EY2208"/>
      <c r="EZ2208"/>
      <c r="FA2208"/>
      <c r="FB2208"/>
      <c r="FC2208"/>
      <c r="FD2208"/>
      <c r="FE2208"/>
      <c r="FF2208"/>
      <c r="FG2208"/>
      <c r="FH2208"/>
      <c r="FI2208"/>
      <c r="FJ2208"/>
      <c r="FK2208"/>
      <c r="FL2208"/>
      <c r="FM2208"/>
      <c r="FN2208"/>
      <c r="FO2208"/>
      <c r="FP2208"/>
      <c r="FQ2208"/>
      <c r="FR2208"/>
      <c r="FS2208"/>
      <c r="FT2208"/>
      <c r="FU2208"/>
      <c r="FV2208"/>
      <c r="FW2208"/>
      <c r="FX2208"/>
      <c r="FY2208"/>
      <c r="FZ2208"/>
      <c r="GA2208"/>
      <c r="GB2208"/>
      <c r="GC2208"/>
      <c r="GD2208"/>
      <c r="GE2208"/>
      <c r="GF2208"/>
      <c r="GG2208"/>
    </row>
    <row r="2209" spans="1:189" x14ac:dyDescent="0.3">
      <c r="A2209" s="18" t="s">
        <v>4133</v>
      </c>
      <c r="B2209" s="29"/>
      <c r="C2209" s="29"/>
      <c r="D2209" s="29">
        <v>172.2</v>
      </c>
      <c r="E2209" s="29">
        <v>1</v>
      </c>
      <c r="F2209" s="29">
        <v>172.2</v>
      </c>
      <c r="G2209" s="29">
        <v>1</v>
      </c>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c r="DY2209"/>
      <c r="DZ2209"/>
      <c r="EA2209"/>
      <c r="EB2209"/>
      <c r="EC2209"/>
      <c r="ED2209"/>
      <c r="EE2209"/>
      <c r="EF2209"/>
      <c r="EG2209"/>
      <c r="EH2209"/>
      <c r="EI2209"/>
      <c r="EJ2209"/>
      <c r="EK2209"/>
      <c r="EL2209"/>
      <c r="EM2209"/>
      <c r="EN2209"/>
      <c r="EO2209"/>
      <c r="EP2209"/>
      <c r="EQ2209"/>
      <c r="ER2209"/>
      <c r="ES2209"/>
      <c r="ET2209"/>
      <c r="EU2209"/>
      <c r="EV2209"/>
      <c r="EW2209"/>
      <c r="EX2209"/>
      <c r="EY2209"/>
      <c r="EZ2209"/>
      <c r="FA2209"/>
      <c r="FB2209"/>
      <c r="FC2209"/>
      <c r="FD2209"/>
      <c r="FE2209"/>
      <c r="FF2209"/>
      <c r="FG2209"/>
      <c r="FH2209"/>
      <c r="FI2209"/>
      <c r="FJ2209"/>
      <c r="FK2209"/>
      <c r="FL2209"/>
      <c r="FM2209"/>
      <c r="FN2209"/>
      <c r="FO2209"/>
      <c r="FP2209"/>
      <c r="FQ2209"/>
      <c r="FR2209"/>
      <c r="FS2209"/>
      <c r="FT2209"/>
      <c r="FU2209"/>
      <c r="FV2209"/>
      <c r="FW2209"/>
      <c r="FX2209"/>
      <c r="FY2209"/>
      <c r="FZ2209"/>
      <c r="GA2209"/>
      <c r="GB2209"/>
      <c r="GC2209"/>
      <c r="GD2209"/>
      <c r="GE2209"/>
      <c r="GF2209"/>
      <c r="GG2209"/>
    </row>
    <row r="2210" spans="1:189" x14ac:dyDescent="0.3">
      <c r="A2210" s="18" t="s">
        <v>4185</v>
      </c>
      <c r="B2210" s="29"/>
      <c r="C2210" s="29"/>
      <c r="D2210" s="29">
        <v>172.2</v>
      </c>
      <c r="E2210" s="29">
        <v>1</v>
      </c>
      <c r="F2210" s="29">
        <v>172.2</v>
      </c>
      <c r="G2210" s="29">
        <v>1</v>
      </c>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c r="DY2210"/>
      <c r="DZ2210"/>
      <c r="EA2210"/>
      <c r="EB2210"/>
      <c r="EC2210"/>
      <c r="ED2210"/>
      <c r="EE2210"/>
      <c r="EF2210"/>
      <c r="EG2210"/>
      <c r="EH2210"/>
      <c r="EI2210"/>
      <c r="EJ2210"/>
      <c r="EK2210"/>
      <c r="EL2210"/>
      <c r="EM2210"/>
      <c r="EN2210"/>
      <c r="EO2210"/>
      <c r="EP2210"/>
      <c r="EQ2210"/>
      <c r="ER2210"/>
      <c r="ES2210"/>
      <c r="ET2210"/>
      <c r="EU2210"/>
      <c r="EV2210"/>
      <c r="EW2210"/>
      <c r="EX2210"/>
      <c r="EY2210"/>
      <c r="EZ2210"/>
      <c r="FA2210"/>
      <c r="FB2210"/>
      <c r="FC2210"/>
      <c r="FD2210"/>
      <c r="FE2210"/>
      <c r="FF2210"/>
      <c r="FG2210"/>
      <c r="FH2210"/>
      <c r="FI2210"/>
      <c r="FJ2210"/>
      <c r="FK2210"/>
      <c r="FL2210"/>
      <c r="FM2210"/>
      <c r="FN2210"/>
      <c r="FO2210"/>
      <c r="FP2210"/>
      <c r="FQ2210"/>
      <c r="FR2210"/>
      <c r="FS2210"/>
      <c r="FT2210"/>
      <c r="FU2210"/>
      <c r="FV2210"/>
      <c r="FW2210"/>
      <c r="FX2210"/>
      <c r="FY2210"/>
      <c r="FZ2210"/>
      <c r="GA2210"/>
      <c r="GB2210"/>
      <c r="GC2210"/>
      <c r="GD2210"/>
      <c r="GE2210"/>
      <c r="GF2210"/>
      <c r="GG2210"/>
    </row>
    <row r="2211" spans="1:189" x14ac:dyDescent="0.3">
      <c r="A2211" s="18" t="s">
        <v>4137</v>
      </c>
      <c r="B2211" s="29"/>
      <c r="C2211" s="29"/>
      <c r="D2211" s="29">
        <v>172.2</v>
      </c>
      <c r="E2211" s="29">
        <v>1</v>
      </c>
      <c r="F2211" s="29">
        <v>172.2</v>
      </c>
      <c r="G2211" s="29">
        <v>1</v>
      </c>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c r="DY2211"/>
      <c r="DZ2211"/>
      <c r="EA2211"/>
      <c r="EB2211"/>
      <c r="EC2211"/>
      <c r="ED2211"/>
      <c r="EE2211"/>
      <c r="EF2211"/>
      <c r="EG2211"/>
      <c r="EH2211"/>
      <c r="EI2211"/>
      <c r="EJ2211"/>
      <c r="EK2211"/>
      <c r="EL2211"/>
      <c r="EM2211"/>
      <c r="EN2211"/>
      <c r="EO2211"/>
      <c r="EP2211"/>
      <c r="EQ2211"/>
      <c r="ER2211"/>
      <c r="ES2211"/>
      <c r="ET2211"/>
      <c r="EU2211"/>
      <c r="EV2211"/>
      <c r="EW2211"/>
      <c r="EX2211"/>
      <c r="EY2211"/>
      <c r="EZ2211"/>
      <c r="FA2211"/>
      <c r="FB2211"/>
      <c r="FC2211"/>
      <c r="FD2211"/>
      <c r="FE2211"/>
      <c r="FF2211"/>
      <c r="FG2211"/>
      <c r="FH2211"/>
      <c r="FI2211"/>
      <c r="FJ2211"/>
      <c r="FK2211"/>
      <c r="FL2211"/>
      <c r="FM2211"/>
      <c r="FN2211"/>
      <c r="FO2211"/>
      <c r="FP2211"/>
      <c r="FQ2211"/>
      <c r="FR2211"/>
      <c r="FS2211"/>
      <c r="FT2211"/>
      <c r="FU2211"/>
      <c r="FV2211"/>
      <c r="FW2211"/>
      <c r="FX2211"/>
      <c r="FY2211"/>
      <c r="FZ2211"/>
      <c r="GA2211"/>
      <c r="GB2211"/>
      <c r="GC2211"/>
      <c r="GD2211"/>
      <c r="GE2211"/>
      <c r="GF2211"/>
      <c r="GG2211"/>
    </row>
    <row r="2212" spans="1:189" x14ac:dyDescent="0.3">
      <c r="A2212" s="18" t="s">
        <v>3719</v>
      </c>
      <c r="B2212" s="29"/>
      <c r="C2212" s="29"/>
      <c r="D2212" s="29">
        <v>172.2</v>
      </c>
      <c r="E2212" s="29">
        <v>1</v>
      </c>
      <c r="F2212" s="29">
        <v>172.2</v>
      </c>
      <c r="G2212" s="29">
        <v>1</v>
      </c>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c r="DY2212"/>
      <c r="DZ2212"/>
      <c r="EA2212"/>
      <c r="EB2212"/>
      <c r="EC2212"/>
      <c r="ED2212"/>
      <c r="EE2212"/>
      <c r="EF2212"/>
      <c r="EG2212"/>
      <c r="EH2212"/>
      <c r="EI2212"/>
      <c r="EJ2212"/>
      <c r="EK2212"/>
      <c r="EL2212"/>
      <c r="EM2212"/>
      <c r="EN2212"/>
      <c r="EO2212"/>
      <c r="EP2212"/>
      <c r="EQ2212"/>
      <c r="ER2212"/>
      <c r="ES2212"/>
      <c r="ET2212"/>
      <c r="EU2212"/>
      <c r="EV2212"/>
      <c r="EW2212"/>
      <c r="EX2212"/>
      <c r="EY2212"/>
      <c r="EZ2212"/>
      <c r="FA2212"/>
      <c r="FB2212"/>
      <c r="FC2212"/>
      <c r="FD2212"/>
      <c r="FE2212"/>
      <c r="FF2212"/>
      <c r="FG2212"/>
      <c r="FH2212"/>
      <c r="FI2212"/>
      <c r="FJ2212"/>
      <c r="FK2212"/>
      <c r="FL2212"/>
      <c r="FM2212"/>
      <c r="FN2212"/>
      <c r="FO2212"/>
      <c r="FP2212"/>
      <c r="FQ2212"/>
      <c r="FR2212"/>
      <c r="FS2212"/>
      <c r="FT2212"/>
      <c r="FU2212"/>
      <c r="FV2212"/>
      <c r="FW2212"/>
      <c r="FX2212"/>
      <c r="FY2212"/>
      <c r="FZ2212"/>
      <c r="GA2212"/>
      <c r="GB2212"/>
      <c r="GC2212"/>
      <c r="GD2212"/>
      <c r="GE2212"/>
      <c r="GF2212"/>
      <c r="GG2212"/>
    </row>
    <row r="2213" spans="1:189" x14ac:dyDescent="0.3">
      <c r="A2213" s="18" t="s">
        <v>1489</v>
      </c>
      <c r="B2213" s="29">
        <v>172.2</v>
      </c>
      <c r="C2213" s="29">
        <v>1</v>
      </c>
      <c r="D2213" s="29"/>
      <c r="E2213" s="29"/>
      <c r="F2213" s="29">
        <v>172.2</v>
      </c>
      <c r="G2213" s="29">
        <v>1</v>
      </c>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c r="DY2213"/>
      <c r="DZ2213"/>
      <c r="EA2213"/>
      <c r="EB2213"/>
      <c r="EC2213"/>
      <c r="ED2213"/>
      <c r="EE2213"/>
      <c r="EF2213"/>
      <c r="EG2213"/>
      <c r="EH2213"/>
      <c r="EI2213"/>
      <c r="EJ2213"/>
      <c r="EK2213"/>
      <c r="EL2213"/>
      <c r="EM2213"/>
      <c r="EN2213"/>
      <c r="EO2213"/>
      <c r="EP2213"/>
      <c r="EQ2213"/>
      <c r="ER2213"/>
      <c r="ES2213"/>
      <c r="ET2213"/>
      <c r="EU2213"/>
      <c r="EV2213"/>
      <c r="EW2213"/>
      <c r="EX2213"/>
      <c r="EY2213"/>
      <c r="EZ2213"/>
      <c r="FA2213"/>
      <c r="FB2213"/>
      <c r="FC2213"/>
      <c r="FD2213"/>
      <c r="FE2213"/>
      <c r="FF2213"/>
      <c r="FG2213"/>
      <c r="FH2213"/>
      <c r="FI2213"/>
      <c r="FJ2213"/>
      <c r="FK2213"/>
      <c r="FL2213"/>
      <c r="FM2213"/>
      <c r="FN2213"/>
      <c r="FO2213"/>
      <c r="FP2213"/>
      <c r="FQ2213"/>
      <c r="FR2213"/>
      <c r="FS2213"/>
      <c r="FT2213"/>
      <c r="FU2213"/>
      <c r="FV2213"/>
      <c r="FW2213"/>
      <c r="FX2213"/>
      <c r="FY2213"/>
      <c r="FZ2213"/>
      <c r="GA2213"/>
      <c r="GB2213"/>
      <c r="GC2213"/>
      <c r="GD2213"/>
      <c r="GE2213"/>
      <c r="GF2213"/>
      <c r="GG2213"/>
    </row>
    <row r="2214" spans="1:189" x14ac:dyDescent="0.3">
      <c r="A2214" s="18" t="s">
        <v>4053</v>
      </c>
      <c r="B2214" s="29"/>
      <c r="C2214" s="29"/>
      <c r="D2214" s="29">
        <v>172.2</v>
      </c>
      <c r="E2214" s="29">
        <v>1</v>
      </c>
      <c r="F2214" s="29">
        <v>172.2</v>
      </c>
      <c r="G2214" s="29">
        <v>1</v>
      </c>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c r="DY2214"/>
      <c r="DZ2214"/>
      <c r="EA2214"/>
      <c r="EB2214"/>
      <c r="EC2214"/>
      <c r="ED2214"/>
      <c r="EE2214"/>
      <c r="EF2214"/>
      <c r="EG2214"/>
      <c r="EH2214"/>
      <c r="EI2214"/>
      <c r="EJ2214"/>
      <c r="EK2214"/>
      <c r="EL2214"/>
      <c r="EM2214"/>
      <c r="EN2214"/>
      <c r="EO2214"/>
      <c r="EP2214"/>
      <c r="EQ2214"/>
      <c r="ER2214"/>
      <c r="ES2214"/>
      <c r="ET2214"/>
      <c r="EU2214"/>
      <c r="EV2214"/>
      <c r="EW2214"/>
      <c r="EX2214"/>
      <c r="EY2214"/>
      <c r="EZ2214"/>
      <c r="FA2214"/>
      <c r="FB2214"/>
      <c r="FC2214"/>
      <c r="FD2214"/>
      <c r="FE2214"/>
      <c r="FF2214"/>
      <c r="FG2214"/>
      <c r="FH2214"/>
      <c r="FI2214"/>
      <c r="FJ2214"/>
      <c r="FK2214"/>
      <c r="FL2214"/>
      <c r="FM2214"/>
      <c r="FN2214"/>
      <c r="FO2214"/>
      <c r="FP2214"/>
      <c r="FQ2214"/>
      <c r="FR2214"/>
      <c r="FS2214"/>
      <c r="FT2214"/>
      <c r="FU2214"/>
      <c r="FV2214"/>
      <c r="FW2214"/>
      <c r="FX2214"/>
      <c r="FY2214"/>
      <c r="FZ2214"/>
      <c r="GA2214"/>
      <c r="GB2214"/>
      <c r="GC2214"/>
      <c r="GD2214"/>
      <c r="GE2214"/>
      <c r="GF2214"/>
      <c r="GG2214"/>
    </row>
    <row r="2215" spans="1:189" x14ac:dyDescent="0.3">
      <c r="A2215" s="18" t="s">
        <v>2661</v>
      </c>
      <c r="B2215" s="29"/>
      <c r="C2215" s="29"/>
      <c r="D2215" s="29">
        <v>172.2</v>
      </c>
      <c r="E2215" s="29">
        <v>1</v>
      </c>
      <c r="F2215" s="29">
        <v>172.2</v>
      </c>
      <c r="G2215" s="29">
        <v>1</v>
      </c>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c r="DY2215"/>
      <c r="DZ2215"/>
      <c r="EA2215"/>
      <c r="EB2215"/>
      <c r="EC2215"/>
      <c r="ED2215"/>
      <c r="EE2215"/>
      <c r="EF2215"/>
      <c r="EG2215"/>
      <c r="EH2215"/>
      <c r="EI2215"/>
      <c r="EJ2215"/>
      <c r="EK2215"/>
      <c r="EL2215"/>
      <c r="EM2215"/>
      <c r="EN2215"/>
      <c r="EO2215"/>
      <c r="EP2215"/>
      <c r="EQ2215"/>
      <c r="ER2215"/>
      <c r="ES2215"/>
      <c r="ET2215"/>
      <c r="EU2215"/>
      <c r="EV2215"/>
      <c r="EW2215"/>
      <c r="EX2215"/>
      <c r="EY2215"/>
      <c r="EZ2215"/>
      <c r="FA2215"/>
      <c r="FB2215"/>
      <c r="FC2215"/>
      <c r="FD2215"/>
      <c r="FE2215"/>
      <c r="FF2215"/>
      <c r="FG2215"/>
      <c r="FH2215"/>
      <c r="FI2215"/>
      <c r="FJ2215"/>
      <c r="FK2215"/>
      <c r="FL2215"/>
      <c r="FM2215"/>
      <c r="FN2215"/>
      <c r="FO2215"/>
      <c r="FP2215"/>
      <c r="FQ2215"/>
      <c r="FR2215"/>
      <c r="FS2215"/>
      <c r="FT2215"/>
      <c r="FU2215"/>
      <c r="FV2215"/>
      <c r="FW2215"/>
      <c r="FX2215"/>
      <c r="FY2215"/>
      <c r="FZ2215"/>
      <c r="GA2215"/>
      <c r="GB2215"/>
      <c r="GC2215"/>
      <c r="GD2215"/>
      <c r="GE2215"/>
      <c r="GF2215"/>
      <c r="GG2215"/>
    </row>
    <row r="2216" spans="1:189" x14ac:dyDescent="0.3">
      <c r="A2216" s="18" t="s">
        <v>3067</v>
      </c>
      <c r="B2216" s="29"/>
      <c r="C2216" s="29"/>
      <c r="D2216" s="29">
        <v>172.2</v>
      </c>
      <c r="E2216" s="29">
        <v>1</v>
      </c>
      <c r="F2216" s="29">
        <v>172.2</v>
      </c>
      <c r="G2216" s="29">
        <v>1</v>
      </c>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c r="DY2216"/>
      <c r="DZ2216"/>
      <c r="EA2216"/>
      <c r="EB2216"/>
      <c r="EC2216"/>
      <c r="ED2216"/>
      <c r="EE2216"/>
      <c r="EF2216"/>
      <c r="EG2216"/>
      <c r="EH2216"/>
      <c r="EI2216"/>
      <c r="EJ2216"/>
      <c r="EK2216"/>
      <c r="EL2216"/>
      <c r="EM2216"/>
      <c r="EN2216"/>
      <c r="EO2216"/>
      <c r="EP2216"/>
      <c r="EQ2216"/>
      <c r="ER2216"/>
      <c r="ES2216"/>
      <c r="ET2216"/>
      <c r="EU2216"/>
      <c r="EV2216"/>
      <c r="EW2216"/>
      <c r="EX2216"/>
      <c r="EY2216"/>
      <c r="EZ2216"/>
      <c r="FA2216"/>
      <c r="FB2216"/>
      <c r="FC2216"/>
      <c r="FD2216"/>
      <c r="FE2216"/>
      <c r="FF2216"/>
      <c r="FG2216"/>
      <c r="FH2216"/>
      <c r="FI2216"/>
      <c r="FJ2216"/>
      <c r="FK2216"/>
      <c r="FL2216"/>
      <c r="FM2216"/>
      <c r="FN2216"/>
      <c r="FO2216"/>
      <c r="FP2216"/>
      <c r="FQ2216"/>
      <c r="FR2216"/>
      <c r="FS2216"/>
      <c r="FT2216"/>
      <c r="FU2216"/>
      <c r="FV2216"/>
      <c r="FW2216"/>
      <c r="FX2216"/>
      <c r="FY2216"/>
      <c r="FZ2216"/>
      <c r="GA2216"/>
      <c r="GB2216"/>
      <c r="GC2216"/>
      <c r="GD2216"/>
      <c r="GE2216"/>
      <c r="GF2216"/>
      <c r="GG2216"/>
    </row>
    <row r="2217" spans="1:189" x14ac:dyDescent="0.3">
      <c r="A2217" s="18" t="s">
        <v>2582</v>
      </c>
      <c r="B2217" s="29"/>
      <c r="C2217" s="29"/>
      <c r="D2217" s="29">
        <v>172.2</v>
      </c>
      <c r="E2217" s="29">
        <v>1</v>
      </c>
      <c r="F2217" s="29">
        <v>172.2</v>
      </c>
      <c r="G2217" s="29">
        <v>1</v>
      </c>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c r="DY2217"/>
      <c r="DZ2217"/>
      <c r="EA2217"/>
      <c r="EB2217"/>
      <c r="EC2217"/>
      <c r="ED2217"/>
      <c r="EE2217"/>
      <c r="EF2217"/>
      <c r="EG2217"/>
      <c r="EH2217"/>
      <c r="EI2217"/>
      <c r="EJ2217"/>
      <c r="EK2217"/>
      <c r="EL2217"/>
      <c r="EM2217"/>
      <c r="EN2217"/>
      <c r="EO2217"/>
      <c r="EP2217"/>
      <c r="EQ2217"/>
      <c r="ER2217"/>
      <c r="ES2217"/>
      <c r="ET2217"/>
      <c r="EU2217"/>
      <c r="EV2217"/>
      <c r="EW2217"/>
      <c r="EX2217"/>
      <c r="EY2217"/>
      <c r="EZ2217"/>
      <c r="FA2217"/>
      <c r="FB2217"/>
      <c r="FC2217"/>
      <c r="FD2217"/>
      <c r="FE2217"/>
      <c r="FF2217"/>
      <c r="FG2217"/>
      <c r="FH2217"/>
      <c r="FI2217"/>
      <c r="FJ2217"/>
      <c r="FK2217"/>
      <c r="FL2217"/>
      <c r="FM2217"/>
      <c r="FN2217"/>
      <c r="FO2217"/>
      <c r="FP2217"/>
      <c r="FQ2217"/>
      <c r="FR2217"/>
      <c r="FS2217"/>
      <c r="FT2217"/>
      <c r="FU2217"/>
      <c r="FV2217"/>
      <c r="FW2217"/>
      <c r="FX2217"/>
      <c r="FY2217"/>
      <c r="FZ2217"/>
      <c r="GA2217"/>
      <c r="GB2217"/>
      <c r="GC2217"/>
      <c r="GD2217"/>
      <c r="GE2217"/>
      <c r="GF2217"/>
      <c r="GG2217"/>
    </row>
    <row r="2218" spans="1:189" x14ac:dyDescent="0.3">
      <c r="A2218" s="18" t="s">
        <v>2618</v>
      </c>
      <c r="B2218" s="29"/>
      <c r="C2218" s="29"/>
      <c r="D2218" s="29">
        <v>172.2</v>
      </c>
      <c r="E2218" s="29">
        <v>1</v>
      </c>
      <c r="F2218" s="29">
        <v>172.2</v>
      </c>
      <c r="G2218" s="29">
        <v>1</v>
      </c>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c r="DY2218"/>
      <c r="DZ2218"/>
      <c r="EA2218"/>
      <c r="EB2218"/>
      <c r="EC2218"/>
      <c r="ED2218"/>
      <c r="EE2218"/>
      <c r="EF2218"/>
      <c r="EG2218"/>
      <c r="EH2218"/>
      <c r="EI2218"/>
      <c r="EJ2218"/>
      <c r="EK2218"/>
      <c r="EL2218"/>
      <c r="EM2218"/>
      <c r="EN2218"/>
      <c r="EO2218"/>
      <c r="EP2218"/>
      <c r="EQ2218"/>
      <c r="ER2218"/>
      <c r="ES2218"/>
      <c r="ET2218"/>
      <c r="EU2218"/>
      <c r="EV2218"/>
      <c r="EW2218"/>
      <c r="EX2218"/>
      <c r="EY2218"/>
      <c r="EZ2218"/>
      <c r="FA2218"/>
      <c r="FB2218"/>
      <c r="FC2218"/>
      <c r="FD2218"/>
      <c r="FE2218"/>
      <c r="FF2218"/>
      <c r="FG2218"/>
      <c r="FH2218"/>
      <c r="FI2218"/>
      <c r="FJ2218"/>
      <c r="FK2218"/>
      <c r="FL2218"/>
      <c r="FM2218"/>
      <c r="FN2218"/>
      <c r="FO2218"/>
      <c r="FP2218"/>
      <c r="FQ2218"/>
      <c r="FR2218"/>
      <c r="FS2218"/>
      <c r="FT2218"/>
      <c r="FU2218"/>
      <c r="FV2218"/>
      <c r="FW2218"/>
      <c r="FX2218"/>
      <c r="FY2218"/>
      <c r="FZ2218"/>
      <c r="GA2218"/>
      <c r="GB2218"/>
      <c r="GC2218"/>
      <c r="GD2218"/>
      <c r="GE2218"/>
      <c r="GF2218"/>
      <c r="GG2218"/>
    </row>
    <row r="2219" spans="1:189" x14ac:dyDescent="0.3">
      <c r="A2219" s="18" t="s">
        <v>4027</v>
      </c>
      <c r="B2219" s="29"/>
      <c r="C2219" s="29"/>
      <c r="D2219" s="29">
        <v>172.2</v>
      </c>
      <c r="E2219" s="29">
        <v>1</v>
      </c>
      <c r="F2219" s="29">
        <v>172.2</v>
      </c>
      <c r="G2219" s="29">
        <v>1</v>
      </c>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c r="DY2219"/>
      <c r="DZ2219"/>
      <c r="EA2219"/>
      <c r="EB2219"/>
      <c r="EC2219"/>
      <c r="ED2219"/>
      <c r="EE2219"/>
      <c r="EF2219"/>
      <c r="EG2219"/>
      <c r="EH2219"/>
      <c r="EI2219"/>
      <c r="EJ2219"/>
      <c r="EK2219"/>
      <c r="EL2219"/>
      <c r="EM2219"/>
      <c r="EN2219"/>
      <c r="EO2219"/>
      <c r="EP2219"/>
      <c r="EQ2219"/>
      <c r="ER2219"/>
      <c r="ES2219"/>
      <c r="ET2219"/>
      <c r="EU2219"/>
      <c r="EV2219"/>
      <c r="EW2219"/>
      <c r="EX2219"/>
      <c r="EY2219"/>
      <c r="EZ2219"/>
      <c r="FA2219"/>
      <c r="FB2219"/>
      <c r="FC2219"/>
      <c r="FD2219"/>
      <c r="FE2219"/>
      <c r="FF2219"/>
      <c r="FG2219"/>
      <c r="FH2219"/>
      <c r="FI2219"/>
      <c r="FJ2219"/>
      <c r="FK2219"/>
      <c r="FL2219"/>
      <c r="FM2219"/>
      <c r="FN2219"/>
      <c r="FO2219"/>
      <c r="FP2219"/>
      <c r="FQ2219"/>
      <c r="FR2219"/>
      <c r="FS2219"/>
      <c r="FT2219"/>
      <c r="FU2219"/>
      <c r="FV2219"/>
      <c r="FW2219"/>
      <c r="FX2219"/>
      <c r="FY2219"/>
      <c r="FZ2219"/>
      <c r="GA2219"/>
      <c r="GB2219"/>
      <c r="GC2219"/>
      <c r="GD2219"/>
      <c r="GE2219"/>
      <c r="GF2219"/>
      <c r="GG2219"/>
    </row>
    <row r="2220" spans="1:189" x14ac:dyDescent="0.3">
      <c r="A2220" s="18" t="s">
        <v>1457</v>
      </c>
      <c r="B2220" s="29">
        <v>172.2</v>
      </c>
      <c r="C2220" s="29">
        <v>1</v>
      </c>
      <c r="D2220" s="29"/>
      <c r="E2220" s="29"/>
      <c r="F2220" s="29">
        <v>172.2</v>
      </c>
      <c r="G2220" s="29">
        <v>1</v>
      </c>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c r="DY2220"/>
      <c r="DZ2220"/>
      <c r="EA2220"/>
      <c r="EB2220"/>
      <c r="EC2220"/>
      <c r="ED2220"/>
      <c r="EE2220"/>
      <c r="EF2220"/>
      <c r="EG2220"/>
      <c r="EH2220"/>
      <c r="EI2220"/>
      <c r="EJ2220"/>
      <c r="EK2220"/>
      <c r="EL2220"/>
      <c r="EM2220"/>
      <c r="EN2220"/>
      <c r="EO2220"/>
      <c r="EP2220"/>
      <c r="EQ2220"/>
      <c r="ER2220"/>
      <c r="ES2220"/>
      <c r="ET2220"/>
      <c r="EU2220"/>
      <c r="EV2220"/>
      <c r="EW2220"/>
      <c r="EX2220"/>
      <c r="EY2220"/>
      <c r="EZ2220"/>
      <c r="FA2220"/>
      <c r="FB2220"/>
      <c r="FC2220"/>
      <c r="FD2220"/>
      <c r="FE2220"/>
      <c r="FF2220"/>
      <c r="FG2220"/>
      <c r="FH2220"/>
      <c r="FI2220"/>
      <c r="FJ2220"/>
      <c r="FK2220"/>
      <c r="FL2220"/>
      <c r="FM2220"/>
      <c r="FN2220"/>
      <c r="FO2220"/>
      <c r="FP2220"/>
      <c r="FQ2220"/>
      <c r="FR2220"/>
      <c r="FS2220"/>
      <c r="FT2220"/>
      <c r="FU2220"/>
      <c r="FV2220"/>
      <c r="FW2220"/>
      <c r="FX2220"/>
      <c r="FY2220"/>
      <c r="FZ2220"/>
      <c r="GA2220"/>
      <c r="GB2220"/>
      <c r="GC2220"/>
      <c r="GD2220"/>
      <c r="GE2220"/>
      <c r="GF2220"/>
      <c r="GG2220"/>
    </row>
    <row r="2221" spans="1:189" x14ac:dyDescent="0.3">
      <c r="A2221" s="18" t="s">
        <v>4051</v>
      </c>
      <c r="B2221" s="29"/>
      <c r="C2221" s="29"/>
      <c r="D2221" s="29">
        <v>172.2</v>
      </c>
      <c r="E2221" s="29">
        <v>1</v>
      </c>
      <c r="F2221" s="29">
        <v>172.2</v>
      </c>
      <c r="G2221" s="29">
        <v>1</v>
      </c>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c r="DY2221"/>
      <c r="DZ2221"/>
      <c r="EA2221"/>
      <c r="EB2221"/>
      <c r="EC2221"/>
      <c r="ED2221"/>
      <c r="EE2221"/>
      <c r="EF2221"/>
      <c r="EG2221"/>
      <c r="EH2221"/>
      <c r="EI2221"/>
      <c r="EJ2221"/>
      <c r="EK2221"/>
      <c r="EL2221"/>
      <c r="EM2221"/>
      <c r="EN2221"/>
      <c r="EO2221"/>
      <c r="EP2221"/>
      <c r="EQ2221"/>
      <c r="ER2221"/>
      <c r="ES2221"/>
      <c r="ET2221"/>
      <c r="EU2221"/>
      <c r="EV2221"/>
      <c r="EW2221"/>
      <c r="EX2221"/>
      <c r="EY2221"/>
      <c r="EZ2221"/>
      <c r="FA2221"/>
      <c r="FB2221"/>
      <c r="FC2221"/>
      <c r="FD2221"/>
      <c r="FE2221"/>
      <c r="FF2221"/>
      <c r="FG2221"/>
      <c r="FH2221"/>
      <c r="FI2221"/>
      <c r="FJ2221"/>
      <c r="FK2221"/>
      <c r="FL2221"/>
      <c r="FM2221"/>
      <c r="FN2221"/>
      <c r="FO2221"/>
      <c r="FP2221"/>
      <c r="FQ2221"/>
      <c r="FR2221"/>
      <c r="FS2221"/>
      <c r="FT2221"/>
      <c r="FU2221"/>
      <c r="FV2221"/>
      <c r="FW2221"/>
      <c r="FX2221"/>
      <c r="FY2221"/>
      <c r="FZ2221"/>
      <c r="GA2221"/>
      <c r="GB2221"/>
      <c r="GC2221"/>
      <c r="GD2221"/>
      <c r="GE2221"/>
      <c r="GF2221"/>
      <c r="GG2221"/>
    </row>
    <row r="2222" spans="1:189" x14ac:dyDescent="0.3">
      <c r="A2222" s="18" t="s">
        <v>1475</v>
      </c>
      <c r="B2222" s="29">
        <v>172.2</v>
      </c>
      <c r="C2222" s="29">
        <v>1</v>
      </c>
      <c r="D2222" s="29"/>
      <c r="E2222" s="29"/>
      <c r="F2222" s="29">
        <v>172.2</v>
      </c>
      <c r="G2222" s="29">
        <v>1</v>
      </c>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c r="DY2222"/>
      <c r="DZ2222"/>
      <c r="EA2222"/>
      <c r="EB2222"/>
      <c r="EC2222"/>
      <c r="ED2222"/>
      <c r="EE2222"/>
      <c r="EF2222"/>
      <c r="EG2222"/>
      <c r="EH2222"/>
      <c r="EI2222"/>
      <c r="EJ2222"/>
      <c r="EK2222"/>
      <c r="EL2222"/>
      <c r="EM2222"/>
      <c r="EN2222"/>
      <c r="EO2222"/>
      <c r="EP2222"/>
      <c r="EQ2222"/>
      <c r="ER2222"/>
      <c r="ES2222"/>
      <c r="ET2222"/>
      <c r="EU2222"/>
      <c r="EV2222"/>
      <c r="EW2222"/>
      <c r="EX2222"/>
      <c r="EY2222"/>
      <c r="EZ2222"/>
      <c r="FA2222"/>
      <c r="FB2222"/>
      <c r="FC2222"/>
      <c r="FD2222"/>
      <c r="FE2222"/>
      <c r="FF2222"/>
      <c r="FG2222"/>
      <c r="FH2222"/>
      <c r="FI2222"/>
      <c r="FJ2222"/>
      <c r="FK2222"/>
      <c r="FL2222"/>
      <c r="FM2222"/>
      <c r="FN2222"/>
      <c r="FO2222"/>
      <c r="FP2222"/>
      <c r="FQ2222"/>
      <c r="FR2222"/>
      <c r="FS2222"/>
      <c r="FT2222"/>
      <c r="FU2222"/>
      <c r="FV2222"/>
      <c r="FW2222"/>
      <c r="FX2222"/>
      <c r="FY2222"/>
      <c r="FZ2222"/>
      <c r="GA2222"/>
      <c r="GB2222"/>
      <c r="GC2222"/>
      <c r="GD2222"/>
      <c r="GE2222"/>
      <c r="GF2222"/>
      <c r="GG2222"/>
    </row>
    <row r="2223" spans="1:189" x14ac:dyDescent="0.3">
      <c r="A2223" s="18" t="s">
        <v>2602</v>
      </c>
      <c r="B2223" s="29"/>
      <c r="C2223" s="29"/>
      <c r="D2223" s="29">
        <v>172.2</v>
      </c>
      <c r="E2223" s="29">
        <v>1</v>
      </c>
      <c r="F2223" s="29">
        <v>172.2</v>
      </c>
      <c r="G2223" s="29">
        <v>1</v>
      </c>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c r="DY2223"/>
      <c r="DZ2223"/>
      <c r="EA2223"/>
      <c r="EB2223"/>
      <c r="EC2223"/>
      <c r="ED2223"/>
      <c r="EE2223"/>
      <c r="EF2223"/>
      <c r="EG2223"/>
      <c r="EH2223"/>
      <c r="EI2223"/>
      <c r="EJ2223"/>
      <c r="EK2223"/>
      <c r="EL2223"/>
      <c r="EM2223"/>
      <c r="EN2223"/>
      <c r="EO2223"/>
      <c r="EP2223"/>
      <c r="EQ2223"/>
      <c r="ER2223"/>
      <c r="ES2223"/>
      <c r="ET2223"/>
      <c r="EU2223"/>
      <c r="EV2223"/>
      <c r="EW2223"/>
      <c r="EX2223"/>
      <c r="EY2223"/>
      <c r="EZ2223"/>
      <c r="FA2223"/>
      <c r="FB2223"/>
      <c r="FC2223"/>
      <c r="FD2223"/>
      <c r="FE2223"/>
      <c r="FF2223"/>
      <c r="FG2223"/>
      <c r="FH2223"/>
      <c r="FI2223"/>
      <c r="FJ2223"/>
      <c r="FK2223"/>
      <c r="FL2223"/>
      <c r="FM2223"/>
      <c r="FN2223"/>
      <c r="FO2223"/>
      <c r="FP2223"/>
      <c r="FQ2223"/>
      <c r="FR2223"/>
      <c r="FS2223"/>
      <c r="FT2223"/>
      <c r="FU2223"/>
      <c r="FV2223"/>
      <c r="FW2223"/>
      <c r="FX2223"/>
      <c r="FY2223"/>
      <c r="FZ2223"/>
      <c r="GA2223"/>
      <c r="GB2223"/>
      <c r="GC2223"/>
      <c r="GD2223"/>
      <c r="GE2223"/>
      <c r="GF2223"/>
      <c r="GG2223"/>
    </row>
    <row r="2224" spans="1:189" x14ac:dyDescent="0.3">
      <c r="A2224" s="18" t="s">
        <v>2580</v>
      </c>
      <c r="B2224" s="29"/>
      <c r="C2224" s="29"/>
      <c r="D2224" s="29">
        <v>172.2</v>
      </c>
      <c r="E2224" s="29">
        <v>1</v>
      </c>
      <c r="F2224" s="29">
        <v>172.2</v>
      </c>
      <c r="G2224" s="29">
        <v>1</v>
      </c>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c r="DY2224"/>
      <c r="DZ2224"/>
      <c r="EA2224"/>
      <c r="EB2224"/>
      <c r="EC2224"/>
      <c r="ED2224"/>
      <c r="EE2224"/>
      <c r="EF2224"/>
      <c r="EG2224"/>
      <c r="EH2224"/>
      <c r="EI2224"/>
      <c r="EJ2224"/>
      <c r="EK2224"/>
      <c r="EL2224"/>
      <c r="EM2224"/>
      <c r="EN2224"/>
      <c r="EO2224"/>
      <c r="EP2224"/>
      <c r="EQ2224"/>
      <c r="ER2224"/>
      <c r="ES2224"/>
      <c r="ET2224"/>
      <c r="EU2224"/>
      <c r="EV2224"/>
      <c r="EW2224"/>
      <c r="EX2224"/>
      <c r="EY2224"/>
      <c r="EZ2224"/>
      <c r="FA2224"/>
      <c r="FB2224"/>
      <c r="FC2224"/>
      <c r="FD2224"/>
      <c r="FE2224"/>
      <c r="FF2224"/>
      <c r="FG2224"/>
      <c r="FH2224"/>
      <c r="FI2224"/>
      <c r="FJ2224"/>
      <c r="FK2224"/>
      <c r="FL2224"/>
      <c r="FM2224"/>
      <c r="FN2224"/>
      <c r="FO2224"/>
      <c r="FP2224"/>
      <c r="FQ2224"/>
      <c r="FR2224"/>
      <c r="FS2224"/>
      <c r="FT2224"/>
      <c r="FU2224"/>
      <c r="FV2224"/>
      <c r="FW2224"/>
      <c r="FX2224"/>
      <c r="FY2224"/>
      <c r="FZ2224"/>
      <c r="GA2224"/>
      <c r="GB2224"/>
      <c r="GC2224"/>
      <c r="GD2224"/>
      <c r="GE2224"/>
      <c r="GF2224"/>
      <c r="GG2224"/>
    </row>
    <row r="2225" spans="1:189" x14ac:dyDescent="0.3">
      <c r="A2225" s="18" t="s">
        <v>1477</v>
      </c>
      <c r="B2225" s="29">
        <v>172.2</v>
      </c>
      <c r="C2225" s="29">
        <v>1</v>
      </c>
      <c r="D2225" s="29"/>
      <c r="E2225" s="29"/>
      <c r="F2225" s="29">
        <v>172.2</v>
      </c>
      <c r="G2225" s="29">
        <v>1</v>
      </c>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c r="DY2225"/>
      <c r="DZ2225"/>
      <c r="EA2225"/>
      <c r="EB2225"/>
      <c r="EC2225"/>
      <c r="ED2225"/>
      <c r="EE2225"/>
      <c r="EF2225"/>
      <c r="EG2225"/>
      <c r="EH2225"/>
      <c r="EI2225"/>
      <c r="EJ2225"/>
      <c r="EK2225"/>
      <c r="EL2225"/>
      <c r="EM2225"/>
      <c r="EN2225"/>
      <c r="EO2225"/>
      <c r="EP2225"/>
      <c r="EQ2225"/>
      <c r="ER2225"/>
      <c r="ES2225"/>
      <c r="ET2225"/>
      <c r="EU2225"/>
      <c r="EV2225"/>
      <c r="EW2225"/>
      <c r="EX2225"/>
      <c r="EY2225"/>
      <c r="EZ2225"/>
      <c r="FA2225"/>
      <c r="FB2225"/>
      <c r="FC2225"/>
      <c r="FD2225"/>
      <c r="FE2225"/>
      <c r="FF2225"/>
      <c r="FG2225"/>
      <c r="FH2225"/>
      <c r="FI2225"/>
      <c r="FJ2225"/>
      <c r="FK2225"/>
      <c r="FL2225"/>
      <c r="FM2225"/>
      <c r="FN2225"/>
      <c r="FO2225"/>
      <c r="FP2225"/>
      <c r="FQ2225"/>
      <c r="FR2225"/>
      <c r="FS2225"/>
      <c r="FT2225"/>
      <c r="FU2225"/>
      <c r="FV2225"/>
      <c r="FW2225"/>
      <c r="FX2225"/>
      <c r="FY2225"/>
      <c r="FZ2225"/>
      <c r="GA2225"/>
      <c r="GB2225"/>
      <c r="GC2225"/>
      <c r="GD2225"/>
      <c r="GE2225"/>
      <c r="GF2225"/>
      <c r="GG2225"/>
    </row>
    <row r="2226" spans="1:189" x14ac:dyDescent="0.3">
      <c r="A2226" s="18" t="s">
        <v>2849</v>
      </c>
      <c r="B2226" s="29"/>
      <c r="C2226" s="29"/>
      <c r="D2226" s="29">
        <v>172.2</v>
      </c>
      <c r="E2226" s="29">
        <v>1</v>
      </c>
      <c r="F2226" s="29">
        <v>172.2</v>
      </c>
      <c r="G2226" s="29">
        <v>1</v>
      </c>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c r="DY2226"/>
      <c r="DZ2226"/>
      <c r="EA2226"/>
      <c r="EB2226"/>
      <c r="EC2226"/>
      <c r="ED2226"/>
      <c r="EE2226"/>
      <c r="EF2226"/>
      <c r="EG2226"/>
      <c r="EH2226"/>
      <c r="EI2226"/>
      <c r="EJ2226"/>
      <c r="EK2226"/>
      <c r="EL2226"/>
      <c r="EM2226"/>
      <c r="EN2226"/>
      <c r="EO2226"/>
      <c r="EP2226"/>
      <c r="EQ2226"/>
      <c r="ER2226"/>
      <c r="ES2226"/>
      <c r="ET2226"/>
      <c r="EU2226"/>
      <c r="EV2226"/>
      <c r="EW2226"/>
      <c r="EX2226"/>
      <c r="EY2226"/>
      <c r="EZ2226"/>
      <c r="FA2226"/>
      <c r="FB2226"/>
      <c r="FC2226"/>
      <c r="FD2226"/>
      <c r="FE2226"/>
      <c r="FF2226"/>
      <c r="FG2226"/>
      <c r="FH2226"/>
      <c r="FI2226"/>
      <c r="FJ2226"/>
      <c r="FK2226"/>
      <c r="FL2226"/>
      <c r="FM2226"/>
      <c r="FN2226"/>
      <c r="FO2226"/>
      <c r="FP2226"/>
      <c r="FQ2226"/>
      <c r="FR2226"/>
      <c r="FS2226"/>
      <c r="FT2226"/>
      <c r="FU2226"/>
      <c r="FV2226"/>
      <c r="FW2226"/>
      <c r="FX2226"/>
      <c r="FY2226"/>
      <c r="FZ2226"/>
      <c r="GA2226"/>
      <c r="GB2226"/>
      <c r="GC2226"/>
      <c r="GD2226"/>
      <c r="GE2226"/>
      <c r="GF2226"/>
      <c r="GG2226"/>
    </row>
    <row r="2227" spans="1:189" x14ac:dyDescent="0.3">
      <c r="A2227" s="18" t="s">
        <v>3359</v>
      </c>
      <c r="B2227" s="29"/>
      <c r="C2227" s="29"/>
      <c r="D2227" s="29">
        <v>172.2</v>
      </c>
      <c r="E2227" s="29">
        <v>1</v>
      </c>
      <c r="F2227" s="29">
        <v>172.2</v>
      </c>
      <c r="G2227" s="29">
        <v>1</v>
      </c>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c r="DY2227"/>
      <c r="DZ2227"/>
      <c r="EA2227"/>
      <c r="EB2227"/>
      <c r="EC2227"/>
      <c r="ED2227"/>
      <c r="EE2227"/>
      <c r="EF2227"/>
      <c r="EG2227"/>
      <c r="EH2227"/>
      <c r="EI2227"/>
      <c r="EJ2227"/>
      <c r="EK2227"/>
      <c r="EL2227"/>
      <c r="EM2227"/>
      <c r="EN2227"/>
      <c r="EO2227"/>
      <c r="EP2227"/>
      <c r="EQ2227"/>
      <c r="ER2227"/>
      <c r="ES2227"/>
      <c r="ET2227"/>
      <c r="EU2227"/>
      <c r="EV2227"/>
      <c r="EW2227"/>
      <c r="EX2227"/>
      <c r="EY2227"/>
      <c r="EZ2227"/>
      <c r="FA2227"/>
      <c r="FB2227"/>
      <c r="FC2227"/>
      <c r="FD2227"/>
      <c r="FE2227"/>
      <c r="FF2227"/>
      <c r="FG2227"/>
      <c r="FH2227"/>
      <c r="FI2227"/>
      <c r="FJ2227"/>
      <c r="FK2227"/>
      <c r="FL2227"/>
      <c r="FM2227"/>
      <c r="FN2227"/>
      <c r="FO2227"/>
      <c r="FP2227"/>
      <c r="FQ2227"/>
      <c r="FR2227"/>
      <c r="FS2227"/>
      <c r="FT2227"/>
      <c r="FU2227"/>
      <c r="FV2227"/>
      <c r="FW2227"/>
      <c r="FX2227"/>
      <c r="FY2227"/>
      <c r="FZ2227"/>
      <c r="GA2227"/>
      <c r="GB2227"/>
      <c r="GC2227"/>
      <c r="GD2227"/>
      <c r="GE2227"/>
      <c r="GF2227"/>
      <c r="GG2227"/>
    </row>
    <row r="2228" spans="1:189" x14ac:dyDescent="0.3">
      <c r="A2228" s="18" t="s">
        <v>3379</v>
      </c>
      <c r="B2228" s="29"/>
      <c r="C2228" s="29"/>
      <c r="D2228" s="29">
        <v>172.2</v>
      </c>
      <c r="E2228" s="29">
        <v>1</v>
      </c>
      <c r="F2228" s="29">
        <v>172.2</v>
      </c>
      <c r="G2228" s="29">
        <v>1</v>
      </c>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c r="DY2228"/>
      <c r="DZ2228"/>
      <c r="EA2228"/>
      <c r="EB2228"/>
      <c r="EC2228"/>
      <c r="ED2228"/>
      <c r="EE2228"/>
      <c r="EF2228"/>
      <c r="EG2228"/>
      <c r="EH2228"/>
      <c r="EI2228"/>
      <c r="EJ2228"/>
      <c r="EK2228"/>
      <c r="EL2228"/>
      <c r="EM2228"/>
      <c r="EN2228"/>
      <c r="EO2228"/>
      <c r="EP2228"/>
      <c r="EQ2228"/>
      <c r="ER2228"/>
      <c r="ES2228"/>
      <c r="ET2228"/>
      <c r="EU2228"/>
      <c r="EV2228"/>
      <c r="EW2228"/>
      <c r="EX2228"/>
      <c r="EY2228"/>
      <c r="EZ2228"/>
      <c r="FA2228"/>
      <c r="FB2228"/>
      <c r="FC2228"/>
      <c r="FD2228"/>
      <c r="FE2228"/>
      <c r="FF2228"/>
      <c r="FG2228"/>
      <c r="FH2228"/>
      <c r="FI2228"/>
      <c r="FJ2228"/>
      <c r="FK2228"/>
      <c r="FL2228"/>
      <c r="FM2228"/>
      <c r="FN2228"/>
      <c r="FO2228"/>
      <c r="FP2228"/>
      <c r="FQ2228"/>
      <c r="FR2228"/>
      <c r="FS2228"/>
      <c r="FT2228"/>
      <c r="FU2228"/>
      <c r="FV2228"/>
      <c r="FW2228"/>
      <c r="FX2228"/>
      <c r="FY2228"/>
      <c r="FZ2228"/>
      <c r="GA2228"/>
      <c r="GB2228"/>
      <c r="GC2228"/>
      <c r="GD2228"/>
      <c r="GE2228"/>
      <c r="GF2228"/>
      <c r="GG2228"/>
    </row>
    <row r="2229" spans="1:189" x14ac:dyDescent="0.3">
      <c r="A2229" s="18" t="s">
        <v>3953</v>
      </c>
      <c r="B2229" s="29"/>
      <c r="C2229" s="29"/>
      <c r="D2229" s="29">
        <v>172.2</v>
      </c>
      <c r="E2229" s="29">
        <v>1</v>
      </c>
      <c r="F2229" s="29">
        <v>172.2</v>
      </c>
      <c r="G2229" s="29">
        <v>1</v>
      </c>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c r="DY2229"/>
      <c r="DZ2229"/>
      <c r="EA2229"/>
      <c r="EB2229"/>
      <c r="EC2229"/>
      <c r="ED2229"/>
      <c r="EE2229"/>
      <c r="EF2229"/>
      <c r="EG2229"/>
      <c r="EH2229"/>
      <c r="EI2229"/>
      <c r="EJ2229"/>
      <c r="EK2229"/>
      <c r="EL2229"/>
      <c r="EM2229"/>
      <c r="EN2229"/>
      <c r="EO2229"/>
      <c r="EP2229"/>
      <c r="EQ2229"/>
      <c r="ER2229"/>
      <c r="ES2229"/>
      <c r="ET2229"/>
      <c r="EU2229"/>
      <c r="EV2229"/>
      <c r="EW2229"/>
      <c r="EX2229"/>
      <c r="EY2229"/>
      <c r="EZ2229"/>
      <c r="FA2229"/>
      <c r="FB2229"/>
      <c r="FC2229"/>
      <c r="FD2229"/>
      <c r="FE2229"/>
      <c r="FF2229"/>
      <c r="FG2229"/>
      <c r="FH2229"/>
      <c r="FI2229"/>
      <c r="FJ2229"/>
      <c r="FK2229"/>
      <c r="FL2229"/>
      <c r="FM2229"/>
      <c r="FN2229"/>
      <c r="FO2229"/>
      <c r="FP2229"/>
      <c r="FQ2229"/>
      <c r="FR2229"/>
      <c r="FS2229"/>
      <c r="FT2229"/>
      <c r="FU2229"/>
      <c r="FV2229"/>
      <c r="FW2229"/>
      <c r="FX2229"/>
      <c r="FY2229"/>
      <c r="FZ2229"/>
      <c r="GA2229"/>
      <c r="GB2229"/>
      <c r="GC2229"/>
      <c r="GD2229"/>
      <c r="GE2229"/>
      <c r="GF2229"/>
      <c r="GG2229"/>
    </row>
    <row r="2230" spans="1:189" x14ac:dyDescent="0.3">
      <c r="A2230" s="18" t="s">
        <v>2867</v>
      </c>
      <c r="B2230" s="29"/>
      <c r="C2230" s="29"/>
      <c r="D2230" s="29">
        <v>172.2</v>
      </c>
      <c r="E2230" s="29">
        <v>1</v>
      </c>
      <c r="F2230" s="29">
        <v>172.2</v>
      </c>
      <c r="G2230" s="29">
        <v>1</v>
      </c>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c r="DY2230"/>
      <c r="DZ2230"/>
      <c r="EA2230"/>
      <c r="EB2230"/>
      <c r="EC2230"/>
      <c r="ED2230"/>
      <c r="EE2230"/>
      <c r="EF2230"/>
      <c r="EG2230"/>
      <c r="EH2230"/>
      <c r="EI2230"/>
      <c r="EJ2230"/>
      <c r="EK2230"/>
      <c r="EL2230"/>
      <c r="EM2230"/>
      <c r="EN2230"/>
      <c r="EO2230"/>
      <c r="EP2230"/>
      <c r="EQ2230"/>
      <c r="ER2230"/>
      <c r="ES2230"/>
      <c r="ET2230"/>
      <c r="EU2230"/>
      <c r="EV2230"/>
      <c r="EW2230"/>
      <c r="EX2230"/>
      <c r="EY2230"/>
      <c r="EZ2230"/>
      <c r="FA2230"/>
      <c r="FB2230"/>
      <c r="FC2230"/>
      <c r="FD2230"/>
      <c r="FE2230"/>
      <c r="FF2230"/>
      <c r="FG2230"/>
      <c r="FH2230"/>
      <c r="FI2230"/>
      <c r="FJ2230"/>
      <c r="FK2230"/>
      <c r="FL2230"/>
      <c r="FM2230"/>
      <c r="FN2230"/>
      <c r="FO2230"/>
      <c r="FP2230"/>
      <c r="FQ2230"/>
      <c r="FR2230"/>
      <c r="FS2230"/>
      <c r="FT2230"/>
      <c r="FU2230"/>
      <c r="FV2230"/>
      <c r="FW2230"/>
      <c r="FX2230"/>
      <c r="FY2230"/>
      <c r="FZ2230"/>
      <c r="GA2230"/>
      <c r="GB2230"/>
      <c r="GC2230"/>
      <c r="GD2230"/>
      <c r="GE2230"/>
      <c r="GF2230"/>
      <c r="GG2230"/>
    </row>
    <row r="2231" spans="1:189" x14ac:dyDescent="0.3">
      <c r="A2231" s="18" t="s">
        <v>2829</v>
      </c>
      <c r="B2231" s="29"/>
      <c r="C2231" s="29"/>
      <c r="D2231" s="29">
        <v>172.2</v>
      </c>
      <c r="E2231" s="29">
        <v>1</v>
      </c>
      <c r="F2231" s="29">
        <v>172.2</v>
      </c>
      <c r="G2231" s="29">
        <v>1</v>
      </c>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c r="DY2231"/>
      <c r="DZ2231"/>
      <c r="EA2231"/>
      <c r="EB2231"/>
      <c r="EC2231"/>
      <c r="ED2231"/>
      <c r="EE2231"/>
      <c r="EF2231"/>
      <c r="EG2231"/>
      <c r="EH2231"/>
      <c r="EI2231"/>
      <c r="EJ2231"/>
      <c r="EK2231"/>
      <c r="EL2231"/>
      <c r="EM2231"/>
      <c r="EN2231"/>
      <c r="EO2231"/>
      <c r="EP2231"/>
      <c r="EQ2231"/>
      <c r="ER2231"/>
      <c r="ES2231"/>
      <c r="ET2231"/>
      <c r="EU2231"/>
      <c r="EV2231"/>
      <c r="EW2231"/>
      <c r="EX2231"/>
      <c r="EY2231"/>
      <c r="EZ2231"/>
      <c r="FA2231"/>
      <c r="FB2231"/>
      <c r="FC2231"/>
      <c r="FD2231"/>
      <c r="FE2231"/>
      <c r="FF2231"/>
      <c r="FG2231"/>
      <c r="FH2231"/>
      <c r="FI2231"/>
      <c r="FJ2231"/>
      <c r="FK2231"/>
      <c r="FL2231"/>
      <c r="FM2231"/>
      <c r="FN2231"/>
      <c r="FO2231"/>
      <c r="FP2231"/>
      <c r="FQ2231"/>
      <c r="FR2231"/>
      <c r="FS2231"/>
      <c r="FT2231"/>
      <c r="FU2231"/>
      <c r="FV2231"/>
      <c r="FW2231"/>
      <c r="FX2231"/>
      <c r="FY2231"/>
      <c r="FZ2231"/>
      <c r="GA2231"/>
      <c r="GB2231"/>
      <c r="GC2231"/>
      <c r="GD2231"/>
      <c r="GE2231"/>
      <c r="GF2231"/>
      <c r="GG2231"/>
    </row>
    <row r="2232" spans="1:189" x14ac:dyDescent="0.3">
      <c r="A2232" s="18" t="s">
        <v>2883</v>
      </c>
      <c r="B2232" s="29"/>
      <c r="C2232" s="29"/>
      <c r="D2232" s="29">
        <v>172.2</v>
      </c>
      <c r="E2232" s="29">
        <v>1</v>
      </c>
      <c r="F2232" s="29">
        <v>172.2</v>
      </c>
      <c r="G2232" s="29">
        <v>1</v>
      </c>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c r="DY2232"/>
      <c r="DZ2232"/>
      <c r="EA2232"/>
      <c r="EB2232"/>
      <c r="EC2232"/>
      <c r="ED2232"/>
      <c r="EE2232"/>
      <c r="EF2232"/>
      <c r="EG2232"/>
      <c r="EH2232"/>
      <c r="EI2232"/>
      <c r="EJ2232"/>
      <c r="EK2232"/>
      <c r="EL2232"/>
      <c r="EM2232"/>
      <c r="EN2232"/>
      <c r="EO2232"/>
      <c r="EP2232"/>
      <c r="EQ2232"/>
      <c r="ER2232"/>
      <c r="ES2232"/>
      <c r="ET2232"/>
      <c r="EU2232"/>
      <c r="EV2232"/>
      <c r="EW2232"/>
      <c r="EX2232"/>
      <c r="EY2232"/>
      <c r="EZ2232"/>
      <c r="FA2232"/>
      <c r="FB2232"/>
      <c r="FC2232"/>
      <c r="FD2232"/>
      <c r="FE2232"/>
      <c r="FF2232"/>
      <c r="FG2232"/>
      <c r="FH2232"/>
      <c r="FI2232"/>
      <c r="FJ2232"/>
      <c r="FK2232"/>
      <c r="FL2232"/>
      <c r="FM2232"/>
      <c r="FN2232"/>
      <c r="FO2232"/>
      <c r="FP2232"/>
      <c r="FQ2232"/>
      <c r="FR2232"/>
      <c r="FS2232"/>
      <c r="FT2232"/>
      <c r="FU2232"/>
      <c r="FV2232"/>
      <c r="FW2232"/>
      <c r="FX2232"/>
      <c r="FY2232"/>
      <c r="FZ2232"/>
      <c r="GA2232"/>
      <c r="GB2232"/>
      <c r="GC2232"/>
      <c r="GD2232"/>
      <c r="GE2232"/>
      <c r="GF2232"/>
      <c r="GG2232"/>
    </row>
    <row r="2233" spans="1:189" x14ac:dyDescent="0.3">
      <c r="A2233" s="18" t="s">
        <v>2979</v>
      </c>
      <c r="B2233" s="29"/>
      <c r="C2233" s="29"/>
      <c r="D2233" s="29">
        <v>172.2</v>
      </c>
      <c r="E2233" s="29">
        <v>1</v>
      </c>
      <c r="F2233" s="29">
        <v>172.2</v>
      </c>
      <c r="G2233" s="29">
        <v>1</v>
      </c>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c r="DY2233"/>
      <c r="DZ2233"/>
      <c r="EA2233"/>
      <c r="EB2233"/>
      <c r="EC2233"/>
      <c r="ED2233"/>
      <c r="EE2233"/>
      <c r="EF2233"/>
      <c r="EG2233"/>
      <c r="EH2233"/>
      <c r="EI2233"/>
      <c r="EJ2233"/>
      <c r="EK2233"/>
      <c r="EL2233"/>
      <c r="EM2233"/>
      <c r="EN2233"/>
      <c r="EO2233"/>
      <c r="EP2233"/>
      <c r="EQ2233"/>
      <c r="ER2233"/>
      <c r="ES2233"/>
      <c r="ET2233"/>
      <c r="EU2233"/>
      <c r="EV2233"/>
      <c r="EW2233"/>
      <c r="EX2233"/>
      <c r="EY2233"/>
      <c r="EZ2233"/>
      <c r="FA2233"/>
      <c r="FB2233"/>
      <c r="FC2233"/>
      <c r="FD2233"/>
      <c r="FE2233"/>
      <c r="FF2233"/>
      <c r="FG2233"/>
      <c r="FH2233"/>
      <c r="FI2233"/>
      <c r="FJ2233"/>
      <c r="FK2233"/>
      <c r="FL2233"/>
      <c r="FM2233"/>
      <c r="FN2233"/>
      <c r="FO2233"/>
      <c r="FP2233"/>
      <c r="FQ2233"/>
      <c r="FR2233"/>
      <c r="FS2233"/>
      <c r="FT2233"/>
      <c r="FU2233"/>
      <c r="FV2233"/>
      <c r="FW2233"/>
      <c r="FX2233"/>
      <c r="FY2233"/>
      <c r="FZ2233"/>
      <c r="GA2233"/>
      <c r="GB2233"/>
      <c r="GC2233"/>
      <c r="GD2233"/>
      <c r="GE2233"/>
      <c r="GF2233"/>
      <c r="GG2233"/>
    </row>
    <row r="2234" spans="1:189" x14ac:dyDescent="0.3">
      <c r="A2234" s="18" t="s">
        <v>3015</v>
      </c>
      <c r="B2234" s="29"/>
      <c r="C2234" s="29"/>
      <c r="D2234" s="29">
        <v>172.2</v>
      </c>
      <c r="E2234" s="29">
        <v>1</v>
      </c>
      <c r="F2234" s="29">
        <v>172.2</v>
      </c>
      <c r="G2234" s="29">
        <v>1</v>
      </c>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c r="DY2234"/>
      <c r="DZ2234"/>
      <c r="EA2234"/>
      <c r="EB2234"/>
      <c r="EC2234"/>
      <c r="ED2234"/>
      <c r="EE2234"/>
      <c r="EF2234"/>
      <c r="EG2234"/>
      <c r="EH2234"/>
      <c r="EI2234"/>
      <c r="EJ2234"/>
      <c r="EK2234"/>
      <c r="EL2234"/>
      <c r="EM2234"/>
      <c r="EN2234"/>
      <c r="EO2234"/>
      <c r="EP2234"/>
      <c r="EQ2234"/>
      <c r="ER2234"/>
      <c r="ES2234"/>
      <c r="ET2234"/>
      <c r="EU2234"/>
      <c r="EV2234"/>
      <c r="EW2234"/>
      <c r="EX2234"/>
      <c r="EY2234"/>
      <c r="EZ2234"/>
      <c r="FA2234"/>
      <c r="FB2234"/>
      <c r="FC2234"/>
      <c r="FD2234"/>
      <c r="FE2234"/>
      <c r="FF2234"/>
      <c r="FG2234"/>
      <c r="FH2234"/>
      <c r="FI2234"/>
      <c r="FJ2234"/>
      <c r="FK2234"/>
      <c r="FL2234"/>
      <c r="FM2234"/>
      <c r="FN2234"/>
      <c r="FO2234"/>
      <c r="FP2234"/>
      <c r="FQ2234"/>
      <c r="FR2234"/>
      <c r="FS2234"/>
      <c r="FT2234"/>
      <c r="FU2234"/>
      <c r="FV2234"/>
      <c r="FW2234"/>
      <c r="FX2234"/>
      <c r="FY2234"/>
      <c r="FZ2234"/>
      <c r="GA2234"/>
      <c r="GB2234"/>
      <c r="GC2234"/>
      <c r="GD2234"/>
      <c r="GE2234"/>
      <c r="GF2234"/>
      <c r="GG2234"/>
    </row>
    <row r="2235" spans="1:189" x14ac:dyDescent="0.3">
      <c r="A2235" s="18" t="s">
        <v>3955</v>
      </c>
      <c r="B2235" s="29"/>
      <c r="C2235" s="29"/>
      <c r="D2235" s="29">
        <v>172.2</v>
      </c>
      <c r="E2235" s="29">
        <v>1</v>
      </c>
      <c r="F2235" s="29">
        <v>172.2</v>
      </c>
      <c r="G2235" s="29">
        <v>1</v>
      </c>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c r="DY2235"/>
      <c r="DZ2235"/>
      <c r="EA2235"/>
      <c r="EB2235"/>
      <c r="EC2235"/>
      <c r="ED2235"/>
      <c r="EE2235"/>
      <c r="EF2235"/>
      <c r="EG2235"/>
      <c r="EH2235"/>
      <c r="EI2235"/>
      <c r="EJ2235"/>
      <c r="EK2235"/>
      <c r="EL2235"/>
      <c r="EM2235"/>
      <c r="EN2235"/>
      <c r="EO2235"/>
      <c r="EP2235"/>
      <c r="EQ2235"/>
      <c r="ER2235"/>
      <c r="ES2235"/>
      <c r="ET2235"/>
      <c r="EU2235"/>
      <c r="EV2235"/>
      <c r="EW2235"/>
      <c r="EX2235"/>
      <c r="EY2235"/>
      <c r="EZ2235"/>
      <c r="FA2235"/>
      <c r="FB2235"/>
      <c r="FC2235"/>
      <c r="FD2235"/>
      <c r="FE2235"/>
      <c r="FF2235"/>
      <c r="FG2235"/>
      <c r="FH2235"/>
      <c r="FI2235"/>
      <c r="FJ2235"/>
      <c r="FK2235"/>
      <c r="FL2235"/>
      <c r="FM2235"/>
      <c r="FN2235"/>
      <c r="FO2235"/>
      <c r="FP2235"/>
      <c r="FQ2235"/>
      <c r="FR2235"/>
      <c r="FS2235"/>
      <c r="FT2235"/>
      <c r="FU2235"/>
      <c r="FV2235"/>
      <c r="FW2235"/>
      <c r="FX2235"/>
      <c r="FY2235"/>
      <c r="FZ2235"/>
      <c r="GA2235"/>
      <c r="GB2235"/>
      <c r="GC2235"/>
      <c r="GD2235"/>
      <c r="GE2235"/>
      <c r="GF2235"/>
      <c r="GG2235"/>
    </row>
    <row r="2236" spans="1:189" x14ac:dyDescent="0.3">
      <c r="A2236" s="18" t="s">
        <v>2903</v>
      </c>
      <c r="B2236" s="29"/>
      <c r="C2236" s="29"/>
      <c r="D2236" s="29">
        <v>172.2</v>
      </c>
      <c r="E2236" s="29">
        <v>1</v>
      </c>
      <c r="F2236" s="29">
        <v>172.2</v>
      </c>
      <c r="G2236" s="29">
        <v>1</v>
      </c>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c r="DY2236"/>
      <c r="DZ2236"/>
      <c r="EA2236"/>
      <c r="EB2236"/>
      <c r="EC2236"/>
      <c r="ED2236"/>
      <c r="EE2236"/>
      <c r="EF2236"/>
      <c r="EG2236"/>
      <c r="EH2236"/>
      <c r="EI2236"/>
      <c r="EJ2236"/>
      <c r="EK2236"/>
      <c r="EL2236"/>
      <c r="EM2236"/>
      <c r="EN2236"/>
      <c r="EO2236"/>
      <c r="EP2236"/>
      <c r="EQ2236"/>
      <c r="ER2236"/>
      <c r="ES2236"/>
      <c r="ET2236"/>
      <c r="EU2236"/>
      <c r="EV2236"/>
      <c r="EW2236"/>
      <c r="EX2236"/>
      <c r="EY2236"/>
      <c r="EZ2236"/>
      <c r="FA2236"/>
      <c r="FB2236"/>
      <c r="FC2236"/>
      <c r="FD2236"/>
      <c r="FE2236"/>
      <c r="FF2236"/>
      <c r="FG2236"/>
      <c r="FH2236"/>
      <c r="FI2236"/>
      <c r="FJ2236"/>
      <c r="FK2236"/>
      <c r="FL2236"/>
      <c r="FM2236"/>
      <c r="FN2236"/>
      <c r="FO2236"/>
      <c r="FP2236"/>
      <c r="FQ2236"/>
      <c r="FR2236"/>
      <c r="FS2236"/>
      <c r="FT2236"/>
      <c r="FU2236"/>
      <c r="FV2236"/>
      <c r="FW2236"/>
      <c r="FX2236"/>
      <c r="FY2236"/>
      <c r="FZ2236"/>
      <c r="GA2236"/>
      <c r="GB2236"/>
      <c r="GC2236"/>
      <c r="GD2236"/>
      <c r="GE2236"/>
      <c r="GF2236"/>
      <c r="GG2236"/>
    </row>
    <row r="2237" spans="1:189" x14ac:dyDescent="0.3">
      <c r="A2237" s="18" t="s">
        <v>3397</v>
      </c>
      <c r="B2237" s="29"/>
      <c r="C2237" s="29"/>
      <c r="D2237" s="29">
        <v>172.2</v>
      </c>
      <c r="E2237" s="29">
        <v>1</v>
      </c>
      <c r="F2237" s="29">
        <v>172.2</v>
      </c>
      <c r="G2237" s="29">
        <v>1</v>
      </c>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c r="DY2237"/>
      <c r="DZ2237"/>
      <c r="EA2237"/>
      <c r="EB2237"/>
      <c r="EC2237"/>
      <c r="ED2237"/>
      <c r="EE2237"/>
      <c r="EF2237"/>
      <c r="EG2237"/>
      <c r="EH2237"/>
      <c r="EI2237"/>
      <c r="EJ2237"/>
      <c r="EK2237"/>
      <c r="EL2237"/>
      <c r="EM2237"/>
      <c r="EN2237"/>
      <c r="EO2237"/>
      <c r="EP2237"/>
      <c r="EQ2237"/>
      <c r="ER2237"/>
      <c r="ES2237"/>
      <c r="ET2237"/>
      <c r="EU2237"/>
      <c r="EV2237"/>
      <c r="EW2237"/>
      <c r="EX2237"/>
      <c r="EY2237"/>
      <c r="EZ2237"/>
      <c r="FA2237"/>
      <c r="FB2237"/>
      <c r="FC2237"/>
      <c r="FD2237"/>
      <c r="FE2237"/>
      <c r="FF2237"/>
      <c r="FG2237"/>
      <c r="FH2237"/>
      <c r="FI2237"/>
      <c r="FJ2237"/>
      <c r="FK2237"/>
      <c r="FL2237"/>
      <c r="FM2237"/>
      <c r="FN2237"/>
      <c r="FO2237"/>
      <c r="FP2237"/>
      <c r="FQ2237"/>
      <c r="FR2237"/>
      <c r="FS2237"/>
      <c r="FT2237"/>
      <c r="FU2237"/>
      <c r="FV2237"/>
      <c r="FW2237"/>
      <c r="FX2237"/>
      <c r="FY2237"/>
      <c r="FZ2237"/>
      <c r="GA2237"/>
      <c r="GB2237"/>
      <c r="GC2237"/>
      <c r="GD2237"/>
      <c r="GE2237"/>
      <c r="GF2237"/>
      <c r="GG2237"/>
    </row>
    <row r="2238" spans="1:189" x14ac:dyDescent="0.3">
      <c r="A2238" s="18" t="s">
        <v>2941</v>
      </c>
      <c r="B2238" s="29"/>
      <c r="C2238" s="29"/>
      <c r="D2238" s="29">
        <v>172.2</v>
      </c>
      <c r="E2238" s="29">
        <v>1</v>
      </c>
      <c r="F2238" s="29">
        <v>172.2</v>
      </c>
      <c r="G2238" s="29">
        <v>1</v>
      </c>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c r="DY2238"/>
      <c r="DZ2238"/>
      <c r="EA2238"/>
      <c r="EB2238"/>
      <c r="EC2238"/>
      <c r="ED2238"/>
      <c r="EE2238"/>
      <c r="EF2238"/>
      <c r="EG2238"/>
      <c r="EH2238"/>
      <c r="EI2238"/>
      <c r="EJ2238"/>
      <c r="EK2238"/>
      <c r="EL2238"/>
      <c r="EM2238"/>
      <c r="EN2238"/>
      <c r="EO2238"/>
      <c r="EP2238"/>
      <c r="EQ2238"/>
      <c r="ER2238"/>
      <c r="ES2238"/>
      <c r="ET2238"/>
      <c r="EU2238"/>
      <c r="EV2238"/>
      <c r="EW2238"/>
      <c r="EX2238"/>
      <c r="EY2238"/>
      <c r="EZ2238"/>
      <c r="FA2238"/>
      <c r="FB2238"/>
      <c r="FC2238"/>
      <c r="FD2238"/>
      <c r="FE2238"/>
      <c r="FF2238"/>
      <c r="FG2238"/>
      <c r="FH2238"/>
      <c r="FI2238"/>
      <c r="FJ2238"/>
      <c r="FK2238"/>
      <c r="FL2238"/>
      <c r="FM2238"/>
      <c r="FN2238"/>
      <c r="FO2238"/>
      <c r="FP2238"/>
      <c r="FQ2238"/>
      <c r="FR2238"/>
      <c r="FS2238"/>
      <c r="FT2238"/>
      <c r="FU2238"/>
      <c r="FV2238"/>
      <c r="FW2238"/>
      <c r="FX2238"/>
      <c r="FY2238"/>
      <c r="FZ2238"/>
      <c r="GA2238"/>
      <c r="GB2238"/>
      <c r="GC2238"/>
      <c r="GD2238"/>
      <c r="GE2238"/>
      <c r="GF2238"/>
      <c r="GG2238"/>
    </row>
    <row r="2239" spans="1:189" x14ac:dyDescent="0.3">
      <c r="A2239" s="18" t="s">
        <v>3799</v>
      </c>
      <c r="B2239" s="29"/>
      <c r="C2239" s="29"/>
      <c r="D2239" s="29">
        <v>172.2</v>
      </c>
      <c r="E2239" s="29">
        <v>1</v>
      </c>
      <c r="F2239" s="29">
        <v>172.2</v>
      </c>
      <c r="G2239" s="29">
        <v>1</v>
      </c>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c r="DY2239"/>
      <c r="DZ2239"/>
      <c r="EA2239"/>
      <c r="EB2239"/>
      <c r="EC2239"/>
      <c r="ED2239"/>
      <c r="EE2239"/>
      <c r="EF2239"/>
      <c r="EG2239"/>
      <c r="EH2239"/>
      <c r="EI2239"/>
      <c r="EJ2239"/>
      <c r="EK2239"/>
      <c r="EL2239"/>
      <c r="EM2239"/>
      <c r="EN2239"/>
      <c r="EO2239"/>
      <c r="EP2239"/>
      <c r="EQ2239"/>
      <c r="ER2239"/>
      <c r="ES2239"/>
      <c r="ET2239"/>
      <c r="EU2239"/>
      <c r="EV2239"/>
      <c r="EW2239"/>
      <c r="EX2239"/>
      <c r="EY2239"/>
      <c r="EZ2239"/>
      <c r="FA2239"/>
      <c r="FB2239"/>
      <c r="FC2239"/>
      <c r="FD2239"/>
      <c r="FE2239"/>
      <c r="FF2239"/>
      <c r="FG2239"/>
      <c r="FH2239"/>
      <c r="FI2239"/>
      <c r="FJ2239"/>
      <c r="FK2239"/>
      <c r="FL2239"/>
      <c r="FM2239"/>
      <c r="FN2239"/>
      <c r="FO2239"/>
      <c r="FP2239"/>
      <c r="FQ2239"/>
      <c r="FR2239"/>
      <c r="FS2239"/>
      <c r="FT2239"/>
      <c r="FU2239"/>
      <c r="FV2239"/>
      <c r="FW2239"/>
      <c r="FX2239"/>
      <c r="FY2239"/>
      <c r="FZ2239"/>
      <c r="GA2239"/>
      <c r="GB2239"/>
      <c r="GC2239"/>
      <c r="GD2239"/>
      <c r="GE2239"/>
      <c r="GF2239"/>
      <c r="GG2239"/>
    </row>
    <row r="2240" spans="1:189" x14ac:dyDescent="0.3">
      <c r="A2240" s="18" t="s">
        <v>3817</v>
      </c>
      <c r="B2240" s="29"/>
      <c r="C2240" s="29"/>
      <c r="D2240" s="29">
        <v>172.2</v>
      </c>
      <c r="E2240" s="29">
        <v>1</v>
      </c>
      <c r="F2240" s="29">
        <v>172.2</v>
      </c>
      <c r="G2240" s="29">
        <v>1</v>
      </c>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c r="DY2240"/>
      <c r="DZ2240"/>
      <c r="EA2240"/>
      <c r="EB2240"/>
      <c r="EC2240"/>
      <c r="ED2240"/>
      <c r="EE2240"/>
      <c r="EF2240"/>
      <c r="EG2240"/>
      <c r="EH2240"/>
      <c r="EI2240"/>
      <c r="EJ2240"/>
      <c r="EK2240"/>
      <c r="EL2240"/>
      <c r="EM2240"/>
      <c r="EN2240"/>
      <c r="EO2240"/>
      <c r="EP2240"/>
      <c r="EQ2240"/>
      <c r="ER2240"/>
      <c r="ES2240"/>
      <c r="ET2240"/>
      <c r="EU2240"/>
      <c r="EV2240"/>
      <c r="EW2240"/>
      <c r="EX2240"/>
      <c r="EY2240"/>
      <c r="EZ2240"/>
      <c r="FA2240"/>
      <c r="FB2240"/>
      <c r="FC2240"/>
      <c r="FD2240"/>
      <c r="FE2240"/>
      <c r="FF2240"/>
      <c r="FG2240"/>
      <c r="FH2240"/>
      <c r="FI2240"/>
      <c r="FJ2240"/>
      <c r="FK2240"/>
      <c r="FL2240"/>
      <c r="FM2240"/>
      <c r="FN2240"/>
      <c r="FO2240"/>
      <c r="FP2240"/>
      <c r="FQ2240"/>
      <c r="FR2240"/>
      <c r="FS2240"/>
      <c r="FT2240"/>
      <c r="FU2240"/>
      <c r="FV2240"/>
      <c r="FW2240"/>
      <c r="FX2240"/>
      <c r="FY2240"/>
      <c r="FZ2240"/>
      <c r="GA2240"/>
      <c r="GB2240"/>
      <c r="GC2240"/>
      <c r="GD2240"/>
      <c r="GE2240"/>
      <c r="GF2240"/>
      <c r="GG2240"/>
    </row>
    <row r="2241" spans="1:189" x14ac:dyDescent="0.3">
      <c r="A2241" s="18" t="s">
        <v>4355</v>
      </c>
      <c r="B2241" s="29"/>
      <c r="C2241" s="29"/>
      <c r="D2241" s="29">
        <v>172.2</v>
      </c>
      <c r="E2241" s="29">
        <v>1</v>
      </c>
      <c r="F2241" s="29">
        <v>172.2</v>
      </c>
      <c r="G2241" s="29">
        <v>1</v>
      </c>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c r="DY2241"/>
      <c r="DZ2241"/>
      <c r="EA2241"/>
      <c r="EB2241"/>
      <c r="EC2241"/>
      <c r="ED2241"/>
      <c r="EE2241"/>
      <c r="EF2241"/>
      <c r="EG2241"/>
      <c r="EH2241"/>
      <c r="EI2241"/>
      <c r="EJ2241"/>
      <c r="EK2241"/>
      <c r="EL2241"/>
      <c r="EM2241"/>
      <c r="EN2241"/>
      <c r="EO2241"/>
      <c r="EP2241"/>
      <c r="EQ2241"/>
      <c r="ER2241"/>
      <c r="ES2241"/>
      <c r="ET2241"/>
      <c r="EU2241"/>
      <c r="EV2241"/>
      <c r="EW2241"/>
      <c r="EX2241"/>
      <c r="EY2241"/>
      <c r="EZ2241"/>
      <c r="FA2241"/>
      <c r="FB2241"/>
      <c r="FC2241"/>
      <c r="FD2241"/>
      <c r="FE2241"/>
      <c r="FF2241"/>
      <c r="FG2241"/>
      <c r="FH2241"/>
      <c r="FI2241"/>
      <c r="FJ2241"/>
      <c r="FK2241"/>
      <c r="FL2241"/>
      <c r="FM2241"/>
      <c r="FN2241"/>
      <c r="FO2241"/>
      <c r="FP2241"/>
      <c r="FQ2241"/>
      <c r="FR2241"/>
      <c r="FS2241"/>
      <c r="FT2241"/>
      <c r="FU2241"/>
      <c r="FV2241"/>
      <c r="FW2241"/>
      <c r="FX2241"/>
      <c r="FY2241"/>
      <c r="FZ2241"/>
      <c r="GA2241"/>
      <c r="GB2241"/>
      <c r="GC2241"/>
      <c r="GD2241"/>
      <c r="GE2241"/>
      <c r="GF2241"/>
      <c r="GG2241"/>
    </row>
    <row r="2242" spans="1:189" x14ac:dyDescent="0.3">
      <c r="A2242" s="18" t="s">
        <v>3473</v>
      </c>
      <c r="B2242" s="29"/>
      <c r="C2242" s="29"/>
      <c r="D2242" s="29">
        <v>172.2</v>
      </c>
      <c r="E2242" s="29">
        <v>1</v>
      </c>
      <c r="F2242" s="29">
        <v>172.2</v>
      </c>
      <c r="G2242" s="29">
        <v>1</v>
      </c>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c r="DY2242"/>
      <c r="DZ2242"/>
      <c r="EA2242"/>
      <c r="EB2242"/>
      <c r="EC2242"/>
      <c r="ED2242"/>
      <c r="EE2242"/>
      <c r="EF2242"/>
      <c r="EG2242"/>
      <c r="EH2242"/>
      <c r="EI2242"/>
      <c r="EJ2242"/>
      <c r="EK2242"/>
      <c r="EL2242"/>
      <c r="EM2242"/>
      <c r="EN2242"/>
      <c r="EO2242"/>
      <c r="EP2242"/>
      <c r="EQ2242"/>
      <c r="ER2242"/>
      <c r="ES2242"/>
      <c r="ET2242"/>
      <c r="EU2242"/>
      <c r="EV2242"/>
      <c r="EW2242"/>
      <c r="EX2242"/>
      <c r="EY2242"/>
      <c r="EZ2242"/>
      <c r="FA2242"/>
      <c r="FB2242"/>
      <c r="FC2242"/>
      <c r="FD2242"/>
      <c r="FE2242"/>
      <c r="FF2242"/>
      <c r="FG2242"/>
      <c r="FH2242"/>
      <c r="FI2242"/>
      <c r="FJ2242"/>
      <c r="FK2242"/>
      <c r="FL2242"/>
      <c r="FM2242"/>
      <c r="FN2242"/>
      <c r="FO2242"/>
      <c r="FP2242"/>
      <c r="FQ2242"/>
      <c r="FR2242"/>
      <c r="FS2242"/>
      <c r="FT2242"/>
      <c r="FU2242"/>
      <c r="FV2242"/>
      <c r="FW2242"/>
      <c r="FX2242"/>
      <c r="FY2242"/>
      <c r="FZ2242"/>
      <c r="GA2242"/>
      <c r="GB2242"/>
      <c r="GC2242"/>
      <c r="GD2242"/>
      <c r="GE2242"/>
      <c r="GF2242"/>
      <c r="GG2242"/>
    </row>
    <row r="2243" spans="1:189" x14ac:dyDescent="0.3">
      <c r="A2243" s="18" t="s">
        <v>1270</v>
      </c>
      <c r="B2243" s="29">
        <v>172.2</v>
      </c>
      <c r="C2243" s="29">
        <v>1</v>
      </c>
      <c r="D2243" s="29"/>
      <c r="E2243" s="29"/>
      <c r="F2243" s="29">
        <v>172.2</v>
      </c>
      <c r="G2243" s="29">
        <v>1</v>
      </c>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c r="DY2243"/>
      <c r="DZ2243"/>
      <c r="EA2243"/>
      <c r="EB2243"/>
      <c r="EC2243"/>
      <c r="ED2243"/>
      <c r="EE2243"/>
      <c r="EF2243"/>
      <c r="EG2243"/>
      <c r="EH2243"/>
      <c r="EI2243"/>
      <c r="EJ2243"/>
      <c r="EK2243"/>
      <c r="EL2243"/>
      <c r="EM2243"/>
      <c r="EN2243"/>
      <c r="EO2243"/>
      <c r="EP2243"/>
      <c r="EQ2243"/>
      <c r="ER2243"/>
      <c r="ES2243"/>
      <c r="ET2243"/>
      <c r="EU2243"/>
      <c r="EV2243"/>
      <c r="EW2243"/>
      <c r="EX2243"/>
      <c r="EY2243"/>
      <c r="EZ2243"/>
      <c r="FA2243"/>
      <c r="FB2243"/>
      <c r="FC2243"/>
      <c r="FD2243"/>
      <c r="FE2243"/>
      <c r="FF2243"/>
      <c r="FG2243"/>
      <c r="FH2243"/>
      <c r="FI2243"/>
      <c r="FJ2243"/>
      <c r="FK2243"/>
      <c r="FL2243"/>
      <c r="FM2243"/>
      <c r="FN2243"/>
      <c r="FO2243"/>
      <c r="FP2243"/>
      <c r="FQ2243"/>
      <c r="FR2243"/>
      <c r="FS2243"/>
      <c r="FT2243"/>
      <c r="FU2243"/>
      <c r="FV2243"/>
      <c r="FW2243"/>
      <c r="FX2243"/>
      <c r="FY2243"/>
      <c r="FZ2243"/>
      <c r="GA2243"/>
      <c r="GB2243"/>
      <c r="GC2243"/>
      <c r="GD2243"/>
      <c r="GE2243"/>
      <c r="GF2243"/>
      <c r="GG2243"/>
    </row>
    <row r="2244" spans="1:189" x14ac:dyDescent="0.3">
      <c r="A2244" s="18" t="s">
        <v>1322</v>
      </c>
      <c r="B2244" s="29">
        <v>172.2</v>
      </c>
      <c r="C2244" s="29">
        <v>1</v>
      </c>
      <c r="D2244" s="29"/>
      <c r="E2244" s="29"/>
      <c r="F2244" s="29">
        <v>172.2</v>
      </c>
      <c r="G2244" s="29">
        <v>1</v>
      </c>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c r="DY2244"/>
      <c r="DZ2244"/>
      <c r="EA2244"/>
      <c r="EB2244"/>
      <c r="EC2244"/>
      <c r="ED2244"/>
      <c r="EE2244"/>
      <c r="EF2244"/>
      <c r="EG2244"/>
      <c r="EH2244"/>
      <c r="EI2244"/>
      <c r="EJ2244"/>
      <c r="EK2244"/>
      <c r="EL2244"/>
      <c r="EM2244"/>
      <c r="EN2244"/>
      <c r="EO2244"/>
      <c r="EP2244"/>
      <c r="EQ2244"/>
      <c r="ER2244"/>
      <c r="ES2244"/>
      <c r="ET2244"/>
      <c r="EU2244"/>
      <c r="EV2244"/>
      <c r="EW2244"/>
      <c r="EX2244"/>
      <c r="EY2244"/>
      <c r="EZ2244"/>
      <c r="FA2244"/>
      <c r="FB2244"/>
      <c r="FC2244"/>
      <c r="FD2244"/>
      <c r="FE2244"/>
      <c r="FF2244"/>
      <c r="FG2244"/>
      <c r="FH2244"/>
      <c r="FI2244"/>
      <c r="FJ2244"/>
      <c r="FK2244"/>
      <c r="FL2244"/>
      <c r="FM2244"/>
      <c r="FN2244"/>
      <c r="FO2244"/>
      <c r="FP2244"/>
      <c r="FQ2244"/>
      <c r="FR2244"/>
      <c r="FS2244"/>
      <c r="FT2244"/>
      <c r="FU2244"/>
      <c r="FV2244"/>
      <c r="FW2244"/>
      <c r="FX2244"/>
      <c r="FY2244"/>
      <c r="FZ2244"/>
      <c r="GA2244"/>
      <c r="GB2244"/>
      <c r="GC2244"/>
      <c r="GD2244"/>
      <c r="GE2244"/>
      <c r="GF2244"/>
      <c r="GG2244"/>
    </row>
    <row r="2245" spans="1:189" x14ac:dyDescent="0.3">
      <c r="A2245" s="18" t="s">
        <v>1616</v>
      </c>
      <c r="B2245" s="29">
        <v>172.2</v>
      </c>
      <c r="C2245" s="29">
        <v>1</v>
      </c>
      <c r="D2245" s="29"/>
      <c r="E2245" s="29"/>
      <c r="F2245" s="29">
        <v>172.2</v>
      </c>
      <c r="G2245" s="29">
        <v>1</v>
      </c>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c r="DY2245"/>
      <c r="DZ2245"/>
      <c r="EA2245"/>
      <c r="EB2245"/>
      <c r="EC2245"/>
      <c r="ED2245"/>
      <c r="EE2245"/>
      <c r="EF2245"/>
      <c r="EG2245"/>
      <c r="EH2245"/>
      <c r="EI2245"/>
      <c r="EJ2245"/>
      <c r="EK2245"/>
      <c r="EL2245"/>
      <c r="EM2245"/>
      <c r="EN2245"/>
      <c r="EO2245"/>
      <c r="EP2245"/>
      <c r="EQ2245"/>
      <c r="ER2245"/>
      <c r="ES2245"/>
      <c r="ET2245"/>
      <c r="EU2245"/>
      <c r="EV2245"/>
      <c r="EW2245"/>
      <c r="EX2245"/>
      <c r="EY2245"/>
      <c r="EZ2245"/>
      <c r="FA2245"/>
      <c r="FB2245"/>
      <c r="FC2245"/>
      <c r="FD2245"/>
      <c r="FE2245"/>
      <c r="FF2245"/>
      <c r="FG2245"/>
      <c r="FH2245"/>
      <c r="FI2245"/>
      <c r="FJ2245"/>
      <c r="FK2245"/>
      <c r="FL2245"/>
      <c r="FM2245"/>
      <c r="FN2245"/>
      <c r="FO2245"/>
      <c r="FP2245"/>
      <c r="FQ2245"/>
      <c r="FR2245"/>
      <c r="FS2245"/>
      <c r="FT2245"/>
      <c r="FU2245"/>
      <c r="FV2245"/>
      <c r="FW2245"/>
      <c r="FX2245"/>
      <c r="FY2245"/>
      <c r="FZ2245"/>
      <c r="GA2245"/>
      <c r="GB2245"/>
      <c r="GC2245"/>
      <c r="GD2245"/>
      <c r="GE2245"/>
      <c r="GF2245"/>
      <c r="GG2245"/>
    </row>
    <row r="2246" spans="1:189" x14ac:dyDescent="0.3">
      <c r="A2246" s="18" t="s">
        <v>1182</v>
      </c>
      <c r="B2246" s="29">
        <v>172.2</v>
      </c>
      <c r="C2246" s="29">
        <v>1</v>
      </c>
      <c r="D2246" s="29"/>
      <c r="E2246" s="29"/>
      <c r="F2246" s="29">
        <v>172.2</v>
      </c>
      <c r="G2246" s="29">
        <v>1</v>
      </c>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c r="DY2246"/>
      <c r="DZ2246"/>
      <c r="EA2246"/>
      <c r="EB2246"/>
      <c r="EC2246"/>
      <c r="ED2246"/>
      <c r="EE2246"/>
      <c r="EF2246"/>
      <c r="EG2246"/>
      <c r="EH2246"/>
      <c r="EI2246"/>
      <c r="EJ2246"/>
      <c r="EK2246"/>
      <c r="EL2246"/>
      <c r="EM2246"/>
      <c r="EN2246"/>
      <c r="EO2246"/>
      <c r="EP2246"/>
      <c r="EQ2246"/>
      <c r="ER2246"/>
      <c r="ES2246"/>
      <c r="ET2246"/>
      <c r="EU2246"/>
      <c r="EV2246"/>
      <c r="EW2246"/>
      <c r="EX2246"/>
      <c r="EY2246"/>
      <c r="EZ2246"/>
      <c r="FA2246"/>
      <c r="FB2246"/>
      <c r="FC2246"/>
      <c r="FD2246"/>
      <c r="FE2246"/>
      <c r="FF2246"/>
      <c r="FG2246"/>
      <c r="FH2246"/>
      <c r="FI2246"/>
      <c r="FJ2246"/>
      <c r="FK2246"/>
      <c r="FL2246"/>
      <c r="FM2246"/>
      <c r="FN2246"/>
      <c r="FO2246"/>
      <c r="FP2246"/>
      <c r="FQ2246"/>
      <c r="FR2246"/>
      <c r="FS2246"/>
      <c r="FT2246"/>
      <c r="FU2246"/>
      <c r="FV2246"/>
      <c r="FW2246"/>
      <c r="FX2246"/>
      <c r="FY2246"/>
      <c r="FZ2246"/>
      <c r="GA2246"/>
      <c r="GB2246"/>
      <c r="GC2246"/>
      <c r="GD2246"/>
      <c r="GE2246"/>
      <c r="GF2246"/>
      <c r="GG2246"/>
    </row>
    <row r="2247" spans="1:189" x14ac:dyDescent="0.3">
      <c r="A2247" s="18" t="s">
        <v>3503</v>
      </c>
      <c r="B2247" s="29"/>
      <c r="C2247" s="29"/>
      <c r="D2247" s="29">
        <v>172.2</v>
      </c>
      <c r="E2247" s="29">
        <v>1</v>
      </c>
      <c r="F2247" s="29">
        <v>172.2</v>
      </c>
      <c r="G2247" s="29">
        <v>1</v>
      </c>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c r="DY2247"/>
      <c r="DZ2247"/>
      <c r="EA2247"/>
      <c r="EB2247"/>
      <c r="EC2247"/>
      <c r="ED2247"/>
      <c r="EE2247"/>
      <c r="EF2247"/>
      <c r="EG2247"/>
      <c r="EH2247"/>
      <c r="EI2247"/>
      <c r="EJ2247"/>
      <c r="EK2247"/>
      <c r="EL2247"/>
      <c r="EM2247"/>
      <c r="EN2247"/>
      <c r="EO2247"/>
      <c r="EP2247"/>
      <c r="EQ2247"/>
      <c r="ER2247"/>
      <c r="ES2247"/>
      <c r="ET2247"/>
      <c r="EU2247"/>
      <c r="EV2247"/>
      <c r="EW2247"/>
      <c r="EX2247"/>
      <c r="EY2247"/>
      <c r="EZ2247"/>
      <c r="FA2247"/>
      <c r="FB2247"/>
      <c r="FC2247"/>
      <c r="FD2247"/>
      <c r="FE2247"/>
      <c r="FF2247"/>
      <c r="FG2247"/>
      <c r="FH2247"/>
      <c r="FI2247"/>
      <c r="FJ2247"/>
      <c r="FK2247"/>
      <c r="FL2247"/>
      <c r="FM2247"/>
      <c r="FN2247"/>
      <c r="FO2247"/>
      <c r="FP2247"/>
      <c r="FQ2247"/>
      <c r="FR2247"/>
      <c r="FS2247"/>
      <c r="FT2247"/>
      <c r="FU2247"/>
      <c r="FV2247"/>
      <c r="FW2247"/>
      <c r="FX2247"/>
      <c r="FY2247"/>
      <c r="FZ2247"/>
      <c r="GA2247"/>
      <c r="GB2247"/>
      <c r="GC2247"/>
      <c r="GD2247"/>
      <c r="GE2247"/>
      <c r="GF2247"/>
      <c r="GG2247"/>
    </row>
    <row r="2248" spans="1:189" x14ac:dyDescent="0.3">
      <c r="A2248" s="18" t="s">
        <v>1019</v>
      </c>
      <c r="B2248" s="29">
        <v>172.2</v>
      </c>
      <c r="C2248" s="29">
        <v>1</v>
      </c>
      <c r="D2248" s="29"/>
      <c r="E2248" s="29"/>
      <c r="F2248" s="29">
        <v>172.2</v>
      </c>
      <c r="G2248" s="29">
        <v>1</v>
      </c>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c r="DY2248"/>
      <c r="DZ2248"/>
      <c r="EA2248"/>
      <c r="EB2248"/>
      <c r="EC2248"/>
      <c r="ED2248"/>
      <c r="EE2248"/>
      <c r="EF2248"/>
      <c r="EG2248"/>
      <c r="EH2248"/>
      <c r="EI2248"/>
      <c r="EJ2248"/>
      <c r="EK2248"/>
      <c r="EL2248"/>
      <c r="EM2248"/>
      <c r="EN2248"/>
      <c r="EO2248"/>
      <c r="EP2248"/>
      <c r="EQ2248"/>
      <c r="ER2248"/>
      <c r="ES2248"/>
      <c r="ET2248"/>
      <c r="EU2248"/>
      <c r="EV2248"/>
      <c r="EW2248"/>
      <c r="EX2248"/>
      <c r="EY2248"/>
      <c r="EZ2248"/>
      <c r="FA2248"/>
      <c r="FB2248"/>
      <c r="FC2248"/>
      <c r="FD2248"/>
      <c r="FE2248"/>
      <c r="FF2248"/>
      <c r="FG2248"/>
      <c r="FH2248"/>
      <c r="FI2248"/>
      <c r="FJ2248"/>
      <c r="FK2248"/>
      <c r="FL2248"/>
      <c r="FM2248"/>
      <c r="FN2248"/>
      <c r="FO2248"/>
      <c r="FP2248"/>
      <c r="FQ2248"/>
      <c r="FR2248"/>
      <c r="FS2248"/>
      <c r="FT2248"/>
      <c r="FU2248"/>
      <c r="FV2248"/>
      <c r="FW2248"/>
      <c r="FX2248"/>
      <c r="FY2248"/>
      <c r="FZ2248"/>
      <c r="GA2248"/>
      <c r="GB2248"/>
      <c r="GC2248"/>
      <c r="GD2248"/>
      <c r="GE2248"/>
      <c r="GF2248"/>
      <c r="GG2248"/>
    </row>
    <row r="2249" spans="1:189" x14ac:dyDescent="0.3">
      <c r="A2249" s="18" t="s">
        <v>1272</v>
      </c>
      <c r="B2249" s="29">
        <v>172.2</v>
      </c>
      <c r="C2249" s="29">
        <v>1</v>
      </c>
      <c r="D2249" s="29"/>
      <c r="E2249" s="29"/>
      <c r="F2249" s="29">
        <v>172.2</v>
      </c>
      <c r="G2249" s="29">
        <v>1</v>
      </c>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c r="DY2249"/>
      <c r="DZ2249"/>
      <c r="EA2249"/>
      <c r="EB2249"/>
      <c r="EC2249"/>
      <c r="ED2249"/>
      <c r="EE2249"/>
      <c r="EF2249"/>
      <c r="EG2249"/>
      <c r="EH2249"/>
      <c r="EI2249"/>
      <c r="EJ2249"/>
      <c r="EK2249"/>
      <c r="EL2249"/>
      <c r="EM2249"/>
      <c r="EN2249"/>
      <c r="EO2249"/>
      <c r="EP2249"/>
      <c r="EQ2249"/>
      <c r="ER2249"/>
      <c r="ES2249"/>
      <c r="ET2249"/>
      <c r="EU2249"/>
      <c r="EV2249"/>
      <c r="EW2249"/>
      <c r="EX2249"/>
      <c r="EY2249"/>
      <c r="EZ2249"/>
      <c r="FA2249"/>
      <c r="FB2249"/>
      <c r="FC2249"/>
      <c r="FD2249"/>
      <c r="FE2249"/>
      <c r="FF2249"/>
      <c r="FG2249"/>
      <c r="FH2249"/>
      <c r="FI2249"/>
      <c r="FJ2249"/>
      <c r="FK2249"/>
      <c r="FL2249"/>
      <c r="FM2249"/>
      <c r="FN2249"/>
      <c r="FO2249"/>
      <c r="FP2249"/>
      <c r="FQ2249"/>
      <c r="FR2249"/>
      <c r="FS2249"/>
      <c r="FT2249"/>
      <c r="FU2249"/>
      <c r="FV2249"/>
      <c r="FW2249"/>
      <c r="FX2249"/>
      <c r="FY2249"/>
      <c r="FZ2249"/>
      <c r="GA2249"/>
      <c r="GB2249"/>
      <c r="GC2249"/>
      <c r="GD2249"/>
      <c r="GE2249"/>
      <c r="GF2249"/>
      <c r="GG2249"/>
    </row>
    <row r="2250" spans="1:189" x14ac:dyDescent="0.3">
      <c r="A2250" s="18" t="s">
        <v>1023</v>
      </c>
      <c r="B2250" s="29">
        <v>172.2</v>
      </c>
      <c r="C2250" s="29">
        <v>1</v>
      </c>
      <c r="D2250" s="29"/>
      <c r="E2250" s="29"/>
      <c r="F2250" s="29">
        <v>172.2</v>
      </c>
      <c r="G2250" s="29">
        <v>1</v>
      </c>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c r="DY2250"/>
      <c r="DZ2250"/>
      <c r="EA2250"/>
      <c r="EB2250"/>
      <c r="EC2250"/>
      <c r="ED2250"/>
      <c r="EE2250"/>
      <c r="EF2250"/>
      <c r="EG2250"/>
      <c r="EH2250"/>
      <c r="EI2250"/>
      <c r="EJ2250"/>
      <c r="EK2250"/>
      <c r="EL2250"/>
      <c r="EM2250"/>
      <c r="EN2250"/>
      <c r="EO2250"/>
      <c r="EP2250"/>
      <c r="EQ2250"/>
      <c r="ER2250"/>
      <c r="ES2250"/>
      <c r="ET2250"/>
      <c r="EU2250"/>
      <c r="EV2250"/>
      <c r="EW2250"/>
      <c r="EX2250"/>
      <c r="EY2250"/>
      <c r="EZ2250"/>
      <c r="FA2250"/>
      <c r="FB2250"/>
      <c r="FC2250"/>
      <c r="FD2250"/>
      <c r="FE2250"/>
      <c r="FF2250"/>
      <c r="FG2250"/>
      <c r="FH2250"/>
      <c r="FI2250"/>
      <c r="FJ2250"/>
      <c r="FK2250"/>
      <c r="FL2250"/>
      <c r="FM2250"/>
      <c r="FN2250"/>
      <c r="FO2250"/>
      <c r="FP2250"/>
      <c r="FQ2250"/>
      <c r="FR2250"/>
      <c r="FS2250"/>
      <c r="FT2250"/>
      <c r="FU2250"/>
      <c r="FV2250"/>
      <c r="FW2250"/>
      <c r="FX2250"/>
      <c r="FY2250"/>
      <c r="FZ2250"/>
      <c r="GA2250"/>
      <c r="GB2250"/>
      <c r="GC2250"/>
      <c r="GD2250"/>
      <c r="GE2250"/>
      <c r="GF2250"/>
      <c r="GG2250"/>
    </row>
    <row r="2251" spans="1:189" x14ac:dyDescent="0.3">
      <c r="A2251" s="18" t="s">
        <v>1286</v>
      </c>
      <c r="B2251" s="29">
        <v>172.2</v>
      </c>
      <c r="C2251" s="29">
        <v>1</v>
      </c>
      <c r="D2251" s="29"/>
      <c r="E2251" s="29"/>
      <c r="F2251" s="29">
        <v>172.2</v>
      </c>
      <c r="G2251" s="29">
        <v>1</v>
      </c>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c r="DY2251"/>
      <c r="DZ2251"/>
      <c r="EA2251"/>
      <c r="EB2251"/>
      <c r="EC2251"/>
      <c r="ED2251"/>
      <c r="EE2251"/>
      <c r="EF2251"/>
      <c r="EG2251"/>
      <c r="EH2251"/>
      <c r="EI2251"/>
      <c r="EJ2251"/>
      <c r="EK2251"/>
      <c r="EL2251"/>
      <c r="EM2251"/>
      <c r="EN2251"/>
      <c r="EO2251"/>
      <c r="EP2251"/>
      <c r="EQ2251"/>
      <c r="ER2251"/>
      <c r="ES2251"/>
      <c r="ET2251"/>
      <c r="EU2251"/>
      <c r="EV2251"/>
      <c r="EW2251"/>
      <c r="EX2251"/>
      <c r="EY2251"/>
      <c r="EZ2251"/>
      <c r="FA2251"/>
      <c r="FB2251"/>
      <c r="FC2251"/>
      <c r="FD2251"/>
      <c r="FE2251"/>
      <c r="FF2251"/>
      <c r="FG2251"/>
      <c r="FH2251"/>
      <c r="FI2251"/>
      <c r="FJ2251"/>
      <c r="FK2251"/>
      <c r="FL2251"/>
      <c r="FM2251"/>
      <c r="FN2251"/>
      <c r="FO2251"/>
      <c r="FP2251"/>
      <c r="FQ2251"/>
      <c r="FR2251"/>
      <c r="FS2251"/>
      <c r="FT2251"/>
      <c r="FU2251"/>
      <c r="FV2251"/>
      <c r="FW2251"/>
      <c r="FX2251"/>
      <c r="FY2251"/>
      <c r="FZ2251"/>
      <c r="GA2251"/>
      <c r="GB2251"/>
      <c r="GC2251"/>
      <c r="GD2251"/>
      <c r="GE2251"/>
      <c r="GF2251"/>
      <c r="GG2251"/>
    </row>
    <row r="2252" spans="1:189" x14ac:dyDescent="0.3">
      <c r="A2252" s="18" t="s">
        <v>1039</v>
      </c>
      <c r="B2252" s="29">
        <v>172.2</v>
      </c>
      <c r="C2252" s="29">
        <v>1</v>
      </c>
      <c r="D2252" s="29"/>
      <c r="E2252" s="29"/>
      <c r="F2252" s="29">
        <v>172.2</v>
      </c>
      <c r="G2252" s="29">
        <v>1</v>
      </c>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c r="DY2252"/>
      <c r="DZ2252"/>
      <c r="EA2252"/>
      <c r="EB2252"/>
      <c r="EC2252"/>
      <c r="ED2252"/>
      <c r="EE2252"/>
      <c r="EF2252"/>
      <c r="EG2252"/>
      <c r="EH2252"/>
      <c r="EI2252"/>
      <c r="EJ2252"/>
      <c r="EK2252"/>
      <c r="EL2252"/>
      <c r="EM2252"/>
      <c r="EN2252"/>
      <c r="EO2252"/>
      <c r="EP2252"/>
      <c r="EQ2252"/>
      <c r="ER2252"/>
      <c r="ES2252"/>
      <c r="ET2252"/>
      <c r="EU2252"/>
      <c r="EV2252"/>
      <c r="EW2252"/>
      <c r="EX2252"/>
      <c r="EY2252"/>
      <c r="EZ2252"/>
      <c r="FA2252"/>
      <c r="FB2252"/>
      <c r="FC2252"/>
      <c r="FD2252"/>
      <c r="FE2252"/>
      <c r="FF2252"/>
      <c r="FG2252"/>
      <c r="FH2252"/>
      <c r="FI2252"/>
      <c r="FJ2252"/>
      <c r="FK2252"/>
      <c r="FL2252"/>
      <c r="FM2252"/>
      <c r="FN2252"/>
      <c r="FO2252"/>
      <c r="FP2252"/>
      <c r="FQ2252"/>
      <c r="FR2252"/>
      <c r="FS2252"/>
      <c r="FT2252"/>
      <c r="FU2252"/>
      <c r="FV2252"/>
      <c r="FW2252"/>
      <c r="FX2252"/>
      <c r="FY2252"/>
      <c r="FZ2252"/>
      <c r="GA2252"/>
      <c r="GB2252"/>
      <c r="GC2252"/>
      <c r="GD2252"/>
      <c r="GE2252"/>
      <c r="GF2252"/>
      <c r="GG2252"/>
    </row>
    <row r="2253" spans="1:189" x14ac:dyDescent="0.3">
      <c r="A2253" s="18" t="s">
        <v>1168</v>
      </c>
      <c r="B2253" s="29">
        <v>172.2</v>
      </c>
      <c r="C2253" s="29">
        <v>1</v>
      </c>
      <c r="D2253" s="29"/>
      <c r="E2253" s="29"/>
      <c r="F2253" s="29">
        <v>172.2</v>
      </c>
      <c r="G2253" s="29">
        <v>1</v>
      </c>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c r="DY2253"/>
      <c r="DZ2253"/>
      <c r="EA2253"/>
      <c r="EB2253"/>
      <c r="EC2253"/>
      <c r="ED2253"/>
      <c r="EE2253"/>
      <c r="EF2253"/>
      <c r="EG2253"/>
      <c r="EH2253"/>
      <c r="EI2253"/>
      <c r="EJ2253"/>
      <c r="EK2253"/>
      <c r="EL2253"/>
      <c r="EM2253"/>
      <c r="EN2253"/>
      <c r="EO2253"/>
      <c r="EP2253"/>
      <c r="EQ2253"/>
      <c r="ER2253"/>
      <c r="ES2253"/>
      <c r="ET2253"/>
      <c r="EU2253"/>
      <c r="EV2253"/>
      <c r="EW2253"/>
      <c r="EX2253"/>
      <c r="EY2253"/>
      <c r="EZ2253"/>
      <c r="FA2253"/>
      <c r="FB2253"/>
      <c r="FC2253"/>
      <c r="FD2253"/>
      <c r="FE2253"/>
      <c r="FF2253"/>
      <c r="FG2253"/>
      <c r="FH2253"/>
      <c r="FI2253"/>
      <c r="FJ2253"/>
      <c r="FK2253"/>
      <c r="FL2253"/>
      <c r="FM2253"/>
      <c r="FN2253"/>
      <c r="FO2253"/>
      <c r="FP2253"/>
      <c r="FQ2253"/>
      <c r="FR2253"/>
      <c r="FS2253"/>
      <c r="FT2253"/>
      <c r="FU2253"/>
      <c r="FV2253"/>
      <c r="FW2253"/>
      <c r="FX2253"/>
      <c r="FY2253"/>
      <c r="FZ2253"/>
      <c r="GA2253"/>
      <c r="GB2253"/>
      <c r="GC2253"/>
      <c r="GD2253"/>
      <c r="GE2253"/>
      <c r="GF2253"/>
      <c r="GG2253"/>
    </row>
    <row r="2254" spans="1:189" x14ac:dyDescent="0.3">
      <c r="A2254" s="18" t="s">
        <v>1302</v>
      </c>
      <c r="B2254" s="29">
        <v>172.2</v>
      </c>
      <c r="C2254" s="29">
        <v>1</v>
      </c>
      <c r="D2254" s="29"/>
      <c r="E2254" s="29"/>
      <c r="F2254" s="29">
        <v>172.2</v>
      </c>
      <c r="G2254" s="29">
        <v>1</v>
      </c>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c r="DY2254"/>
      <c r="DZ2254"/>
      <c r="EA2254"/>
      <c r="EB2254"/>
      <c r="EC2254"/>
      <c r="ED2254"/>
      <c r="EE2254"/>
      <c r="EF2254"/>
      <c r="EG2254"/>
      <c r="EH2254"/>
      <c r="EI2254"/>
      <c r="EJ2254"/>
      <c r="EK2254"/>
      <c r="EL2254"/>
      <c r="EM2254"/>
      <c r="EN2254"/>
      <c r="EO2254"/>
      <c r="EP2254"/>
      <c r="EQ2254"/>
      <c r="ER2254"/>
      <c r="ES2254"/>
      <c r="ET2254"/>
      <c r="EU2254"/>
      <c r="EV2254"/>
      <c r="EW2254"/>
      <c r="EX2254"/>
      <c r="EY2254"/>
      <c r="EZ2254"/>
      <c r="FA2254"/>
      <c r="FB2254"/>
      <c r="FC2254"/>
      <c r="FD2254"/>
      <c r="FE2254"/>
      <c r="FF2254"/>
      <c r="FG2254"/>
      <c r="FH2254"/>
      <c r="FI2254"/>
      <c r="FJ2254"/>
      <c r="FK2254"/>
      <c r="FL2254"/>
      <c r="FM2254"/>
      <c r="FN2254"/>
      <c r="FO2254"/>
      <c r="FP2254"/>
      <c r="FQ2254"/>
      <c r="FR2254"/>
      <c r="FS2254"/>
      <c r="FT2254"/>
      <c r="FU2254"/>
      <c r="FV2254"/>
      <c r="FW2254"/>
      <c r="FX2254"/>
      <c r="FY2254"/>
      <c r="FZ2254"/>
      <c r="GA2254"/>
      <c r="GB2254"/>
      <c r="GC2254"/>
      <c r="GD2254"/>
      <c r="GE2254"/>
      <c r="GF2254"/>
      <c r="GG2254"/>
    </row>
    <row r="2255" spans="1:189" x14ac:dyDescent="0.3">
      <c r="A2255" s="18" t="s">
        <v>2795</v>
      </c>
      <c r="B2255" s="29"/>
      <c r="C2255" s="29"/>
      <c r="D2255" s="29">
        <v>172.2</v>
      </c>
      <c r="E2255" s="29">
        <v>1</v>
      </c>
      <c r="F2255" s="29">
        <v>172.2</v>
      </c>
      <c r="G2255" s="29">
        <v>1</v>
      </c>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c r="DY2255"/>
      <c r="DZ2255"/>
      <c r="EA2255"/>
      <c r="EB2255"/>
      <c r="EC2255"/>
      <c r="ED2255"/>
      <c r="EE2255"/>
      <c r="EF2255"/>
      <c r="EG2255"/>
      <c r="EH2255"/>
      <c r="EI2255"/>
      <c r="EJ2255"/>
      <c r="EK2255"/>
      <c r="EL2255"/>
      <c r="EM2255"/>
      <c r="EN2255"/>
      <c r="EO2255"/>
      <c r="EP2255"/>
      <c r="EQ2255"/>
      <c r="ER2255"/>
      <c r="ES2255"/>
      <c r="ET2255"/>
      <c r="EU2255"/>
      <c r="EV2255"/>
      <c r="EW2255"/>
      <c r="EX2255"/>
      <c r="EY2255"/>
      <c r="EZ2255"/>
      <c r="FA2255"/>
      <c r="FB2255"/>
      <c r="FC2255"/>
      <c r="FD2255"/>
      <c r="FE2255"/>
      <c r="FF2255"/>
      <c r="FG2255"/>
      <c r="FH2255"/>
      <c r="FI2255"/>
      <c r="FJ2255"/>
      <c r="FK2255"/>
      <c r="FL2255"/>
      <c r="FM2255"/>
      <c r="FN2255"/>
      <c r="FO2255"/>
      <c r="FP2255"/>
      <c r="FQ2255"/>
      <c r="FR2255"/>
      <c r="FS2255"/>
      <c r="FT2255"/>
      <c r="FU2255"/>
      <c r="FV2255"/>
      <c r="FW2255"/>
      <c r="FX2255"/>
      <c r="FY2255"/>
      <c r="FZ2255"/>
      <c r="GA2255"/>
      <c r="GB2255"/>
      <c r="GC2255"/>
      <c r="GD2255"/>
      <c r="GE2255"/>
      <c r="GF2255"/>
      <c r="GG2255"/>
    </row>
    <row r="2256" spans="1:189" x14ac:dyDescent="0.3">
      <c r="A2256" s="18" t="s">
        <v>3313</v>
      </c>
      <c r="B2256" s="29"/>
      <c r="C2256" s="29"/>
      <c r="D2256" s="29">
        <v>172.2</v>
      </c>
      <c r="E2256" s="29">
        <v>1</v>
      </c>
      <c r="F2256" s="29">
        <v>172.2</v>
      </c>
      <c r="G2256" s="29">
        <v>1</v>
      </c>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c r="DY2256"/>
      <c r="DZ2256"/>
      <c r="EA2256"/>
      <c r="EB2256"/>
      <c r="EC2256"/>
      <c r="ED2256"/>
      <c r="EE2256"/>
      <c r="EF2256"/>
      <c r="EG2256"/>
      <c r="EH2256"/>
      <c r="EI2256"/>
      <c r="EJ2256"/>
      <c r="EK2256"/>
      <c r="EL2256"/>
      <c r="EM2256"/>
      <c r="EN2256"/>
      <c r="EO2256"/>
      <c r="EP2256"/>
      <c r="EQ2256"/>
      <c r="ER2256"/>
      <c r="ES2256"/>
      <c r="ET2256"/>
      <c r="EU2256"/>
      <c r="EV2256"/>
      <c r="EW2256"/>
      <c r="EX2256"/>
      <c r="EY2256"/>
      <c r="EZ2256"/>
      <c r="FA2256"/>
      <c r="FB2256"/>
      <c r="FC2256"/>
      <c r="FD2256"/>
      <c r="FE2256"/>
      <c r="FF2256"/>
      <c r="FG2256"/>
      <c r="FH2256"/>
      <c r="FI2256"/>
      <c r="FJ2256"/>
      <c r="FK2256"/>
      <c r="FL2256"/>
      <c r="FM2256"/>
      <c r="FN2256"/>
      <c r="FO2256"/>
      <c r="FP2256"/>
      <c r="FQ2256"/>
      <c r="FR2256"/>
      <c r="FS2256"/>
      <c r="FT2256"/>
      <c r="FU2256"/>
      <c r="FV2256"/>
      <c r="FW2256"/>
      <c r="FX2256"/>
      <c r="FY2256"/>
      <c r="FZ2256"/>
      <c r="GA2256"/>
      <c r="GB2256"/>
      <c r="GC2256"/>
      <c r="GD2256"/>
      <c r="GE2256"/>
      <c r="GF2256"/>
      <c r="GG2256"/>
    </row>
    <row r="2257" spans="1:189" x14ac:dyDescent="0.3">
      <c r="A2257" s="18" t="s">
        <v>2709</v>
      </c>
      <c r="B2257" s="29"/>
      <c r="C2257" s="29"/>
      <c r="D2257" s="29">
        <v>172.2</v>
      </c>
      <c r="E2257" s="29">
        <v>1</v>
      </c>
      <c r="F2257" s="29">
        <v>172.2</v>
      </c>
      <c r="G2257" s="29">
        <v>1</v>
      </c>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c r="DY2257"/>
      <c r="DZ2257"/>
      <c r="EA2257"/>
      <c r="EB2257"/>
      <c r="EC2257"/>
      <c r="ED2257"/>
      <c r="EE2257"/>
      <c r="EF2257"/>
      <c r="EG2257"/>
      <c r="EH2257"/>
      <c r="EI2257"/>
      <c r="EJ2257"/>
      <c r="EK2257"/>
      <c r="EL2257"/>
      <c r="EM2257"/>
      <c r="EN2257"/>
      <c r="EO2257"/>
      <c r="EP2257"/>
      <c r="EQ2257"/>
      <c r="ER2257"/>
      <c r="ES2257"/>
      <c r="ET2257"/>
      <c r="EU2257"/>
      <c r="EV2257"/>
      <c r="EW2257"/>
      <c r="EX2257"/>
      <c r="EY2257"/>
      <c r="EZ2257"/>
      <c r="FA2257"/>
      <c r="FB2257"/>
      <c r="FC2257"/>
      <c r="FD2257"/>
      <c r="FE2257"/>
      <c r="FF2257"/>
      <c r="FG2257"/>
      <c r="FH2257"/>
      <c r="FI2257"/>
      <c r="FJ2257"/>
      <c r="FK2257"/>
      <c r="FL2257"/>
      <c r="FM2257"/>
      <c r="FN2257"/>
      <c r="FO2257"/>
      <c r="FP2257"/>
      <c r="FQ2257"/>
      <c r="FR2257"/>
      <c r="FS2257"/>
      <c r="FT2257"/>
      <c r="FU2257"/>
      <c r="FV2257"/>
      <c r="FW2257"/>
      <c r="FX2257"/>
      <c r="FY2257"/>
      <c r="FZ2257"/>
      <c r="GA2257"/>
      <c r="GB2257"/>
      <c r="GC2257"/>
      <c r="GD2257"/>
      <c r="GE2257"/>
      <c r="GF2257"/>
      <c r="GG2257"/>
    </row>
    <row r="2258" spans="1:189" x14ac:dyDescent="0.3">
      <c r="A2258" s="18" t="s">
        <v>2725</v>
      </c>
      <c r="B2258" s="29"/>
      <c r="C2258" s="29"/>
      <c r="D2258" s="29">
        <v>172.2</v>
      </c>
      <c r="E2258" s="29">
        <v>1</v>
      </c>
      <c r="F2258" s="29">
        <v>172.2</v>
      </c>
      <c r="G2258" s="29">
        <v>1</v>
      </c>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c r="DY2258"/>
      <c r="DZ2258"/>
      <c r="EA2258"/>
      <c r="EB2258"/>
      <c r="EC2258"/>
      <c r="ED2258"/>
      <c r="EE2258"/>
      <c r="EF2258"/>
      <c r="EG2258"/>
      <c r="EH2258"/>
      <c r="EI2258"/>
      <c r="EJ2258"/>
      <c r="EK2258"/>
      <c r="EL2258"/>
      <c r="EM2258"/>
      <c r="EN2258"/>
      <c r="EO2258"/>
      <c r="EP2258"/>
      <c r="EQ2258"/>
      <c r="ER2258"/>
      <c r="ES2258"/>
      <c r="ET2258"/>
      <c r="EU2258"/>
      <c r="EV2258"/>
      <c r="EW2258"/>
      <c r="EX2258"/>
      <c r="EY2258"/>
      <c r="EZ2258"/>
      <c r="FA2258"/>
      <c r="FB2258"/>
      <c r="FC2258"/>
      <c r="FD2258"/>
      <c r="FE2258"/>
      <c r="FF2258"/>
      <c r="FG2258"/>
      <c r="FH2258"/>
      <c r="FI2258"/>
      <c r="FJ2258"/>
      <c r="FK2258"/>
      <c r="FL2258"/>
      <c r="FM2258"/>
      <c r="FN2258"/>
      <c r="FO2258"/>
      <c r="FP2258"/>
      <c r="FQ2258"/>
      <c r="FR2258"/>
      <c r="FS2258"/>
      <c r="FT2258"/>
      <c r="FU2258"/>
      <c r="FV2258"/>
      <c r="FW2258"/>
      <c r="FX2258"/>
      <c r="FY2258"/>
      <c r="FZ2258"/>
      <c r="GA2258"/>
      <c r="GB2258"/>
      <c r="GC2258"/>
      <c r="GD2258"/>
      <c r="GE2258"/>
      <c r="GF2258"/>
      <c r="GG2258"/>
    </row>
    <row r="2259" spans="1:189" x14ac:dyDescent="0.3">
      <c r="A2259" s="18" t="s">
        <v>2687</v>
      </c>
      <c r="B2259" s="29"/>
      <c r="C2259" s="29"/>
      <c r="D2259" s="29">
        <v>172.2</v>
      </c>
      <c r="E2259" s="29">
        <v>1</v>
      </c>
      <c r="F2259" s="29">
        <v>172.2</v>
      </c>
      <c r="G2259" s="29">
        <v>1</v>
      </c>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c r="DY2259"/>
      <c r="DZ2259"/>
      <c r="EA2259"/>
      <c r="EB2259"/>
      <c r="EC2259"/>
      <c r="ED2259"/>
      <c r="EE2259"/>
      <c r="EF2259"/>
      <c r="EG2259"/>
      <c r="EH2259"/>
      <c r="EI2259"/>
      <c r="EJ2259"/>
      <c r="EK2259"/>
      <c r="EL2259"/>
      <c r="EM2259"/>
      <c r="EN2259"/>
      <c r="EO2259"/>
      <c r="EP2259"/>
      <c r="EQ2259"/>
      <c r="ER2259"/>
      <c r="ES2259"/>
      <c r="ET2259"/>
      <c r="EU2259"/>
      <c r="EV2259"/>
      <c r="EW2259"/>
      <c r="EX2259"/>
      <c r="EY2259"/>
      <c r="EZ2259"/>
      <c r="FA2259"/>
      <c r="FB2259"/>
      <c r="FC2259"/>
      <c r="FD2259"/>
      <c r="FE2259"/>
      <c r="FF2259"/>
      <c r="FG2259"/>
      <c r="FH2259"/>
      <c r="FI2259"/>
      <c r="FJ2259"/>
      <c r="FK2259"/>
      <c r="FL2259"/>
      <c r="FM2259"/>
      <c r="FN2259"/>
      <c r="FO2259"/>
      <c r="FP2259"/>
      <c r="FQ2259"/>
      <c r="FR2259"/>
      <c r="FS2259"/>
      <c r="FT2259"/>
      <c r="FU2259"/>
      <c r="FV2259"/>
      <c r="FW2259"/>
      <c r="FX2259"/>
      <c r="FY2259"/>
      <c r="FZ2259"/>
      <c r="GA2259"/>
      <c r="GB2259"/>
      <c r="GC2259"/>
      <c r="GD2259"/>
      <c r="GE2259"/>
      <c r="GF2259"/>
      <c r="GG2259"/>
    </row>
    <row r="2260" spans="1:189" x14ac:dyDescent="0.3">
      <c r="A2260" s="18" t="s">
        <v>1736</v>
      </c>
      <c r="B2260" s="29">
        <v>172.2</v>
      </c>
      <c r="C2260" s="29">
        <v>1</v>
      </c>
      <c r="D2260" s="29"/>
      <c r="E2260" s="29"/>
      <c r="F2260" s="29">
        <v>172.2</v>
      </c>
      <c r="G2260" s="29">
        <v>1</v>
      </c>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c r="DY2260"/>
      <c r="DZ2260"/>
      <c r="EA2260"/>
      <c r="EB2260"/>
      <c r="EC2260"/>
      <c r="ED2260"/>
      <c r="EE2260"/>
      <c r="EF2260"/>
      <c r="EG2260"/>
      <c r="EH2260"/>
      <c r="EI2260"/>
      <c r="EJ2260"/>
      <c r="EK2260"/>
      <c r="EL2260"/>
      <c r="EM2260"/>
      <c r="EN2260"/>
      <c r="EO2260"/>
      <c r="EP2260"/>
      <c r="EQ2260"/>
      <c r="ER2260"/>
      <c r="ES2260"/>
      <c r="ET2260"/>
      <c r="EU2260"/>
      <c r="EV2260"/>
      <c r="EW2260"/>
      <c r="EX2260"/>
      <c r="EY2260"/>
      <c r="EZ2260"/>
      <c r="FA2260"/>
      <c r="FB2260"/>
      <c r="FC2260"/>
      <c r="FD2260"/>
      <c r="FE2260"/>
      <c r="FF2260"/>
      <c r="FG2260"/>
      <c r="FH2260"/>
      <c r="FI2260"/>
      <c r="FJ2260"/>
      <c r="FK2260"/>
      <c r="FL2260"/>
      <c r="FM2260"/>
      <c r="FN2260"/>
      <c r="FO2260"/>
      <c r="FP2260"/>
      <c r="FQ2260"/>
      <c r="FR2260"/>
      <c r="FS2260"/>
      <c r="FT2260"/>
      <c r="FU2260"/>
      <c r="FV2260"/>
      <c r="FW2260"/>
      <c r="FX2260"/>
      <c r="FY2260"/>
      <c r="FZ2260"/>
      <c r="GA2260"/>
      <c r="GB2260"/>
      <c r="GC2260"/>
      <c r="GD2260"/>
      <c r="GE2260"/>
      <c r="GF2260"/>
      <c r="GG2260"/>
    </row>
    <row r="2261" spans="1:189" x14ac:dyDescent="0.3">
      <c r="A2261" s="18" t="s">
        <v>1698</v>
      </c>
      <c r="B2261" s="29">
        <v>172.2</v>
      </c>
      <c r="C2261" s="29">
        <v>1</v>
      </c>
      <c r="D2261" s="29"/>
      <c r="E2261" s="29"/>
      <c r="F2261" s="29">
        <v>172.2</v>
      </c>
      <c r="G2261" s="29">
        <v>1</v>
      </c>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c r="DY2261"/>
      <c r="DZ2261"/>
      <c r="EA2261"/>
      <c r="EB2261"/>
      <c r="EC2261"/>
      <c r="ED2261"/>
      <c r="EE2261"/>
      <c r="EF2261"/>
      <c r="EG2261"/>
      <c r="EH2261"/>
      <c r="EI2261"/>
      <c r="EJ2261"/>
      <c r="EK2261"/>
      <c r="EL2261"/>
      <c r="EM2261"/>
      <c r="EN2261"/>
      <c r="EO2261"/>
      <c r="EP2261"/>
      <c r="EQ2261"/>
      <c r="ER2261"/>
      <c r="ES2261"/>
      <c r="ET2261"/>
      <c r="EU2261"/>
      <c r="EV2261"/>
      <c r="EW2261"/>
      <c r="EX2261"/>
      <c r="EY2261"/>
      <c r="EZ2261"/>
      <c r="FA2261"/>
      <c r="FB2261"/>
      <c r="FC2261"/>
      <c r="FD2261"/>
      <c r="FE2261"/>
      <c r="FF2261"/>
      <c r="FG2261"/>
      <c r="FH2261"/>
      <c r="FI2261"/>
      <c r="FJ2261"/>
      <c r="FK2261"/>
      <c r="FL2261"/>
      <c r="FM2261"/>
      <c r="FN2261"/>
      <c r="FO2261"/>
      <c r="FP2261"/>
      <c r="FQ2261"/>
      <c r="FR2261"/>
      <c r="FS2261"/>
      <c r="FT2261"/>
      <c r="FU2261"/>
      <c r="FV2261"/>
      <c r="FW2261"/>
      <c r="FX2261"/>
      <c r="FY2261"/>
      <c r="FZ2261"/>
      <c r="GA2261"/>
      <c r="GB2261"/>
      <c r="GC2261"/>
      <c r="GD2261"/>
      <c r="GE2261"/>
      <c r="GF2261"/>
      <c r="GG2261"/>
    </row>
    <row r="2262" spans="1:189" x14ac:dyDescent="0.3">
      <c r="A2262" s="18" t="s">
        <v>1758</v>
      </c>
      <c r="B2262" s="29">
        <v>172.2</v>
      </c>
      <c r="C2262" s="29">
        <v>1</v>
      </c>
      <c r="D2262" s="29"/>
      <c r="E2262" s="29"/>
      <c r="F2262" s="29">
        <v>172.2</v>
      </c>
      <c r="G2262" s="29">
        <v>1</v>
      </c>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c r="DY2262"/>
      <c r="DZ2262"/>
      <c r="EA2262"/>
      <c r="EB2262"/>
      <c r="EC2262"/>
      <c r="ED2262"/>
      <c r="EE2262"/>
      <c r="EF2262"/>
      <c r="EG2262"/>
      <c r="EH2262"/>
      <c r="EI2262"/>
      <c r="EJ2262"/>
      <c r="EK2262"/>
      <c r="EL2262"/>
      <c r="EM2262"/>
      <c r="EN2262"/>
      <c r="EO2262"/>
      <c r="EP2262"/>
      <c r="EQ2262"/>
      <c r="ER2262"/>
      <c r="ES2262"/>
      <c r="ET2262"/>
      <c r="EU2262"/>
      <c r="EV2262"/>
      <c r="EW2262"/>
      <c r="EX2262"/>
      <c r="EY2262"/>
      <c r="EZ2262"/>
      <c r="FA2262"/>
      <c r="FB2262"/>
      <c r="FC2262"/>
      <c r="FD2262"/>
      <c r="FE2262"/>
      <c r="FF2262"/>
      <c r="FG2262"/>
      <c r="FH2262"/>
      <c r="FI2262"/>
      <c r="FJ2262"/>
      <c r="FK2262"/>
      <c r="FL2262"/>
      <c r="FM2262"/>
      <c r="FN2262"/>
      <c r="FO2262"/>
      <c r="FP2262"/>
      <c r="FQ2262"/>
      <c r="FR2262"/>
      <c r="FS2262"/>
      <c r="FT2262"/>
      <c r="FU2262"/>
      <c r="FV2262"/>
      <c r="FW2262"/>
      <c r="FX2262"/>
      <c r="FY2262"/>
      <c r="FZ2262"/>
      <c r="GA2262"/>
      <c r="GB2262"/>
      <c r="GC2262"/>
      <c r="GD2262"/>
      <c r="GE2262"/>
      <c r="GF2262"/>
      <c r="GG2262"/>
    </row>
    <row r="2263" spans="1:189" x14ac:dyDescent="0.3">
      <c r="A2263" s="18" t="s">
        <v>2380</v>
      </c>
      <c r="B2263" s="29"/>
      <c r="C2263" s="29"/>
      <c r="D2263" s="29">
        <v>172.2</v>
      </c>
      <c r="E2263" s="29">
        <v>1</v>
      </c>
      <c r="F2263" s="29">
        <v>172.2</v>
      </c>
      <c r="G2263" s="29">
        <v>1</v>
      </c>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c r="DY2263"/>
      <c r="DZ2263"/>
      <c r="EA2263"/>
      <c r="EB2263"/>
      <c r="EC2263"/>
      <c r="ED2263"/>
      <c r="EE2263"/>
      <c r="EF2263"/>
      <c r="EG2263"/>
      <c r="EH2263"/>
      <c r="EI2263"/>
      <c r="EJ2263"/>
      <c r="EK2263"/>
      <c r="EL2263"/>
      <c r="EM2263"/>
      <c r="EN2263"/>
      <c r="EO2263"/>
      <c r="EP2263"/>
      <c r="EQ2263"/>
      <c r="ER2263"/>
      <c r="ES2263"/>
      <c r="ET2263"/>
      <c r="EU2263"/>
      <c r="EV2263"/>
      <c r="EW2263"/>
      <c r="EX2263"/>
      <c r="EY2263"/>
      <c r="EZ2263"/>
      <c r="FA2263"/>
      <c r="FB2263"/>
      <c r="FC2263"/>
      <c r="FD2263"/>
      <c r="FE2263"/>
      <c r="FF2263"/>
      <c r="FG2263"/>
      <c r="FH2263"/>
      <c r="FI2263"/>
      <c r="FJ2263"/>
      <c r="FK2263"/>
      <c r="FL2263"/>
      <c r="FM2263"/>
      <c r="FN2263"/>
      <c r="FO2263"/>
      <c r="FP2263"/>
      <c r="FQ2263"/>
      <c r="FR2263"/>
      <c r="FS2263"/>
      <c r="FT2263"/>
      <c r="FU2263"/>
      <c r="FV2263"/>
      <c r="FW2263"/>
      <c r="FX2263"/>
      <c r="FY2263"/>
      <c r="FZ2263"/>
      <c r="GA2263"/>
      <c r="GB2263"/>
      <c r="GC2263"/>
      <c r="GD2263"/>
      <c r="GE2263"/>
      <c r="GF2263"/>
      <c r="GG2263"/>
    </row>
    <row r="2264" spans="1:189" x14ac:dyDescent="0.3">
      <c r="A2264" s="18" t="s">
        <v>2398</v>
      </c>
      <c r="B2264" s="29"/>
      <c r="C2264" s="29"/>
      <c r="D2264" s="29">
        <v>172.2</v>
      </c>
      <c r="E2264" s="29">
        <v>1</v>
      </c>
      <c r="F2264" s="29">
        <v>172.2</v>
      </c>
      <c r="G2264" s="29">
        <v>1</v>
      </c>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c r="DY2264"/>
      <c r="DZ2264"/>
      <c r="EA2264"/>
      <c r="EB2264"/>
      <c r="EC2264"/>
      <c r="ED2264"/>
      <c r="EE2264"/>
      <c r="EF2264"/>
      <c r="EG2264"/>
      <c r="EH2264"/>
      <c r="EI2264"/>
      <c r="EJ2264"/>
      <c r="EK2264"/>
      <c r="EL2264"/>
      <c r="EM2264"/>
      <c r="EN2264"/>
      <c r="EO2264"/>
      <c r="EP2264"/>
      <c r="EQ2264"/>
      <c r="ER2264"/>
      <c r="ES2264"/>
      <c r="ET2264"/>
      <c r="EU2264"/>
      <c r="EV2264"/>
      <c r="EW2264"/>
      <c r="EX2264"/>
      <c r="EY2264"/>
      <c r="EZ2264"/>
      <c r="FA2264"/>
      <c r="FB2264"/>
      <c r="FC2264"/>
      <c r="FD2264"/>
      <c r="FE2264"/>
      <c r="FF2264"/>
      <c r="FG2264"/>
      <c r="FH2264"/>
      <c r="FI2264"/>
      <c r="FJ2264"/>
      <c r="FK2264"/>
      <c r="FL2264"/>
      <c r="FM2264"/>
      <c r="FN2264"/>
      <c r="FO2264"/>
      <c r="FP2264"/>
      <c r="FQ2264"/>
      <c r="FR2264"/>
      <c r="FS2264"/>
      <c r="FT2264"/>
      <c r="FU2264"/>
      <c r="FV2264"/>
      <c r="FW2264"/>
      <c r="FX2264"/>
      <c r="FY2264"/>
      <c r="FZ2264"/>
      <c r="GA2264"/>
      <c r="GB2264"/>
      <c r="GC2264"/>
      <c r="GD2264"/>
      <c r="GE2264"/>
      <c r="GF2264"/>
      <c r="GG2264"/>
    </row>
    <row r="2265" spans="1:189" x14ac:dyDescent="0.3">
      <c r="A2265" s="18" t="s">
        <v>1592</v>
      </c>
      <c r="B2265" s="29">
        <v>172.2</v>
      </c>
      <c r="C2265" s="29">
        <v>1</v>
      </c>
      <c r="D2265" s="29"/>
      <c r="E2265" s="29"/>
      <c r="F2265" s="29">
        <v>172.2</v>
      </c>
      <c r="G2265" s="29">
        <v>1</v>
      </c>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c r="DY2265"/>
      <c r="DZ2265"/>
      <c r="EA2265"/>
      <c r="EB2265"/>
      <c r="EC2265"/>
      <c r="ED2265"/>
      <c r="EE2265"/>
      <c r="EF2265"/>
      <c r="EG2265"/>
      <c r="EH2265"/>
      <c r="EI2265"/>
      <c r="EJ2265"/>
      <c r="EK2265"/>
      <c r="EL2265"/>
      <c r="EM2265"/>
      <c r="EN2265"/>
      <c r="EO2265"/>
      <c r="EP2265"/>
      <c r="EQ2265"/>
      <c r="ER2265"/>
      <c r="ES2265"/>
      <c r="ET2265"/>
      <c r="EU2265"/>
      <c r="EV2265"/>
      <c r="EW2265"/>
      <c r="EX2265"/>
      <c r="EY2265"/>
      <c r="EZ2265"/>
      <c r="FA2265"/>
      <c r="FB2265"/>
      <c r="FC2265"/>
      <c r="FD2265"/>
      <c r="FE2265"/>
      <c r="FF2265"/>
      <c r="FG2265"/>
      <c r="FH2265"/>
      <c r="FI2265"/>
      <c r="FJ2265"/>
      <c r="FK2265"/>
      <c r="FL2265"/>
      <c r="FM2265"/>
      <c r="FN2265"/>
      <c r="FO2265"/>
      <c r="FP2265"/>
      <c r="FQ2265"/>
      <c r="FR2265"/>
      <c r="FS2265"/>
      <c r="FT2265"/>
      <c r="FU2265"/>
      <c r="FV2265"/>
      <c r="FW2265"/>
      <c r="FX2265"/>
      <c r="FY2265"/>
      <c r="FZ2265"/>
      <c r="GA2265"/>
      <c r="GB2265"/>
      <c r="GC2265"/>
      <c r="GD2265"/>
      <c r="GE2265"/>
      <c r="GF2265"/>
      <c r="GG2265"/>
    </row>
    <row r="2266" spans="1:189" x14ac:dyDescent="0.3">
      <c r="A2266" s="18" t="s">
        <v>1590</v>
      </c>
      <c r="B2266" s="29">
        <v>172.2</v>
      </c>
      <c r="C2266" s="29">
        <v>1</v>
      </c>
      <c r="D2266" s="29"/>
      <c r="E2266" s="29"/>
      <c r="F2266" s="29">
        <v>172.2</v>
      </c>
      <c r="G2266" s="29">
        <v>1</v>
      </c>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c r="DY2266"/>
      <c r="DZ2266"/>
      <c r="EA2266"/>
      <c r="EB2266"/>
      <c r="EC2266"/>
      <c r="ED2266"/>
      <c r="EE2266"/>
      <c r="EF2266"/>
      <c r="EG2266"/>
      <c r="EH2266"/>
      <c r="EI2266"/>
      <c r="EJ2266"/>
      <c r="EK2266"/>
      <c r="EL2266"/>
      <c r="EM2266"/>
      <c r="EN2266"/>
      <c r="EO2266"/>
      <c r="EP2266"/>
      <c r="EQ2266"/>
      <c r="ER2266"/>
      <c r="ES2266"/>
      <c r="ET2266"/>
      <c r="EU2266"/>
      <c r="EV2266"/>
      <c r="EW2266"/>
      <c r="EX2266"/>
      <c r="EY2266"/>
      <c r="EZ2266"/>
      <c r="FA2266"/>
      <c r="FB2266"/>
      <c r="FC2266"/>
      <c r="FD2266"/>
      <c r="FE2266"/>
      <c r="FF2266"/>
      <c r="FG2266"/>
      <c r="FH2266"/>
      <c r="FI2266"/>
      <c r="FJ2266"/>
      <c r="FK2266"/>
      <c r="FL2266"/>
      <c r="FM2266"/>
      <c r="FN2266"/>
      <c r="FO2266"/>
      <c r="FP2266"/>
      <c r="FQ2266"/>
      <c r="FR2266"/>
      <c r="FS2266"/>
      <c r="FT2266"/>
      <c r="FU2266"/>
      <c r="FV2266"/>
      <c r="FW2266"/>
      <c r="FX2266"/>
      <c r="FY2266"/>
      <c r="FZ2266"/>
      <c r="GA2266"/>
      <c r="GB2266"/>
      <c r="GC2266"/>
      <c r="GD2266"/>
      <c r="GE2266"/>
      <c r="GF2266"/>
      <c r="GG2266"/>
    </row>
    <row r="2267" spans="1:189" x14ac:dyDescent="0.3">
      <c r="A2267" s="18" t="s">
        <v>2454</v>
      </c>
      <c r="B2267" s="29"/>
      <c r="C2267" s="29"/>
      <c r="D2267" s="29">
        <v>172.2</v>
      </c>
      <c r="E2267" s="29">
        <v>1</v>
      </c>
      <c r="F2267" s="29">
        <v>172.2</v>
      </c>
      <c r="G2267" s="29">
        <v>1</v>
      </c>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c r="DY2267"/>
      <c r="DZ2267"/>
      <c r="EA2267"/>
      <c r="EB2267"/>
      <c r="EC2267"/>
      <c r="ED2267"/>
      <c r="EE2267"/>
      <c r="EF2267"/>
      <c r="EG2267"/>
      <c r="EH2267"/>
      <c r="EI2267"/>
      <c r="EJ2267"/>
      <c r="EK2267"/>
      <c r="EL2267"/>
      <c r="EM2267"/>
      <c r="EN2267"/>
      <c r="EO2267"/>
      <c r="EP2267"/>
      <c r="EQ2267"/>
      <c r="ER2267"/>
      <c r="ES2267"/>
      <c r="ET2267"/>
      <c r="EU2267"/>
      <c r="EV2267"/>
      <c r="EW2267"/>
      <c r="EX2267"/>
      <c r="EY2267"/>
      <c r="EZ2267"/>
      <c r="FA2267"/>
      <c r="FB2267"/>
      <c r="FC2267"/>
      <c r="FD2267"/>
      <c r="FE2267"/>
      <c r="FF2267"/>
      <c r="FG2267"/>
      <c r="FH2267"/>
      <c r="FI2267"/>
      <c r="FJ2267"/>
      <c r="FK2267"/>
      <c r="FL2267"/>
      <c r="FM2267"/>
      <c r="FN2267"/>
      <c r="FO2267"/>
      <c r="FP2267"/>
      <c r="FQ2267"/>
      <c r="FR2267"/>
      <c r="FS2267"/>
      <c r="FT2267"/>
      <c r="FU2267"/>
      <c r="FV2267"/>
      <c r="FW2267"/>
      <c r="FX2267"/>
      <c r="FY2267"/>
      <c r="FZ2267"/>
      <c r="GA2267"/>
      <c r="GB2267"/>
      <c r="GC2267"/>
      <c r="GD2267"/>
      <c r="GE2267"/>
      <c r="GF2267"/>
      <c r="GG2267"/>
    </row>
    <row r="2268" spans="1:189" x14ac:dyDescent="0.3">
      <c r="A2268" s="18" t="s">
        <v>2434</v>
      </c>
      <c r="B2268" s="29"/>
      <c r="C2268" s="29"/>
      <c r="D2268" s="29">
        <v>172.2</v>
      </c>
      <c r="E2268" s="29">
        <v>1</v>
      </c>
      <c r="F2268" s="29">
        <v>172.2</v>
      </c>
      <c r="G2268" s="29">
        <v>1</v>
      </c>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c r="DY2268"/>
      <c r="DZ2268"/>
      <c r="EA2268"/>
      <c r="EB2268"/>
      <c r="EC2268"/>
      <c r="ED2268"/>
      <c r="EE2268"/>
      <c r="EF2268"/>
      <c r="EG2268"/>
      <c r="EH2268"/>
      <c r="EI2268"/>
      <c r="EJ2268"/>
      <c r="EK2268"/>
      <c r="EL2268"/>
      <c r="EM2268"/>
      <c r="EN2268"/>
      <c r="EO2268"/>
      <c r="EP2268"/>
      <c r="EQ2268"/>
      <c r="ER2268"/>
      <c r="ES2268"/>
      <c r="ET2268"/>
      <c r="EU2268"/>
      <c r="EV2268"/>
      <c r="EW2268"/>
      <c r="EX2268"/>
      <c r="EY2268"/>
      <c r="EZ2268"/>
      <c r="FA2268"/>
      <c r="FB2268"/>
      <c r="FC2268"/>
      <c r="FD2268"/>
      <c r="FE2268"/>
      <c r="FF2268"/>
      <c r="FG2268"/>
      <c r="FH2268"/>
      <c r="FI2268"/>
      <c r="FJ2268"/>
      <c r="FK2268"/>
      <c r="FL2268"/>
      <c r="FM2268"/>
      <c r="FN2268"/>
      <c r="FO2268"/>
      <c r="FP2268"/>
      <c r="FQ2268"/>
      <c r="FR2268"/>
      <c r="FS2268"/>
      <c r="FT2268"/>
      <c r="FU2268"/>
      <c r="FV2268"/>
      <c r="FW2268"/>
      <c r="FX2268"/>
      <c r="FY2268"/>
      <c r="FZ2268"/>
      <c r="GA2268"/>
      <c r="GB2268"/>
      <c r="GC2268"/>
      <c r="GD2268"/>
      <c r="GE2268"/>
      <c r="GF2268"/>
      <c r="GG2268"/>
    </row>
    <row r="2269" spans="1:189" x14ac:dyDescent="0.3">
      <c r="A2269" s="18" t="s">
        <v>5211</v>
      </c>
      <c r="B2269" s="29"/>
      <c r="C2269" s="29"/>
      <c r="D2269" s="29">
        <v>172.2</v>
      </c>
      <c r="E2269" s="29">
        <v>1</v>
      </c>
      <c r="F2269" s="29">
        <v>172.2</v>
      </c>
      <c r="G2269" s="29">
        <v>1</v>
      </c>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c r="DY2269"/>
      <c r="DZ2269"/>
      <c r="EA2269"/>
      <c r="EB2269"/>
      <c r="EC2269"/>
      <c r="ED2269"/>
      <c r="EE2269"/>
      <c r="EF2269"/>
      <c r="EG2269"/>
      <c r="EH2269"/>
      <c r="EI2269"/>
      <c r="EJ2269"/>
      <c r="EK2269"/>
      <c r="EL2269"/>
      <c r="EM2269"/>
      <c r="EN2269"/>
      <c r="EO2269"/>
      <c r="EP2269"/>
      <c r="EQ2269"/>
      <c r="ER2269"/>
      <c r="ES2269"/>
      <c r="ET2269"/>
      <c r="EU2269"/>
      <c r="EV2269"/>
      <c r="EW2269"/>
      <c r="EX2269"/>
      <c r="EY2269"/>
      <c r="EZ2269"/>
      <c r="FA2269"/>
      <c r="FB2269"/>
      <c r="FC2269"/>
      <c r="FD2269"/>
      <c r="FE2269"/>
      <c r="FF2269"/>
      <c r="FG2269"/>
      <c r="FH2269"/>
      <c r="FI2269"/>
      <c r="FJ2269"/>
      <c r="FK2269"/>
      <c r="FL2269"/>
      <c r="FM2269"/>
      <c r="FN2269"/>
      <c r="FO2269"/>
      <c r="FP2269"/>
      <c r="FQ2269"/>
      <c r="FR2269"/>
      <c r="FS2269"/>
      <c r="FT2269"/>
      <c r="FU2269"/>
      <c r="FV2269"/>
      <c r="FW2269"/>
      <c r="FX2269"/>
      <c r="FY2269"/>
      <c r="FZ2269"/>
      <c r="GA2269"/>
      <c r="GB2269"/>
      <c r="GC2269"/>
      <c r="GD2269"/>
      <c r="GE2269"/>
      <c r="GF2269"/>
      <c r="GG2269"/>
    </row>
    <row r="2270" spans="1:189" x14ac:dyDescent="0.3">
      <c r="A2270" s="18" t="s">
        <v>5590</v>
      </c>
      <c r="B2270" s="29"/>
      <c r="C2270" s="29"/>
      <c r="D2270" s="29">
        <v>172.2</v>
      </c>
      <c r="E2270" s="29">
        <v>1</v>
      </c>
      <c r="F2270" s="29">
        <v>172.2</v>
      </c>
      <c r="G2270" s="29">
        <v>1</v>
      </c>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c r="DY2270"/>
      <c r="DZ2270"/>
      <c r="EA2270"/>
      <c r="EB2270"/>
      <c r="EC2270"/>
      <c r="ED2270"/>
      <c r="EE2270"/>
      <c r="EF2270"/>
      <c r="EG2270"/>
      <c r="EH2270"/>
      <c r="EI2270"/>
      <c r="EJ2270"/>
      <c r="EK2270"/>
      <c r="EL2270"/>
      <c r="EM2270"/>
      <c r="EN2270"/>
      <c r="EO2270"/>
      <c r="EP2270"/>
      <c r="EQ2270"/>
      <c r="ER2270"/>
      <c r="ES2270"/>
      <c r="ET2270"/>
      <c r="EU2270"/>
      <c r="EV2270"/>
      <c r="EW2270"/>
      <c r="EX2270"/>
      <c r="EY2270"/>
      <c r="EZ2270"/>
      <c r="FA2270"/>
      <c r="FB2270"/>
      <c r="FC2270"/>
      <c r="FD2270"/>
      <c r="FE2270"/>
      <c r="FF2270"/>
      <c r="FG2270"/>
      <c r="FH2270"/>
      <c r="FI2270"/>
      <c r="FJ2270"/>
      <c r="FK2270"/>
      <c r="FL2270"/>
      <c r="FM2270"/>
      <c r="FN2270"/>
      <c r="FO2270"/>
      <c r="FP2270"/>
      <c r="FQ2270"/>
      <c r="FR2270"/>
      <c r="FS2270"/>
      <c r="FT2270"/>
      <c r="FU2270"/>
      <c r="FV2270"/>
      <c r="FW2270"/>
      <c r="FX2270"/>
      <c r="FY2270"/>
      <c r="FZ2270"/>
      <c r="GA2270"/>
      <c r="GB2270"/>
      <c r="GC2270"/>
      <c r="GD2270"/>
      <c r="GE2270"/>
      <c r="GF2270"/>
      <c r="GG2270"/>
    </row>
    <row r="2271" spans="1:189" x14ac:dyDescent="0.3">
      <c r="A2271" s="18" t="s">
        <v>4691</v>
      </c>
      <c r="B2271" s="29"/>
      <c r="C2271" s="29"/>
      <c r="D2271" s="29">
        <v>172.15000000000003</v>
      </c>
      <c r="E2271" s="29">
        <v>1</v>
      </c>
      <c r="F2271" s="29">
        <v>172.15000000000003</v>
      </c>
      <c r="G2271" s="29">
        <v>1</v>
      </c>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c r="DY2271"/>
      <c r="DZ2271"/>
      <c r="EA2271"/>
      <c r="EB2271"/>
      <c r="EC2271"/>
      <c r="ED2271"/>
      <c r="EE2271"/>
      <c r="EF2271"/>
      <c r="EG2271"/>
      <c r="EH2271"/>
      <c r="EI2271"/>
      <c r="EJ2271"/>
      <c r="EK2271"/>
      <c r="EL2271"/>
      <c r="EM2271"/>
      <c r="EN2271"/>
      <c r="EO2271"/>
      <c r="EP2271"/>
      <c r="EQ2271"/>
      <c r="ER2271"/>
      <c r="ES2271"/>
      <c r="ET2271"/>
      <c r="EU2271"/>
      <c r="EV2271"/>
      <c r="EW2271"/>
      <c r="EX2271"/>
      <c r="EY2271"/>
      <c r="EZ2271"/>
      <c r="FA2271"/>
      <c r="FB2271"/>
      <c r="FC2271"/>
      <c r="FD2271"/>
      <c r="FE2271"/>
      <c r="FF2271"/>
      <c r="FG2271"/>
      <c r="FH2271"/>
      <c r="FI2271"/>
      <c r="FJ2271"/>
      <c r="FK2271"/>
      <c r="FL2271"/>
      <c r="FM2271"/>
      <c r="FN2271"/>
      <c r="FO2271"/>
      <c r="FP2271"/>
      <c r="FQ2271"/>
      <c r="FR2271"/>
      <c r="FS2271"/>
      <c r="FT2271"/>
      <c r="FU2271"/>
      <c r="FV2271"/>
      <c r="FW2271"/>
      <c r="FX2271"/>
      <c r="FY2271"/>
      <c r="FZ2271"/>
      <c r="GA2271"/>
      <c r="GB2271"/>
      <c r="GC2271"/>
      <c r="GD2271"/>
      <c r="GE2271"/>
      <c r="GF2271"/>
      <c r="GG2271"/>
    </row>
    <row r="2272" spans="1:189" x14ac:dyDescent="0.3">
      <c r="A2272" s="18" t="s">
        <v>4693</v>
      </c>
      <c r="B2272" s="29"/>
      <c r="C2272" s="29"/>
      <c r="D2272" s="29">
        <v>172.15000000000003</v>
      </c>
      <c r="E2272" s="29">
        <v>1</v>
      </c>
      <c r="F2272" s="29">
        <v>172.15000000000003</v>
      </c>
      <c r="G2272" s="29">
        <v>1</v>
      </c>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c r="DY2272"/>
      <c r="DZ2272"/>
      <c r="EA2272"/>
      <c r="EB2272"/>
      <c r="EC2272"/>
      <c r="ED2272"/>
      <c r="EE2272"/>
      <c r="EF2272"/>
      <c r="EG2272"/>
      <c r="EH2272"/>
      <c r="EI2272"/>
      <c r="EJ2272"/>
      <c r="EK2272"/>
      <c r="EL2272"/>
      <c r="EM2272"/>
      <c r="EN2272"/>
      <c r="EO2272"/>
      <c r="EP2272"/>
      <c r="EQ2272"/>
      <c r="ER2272"/>
      <c r="ES2272"/>
      <c r="ET2272"/>
      <c r="EU2272"/>
      <c r="EV2272"/>
      <c r="EW2272"/>
      <c r="EX2272"/>
      <c r="EY2272"/>
      <c r="EZ2272"/>
      <c r="FA2272"/>
      <c r="FB2272"/>
      <c r="FC2272"/>
      <c r="FD2272"/>
      <c r="FE2272"/>
      <c r="FF2272"/>
      <c r="FG2272"/>
      <c r="FH2272"/>
      <c r="FI2272"/>
      <c r="FJ2272"/>
      <c r="FK2272"/>
      <c r="FL2272"/>
      <c r="FM2272"/>
      <c r="FN2272"/>
      <c r="FO2272"/>
      <c r="FP2272"/>
      <c r="FQ2272"/>
      <c r="FR2272"/>
      <c r="FS2272"/>
      <c r="FT2272"/>
      <c r="FU2272"/>
      <c r="FV2272"/>
      <c r="FW2272"/>
      <c r="FX2272"/>
      <c r="FY2272"/>
      <c r="FZ2272"/>
      <c r="GA2272"/>
      <c r="GB2272"/>
      <c r="GC2272"/>
      <c r="GD2272"/>
      <c r="GE2272"/>
      <c r="GF2272"/>
      <c r="GG2272"/>
    </row>
    <row r="2273" spans="1:189" x14ac:dyDescent="0.3">
      <c r="A2273" s="18" t="s">
        <v>4631</v>
      </c>
      <c r="B2273" s="29"/>
      <c r="C2273" s="29"/>
      <c r="D2273" s="29">
        <v>172.15000000000003</v>
      </c>
      <c r="E2273" s="29">
        <v>1</v>
      </c>
      <c r="F2273" s="29">
        <v>172.15000000000003</v>
      </c>
      <c r="G2273" s="29">
        <v>1</v>
      </c>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c r="DY2273"/>
      <c r="DZ2273"/>
      <c r="EA2273"/>
      <c r="EB2273"/>
      <c r="EC2273"/>
      <c r="ED2273"/>
      <c r="EE2273"/>
      <c r="EF2273"/>
      <c r="EG2273"/>
      <c r="EH2273"/>
      <c r="EI2273"/>
      <c r="EJ2273"/>
      <c r="EK2273"/>
      <c r="EL2273"/>
      <c r="EM2273"/>
      <c r="EN2273"/>
      <c r="EO2273"/>
      <c r="EP2273"/>
      <c r="EQ2273"/>
      <c r="ER2273"/>
      <c r="ES2273"/>
      <c r="ET2273"/>
      <c r="EU2273"/>
      <c r="EV2273"/>
      <c r="EW2273"/>
      <c r="EX2273"/>
      <c r="EY2273"/>
      <c r="EZ2273"/>
      <c r="FA2273"/>
      <c r="FB2273"/>
      <c r="FC2273"/>
      <c r="FD2273"/>
      <c r="FE2273"/>
      <c r="FF2273"/>
      <c r="FG2273"/>
      <c r="FH2273"/>
      <c r="FI2273"/>
      <c r="FJ2273"/>
      <c r="FK2273"/>
      <c r="FL2273"/>
      <c r="FM2273"/>
      <c r="FN2273"/>
      <c r="FO2273"/>
      <c r="FP2273"/>
      <c r="FQ2273"/>
      <c r="FR2273"/>
      <c r="FS2273"/>
      <c r="FT2273"/>
      <c r="FU2273"/>
      <c r="FV2273"/>
      <c r="FW2273"/>
      <c r="FX2273"/>
      <c r="FY2273"/>
      <c r="FZ2273"/>
      <c r="GA2273"/>
      <c r="GB2273"/>
      <c r="GC2273"/>
      <c r="GD2273"/>
      <c r="GE2273"/>
      <c r="GF2273"/>
      <c r="GG2273"/>
    </row>
    <row r="2274" spans="1:189" x14ac:dyDescent="0.3">
      <c r="A2274" s="18" t="s">
        <v>4647</v>
      </c>
      <c r="B2274" s="29"/>
      <c r="C2274" s="29"/>
      <c r="D2274" s="29">
        <v>172.15000000000003</v>
      </c>
      <c r="E2274" s="29">
        <v>1</v>
      </c>
      <c r="F2274" s="29">
        <v>172.15000000000003</v>
      </c>
      <c r="G2274" s="29">
        <v>1</v>
      </c>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c r="DY2274"/>
      <c r="DZ2274"/>
      <c r="EA2274"/>
      <c r="EB2274"/>
      <c r="EC2274"/>
      <c r="ED2274"/>
      <c r="EE2274"/>
      <c r="EF2274"/>
      <c r="EG2274"/>
      <c r="EH2274"/>
      <c r="EI2274"/>
      <c r="EJ2274"/>
      <c r="EK2274"/>
      <c r="EL2274"/>
      <c r="EM2274"/>
      <c r="EN2274"/>
      <c r="EO2274"/>
      <c r="EP2274"/>
      <c r="EQ2274"/>
      <c r="ER2274"/>
      <c r="ES2274"/>
      <c r="ET2274"/>
      <c r="EU2274"/>
      <c r="EV2274"/>
      <c r="EW2274"/>
      <c r="EX2274"/>
      <c r="EY2274"/>
      <c r="EZ2274"/>
      <c r="FA2274"/>
      <c r="FB2274"/>
      <c r="FC2274"/>
      <c r="FD2274"/>
      <c r="FE2274"/>
      <c r="FF2274"/>
      <c r="FG2274"/>
      <c r="FH2274"/>
      <c r="FI2274"/>
      <c r="FJ2274"/>
      <c r="FK2274"/>
      <c r="FL2274"/>
      <c r="FM2274"/>
      <c r="FN2274"/>
      <c r="FO2274"/>
      <c r="FP2274"/>
      <c r="FQ2274"/>
      <c r="FR2274"/>
      <c r="FS2274"/>
      <c r="FT2274"/>
      <c r="FU2274"/>
      <c r="FV2274"/>
      <c r="FW2274"/>
      <c r="FX2274"/>
      <c r="FY2274"/>
      <c r="FZ2274"/>
      <c r="GA2274"/>
      <c r="GB2274"/>
      <c r="GC2274"/>
      <c r="GD2274"/>
      <c r="GE2274"/>
      <c r="GF2274"/>
      <c r="GG2274"/>
    </row>
    <row r="2275" spans="1:189" x14ac:dyDescent="0.3">
      <c r="A2275" s="18" t="s">
        <v>4849</v>
      </c>
      <c r="B2275" s="29"/>
      <c r="C2275" s="29"/>
      <c r="D2275" s="29">
        <v>172.15000000000003</v>
      </c>
      <c r="E2275" s="29">
        <v>1</v>
      </c>
      <c r="F2275" s="29">
        <v>172.15000000000003</v>
      </c>
      <c r="G2275" s="29">
        <v>1</v>
      </c>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c r="DY2275"/>
      <c r="DZ2275"/>
      <c r="EA2275"/>
      <c r="EB2275"/>
      <c r="EC2275"/>
      <c r="ED2275"/>
      <c r="EE2275"/>
      <c r="EF2275"/>
      <c r="EG2275"/>
      <c r="EH2275"/>
      <c r="EI2275"/>
      <c r="EJ2275"/>
      <c r="EK2275"/>
      <c r="EL2275"/>
      <c r="EM2275"/>
      <c r="EN2275"/>
      <c r="EO2275"/>
      <c r="EP2275"/>
      <c r="EQ2275"/>
      <c r="ER2275"/>
      <c r="ES2275"/>
      <c r="ET2275"/>
      <c r="EU2275"/>
      <c r="EV2275"/>
      <c r="EW2275"/>
      <c r="EX2275"/>
      <c r="EY2275"/>
      <c r="EZ2275"/>
      <c r="FA2275"/>
      <c r="FB2275"/>
      <c r="FC2275"/>
      <c r="FD2275"/>
      <c r="FE2275"/>
      <c r="FF2275"/>
      <c r="FG2275"/>
      <c r="FH2275"/>
      <c r="FI2275"/>
      <c r="FJ2275"/>
      <c r="FK2275"/>
      <c r="FL2275"/>
      <c r="FM2275"/>
      <c r="FN2275"/>
      <c r="FO2275"/>
      <c r="FP2275"/>
      <c r="FQ2275"/>
      <c r="FR2275"/>
      <c r="FS2275"/>
      <c r="FT2275"/>
      <c r="FU2275"/>
      <c r="FV2275"/>
      <c r="FW2275"/>
      <c r="FX2275"/>
      <c r="FY2275"/>
      <c r="FZ2275"/>
      <c r="GA2275"/>
      <c r="GB2275"/>
      <c r="GC2275"/>
      <c r="GD2275"/>
      <c r="GE2275"/>
      <c r="GF2275"/>
      <c r="GG2275"/>
    </row>
    <row r="2276" spans="1:189" x14ac:dyDescent="0.3">
      <c r="A2276" s="18" t="s">
        <v>4747</v>
      </c>
      <c r="B2276" s="29"/>
      <c r="C2276" s="29"/>
      <c r="D2276" s="29">
        <v>172.15000000000003</v>
      </c>
      <c r="E2276" s="29">
        <v>1</v>
      </c>
      <c r="F2276" s="29">
        <v>172.15000000000003</v>
      </c>
      <c r="G2276" s="29">
        <v>1</v>
      </c>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c r="DY2276"/>
      <c r="DZ2276"/>
      <c r="EA2276"/>
      <c r="EB2276"/>
      <c r="EC2276"/>
      <c r="ED2276"/>
      <c r="EE2276"/>
      <c r="EF2276"/>
      <c r="EG2276"/>
      <c r="EH2276"/>
      <c r="EI2276"/>
      <c r="EJ2276"/>
      <c r="EK2276"/>
      <c r="EL2276"/>
      <c r="EM2276"/>
      <c r="EN2276"/>
      <c r="EO2276"/>
      <c r="EP2276"/>
      <c r="EQ2276"/>
      <c r="ER2276"/>
      <c r="ES2276"/>
      <c r="ET2276"/>
      <c r="EU2276"/>
      <c r="EV2276"/>
      <c r="EW2276"/>
      <c r="EX2276"/>
      <c r="EY2276"/>
      <c r="EZ2276"/>
      <c r="FA2276"/>
      <c r="FB2276"/>
      <c r="FC2276"/>
      <c r="FD2276"/>
      <c r="FE2276"/>
      <c r="FF2276"/>
      <c r="FG2276"/>
      <c r="FH2276"/>
      <c r="FI2276"/>
      <c r="FJ2276"/>
      <c r="FK2276"/>
      <c r="FL2276"/>
      <c r="FM2276"/>
      <c r="FN2276"/>
      <c r="FO2276"/>
      <c r="FP2276"/>
      <c r="FQ2276"/>
      <c r="FR2276"/>
      <c r="FS2276"/>
      <c r="FT2276"/>
      <c r="FU2276"/>
      <c r="FV2276"/>
      <c r="FW2276"/>
      <c r="FX2276"/>
      <c r="FY2276"/>
      <c r="FZ2276"/>
      <c r="GA2276"/>
      <c r="GB2276"/>
      <c r="GC2276"/>
      <c r="GD2276"/>
      <c r="GE2276"/>
      <c r="GF2276"/>
      <c r="GG2276"/>
    </row>
    <row r="2277" spans="1:189" x14ac:dyDescent="0.3">
      <c r="A2277" s="18" t="s">
        <v>4485</v>
      </c>
      <c r="B2277" s="29"/>
      <c r="C2277" s="29"/>
      <c r="D2277" s="29">
        <v>172.15000000000003</v>
      </c>
      <c r="E2277" s="29">
        <v>1</v>
      </c>
      <c r="F2277" s="29">
        <v>172.15000000000003</v>
      </c>
      <c r="G2277" s="29">
        <v>1</v>
      </c>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c r="DY2277"/>
      <c r="DZ2277"/>
      <c r="EA2277"/>
      <c r="EB2277"/>
      <c r="EC2277"/>
      <c r="ED2277"/>
      <c r="EE2277"/>
      <c r="EF2277"/>
      <c r="EG2277"/>
      <c r="EH2277"/>
      <c r="EI2277"/>
      <c r="EJ2277"/>
      <c r="EK2277"/>
      <c r="EL2277"/>
      <c r="EM2277"/>
      <c r="EN2277"/>
      <c r="EO2277"/>
      <c r="EP2277"/>
      <c r="EQ2277"/>
      <c r="ER2277"/>
      <c r="ES2277"/>
      <c r="ET2277"/>
      <c r="EU2277"/>
      <c r="EV2277"/>
      <c r="EW2277"/>
      <c r="EX2277"/>
      <c r="EY2277"/>
      <c r="EZ2277"/>
      <c r="FA2277"/>
      <c r="FB2277"/>
      <c r="FC2277"/>
      <c r="FD2277"/>
      <c r="FE2277"/>
      <c r="FF2277"/>
      <c r="FG2277"/>
      <c r="FH2277"/>
      <c r="FI2277"/>
      <c r="FJ2277"/>
      <c r="FK2277"/>
      <c r="FL2277"/>
      <c r="FM2277"/>
      <c r="FN2277"/>
      <c r="FO2277"/>
      <c r="FP2277"/>
      <c r="FQ2277"/>
      <c r="FR2277"/>
      <c r="FS2277"/>
      <c r="FT2277"/>
      <c r="FU2277"/>
      <c r="FV2277"/>
      <c r="FW2277"/>
      <c r="FX2277"/>
      <c r="FY2277"/>
      <c r="FZ2277"/>
      <c r="GA2277"/>
      <c r="GB2277"/>
      <c r="GC2277"/>
      <c r="GD2277"/>
      <c r="GE2277"/>
      <c r="GF2277"/>
      <c r="GG2277"/>
    </row>
    <row r="2278" spans="1:189" x14ac:dyDescent="0.3">
      <c r="A2278" s="18" t="s">
        <v>6381</v>
      </c>
      <c r="B2278" s="29"/>
      <c r="C2278" s="29"/>
      <c r="D2278" s="29">
        <v>172.15000000000003</v>
      </c>
      <c r="E2278" s="29">
        <v>1</v>
      </c>
      <c r="F2278" s="29">
        <v>172.15000000000003</v>
      </c>
      <c r="G2278" s="29">
        <v>1</v>
      </c>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c r="DY2278"/>
      <c r="DZ2278"/>
      <c r="EA2278"/>
      <c r="EB2278"/>
      <c r="EC2278"/>
      <c r="ED2278"/>
      <c r="EE2278"/>
      <c r="EF2278"/>
      <c r="EG2278"/>
      <c r="EH2278"/>
      <c r="EI2278"/>
      <c r="EJ2278"/>
      <c r="EK2278"/>
      <c r="EL2278"/>
      <c r="EM2278"/>
      <c r="EN2278"/>
      <c r="EO2278"/>
      <c r="EP2278"/>
      <c r="EQ2278"/>
      <c r="ER2278"/>
      <c r="ES2278"/>
      <c r="ET2278"/>
      <c r="EU2278"/>
      <c r="EV2278"/>
      <c r="EW2278"/>
      <c r="EX2278"/>
      <c r="EY2278"/>
      <c r="EZ2278"/>
      <c r="FA2278"/>
      <c r="FB2278"/>
      <c r="FC2278"/>
      <c r="FD2278"/>
      <c r="FE2278"/>
      <c r="FF2278"/>
      <c r="FG2278"/>
      <c r="FH2278"/>
      <c r="FI2278"/>
      <c r="FJ2278"/>
      <c r="FK2278"/>
      <c r="FL2278"/>
      <c r="FM2278"/>
      <c r="FN2278"/>
      <c r="FO2278"/>
      <c r="FP2278"/>
      <c r="FQ2278"/>
      <c r="FR2278"/>
      <c r="FS2278"/>
      <c r="FT2278"/>
      <c r="FU2278"/>
      <c r="FV2278"/>
      <c r="FW2278"/>
      <c r="FX2278"/>
      <c r="FY2278"/>
      <c r="FZ2278"/>
      <c r="GA2278"/>
      <c r="GB2278"/>
      <c r="GC2278"/>
      <c r="GD2278"/>
      <c r="GE2278"/>
      <c r="GF2278"/>
      <c r="GG2278"/>
    </row>
    <row r="2279" spans="1:189" x14ac:dyDescent="0.3">
      <c r="A2279" s="18" t="s">
        <v>4483</v>
      </c>
      <c r="B2279" s="29"/>
      <c r="C2279" s="29"/>
      <c r="D2279" s="29">
        <v>172.15000000000003</v>
      </c>
      <c r="E2279" s="29">
        <v>1</v>
      </c>
      <c r="F2279" s="29">
        <v>172.15000000000003</v>
      </c>
      <c r="G2279" s="29">
        <v>1</v>
      </c>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c r="DY2279"/>
      <c r="DZ2279"/>
      <c r="EA2279"/>
      <c r="EB2279"/>
      <c r="EC2279"/>
      <c r="ED2279"/>
      <c r="EE2279"/>
      <c r="EF2279"/>
      <c r="EG2279"/>
      <c r="EH2279"/>
      <c r="EI2279"/>
      <c r="EJ2279"/>
      <c r="EK2279"/>
      <c r="EL2279"/>
      <c r="EM2279"/>
      <c r="EN2279"/>
      <c r="EO2279"/>
      <c r="EP2279"/>
      <c r="EQ2279"/>
      <c r="ER2279"/>
      <c r="ES2279"/>
      <c r="ET2279"/>
      <c r="EU2279"/>
      <c r="EV2279"/>
      <c r="EW2279"/>
      <c r="EX2279"/>
      <c r="EY2279"/>
      <c r="EZ2279"/>
      <c r="FA2279"/>
      <c r="FB2279"/>
      <c r="FC2279"/>
      <c r="FD2279"/>
      <c r="FE2279"/>
      <c r="FF2279"/>
      <c r="FG2279"/>
      <c r="FH2279"/>
      <c r="FI2279"/>
      <c r="FJ2279"/>
      <c r="FK2279"/>
      <c r="FL2279"/>
      <c r="FM2279"/>
      <c r="FN2279"/>
      <c r="FO2279"/>
      <c r="FP2279"/>
      <c r="FQ2279"/>
      <c r="FR2279"/>
      <c r="FS2279"/>
      <c r="FT2279"/>
      <c r="FU2279"/>
      <c r="FV2279"/>
      <c r="FW2279"/>
      <c r="FX2279"/>
      <c r="FY2279"/>
      <c r="FZ2279"/>
      <c r="GA2279"/>
      <c r="GB2279"/>
      <c r="GC2279"/>
      <c r="GD2279"/>
      <c r="GE2279"/>
      <c r="GF2279"/>
      <c r="GG2279"/>
    </row>
    <row r="2280" spans="1:189" x14ac:dyDescent="0.3">
      <c r="A2280" s="18" t="s">
        <v>4453</v>
      </c>
      <c r="B2280" s="29"/>
      <c r="C2280" s="29"/>
      <c r="D2280" s="29">
        <v>172.15000000000003</v>
      </c>
      <c r="E2280" s="29">
        <v>1</v>
      </c>
      <c r="F2280" s="29">
        <v>172.15000000000003</v>
      </c>
      <c r="G2280" s="29">
        <v>1</v>
      </c>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c r="DY2280"/>
      <c r="DZ2280"/>
      <c r="EA2280"/>
      <c r="EB2280"/>
      <c r="EC2280"/>
      <c r="ED2280"/>
      <c r="EE2280"/>
      <c r="EF2280"/>
      <c r="EG2280"/>
      <c r="EH2280"/>
      <c r="EI2280"/>
      <c r="EJ2280"/>
      <c r="EK2280"/>
      <c r="EL2280"/>
      <c r="EM2280"/>
      <c r="EN2280"/>
      <c r="EO2280"/>
      <c r="EP2280"/>
      <c r="EQ2280"/>
      <c r="ER2280"/>
      <c r="ES2280"/>
      <c r="ET2280"/>
      <c r="EU2280"/>
      <c r="EV2280"/>
      <c r="EW2280"/>
      <c r="EX2280"/>
      <c r="EY2280"/>
      <c r="EZ2280"/>
      <c r="FA2280"/>
      <c r="FB2280"/>
      <c r="FC2280"/>
      <c r="FD2280"/>
      <c r="FE2280"/>
      <c r="FF2280"/>
      <c r="FG2280"/>
      <c r="FH2280"/>
      <c r="FI2280"/>
      <c r="FJ2280"/>
      <c r="FK2280"/>
      <c r="FL2280"/>
      <c r="FM2280"/>
      <c r="FN2280"/>
      <c r="FO2280"/>
      <c r="FP2280"/>
      <c r="FQ2280"/>
      <c r="FR2280"/>
      <c r="FS2280"/>
      <c r="FT2280"/>
      <c r="FU2280"/>
      <c r="FV2280"/>
      <c r="FW2280"/>
      <c r="FX2280"/>
      <c r="FY2280"/>
      <c r="FZ2280"/>
      <c r="GA2280"/>
      <c r="GB2280"/>
      <c r="GC2280"/>
      <c r="GD2280"/>
      <c r="GE2280"/>
      <c r="GF2280"/>
      <c r="GG2280"/>
    </row>
    <row r="2281" spans="1:189" x14ac:dyDescent="0.3">
      <c r="A2281" s="18" t="s">
        <v>6379</v>
      </c>
      <c r="B2281" s="29"/>
      <c r="C2281" s="29"/>
      <c r="D2281" s="29">
        <v>172.15000000000003</v>
      </c>
      <c r="E2281" s="29">
        <v>1</v>
      </c>
      <c r="F2281" s="29">
        <v>172.15000000000003</v>
      </c>
      <c r="G2281" s="29">
        <v>1</v>
      </c>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c r="DY2281"/>
      <c r="DZ2281"/>
      <c r="EA2281"/>
      <c r="EB2281"/>
      <c r="EC2281"/>
      <c r="ED2281"/>
      <c r="EE2281"/>
      <c r="EF2281"/>
      <c r="EG2281"/>
      <c r="EH2281"/>
      <c r="EI2281"/>
      <c r="EJ2281"/>
      <c r="EK2281"/>
      <c r="EL2281"/>
      <c r="EM2281"/>
      <c r="EN2281"/>
      <c r="EO2281"/>
      <c r="EP2281"/>
      <c r="EQ2281"/>
      <c r="ER2281"/>
      <c r="ES2281"/>
      <c r="ET2281"/>
      <c r="EU2281"/>
      <c r="EV2281"/>
      <c r="EW2281"/>
      <c r="EX2281"/>
      <c r="EY2281"/>
      <c r="EZ2281"/>
      <c r="FA2281"/>
      <c r="FB2281"/>
      <c r="FC2281"/>
      <c r="FD2281"/>
      <c r="FE2281"/>
      <c r="FF2281"/>
      <c r="FG2281"/>
      <c r="FH2281"/>
      <c r="FI2281"/>
      <c r="FJ2281"/>
      <c r="FK2281"/>
      <c r="FL2281"/>
      <c r="FM2281"/>
      <c r="FN2281"/>
      <c r="FO2281"/>
      <c r="FP2281"/>
      <c r="FQ2281"/>
      <c r="FR2281"/>
      <c r="FS2281"/>
      <c r="FT2281"/>
      <c r="FU2281"/>
      <c r="FV2281"/>
      <c r="FW2281"/>
      <c r="FX2281"/>
      <c r="FY2281"/>
      <c r="FZ2281"/>
      <c r="GA2281"/>
      <c r="GB2281"/>
      <c r="GC2281"/>
      <c r="GD2281"/>
      <c r="GE2281"/>
      <c r="GF2281"/>
      <c r="GG2281"/>
    </row>
    <row r="2282" spans="1:189" x14ac:dyDescent="0.3">
      <c r="A2282" s="18" t="s">
        <v>6344</v>
      </c>
      <c r="B2282" s="29"/>
      <c r="C2282" s="29"/>
      <c r="D2282" s="29">
        <v>172.15000000000003</v>
      </c>
      <c r="E2282" s="29">
        <v>1</v>
      </c>
      <c r="F2282" s="29">
        <v>172.15000000000003</v>
      </c>
      <c r="G2282" s="29">
        <v>1</v>
      </c>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c r="DY2282"/>
      <c r="DZ2282"/>
      <c r="EA2282"/>
      <c r="EB2282"/>
      <c r="EC2282"/>
      <c r="ED2282"/>
      <c r="EE2282"/>
      <c r="EF2282"/>
      <c r="EG2282"/>
      <c r="EH2282"/>
      <c r="EI2282"/>
      <c r="EJ2282"/>
      <c r="EK2282"/>
      <c r="EL2282"/>
      <c r="EM2282"/>
      <c r="EN2282"/>
      <c r="EO2282"/>
      <c r="EP2282"/>
      <c r="EQ2282"/>
      <c r="ER2282"/>
      <c r="ES2282"/>
      <c r="ET2282"/>
      <c r="EU2282"/>
      <c r="EV2282"/>
      <c r="EW2282"/>
      <c r="EX2282"/>
      <c r="EY2282"/>
      <c r="EZ2282"/>
      <c r="FA2282"/>
      <c r="FB2282"/>
      <c r="FC2282"/>
      <c r="FD2282"/>
      <c r="FE2282"/>
      <c r="FF2282"/>
      <c r="FG2282"/>
      <c r="FH2282"/>
      <c r="FI2282"/>
      <c r="FJ2282"/>
      <c r="FK2282"/>
      <c r="FL2282"/>
      <c r="FM2282"/>
      <c r="FN2282"/>
      <c r="FO2282"/>
      <c r="FP2282"/>
      <c r="FQ2282"/>
      <c r="FR2282"/>
      <c r="FS2282"/>
      <c r="FT2282"/>
      <c r="FU2282"/>
      <c r="FV2282"/>
      <c r="FW2282"/>
      <c r="FX2282"/>
      <c r="FY2282"/>
      <c r="FZ2282"/>
      <c r="GA2282"/>
      <c r="GB2282"/>
      <c r="GC2282"/>
      <c r="GD2282"/>
      <c r="GE2282"/>
      <c r="GF2282"/>
      <c r="GG2282"/>
    </row>
    <row r="2283" spans="1:189" x14ac:dyDescent="0.3">
      <c r="A2283" s="18" t="s">
        <v>5658</v>
      </c>
      <c r="B2283" s="29"/>
      <c r="C2283" s="29"/>
      <c r="D2283" s="29">
        <v>172.15000000000003</v>
      </c>
      <c r="E2283" s="29">
        <v>1</v>
      </c>
      <c r="F2283" s="29">
        <v>172.15000000000003</v>
      </c>
      <c r="G2283" s="29">
        <v>1</v>
      </c>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c r="DY2283"/>
      <c r="DZ2283"/>
      <c r="EA2283"/>
      <c r="EB2283"/>
      <c r="EC2283"/>
      <c r="ED2283"/>
      <c r="EE2283"/>
      <c r="EF2283"/>
      <c r="EG2283"/>
      <c r="EH2283"/>
      <c r="EI2283"/>
      <c r="EJ2283"/>
      <c r="EK2283"/>
      <c r="EL2283"/>
      <c r="EM2283"/>
      <c r="EN2283"/>
      <c r="EO2283"/>
      <c r="EP2283"/>
      <c r="EQ2283"/>
      <c r="ER2283"/>
      <c r="ES2283"/>
      <c r="ET2283"/>
      <c r="EU2283"/>
      <c r="EV2283"/>
      <c r="EW2283"/>
      <c r="EX2283"/>
      <c r="EY2283"/>
      <c r="EZ2283"/>
      <c r="FA2283"/>
      <c r="FB2283"/>
      <c r="FC2283"/>
      <c r="FD2283"/>
      <c r="FE2283"/>
      <c r="FF2283"/>
      <c r="FG2283"/>
      <c r="FH2283"/>
      <c r="FI2283"/>
      <c r="FJ2283"/>
      <c r="FK2283"/>
      <c r="FL2283"/>
      <c r="FM2283"/>
      <c r="FN2283"/>
      <c r="FO2283"/>
      <c r="FP2283"/>
      <c r="FQ2283"/>
      <c r="FR2283"/>
      <c r="FS2283"/>
      <c r="FT2283"/>
      <c r="FU2283"/>
      <c r="FV2283"/>
      <c r="FW2283"/>
      <c r="FX2283"/>
      <c r="FY2283"/>
      <c r="FZ2283"/>
      <c r="GA2283"/>
      <c r="GB2283"/>
      <c r="GC2283"/>
      <c r="GD2283"/>
      <c r="GE2283"/>
      <c r="GF2283"/>
      <c r="GG2283"/>
    </row>
    <row r="2284" spans="1:189" x14ac:dyDescent="0.3">
      <c r="A2284" s="18" t="s">
        <v>5705</v>
      </c>
      <c r="B2284" s="29"/>
      <c r="C2284" s="29"/>
      <c r="D2284" s="29">
        <v>172.15000000000003</v>
      </c>
      <c r="E2284" s="29">
        <v>1</v>
      </c>
      <c r="F2284" s="29">
        <v>172.15000000000003</v>
      </c>
      <c r="G2284" s="29">
        <v>1</v>
      </c>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c r="DY2284"/>
      <c r="DZ2284"/>
      <c r="EA2284"/>
      <c r="EB2284"/>
      <c r="EC2284"/>
      <c r="ED2284"/>
      <c r="EE2284"/>
      <c r="EF2284"/>
      <c r="EG2284"/>
      <c r="EH2284"/>
      <c r="EI2284"/>
      <c r="EJ2284"/>
      <c r="EK2284"/>
      <c r="EL2284"/>
      <c r="EM2284"/>
      <c r="EN2284"/>
      <c r="EO2284"/>
      <c r="EP2284"/>
      <c r="EQ2284"/>
      <c r="ER2284"/>
      <c r="ES2284"/>
      <c r="ET2284"/>
      <c r="EU2284"/>
      <c r="EV2284"/>
      <c r="EW2284"/>
      <c r="EX2284"/>
      <c r="EY2284"/>
      <c r="EZ2284"/>
      <c r="FA2284"/>
      <c r="FB2284"/>
      <c r="FC2284"/>
      <c r="FD2284"/>
      <c r="FE2284"/>
      <c r="FF2284"/>
      <c r="FG2284"/>
      <c r="FH2284"/>
      <c r="FI2284"/>
      <c r="FJ2284"/>
      <c r="FK2284"/>
      <c r="FL2284"/>
      <c r="FM2284"/>
      <c r="FN2284"/>
      <c r="FO2284"/>
      <c r="FP2284"/>
      <c r="FQ2284"/>
      <c r="FR2284"/>
      <c r="FS2284"/>
      <c r="FT2284"/>
      <c r="FU2284"/>
      <c r="FV2284"/>
      <c r="FW2284"/>
      <c r="FX2284"/>
      <c r="FY2284"/>
      <c r="FZ2284"/>
      <c r="GA2284"/>
      <c r="GB2284"/>
      <c r="GC2284"/>
      <c r="GD2284"/>
      <c r="GE2284"/>
      <c r="GF2284"/>
      <c r="GG2284"/>
    </row>
    <row r="2285" spans="1:189" x14ac:dyDescent="0.3">
      <c r="A2285" s="18" t="s">
        <v>4827</v>
      </c>
      <c r="B2285" s="29"/>
      <c r="C2285" s="29"/>
      <c r="D2285" s="29">
        <v>171.18</v>
      </c>
      <c r="E2285" s="29">
        <v>1</v>
      </c>
      <c r="F2285" s="29">
        <v>171.18</v>
      </c>
      <c r="G2285" s="29">
        <v>1</v>
      </c>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c r="DY2285"/>
      <c r="DZ2285"/>
      <c r="EA2285"/>
      <c r="EB2285"/>
      <c r="EC2285"/>
      <c r="ED2285"/>
      <c r="EE2285"/>
      <c r="EF2285"/>
      <c r="EG2285"/>
      <c r="EH2285"/>
      <c r="EI2285"/>
      <c r="EJ2285"/>
      <c r="EK2285"/>
      <c r="EL2285"/>
      <c r="EM2285"/>
      <c r="EN2285"/>
      <c r="EO2285"/>
      <c r="EP2285"/>
      <c r="EQ2285"/>
      <c r="ER2285"/>
      <c r="ES2285"/>
      <c r="ET2285"/>
      <c r="EU2285"/>
      <c r="EV2285"/>
      <c r="EW2285"/>
      <c r="EX2285"/>
      <c r="EY2285"/>
      <c r="EZ2285"/>
      <c r="FA2285"/>
      <c r="FB2285"/>
      <c r="FC2285"/>
      <c r="FD2285"/>
      <c r="FE2285"/>
      <c r="FF2285"/>
      <c r="FG2285"/>
      <c r="FH2285"/>
      <c r="FI2285"/>
      <c r="FJ2285"/>
      <c r="FK2285"/>
      <c r="FL2285"/>
      <c r="FM2285"/>
      <c r="FN2285"/>
      <c r="FO2285"/>
      <c r="FP2285"/>
      <c r="FQ2285"/>
      <c r="FR2285"/>
      <c r="FS2285"/>
      <c r="FT2285"/>
      <c r="FU2285"/>
      <c r="FV2285"/>
      <c r="FW2285"/>
      <c r="FX2285"/>
      <c r="FY2285"/>
      <c r="FZ2285"/>
      <c r="GA2285"/>
      <c r="GB2285"/>
      <c r="GC2285"/>
      <c r="GD2285"/>
      <c r="GE2285"/>
      <c r="GF2285"/>
      <c r="GG2285"/>
    </row>
    <row r="2286" spans="1:189" x14ac:dyDescent="0.3">
      <c r="A2286" s="18" t="s">
        <v>6350</v>
      </c>
      <c r="B2286" s="29"/>
      <c r="C2286" s="29"/>
      <c r="D2286" s="29">
        <v>171.18</v>
      </c>
      <c r="E2286" s="29">
        <v>1</v>
      </c>
      <c r="F2286" s="29">
        <v>171.18</v>
      </c>
      <c r="G2286" s="29">
        <v>1</v>
      </c>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c r="DY2286"/>
      <c r="DZ2286"/>
      <c r="EA2286"/>
      <c r="EB2286"/>
      <c r="EC2286"/>
      <c r="ED2286"/>
      <c r="EE2286"/>
      <c r="EF2286"/>
      <c r="EG2286"/>
      <c r="EH2286"/>
      <c r="EI2286"/>
      <c r="EJ2286"/>
      <c r="EK2286"/>
      <c r="EL2286"/>
      <c r="EM2286"/>
      <c r="EN2286"/>
      <c r="EO2286"/>
      <c r="EP2286"/>
      <c r="EQ2286"/>
      <c r="ER2286"/>
      <c r="ES2286"/>
      <c r="ET2286"/>
      <c r="EU2286"/>
      <c r="EV2286"/>
      <c r="EW2286"/>
      <c r="EX2286"/>
      <c r="EY2286"/>
      <c r="EZ2286"/>
      <c r="FA2286"/>
      <c r="FB2286"/>
      <c r="FC2286"/>
      <c r="FD2286"/>
      <c r="FE2286"/>
      <c r="FF2286"/>
      <c r="FG2286"/>
      <c r="FH2286"/>
      <c r="FI2286"/>
      <c r="FJ2286"/>
      <c r="FK2286"/>
      <c r="FL2286"/>
      <c r="FM2286"/>
      <c r="FN2286"/>
      <c r="FO2286"/>
      <c r="FP2286"/>
      <c r="FQ2286"/>
      <c r="FR2286"/>
      <c r="FS2286"/>
      <c r="FT2286"/>
      <c r="FU2286"/>
      <c r="FV2286"/>
      <c r="FW2286"/>
      <c r="FX2286"/>
      <c r="FY2286"/>
      <c r="FZ2286"/>
      <c r="GA2286"/>
      <c r="GB2286"/>
      <c r="GC2286"/>
      <c r="GD2286"/>
      <c r="GE2286"/>
      <c r="GF2286"/>
      <c r="GG2286"/>
    </row>
    <row r="2287" spans="1:189" x14ac:dyDescent="0.3">
      <c r="A2287" s="18" t="s">
        <v>6091</v>
      </c>
      <c r="B2287" s="29"/>
      <c r="C2287" s="29"/>
      <c r="D2287" s="29">
        <v>171.18</v>
      </c>
      <c r="E2287" s="29">
        <v>1</v>
      </c>
      <c r="F2287" s="29">
        <v>171.18</v>
      </c>
      <c r="G2287" s="29">
        <v>1</v>
      </c>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c r="DY2287"/>
      <c r="DZ2287"/>
      <c r="EA2287"/>
      <c r="EB2287"/>
      <c r="EC2287"/>
      <c r="ED2287"/>
      <c r="EE2287"/>
      <c r="EF2287"/>
      <c r="EG2287"/>
      <c r="EH2287"/>
      <c r="EI2287"/>
      <c r="EJ2287"/>
      <c r="EK2287"/>
      <c r="EL2287"/>
      <c r="EM2287"/>
      <c r="EN2287"/>
      <c r="EO2287"/>
      <c r="EP2287"/>
      <c r="EQ2287"/>
      <c r="ER2287"/>
      <c r="ES2287"/>
      <c r="ET2287"/>
      <c r="EU2287"/>
      <c r="EV2287"/>
      <c r="EW2287"/>
      <c r="EX2287"/>
      <c r="EY2287"/>
      <c r="EZ2287"/>
      <c r="FA2287"/>
      <c r="FB2287"/>
      <c r="FC2287"/>
      <c r="FD2287"/>
      <c r="FE2287"/>
      <c r="FF2287"/>
      <c r="FG2287"/>
      <c r="FH2287"/>
      <c r="FI2287"/>
      <c r="FJ2287"/>
      <c r="FK2287"/>
      <c r="FL2287"/>
      <c r="FM2287"/>
      <c r="FN2287"/>
      <c r="FO2287"/>
      <c r="FP2287"/>
      <c r="FQ2287"/>
      <c r="FR2287"/>
      <c r="FS2287"/>
      <c r="FT2287"/>
      <c r="FU2287"/>
      <c r="FV2287"/>
      <c r="FW2287"/>
      <c r="FX2287"/>
      <c r="FY2287"/>
      <c r="FZ2287"/>
      <c r="GA2287"/>
      <c r="GB2287"/>
      <c r="GC2287"/>
      <c r="GD2287"/>
      <c r="GE2287"/>
      <c r="GF2287"/>
      <c r="GG2287"/>
    </row>
    <row r="2288" spans="1:189" x14ac:dyDescent="0.3">
      <c r="A2288" s="18" t="s">
        <v>6078</v>
      </c>
      <c r="B2288" s="29"/>
      <c r="C2288" s="29"/>
      <c r="D2288" s="29">
        <v>171.18</v>
      </c>
      <c r="E2288" s="29">
        <v>1</v>
      </c>
      <c r="F2288" s="29">
        <v>171.18</v>
      </c>
      <c r="G2288" s="29">
        <v>1</v>
      </c>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c r="DY2288"/>
      <c r="DZ2288"/>
      <c r="EA2288"/>
      <c r="EB2288"/>
      <c r="EC2288"/>
      <c r="ED2288"/>
      <c r="EE2288"/>
      <c r="EF2288"/>
      <c r="EG2288"/>
      <c r="EH2288"/>
      <c r="EI2288"/>
      <c r="EJ2288"/>
      <c r="EK2288"/>
      <c r="EL2288"/>
      <c r="EM2288"/>
      <c r="EN2288"/>
      <c r="EO2288"/>
      <c r="EP2288"/>
      <c r="EQ2288"/>
      <c r="ER2288"/>
      <c r="ES2288"/>
      <c r="ET2288"/>
      <c r="EU2288"/>
      <c r="EV2288"/>
      <c r="EW2288"/>
      <c r="EX2288"/>
      <c r="EY2288"/>
      <c r="EZ2288"/>
      <c r="FA2288"/>
      <c r="FB2288"/>
      <c r="FC2288"/>
      <c r="FD2288"/>
      <c r="FE2288"/>
      <c r="FF2288"/>
      <c r="FG2288"/>
      <c r="FH2288"/>
      <c r="FI2288"/>
      <c r="FJ2288"/>
      <c r="FK2288"/>
      <c r="FL2288"/>
      <c r="FM2288"/>
      <c r="FN2288"/>
      <c r="FO2288"/>
      <c r="FP2288"/>
      <c r="FQ2288"/>
      <c r="FR2288"/>
      <c r="FS2288"/>
      <c r="FT2288"/>
      <c r="FU2288"/>
      <c r="FV2288"/>
      <c r="FW2288"/>
      <c r="FX2288"/>
      <c r="FY2288"/>
      <c r="FZ2288"/>
      <c r="GA2288"/>
      <c r="GB2288"/>
      <c r="GC2288"/>
      <c r="GD2288"/>
      <c r="GE2288"/>
      <c r="GF2288"/>
      <c r="GG2288"/>
    </row>
    <row r="2289" spans="1:189" x14ac:dyDescent="0.3">
      <c r="A2289" s="18" t="s">
        <v>5994</v>
      </c>
      <c r="B2289" s="29"/>
      <c r="C2289" s="29"/>
      <c r="D2289" s="29">
        <v>171.18</v>
      </c>
      <c r="E2289" s="29">
        <v>1</v>
      </c>
      <c r="F2289" s="29">
        <v>171.18</v>
      </c>
      <c r="G2289" s="29">
        <v>1</v>
      </c>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c r="DY2289"/>
      <c r="DZ2289"/>
      <c r="EA2289"/>
      <c r="EB2289"/>
      <c r="EC2289"/>
      <c r="ED2289"/>
      <c r="EE2289"/>
      <c r="EF2289"/>
      <c r="EG2289"/>
      <c r="EH2289"/>
      <c r="EI2289"/>
      <c r="EJ2289"/>
      <c r="EK2289"/>
      <c r="EL2289"/>
      <c r="EM2289"/>
      <c r="EN2289"/>
      <c r="EO2289"/>
      <c r="EP2289"/>
      <c r="EQ2289"/>
      <c r="ER2289"/>
      <c r="ES2289"/>
      <c r="ET2289"/>
      <c r="EU2289"/>
      <c r="EV2289"/>
      <c r="EW2289"/>
      <c r="EX2289"/>
      <c r="EY2289"/>
      <c r="EZ2289"/>
      <c r="FA2289"/>
      <c r="FB2289"/>
      <c r="FC2289"/>
      <c r="FD2289"/>
      <c r="FE2289"/>
      <c r="FF2289"/>
      <c r="FG2289"/>
      <c r="FH2289"/>
      <c r="FI2289"/>
      <c r="FJ2289"/>
      <c r="FK2289"/>
      <c r="FL2289"/>
      <c r="FM2289"/>
      <c r="FN2289"/>
      <c r="FO2289"/>
      <c r="FP2289"/>
      <c r="FQ2289"/>
      <c r="FR2289"/>
      <c r="FS2289"/>
      <c r="FT2289"/>
      <c r="FU2289"/>
      <c r="FV2289"/>
      <c r="FW2289"/>
      <c r="FX2289"/>
      <c r="FY2289"/>
      <c r="FZ2289"/>
      <c r="GA2289"/>
      <c r="GB2289"/>
      <c r="GC2289"/>
      <c r="GD2289"/>
      <c r="GE2289"/>
      <c r="GF2289"/>
      <c r="GG2289"/>
    </row>
    <row r="2290" spans="1:189" x14ac:dyDescent="0.3">
      <c r="A2290" s="18" t="s">
        <v>5950</v>
      </c>
      <c r="B2290" s="29"/>
      <c r="C2290" s="29"/>
      <c r="D2290" s="29">
        <v>171.18</v>
      </c>
      <c r="E2290" s="29">
        <v>1</v>
      </c>
      <c r="F2290" s="29">
        <v>171.18</v>
      </c>
      <c r="G2290" s="29">
        <v>1</v>
      </c>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c r="DY2290"/>
      <c r="DZ2290"/>
      <c r="EA2290"/>
      <c r="EB2290"/>
      <c r="EC2290"/>
      <c r="ED2290"/>
      <c r="EE2290"/>
      <c r="EF2290"/>
      <c r="EG2290"/>
      <c r="EH2290"/>
      <c r="EI2290"/>
      <c r="EJ2290"/>
      <c r="EK2290"/>
      <c r="EL2290"/>
      <c r="EM2290"/>
      <c r="EN2290"/>
      <c r="EO2290"/>
      <c r="EP2290"/>
      <c r="EQ2290"/>
      <c r="ER2290"/>
      <c r="ES2290"/>
      <c r="ET2290"/>
      <c r="EU2290"/>
      <c r="EV2290"/>
      <c r="EW2290"/>
      <c r="EX2290"/>
      <c r="EY2290"/>
      <c r="EZ2290"/>
      <c r="FA2290"/>
      <c r="FB2290"/>
      <c r="FC2290"/>
      <c r="FD2290"/>
      <c r="FE2290"/>
      <c r="FF2290"/>
      <c r="FG2290"/>
      <c r="FH2290"/>
      <c r="FI2290"/>
      <c r="FJ2290"/>
      <c r="FK2290"/>
      <c r="FL2290"/>
      <c r="FM2290"/>
      <c r="FN2290"/>
      <c r="FO2290"/>
      <c r="FP2290"/>
      <c r="FQ2290"/>
      <c r="FR2290"/>
      <c r="FS2290"/>
      <c r="FT2290"/>
      <c r="FU2290"/>
      <c r="FV2290"/>
      <c r="FW2290"/>
      <c r="FX2290"/>
      <c r="FY2290"/>
      <c r="FZ2290"/>
      <c r="GA2290"/>
      <c r="GB2290"/>
      <c r="GC2290"/>
      <c r="GD2290"/>
      <c r="GE2290"/>
      <c r="GF2290"/>
      <c r="GG2290"/>
    </row>
    <row r="2291" spans="1:189" x14ac:dyDescent="0.3">
      <c r="A2291" s="18" t="s">
        <v>6669</v>
      </c>
      <c r="B2291" s="29">
        <v>169.05</v>
      </c>
      <c r="C2291" s="29">
        <v>1</v>
      </c>
      <c r="D2291" s="29"/>
      <c r="E2291" s="29"/>
      <c r="F2291" s="29">
        <v>169.05</v>
      </c>
      <c r="G2291" s="29">
        <v>1</v>
      </c>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c r="DY2291"/>
      <c r="DZ2291"/>
      <c r="EA2291"/>
      <c r="EB2291"/>
      <c r="EC2291"/>
      <c r="ED2291"/>
      <c r="EE2291"/>
      <c r="EF2291"/>
      <c r="EG2291"/>
      <c r="EH2291"/>
      <c r="EI2291"/>
      <c r="EJ2291"/>
      <c r="EK2291"/>
      <c r="EL2291"/>
      <c r="EM2291"/>
      <c r="EN2291"/>
      <c r="EO2291"/>
      <c r="EP2291"/>
      <c r="EQ2291"/>
      <c r="ER2291"/>
      <c r="ES2291"/>
      <c r="ET2291"/>
      <c r="EU2291"/>
      <c r="EV2291"/>
      <c r="EW2291"/>
      <c r="EX2291"/>
      <c r="EY2291"/>
      <c r="EZ2291"/>
      <c r="FA2291"/>
      <c r="FB2291"/>
      <c r="FC2291"/>
      <c r="FD2291"/>
      <c r="FE2291"/>
      <c r="FF2291"/>
      <c r="FG2291"/>
      <c r="FH2291"/>
      <c r="FI2291"/>
      <c r="FJ2291"/>
      <c r="FK2291"/>
      <c r="FL2291"/>
      <c r="FM2291"/>
      <c r="FN2291"/>
      <c r="FO2291"/>
      <c r="FP2291"/>
      <c r="FQ2291"/>
      <c r="FR2291"/>
      <c r="FS2291"/>
      <c r="FT2291"/>
      <c r="FU2291"/>
      <c r="FV2291"/>
      <c r="FW2291"/>
      <c r="FX2291"/>
      <c r="FY2291"/>
      <c r="FZ2291"/>
      <c r="GA2291"/>
      <c r="GB2291"/>
      <c r="GC2291"/>
      <c r="GD2291"/>
      <c r="GE2291"/>
      <c r="GF2291"/>
      <c r="GG2291"/>
    </row>
    <row r="2292" spans="1:189" x14ac:dyDescent="0.3">
      <c r="A2292" s="18" t="s">
        <v>672</v>
      </c>
      <c r="B2292" s="29">
        <v>169.05</v>
      </c>
      <c r="C2292" s="29">
        <v>1</v>
      </c>
      <c r="D2292" s="29"/>
      <c r="E2292" s="29"/>
      <c r="F2292" s="29">
        <v>169.05</v>
      </c>
      <c r="G2292" s="29">
        <v>1</v>
      </c>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c r="DY2292"/>
      <c r="DZ2292"/>
      <c r="EA2292"/>
      <c r="EB2292"/>
      <c r="EC2292"/>
      <c r="ED2292"/>
      <c r="EE2292"/>
      <c r="EF2292"/>
      <c r="EG2292"/>
      <c r="EH2292"/>
      <c r="EI2292"/>
      <c r="EJ2292"/>
      <c r="EK2292"/>
      <c r="EL2292"/>
      <c r="EM2292"/>
      <c r="EN2292"/>
      <c r="EO2292"/>
      <c r="EP2292"/>
      <c r="EQ2292"/>
      <c r="ER2292"/>
      <c r="ES2292"/>
      <c r="ET2292"/>
      <c r="EU2292"/>
      <c r="EV2292"/>
      <c r="EW2292"/>
      <c r="EX2292"/>
      <c r="EY2292"/>
      <c r="EZ2292"/>
      <c r="FA2292"/>
      <c r="FB2292"/>
      <c r="FC2292"/>
      <c r="FD2292"/>
      <c r="FE2292"/>
      <c r="FF2292"/>
      <c r="FG2292"/>
      <c r="FH2292"/>
      <c r="FI2292"/>
      <c r="FJ2292"/>
      <c r="FK2292"/>
      <c r="FL2292"/>
      <c r="FM2292"/>
      <c r="FN2292"/>
      <c r="FO2292"/>
      <c r="FP2292"/>
      <c r="FQ2292"/>
      <c r="FR2292"/>
      <c r="FS2292"/>
      <c r="FT2292"/>
      <c r="FU2292"/>
      <c r="FV2292"/>
      <c r="FW2292"/>
      <c r="FX2292"/>
      <c r="FY2292"/>
      <c r="FZ2292"/>
      <c r="GA2292"/>
      <c r="GB2292"/>
      <c r="GC2292"/>
      <c r="GD2292"/>
      <c r="GE2292"/>
      <c r="GF2292"/>
      <c r="GG2292"/>
    </row>
    <row r="2293" spans="1:189" x14ac:dyDescent="0.3">
      <c r="A2293" s="18" t="s">
        <v>766</v>
      </c>
      <c r="B2293" s="29">
        <v>169.05</v>
      </c>
      <c r="C2293" s="29">
        <v>1</v>
      </c>
      <c r="D2293" s="29"/>
      <c r="E2293" s="29"/>
      <c r="F2293" s="29">
        <v>169.05</v>
      </c>
      <c r="G2293" s="29">
        <v>1</v>
      </c>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c r="DY2293"/>
      <c r="DZ2293"/>
      <c r="EA2293"/>
      <c r="EB2293"/>
      <c r="EC2293"/>
      <c r="ED2293"/>
      <c r="EE2293"/>
      <c r="EF2293"/>
      <c r="EG2293"/>
      <c r="EH2293"/>
      <c r="EI2293"/>
      <c r="EJ2293"/>
      <c r="EK2293"/>
      <c r="EL2293"/>
      <c r="EM2293"/>
      <c r="EN2293"/>
      <c r="EO2293"/>
      <c r="EP2293"/>
      <c r="EQ2293"/>
      <c r="ER2293"/>
      <c r="ES2293"/>
      <c r="ET2293"/>
      <c r="EU2293"/>
      <c r="EV2293"/>
      <c r="EW2293"/>
      <c r="EX2293"/>
      <c r="EY2293"/>
      <c r="EZ2293"/>
      <c r="FA2293"/>
      <c r="FB2293"/>
      <c r="FC2293"/>
      <c r="FD2293"/>
      <c r="FE2293"/>
      <c r="FF2293"/>
      <c r="FG2293"/>
      <c r="FH2293"/>
      <c r="FI2293"/>
      <c r="FJ2293"/>
      <c r="FK2293"/>
      <c r="FL2293"/>
      <c r="FM2293"/>
      <c r="FN2293"/>
      <c r="FO2293"/>
      <c r="FP2293"/>
      <c r="FQ2293"/>
      <c r="FR2293"/>
      <c r="FS2293"/>
      <c r="FT2293"/>
      <c r="FU2293"/>
      <c r="FV2293"/>
      <c r="FW2293"/>
      <c r="FX2293"/>
      <c r="FY2293"/>
      <c r="FZ2293"/>
      <c r="GA2293"/>
      <c r="GB2293"/>
      <c r="GC2293"/>
      <c r="GD2293"/>
      <c r="GE2293"/>
      <c r="GF2293"/>
      <c r="GG2293"/>
    </row>
    <row r="2294" spans="1:189" x14ac:dyDescent="0.3">
      <c r="A2294" s="18" t="s">
        <v>624</v>
      </c>
      <c r="B2294" s="29">
        <v>169.05</v>
      </c>
      <c r="C2294" s="29">
        <v>1</v>
      </c>
      <c r="D2294" s="29"/>
      <c r="E2294" s="29"/>
      <c r="F2294" s="29">
        <v>169.05</v>
      </c>
      <c r="G2294" s="29">
        <v>1</v>
      </c>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c r="DY2294"/>
      <c r="DZ2294"/>
      <c r="EA2294"/>
      <c r="EB2294"/>
      <c r="EC2294"/>
      <c r="ED2294"/>
      <c r="EE2294"/>
      <c r="EF2294"/>
      <c r="EG2294"/>
      <c r="EH2294"/>
      <c r="EI2294"/>
      <c r="EJ2294"/>
      <c r="EK2294"/>
      <c r="EL2294"/>
      <c r="EM2294"/>
      <c r="EN2294"/>
      <c r="EO2294"/>
      <c r="EP2294"/>
      <c r="EQ2294"/>
      <c r="ER2294"/>
      <c r="ES2294"/>
      <c r="ET2294"/>
      <c r="EU2294"/>
      <c r="EV2294"/>
      <c r="EW2294"/>
      <c r="EX2294"/>
      <c r="EY2294"/>
      <c r="EZ2294"/>
      <c r="FA2294"/>
      <c r="FB2294"/>
      <c r="FC2294"/>
      <c r="FD2294"/>
      <c r="FE2294"/>
      <c r="FF2294"/>
      <c r="FG2294"/>
      <c r="FH2294"/>
      <c r="FI2294"/>
      <c r="FJ2294"/>
      <c r="FK2294"/>
      <c r="FL2294"/>
      <c r="FM2294"/>
      <c r="FN2294"/>
      <c r="FO2294"/>
      <c r="FP2294"/>
      <c r="FQ2294"/>
      <c r="FR2294"/>
      <c r="FS2294"/>
      <c r="FT2294"/>
      <c r="FU2294"/>
      <c r="FV2294"/>
      <c r="FW2294"/>
      <c r="FX2294"/>
      <c r="FY2294"/>
      <c r="FZ2294"/>
      <c r="GA2294"/>
      <c r="GB2294"/>
      <c r="GC2294"/>
      <c r="GD2294"/>
      <c r="GE2294"/>
      <c r="GF2294"/>
      <c r="GG2294"/>
    </row>
    <row r="2295" spans="1:189" x14ac:dyDescent="0.3">
      <c r="A2295" s="18" t="s">
        <v>843</v>
      </c>
      <c r="B2295" s="29">
        <v>169.05</v>
      </c>
      <c r="C2295" s="29">
        <v>1</v>
      </c>
      <c r="D2295" s="29"/>
      <c r="E2295" s="29"/>
      <c r="F2295" s="29">
        <v>169.05</v>
      </c>
      <c r="G2295" s="29">
        <v>1</v>
      </c>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c r="DY2295"/>
      <c r="DZ2295"/>
      <c r="EA2295"/>
      <c r="EB2295"/>
      <c r="EC2295"/>
      <c r="ED2295"/>
      <c r="EE2295"/>
      <c r="EF2295"/>
      <c r="EG2295"/>
      <c r="EH2295"/>
      <c r="EI2295"/>
      <c r="EJ2295"/>
      <c r="EK2295"/>
      <c r="EL2295"/>
      <c r="EM2295"/>
      <c r="EN2295"/>
      <c r="EO2295"/>
      <c r="EP2295"/>
      <c r="EQ2295"/>
      <c r="ER2295"/>
      <c r="ES2295"/>
      <c r="ET2295"/>
      <c r="EU2295"/>
      <c r="EV2295"/>
      <c r="EW2295"/>
      <c r="EX2295"/>
      <c r="EY2295"/>
      <c r="EZ2295"/>
      <c r="FA2295"/>
      <c r="FB2295"/>
      <c r="FC2295"/>
      <c r="FD2295"/>
      <c r="FE2295"/>
      <c r="FF2295"/>
      <c r="FG2295"/>
      <c r="FH2295"/>
      <c r="FI2295"/>
      <c r="FJ2295"/>
      <c r="FK2295"/>
      <c r="FL2295"/>
      <c r="FM2295"/>
      <c r="FN2295"/>
      <c r="FO2295"/>
      <c r="FP2295"/>
      <c r="FQ2295"/>
      <c r="FR2295"/>
      <c r="FS2295"/>
      <c r="FT2295"/>
      <c r="FU2295"/>
      <c r="FV2295"/>
      <c r="FW2295"/>
      <c r="FX2295"/>
      <c r="FY2295"/>
      <c r="FZ2295"/>
      <c r="GA2295"/>
      <c r="GB2295"/>
      <c r="GC2295"/>
      <c r="GD2295"/>
      <c r="GE2295"/>
      <c r="GF2295"/>
      <c r="GG2295"/>
    </row>
    <row r="2296" spans="1:189" x14ac:dyDescent="0.3">
      <c r="A2296" s="18" t="s">
        <v>6673</v>
      </c>
      <c r="B2296" s="29">
        <v>169.05</v>
      </c>
      <c r="C2296" s="29">
        <v>1</v>
      </c>
      <c r="D2296" s="29"/>
      <c r="E2296" s="29"/>
      <c r="F2296" s="29">
        <v>169.05</v>
      </c>
      <c r="G2296" s="29">
        <v>1</v>
      </c>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c r="DY2296"/>
      <c r="DZ2296"/>
      <c r="EA2296"/>
      <c r="EB2296"/>
      <c r="EC2296"/>
      <c r="ED2296"/>
      <c r="EE2296"/>
      <c r="EF2296"/>
      <c r="EG2296"/>
      <c r="EH2296"/>
      <c r="EI2296"/>
      <c r="EJ2296"/>
      <c r="EK2296"/>
      <c r="EL2296"/>
      <c r="EM2296"/>
      <c r="EN2296"/>
      <c r="EO2296"/>
      <c r="EP2296"/>
      <c r="EQ2296"/>
      <c r="ER2296"/>
      <c r="ES2296"/>
      <c r="ET2296"/>
      <c r="EU2296"/>
      <c r="EV2296"/>
      <c r="EW2296"/>
      <c r="EX2296"/>
      <c r="EY2296"/>
      <c r="EZ2296"/>
      <c r="FA2296"/>
      <c r="FB2296"/>
      <c r="FC2296"/>
      <c r="FD2296"/>
      <c r="FE2296"/>
      <c r="FF2296"/>
      <c r="FG2296"/>
      <c r="FH2296"/>
      <c r="FI2296"/>
      <c r="FJ2296"/>
      <c r="FK2296"/>
      <c r="FL2296"/>
      <c r="FM2296"/>
      <c r="FN2296"/>
      <c r="FO2296"/>
      <c r="FP2296"/>
      <c r="FQ2296"/>
      <c r="FR2296"/>
      <c r="FS2296"/>
      <c r="FT2296"/>
      <c r="FU2296"/>
      <c r="FV2296"/>
      <c r="FW2296"/>
      <c r="FX2296"/>
      <c r="FY2296"/>
      <c r="FZ2296"/>
      <c r="GA2296"/>
      <c r="GB2296"/>
      <c r="GC2296"/>
      <c r="GD2296"/>
      <c r="GE2296"/>
      <c r="GF2296"/>
      <c r="GG2296"/>
    </row>
    <row r="2297" spans="1:189" x14ac:dyDescent="0.3">
      <c r="A2297" s="18" t="s">
        <v>877</v>
      </c>
      <c r="B2297" s="29">
        <v>169.05</v>
      </c>
      <c r="C2297" s="29">
        <v>1</v>
      </c>
      <c r="D2297" s="29"/>
      <c r="E2297" s="29"/>
      <c r="F2297" s="29">
        <v>169.05</v>
      </c>
      <c r="G2297" s="29">
        <v>1</v>
      </c>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c r="DY2297"/>
      <c r="DZ2297"/>
      <c r="EA2297"/>
      <c r="EB2297"/>
      <c r="EC2297"/>
      <c r="ED2297"/>
      <c r="EE2297"/>
      <c r="EF2297"/>
      <c r="EG2297"/>
      <c r="EH2297"/>
      <c r="EI2297"/>
      <c r="EJ2297"/>
      <c r="EK2297"/>
      <c r="EL2297"/>
      <c r="EM2297"/>
      <c r="EN2297"/>
      <c r="EO2297"/>
      <c r="EP2297"/>
      <c r="EQ2297"/>
      <c r="ER2297"/>
      <c r="ES2297"/>
      <c r="ET2297"/>
      <c r="EU2297"/>
      <c r="EV2297"/>
      <c r="EW2297"/>
      <c r="EX2297"/>
      <c r="EY2297"/>
      <c r="EZ2297"/>
      <c r="FA2297"/>
      <c r="FB2297"/>
      <c r="FC2297"/>
      <c r="FD2297"/>
      <c r="FE2297"/>
      <c r="FF2297"/>
      <c r="FG2297"/>
      <c r="FH2297"/>
      <c r="FI2297"/>
      <c r="FJ2297"/>
      <c r="FK2297"/>
      <c r="FL2297"/>
      <c r="FM2297"/>
      <c r="FN2297"/>
      <c r="FO2297"/>
      <c r="FP2297"/>
      <c r="FQ2297"/>
      <c r="FR2297"/>
      <c r="FS2297"/>
      <c r="FT2297"/>
      <c r="FU2297"/>
      <c r="FV2297"/>
      <c r="FW2297"/>
      <c r="FX2297"/>
      <c r="FY2297"/>
      <c r="FZ2297"/>
      <c r="GA2297"/>
      <c r="GB2297"/>
      <c r="GC2297"/>
      <c r="GD2297"/>
      <c r="GE2297"/>
      <c r="GF2297"/>
      <c r="GG2297"/>
    </row>
    <row r="2298" spans="1:189" x14ac:dyDescent="0.3">
      <c r="A2298" s="18" t="s">
        <v>879</v>
      </c>
      <c r="B2298" s="29">
        <v>169.05</v>
      </c>
      <c r="C2298" s="29">
        <v>1</v>
      </c>
      <c r="D2298" s="29"/>
      <c r="E2298" s="29"/>
      <c r="F2298" s="29">
        <v>169.05</v>
      </c>
      <c r="G2298" s="29">
        <v>1</v>
      </c>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c r="DY2298"/>
      <c r="DZ2298"/>
      <c r="EA2298"/>
      <c r="EB2298"/>
      <c r="EC2298"/>
      <c r="ED2298"/>
      <c r="EE2298"/>
      <c r="EF2298"/>
      <c r="EG2298"/>
      <c r="EH2298"/>
      <c r="EI2298"/>
      <c r="EJ2298"/>
      <c r="EK2298"/>
      <c r="EL2298"/>
      <c r="EM2298"/>
      <c r="EN2298"/>
      <c r="EO2298"/>
      <c r="EP2298"/>
      <c r="EQ2298"/>
      <c r="ER2298"/>
      <c r="ES2298"/>
      <c r="ET2298"/>
      <c r="EU2298"/>
      <c r="EV2298"/>
      <c r="EW2298"/>
      <c r="EX2298"/>
      <c r="EY2298"/>
      <c r="EZ2298"/>
      <c r="FA2298"/>
      <c r="FB2298"/>
      <c r="FC2298"/>
      <c r="FD2298"/>
      <c r="FE2298"/>
      <c r="FF2298"/>
      <c r="FG2298"/>
      <c r="FH2298"/>
      <c r="FI2298"/>
      <c r="FJ2298"/>
      <c r="FK2298"/>
      <c r="FL2298"/>
      <c r="FM2298"/>
      <c r="FN2298"/>
      <c r="FO2298"/>
      <c r="FP2298"/>
      <c r="FQ2298"/>
      <c r="FR2298"/>
      <c r="FS2298"/>
      <c r="FT2298"/>
      <c r="FU2298"/>
      <c r="FV2298"/>
      <c r="FW2298"/>
      <c r="FX2298"/>
      <c r="FY2298"/>
      <c r="FZ2298"/>
      <c r="GA2298"/>
      <c r="GB2298"/>
      <c r="GC2298"/>
      <c r="GD2298"/>
      <c r="GE2298"/>
      <c r="GF2298"/>
      <c r="GG2298"/>
    </row>
    <row r="2299" spans="1:189" x14ac:dyDescent="0.3">
      <c r="A2299" s="18" t="s">
        <v>911</v>
      </c>
      <c r="B2299" s="29">
        <v>169.05</v>
      </c>
      <c r="C2299" s="29">
        <v>1</v>
      </c>
      <c r="D2299" s="29"/>
      <c r="E2299" s="29"/>
      <c r="F2299" s="29">
        <v>169.05</v>
      </c>
      <c r="G2299" s="29">
        <v>1</v>
      </c>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c r="DY2299"/>
      <c r="DZ2299"/>
      <c r="EA2299"/>
      <c r="EB2299"/>
      <c r="EC2299"/>
      <c r="ED2299"/>
      <c r="EE2299"/>
      <c r="EF2299"/>
      <c r="EG2299"/>
      <c r="EH2299"/>
      <c r="EI2299"/>
      <c r="EJ2299"/>
      <c r="EK2299"/>
      <c r="EL2299"/>
      <c r="EM2299"/>
      <c r="EN2299"/>
      <c r="EO2299"/>
      <c r="EP2299"/>
      <c r="EQ2299"/>
      <c r="ER2299"/>
      <c r="ES2299"/>
      <c r="ET2299"/>
      <c r="EU2299"/>
      <c r="EV2299"/>
      <c r="EW2299"/>
      <c r="EX2299"/>
      <c r="EY2299"/>
      <c r="EZ2299"/>
      <c r="FA2299"/>
      <c r="FB2299"/>
      <c r="FC2299"/>
      <c r="FD2299"/>
      <c r="FE2299"/>
      <c r="FF2299"/>
      <c r="FG2299"/>
      <c r="FH2299"/>
      <c r="FI2299"/>
      <c r="FJ2299"/>
      <c r="FK2299"/>
      <c r="FL2299"/>
      <c r="FM2299"/>
      <c r="FN2299"/>
      <c r="FO2299"/>
      <c r="FP2299"/>
      <c r="FQ2299"/>
      <c r="FR2299"/>
      <c r="FS2299"/>
      <c r="FT2299"/>
      <c r="FU2299"/>
      <c r="FV2299"/>
      <c r="FW2299"/>
      <c r="FX2299"/>
      <c r="FY2299"/>
      <c r="FZ2299"/>
      <c r="GA2299"/>
      <c r="GB2299"/>
      <c r="GC2299"/>
      <c r="GD2299"/>
      <c r="GE2299"/>
      <c r="GF2299"/>
      <c r="GG2299"/>
    </row>
    <row r="2300" spans="1:189" x14ac:dyDescent="0.3">
      <c r="A2300" s="18" t="s">
        <v>1246</v>
      </c>
      <c r="B2300" s="29">
        <v>169.05</v>
      </c>
      <c r="C2300" s="29">
        <v>1</v>
      </c>
      <c r="D2300" s="29"/>
      <c r="E2300" s="29"/>
      <c r="F2300" s="29">
        <v>169.05</v>
      </c>
      <c r="G2300" s="29">
        <v>1</v>
      </c>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c r="DY2300"/>
      <c r="DZ2300"/>
      <c r="EA2300"/>
      <c r="EB2300"/>
      <c r="EC2300"/>
      <c r="ED2300"/>
      <c r="EE2300"/>
      <c r="EF2300"/>
      <c r="EG2300"/>
      <c r="EH2300"/>
      <c r="EI2300"/>
      <c r="EJ2300"/>
      <c r="EK2300"/>
      <c r="EL2300"/>
      <c r="EM2300"/>
      <c r="EN2300"/>
      <c r="EO2300"/>
      <c r="EP2300"/>
      <c r="EQ2300"/>
      <c r="ER2300"/>
      <c r="ES2300"/>
      <c r="ET2300"/>
      <c r="EU2300"/>
      <c r="EV2300"/>
      <c r="EW2300"/>
      <c r="EX2300"/>
      <c r="EY2300"/>
      <c r="EZ2300"/>
      <c r="FA2300"/>
      <c r="FB2300"/>
      <c r="FC2300"/>
      <c r="FD2300"/>
      <c r="FE2300"/>
      <c r="FF2300"/>
      <c r="FG2300"/>
      <c r="FH2300"/>
      <c r="FI2300"/>
      <c r="FJ2300"/>
      <c r="FK2300"/>
      <c r="FL2300"/>
      <c r="FM2300"/>
      <c r="FN2300"/>
      <c r="FO2300"/>
      <c r="FP2300"/>
      <c r="FQ2300"/>
      <c r="FR2300"/>
      <c r="FS2300"/>
      <c r="FT2300"/>
      <c r="FU2300"/>
      <c r="FV2300"/>
      <c r="FW2300"/>
      <c r="FX2300"/>
      <c r="FY2300"/>
      <c r="FZ2300"/>
      <c r="GA2300"/>
      <c r="GB2300"/>
      <c r="GC2300"/>
      <c r="GD2300"/>
      <c r="GE2300"/>
      <c r="GF2300"/>
      <c r="GG2300"/>
    </row>
    <row r="2301" spans="1:189" x14ac:dyDescent="0.3">
      <c r="A2301" s="18" t="s">
        <v>338</v>
      </c>
      <c r="B2301" s="29"/>
      <c r="C2301" s="29"/>
      <c r="D2301" s="29">
        <v>169.05</v>
      </c>
      <c r="E2301" s="29">
        <v>1</v>
      </c>
      <c r="F2301" s="29">
        <v>169.05</v>
      </c>
      <c r="G2301" s="29">
        <v>1</v>
      </c>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c r="DY2301"/>
      <c r="DZ2301"/>
      <c r="EA2301"/>
      <c r="EB2301"/>
      <c r="EC2301"/>
      <c r="ED2301"/>
      <c r="EE2301"/>
      <c r="EF2301"/>
      <c r="EG2301"/>
      <c r="EH2301"/>
      <c r="EI2301"/>
      <c r="EJ2301"/>
      <c r="EK2301"/>
      <c r="EL2301"/>
      <c r="EM2301"/>
      <c r="EN2301"/>
      <c r="EO2301"/>
      <c r="EP2301"/>
      <c r="EQ2301"/>
      <c r="ER2301"/>
      <c r="ES2301"/>
      <c r="ET2301"/>
      <c r="EU2301"/>
      <c r="EV2301"/>
      <c r="EW2301"/>
      <c r="EX2301"/>
      <c r="EY2301"/>
      <c r="EZ2301"/>
      <c r="FA2301"/>
      <c r="FB2301"/>
      <c r="FC2301"/>
      <c r="FD2301"/>
      <c r="FE2301"/>
      <c r="FF2301"/>
      <c r="FG2301"/>
      <c r="FH2301"/>
      <c r="FI2301"/>
      <c r="FJ2301"/>
      <c r="FK2301"/>
      <c r="FL2301"/>
      <c r="FM2301"/>
      <c r="FN2301"/>
      <c r="FO2301"/>
      <c r="FP2301"/>
      <c r="FQ2301"/>
      <c r="FR2301"/>
      <c r="FS2301"/>
      <c r="FT2301"/>
      <c r="FU2301"/>
      <c r="FV2301"/>
      <c r="FW2301"/>
      <c r="FX2301"/>
      <c r="FY2301"/>
      <c r="FZ2301"/>
      <c r="GA2301"/>
      <c r="GB2301"/>
      <c r="GC2301"/>
      <c r="GD2301"/>
      <c r="GE2301"/>
      <c r="GF2301"/>
      <c r="GG2301"/>
    </row>
    <row r="2302" spans="1:189" x14ac:dyDescent="0.3">
      <c r="A2302" s="18" t="s">
        <v>385</v>
      </c>
      <c r="B2302" s="29"/>
      <c r="C2302" s="29"/>
      <c r="D2302" s="29">
        <v>169.05</v>
      </c>
      <c r="E2302" s="29">
        <v>1</v>
      </c>
      <c r="F2302" s="29">
        <v>169.05</v>
      </c>
      <c r="G2302" s="29">
        <v>1</v>
      </c>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c r="DY2302"/>
      <c r="DZ2302"/>
      <c r="EA2302"/>
      <c r="EB2302"/>
      <c r="EC2302"/>
      <c r="ED2302"/>
      <c r="EE2302"/>
      <c r="EF2302"/>
      <c r="EG2302"/>
      <c r="EH2302"/>
      <c r="EI2302"/>
      <c r="EJ2302"/>
      <c r="EK2302"/>
      <c r="EL2302"/>
      <c r="EM2302"/>
      <c r="EN2302"/>
      <c r="EO2302"/>
      <c r="EP2302"/>
      <c r="EQ2302"/>
      <c r="ER2302"/>
      <c r="ES2302"/>
      <c r="ET2302"/>
      <c r="EU2302"/>
      <c r="EV2302"/>
      <c r="EW2302"/>
      <c r="EX2302"/>
      <c r="EY2302"/>
      <c r="EZ2302"/>
      <c r="FA2302"/>
      <c r="FB2302"/>
      <c r="FC2302"/>
      <c r="FD2302"/>
      <c r="FE2302"/>
      <c r="FF2302"/>
      <c r="FG2302"/>
      <c r="FH2302"/>
      <c r="FI2302"/>
      <c r="FJ2302"/>
      <c r="FK2302"/>
      <c r="FL2302"/>
      <c r="FM2302"/>
      <c r="FN2302"/>
      <c r="FO2302"/>
      <c r="FP2302"/>
      <c r="FQ2302"/>
      <c r="FR2302"/>
      <c r="FS2302"/>
      <c r="FT2302"/>
      <c r="FU2302"/>
      <c r="FV2302"/>
      <c r="FW2302"/>
      <c r="FX2302"/>
      <c r="FY2302"/>
      <c r="FZ2302"/>
      <c r="GA2302"/>
      <c r="GB2302"/>
      <c r="GC2302"/>
      <c r="GD2302"/>
      <c r="GE2302"/>
      <c r="GF2302"/>
      <c r="GG2302"/>
    </row>
    <row r="2303" spans="1:189" x14ac:dyDescent="0.3">
      <c r="A2303" s="18" t="s">
        <v>606</v>
      </c>
      <c r="B2303" s="29">
        <v>169.05</v>
      </c>
      <c r="C2303" s="29">
        <v>1</v>
      </c>
      <c r="D2303" s="29"/>
      <c r="E2303" s="29"/>
      <c r="F2303" s="29">
        <v>169.05</v>
      </c>
      <c r="G2303" s="29">
        <v>1</v>
      </c>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c r="DY2303"/>
      <c r="DZ2303"/>
      <c r="EA2303"/>
      <c r="EB2303"/>
      <c r="EC2303"/>
      <c r="ED2303"/>
      <c r="EE2303"/>
      <c r="EF2303"/>
      <c r="EG2303"/>
      <c r="EH2303"/>
      <c r="EI2303"/>
      <c r="EJ2303"/>
      <c r="EK2303"/>
      <c r="EL2303"/>
      <c r="EM2303"/>
      <c r="EN2303"/>
      <c r="EO2303"/>
      <c r="EP2303"/>
      <c r="EQ2303"/>
      <c r="ER2303"/>
      <c r="ES2303"/>
      <c r="ET2303"/>
      <c r="EU2303"/>
      <c r="EV2303"/>
      <c r="EW2303"/>
      <c r="EX2303"/>
      <c r="EY2303"/>
      <c r="EZ2303"/>
      <c r="FA2303"/>
      <c r="FB2303"/>
      <c r="FC2303"/>
      <c r="FD2303"/>
      <c r="FE2303"/>
      <c r="FF2303"/>
      <c r="FG2303"/>
      <c r="FH2303"/>
      <c r="FI2303"/>
      <c r="FJ2303"/>
      <c r="FK2303"/>
      <c r="FL2303"/>
      <c r="FM2303"/>
      <c r="FN2303"/>
      <c r="FO2303"/>
      <c r="FP2303"/>
      <c r="FQ2303"/>
      <c r="FR2303"/>
      <c r="FS2303"/>
      <c r="FT2303"/>
      <c r="FU2303"/>
      <c r="FV2303"/>
      <c r="FW2303"/>
      <c r="FX2303"/>
      <c r="FY2303"/>
      <c r="FZ2303"/>
      <c r="GA2303"/>
      <c r="GB2303"/>
      <c r="GC2303"/>
      <c r="GD2303"/>
      <c r="GE2303"/>
      <c r="GF2303"/>
      <c r="GG2303"/>
    </row>
    <row r="2304" spans="1:189" x14ac:dyDescent="0.3">
      <c r="A2304" s="18" t="s">
        <v>541</v>
      </c>
      <c r="B2304" s="29">
        <v>169.05</v>
      </c>
      <c r="C2304" s="29">
        <v>1</v>
      </c>
      <c r="D2304" s="29"/>
      <c r="E2304" s="29"/>
      <c r="F2304" s="29">
        <v>169.05</v>
      </c>
      <c r="G2304" s="29">
        <v>1</v>
      </c>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c r="DY2304"/>
      <c r="DZ2304"/>
      <c r="EA2304"/>
      <c r="EB2304"/>
      <c r="EC2304"/>
      <c r="ED2304"/>
      <c r="EE2304"/>
      <c r="EF2304"/>
      <c r="EG2304"/>
      <c r="EH2304"/>
      <c r="EI2304"/>
      <c r="EJ2304"/>
      <c r="EK2304"/>
      <c r="EL2304"/>
      <c r="EM2304"/>
      <c r="EN2304"/>
      <c r="EO2304"/>
      <c r="EP2304"/>
      <c r="EQ2304"/>
      <c r="ER2304"/>
      <c r="ES2304"/>
      <c r="ET2304"/>
      <c r="EU2304"/>
      <c r="EV2304"/>
      <c r="EW2304"/>
      <c r="EX2304"/>
      <c r="EY2304"/>
      <c r="EZ2304"/>
      <c r="FA2304"/>
      <c r="FB2304"/>
      <c r="FC2304"/>
      <c r="FD2304"/>
      <c r="FE2304"/>
      <c r="FF2304"/>
      <c r="FG2304"/>
      <c r="FH2304"/>
      <c r="FI2304"/>
      <c r="FJ2304"/>
      <c r="FK2304"/>
      <c r="FL2304"/>
      <c r="FM2304"/>
      <c r="FN2304"/>
      <c r="FO2304"/>
      <c r="FP2304"/>
      <c r="FQ2304"/>
      <c r="FR2304"/>
      <c r="FS2304"/>
      <c r="FT2304"/>
      <c r="FU2304"/>
      <c r="FV2304"/>
      <c r="FW2304"/>
      <c r="FX2304"/>
      <c r="FY2304"/>
      <c r="FZ2304"/>
      <c r="GA2304"/>
      <c r="GB2304"/>
      <c r="GC2304"/>
      <c r="GD2304"/>
      <c r="GE2304"/>
      <c r="GF2304"/>
      <c r="GG2304"/>
    </row>
    <row r="2305" spans="1:189" x14ac:dyDescent="0.3">
      <c r="A2305" s="18" t="s">
        <v>583</v>
      </c>
      <c r="B2305" s="29">
        <v>169.05</v>
      </c>
      <c r="C2305" s="29">
        <v>1</v>
      </c>
      <c r="D2305" s="29"/>
      <c r="E2305" s="29"/>
      <c r="F2305" s="29">
        <v>169.05</v>
      </c>
      <c r="G2305" s="29">
        <v>1</v>
      </c>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c r="DY2305"/>
      <c r="DZ2305"/>
      <c r="EA2305"/>
      <c r="EB2305"/>
      <c r="EC2305"/>
      <c r="ED2305"/>
      <c r="EE2305"/>
      <c r="EF2305"/>
      <c r="EG2305"/>
      <c r="EH2305"/>
      <c r="EI2305"/>
      <c r="EJ2305"/>
      <c r="EK2305"/>
      <c r="EL2305"/>
      <c r="EM2305"/>
      <c r="EN2305"/>
      <c r="EO2305"/>
      <c r="EP2305"/>
      <c r="EQ2305"/>
      <c r="ER2305"/>
      <c r="ES2305"/>
      <c r="ET2305"/>
      <c r="EU2305"/>
      <c r="EV2305"/>
      <c r="EW2305"/>
      <c r="EX2305"/>
      <c r="EY2305"/>
      <c r="EZ2305"/>
      <c r="FA2305"/>
      <c r="FB2305"/>
      <c r="FC2305"/>
      <c r="FD2305"/>
      <c r="FE2305"/>
      <c r="FF2305"/>
      <c r="FG2305"/>
      <c r="FH2305"/>
      <c r="FI2305"/>
      <c r="FJ2305"/>
      <c r="FK2305"/>
      <c r="FL2305"/>
      <c r="FM2305"/>
      <c r="FN2305"/>
      <c r="FO2305"/>
      <c r="FP2305"/>
      <c r="FQ2305"/>
      <c r="FR2305"/>
      <c r="FS2305"/>
      <c r="FT2305"/>
      <c r="FU2305"/>
      <c r="FV2305"/>
      <c r="FW2305"/>
      <c r="FX2305"/>
      <c r="FY2305"/>
      <c r="FZ2305"/>
      <c r="GA2305"/>
      <c r="GB2305"/>
      <c r="GC2305"/>
      <c r="GD2305"/>
      <c r="GE2305"/>
      <c r="GF2305"/>
      <c r="GG2305"/>
    </row>
    <row r="2306" spans="1:189" x14ac:dyDescent="0.3">
      <c r="A2306" s="18" t="s">
        <v>573</v>
      </c>
      <c r="B2306" s="29">
        <v>169.05</v>
      </c>
      <c r="C2306" s="29">
        <v>1</v>
      </c>
      <c r="D2306" s="29"/>
      <c r="E2306" s="29"/>
      <c r="F2306" s="29">
        <v>169.05</v>
      </c>
      <c r="G2306" s="29">
        <v>1</v>
      </c>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c r="DY2306"/>
      <c r="DZ2306"/>
      <c r="EA2306"/>
      <c r="EB2306"/>
      <c r="EC2306"/>
      <c r="ED2306"/>
      <c r="EE2306"/>
      <c r="EF2306"/>
      <c r="EG2306"/>
      <c r="EH2306"/>
      <c r="EI2306"/>
      <c r="EJ2306"/>
      <c r="EK2306"/>
      <c r="EL2306"/>
      <c r="EM2306"/>
      <c r="EN2306"/>
      <c r="EO2306"/>
      <c r="EP2306"/>
      <c r="EQ2306"/>
      <c r="ER2306"/>
      <c r="ES2306"/>
      <c r="ET2306"/>
      <c r="EU2306"/>
      <c r="EV2306"/>
      <c r="EW2306"/>
      <c r="EX2306"/>
      <c r="EY2306"/>
      <c r="EZ2306"/>
      <c r="FA2306"/>
      <c r="FB2306"/>
      <c r="FC2306"/>
      <c r="FD2306"/>
      <c r="FE2306"/>
      <c r="FF2306"/>
      <c r="FG2306"/>
      <c r="FH2306"/>
      <c r="FI2306"/>
      <c r="FJ2306"/>
      <c r="FK2306"/>
      <c r="FL2306"/>
      <c r="FM2306"/>
      <c r="FN2306"/>
      <c r="FO2306"/>
      <c r="FP2306"/>
      <c r="FQ2306"/>
      <c r="FR2306"/>
      <c r="FS2306"/>
      <c r="FT2306"/>
      <c r="FU2306"/>
      <c r="FV2306"/>
      <c r="FW2306"/>
      <c r="FX2306"/>
      <c r="FY2306"/>
      <c r="FZ2306"/>
      <c r="GA2306"/>
      <c r="GB2306"/>
      <c r="GC2306"/>
      <c r="GD2306"/>
      <c r="GE2306"/>
      <c r="GF2306"/>
      <c r="GG2306"/>
    </row>
    <row r="2307" spans="1:189" x14ac:dyDescent="0.3">
      <c r="A2307" s="18" t="s">
        <v>543</v>
      </c>
      <c r="B2307" s="29">
        <v>169.05</v>
      </c>
      <c r="C2307" s="29">
        <v>1</v>
      </c>
      <c r="D2307" s="29"/>
      <c r="E2307" s="29"/>
      <c r="F2307" s="29">
        <v>169.05</v>
      </c>
      <c r="G2307" s="29">
        <v>1</v>
      </c>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c r="DY2307"/>
      <c r="DZ2307"/>
      <c r="EA2307"/>
      <c r="EB2307"/>
      <c r="EC2307"/>
      <c r="ED2307"/>
      <c r="EE2307"/>
      <c r="EF2307"/>
      <c r="EG2307"/>
      <c r="EH2307"/>
      <c r="EI2307"/>
      <c r="EJ2307"/>
      <c r="EK2307"/>
      <c r="EL2307"/>
      <c r="EM2307"/>
      <c r="EN2307"/>
      <c r="EO2307"/>
      <c r="EP2307"/>
      <c r="EQ2307"/>
      <c r="ER2307"/>
      <c r="ES2307"/>
      <c r="ET2307"/>
      <c r="EU2307"/>
      <c r="EV2307"/>
      <c r="EW2307"/>
      <c r="EX2307"/>
      <c r="EY2307"/>
      <c r="EZ2307"/>
      <c r="FA2307"/>
      <c r="FB2307"/>
      <c r="FC2307"/>
      <c r="FD2307"/>
      <c r="FE2307"/>
      <c r="FF2307"/>
      <c r="FG2307"/>
      <c r="FH2307"/>
      <c r="FI2307"/>
      <c r="FJ2307"/>
      <c r="FK2307"/>
      <c r="FL2307"/>
      <c r="FM2307"/>
      <c r="FN2307"/>
      <c r="FO2307"/>
      <c r="FP2307"/>
      <c r="FQ2307"/>
      <c r="FR2307"/>
      <c r="FS2307"/>
      <c r="FT2307"/>
      <c r="FU2307"/>
      <c r="FV2307"/>
      <c r="FW2307"/>
      <c r="FX2307"/>
      <c r="FY2307"/>
      <c r="FZ2307"/>
      <c r="GA2307"/>
      <c r="GB2307"/>
      <c r="GC2307"/>
      <c r="GD2307"/>
      <c r="GE2307"/>
      <c r="GF2307"/>
      <c r="GG2307"/>
    </row>
    <row r="2308" spans="1:189" x14ac:dyDescent="0.3">
      <c r="A2308" s="18" t="s">
        <v>545</v>
      </c>
      <c r="B2308" s="29">
        <v>169.05</v>
      </c>
      <c r="C2308" s="29">
        <v>1</v>
      </c>
      <c r="D2308" s="29"/>
      <c r="E2308" s="29"/>
      <c r="F2308" s="29">
        <v>169.05</v>
      </c>
      <c r="G2308" s="29">
        <v>1</v>
      </c>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c r="DY2308"/>
      <c r="DZ2308"/>
      <c r="EA2308"/>
      <c r="EB2308"/>
      <c r="EC2308"/>
      <c r="ED2308"/>
      <c r="EE2308"/>
      <c r="EF2308"/>
      <c r="EG2308"/>
      <c r="EH2308"/>
      <c r="EI2308"/>
      <c r="EJ2308"/>
      <c r="EK2308"/>
      <c r="EL2308"/>
      <c r="EM2308"/>
      <c r="EN2308"/>
      <c r="EO2308"/>
      <c r="EP2308"/>
      <c r="EQ2308"/>
      <c r="ER2308"/>
      <c r="ES2308"/>
      <c r="ET2308"/>
      <c r="EU2308"/>
      <c r="EV2308"/>
      <c r="EW2308"/>
      <c r="EX2308"/>
      <c r="EY2308"/>
      <c r="EZ2308"/>
      <c r="FA2308"/>
      <c r="FB2308"/>
      <c r="FC2308"/>
      <c r="FD2308"/>
      <c r="FE2308"/>
      <c r="FF2308"/>
      <c r="FG2308"/>
      <c r="FH2308"/>
      <c r="FI2308"/>
      <c r="FJ2308"/>
      <c r="FK2308"/>
      <c r="FL2308"/>
      <c r="FM2308"/>
      <c r="FN2308"/>
      <c r="FO2308"/>
      <c r="FP2308"/>
      <c r="FQ2308"/>
      <c r="FR2308"/>
      <c r="FS2308"/>
      <c r="FT2308"/>
      <c r="FU2308"/>
      <c r="FV2308"/>
      <c r="FW2308"/>
      <c r="FX2308"/>
      <c r="FY2308"/>
      <c r="FZ2308"/>
      <c r="GA2308"/>
      <c r="GB2308"/>
      <c r="GC2308"/>
      <c r="GD2308"/>
      <c r="GE2308"/>
      <c r="GF2308"/>
      <c r="GG2308"/>
    </row>
    <row r="2309" spans="1:189" x14ac:dyDescent="0.3">
      <c r="A2309" s="18" t="s">
        <v>571</v>
      </c>
      <c r="B2309" s="29">
        <v>169.05</v>
      </c>
      <c r="C2309" s="29">
        <v>1</v>
      </c>
      <c r="D2309" s="29"/>
      <c r="E2309" s="29"/>
      <c r="F2309" s="29">
        <v>169.05</v>
      </c>
      <c r="G2309" s="29">
        <v>1</v>
      </c>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c r="DY2309"/>
      <c r="DZ2309"/>
      <c r="EA2309"/>
      <c r="EB2309"/>
      <c r="EC2309"/>
      <c r="ED2309"/>
      <c r="EE2309"/>
      <c r="EF2309"/>
      <c r="EG2309"/>
      <c r="EH2309"/>
      <c r="EI2309"/>
      <c r="EJ2309"/>
      <c r="EK2309"/>
      <c r="EL2309"/>
      <c r="EM2309"/>
      <c r="EN2309"/>
      <c r="EO2309"/>
      <c r="EP2309"/>
      <c r="EQ2309"/>
      <c r="ER2309"/>
      <c r="ES2309"/>
      <c r="ET2309"/>
      <c r="EU2309"/>
      <c r="EV2309"/>
      <c r="EW2309"/>
      <c r="EX2309"/>
      <c r="EY2309"/>
      <c r="EZ2309"/>
      <c r="FA2309"/>
      <c r="FB2309"/>
      <c r="FC2309"/>
      <c r="FD2309"/>
      <c r="FE2309"/>
      <c r="FF2309"/>
      <c r="FG2309"/>
      <c r="FH2309"/>
      <c r="FI2309"/>
      <c r="FJ2309"/>
      <c r="FK2309"/>
      <c r="FL2309"/>
      <c r="FM2309"/>
      <c r="FN2309"/>
      <c r="FO2309"/>
      <c r="FP2309"/>
      <c r="FQ2309"/>
      <c r="FR2309"/>
      <c r="FS2309"/>
      <c r="FT2309"/>
      <c r="FU2309"/>
      <c r="FV2309"/>
      <c r="FW2309"/>
      <c r="FX2309"/>
      <c r="FY2309"/>
      <c r="FZ2309"/>
      <c r="GA2309"/>
      <c r="GB2309"/>
      <c r="GC2309"/>
      <c r="GD2309"/>
      <c r="GE2309"/>
      <c r="GF2309"/>
      <c r="GG2309"/>
    </row>
    <row r="2310" spans="1:189" x14ac:dyDescent="0.3">
      <c r="A2310" s="18" t="s">
        <v>539</v>
      </c>
      <c r="B2310" s="29">
        <v>169.05</v>
      </c>
      <c r="C2310" s="29">
        <v>1</v>
      </c>
      <c r="D2310" s="29"/>
      <c r="E2310" s="29"/>
      <c r="F2310" s="29">
        <v>169.05</v>
      </c>
      <c r="G2310" s="29">
        <v>1</v>
      </c>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c r="DY2310"/>
      <c r="DZ2310"/>
      <c r="EA2310"/>
      <c r="EB2310"/>
      <c r="EC2310"/>
      <c r="ED2310"/>
      <c r="EE2310"/>
      <c r="EF2310"/>
      <c r="EG2310"/>
      <c r="EH2310"/>
      <c r="EI2310"/>
      <c r="EJ2310"/>
      <c r="EK2310"/>
      <c r="EL2310"/>
      <c r="EM2310"/>
      <c r="EN2310"/>
      <c r="EO2310"/>
      <c r="EP2310"/>
      <c r="EQ2310"/>
      <c r="ER2310"/>
      <c r="ES2310"/>
      <c r="ET2310"/>
      <c r="EU2310"/>
      <c r="EV2310"/>
      <c r="EW2310"/>
      <c r="EX2310"/>
      <c r="EY2310"/>
      <c r="EZ2310"/>
      <c r="FA2310"/>
      <c r="FB2310"/>
      <c r="FC2310"/>
      <c r="FD2310"/>
      <c r="FE2310"/>
      <c r="FF2310"/>
      <c r="FG2310"/>
      <c r="FH2310"/>
      <c r="FI2310"/>
      <c r="FJ2310"/>
      <c r="FK2310"/>
      <c r="FL2310"/>
      <c r="FM2310"/>
      <c r="FN2310"/>
      <c r="FO2310"/>
      <c r="FP2310"/>
      <c r="FQ2310"/>
      <c r="FR2310"/>
      <c r="FS2310"/>
      <c r="FT2310"/>
      <c r="FU2310"/>
      <c r="FV2310"/>
      <c r="FW2310"/>
      <c r="FX2310"/>
      <c r="FY2310"/>
      <c r="FZ2310"/>
      <c r="GA2310"/>
      <c r="GB2310"/>
      <c r="GC2310"/>
      <c r="GD2310"/>
      <c r="GE2310"/>
      <c r="GF2310"/>
      <c r="GG2310"/>
    </row>
    <row r="2311" spans="1:189" x14ac:dyDescent="0.3">
      <c r="A2311" s="18" t="s">
        <v>523</v>
      </c>
      <c r="B2311" s="29">
        <v>169.05</v>
      </c>
      <c r="C2311" s="29">
        <v>1</v>
      </c>
      <c r="D2311" s="29"/>
      <c r="E2311" s="29"/>
      <c r="F2311" s="29">
        <v>169.05</v>
      </c>
      <c r="G2311" s="29">
        <v>1</v>
      </c>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c r="DY2311"/>
      <c r="DZ2311"/>
      <c r="EA2311"/>
      <c r="EB2311"/>
      <c r="EC2311"/>
      <c r="ED2311"/>
      <c r="EE2311"/>
      <c r="EF2311"/>
      <c r="EG2311"/>
      <c r="EH2311"/>
      <c r="EI2311"/>
      <c r="EJ2311"/>
      <c r="EK2311"/>
      <c r="EL2311"/>
      <c r="EM2311"/>
      <c r="EN2311"/>
      <c r="EO2311"/>
      <c r="EP2311"/>
      <c r="EQ2311"/>
      <c r="ER2311"/>
      <c r="ES2311"/>
      <c r="ET2311"/>
      <c r="EU2311"/>
      <c r="EV2311"/>
      <c r="EW2311"/>
      <c r="EX2311"/>
      <c r="EY2311"/>
      <c r="EZ2311"/>
      <c r="FA2311"/>
      <c r="FB2311"/>
      <c r="FC2311"/>
      <c r="FD2311"/>
      <c r="FE2311"/>
      <c r="FF2311"/>
      <c r="FG2311"/>
      <c r="FH2311"/>
      <c r="FI2311"/>
      <c r="FJ2311"/>
      <c r="FK2311"/>
      <c r="FL2311"/>
      <c r="FM2311"/>
      <c r="FN2311"/>
      <c r="FO2311"/>
      <c r="FP2311"/>
      <c r="FQ2311"/>
      <c r="FR2311"/>
      <c r="FS2311"/>
      <c r="FT2311"/>
      <c r="FU2311"/>
      <c r="FV2311"/>
      <c r="FW2311"/>
      <c r="FX2311"/>
      <c r="FY2311"/>
      <c r="FZ2311"/>
      <c r="GA2311"/>
      <c r="GB2311"/>
      <c r="GC2311"/>
      <c r="GD2311"/>
      <c r="GE2311"/>
      <c r="GF2311"/>
      <c r="GG2311"/>
    </row>
    <row r="2312" spans="1:189" x14ac:dyDescent="0.3">
      <c r="A2312" s="18" t="s">
        <v>6579</v>
      </c>
      <c r="B2312" s="29">
        <v>169.05</v>
      </c>
      <c r="C2312" s="29">
        <v>1</v>
      </c>
      <c r="D2312" s="29"/>
      <c r="E2312" s="29"/>
      <c r="F2312" s="29">
        <v>169.05</v>
      </c>
      <c r="G2312" s="29">
        <v>1</v>
      </c>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c r="DY2312"/>
      <c r="DZ2312"/>
      <c r="EA2312"/>
      <c r="EB2312"/>
      <c r="EC2312"/>
      <c r="ED2312"/>
      <c r="EE2312"/>
      <c r="EF2312"/>
      <c r="EG2312"/>
      <c r="EH2312"/>
      <c r="EI2312"/>
      <c r="EJ2312"/>
      <c r="EK2312"/>
      <c r="EL2312"/>
      <c r="EM2312"/>
      <c r="EN2312"/>
      <c r="EO2312"/>
      <c r="EP2312"/>
      <c r="EQ2312"/>
      <c r="ER2312"/>
      <c r="ES2312"/>
      <c r="ET2312"/>
      <c r="EU2312"/>
      <c r="EV2312"/>
      <c r="EW2312"/>
      <c r="EX2312"/>
      <c r="EY2312"/>
      <c r="EZ2312"/>
      <c r="FA2312"/>
      <c r="FB2312"/>
      <c r="FC2312"/>
      <c r="FD2312"/>
      <c r="FE2312"/>
      <c r="FF2312"/>
      <c r="FG2312"/>
      <c r="FH2312"/>
      <c r="FI2312"/>
      <c r="FJ2312"/>
      <c r="FK2312"/>
      <c r="FL2312"/>
      <c r="FM2312"/>
      <c r="FN2312"/>
      <c r="FO2312"/>
      <c r="FP2312"/>
      <c r="FQ2312"/>
      <c r="FR2312"/>
      <c r="FS2312"/>
      <c r="FT2312"/>
      <c r="FU2312"/>
      <c r="FV2312"/>
      <c r="FW2312"/>
      <c r="FX2312"/>
      <c r="FY2312"/>
      <c r="FZ2312"/>
      <c r="GA2312"/>
      <c r="GB2312"/>
      <c r="GC2312"/>
      <c r="GD2312"/>
      <c r="GE2312"/>
      <c r="GF2312"/>
      <c r="GG2312"/>
    </row>
    <row r="2313" spans="1:189" x14ac:dyDescent="0.3">
      <c r="A2313" s="18" t="s">
        <v>171</v>
      </c>
      <c r="B2313" s="29"/>
      <c r="C2313" s="29"/>
      <c r="D2313" s="29">
        <v>169.05</v>
      </c>
      <c r="E2313" s="29">
        <v>1</v>
      </c>
      <c r="F2313" s="29">
        <v>169.05</v>
      </c>
      <c r="G2313" s="29">
        <v>1</v>
      </c>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c r="DY2313"/>
      <c r="DZ2313"/>
      <c r="EA2313"/>
      <c r="EB2313"/>
      <c r="EC2313"/>
      <c r="ED2313"/>
      <c r="EE2313"/>
      <c r="EF2313"/>
      <c r="EG2313"/>
      <c r="EH2313"/>
      <c r="EI2313"/>
      <c r="EJ2313"/>
      <c r="EK2313"/>
      <c r="EL2313"/>
      <c r="EM2313"/>
      <c r="EN2313"/>
      <c r="EO2313"/>
      <c r="EP2313"/>
      <c r="EQ2313"/>
      <c r="ER2313"/>
      <c r="ES2313"/>
      <c r="ET2313"/>
      <c r="EU2313"/>
      <c r="EV2313"/>
      <c r="EW2313"/>
      <c r="EX2313"/>
      <c r="EY2313"/>
      <c r="EZ2313"/>
      <c r="FA2313"/>
      <c r="FB2313"/>
      <c r="FC2313"/>
      <c r="FD2313"/>
      <c r="FE2313"/>
      <c r="FF2313"/>
      <c r="FG2313"/>
      <c r="FH2313"/>
      <c r="FI2313"/>
      <c r="FJ2313"/>
      <c r="FK2313"/>
      <c r="FL2313"/>
      <c r="FM2313"/>
      <c r="FN2313"/>
      <c r="FO2313"/>
      <c r="FP2313"/>
      <c r="FQ2313"/>
      <c r="FR2313"/>
      <c r="FS2313"/>
      <c r="FT2313"/>
      <c r="FU2313"/>
      <c r="FV2313"/>
      <c r="FW2313"/>
      <c r="FX2313"/>
      <c r="FY2313"/>
      <c r="FZ2313"/>
      <c r="GA2313"/>
      <c r="GB2313"/>
      <c r="GC2313"/>
      <c r="GD2313"/>
      <c r="GE2313"/>
      <c r="GF2313"/>
      <c r="GG2313"/>
    </row>
    <row r="2314" spans="1:189" x14ac:dyDescent="0.3">
      <c r="A2314" s="18" t="s">
        <v>283</v>
      </c>
      <c r="B2314" s="29"/>
      <c r="C2314" s="29"/>
      <c r="D2314" s="29">
        <v>169.05</v>
      </c>
      <c r="E2314" s="29">
        <v>1</v>
      </c>
      <c r="F2314" s="29">
        <v>169.05</v>
      </c>
      <c r="G2314" s="29">
        <v>1</v>
      </c>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c r="DY2314"/>
      <c r="DZ2314"/>
      <c r="EA2314"/>
      <c r="EB2314"/>
      <c r="EC2314"/>
      <c r="ED2314"/>
      <c r="EE2314"/>
      <c r="EF2314"/>
      <c r="EG2314"/>
      <c r="EH2314"/>
      <c r="EI2314"/>
      <c r="EJ2314"/>
      <c r="EK2314"/>
      <c r="EL2314"/>
      <c r="EM2314"/>
      <c r="EN2314"/>
      <c r="EO2314"/>
      <c r="EP2314"/>
      <c r="EQ2314"/>
      <c r="ER2314"/>
      <c r="ES2314"/>
      <c r="ET2314"/>
      <c r="EU2314"/>
      <c r="EV2314"/>
      <c r="EW2314"/>
      <c r="EX2314"/>
      <c r="EY2314"/>
      <c r="EZ2314"/>
      <c r="FA2314"/>
      <c r="FB2314"/>
      <c r="FC2314"/>
      <c r="FD2314"/>
      <c r="FE2314"/>
      <c r="FF2314"/>
      <c r="FG2314"/>
      <c r="FH2314"/>
      <c r="FI2314"/>
      <c r="FJ2314"/>
      <c r="FK2314"/>
      <c r="FL2314"/>
      <c r="FM2314"/>
      <c r="FN2314"/>
      <c r="FO2314"/>
      <c r="FP2314"/>
      <c r="FQ2314"/>
      <c r="FR2314"/>
      <c r="FS2314"/>
      <c r="FT2314"/>
      <c r="FU2314"/>
      <c r="FV2314"/>
      <c r="FW2314"/>
      <c r="FX2314"/>
      <c r="FY2314"/>
      <c r="FZ2314"/>
      <c r="GA2314"/>
      <c r="GB2314"/>
      <c r="GC2314"/>
      <c r="GD2314"/>
      <c r="GE2314"/>
      <c r="GF2314"/>
      <c r="GG2314"/>
    </row>
    <row r="2315" spans="1:189" x14ac:dyDescent="0.3">
      <c r="A2315" s="18" t="s">
        <v>277</v>
      </c>
      <c r="B2315" s="29"/>
      <c r="C2315" s="29"/>
      <c r="D2315" s="29">
        <v>169.05</v>
      </c>
      <c r="E2315" s="29">
        <v>1</v>
      </c>
      <c r="F2315" s="29">
        <v>169.05</v>
      </c>
      <c r="G2315" s="29">
        <v>1</v>
      </c>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c r="DY2315"/>
      <c r="DZ2315"/>
      <c r="EA2315"/>
      <c r="EB2315"/>
      <c r="EC2315"/>
      <c r="ED2315"/>
      <c r="EE2315"/>
      <c r="EF2315"/>
      <c r="EG2315"/>
      <c r="EH2315"/>
      <c r="EI2315"/>
      <c r="EJ2315"/>
      <c r="EK2315"/>
      <c r="EL2315"/>
      <c r="EM2315"/>
      <c r="EN2315"/>
      <c r="EO2315"/>
      <c r="EP2315"/>
      <c r="EQ2315"/>
      <c r="ER2315"/>
      <c r="ES2315"/>
      <c r="ET2315"/>
      <c r="EU2315"/>
      <c r="EV2315"/>
      <c r="EW2315"/>
      <c r="EX2315"/>
      <c r="EY2315"/>
      <c r="EZ2315"/>
      <c r="FA2315"/>
      <c r="FB2315"/>
      <c r="FC2315"/>
      <c r="FD2315"/>
      <c r="FE2315"/>
      <c r="FF2315"/>
      <c r="FG2315"/>
      <c r="FH2315"/>
      <c r="FI2315"/>
      <c r="FJ2315"/>
      <c r="FK2315"/>
      <c r="FL2315"/>
      <c r="FM2315"/>
      <c r="FN2315"/>
      <c r="FO2315"/>
      <c r="FP2315"/>
      <c r="FQ2315"/>
      <c r="FR2315"/>
      <c r="FS2315"/>
      <c r="FT2315"/>
      <c r="FU2315"/>
      <c r="FV2315"/>
      <c r="FW2315"/>
      <c r="FX2315"/>
      <c r="FY2315"/>
      <c r="FZ2315"/>
      <c r="GA2315"/>
      <c r="GB2315"/>
      <c r="GC2315"/>
      <c r="GD2315"/>
      <c r="GE2315"/>
      <c r="GF2315"/>
      <c r="GG2315"/>
    </row>
    <row r="2316" spans="1:189" x14ac:dyDescent="0.3">
      <c r="A2316" s="18" t="s">
        <v>6577</v>
      </c>
      <c r="B2316" s="29">
        <v>169.05</v>
      </c>
      <c r="C2316" s="29">
        <v>1</v>
      </c>
      <c r="D2316" s="29"/>
      <c r="E2316" s="29"/>
      <c r="F2316" s="29">
        <v>169.05</v>
      </c>
      <c r="G2316" s="29">
        <v>1</v>
      </c>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c r="DY2316"/>
      <c r="DZ2316"/>
      <c r="EA2316"/>
      <c r="EB2316"/>
      <c r="EC2316"/>
      <c r="ED2316"/>
      <c r="EE2316"/>
      <c r="EF2316"/>
      <c r="EG2316"/>
      <c r="EH2316"/>
      <c r="EI2316"/>
      <c r="EJ2316"/>
      <c r="EK2316"/>
      <c r="EL2316"/>
      <c r="EM2316"/>
      <c r="EN2316"/>
      <c r="EO2316"/>
      <c r="EP2316"/>
      <c r="EQ2316"/>
      <c r="ER2316"/>
      <c r="ES2316"/>
      <c r="ET2316"/>
      <c r="EU2316"/>
      <c r="EV2316"/>
      <c r="EW2316"/>
      <c r="EX2316"/>
      <c r="EY2316"/>
      <c r="EZ2316"/>
      <c r="FA2316"/>
      <c r="FB2316"/>
      <c r="FC2316"/>
      <c r="FD2316"/>
      <c r="FE2316"/>
      <c r="FF2316"/>
      <c r="FG2316"/>
      <c r="FH2316"/>
      <c r="FI2316"/>
      <c r="FJ2316"/>
      <c r="FK2316"/>
      <c r="FL2316"/>
      <c r="FM2316"/>
      <c r="FN2316"/>
      <c r="FO2316"/>
      <c r="FP2316"/>
      <c r="FQ2316"/>
      <c r="FR2316"/>
      <c r="FS2316"/>
      <c r="FT2316"/>
      <c r="FU2316"/>
      <c r="FV2316"/>
      <c r="FW2316"/>
      <c r="FX2316"/>
      <c r="FY2316"/>
      <c r="FZ2316"/>
      <c r="GA2316"/>
      <c r="GB2316"/>
      <c r="GC2316"/>
      <c r="GD2316"/>
      <c r="GE2316"/>
      <c r="GF2316"/>
      <c r="GG2316"/>
    </row>
    <row r="2317" spans="1:189" x14ac:dyDescent="0.3">
      <c r="A2317" s="18" t="s">
        <v>6536</v>
      </c>
      <c r="B2317" s="29">
        <v>169.05</v>
      </c>
      <c r="C2317" s="29">
        <v>1</v>
      </c>
      <c r="D2317" s="29"/>
      <c r="E2317" s="29"/>
      <c r="F2317" s="29">
        <v>169.05</v>
      </c>
      <c r="G2317" s="29">
        <v>1</v>
      </c>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c r="DY2317"/>
      <c r="DZ2317"/>
      <c r="EA2317"/>
      <c r="EB2317"/>
      <c r="EC2317"/>
      <c r="ED2317"/>
      <c r="EE2317"/>
      <c r="EF2317"/>
      <c r="EG2317"/>
      <c r="EH2317"/>
      <c r="EI2317"/>
      <c r="EJ2317"/>
      <c r="EK2317"/>
      <c r="EL2317"/>
      <c r="EM2317"/>
      <c r="EN2317"/>
      <c r="EO2317"/>
      <c r="EP2317"/>
      <c r="EQ2317"/>
      <c r="ER2317"/>
      <c r="ES2317"/>
      <c r="ET2317"/>
      <c r="EU2317"/>
      <c r="EV2317"/>
      <c r="EW2317"/>
      <c r="EX2317"/>
      <c r="EY2317"/>
      <c r="EZ2317"/>
      <c r="FA2317"/>
      <c r="FB2317"/>
      <c r="FC2317"/>
      <c r="FD2317"/>
      <c r="FE2317"/>
      <c r="FF2317"/>
      <c r="FG2317"/>
      <c r="FH2317"/>
      <c r="FI2317"/>
      <c r="FJ2317"/>
      <c r="FK2317"/>
      <c r="FL2317"/>
      <c r="FM2317"/>
      <c r="FN2317"/>
      <c r="FO2317"/>
      <c r="FP2317"/>
      <c r="FQ2317"/>
      <c r="FR2317"/>
      <c r="FS2317"/>
      <c r="FT2317"/>
      <c r="FU2317"/>
      <c r="FV2317"/>
      <c r="FW2317"/>
      <c r="FX2317"/>
      <c r="FY2317"/>
      <c r="FZ2317"/>
      <c r="GA2317"/>
      <c r="GB2317"/>
      <c r="GC2317"/>
      <c r="GD2317"/>
      <c r="GE2317"/>
      <c r="GF2317"/>
      <c r="GG2317"/>
    </row>
    <row r="2318" spans="1:189" x14ac:dyDescent="0.3">
      <c r="A2318" s="18" t="s">
        <v>6534</v>
      </c>
      <c r="B2318" s="29">
        <v>169.05</v>
      </c>
      <c r="C2318" s="29">
        <v>1</v>
      </c>
      <c r="D2318" s="29"/>
      <c r="E2318" s="29"/>
      <c r="F2318" s="29">
        <v>169.05</v>
      </c>
      <c r="G2318" s="29">
        <v>1</v>
      </c>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c r="DY2318"/>
      <c r="DZ2318"/>
      <c r="EA2318"/>
      <c r="EB2318"/>
      <c r="EC2318"/>
      <c r="ED2318"/>
      <c r="EE2318"/>
      <c r="EF2318"/>
      <c r="EG2318"/>
      <c r="EH2318"/>
      <c r="EI2318"/>
      <c r="EJ2318"/>
      <c r="EK2318"/>
      <c r="EL2318"/>
      <c r="EM2318"/>
      <c r="EN2318"/>
      <c r="EO2318"/>
      <c r="EP2318"/>
      <c r="EQ2318"/>
      <c r="ER2318"/>
      <c r="ES2318"/>
      <c r="ET2318"/>
      <c r="EU2318"/>
      <c r="EV2318"/>
      <c r="EW2318"/>
      <c r="EX2318"/>
      <c r="EY2318"/>
      <c r="EZ2318"/>
      <c r="FA2318"/>
      <c r="FB2318"/>
      <c r="FC2318"/>
      <c r="FD2318"/>
      <c r="FE2318"/>
      <c r="FF2318"/>
      <c r="FG2318"/>
      <c r="FH2318"/>
      <c r="FI2318"/>
      <c r="FJ2318"/>
      <c r="FK2318"/>
      <c r="FL2318"/>
      <c r="FM2318"/>
      <c r="FN2318"/>
      <c r="FO2318"/>
      <c r="FP2318"/>
      <c r="FQ2318"/>
      <c r="FR2318"/>
      <c r="FS2318"/>
      <c r="FT2318"/>
      <c r="FU2318"/>
      <c r="FV2318"/>
      <c r="FW2318"/>
      <c r="FX2318"/>
      <c r="FY2318"/>
      <c r="FZ2318"/>
      <c r="GA2318"/>
      <c r="GB2318"/>
      <c r="GC2318"/>
      <c r="GD2318"/>
      <c r="GE2318"/>
      <c r="GF2318"/>
      <c r="GG2318"/>
    </row>
    <row r="2319" spans="1:189" x14ac:dyDescent="0.3">
      <c r="A2319" s="18" t="s">
        <v>281</v>
      </c>
      <c r="B2319" s="29"/>
      <c r="C2319" s="29"/>
      <c r="D2319" s="29">
        <v>169.05</v>
      </c>
      <c r="E2319" s="29">
        <v>1</v>
      </c>
      <c r="F2319" s="29">
        <v>169.05</v>
      </c>
      <c r="G2319" s="29">
        <v>1</v>
      </c>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c r="DY2319"/>
      <c r="DZ2319"/>
      <c r="EA2319"/>
      <c r="EB2319"/>
      <c r="EC2319"/>
      <c r="ED2319"/>
      <c r="EE2319"/>
      <c r="EF2319"/>
      <c r="EG2319"/>
      <c r="EH2319"/>
      <c r="EI2319"/>
      <c r="EJ2319"/>
      <c r="EK2319"/>
      <c r="EL2319"/>
      <c r="EM2319"/>
      <c r="EN2319"/>
      <c r="EO2319"/>
      <c r="EP2319"/>
      <c r="EQ2319"/>
      <c r="ER2319"/>
      <c r="ES2319"/>
      <c r="ET2319"/>
      <c r="EU2319"/>
      <c r="EV2319"/>
      <c r="EW2319"/>
      <c r="EX2319"/>
      <c r="EY2319"/>
      <c r="EZ2319"/>
      <c r="FA2319"/>
      <c r="FB2319"/>
      <c r="FC2319"/>
      <c r="FD2319"/>
      <c r="FE2319"/>
      <c r="FF2319"/>
      <c r="FG2319"/>
      <c r="FH2319"/>
      <c r="FI2319"/>
      <c r="FJ2319"/>
      <c r="FK2319"/>
      <c r="FL2319"/>
      <c r="FM2319"/>
      <c r="FN2319"/>
      <c r="FO2319"/>
      <c r="FP2319"/>
      <c r="FQ2319"/>
      <c r="FR2319"/>
      <c r="FS2319"/>
      <c r="FT2319"/>
      <c r="FU2319"/>
      <c r="FV2319"/>
      <c r="FW2319"/>
      <c r="FX2319"/>
      <c r="FY2319"/>
      <c r="FZ2319"/>
      <c r="GA2319"/>
      <c r="GB2319"/>
      <c r="GC2319"/>
      <c r="GD2319"/>
      <c r="GE2319"/>
      <c r="GF2319"/>
      <c r="GG2319"/>
    </row>
    <row r="2320" spans="1:189" x14ac:dyDescent="0.3">
      <c r="A2320" s="18" t="s">
        <v>285</v>
      </c>
      <c r="B2320" s="29"/>
      <c r="C2320" s="29"/>
      <c r="D2320" s="29">
        <v>169.05</v>
      </c>
      <c r="E2320" s="29">
        <v>1</v>
      </c>
      <c r="F2320" s="29">
        <v>169.05</v>
      </c>
      <c r="G2320" s="29">
        <v>1</v>
      </c>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c r="DY2320"/>
      <c r="DZ2320"/>
      <c r="EA2320"/>
      <c r="EB2320"/>
      <c r="EC2320"/>
      <c r="ED2320"/>
      <c r="EE2320"/>
      <c r="EF2320"/>
      <c r="EG2320"/>
      <c r="EH2320"/>
      <c r="EI2320"/>
      <c r="EJ2320"/>
      <c r="EK2320"/>
      <c r="EL2320"/>
      <c r="EM2320"/>
      <c r="EN2320"/>
      <c r="EO2320"/>
      <c r="EP2320"/>
      <c r="EQ2320"/>
      <c r="ER2320"/>
      <c r="ES2320"/>
      <c r="ET2320"/>
      <c r="EU2320"/>
      <c r="EV2320"/>
      <c r="EW2320"/>
      <c r="EX2320"/>
      <c r="EY2320"/>
      <c r="EZ2320"/>
      <c r="FA2320"/>
      <c r="FB2320"/>
      <c r="FC2320"/>
      <c r="FD2320"/>
      <c r="FE2320"/>
      <c r="FF2320"/>
      <c r="FG2320"/>
      <c r="FH2320"/>
      <c r="FI2320"/>
      <c r="FJ2320"/>
      <c r="FK2320"/>
      <c r="FL2320"/>
      <c r="FM2320"/>
      <c r="FN2320"/>
      <c r="FO2320"/>
      <c r="FP2320"/>
      <c r="FQ2320"/>
      <c r="FR2320"/>
      <c r="FS2320"/>
      <c r="FT2320"/>
      <c r="FU2320"/>
      <c r="FV2320"/>
      <c r="FW2320"/>
      <c r="FX2320"/>
      <c r="FY2320"/>
      <c r="FZ2320"/>
      <c r="GA2320"/>
      <c r="GB2320"/>
      <c r="GC2320"/>
      <c r="GD2320"/>
      <c r="GE2320"/>
      <c r="GF2320"/>
      <c r="GG2320"/>
    </row>
    <row r="2321" spans="1:189" x14ac:dyDescent="0.3">
      <c r="A2321" s="18" t="s">
        <v>2250</v>
      </c>
      <c r="B2321" s="29"/>
      <c r="C2321" s="29"/>
      <c r="D2321" s="29">
        <v>168.1</v>
      </c>
      <c r="E2321" s="29">
        <v>1</v>
      </c>
      <c r="F2321" s="29">
        <v>168.1</v>
      </c>
      <c r="G2321" s="29">
        <v>1</v>
      </c>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c r="DY2321"/>
      <c r="DZ2321"/>
      <c r="EA2321"/>
      <c r="EB2321"/>
      <c r="EC2321"/>
      <c r="ED2321"/>
      <c r="EE2321"/>
      <c r="EF2321"/>
      <c r="EG2321"/>
      <c r="EH2321"/>
      <c r="EI2321"/>
      <c r="EJ2321"/>
      <c r="EK2321"/>
      <c r="EL2321"/>
      <c r="EM2321"/>
      <c r="EN2321"/>
      <c r="EO2321"/>
      <c r="EP2321"/>
      <c r="EQ2321"/>
      <c r="ER2321"/>
      <c r="ES2321"/>
      <c r="ET2321"/>
      <c r="EU2321"/>
      <c r="EV2321"/>
      <c r="EW2321"/>
      <c r="EX2321"/>
      <c r="EY2321"/>
      <c r="EZ2321"/>
      <c r="FA2321"/>
      <c r="FB2321"/>
      <c r="FC2321"/>
      <c r="FD2321"/>
      <c r="FE2321"/>
      <c r="FF2321"/>
      <c r="FG2321"/>
      <c r="FH2321"/>
      <c r="FI2321"/>
      <c r="FJ2321"/>
      <c r="FK2321"/>
      <c r="FL2321"/>
      <c r="FM2321"/>
      <c r="FN2321"/>
      <c r="FO2321"/>
      <c r="FP2321"/>
      <c r="FQ2321"/>
      <c r="FR2321"/>
      <c r="FS2321"/>
      <c r="FT2321"/>
      <c r="FU2321"/>
      <c r="FV2321"/>
      <c r="FW2321"/>
      <c r="FX2321"/>
      <c r="FY2321"/>
      <c r="FZ2321"/>
      <c r="GA2321"/>
      <c r="GB2321"/>
      <c r="GC2321"/>
      <c r="GD2321"/>
      <c r="GE2321"/>
      <c r="GF2321"/>
      <c r="GG2321"/>
    </row>
    <row r="2322" spans="1:189" x14ac:dyDescent="0.3">
      <c r="A2322" s="18" t="s">
        <v>2258</v>
      </c>
      <c r="B2322" s="29"/>
      <c r="C2322" s="29"/>
      <c r="D2322" s="29">
        <v>168.1</v>
      </c>
      <c r="E2322" s="29">
        <v>1</v>
      </c>
      <c r="F2322" s="29">
        <v>168.1</v>
      </c>
      <c r="G2322" s="29">
        <v>1</v>
      </c>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c r="DY2322"/>
      <c r="DZ2322"/>
      <c r="EA2322"/>
      <c r="EB2322"/>
      <c r="EC2322"/>
      <c r="ED2322"/>
      <c r="EE2322"/>
      <c r="EF2322"/>
      <c r="EG2322"/>
      <c r="EH2322"/>
      <c r="EI2322"/>
      <c r="EJ2322"/>
      <c r="EK2322"/>
      <c r="EL2322"/>
      <c r="EM2322"/>
      <c r="EN2322"/>
      <c r="EO2322"/>
      <c r="EP2322"/>
      <c r="EQ2322"/>
      <c r="ER2322"/>
      <c r="ES2322"/>
      <c r="ET2322"/>
      <c r="EU2322"/>
      <c r="EV2322"/>
      <c r="EW2322"/>
      <c r="EX2322"/>
      <c r="EY2322"/>
      <c r="EZ2322"/>
      <c r="FA2322"/>
      <c r="FB2322"/>
      <c r="FC2322"/>
      <c r="FD2322"/>
      <c r="FE2322"/>
      <c r="FF2322"/>
      <c r="FG2322"/>
      <c r="FH2322"/>
      <c r="FI2322"/>
      <c r="FJ2322"/>
      <c r="FK2322"/>
      <c r="FL2322"/>
      <c r="FM2322"/>
      <c r="FN2322"/>
      <c r="FO2322"/>
      <c r="FP2322"/>
      <c r="FQ2322"/>
      <c r="FR2322"/>
      <c r="FS2322"/>
      <c r="FT2322"/>
      <c r="FU2322"/>
      <c r="FV2322"/>
      <c r="FW2322"/>
      <c r="FX2322"/>
      <c r="FY2322"/>
      <c r="FZ2322"/>
      <c r="GA2322"/>
      <c r="GB2322"/>
      <c r="GC2322"/>
      <c r="GD2322"/>
      <c r="GE2322"/>
      <c r="GF2322"/>
      <c r="GG2322"/>
    </row>
    <row r="2323" spans="1:189" x14ac:dyDescent="0.3">
      <c r="A2323" s="18" t="s">
        <v>2256</v>
      </c>
      <c r="B2323" s="29"/>
      <c r="C2323" s="29"/>
      <c r="D2323" s="29">
        <v>168.1</v>
      </c>
      <c r="E2323" s="29">
        <v>1</v>
      </c>
      <c r="F2323" s="29">
        <v>168.1</v>
      </c>
      <c r="G2323" s="29">
        <v>1</v>
      </c>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c r="DY2323"/>
      <c r="DZ2323"/>
      <c r="EA2323"/>
      <c r="EB2323"/>
      <c r="EC2323"/>
      <c r="ED2323"/>
      <c r="EE2323"/>
      <c r="EF2323"/>
      <c r="EG2323"/>
      <c r="EH2323"/>
      <c r="EI2323"/>
      <c r="EJ2323"/>
      <c r="EK2323"/>
      <c r="EL2323"/>
      <c r="EM2323"/>
      <c r="EN2323"/>
      <c r="EO2323"/>
      <c r="EP2323"/>
      <c r="EQ2323"/>
      <c r="ER2323"/>
      <c r="ES2323"/>
      <c r="ET2323"/>
      <c r="EU2323"/>
      <c r="EV2323"/>
      <c r="EW2323"/>
      <c r="EX2323"/>
      <c r="EY2323"/>
      <c r="EZ2323"/>
      <c r="FA2323"/>
      <c r="FB2323"/>
      <c r="FC2323"/>
      <c r="FD2323"/>
      <c r="FE2323"/>
      <c r="FF2323"/>
      <c r="FG2323"/>
      <c r="FH2323"/>
      <c r="FI2323"/>
      <c r="FJ2323"/>
      <c r="FK2323"/>
      <c r="FL2323"/>
      <c r="FM2323"/>
      <c r="FN2323"/>
      <c r="FO2323"/>
      <c r="FP2323"/>
      <c r="FQ2323"/>
      <c r="FR2323"/>
      <c r="FS2323"/>
      <c r="FT2323"/>
      <c r="FU2323"/>
      <c r="FV2323"/>
      <c r="FW2323"/>
      <c r="FX2323"/>
      <c r="FY2323"/>
      <c r="FZ2323"/>
      <c r="GA2323"/>
      <c r="GB2323"/>
      <c r="GC2323"/>
      <c r="GD2323"/>
      <c r="GE2323"/>
      <c r="GF2323"/>
      <c r="GG2323"/>
    </row>
    <row r="2324" spans="1:189" x14ac:dyDescent="0.3">
      <c r="A2324" s="18" t="s">
        <v>2000</v>
      </c>
      <c r="B2324" s="29">
        <v>168.1</v>
      </c>
      <c r="C2324" s="29">
        <v>1</v>
      </c>
      <c r="D2324" s="29"/>
      <c r="E2324" s="29"/>
      <c r="F2324" s="29">
        <v>168.1</v>
      </c>
      <c r="G2324" s="29">
        <v>1</v>
      </c>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c r="DY2324"/>
      <c r="DZ2324"/>
      <c r="EA2324"/>
      <c r="EB2324"/>
      <c r="EC2324"/>
      <c r="ED2324"/>
      <c r="EE2324"/>
      <c r="EF2324"/>
      <c r="EG2324"/>
      <c r="EH2324"/>
      <c r="EI2324"/>
      <c r="EJ2324"/>
      <c r="EK2324"/>
      <c r="EL2324"/>
      <c r="EM2324"/>
      <c r="EN2324"/>
      <c r="EO2324"/>
      <c r="EP2324"/>
      <c r="EQ2324"/>
      <c r="ER2324"/>
      <c r="ES2324"/>
      <c r="ET2324"/>
      <c r="EU2324"/>
      <c r="EV2324"/>
      <c r="EW2324"/>
      <c r="EX2324"/>
      <c r="EY2324"/>
      <c r="EZ2324"/>
      <c r="FA2324"/>
      <c r="FB2324"/>
      <c r="FC2324"/>
      <c r="FD2324"/>
      <c r="FE2324"/>
      <c r="FF2324"/>
      <c r="FG2324"/>
      <c r="FH2324"/>
      <c r="FI2324"/>
      <c r="FJ2324"/>
      <c r="FK2324"/>
      <c r="FL2324"/>
      <c r="FM2324"/>
      <c r="FN2324"/>
      <c r="FO2324"/>
      <c r="FP2324"/>
      <c r="FQ2324"/>
      <c r="FR2324"/>
      <c r="FS2324"/>
      <c r="FT2324"/>
      <c r="FU2324"/>
      <c r="FV2324"/>
      <c r="FW2324"/>
      <c r="FX2324"/>
      <c r="FY2324"/>
      <c r="FZ2324"/>
      <c r="GA2324"/>
      <c r="GB2324"/>
      <c r="GC2324"/>
      <c r="GD2324"/>
      <c r="GE2324"/>
      <c r="GF2324"/>
      <c r="GG2324"/>
    </row>
    <row r="2325" spans="1:189" x14ac:dyDescent="0.3">
      <c r="A2325" s="18" t="s">
        <v>2238</v>
      </c>
      <c r="B2325" s="29"/>
      <c r="C2325" s="29"/>
      <c r="D2325" s="29">
        <v>168.1</v>
      </c>
      <c r="E2325" s="29">
        <v>1</v>
      </c>
      <c r="F2325" s="29">
        <v>168.1</v>
      </c>
      <c r="G2325" s="29">
        <v>1</v>
      </c>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c r="DY2325"/>
      <c r="DZ2325"/>
      <c r="EA2325"/>
      <c r="EB2325"/>
      <c r="EC2325"/>
      <c r="ED2325"/>
      <c r="EE2325"/>
      <c r="EF2325"/>
      <c r="EG2325"/>
      <c r="EH2325"/>
      <c r="EI2325"/>
      <c r="EJ2325"/>
      <c r="EK2325"/>
      <c r="EL2325"/>
      <c r="EM2325"/>
      <c r="EN2325"/>
      <c r="EO2325"/>
      <c r="EP2325"/>
      <c r="EQ2325"/>
      <c r="ER2325"/>
      <c r="ES2325"/>
      <c r="ET2325"/>
      <c r="EU2325"/>
      <c r="EV2325"/>
      <c r="EW2325"/>
      <c r="EX2325"/>
      <c r="EY2325"/>
      <c r="EZ2325"/>
      <c r="FA2325"/>
      <c r="FB2325"/>
      <c r="FC2325"/>
      <c r="FD2325"/>
      <c r="FE2325"/>
      <c r="FF2325"/>
      <c r="FG2325"/>
      <c r="FH2325"/>
      <c r="FI2325"/>
      <c r="FJ2325"/>
      <c r="FK2325"/>
      <c r="FL2325"/>
      <c r="FM2325"/>
      <c r="FN2325"/>
      <c r="FO2325"/>
      <c r="FP2325"/>
      <c r="FQ2325"/>
      <c r="FR2325"/>
      <c r="FS2325"/>
      <c r="FT2325"/>
      <c r="FU2325"/>
      <c r="FV2325"/>
      <c r="FW2325"/>
      <c r="FX2325"/>
      <c r="FY2325"/>
      <c r="FZ2325"/>
      <c r="GA2325"/>
      <c r="GB2325"/>
      <c r="GC2325"/>
      <c r="GD2325"/>
      <c r="GE2325"/>
      <c r="GF2325"/>
      <c r="GG2325"/>
    </row>
    <row r="2326" spans="1:189" x14ac:dyDescent="0.3">
      <c r="A2326" s="18" t="s">
        <v>3115</v>
      </c>
      <c r="B2326" s="29"/>
      <c r="C2326" s="29"/>
      <c r="D2326" s="29">
        <v>168.1</v>
      </c>
      <c r="E2326" s="29">
        <v>1</v>
      </c>
      <c r="F2326" s="29">
        <v>168.1</v>
      </c>
      <c r="G2326" s="29">
        <v>1</v>
      </c>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c r="DY2326"/>
      <c r="DZ2326"/>
      <c r="EA2326"/>
      <c r="EB2326"/>
      <c r="EC2326"/>
      <c r="ED2326"/>
      <c r="EE2326"/>
      <c r="EF2326"/>
      <c r="EG2326"/>
      <c r="EH2326"/>
      <c r="EI2326"/>
      <c r="EJ2326"/>
      <c r="EK2326"/>
      <c r="EL2326"/>
      <c r="EM2326"/>
      <c r="EN2326"/>
      <c r="EO2326"/>
      <c r="EP2326"/>
      <c r="EQ2326"/>
      <c r="ER2326"/>
      <c r="ES2326"/>
      <c r="ET2326"/>
      <c r="EU2326"/>
      <c r="EV2326"/>
      <c r="EW2326"/>
      <c r="EX2326"/>
      <c r="EY2326"/>
      <c r="EZ2326"/>
      <c r="FA2326"/>
      <c r="FB2326"/>
      <c r="FC2326"/>
      <c r="FD2326"/>
      <c r="FE2326"/>
      <c r="FF2326"/>
      <c r="FG2326"/>
      <c r="FH2326"/>
      <c r="FI2326"/>
      <c r="FJ2326"/>
      <c r="FK2326"/>
      <c r="FL2326"/>
      <c r="FM2326"/>
      <c r="FN2326"/>
      <c r="FO2326"/>
      <c r="FP2326"/>
      <c r="FQ2326"/>
      <c r="FR2326"/>
      <c r="FS2326"/>
      <c r="FT2326"/>
      <c r="FU2326"/>
      <c r="FV2326"/>
      <c r="FW2326"/>
      <c r="FX2326"/>
      <c r="FY2326"/>
      <c r="FZ2326"/>
      <c r="GA2326"/>
      <c r="GB2326"/>
      <c r="GC2326"/>
      <c r="GD2326"/>
      <c r="GE2326"/>
      <c r="GF2326"/>
      <c r="GG2326"/>
    </row>
    <row r="2327" spans="1:189" x14ac:dyDescent="0.3">
      <c r="A2327" s="18" t="s">
        <v>2200</v>
      </c>
      <c r="B2327" s="29"/>
      <c r="C2327" s="29"/>
      <c r="D2327" s="29">
        <v>168.1</v>
      </c>
      <c r="E2327" s="29">
        <v>1</v>
      </c>
      <c r="F2327" s="29">
        <v>168.1</v>
      </c>
      <c r="G2327" s="29">
        <v>1</v>
      </c>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c r="DY2327"/>
      <c r="DZ2327"/>
      <c r="EA2327"/>
      <c r="EB2327"/>
      <c r="EC2327"/>
      <c r="ED2327"/>
      <c r="EE2327"/>
      <c r="EF2327"/>
      <c r="EG2327"/>
      <c r="EH2327"/>
      <c r="EI2327"/>
      <c r="EJ2327"/>
      <c r="EK2327"/>
      <c r="EL2327"/>
      <c r="EM2327"/>
      <c r="EN2327"/>
      <c r="EO2327"/>
      <c r="EP2327"/>
      <c r="EQ2327"/>
      <c r="ER2327"/>
      <c r="ES2327"/>
      <c r="ET2327"/>
      <c r="EU2327"/>
      <c r="EV2327"/>
      <c r="EW2327"/>
      <c r="EX2327"/>
      <c r="EY2327"/>
      <c r="EZ2327"/>
      <c r="FA2327"/>
      <c r="FB2327"/>
      <c r="FC2327"/>
      <c r="FD2327"/>
      <c r="FE2327"/>
      <c r="FF2327"/>
      <c r="FG2327"/>
      <c r="FH2327"/>
      <c r="FI2327"/>
      <c r="FJ2327"/>
      <c r="FK2327"/>
      <c r="FL2327"/>
      <c r="FM2327"/>
      <c r="FN2327"/>
      <c r="FO2327"/>
      <c r="FP2327"/>
      <c r="FQ2327"/>
      <c r="FR2327"/>
      <c r="FS2327"/>
      <c r="FT2327"/>
      <c r="FU2327"/>
      <c r="FV2327"/>
      <c r="FW2327"/>
      <c r="FX2327"/>
      <c r="FY2327"/>
      <c r="FZ2327"/>
      <c r="GA2327"/>
      <c r="GB2327"/>
      <c r="GC2327"/>
      <c r="GD2327"/>
      <c r="GE2327"/>
      <c r="GF2327"/>
      <c r="GG2327"/>
    </row>
    <row r="2328" spans="1:189" x14ac:dyDescent="0.3">
      <c r="A2328" s="18" t="s">
        <v>3749</v>
      </c>
      <c r="B2328" s="29"/>
      <c r="C2328" s="29"/>
      <c r="D2328" s="29">
        <v>168.1</v>
      </c>
      <c r="E2328" s="29">
        <v>1</v>
      </c>
      <c r="F2328" s="29">
        <v>168.1</v>
      </c>
      <c r="G2328" s="29">
        <v>1</v>
      </c>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c r="DY2328"/>
      <c r="DZ2328"/>
      <c r="EA2328"/>
      <c r="EB2328"/>
      <c r="EC2328"/>
      <c r="ED2328"/>
      <c r="EE2328"/>
      <c r="EF2328"/>
      <c r="EG2328"/>
      <c r="EH2328"/>
      <c r="EI2328"/>
      <c r="EJ2328"/>
      <c r="EK2328"/>
      <c r="EL2328"/>
      <c r="EM2328"/>
      <c r="EN2328"/>
      <c r="EO2328"/>
      <c r="EP2328"/>
      <c r="EQ2328"/>
      <c r="ER2328"/>
      <c r="ES2328"/>
      <c r="ET2328"/>
      <c r="EU2328"/>
      <c r="EV2328"/>
      <c r="EW2328"/>
      <c r="EX2328"/>
      <c r="EY2328"/>
      <c r="EZ2328"/>
      <c r="FA2328"/>
      <c r="FB2328"/>
      <c r="FC2328"/>
      <c r="FD2328"/>
      <c r="FE2328"/>
      <c r="FF2328"/>
      <c r="FG2328"/>
      <c r="FH2328"/>
      <c r="FI2328"/>
      <c r="FJ2328"/>
      <c r="FK2328"/>
      <c r="FL2328"/>
      <c r="FM2328"/>
      <c r="FN2328"/>
      <c r="FO2328"/>
      <c r="FP2328"/>
      <c r="FQ2328"/>
      <c r="FR2328"/>
      <c r="FS2328"/>
      <c r="FT2328"/>
      <c r="FU2328"/>
      <c r="FV2328"/>
      <c r="FW2328"/>
      <c r="FX2328"/>
      <c r="FY2328"/>
      <c r="FZ2328"/>
      <c r="GA2328"/>
      <c r="GB2328"/>
      <c r="GC2328"/>
      <c r="GD2328"/>
      <c r="GE2328"/>
      <c r="GF2328"/>
      <c r="GG2328"/>
    </row>
    <row r="2329" spans="1:189" x14ac:dyDescent="0.3">
      <c r="A2329" s="18" t="s">
        <v>2074</v>
      </c>
      <c r="B2329" s="29">
        <v>168.1</v>
      </c>
      <c r="C2329" s="29">
        <v>1</v>
      </c>
      <c r="D2329" s="29"/>
      <c r="E2329" s="29"/>
      <c r="F2329" s="29">
        <v>168.1</v>
      </c>
      <c r="G2329" s="29">
        <v>1</v>
      </c>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c r="DY2329"/>
      <c r="DZ2329"/>
      <c r="EA2329"/>
      <c r="EB2329"/>
      <c r="EC2329"/>
      <c r="ED2329"/>
      <c r="EE2329"/>
      <c r="EF2329"/>
      <c r="EG2329"/>
      <c r="EH2329"/>
      <c r="EI2329"/>
      <c r="EJ2329"/>
      <c r="EK2329"/>
      <c r="EL2329"/>
      <c r="EM2329"/>
      <c r="EN2329"/>
      <c r="EO2329"/>
      <c r="EP2329"/>
      <c r="EQ2329"/>
      <c r="ER2329"/>
      <c r="ES2329"/>
      <c r="ET2329"/>
      <c r="EU2329"/>
      <c r="EV2329"/>
      <c r="EW2329"/>
      <c r="EX2329"/>
      <c r="EY2329"/>
      <c r="EZ2329"/>
      <c r="FA2329"/>
      <c r="FB2329"/>
      <c r="FC2329"/>
      <c r="FD2329"/>
      <c r="FE2329"/>
      <c r="FF2329"/>
      <c r="FG2329"/>
      <c r="FH2329"/>
      <c r="FI2329"/>
      <c r="FJ2329"/>
      <c r="FK2329"/>
      <c r="FL2329"/>
      <c r="FM2329"/>
      <c r="FN2329"/>
      <c r="FO2329"/>
      <c r="FP2329"/>
      <c r="FQ2329"/>
      <c r="FR2329"/>
      <c r="FS2329"/>
      <c r="FT2329"/>
      <c r="FU2329"/>
      <c r="FV2329"/>
      <c r="FW2329"/>
      <c r="FX2329"/>
      <c r="FY2329"/>
      <c r="FZ2329"/>
      <c r="GA2329"/>
      <c r="GB2329"/>
      <c r="GC2329"/>
      <c r="GD2329"/>
      <c r="GE2329"/>
      <c r="GF2329"/>
      <c r="GG2329"/>
    </row>
    <row r="2330" spans="1:189" x14ac:dyDescent="0.3">
      <c r="A2330" s="18" t="s">
        <v>2102</v>
      </c>
      <c r="B2330" s="29"/>
      <c r="C2330" s="29"/>
      <c r="D2330" s="29">
        <v>168.1</v>
      </c>
      <c r="E2330" s="29">
        <v>1</v>
      </c>
      <c r="F2330" s="29">
        <v>168.1</v>
      </c>
      <c r="G2330" s="29">
        <v>1</v>
      </c>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c r="DY2330"/>
      <c r="DZ2330"/>
      <c r="EA2330"/>
      <c r="EB2330"/>
      <c r="EC2330"/>
      <c r="ED2330"/>
      <c r="EE2330"/>
      <c r="EF2330"/>
      <c r="EG2330"/>
      <c r="EH2330"/>
      <c r="EI2330"/>
      <c r="EJ2330"/>
      <c r="EK2330"/>
      <c r="EL2330"/>
      <c r="EM2330"/>
      <c r="EN2330"/>
      <c r="EO2330"/>
      <c r="EP2330"/>
      <c r="EQ2330"/>
      <c r="ER2330"/>
      <c r="ES2330"/>
      <c r="ET2330"/>
      <c r="EU2330"/>
      <c r="EV2330"/>
      <c r="EW2330"/>
      <c r="EX2330"/>
      <c r="EY2330"/>
      <c r="EZ2330"/>
      <c r="FA2330"/>
      <c r="FB2330"/>
      <c r="FC2330"/>
      <c r="FD2330"/>
      <c r="FE2330"/>
      <c r="FF2330"/>
      <c r="FG2330"/>
      <c r="FH2330"/>
      <c r="FI2330"/>
      <c r="FJ2330"/>
      <c r="FK2330"/>
      <c r="FL2330"/>
      <c r="FM2330"/>
      <c r="FN2330"/>
      <c r="FO2330"/>
      <c r="FP2330"/>
      <c r="FQ2330"/>
      <c r="FR2330"/>
      <c r="FS2330"/>
      <c r="FT2330"/>
      <c r="FU2330"/>
      <c r="FV2330"/>
      <c r="FW2330"/>
      <c r="FX2330"/>
      <c r="FY2330"/>
      <c r="FZ2330"/>
      <c r="GA2330"/>
      <c r="GB2330"/>
      <c r="GC2330"/>
      <c r="GD2330"/>
      <c r="GE2330"/>
      <c r="GF2330"/>
      <c r="GG2330"/>
    </row>
    <row r="2331" spans="1:189" x14ac:dyDescent="0.3">
      <c r="A2331" s="18" t="s">
        <v>2338</v>
      </c>
      <c r="B2331" s="29"/>
      <c r="C2331" s="29"/>
      <c r="D2331" s="29">
        <v>168.1</v>
      </c>
      <c r="E2331" s="29">
        <v>1</v>
      </c>
      <c r="F2331" s="29">
        <v>168.1</v>
      </c>
      <c r="G2331" s="29">
        <v>1</v>
      </c>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c r="DY2331"/>
      <c r="DZ2331"/>
      <c r="EA2331"/>
      <c r="EB2331"/>
      <c r="EC2331"/>
      <c r="ED2331"/>
      <c r="EE2331"/>
      <c r="EF2331"/>
      <c r="EG2331"/>
      <c r="EH2331"/>
      <c r="EI2331"/>
      <c r="EJ2331"/>
      <c r="EK2331"/>
      <c r="EL2331"/>
      <c r="EM2331"/>
      <c r="EN2331"/>
      <c r="EO2331"/>
      <c r="EP2331"/>
      <c r="EQ2331"/>
      <c r="ER2331"/>
      <c r="ES2331"/>
      <c r="ET2331"/>
      <c r="EU2331"/>
      <c r="EV2331"/>
      <c r="EW2331"/>
      <c r="EX2331"/>
      <c r="EY2331"/>
      <c r="EZ2331"/>
      <c r="FA2331"/>
      <c r="FB2331"/>
      <c r="FC2331"/>
      <c r="FD2331"/>
      <c r="FE2331"/>
      <c r="FF2331"/>
      <c r="FG2331"/>
      <c r="FH2331"/>
      <c r="FI2331"/>
      <c r="FJ2331"/>
      <c r="FK2331"/>
      <c r="FL2331"/>
      <c r="FM2331"/>
      <c r="FN2331"/>
      <c r="FO2331"/>
      <c r="FP2331"/>
      <c r="FQ2331"/>
      <c r="FR2331"/>
      <c r="FS2331"/>
      <c r="FT2331"/>
      <c r="FU2331"/>
      <c r="FV2331"/>
      <c r="FW2331"/>
      <c r="FX2331"/>
      <c r="FY2331"/>
      <c r="FZ2331"/>
      <c r="GA2331"/>
      <c r="GB2331"/>
      <c r="GC2331"/>
      <c r="GD2331"/>
      <c r="GE2331"/>
      <c r="GF2331"/>
      <c r="GG2331"/>
    </row>
    <row r="2332" spans="1:189" x14ac:dyDescent="0.3">
      <c r="A2332" s="18" t="s">
        <v>1950</v>
      </c>
      <c r="B2332" s="29">
        <v>168.1</v>
      </c>
      <c r="C2332" s="29">
        <v>1</v>
      </c>
      <c r="D2332" s="29"/>
      <c r="E2332" s="29"/>
      <c r="F2332" s="29">
        <v>168.1</v>
      </c>
      <c r="G2332" s="29">
        <v>1</v>
      </c>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c r="DY2332"/>
      <c r="DZ2332"/>
      <c r="EA2332"/>
      <c r="EB2332"/>
      <c r="EC2332"/>
      <c r="ED2332"/>
      <c r="EE2332"/>
      <c r="EF2332"/>
      <c r="EG2332"/>
      <c r="EH2332"/>
      <c r="EI2332"/>
      <c r="EJ2332"/>
      <c r="EK2332"/>
      <c r="EL2332"/>
      <c r="EM2332"/>
      <c r="EN2332"/>
      <c r="EO2332"/>
      <c r="EP2332"/>
      <c r="EQ2332"/>
      <c r="ER2332"/>
      <c r="ES2332"/>
      <c r="ET2332"/>
      <c r="EU2332"/>
      <c r="EV2332"/>
      <c r="EW2332"/>
      <c r="EX2332"/>
      <c r="EY2332"/>
      <c r="EZ2332"/>
      <c r="FA2332"/>
      <c r="FB2332"/>
      <c r="FC2332"/>
      <c r="FD2332"/>
      <c r="FE2332"/>
      <c r="FF2332"/>
      <c r="FG2332"/>
      <c r="FH2332"/>
      <c r="FI2332"/>
      <c r="FJ2332"/>
      <c r="FK2332"/>
      <c r="FL2332"/>
      <c r="FM2332"/>
      <c r="FN2332"/>
      <c r="FO2332"/>
      <c r="FP2332"/>
      <c r="FQ2332"/>
      <c r="FR2332"/>
      <c r="FS2332"/>
      <c r="FT2332"/>
      <c r="FU2332"/>
      <c r="FV2332"/>
      <c r="FW2332"/>
      <c r="FX2332"/>
      <c r="FY2332"/>
      <c r="FZ2332"/>
      <c r="GA2332"/>
      <c r="GB2332"/>
      <c r="GC2332"/>
      <c r="GD2332"/>
      <c r="GE2332"/>
      <c r="GF2332"/>
      <c r="GG2332"/>
    </row>
    <row r="2333" spans="1:189" x14ac:dyDescent="0.3">
      <c r="A2333" s="18" t="s">
        <v>1946</v>
      </c>
      <c r="B2333" s="29">
        <v>168.1</v>
      </c>
      <c r="C2333" s="29">
        <v>1</v>
      </c>
      <c r="D2333" s="29"/>
      <c r="E2333" s="29"/>
      <c r="F2333" s="29">
        <v>168.1</v>
      </c>
      <c r="G2333" s="29">
        <v>1</v>
      </c>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c r="DY2333"/>
      <c r="DZ2333"/>
      <c r="EA2333"/>
      <c r="EB2333"/>
      <c r="EC2333"/>
      <c r="ED2333"/>
      <c r="EE2333"/>
      <c r="EF2333"/>
      <c r="EG2333"/>
      <c r="EH2333"/>
      <c r="EI2333"/>
      <c r="EJ2333"/>
      <c r="EK2333"/>
      <c r="EL2333"/>
      <c r="EM2333"/>
      <c r="EN2333"/>
      <c r="EO2333"/>
      <c r="EP2333"/>
      <c r="EQ2333"/>
      <c r="ER2333"/>
      <c r="ES2333"/>
      <c r="ET2333"/>
      <c r="EU2333"/>
      <c r="EV2333"/>
      <c r="EW2333"/>
      <c r="EX2333"/>
      <c r="EY2333"/>
      <c r="EZ2333"/>
      <c r="FA2333"/>
      <c r="FB2333"/>
      <c r="FC2333"/>
      <c r="FD2333"/>
      <c r="FE2333"/>
      <c r="FF2333"/>
      <c r="FG2333"/>
      <c r="FH2333"/>
      <c r="FI2333"/>
      <c r="FJ2333"/>
      <c r="FK2333"/>
      <c r="FL2333"/>
      <c r="FM2333"/>
      <c r="FN2333"/>
      <c r="FO2333"/>
      <c r="FP2333"/>
      <c r="FQ2333"/>
      <c r="FR2333"/>
      <c r="FS2333"/>
      <c r="FT2333"/>
      <c r="FU2333"/>
      <c r="FV2333"/>
      <c r="FW2333"/>
      <c r="FX2333"/>
      <c r="FY2333"/>
      <c r="FZ2333"/>
      <c r="GA2333"/>
      <c r="GB2333"/>
      <c r="GC2333"/>
      <c r="GD2333"/>
      <c r="GE2333"/>
      <c r="GF2333"/>
      <c r="GG2333"/>
    </row>
    <row r="2334" spans="1:189" x14ac:dyDescent="0.3">
      <c r="A2334" s="18" t="s">
        <v>3137</v>
      </c>
      <c r="B2334" s="29"/>
      <c r="C2334" s="29"/>
      <c r="D2334" s="29">
        <v>168.1</v>
      </c>
      <c r="E2334" s="29">
        <v>1</v>
      </c>
      <c r="F2334" s="29">
        <v>168.1</v>
      </c>
      <c r="G2334" s="29">
        <v>1</v>
      </c>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c r="DY2334"/>
      <c r="DZ2334"/>
      <c r="EA2334"/>
      <c r="EB2334"/>
      <c r="EC2334"/>
      <c r="ED2334"/>
      <c r="EE2334"/>
      <c r="EF2334"/>
      <c r="EG2334"/>
      <c r="EH2334"/>
      <c r="EI2334"/>
      <c r="EJ2334"/>
      <c r="EK2334"/>
      <c r="EL2334"/>
      <c r="EM2334"/>
      <c r="EN2334"/>
      <c r="EO2334"/>
      <c r="EP2334"/>
      <c r="EQ2334"/>
      <c r="ER2334"/>
      <c r="ES2334"/>
      <c r="ET2334"/>
      <c r="EU2334"/>
      <c r="EV2334"/>
      <c r="EW2334"/>
      <c r="EX2334"/>
      <c r="EY2334"/>
      <c r="EZ2334"/>
      <c r="FA2334"/>
      <c r="FB2334"/>
      <c r="FC2334"/>
      <c r="FD2334"/>
      <c r="FE2334"/>
      <c r="FF2334"/>
      <c r="FG2334"/>
      <c r="FH2334"/>
      <c r="FI2334"/>
      <c r="FJ2334"/>
      <c r="FK2334"/>
      <c r="FL2334"/>
      <c r="FM2334"/>
      <c r="FN2334"/>
      <c r="FO2334"/>
      <c r="FP2334"/>
      <c r="FQ2334"/>
      <c r="FR2334"/>
      <c r="FS2334"/>
      <c r="FT2334"/>
      <c r="FU2334"/>
      <c r="FV2334"/>
      <c r="FW2334"/>
      <c r="FX2334"/>
      <c r="FY2334"/>
      <c r="FZ2334"/>
      <c r="GA2334"/>
      <c r="GB2334"/>
      <c r="GC2334"/>
      <c r="GD2334"/>
      <c r="GE2334"/>
      <c r="GF2334"/>
      <c r="GG2334"/>
    </row>
    <row r="2335" spans="1:189" x14ac:dyDescent="0.3">
      <c r="A2335" s="18" t="s">
        <v>4151</v>
      </c>
      <c r="B2335" s="29"/>
      <c r="C2335" s="29"/>
      <c r="D2335" s="29">
        <v>168.1</v>
      </c>
      <c r="E2335" s="29">
        <v>1</v>
      </c>
      <c r="F2335" s="29">
        <v>168.1</v>
      </c>
      <c r="G2335" s="29">
        <v>1</v>
      </c>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c r="DY2335"/>
      <c r="DZ2335"/>
      <c r="EA2335"/>
      <c r="EB2335"/>
      <c r="EC2335"/>
      <c r="ED2335"/>
      <c r="EE2335"/>
      <c r="EF2335"/>
      <c r="EG2335"/>
      <c r="EH2335"/>
      <c r="EI2335"/>
      <c r="EJ2335"/>
      <c r="EK2335"/>
      <c r="EL2335"/>
      <c r="EM2335"/>
      <c r="EN2335"/>
      <c r="EO2335"/>
      <c r="EP2335"/>
      <c r="EQ2335"/>
      <c r="ER2335"/>
      <c r="ES2335"/>
      <c r="ET2335"/>
      <c r="EU2335"/>
      <c r="EV2335"/>
      <c r="EW2335"/>
      <c r="EX2335"/>
      <c r="EY2335"/>
      <c r="EZ2335"/>
      <c r="FA2335"/>
      <c r="FB2335"/>
      <c r="FC2335"/>
      <c r="FD2335"/>
      <c r="FE2335"/>
      <c r="FF2335"/>
      <c r="FG2335"/>
      <c r="FH2335"/>
      <c r="FI2335"/>
      <c r="FJ2335"/>
      <c r="FK2335"/>
      <c r="FL2335"/>
      <c r="FM2335"/>
      <c r="FN2335"/>
      <c r="FO2335"/>
      <c r="FP2335"/>
      <c r="FQ2335"/>
      <c r="FR2335"/>
      <c r="FS2335"/>
      <c r="FT2335"/>
      <c r="FU2335"/>
      <c r="FV2335"/>
      <c r="FW2335"/>
      <c r="FX2335"/>
      <c r="FY2335"/>
      <c r="FZ2335"/>
      <c r="GA2335"/>
      <c r="GB2335"/>
      <c r="GC2335"/>
      <c r="GD2335"/>
      <c r="GE2335"/>
      <c r="GF2335"/>
      <c r="GG2335"/>
    </row>
    <row r="2336" spans="1:189" x14ac:dyDescent="0.3">
      <c r="A2336" s="18" t="s">
        <v>4117</v>
      </c>
      <c r="B2336" s="29"/>
      <c r="C2336" s="29"/>
      <c r="D2336" s="29">
        <v>168.1</v>
      </c>
      <c r="E2336" s="29">
        <v>1</v>
      </c>
      <c r="F2336" s="29">
        <v>168.1</v>
      </c>
      <c r="G2336" s="29">
        <v>1</v>
      </c>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c r="DY2336"/>
      <c r="DZ2336"/>
      <c r="EA2336"/>
      <c r="EB2336"/>
      <c r="EC2336"/>
      <c r="ED2336"/>
      <c r="EE2336"/>
      <c r="EF2336"/>
      <c r="EG2336"/>
      <c r="EH2336"/>
      <c r="EI2336"/>
      <c r="EJ2336"/>
      <c r="EK2336"/>
      <c r="EL2336"/>
      <c r="EM2336"/>
      <c r="EN2336"/>
      <c r="EO2336"/>
      <c r="EP2336"/>
      <c r="EQ2336"/>
      <c r="ER2336"/>
      <c r="ES2336"/>
      <c r="ET2336"/>
      <c r="EU2336"/>
      <c r="EV2336"/>
      <c r="EW2336"/>
      <c r="EX2336"/>
      <c r="EY2336"/>
      <c r="EZ2336"/>
      <c r="FA2336"/>
      <c r="FB2336"/>
      <c r="FC2336"/>
      <c r="FD2336"/>
      <c r="FE2336"/>
      <c r="FF2336"/>
      <c r="FG2336"/>
      <c r="FH2336"/>
      <c r="FI2336"/>
      <c r="FJ2336"/>
      <c r="FK2336"/>
      <c r="FL2336"/>
      <c r="FM2336"/>
      <c r="FN2336"/>
      <c r="FO2336"/>
      <c r="FP2336"/>
      <c r="FQ2336"/>
      <c r="FR2336"/>
      <c r="FS2336"/>
      <c r="FT2336"/>
      <c r="FU2336"/>
      <c r="FV2336"/>
      <c r="FW2336"/>
      <c r="FX2336"/>
      <c r="FY2336"/>
      <c r="FZ2336"/>
      <c r="GA2336"/>
      <c r="GB2336"/>
      <c r="GC2336"/>
      <c r="GD2336"/>
      <c r="GE2336"/>
      <c r="GF2336"/>
      <c r="GG2336"/>
    </row>
    <row r="2337" spans="1:189" x14ac:dyDescent="0.3">
      <c r="A2337" s="18" t="s">
        <v>1828</v>
      </c>
      <c r="B2337" s="29">
        <v>168.1</v>
      </c>
      <c r="C2337" s="29">
        <v>1</v>
      </c>
      <c r="D2337" s="29"/>
      <c r="E2337" s="29"/>
      <c r="F2337" s="29">
        <v>168.1</v>
      </c>
      <c r="G2337" s="29">
        <v>1</v>
      </c>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c r="DY2337"/>
      <c r="DZ2337"/>
      <c r="EA2337"/>
      <c r="EB2337"/>
      <c r="EC2337"/>
      <c r="ED2337"/>
      <c r="EE2337"/>
      <c r="EF2337"/>
      <c r="EG2337"/>
      <c r="EH2337"/>
      <c r="EI2337"/>
      <c r="EJ2337"/>
      <c r="EK2337"/>
      <c r="EL2337"/>
      <c r="EM2337"/>
      <c r="EN2337"/>
      <c r="EO2337"/>
      <c r="EP2337"/>
      <c r="EQ2337"/>
      <c r="ER2337"/>
      <c r="ES2337"/>
      <c r="ET2337"/>
      <c r="EU2337"/>
      <c r="EV2337"/>
      <c r="EW2337"/>
      <c r="EX2337"/>
      <c r="EY2337"/>
      <c r="EZ2337"/>
      <c r="FA2337"/>
      <c r="FB2337"/>
      <c r="FC2337"/>
      <c r="FD2337"/>
      <c r="FE2337"/>
      <c r="FF2337"/>
      <c r="FG2337"/>
      <c r="FH2337"/>
      <c r="FI2337"/>
      <c r="FJ2337"/>
      <c r="FK2337"/>
      <c r="FL2337"/>
      <c r="FM2337"/>
      <c r="FN2337"/>
      <c r="FO2337"/>
      <c r="FP2337"/>
      <c r="FQ2337"/>
      <c r="FR2337"/>
      <c r="FS2337"/>
      <c r="FT2337"/>
      <c r="FU2337"/>
      <c r="FV2337"/>
      <c r="FW2337"/>
      <c r="FX2337"/>
      <c r="FY2337"/>
      <c r="FZ2337"/>
      <c r="GA2337"/>
      <c r="GB2337"/>
      <c r="GC2337"/>
      <c r="GD2337"/>
      <c r="GE2337"/>
      <c r="GF2337"/>
      <c r="GG2337"/>
    </row>
    <row r="2338" spans="1:189" x14ac:dyDescent="0.3">
      <c r="A2338" s="18" t="s">
        <v>4055</v>
      </c>
      <c r="B2338" s="29"/>
      <c r="C2338" s="29"/>
      <c r="D2338" s="29">
        <v>168.1</v>
      </c>
      <c r="E2338" s="29">
        <v>1</v>
      </c>
      <c r="F2338" s="29">
        <v>168.1</v>
      </c>
      <c r="G2338" s="29">
        <v>1</v>
      </c>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c r="DY2338"/>
      <c r="DZ2338"/>
      <c r="EA2338"/>
      <c r="EB2338"/>
      <c r="EC2338"/>
      <c r="ED2338"/>
      <c r="EE2338"/>
      <c r="EF2338"/>
      <c r="EG2338"/>
      <c r="EH2338"/>
      <c r="EI2338"/>
      <c r="EJ2338"/>
      <c r="EK2338"/>
      <c r="EL2338"/>
      <c r="EM2338"/>
      <c r="EN2338"/>
      <c r="EO2338"/>
      <c r="EP2338"/>
      <c r="EQ2338"/>
      <c r="ER2338"/>
      <c r="ES2338"/>
      <c r="ET2338"/>
      <c r="EU2338"/>
      <c r="EV2338"/>
      <c r="EW2338"/>
      <c r="EX2338"/>
      <c r="EY2338"/>
      <c r="EZ2338"/>
      <c r="FA2338"/>
      <c r="FB2338"/>
      <c r="FC2338"/>
      <c r="FD2338"/>
      <c r="FE2338"/>
      <c r="FF2338"/>
      <c r="FG2338"/>
      <c r="FH2338"/>
      <c r="FI2338"/>
      <c r="FJ2338"/>
      <c r="FK2338"/>
      <c r="FL2338"/>
      <c r="FM2338"/>
      <c r="FN2338"/>
      <c r="FO2338"/>
      <c r="FP2338"/>
      <c r="FQ2338"/>
      <c r="FR2338"/>
      <c r="FS2338"/>
      <c r="FT2338"/>
      <c r="FU2338"/>
      <c r="FV2338"/>
      <c r="FW2338"/>
      <c r="FX2338"/>
      <c r="FY2338"/>
      <c r="FZ2338"/>
      <c r="GA2338"/>
      <c r="GB2338"/>
      <c r="GC2338"/>
      <c r="GD2338"/>
      <c r="GE2338"/>
      <c r="GF2338"/>
      <c r="GG2338"/>
    </row>
    <row r="2339" spans="1:189" x14ac:dyDescent="0.3">
      <c r="A2339" s="18" t="s">
        <v>4029</v>
      </c>
      <c r="B2339" s="29"/>
      <c r="C2339" s="29"/>
      <c r="D2339" s="29">
        <v>168.1</v>
      </c>
      <c r="E2339" s="29">
        <v>1</v>
      </c>
      <c r="F2339" s="29">
        <v>168.1</v>
      </c>
      <c r="G2339" s="29">
        <v>1</v>
      </c>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c r="DY2339"/>
      <c r="DZ2339"/>
      <c r="EA2339"/>
      <c r="EB2339"/>
      <c r="EC2339"/>
      <c r="ED2339"/>
      <c r="EE2339"/>
      <c r="EF2339"/>
      <c r="EG2339"/>
      <c r="EH2339"/>
      <c r="EI2339"/>
      <c r="EJ2339"/>
      <c r="EK2339"/>
      <c r="EL2339"/>
      <c r="EM2339"/>
      <c r="EN2339"/>
      <c r="EO2339"/>
      <c r="EP2339"/>
      <c r="EQ2339"/>
      <c r="ER2339"/>
      <c r="ES2339"/>
      <c r="ET2339"/>
      <c r="EU2339"/>
      <c r="EV2339"/>
      <c r="EW2339"/>
      <c r="EX2339"/>
      <c r="EY2339"/>
      <c r="EZ2339"/>
      <c r="FA2339"/>
      <c r="FB2339"/>
      <c r="FC2339"/>
      <c r="FD2339"/>
      <c r="FE2339"/>
      <c r="FF2339"/>
      <c r="FG2339"/>
      <c r="FH2339"/>
      <c r="FI2339"/>
      <c r="FJ2339"/>
      <c r="FK2339"/>
      <c r="FL2339"/>
      <c r="FM2339"/>
      <c r="FN2339"/>
      <c r="FO2339"/>
      <c r="FP2339"/>
      <c r="FQ2339"/>
      <c r="FR2339"/>
      <c r="FS2339"/>
      <c r="FT2339"/>
      <c r="FU2339"/>
      <c r="FV2339"/>
      <c r="FW2339"/>
      <c r="FX2339"/>
      <c r="FY2339"/>
      <c r="FZ2339"/>
      <c r="GA2339"/>
      <c r="GB2339"/>
      <c r="GC2339"/>
      <c r="GD2339"/>
      <c r="GE2339"/>
      <c r="GF2339"/>
      <c r="GG2339"/>
    </row>
    <row r="2340" spans="1:189" x14ac:dyDescent="0.3">
      <c r="A2340" s="18" t="s">
        <v>2620</v>
      </c>
      <c r="B2340" s="29"/>
      <c r="C2340" s="29"/>
      <c r="D2340" s="29">
        <v>168.1</v>
      </c>
      <c r="E2340" s="29">
        <v>1</v>
      </c>
      <c r="F2340" s="29">
        <v>168.1</v>
      </c>
      <c r="G2340" s="29">
        <v>1</v>
      </c>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c r="DY2340"/>
      <c r="DZ2340"/>
      <c r="EA2340"/>
      <c r="EB2340"/>
      <c r="EC2340"/>
      <c r="ED2340"/>
      <c r="EE2340"/>
      <c r="EF2340"/>
      <c r="EG2340"/>
      <c r="EH2340"/>
      <c r="EI2340"/>
      <c r="EJ2340"/>
      <c r="EK2340"/>
      <c r="EL2340"/>
      <c r="EM2340"/>
      <c r="EN2340"/>
      <c r="EO2340"/>
      <c r="EP2340"/>
      <c r="EQ2340"/>
      <c r="ER2340"/>
      <c r="ES2340"/>
      <c r="ET2340"/>
      <c r="EU2340"/>
      <c r="EV2340"/>
      <c r="EW2340"/>
      <c r="EX2340"/>
      <c r="EY2340"/>
      <c r="EZ2340"/>
      <c r="FA2340"/>
      <c r="FB2340"/>
      <c r="FC2340"/>
      <c r="FD2340"/>
      <c r="FE2340"/>
      <c r="FF2340"/>
      <c r="FG2340"/>
      <c r="FH2340"/>
      <c r="FI2340"/>
      <c r="FJ2340"/>
      <c r="FK2340"/>
      <c r="FL2340"/>
      <c r="FM2340"/>
      <c r="FN2340"/>
      <c r="FO2340"/>
      <c r="FP2340"/>
      <c r="FQ2340"/>
      <c r="FR2340"/>
      <c r="FS2340"/>
      <c r="FT2340"/>
      <c r="FU2340"/>
      <c r="FV2340"/>
      <c r="FW2340"/>
      <c r="FX2340"/>
      <c r="FY2340"/>
      <c r="FZ2340"/>
      <c r="GA2340"/>
      <c r="GB2340"/>
      <c r="GC2340"/>
      <c r="GD2340"/>
      <c r="GE2340"/>
      <c r="GF2340"/>
      <c r="GG2340"/>
    </row>
    <row r="2341" spans="1:189" x14ac:dyDescent="0.3">
      <c r="A2341" s="18" t="s">
        <v>1916</v>
      </c>
      <c r="B2341" s="29">
        <v>168.1</v>
      </c>
      <c r="C2341" s="29">
        <v>1</v>
      </c>
      <c r="D2341" s="29"/>
      <c r="E2341" s="29"/>
      <c r="F2341" s="29">
        <v>168.1</v>
      </c>
      <c r="G2341" s="29">
        <v>1</v>
      </c>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c r="DY2341"/>
      <c r="DZ2341"/>
      <c r="EA2341"/>
      <c r="EB2341"/>
      <c r="EC2341"/>
      <c r="ED2341"/>
      <c r="EE2341"/>
      <c r="EF2341"/>
      <c r="EG2341"/>
      <c r="EH2341"/>
      <c r="EI2341"/>
      <c r="EJ2341"/>
      <c r="EK2341"/>
      <c r="EL2341"/>
      <c r="EM2341"/>
      <c r="EN2341"/>
      <c r="EO2341"/>
      <c r="EP2341"/>
      <c r="EQ2341"/>
      <c r="ER2341"/>
      <c r="ES2341"/>
      <c r="ET2341"/>
      <c r="EU2341"/>
      <c r="EV2341"/>
      <c r="EW2341"/>
      <c r="EX2341"/>
      <c r="EY2341"/>
      <c r="EZ2341"/>
      <c r="FA2341"/>
      <c r="FB2341"/>
      <c r="FC2341"/>
      <c r="FD2341"/>
      <c r="FE2341"/>
      <c r="FF2341"/>
      <c r="FG2341"/>
      <c r="FH2341"/>
      <c r="FI2341"/>
      <c r="FJ2341"/>
      <c r="FK2341"/>
      <c r="FL2341"/>
      <c r="FM2341"/>
      <c r="FN2341"/>
      <c r="FO2341"/>
      <c r="FP2341"/>
      <c r="FQ2341"/>
      <c r="FR2341"/>
      <c r="FS2341"/>
      <c r="FT2341"/>
      <c r="FU2341"/>
      <c r="FV2341"/>
      <c r="FW2341"/>
      <c r="FX2341"/>
      <c r="FY2341"/>
      <c r="FZ2341"/>
      <c r="GA2341"/>
      <c r="GB2341"/>
      <c r="GC2341"/>
      <c r="GD2341"/>
      <c r="GE2341"/>
      <c r="GF2341"/>
      <c r="GG2341"/>
    </row>
    <row r="2342" spans="1:189" x14ac:dyDescent="0.3">
      <c r="A2342" s="18" t="s">
        <v>1918</v>
      </c>
      <c r="B2342" s="29">
        <v>168.1</v>
      </c>
      <c r="C2342" s="29">
        <v>1</v>
      </c>
      <c r="D2342" s="29"/>
      <c r="E2342" s="29"/>
      <c r="F2342" s="29">
        <v>168.1</v>
      </c>
      <c r="G2342" s="29">
        <v>1</v>
      </c>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c r="DY2342"/>
      <c r="DZ2342"/>
      <c r="EA2342"/>
      <c r="EB2342"/>
      <c r="EC2342"/>
      <c r="ED2342"/>
      <c r="EE2342"/>
      <c r="EF2342"/>
      <c r="EG2342"/>
      <c r="EH2342"/>
      <c r="EI2342"/>
      <c r="EJ2342"/>
      <c r="EK2342"/>
      <c r="EL2342"/>
      <c r="EM2342"/>
      <c r="EN2342"/>
      <c r="EO2342"/>
      <c r="EP2342"/>
      <c r="EQ2342"/>
      <c r="ER2342"/>
      <c r="ES2342"/>
      <c r="ET2342"/>
      <c r="EU2342"/>
      <c r="EV2342"/>
      <c r="EW2342"/>
      <c r="EX2342"/>
      <c r="EY2342"/>
      <c r="EZ2342"/>
      <c r="FA2342"/>
      <c r="FB2342"/>
      <c r="FC2342"/>
      <c r="FD2342"/>
      <c r="FE2342"/>
      <c r="FF2342"/>
      <c r="FG2342"/>
      <c r="FH2342"/>
      <c r="FI2342"/>
      <c r="FJ2342"/>
      <c r="FK2342"/>
      <c r="FL2342"/>
      <c r="FM2342"/>
      <c r="FN2342"/>
      <c r="FO2342"/>
      <c r="FP2342"/>
      <c r="FQ2342"/>
      <c r="FR2342"/>
      <c r="FS2342"/>
      <c r="FT2342"/>
      <c r="FU2342"/>
      <c r="FV2342"/>
      <c r="FW2342"/>
      <c r="FX2342"/>
      <c r="FY2342"/>
      <c r="FZ2342"/>
      <c r="GA2342"/>
      <c r="GB2342"/>
      <c r="GC2342"/>
      <c r="GD2342"/>
      <c r="GE2342"/>
      <c r="GF2342"/>
      <c r="GG2342"/>
    </row>
    <row r="2343" spans="1:189" x14ac:dyDescent="0.3">
      <c r="A2343" s="18" t="s">
        <v>2544</v>
      </c>
      <c r="B2343" s="29"/>
      <c r="C2343" s="29"/>
      <c r="D2343" s="29">
        <v>168.1</v>
      </c>
      <c r="E2343" s="29">
        <v>1</v>
      </c>
      <c r="F2343" s="29">
        <v>168.1</v>
      </c>
      <c r="G2343" s="29">
        <v>1</v>
      </c>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c r="DY2343"/>
      <c r="DZ2343"/>
      <c r="EA2343"/>
      <c r="EB2343"/>
      <c r="EC2343"/>
      <c r="ED2343"/>
      <c r="EE2343"/>
      <c r="EF2343"/>
      <c r="EG2343"/>
      <c r="EH2343"/>
      <c r="EI2343"/>
      <c r="EJ2343"/>
      <c r="EK2343"/>
      <c r="EL2343"/>
      <c r="EM2343"/>
      <c r="EN2343"/>
      <c r="EO2343"/>
      <c r="EP2343"/>
      <c r="EQ2343"/>
      <c r="ER2343"/>
      <c r="ES2343"/>
      <c r="ET2343"/>
      <c r="EU2343"/>
      <c r="EV2343"/>
      <c r="EW2343"/>
      <c r="EX2343"/>
      <c r="EY2343"/>
      <c r="EZ2343"/>
      <c r="FA2343"/>
      <c r="FB2343"/>
      <c r="FC2343"/>
      <c r="FD2343"/>
      <c r="FE2343"/>
      <c r="FF2343"/>
      <c r="FG2343"/>
      <c r="FH2343"/>
      <c r="FI2343"/>
      <c r="FJ2343"/>
      <c r="FK2343"/>
      <c r="FL2343"/>
      <c r="FM2343"/>
      <c r="FN2343"/>
      <c r="FO2343"/>
      <c r="FP2343"/>
      <c r="FQ2343"/>
      <c r="FR2343"/>
      <c r="FS2343"/>
      <c r="FT2343"/>
      <c r="FU2343"/>
      <c r="FV2343"/>
      <c r="FW2343"/>
      <c r="FX2343"/>
      <c r="FY2343"/>
      <c r="FZ2343"/>
      <c r="GA2343"/>
      <c r="GB2343"/>
      <c r="GC2343"/>
      <c r="GD2343"/>
      <c r="GE2343"/>
      <c r="GF2343"/>
      <c r="GG2343"/>
    </row>
    <row r="2344" spans="1:189" x14ac:dyDescent="0.3">
      <c r="A2344" s="18" t="s">
        <v>4063</v>
      </c>
      <c r="B2344" s="29"/>
      <c r="C2344" s="29"/>
      <c r="D2344" s="29">
        <v>168.1</v>
      </c>
      <c r="E2344" s="29">
        <v>1</v>
      </c>
      <c r="F2344" s="29">
        <v>168.1</v>
      </c>
      <c r="G2344" s="29">
        <v>1</v>
      </c>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c r="DY2344"/>
      <c r="DZ2344"/>
      <c r="EA2344"/>
      <c r="EB2344"/>
      <c r="EC2344"/>
      <c r="ED2344"/>
      <c r="EE2344"/>
      <c r="EF2344"/>
      <c r="EG2344"/>
      <c r="EH2344"/>
      <c r="EI2344"/>
      <c r="EJ2344"/>
      <c r="EK2344"/>
      <c r="EL2344"/>
      <c r="EM2344"/>
      <c r="EN2344"/>
      <c r="EO2344"/>
      <c r="EP2344"/>
      <c r="EQ2344"/>
      <c r="ER2344"/>
      <c r="ES2344"/>
      <c r="ET2344"/>
      <c r="EU2344"/>
      <c r="EV2344"/>
      <c r="EW2344"/>
      <c r="EX2344"/>
      <c r="EY2344"/>
      <c r="EZ2344"/>
      <c r="FA2344"/>
      <c r="FB2344"/>
      <c r="FC2344"/>
      <c r="FD2344"/>
      <c r="FE2344"/>
      <c r="FF2344"/>
      <c r="FG2344"/>
      <c r="FH2344"/>
      <c r="FI2344"/>
      <c r="FJ2344"/>
      <c r="FK2344"/>
      <c r="FL2344"/>
      <c r="FM2344"/>
      <c r="FN2344"/>
      <c r="FO2344"/>
      <c r="FP2344"/>
      <c r="FQ2344"/>
      <c r="FR2344"/>
      <c r="FS2344"/>
      <c r="FT2344"/>
      <c r="FU2344"/>
      <c r="FV2344"/>
      <c r="FW2344"/>
      <c r="FX2344"/>
      <c r="FY2344"/>
      <c r="FZ2344"/>
      <c r="GA2344"/>
      <c r="GB2344"/>
      <c r="GC2344"/>
      <c r="GD2344"/>
      <c r="GE2344"/>
      <c r="GF2344"/>
      <c r="GG2344"/>
    </row>
    <row r="2345" spans="1:189" x14ac:dyDescent="0.3">
      <c r="A2345" s="18" t="s">
        <v>2616</v>
      </c>
      <c r="B2345" s="29"/>
      <c r="C2345" s="29"/>
      <c r="D2345" s="29">
        <v>168.1</v>
      </c>
      <c r="E2345" s="29">
        <v>1</v>
      </c>
      <c r="F2345" s="29">
        <v>168.1</v>
      </c>
      <c r="G2345" s="29">
        <v>1</v>
      </c>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c r="DY2345"/>
      <c r="DZ2345"/>
      <c r="EA2345"/>
      <c r="EB2345"/>
      <c r="EC2345"/>
      <c r="ED2345"/>
      <c r="EE2345"/>
      <c r="EF2345"/>
      <c r="EG2345"/>
      <c r="EH2345"/>
      <c r="EI2345"/>
      <c r="EJ2345"/>
      <c r="EK2345"/>
      <c r="EL2345"/>
      <c r="EM2345"/>
      <c r="EN2345"/>
      <c r="EO2345"/>
      <c r="EP2345"/>
      <c r="EQ2345"/>
      <c r="ER2345"/>
      <c r="ES2345"/>
      <c r="ET2345"/>
      <c r="EU2345"/>
      <c r="EV2345"/>
      <c r="EW2345"/>
      <c r="EX2345"/>
      <c r="EY2345"/>
      <c r="EZ2345"/>
      <c r="FA2345"/>
      <c r="FB2345"/>
      <c r="FC2345"/>
      <c r="FD2345"/>
      <c r="FE2345"/>
      <c r="FF2345"/>
      <c r="FG2345"/>
      <c r="FH2345"/>
      <c r="FI2345"/>
      <c r="FJ2345"/>
      <c r="FK2345"/>
      <c r="FL2345"/>
      <c r="FM2345"/>
      <c r="FN2345"/>
      <c r="FO2345"/>
      <c r="FP2345"/>
      <c r="FQ2345"/>
      <c r="FR2345"/>
      <c r="FS2345"/>
      <c r="FT2345"/>
      <c r="FU2345"/>
      <c r="FV2345"/>
      <c r="FW2345"/>
      <c r="FX2345"/>
      <c r="FY2345"/>
      <c r="FZ2345"/>
      <c r="GA2345"/>
      <c r="GB2345"/>
      <c r="GC2345"/>
      <c r="GD2345"/>
      <c r="GE2345"/>
      <c r="GF2345"/>
      <c r="GG2345"/>
    </row>
    <row r="2346" spans="1:189" x14ac:dyDescent="0.3">
      <c r="A2346" s="18" t="s">
        <v>2598</v>
      </c>
      <c r="B2346" s="29"/>
      <c r="C2346" s="29"/>
      <c r="D2346" s="29">
        <v>168.1</v>
      </c>
      <c r="E2346" s="29">
        <v>1</v>
      </c>
      <c r="F2346" s="29">
        <v>168.1</v>
      </c>
      <c r="G2346" s="29">
        <v>1</v>
      </c>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c r="DY2346"/>
      <c r="DZ2346"/>
      <c r="EA2346"/>
      <c r="EB2346"/>
      <c r="EC2346"/>
      <c r="ED2346"/>
      <c r="EE2346"/>
      <c r="EF2346"/>
      <c r="EG2346"/>
      <c r="EH2346"/>
      <c r="EI2346"/>
      <c r="EJ2346"/>
      <c r="EK2346"/>
      <c r="EL2346"/>
      <c r="EM2346"/>
      <c r="EN2346"/>
      <c r="EO2346"/>
      <c r="EP2346"/>
      <c r="EQ2346"/>
      <c r="ER2346"/>
      <c r="ES2346"/>
      <c r="ET2346"/>
      <c r="EU2346"/>
      <c r="EV2346"/>
      <c r="EW2346"/>
      <c r="EX2346"/>
      <c r="EY2346"/>
      <c r="EZ2346"/>
      <c r="FA2346"/>
      <c r="FB2346"/>
      <c r="FC2346"/>
      <c r="FD2346"/>
      <c r="FE2346"/>
      <c r="FF2346"/>
      <c r="FG2346"/>
      <c r="FH2346"/>
      <c r="FI2346"/>
      <c r="FJ2346"/>
      <c r="FK2346"/>
      <c r="FL2346"/>
      <c r="FM2346"/>
      <c r="FN2346"/>
      <c r="FO2346"/>
      <c r="FP2346"/>
      <c r="FQ2346"/>
      <c r="FR2346"/>
      <c r="FS2346"/>
      <c r="FT2346"/>
      <c r="FU2346"/>
      <c r="FV2346"/>
      <c r="FW2346"/>
      <c r="FX2346"/>
      <c r="FY2346"/>
      <c r="FZ2346"/>
      <c r="GA2346"/>
      <c r="GB2346"/>
      <c r="GC2346"/>
      <c r="GD2346"/>
      <c r="GE2346"/>
      <c r="GF2346"/>
      <c r="GG2346"/>
    </row>
    <row r="2347" spans="1:189" x14ac:dyDescent="0.3">
      <c r="A2347" s="18" t="s">
        <v>4017</v>
      </c>
      <c r="B2347" s="29"/>
      <c r="C2347" s="29"/>
      <c r="D2347" s="29">
        <v>168.1</v>
      </c>
      <c r="E2347" s="29">
        <v>1</v>
      </c>
      <c r="F2347" s="29">
        <v>168.1</v>
      </c>
      <c r="G2347" s="29">
        <v>1</v>
      </c>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c r="DY2347"/>
      <c r="DZ2347"/>
      <c r="EA2347"/>
      <c r="EB2347"/>
      <c r="EC2347"/>
      <c r="ED2347"/>
      <c r="EE2347"/>
      <c r="EF2347"/>
      <c r="EG2347"/>
      <c r="EH2347"/>
      <c r="EI2347"/>
      <c r="EJ2347"/>
      <c r="EK2347"/>
      <c r="EL2347"/>
      <c r="EM2347"/>
      <c r="EN2347"/>
      <c r="EO2347"/>
      <c r="EP2347"/>
      <c r="EQ2347"/>
      <c r="ER2347"/>
      <c r="ES2347"/>
      <c r="ET2347"/>
      <c r="EU2347"/>
      <c r="EV2347"/>
      <c r="EW2347"/>
      <c r="EX2347"/>
      <c r="EY2347"/>
      <c r="EZ2347"/>
      <c r="FA2347"/>
      <c r="FB2347"/>
      <c r="FC2347"/>
      <c r="FD2347"/>
      <c r="FE2347"/>
      <c r="FF2347"/>
      <c r="FG2347"/>
      <c r="FH2347"/>
      <c r="FI2347"/>
      <c r="FJ2347"/>
      <c r="FK2347"/>
      <c r="FL2347"/>
      <c r="FM2347"/>
      <c r="FN2347"/>
      <c r="FO2347"/>
      <c r="FP2347"/>
      <c r="FQ2347"/>
      <c r="FR2347"/>
      <c r="FS2347"/>
      <c r="FT2347"/>
      <c r="FU2347"/>
      <c r="FV2347"/>
      <c r="FW2347"/>
      <c r="FX2347"/>
      <c r="FY2347"/>
      <c r="FZ2347"/>
      <c r="GA2347"/>
      <c r="GB2347"/>
      <c r="GC2347"/>
      <c r="GD2347"/>
      <c r="GE2347"/>
      <c r="GF2347"/>
      <c r="GG2347"/>
    </row>
    <row r="2348" spans="1:189" x14ac:dyDescent="0.3">
      <c r="A2348" s="18" t="s">
        <v>2865</v>
      </c>
      <c r="B2348" s="29"/>
      <c r="C2348" s="29"/>
      <c r="D2348" s="29">
        <v>168.1</v>
      </c>
      <c r="E2348" s="29">
        <v>1</v>
      </c>
      <c r="F2348" s="29">
        <v>168.1</v>
      </c>
      <c r="G2348" s="29">
        <v>1</v>
      </c>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c r="DY2348"/>
      <c r="DZ2348"/>
      <c r="EA2348"/>
      <c r="EB2348"/>
      <c r="EC2348"/>
      <c r="ED2348"/>
      <c r="EE2348"/>
      <c r="EF2348"/>
      <c r="EG2348"/>
      <c r="EH2348"/>
      <c r="EI2348"/>
      <c r="EJ2348"/>
      <c r="EK2348"/>
      <c r="EL2348"/>
      <c r="EM2348"/>
      <c r="EN2348"/>
      <c r="EO2348"/>
      <c r="EP2348"/>
      <c r="EQ2348"/>
      <c r="ER2348"/>
      <c r="ES2348"/>
      <c r="ET2348"/>
      <c r="EU2348"/>
      <c r="EV2348"/>
      <c r="EW2348"/>
      <c r="EX2348"/>
      <c r="EY2348"/>
      <c r="EZ2348"/>
      <c r="FA2348"/>
      <c r="FB2348"/>
      <c r="FC2348"/>
      <c r="FD2348"/>
      <c r="FE2348"/>
      <c r="FF2348"/>
      <c r="FG2348"/>
      <c r="FH2348"/>
      <c r="FI2348"/>
      <c r="FJ2348"/>
      <c r="FK2348"/>
      <c r="FL2348"/>
      <c r="FM2348"/>
      <c r="FN2348"/>
      <c r="FO2348"/>
      <c r="FP2348"/>
      <c r="FQ2348"/>
      <c r="FR2348"/>
      <c r="FS2348"/>
      <c r="FT2348"/>
      <c r="FU2348"/>
      <c r="FV2348"/>
      <c r="FW2348"/>
      <c r="FX2348"/>
      <c r="FY2348"/>
      <c r="FZ2348"/>
      <c r="GA2348"/>
      <c r="GB2348"/>
      <c r="GC2348"/>
      <c r="GD2348"/>
      <c r="GE2348"/>
      <c r="GF2348"/>
      <c r="GG2348"/>
    </row>
    <row r="2349" spans="1:189" x14ac:dyDescent="0.3">
      <c r="A2349" s="18" t="s">
        <v>3935</v>
      </c>
      <c r="B2349" s="29"/>
      <c r="C2349" s="29"/>
      <c r="D2349" s="29">
        <v>168.1</v>
      </c>
      <c r="E2349" s="29">
        <v>1</v>
      </c>
      <c r="F2349" s="29">
        <v>168.1</v>
      </c>
      <c r="G2349" s="29">
        <v>1</v>
      </c>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c r="DY2349"/>
      <c r="DZ2349"/>
      <c r="EA2349"/>
      <c r="EB2349"/>
      <c r="EC2349"/>
      <c r="ED2349"/>
      <c r="EE2349"/>
      <c r="EF2349"/>
      <c r="EG2349"/>
      <c r="EH2349"/>
      <c r="EI2349"/>
      <c r="EJ2349"/>
      <c r="EK2349"/>
      <c r="EL2349"/>
      <c r="EM2349"/>
      <c r="EN2349"/>
      <c r="EO2349"/>
      <c r="EP2349"/>
      <c r="EQ2349"/>
      <c r="ER2349"/>
      <c r="ES2349"/>
      <c r="ET2349"/>
      <c r="EU2349"/>
      <c r="EV2349"/>
      <c r="EW2349"/>
      <c r="EX2349"/>
      <c r="EY2349"/>
      <c r="EZ2349"/>
      <c r="FA2349"/>
      <c r="FB2349"/>
      <c r="FC2349"/>
      <c r="FD2349"/>
      <c r="FE2349"/>
      <c r="FF2349"/>
      <c r="FG2349"/>
      <c r="FH2349"/>
      <c r="FI2349"/>
      <c r="FJ2349"/>
      <c r="FK2349"/>
      <c r="FL2349"/>
      <c r="FM2349"/>
      <c r="FN2349"/>
      <c r="FO2349"/>
      <c r="FP2349"/>
      <c r="FQ2349"/>
      <c r="FR2349"/>
      <c r="FS2349"/>
      <c r="FT2349"/>
      <c r="FU2349"/>
      <c r="FV2349"/>
      <c r="FW2349"/>
      <c r="FX2349"/>
      <c r="FY2349"/>
      <c r="FZ2349"/>
      <c r="GA2349"/>
      <c r="GB2349"/>
      <c r="GC2349"/>
      <c r="GD2349"/>
      <c r="GE2349"/>
      <c r="GF2349"/>
      <c r="GG2349"/>
    </row>
    <row r="2350" spans="1:189" x14ac:dyDescent="0.3">
      <c r="A2350" s="18" t="s">
        <v>3937</v>
      </c>
      <c r="B2350" s="29"/>
      <c r="C2350" s="29"/>
      <c r="D2350" s="29">
        <v>168.1</v>
      </c>
      <c r="E2350" s="29">
        <v>1</v>
      </c>
      <c r="F2350" s="29">
        <v>168.1</v>
      </c>
      <c r="G2350" s="29">
        <v>1</v>
      </c>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c r="DY2350"/>
      <c r="DZ2350"/>
      <c r="EA2350"/>
      <c r="EB2350"/>
      <c r="EC2350"/>
      <c r="ED2350"/>
      <c r="EE2350"/>
      <c r="EF2350"/>
      <c r="EG2350"/>
      <c r="EH2350"/>
      <c r="EI2350"/>
      <c r="EJ2350"/>
      <c r="EK2350"/>
      <c r="EL2350"/>
      <c r="EM2350"/>
      <c r="EN2350"/>
      <c r="EO2350"/>
      <c r="EP2350"/>
      <c r="EQ2350"/>
      <c r="ER2350"/>
      <c r="ES2350"/>
      <c r="ET2350"/>
      <c r="EU2350"/>
      <c r="EV2350"/>
      <c r="EW2350"/>
      <c r="EX2350"/>
      <c r="EY2350"/>
      <c r="EZ2350"/>
      <c r="FA2350"/>
      <c r="FB2350"/>
      <c r="FC2350"/>
      <c r="FD2350"/>
      <c r="FE2350"/>
      <c r="FF2350"/>
      <c r="FG2350"/>
      <c r="FH2350"/>
      <c r="FI2350"/>
      <c r="FJ2350"/>
      <c r="FK2350"/>
      <c r="FL2350"/>
      <c r="FM2350"/>
      <c r="FN2350"/>
      <c r="FO2350"/>
      <c r="FP2350"/>
      <c r="FQ2350"/>
      <c r="FR2350"/>
      <c r="FS2350"/>
      <c r="FT2350"/>
      <c r="FU2350"/>
      <c r="FV2350"/>
      <c r="FW2350"/>
      <c r="FX2350"/>
      <c r="FY2350"/>
      <c r="FZ2350"/>
      <c r="GA2350"/>
      <c r="GB2350"/>
      <c r="GC2350"/>
      <c r="GD2350"/>
      <c r="GE2350"/>
      <c r="GF2350"/>
      <c r="GG2350"/>
    </row>
    <row r="2351" spans="1:189" x14ac:dyDescent="0.3">
      <c r="A2351" s="18" t="s">
        <v>3361</v>
      </c>
      <c r="B2351" s="29"/>
      <c r="C2351" s="29"/>
      <c r="D2351" s="29">
        <v>168.1</v>
      </c>
      <c r="E2351" s="29">
        <v>1</v>
      </c>
      <c r="F2351" s="29">
        <v>168.1</v>
      </c>
      <c r="G2351" s="29">
        <v>1</v>
      </c>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c r="DY2351"/>
      <c r="DZ2351"/>
      <c r="EA2351"/>
      <c r="EB2351"/>
      <c r="EC2351"/>
      <c r="ED2351"/>
      <c r="EE2351"/>
      <c r="EF2351"/>
      <c r="EG2351"/>
      <c r="EH2351"/>
      <c r="EI2351"/>
      <c r="EJ2351"/>
      <c r="EK2351"/>
      <c r="EL2351"/>
      <c r="EM2351"/>
      <c r="EN2351"/>
      <c r="EO2351"/>
      <c r="EP2351"/>
      <c r="EQ2351"/>
      <c r="ER2351"/>
      <c r="ES2351"/>
      <c r="ET2351"/>
      <c r="EU2351"/>
      <c r="EV2351"/>
      <c r="EW2351"/>
      <c r="EX2351"/>
      <c r="EY2351"/>
      <c r="EZ2351"/>
      <c r="FA2351"/>
      <c r="FB2351"/>
      <c r="FC2351"/>
      <c r="FD2351"/>
      <c r="FE2351"/>
      <c r="FF2351"/>
      <c r="FG2351"/>
      <c r="FH2351"/>
      <c r="FI2351"/>
      <c r="FJ2351"/>
      <c r="FK2351"/>
      <c r="FL2351"/>
      <c r="FM2351"/>
      <c r="FN2351"/>
      <c r="FO2351"/>
      <c r="FP2351"/>
      <c r="FQ2351"/>
      <c r="FR2351"/>
      <c r="FS2351"/>
      <c r="FT2351"/>
      <c r="FU2351"/>
      <c r="FV2351"/>
      <c r="FW2351"/>
      <c r="FX2351"/>
      <c r="FY2351"/>
      <c r="FZ2351"/>
      <c r="GA2351"/>
      <c r="GB2351"/>
      <c r="GC2351"/>
      <c r="GD2351"/>
      <c r="GE2351"/>
      <c r="GF2351"/>
      <c r="GG2351"/>
    </row>
    <row r="2352" spans="1:189" x14ac:dyDescent="0.3">
      <c r="A2352" s="18" t="s">
        <v>3873</v>
      </c>
      <c r="B2352" s="29"/>
      <c r="C2352" s="29"/>
      <c r="D2352" s="29">
        <v>168.1</v>
      </c>
      <c r="E2352" s="29">
        <v>1</v>
      </c>
      <c r="F2352" s="29">
        <v>168.1</v>
      </c>
      <c r="G2352" s="29">
        <v>1</v>
      </c>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c r="DY2352"/>
      <c r="DZ2352"/>
      <c r="EA2352"/>
      <c r="EB2352"/>
      <c r="EC2352"/>
      <c r="ED2352"/>
      <c r="EE2352"/>
      <c r="EF2352"/>
      <c r="EG2352"/>
      <c r="EH2352"/>
      <c r="EI2352"/>
      <c r="EJ2352"/>
      <c r="EK2352"/>
      <c r="EL2352"/>
      <c r="EM2352"/>
      <c r="EN2352"/>
      <c r="EO2352"/>
      <c r="EP2352"/>
      <c r="EQ2352"/>
      <c r="ER2352"/>
      <c r="ES2352"/>
      <c r="ET2352"/>
      <c r="EU2352"/>
      <c r="EV2352"/>
      <c r="EW2352"/>
      <c r="EX2352"/>
      <c r="EY2352"/>
      <c r="EZ2352"/>
      <c r="FA2352"/>
      <c r="FB2352"/>
      <c r="FC2352"/>
      <c r="FD2352"/>
      <c r="FE2352"/>
      <c r="FF2352"/>
      <c r="FG2352"/>
      <c r="FH2352"/>
      <c r="FI2352"/>
      <c r="FJ2352"/>
      <c r="FK2352"/>
      <c r="FL2352"/>
      <c r="FM2352"/>
      <c r="FN2352"/>
      <c r="FO2352"/>
      <c r="FP2352"/>
      <c r="FQ2352"/>
      <c r="FR2352"/>
      <c r="FS2352"/>
      <c r="FT2352"/>
      <c r="FU2352"/>
      <c r="FV2352"/>
      <c r="FW2352"/>
      <c r="FX2352"/>
      <c r="FY2352"/>
      <c r="FZ2352"/>
      <c r="GA2352"/>
      <c r="GB2352"/>
      <c r="GC2352"/>
      <c r="GD2352"/>
      <c r="GE2352"/>
      <c r="GF2352"/>
      <c r="GG2352"/>
    </row>
    <row r="2353" spans="1:189" x14ac:dyDescent="0.3">
      <c r="A2353" s="18" t="s">
        <v>3801</v>
      </c>
      <c r="B2353" s="29"/>
      <c r="C2353" s="29"/>
      <c r="D2353" s="29">
        <v>168.1</v>
      </c>
      <c r="E2353" s="29">
        <v>1</v>
      </c>
      <c r="F2353" s="29">
        <v>168.1</v>
      </c>
      <c r="G2353" s="29">
        <v>1</v>
      </c>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c r="DY2353"/>
      <c r="DZ2353"/>
      <c r="EA2353"/>
      <c r="EB2353"/>
      <c r="EC2353"/>
      <c r="ED2353"/>
      <c r="EE2353"/>
      <c r="EF2353"/>
      <c r="EG2353"/>
      <c r="EH2353"/>
      <c r="EI2353"/>
      <c r="EJ2353"/>
      <c r="EK2353"/>
      <c r="EL2353"/>
      <c r="EM2353"/>
      <c r="EN2353"/>
      <c r="EO2353"/>
      <c r="EP2353"/>
      <c r="EQ2353"/>
      <c r="ER2353"/>
      <c r="ES2353"/>
      <c r="ET2353"/>
      <c r="EU2353"/>
      <c r="EV2353"/>
      <c r="EW2353"/>
      <c r="EX2353"/>
      <c r="EY2353"/>
      <c r="EZ2353"/>
      <c r="FA2353"/>
      <c r="FB2353"/>
      <c r="FC2353"/>
      <c r="FD2353"/>
      <c r="FE2353"/>
      <c r="FF2353"/>
      <c r="FG2353"/>
      <c r="FH2353"/>
      <c r="FI2353"/>
      <c r="FJ2353"/>
      <c r="FK2353"/>
      <c r="FL2353"/>
      <c r="FM2353"/>
      <c r="FN2353"/>
      <c r="FO2353"/>
      <c r="FP2353"/>
      <c r="FQ2353"/>
      <c r="FR2353"/>
      <c r="FS2353"/>
      <c r="FT2353"/>
      <c r="FU2353"/>
      <c r="FV2353"/>
      <c r="FW2353"/>
      <c r="FX2353"/>
      <c r="FY2353"/>
      <c r="FZ2353"/>
      <c r="GA2353"/>
      <c r="GB2353"/>
      <c r="GC2353"/>
      <c r="GD2353"/>
      <c r="GE2353"/>
      <c r="GF2353"/>
      <c r="GG2353"/>
    </row>
    <row r="2354" spans="1:189" x14ac:dyDescent="0.3">
      <c r="A2354" s="18" t="s">
        <v>2869</v>
      </c>
      <c r="B2354" s="29"/>
      <c r="C2354" s="29"/>
      <c r="D2354" s="29">
        <v>168.1</v>
      </c>
      <c r="E2354" s="29">
        <v>1</v>
      </c>
      <c r="F2354" s="29">
        <v>168.1</v>
      </c>
      <c r="G2354" s="29">
        <v>1</v>
      </c>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c r="DY2354"/>
      <c r="DZ2354"/>
      <c r="EA2354"/>
      <c r="EB2354"/>
      <c r="EC2354"/>
      <c r="ED2354"/>
      <c r="EE2354"/>
      <c r="EF2354"/>
      <c r="EG2354"/>
      <c r="EH2354"/>
      <c r="EI2354"/>
      <c r="EJ2354"/>
      <c r="EK2354"/>
      <c r="EL2354"/>
      <c r="EM2354"/>
      <c r="EN2354"/>
      <c r="EO2354"/>
      <c r="EP2354"/>
      <c r="EQ2354"/>
      <c r="ER2354"/>
      <c r="ES2354"/>
      <c r="ET2354"/>
      <c r="EU2354"/>
      <c r="EV2354"/>
      <c r="EW2354"/>
      <c r="EX2354"/>
      <c r="EY2354"/>
      <c r="EZ2354"/>
      <c r="FA2354"/>
      <c r="FB2354"/>
      <c r="FC2354"/>
      <c r="FD2354"/>
      <c r="FE2354"/>
      <c r="FF2354"/>
      <c r="FG2354"/>
      <c r="FH2354"/>
      <c r="FI2354"/>
      <c r="FJ2354"/>
      <c r="FK2354"/>
      <c r="FL2354"/>
      <c r="FM2354"/>
      <c r="FN2354"/>
      <c r="FO2354"/>
      <c r="FP2354"/>
      <c r="FQ2354"/>
      <c r="FR2354"/>
      <c r="FS2354"/>
      <c r="FT2354"/>
      <c r="FU2354"/>
      <c r="FV2354"/>
      <c r="FW2354"/>
      <c r="FX2354"/>
      <c r="FY2354"/>
      <c r="FZ2354"/>
      <c r="GA2354"/>
      <c r="GB2354"/>
      <c r="GC2354"/>
      <c r="GD2354"/>
      <c r="GE2354"/>
      <c r="GF2354"/>
      <c r="GG2354"/>
    </row>
    <row r="2355" spans="1:189" x14ac:dyDescent="0.3">
      <c r="A2355" s="18" t="s">
        <v>3837</v>
      </c>
      <c r="B2355" s="29"/>
      <c r="C2355" s="29"/>
      <c r="D2355" s="29">
        <v>168.1</v>
      </c>
      <c r="E2355" s="29">
        <v>1</v>
      </c>
      <c r="F2355" s="29">
        <v>168.1</v>
      </c>
      <c r="G2355" s="29">
        <v>1</v>
      </c>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c r="DY2355"/>
      <c r="DZ2355"/>
      <c r="EA2355"/>
      <c r="EB2355"/>
      <c r="EC2355"/>
      <c r="ED2355"/>
      <c r="EE2355"/>
      <c r="EF2355"/>
      <c r="EG2355"/>
      <c r="EH2355"/>
      <c r="EI2355"/>
      <c r="EJ2355"/>
      <c r="EK2355"/>
      <c r="EL2355"/>
      <c r="EM2355"/>
      <c r="EN2355"/>
      <c r="EO2355"/>
      <c r="EP2355"/>
      <c r="EQ2355"/>
      <c r="ER2355"/>
      <c r="ES2355"/>
      <c r="ET2355"/>
      <c r="EU2355"/>
      <c r="EV2355"/>
      <c r="EW2355"/>
      <c r="EX2355"/>
      <c r="EY2355"/>
      <c r="EZ2355"/>
      <c r="FA2355"/>
      <c r="FB2355"/>
      <c r="FC2355"/>
      <c r="FD2355"/>
      <c r="FE2355"/>
      <c r="FF2355"/>
      <c r="FG2355"/>
      <c r="FH2355"/>
      <c r="FI2355"/>
      <c r="FJ2355"/>
      <c r="FK2355"/>
      <c r="FL2355"/>
      <c r="FM2355"/>
      <c r="FN2355"/>
      <c r="FO2355"/>
      <c r="FP2355"/>
      <c r="FQ2355"/>
      <c r="FR2355"/>
      <c r="FS2355"/>
      <c r="FT2355"/>
      <c r="FU2355"/>
      <c r="FV2355"/>
      <c r="FW2355"/>
      <c r="FX2355"/>
      <c r="FY2355"/>
      <c r="FZ2355"/>
      <c r="GA2355"/>
      <c r="GB2355"/>
      <c r="GC2355"/>
      <c r="GD2355"/>
      <c r="GE2355"/>
      <c r="GF2355"/>
      <c r="GG2355"/>
    </row>
    <row r="2356" spans="1:189" x14ac:dyDescent="0.3">
      <c r="A2356" s="18" t="s">
        <v>2905</v>
      </c>
      <c r="B2356" s="29"/>
      <c r="C2356" s="29"/>
      <c r="D2356" s="29">
        <v>168.1</v>
      </c>
      <c r="E2356" s="29">
        <v>1</v>
      </c>
      <c r="F2356" s="29">
        <v>168.1</v>
      </c>
      <c r="G2356" s="29">
        <v>1</v>
      </c>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c r="DY2356"/>
      <c r="DZ2356"/>
      <c r="EA2356"/>
      <c r="EB2356"/>
      <c r="EC2356"/>
      <c r="ED2356"/>
      <c r="EE2356"/>
      <c r="EF2356"/>
      <c r="EG2356"/>
      <c r="EH2356"/>
      <c r="EI2356"/>
      <c r="EJ2356"/>
      <c r="EK2356"/>
      <c r="EL2356"/>
      <c r="EM2356"/>
      <c r="EN2356"/>
      <c r="EO2356"/>
      <c r="EP2356"/>
      <c r="EQ2356"/>
      <c r="ER2356"/>
      <c r="ES2356"/>
      <c r="ET2356"/>
      <c r="EU2356"/>
      <c r="EV2356"/>
      <c r="EW2356"/>
      <c r="EX2356"/>
      <c r="EY2356"/>
      <c r="EZ2356"/>
      <c r="FA2356"/>
      <c r="FB2356"/>
      <c r="FC2356"/>
      <c r="FD2356"/>
      <c r="FE2356"/>
      <c r="FF2356"/>
      <c r="FG2356"/>
      <c r="FH2356"/>
      <c r="FI2356"/>
      <c r="FJ2356"/>
      <c r="FK2356"/>
      <c r="FL2356"/>
      <c r="FM2356"/>
      <c r="FN2356"/>
      <c r="FO2356"/>
      <c r="FP2356"/>
      <c r="FQ2356"/>
      <c r="FR2356"/>
      <c r="FS2356"/>
      <c r="FT2356"/>
      <c r="FU2356"/>
      <c r="FV2356"/>
      <c r="FW2356"/>
      <c r="FX2356"/>
      <c r="FY2356"/>
      <c r="FZ2356"/>
      <c r="GA2356"/>
      <c r="GB2356"/>
      <c r="GC2356"/>
      <c r="GD2356"/>
      <c r="GE2356"/>
      <c r="GF2356"/>
      <c r="GG2356"/>
    </row>
    <row r="2357" spans="1:189" x14ac:dyDescent="0.3">
      <c r="A2357" s="18" t="s">
        <v>3395</v>
      </c>
      <c r="B2357" s="29"/>
      <c r="C2357" s="29"/>
      <c r="D2357" s="29">
        <v>168.1</v>
      </c>
      <c r="E2357" s="29">
        <v>1</v>
      </c>
      <c r="F2357" s="29">
        <v>168.1</v>
      </c>
      <c r="G2357" s="29">
        <v>1</v>
      </c>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c r="DY2357"/>
      <c r="DZ2357"/>
      <c r="EA2357"/>
      <c r="EB2357"/>
      <c r="EC2357"/>
      <c r="ED2357"/>
      <c r="EE2357"/>
      <c r="EF2357"/>
      <c r="EG2357"/>
      <c r="EH2357"/>
      <c r="EI2357"/>
      <c r="EJ2357"/>
      <c r="EK2357"/>
      <c r="EL2357"/>
      <c r="EM2357"/>
      <c r="EN2357"/>
      <c r="EO2357"/>
      <c r="EP2357"/>
      <c r="EQ2357"/>
      <c r="ER2357"/>
      <c r="ES2357"/>
      <c r="ET2357"/>
      <c r="EU2357"/>
      <c r="EV2357"/>
      <c r="EW2357"/>
      <c r="EX2357"/>
      <c r="EY2357"/>
      <c r="EZ2357"/>
      <c r="FA2357"/>
      <c r="FB2357"/>
      <c r="FC2357"/>
      <c r="FD2357"/>
      <c r="FE2357"/>
      <c r="FF2357"/>
      <c r="FG2357"/>
      <c r="FH2357"/>
      <c r="FI2357"/>
      <c r="FJ2357"/>
      <c r="FK2357"/>
      <c r="FL2357"/>
      <c r="FM2357"/>
      <c r="FN2357"/>
      <c r="FO2357"/>
      <c r="FP2357"/>
      <c r="FQ2357"/>
      <c r="FR2357"/>
      <c r="FS2357"/>
      <c r="FT2357"/>
      <c r="FU2357"/>
      <c r="FV2357"/>
      <c r="FW2357"/>
      <c r="FX2357"/>
      <c r="FY2357"/>
      <c r="FZ2357"/>
      <c r="GA2357"/>
      <c r="GB2357"/>
      <c r="GC2357"/>
      <c r="GD2357"/>
      <c r="GE2357"/>
      <c r="GF2357"/>
      <c r="GG2357"/>
    </row>
    <row r="2358" spans="1:189" x14ac:dyDescent="0.3">
      <c r="A2358" s="18" t="s">
        <v>2961</v>
      </c>
      <c r="B2358" s="29"/>
      <c r="C2358" s="29"/>
      <c r="D2358" s="29">
        <v>168.1</v>
      </c>
      <c r="E2358" s="29">
        <v>1</v>
      </c>
      <c r="F2358" s="29">
        <v>168.1</v>
      </c>
      <c r="G2358" s="29">
        <v>1</v>
      </c>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c r="DY2358"/>
      <c r="DZ2358"/>
      <c r="EA2358"/>
      <c r="EB2358"/>
      <c r="EC2358"/>
      <c r="ED2358"/>
      <c r="EE2358"/>
      <c r="EF2358"/>
      <c r="EG2358"/>
      <c r="EH2358"/>
      <c r="EI2358"/>
      <c r="EJ2358"/>
      <c r="EK2358"/>
      <c r="EL2358"/>
      <c r="EM2358"/>
      <c r="EN2358"/>
      <c r="EO2358"/>
      <c r="EP2358"/>
      <c r="EQ2358"/>
      <c r="ER2358"/>
      <c r="ES2358"/>
      <c r="ET2358"/>
      <c r="EU2358"/>
      <c r="EV2358"/>
      <c r="EW2358"/>
      <c r="EX2358"/>
      <c r="EY2358"/>
      <c r="EZ2358"/>
      <c r="FA2358"/>
      <c r="FB2358"/>
      <c r="FC2358"/>
      <c r="FD2358"/>
      <c r="FE2358"/>
      <c r="FF2358"/>
      <c r="FG2358"/>
      <c r="FH2358"/>
      <c r="FI2358"/>
      <c r="FJ2358"/>
      <c r="FK2358"/>
      <c r="FL2358"/>
      <c r="FM2358"/>
      <c r="FN2358"/>
      <c r="FO2358"/>
      <c r="FP2358"/>
      <c r="FQ2358"/>
      <c r="FR2358"/>
      <c r="FS2358"/>
      <c r="FT2358"/>
      <c r="FU2358"/>
      <c r="FV2358"/>
      <c r="FW2358"/>
      <c r="FX2358"/>
      <c r="FY2358"/>
      <c r="FZ2358"/>
      <c r="GA2358"/>
      <c r="GB2358"/>
      <c r="GC2358"/>
      <c r="GD2358"/>
      <c r="GE2358"/>
      <c r="GF2358"/>
      <c r="GG2358"/>
    </row>
    <row r="2359" spans="1:189" x14ac:dyDescent="0.3">
      <c r="A2359" s="18" t="s">
        <v>3521</v>
      </c>
      <c r="B2359" s="29"/>
      <c r="C2359" s="29"/>
      <c r="D2359" s="29">
        <v>168.1</v>
      </c>
      <c r="E2359" s="29">
        <v>1</v>
      </c>
      <c r="F2359" s="29">
        <v>168.1</v>
      </c>
      <c r="G2359" s="29">
        <v>1</v>
      </c>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c r="DY2359"/>
      <c r="DZ2359"/>
      <c r="EA2359"/>
      <c r="EB2359"/>
      <c r="EC2359"/>
      <c r="ED2359"/>
      <c r="EE2359"/>
      <c r="EF2359"/>
      <c r="EG2359"/>
      <c r="EH2359"/>
      <c r="EI2359"/>
      <c r="EJ2359"/>
      <c r="EK2359"/>
      <c r="EL2359"/>
      <c r="EM2359"/>
      <c r="EN2359"/>
      <c r="EO2359"/>
      <c r="EP2359"/>
      <c r="EQ2359"/>
      <c r="ER2359"/>
      <c r="ES2359"/>
      <c r="ET2359"/>
      <c r="EU2359"/>
      <c r="EV2359"/>
      <c r="EW2359"/>
      <c r="EX2359"/>
      <c r="EY2359"/>
      <c r="EZ2359"/>
      <c r="FA2359"/>
      <c r="FB2359"/>
      <c r="FC2359"/>
      <c r="FD2359"/>
      <c r="FE2359"/>
      <c r="FF2359"/>
      <c r="FG2359"/>
      <c r="FH2359"/>
      <c r="FI2359"/>
      <c r="FJ2359"/>
      <c r="FK2359"/>
      <c r="FL2359"/>
      <c r="FM2359"/>
      <c r="FN2359"/>
      <c r="FO2359"/>
      <c r="FP2359"/>
      <c r="FQ2359"/>
      <c r="FR2359"/>
      <c r="FS2359"/>
      <c r="FT2359"/>
      <c r="FU2359"/>
      <c r="FV2359"/>
      <c r="FW2359"/>
      <c r="FX2359"/>
      <c r="FY2359"/>
      <c r="FZ2359"/>
      <c r="GA2359"/>
      <c r="GB2359"/>
      <c r="GC2359"/>
      <c r="GD2359"/>
      <c r="GE2359"/>
      <c r="GF2359"/>
      <c r="GG2359"/>
    </row>
    <row r="2360" spans="1:189" x14ac:dyDescent="0.3">
      <c r="A2360" s="18" t="s">
        <v>3785</v>
      </c>
      <c r="B2360" s="29"/>
      <c r="C2360" s="29"/>
      <c r="D2360" s="29">
        <v>168.1</v>
      </c>
      <c r="E2360" s="29">
        <v>1</v>
      </c>
      <c r="F2360" s="29">
        <v>168.1</v>
      </c>
      <c r="G2360" s="29">
        <v>1</v>
      </c>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c r="DY2360"/>
      <c r="DZ2360"/>
      <c r="EA2360"/>
      <c r="EB2360"/>
      <c r="EC2360"/>
      <c r="ED2360"/>
      <c r="EE2360"/>
      <c r="EF2360"/>
      <c r="EG2360"/>
      <c r="EH2360"/>
      <c r="EI2360"/>
      <c r="EJ2360"/>
      <c r="EK2360"/>
      <c r="EL2360"/>
      <c r="EM2360"/>
      <c r="EN2360"/>
      <c r="EO2360"/>
      <c r="EP2360"/>
      <c r="EQ2360"/>
      <c r="ER2360"/>
      <c r="ES2360"/>
      <c r="ET2360"/>
      <c r="EU2360"/>
      <c r="EV2360"/>
      <c r="EW2360"/>
      <c r="EX2360"/>
      <c r="EY2360"/>
      <c r="EZ2360"/>
      <c r="FA2360"/>
      <c r="FB2360"/>
      <c r="FC2360"/>
      <c r="FD2360"/>
      <c r="FE2360"/>
      <c r="FF2360"/>
      <c r="FG2360"/>
      <c r="FH2360"/>
      <c r="FI2360"/>
      <c r="FJ2360"/>
      <c r="FK2360"/>
      <c r="FL2360"/>
      <c r="FM2360"/>
      <c r="FN2360"/>
      <c r="FO2360"/>
      <c r="FP2360"/>
      <c r="FQ2360"/>
      <c r="FR2360"/>
      <c r="FS2360"/>
      <c r="FT2360"/>
      <c r="FU2360"/>
      <c r="FV2360"/>
      <c r="FW2360"/>
      <c r="FX2360"/>
      <c r="FY2360"/>
      <c r="FZ2360"/>
      <c r="GA2360"/>
      <c r="GB2360"/>
      <c r="GC2360"/>
      <c r="GD2360"/>
      <c r="GE2360"/>
      <c r="GF2360"/>
      <c r="GG2360"/>
    </row>
    <row r="2361" spans="1:189" x14ac:dyDescent="0.3">
      <c r="A2361" s="18" t="s">
        <v>1190</v>
      </c>
      <c r="B2361" s="29">
        <v>168.1</v>
      </c>
      <c r="C2361" s="29">
        <v>1</v>
      </c>
      <c r="D2361" s="29"/>
      <c r="E2361" s="29"/>
      <c r="F2361" s="29">
        <v>168.1</v>
      </c>
      <c r="G2361" s="29">
        <v>1</v>
      </c>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c r="DY2361"/>
      <c r="DZ2361"/>
      <c r="EA2361"/>
      <c r="EB2361"/>
      <c r="EC2361"/>
      <c r="ED2361"/>
      <c r="EE2361"/>
      <c r="EF2361"/>
      <c r="EG2361"/>
      <c r="EH2361"/>
      <c r="EI2361"/>
      <c r="EJ2361"/>
      <c r="EK2361"/>
      <c r="EL2361"/>
      <c r="EM2361"/>
      <c r="EN2361"/>
      <c r="EO2361"/>
      <c r="EP2361"/>
      <c r="EQ2361"/>
      <c r="ER2361"/>
      <c r="ES2361"/>
      <c r="ET2361"/>
      <c r="EU2361"/>
      <c r="EV2361"/>
      <c r="EW2361"/>
      <c r="EX2361"/>
      <c r="EY2361"/>
      <c r="EZ2361"/>
      <c r="FA2361"/>
      <c r="FB2361"/>
      <c r="FC2361"/>
      <c r="FD2361"/>
      <c r="FE2361"/>
      <c r="FF2361"/>
      <c r="FG2361"/>
      <c r="FH2361"/>
      <c r="FI2361"/>
      <c r="FJ2361"/>
      <c r="FK2361"/>
      <c r="FL2361"/>
      <c r="FM2361"/>
      <c r="FN2361"/>
      <c r="FO2361"/>
      <c r="FP2361"/>
      <c r="FQ2361"/>
      <c r="FR2361"/>
      <c r="FS2361"/>
      <c r="FT2361"/>
      <c r="FU2361"/>
      <c r="FV2361"/>
      <c r="FW2361"/>
      <c r="FX2361"/>
      <c r="FY2361"/>
      <c r="FZ2361"/>
      <c r="GA2361"/>
      <c r="GB2361"/>
      <c r="GC2361"/>
      <c r="GD2361"/>
      <c r="GE2361"/>
      <c r="GF2361"/>
      <c r="GG2361"/>
    </row>
    <row r="2362" spans="1:189" x14ac:dyDescent="0.3">
      <c r="A2362" s="18" t="s">
        <v>1021</v>
      </c>
      <c r="B2362" s="29">
        <v>168.1</v>
      </c>
      <c r="C2362" s="29">
        <v>1</v>
      </c>
      <c r="D2362" s="29"/>
      <c r="E2362" s="29"/>
      <c r="F2362" s="29">
        <v>168.1</v>
      </c>
      <c r="G2362" s="29">
        <v>1</v>
      </c>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c r="DY2362"/>
      <c r="DZ2362"/>
      <c r="EA2362"/>
      <c r="EB2362"/>
      <c r="EC2362"/>
      <c r="ED2362"/>
      <c r="EE2362"/>
      <c r="EF2362"/>
      <c r="EG2362"/>
      <c r="EH2362"/>
      <c r="EI2362"/>
      <c r="EJ2362"/>
      <c r="EK2362"/>
      <c r="EL2362"/>
      <c r="EM2362"/>
      <c r="EN2362"/>
      <c r="EO2362"/>
      <c r="EP2362"/>
      <c r="EQ2362"/>
      <c r="ER2362"/>
      <c r="ES2362"/>
      <c r="ET2362"/>
      <c r="EU2362"/>
      <c r="EV2362"/>
      <c r="EW2362"/>
      <c r="EX2362"/>
      <c r="EY2362"/>
      <c r="EZ2362"/>
      <c r="FA2362"/>
      <c r="FB2362"/>
      <c r="FC2362"/>
      <c r="FD2362"/>
      <c r="FE2362"/>
      <c r="FF2362"/>
      <c r="FG2362"/>
      <c r="FH2362"/>
      <c r="FI2362"/>
      <c r="FJ2362"/>
      <c r="FK2362"/>
      <c r="FL2362"/>
      <c r="FM2362"/>
      <c r="FN2362"/>
      <c r="FO2362"/>
      <c r="FP2362"/>
      <c r="FQ2362"/>
      <c r="FR2362"/>
      <c r="FS2362"/>
      <c r="FT2362"/>
      <c r="FU2362"/>
      <c r="FV2362"/>
      <c r="FW2362"/>
      <c r="FX2362"/>
      <c r="FY2362"/>
      <c r="FZ2362"/>
      <c r="GA2362"/>
      <c r="GB2362"/>
      <c r="GC2362"/>
      <c r="GD2362"/>
      <c r="GE2362"/>
      <c r="GF2362"/>
      <c r="GG2362"/>
    </row>
    <row r="2363" spans="1:189" x14ac:dyDescent="0.3">
      <c r="A2363" s="18" t="s">
        <v>1324</v>
      </c>
      <c r="B2363" s="29">
        <v>168.1</v>
      </c>
      <c r="C2363" s="29">
        <v>1</v>
      </c>
      <c r="D2363" s="29"/>
      <c r="E2363" s="29"/>
      <c r="F2363" s="29">
        <v>168.1</v>
      </c>
      <c r="G2363" s="29">
        <v>1</v>
      </c>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c r="DY2363"/>
      <c r="DZ2363"/>
      <c r="EA2363"/>
      <c r="EB2363"/>
      <c r="EC2363"/>
      <c r="ED2363"/>
      <c r="EE2363"/>
      <c r="EF2363"/>
      <c r="EG2363"/>
      <c r="EH2363"/>
      <c r="EI2363"/>
      <c r="EJ2363"/>
      <c r="EK2363"/>
      <c r="EL2363"/>
      <c r="EM2363"/>
      <c r="EN2363"/>
      <c r="EO2363"/>
      <c r="EP2363"/>
      <c r="EQ2363"/>
      <c r="ER2363"/>
      <c r="ES2363"/>
      <c r="ET2363"/>
      <c r="EU2363"/>
      <c r="EV2363"/>
      <c r="EW2363"/>
      <c r="EX2363"/>
      <c r="EY2363"/>
      <c r="EZ2363"/>
      <c r="FA2363"/>
      <c r="FB2363"/>
      <c r="FC2363"/>
      <c r="FD2363"/>
      <c r="FE2363"/>
      <c r="FF2363"/>
      <c r="FG2363"/>
      <c r="FH2363"/>
      <c r="FI2363"/>
      <c r="FJ2363"/>
      <c r="FK2363"/>
      <c r="FL2363"/>
      <c r="FM2363"/>
      <c r="FN2363"/>
      <c r="FO2363"/>
      <c r="FP2363"/>
      <c r="FQ2363"/>
      <c r="FR2363"/>
      <c r="FS2363"/>
      <c r="FT2363"/>
      <c r="FU2363"/>
      <c r="FV2363"/>
      <c r="FW2363"/>
      <c r="FX2363"/>
      <c r="FY2363"/>
      <c r="FZ2363"/>
      <c r="GA2363"/>
      <c r="GB2363"/>
      <c r="GC2363"/>
      <c r="GD2363"/>
      <c r="GE2363"/>
      <c r="GF2363"/>
      <c r="GG2363"/>
    </row>
    <row r="2364" spans="1:189" x14ac:dyDescent="0.3">
      <c r="A2364" s="18" t="s">
        <v>3487</v>
      </c>
      <c r="B2364" s="29"/>
      <c r="C2364" s="29"/>
      <c r="D2364" s="29">
        <v>168.1</v>
      </c>
      <c r="E2364" s="29">
        <v>1</v>
      </c>
      <c r="F2364" s="29">
        <v>168.1</v>
      </c>
      <c r="G2364" s="29">
        <v>1</v>
      </c>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c r="DY2364"/>
      <c r="DZ2364"/>
      <c r="EA2364"/>
      <c r="EB2364"/>
      <c r="EC2364"/>
      <c r="ED2364"/>
      <c r="EE2364"/>
      <c r="EF2364"/>
      <c r="EG2364"/>
      <c r="EH2364"/>
      <c r="EI2364"/>
      <c r="EJ2364"/>
      <c r="EK2364"/>
      <c r="EL2364"/>
      <c r="EM2364"/>
      <c r="EN2364"/>
      <c r="EO2364"/>
      <c r="EP2364"/>
      <c r="EQ2364"/>
      <c r="ER2364"/>
      <c r="ES2364"/>
      <c r="ET2364"/>
      <c r="EU2364"/>
      <c r="EV2364"/>
      <c r="EW2364"/>
      <c r="EX2364"/>
      <c r="EY2364"/>
      <c r="EZ2364"/>
      <c r="FA2364"/>
      <c r="FB2364"/>
      <c r="FC2364"/>
      <c r="FD2364"/>
      <c r="FE2364"/>
      <c r="FF2364"/>
      <c r="FG2364"/>
      <c r="FH2364"/>
      <c r="FI2364"/>
      <c r="FJ2364"/>
      <c r="FK2364"/>
      <c r="FL2364"/>
      <c r="FM2364"/>
      <c r="FN2364"/>
      <c r="FO2364"/>
      <c r="FP2364"/>
      <c r="FQ2364"/>
      <c r="FR2364"/>
      <c r="FS2364"/>
      <c r="FT2364"/>
      <c r="FU2364"/>
      <c r="FV2364"/>
      <c r="FW2364"/>
      <c r="FX2364"/>
      <c r="FY2364"/>
      <c r="FZ2364"/>
      <c r="GA2364"/>
      <c r="GB2364"/>
      <c r="GC2364"/>
      <c r="GD2364"/>
      <c r="GE2364"/>
      <c r="GF2364"/>
      <c r="GG2364"/>
    </row>
    <row r="2365" spans="1:189" x14ac:dyDescent="0.3">
      <c r="A2365" s="18" t="s">
        <v>2797</v>
      </c>
      <c r="B2365" s="29"/>
      <c r="C2365" s="29"/>
      <c r="D2365" s="29">
        <v>168.1</v>
      </c>
      <c r="E2365" s="29">
        <v>1</v>
      </c>
      <c r="F2365" s="29">
        <v>168.1</v>
      </c>
      <c r="G2365" s="29">
        <v>1</v>
      </c>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c r="DY2365"/>
      <c r="DZ2365"/>
      <c r="EA2365"/>
      <c r="EB2365"/>
      <c r="EC2365"/>
      <c r="ED2365"/>
      <c r="EE2365"/>
      <c r="EF2365"/>
      <c r="EG2365"/>
      <c r="EH2365"/>
      <c r="EI2365"/>
      <c r="EJ2365"/>
      <c r="EK2365"/>
      <c r="EL2365"/>
      <c r="EM2365"/>
      <c r="EN2365"/>
      <c r="EO2365"/>
      <c r="EP2365"/>
      <c r="EQ2365"/>
      <c r="ER2365"/>
      <c r="ES2365"/>
      <c r="ET2365"/>
      <c r="EU2365"/>
      <c r="EV2365"/>
      <c r="EW2365"/>
      <c r="EX2365"/>
      <c r="EY2365"/>
      <c r="EZ2365"/>
      <c r="FA2365"/>
      <c r="FB2365"/>
      <c r="FC2365"/>
      <c r="FD2365"/>
      <c r="FE2365"/>
      <c r="FF2365"/>
      <c r="FG2365"/>
      <c r="FH2365"/>
      <c r="FI2365"/>
      <c r="FJ2365"/>
      <c r="FK2365"/>
      <c r="FL2365"/>
      <c r="FM2365"/>
      <c r="FN2365"/>
      <c r="FO2365"/>
      <c r="FP2365"/>
      <c r="FQ2365"/>
      <c r="FR2365"/>
      <c r="FS2365"/>
      <c r="FT2365"/>
      <c r="FU2365"/>
      <c r="FV2365"/>
      <c r="FW2365"/>
      <c r="FX2365"/>
      <c r="FY2365"/>
      <c r="FZ2365"/>
      <c r="GA2365"/>
      <c r="GB2365"/>
      <c r="GC2365"/>
      <c r="GD2365"/>
      <c r="GE2365"/>
      <c r="GF2365"/>
      <c r="GG2365"/>
    </row>
    <row r="2366" spans="1:189" x14ac:dyDescent="0.3">
      <c r="A2366" s="18" t="s">
        <v>1304</v>
      </c>
      <c r="B2366" s="29">
        <v>168.1</v>
      </c>
      <c r="C2366" s="29">
        <v>1</v>
      </c>
      <c r="D2366" s="29"/>
      <c r="E2366" s="29"/>
      <c r="F2366" s="29">
        <v>168.1</v>
      </c>
      <c r="G2366" s="29">
        <v>1</v>
      </c>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c r="DY2366"/>
      <c r="DZ2366"/>
      <c r="EA2366"/>
      <c r="EB2366"/>
      <c r="EC2366"/>
      <c r="ED2366"/>
      <c r="EE2366"/>
      <c r="EF2366"/>
      <c r="EG2366"/>
      <c r="EH2366"/>
      <c r="EI2366"/>
      <c r="EJ2366"/>
      <c r="EK2366"/>
      <c r="EL2366"/>
      <c r="EM2366"/>
      <c r="EN2366"/>
      <c r="EO2366"/>
      <c r="EP2366"/>
      <c r="EQ2366"/>
      <c r="ER2366"/>
      <c r="ES2366"/>
      <c r="ET2366"/>
      <c r="EU2366"/>
      <c r="EV2366"/>
      <c r="EW2366"/>
      <c r="EX2366"/>
      <c r="EY2366"/>
      <c r="EZ2366"/>
      <c r="FA2366"/>
      <c r="FB2366"/>
      <c r="FC2366"/>
      <c r="FD2366"/>
      <c r="FE2366"/>
      <c r="FF2366"/>
      <c r="FG2366"/>
      <c r="FH2366"/>
      <c r="FI2366"/>
      <c r="FJ2366"/>
      <c r="FK2366"/>
      <c r="FL2366"/>
      <c r="FM2366"/>
      <c r="FN2366"/>
      <c r="FO2366"/>
      <c r="FP2366"/>
      <c r="FQ2366"/>
      <c r="FR2366"/>
      <c r="FS2366"/>
      <c r="FT2366"/>
      <c r="FU2366"/>
      <c r="FV2366"/>
      <c r="FW2366"/>
      <c r="FX2366"/>
      <c r="FY2366"/>
      <c r="FZ2366"/>
      <c r="GA2366"/>
      <c r="GB2366"/>
      <c r="GC2366"/>
      <c r="GD2366"/>
      <c r="GE2366"/>
      <c r="GF2366"/>
      <c r="GG2366"/>
    </row>
    <row r="2367" spans="1:189" x14ac:dyDescent="0.3">
      <c r="A2367" s="18" t="s">
        <v>1342</v>
      </c>
      <c r="B2367" s="29">
        <v>168.1</v>
      </c>
      <c r="C2367" s="29">
        <v>1</v>
      </c>
      <c r="D2367" s="29"/>
      <c r="E2367" s="29"/>
      <c r="F2367" s="29">
        <v>168.1</v>
      </c>
      <c r="G2367" s="29">
        <v>1</v>
      </c>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c r="DY2367"/>
      <c r="DZ2367"/>
      <c r="EA2367"/>
      <c r="EB2367"/>
      <c r="EC2367"/>
      <c r="ED2367"/>
      <c r="EE2367"/>
      <c r="EF2367"/>
      <c r="EG2367"/>
      <c r="EH2367"/>
      <c r="EI2367"/>
      <c r="EJ2367"/>
      <c r="EK2367"/>
      <c r="EL2367"/>
      <c r="EM2367"/>
      <c r="EN2367"/>
      <c r="EO2367"/>
      <c r="EP2367"/>
      <c r="EQ2367"/>
      <c r="ER2367"/>
      <c r="ES2367"/>
      <c r="ET2367"/>
      <c r="EU2367"/>
      <c r="EV2367"/>
      <c r="EW2367"/>
      <c r="EX2367"/>
      <c r="EY2367"/>
      <c r="EZ2367"/>
      <c r="FA2367"/>
      <c r="FB2367"/>
      <c r="FC2367"/>
      <c r="FD2367"/>
      <c r="FE2367"/>
      <c r="FF2367"/>
      <c r="FG2367"/>
      <c r="FH2367"/>
      <c r="FI2367"/>
      <c r="FJ2367"/>
      <c r="FK2367"/>
      <c r="FL2367"/>
      <c r="FM2367"/>
      <c r="FN2367"/>
      <c r="FO2367"/>
      <c r="FP2367"/>
      <c r="FQ2367"/>
      <c r="FR2367"/>
      <c r="FS2367"/>
      <c r="FT2367"/>
      <c r="FU2367"/>
      <c r="FV2367"/>
      <c r="FW2367"/>
      <c r="FX2367"/>
      <c r="FY2367"/>
      <c r="FZ2367"/>
      <c r="GA2367"/>
      <c r="GB2367"/>
      <c r="GC2367"/>
      <c r="GD2367"/>
      <c r="GE2367"/>
      <c r="GF2367"/>
      <c r="GG2367"/>
    </row>
    <row r="2368" spans="1:189" x14ac:dyDescent="0.3">
      <c r="A2368" s="18" t="s">
        <v>4353</v>
      </c>
      <c r="B2368" s="29"/>
      <c r="C2368" s="29"/>
      <c r="D2368" s="29">
        <v>168.1</v>
      </c>
      <c r="E2368" s="29">
        <v>1</v>
      </c>
      <c r="F2368" s="29">
        <v>168.1</v>
      </c>
      <c r="G2368" s="29">
        <v>1</v>
      </c>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c r="DY2368"/>
      <c r="DZ2368"/>
      <c r="EA2368"/>
      <c r="EB2368"/>
      <c r="EC2368"/>
      <c r="ED2368"/>
      <c r="EE2368"/>
      <c r="EF2368"/>
      <c r="EG2368"/>
      <c r="EH2368"/>
      <c r="EI2368"/>
      <c r="EJ2368"/>
      <c r="EK2368"/>
      <c r="EL2368"/>
      <c r="EM2368"/>
      <c r="EN2368"/>
      <c r="EO2368"/>
      <c r="EP2368"/>
      <c r="EQ2368"/>
      <c r="ER2368"/>
      <c r="ES2368"/>
      <c r="ET2368"/>
      <c r="EU2368"/>
      <c r="EV2368"/>
      <c r="EW2368"/>
      <c r="EX2368"/>
      <c r="EY2368"/>
      <c r="EZ2368"/>
      <c r="FA2368"/>
      <c r="FB2368"/>
      <c r="FC2368"/>
      <c r="FD2368"/>
      <c r="FE2368"/>
      <c r="FF2368"/>
      <c r="FG2368"/>
      <c r="FH2368"/>
      <c r="FI2368"/>
      <c r="FJ2368"/>
      <c r="FK2368"/>
      <c r="FL2368"/>
      <c r="FM2368"/>
      <c r="FN2368"/>
      <c r="FO2368"/>
      <c r="FP2368"/>
      <c r="FQ2368"/>
      <c r="FR2368"/>
      <c r="FS2368"/>
      <c r="FT2368"/>
      <c r="FU2368"/>
      <c r="FV2368"/>
      <c r="FW2368"/>
      <c r="FX2368"/>
      <c r="FY2368"/>
      <c r="FZ2368"/>
      <c r="GA2368"/>
      <c r="GB2368"/>
      <c r="GC2368"/>
      <c r="GD2368"/>
      <c r="GE2368"/>
      <c r="GF2368"/>
      <c r="GG2368"/>
    </row>
    <row r="2369" spans="1:189" x14ac:dyDescent="0.3">
      <c r="A2369" s="18" t="s">
        <v>1188</v>
      </c>
      <c r="B2369" s="29">
        <v>168.1</v>
      </c>
      <c r="C2369" s="29">
        <v>1</v>
      </c>
      <c r="D2369" s="29"/>
      <c r="E2369" s="29"/>
      <c r="F2369" s="29">
        <v>168.1</v>
      </c>
      <c r="G2369" s="29">
        <v>1</v>
      </c>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c r="DY2369"/>
      <c r="DZ2369"/>
      <c r="EA2369"/>
      <c r="EB2369"/>
      <c r="EC2369"/>
      <c r="ED2369"/>
      <c r="EE2369"/>
      <c r="EF2369"/>
      <c r="EG2369"/>
      <c r="EH2369"/>
      <c r="EI2369"/>
      <c r="EJ2369"/>
      <c r="EK2369"/>
      <c r="EL2369"/>
      <c r="EM2369"/>
      <c r="EN2369"/>
      <c r="EO2369"/>
      <c r="EP2369"/>
      <c r="EQ2369"/>
      <c r="ER2369"/>
      <c r="ES2369"/>
      <c r="ET2369"/>
      <c r="EU2369"/>
      <c r="EV2369"/>
      <c r="EW2369"/>
      <c r="EX2369"/>
      <c r="EY2369"/>
      <c r="EZ2369"/>
      <c r="FA2369"/>
      <c r="FB2369"/>
      <c r="FC2369"/>
      <c r="FD2369"/>
      <c r="FE2369"/>
      <c r="FF2369"/>
      <c r="FG2369"/>
      <c r="FH2369"/>
      <c r="FI2369"/>
      <c r="FJ2369"/>
      <c r="FK2369"/>
      <c r="FL2369"/>
      <c r="FM2369"/>
      <c r="FN2369"/>
      <c r="FO2369"/>
      <c r="FP2369"/>
      <c r="FQ2369"/>
      <c r="FR2369"/>
      <c r="FS2369"/>
      <c r="FT2369"/>
      <c r="FU2369"/>
      <c r="FV2369"/>
      <c r="FW2369"/>
      <c r="FX2369"/>
      <c r="FY2369"/>
      <c r="FZ2369"/>
      <c r="GA2369"/>
      <c r="GB2369"/>
      <c r="GC2369"/>
      <c r="GD2369"/>
      <c r="GE2369"/>
      <c r="GF2369"/>
      <c r="GG2369"/>
    </row>
    <row r="2370" spans="1:189" x14ac:dyDescent="0.3">
      <c r="A2370" s="18" t="s">
        <v>1256</v>
      </c>
      <c r="B2370" s="29">
        <v>168.1</v>
      </c>
      <c r="C2370" s="29">
        <v>1</v>
      </c>
      <c r="D2370" s="29"/>
      <c r="E2370" s="29"/>
      <c r="F2370" s="29">
        <v>168.1</v>
      </c>
      <c r="G2370" s="29">
        <v>1</v>
      </c>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c r="DY2370"/>
      <c r="DZ2370"/>
      <c r="EA2370"/>
      <c r="EB2370"/>
      <c r="EC2370"/>
      <c r="ED2370"/>
      <c r="EE2370"/>
      <c r="EF2370"/>
      <c r="EG2370"/>
      <c r="EH2370"/>
      <c r="EI2370"/>
      <c r="EJ2370"/>
      <c r="EK2370"/>
      <c r="EL2370"/>
      <c r="EM2370"/>
      <c r="EN2370"/>
      <c r="EO2370"/>
      <c r="EP2370"/>
      <c r="EQ2370"/>
      <c r="ER2370"/>
      <c r="ES2370"/>
      <c r="ET2370"/>
      <c r="EU2370"/>
      <c r="EV2370"/>
      <c r="EW2370"/>
      <c r="EX2370"/>
      <c r="EY2370"/>
      <c r="EZ2370"/>
      <c r="FA2370"/>
      <c r="FB2370"/>
      <c r="FC2370"/>
      <c r="FD2370"/>
      <c r="FE2370"/>
      <c r="FF2370"/>
      <c r="FG2370"/>
      <c r="FH2370"/>
      <c r="FI2370"/>
      <c r="FJ2370"/>
      <c r="FK2370"/>
      <c r="FL2370"/>
      <c r="FM2370"/>
      <c r="FN2370"/>
      <c r="FO2370"/>
      <c r="FP2370"/>
      <c r="FQ2370"/>
      <c r="FR2370"/>
      <c r="FS2370"/>
      <c r="FT2370"/>
      <c r="FU2370"/>
      <c r="FV2370"/>
      <c r="FW2370"/>
      <c r="FX2370"/>
      <c r="FY2370"/>
      <c r="FZ2370"/>
      <c r="GA2370"/>
      <c r="GB2370"/>
      <c r="GC2370"/>
      <c r="GD2370"/>
      <c r="GE2370"/>
      <c r="GF2370"/>
      <c r="GG2370"/>
    </row>
    <row r="2371" spans="1:189" x14ac:dyDescent="0.3">
      <c r="A2371" s="18" t="s">
        <v>1306</v>
      </c>
      <c r="B2371" s="29">
        <v>168.1</v>
      </c>
      <c r="C2371" s="29">
        <v>1</v>
      </c>
      <c r="D2371" s="29"/>
      <c r="E2371" s="29"/>
      <c r="F2371" s="29">
        <v>168.1</v>
      </c>
      <c r="G2371" s="29">
        <v>1</v>
      </c>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c r="DY2371"/>
      <c r="DZ2371"/>
      <c r="EA2371"/>
      <c r="EB2371"/>
      <c r="EC2371"/>
      <c r="ED2371"/>
      <c r="EE2371"/>
      <c r="EF2371"/>
      <c r="EG2371"/>
      <c r="EH2371"/>
      <c r="EI2371"/>
      <c r="EJ2371"/>
      <c r="EK2371"/>
      <c r="EL2371"/>
      <c r="EM2371"/>
      <c r="EN2371"/>
      <c r="EO2371"/>
      <c r="EP2371"/>
      <c r="EQ2371"/>
      <c r="ER2371"/>
      <c r="ES2371"/>
      <c r="ET2371"/>
      <c r="EU2371"/>
      <c r="EV2371"/>
      <c r="EW2371"/>
      <c r="EX2371"/>
      <c r="EY2371"/>
      <c r="EZ2371"/>
      <c r="FA2371"/>
      <c r="FB2371"/>
      <c r="FC2371"/>
      <c r="FD2371"/>
      <c r="FE2371"/>
      <c r="FF2371"/>
      <c r="FG2371"/>
      <c r="FH2371"/>
      <c r="FI2371"/>
      <c r="FJ2371"/>
      <c r="FK2371"/>
      <c r="FL2371"/>
      <c r="FM2371"/>
      <c r="FN2371"/>
      <c r="FO2371"/>
      <c r="FP2371"/>
      <c r="FQ2371"/>
      <c r="FR2371"/>
      <c r="FS2371"/>
      <c r="FT2371"/>
      <c r="FU2371"/>
      <c r="FV2371"/>
      <c r="FW2371"/>
      <c r="FX2371"/>
      <c r="FY2371"/>
      <c r="FZ2371"/>
      <c r="GA2371"/>
      <c r="GB2371"/>
      <c r="GC2371"/>
      <c r="GD2371"/>
      <c r="GE2371"/>
      <c r="GF2371"/>
      <c r="GG2371"/>
    </row>
    <row r="2372" spans="1:189" x14ac:dyDescent="0.3">
      <c r="A2372" s="18" t="s">
        <v>2781</v>
      </c>
      <c r="B2372" s="29"/>
      <c r="C2372" s="29"/>
      <c r="D2372" s="29">
        <v>168.1</v>
      </c>
      <c r="E2372" s="29">
        <v>1</v>
      </c>
      <c r="F2372" s="29">
        <v>168.1</v>
      </c>
      <c r="G2372" s="29">
        <v>1</v>
      </c>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c r="DY2372"/>
      <c r="DZ2372"/>
      <c r="EA2372"/>
      <c r="EB2372"/>
      <c r="EC2372"/>
      <c r="ED2372"/>
      <c r="EE2372"/>
      <c r="EF2372"/>
      <c r="EG2372"/>
      <c r="EH2372"/>
      <c r="EI2372"/>
      <c r="EJ2372"/>
      <c r="EK2372"/>
      <c r="EL2372"/>
      <c r="EM2372"/>
      <c r="EN2372"/>
      <c r="EO2372"/>
      <c r="EP2372"/>
      <c r="EQ2372"/>
      <c r="ER2372"/>
      <c r="ES2372"/>
      <c r="ET2372"/>
      <c r="EU2372"/>
      <c r="EV2372"/>
      <c r="EW2372"/>
      <c r="EX2372"/>
      <c r="EY2372"/>
      <c r="EZ2372"/>
      <c r="FA2372"/>
      <c r="FB2372"/>
      <c r="FC2372"/>
      <c r="FD2372"/>
      <c r="FE2372"/>
      <c r="FF2372"/>
      <c r="FG2372"/>
      <c r="FH2372"/>
      <c r="FI2372"/>
      <c r="FJ2372"/>
      <c r="FK2372"/>
      <c r="FL2372"/>
      <c r="FM2372"/>
      <c r="FN2372"/>
      <c r="FO2372"/>
      <c r="FP2372"/>
      <c r="FQ2372"/>
      <c r="FR2372"/>
      <c r="FS2372"/>
      <c r="FT2372"/>
      <c r="FU2372"/>
      <c r="FV2372"/>
      <c r="FW2372"/>
      <c r="FX2372"/>
      <c r="FY2372"/>
      <c r="FZ2372"/>
      <c r="GA2372"/>
      <c r="GB2372"/>
      <c r="GC2372"/>
      <c r="GD2372"/>
      <c r="GE2372"/>
      <c r="GF2372"/>
      <c r="GG2372"/>
    </row>
    <row r="2373" spans="1:189" x14ac:dyDescent="0.3">
      <c r="A2373" s="18" t="s">
        <v>1702</v>
      </c>
      <c r="B2373" s="29">
        <v>168.1</v>
      </c>
      <c r="C2373" s="29">
        <v>1</v>
      </c>
      <c r="D2373" s="29"/>
      <c r="E2373" s="29"/>
      <c r="F2373" s="29">
        <v>168.1</v>
      </c>
      <c r="G2373" s="29">
        <v>1</v>
      </c>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c r="DY2373"/>
      <c r="DZ2373"/>
      <c r="EA2373"/>
      <c r="EB2373"/>
      <c r="EC2373"/>
      <c r="ED2373"/>
      <c r="EE2373"/>
      <c r="EF2373"/>
      <c r="EG2373"/>
      <c r="EH2373"/>
      <c r="EI2373"/>
      <c r="EJ2373"/>
      <c r="EK2373"/>
      <c r="EL2373"/>
      <c r="EM2373"/>
      <c r="EN2373"/>
      <c r="EO2373"/>
      <c r="EP2373"/>
      <c r="EQ2373"/>
      <c r="ER2373"/>
      <c r="ES2373"/>
      <c r="ET2373"/>
      <c r="EU2373"/>
      <c r="EV2373"/>
      <c r="EW2373"/>
      <c r="EX2373"/>
      <c r="EY2373"/>
      <c r="EZ2373"/>
      <c r="FA2373"/>
      <c r="FB2373"/>
      <c r="FC2373"/>
      <c r="FD2373"/>
      <c r="FE2373"/>
      <c r="FF2373"/>
      <c r="FG2373"/>
      <c r="FH2373"/>
      <c r="FI2373"/>
      <c r="FJ2373"/>
      <c r="FK2373"/>
      <c r="FL2373"/>
      <c r="FM2373"/>
      <c r="FN2373"/>
      <c r="FO2373"/>
      <c r="FP2373"/>
      <c r="FQ2373"/>
      <c r="FR2373"/>
      <c r="FS2373"/>
      <c r="FT2373"/>
      <c r="FU2373"/>
      <c r="FV2373"/>
      <c r="FW2373"/>
      <c r="FX2373"/>
      <c r="FY2373"/>
      <c r="FZ2373"/>
      <c r="GA2373"/>
      <c r="GB2373"/>
      <c r="GC2373"/>
      <c r="GD2373"/>
      <c r="GE2373"/>
      <c r="GF2373"/>
      <c r="GG2373"/>
    </row>
    <row r="2374" spans="1:189" x14ac:dyDescent="0.3">
      <c r="A2374" s="18" t="s">
        <v>1734</v>
      </c>
      <c r="B2374" s="29">
        <v>168.1</v>
      </c>
      <c r="C2374" s="29">
        <v>1</v>
      </c>
      <c r="D2374" s="29"/>
      <c r="E2374" s="29"/>
      <c r="F2374" s="29">
        <v>168.1</v>
      </c>
      <c r="G2374" s="29">
        <v>1</v>
      </c>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c r="DY2374"/>
      <c r="DZ2374"/>
      <c r="EA2374"/>
      <c r="EB2374"/>
      <c r="EC2374"/>
      <c r="ED2374"/>
      <c r="EE2374"/>
      <c r="EF2374"/>
      <c r="EG2374"/>
      <c r="EH2374"/>
      <c r="EI2374"/>
      <c r="EJ2374"/>
      <c r="EK2374"/>
      <c r="EL2374"/>
      <c r="EM2374"/>
      <c r="EN2374"/>
      <c r="EO2374"/>
      <c r="EP2374"/>
      <c r="EQ2374"/>
      <c r="ER2374"/>
      <c r="ES2374"/>
      <c r="ET2374"/>
      <c r="EU2374"/>
      <c r="EV2374"/>
      <c r="EW2374"/>
      <c r="EX2374"/>
      <c r="EY2374"/>
      <c r="EZ2374"/>
      <c r="FA2374"/>
      <c r="FB2374"/>
      <c r="FC2374"/>
      <c r="FD2374"/>
      <c r="FE2374"/>
      <c r="FF2374"/>
      <c r="FG2374"/>
      <c r="FH2374"/>
      <c r="FI2374"/>
      <c r="FJ2374"/>
      <c r="FK2374"/>
      <c r="FL2374"/>
      <c r="FM2374"/>
      <c r="FN2374"/>
      <c r="FO2374"/>
      <c r="FP2374"/>
      <c r="FQ2374"/>
      <c r="FR2374"/>
      <c r="FS2374"/>
      <c r="FT2374"/>
      <c r="FU2374"/>
      <c r="FV2374"/>
      <c r="FW2374"/>
      <c r="FX2374"/>
      <c r="FY2374"/>
      <c r="FZ2374"/>
      <c r="GA2374"/>
      <c r="GB2374"/>
      <c r="GC2374"/>
      <c r="GD2374"/>
      <c r="GE2374"/>
      <c r="GF2374"/>
      <c r="GG2374"/>
    </row>
    <row r="2375" spans="1:189" x14ac:dyDescent="0.3">
      <c r="A2375" s="18" t="s">
        <v>2707</v>
      </c>
      <c r="B2375" s="29"/>
      <c r="C2375" s="29"/>
      <c r="D2375" s="29">
        <v>168.1</v>
      </c>
      <c r="E2375" s="29">
        <v>1</v>
      </c>
      <c r="F2375" s="29">
        <v>168.1</v>
      </c>
      <c r="G2375" s="29">
        <v>1</v>
      </c>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c r="DY2375"/>
      <c r="DZ2375"/>
      <c r="EA2375"/>
      <c r="EB2375"/>
      <c r="EC2375"/>
      <c r="ED2375"/>
      <c r="EE2375"/>
      <c r="EF2375"/>
      <c r="EG2375"/>
      <c r="EH2375"/>
      <c r="EI2375"/>
      <c r="EJ2375"/>
      <c r="EK2375"/>
      <c r="EL2375"/>
      <c r="EM2375"/>
      <c r="EN2375"/>
      <c r="EO2375"/>
      <c r="EP2375"/>
      <c r="EQ2375"/>
      <c r="ER2375"/>
      <c r="ES2375"/>
      <c r="ET2375"/>
      <c r="EU2375"/>
      <c r="EV2375"/>
      <c r="EW2375"/>
      <c r="EX2375"/>
      <c r="EY2375"/>
      <c r="EZ2375"/>
      <c r="FA2375"/>
      <c r="FB2375"/>
      <c r="FC2375"/>
      <c r="FD2375"/>
      <c r="FE2375"/>
      <c r="FF2375"/>
      <c r="FG2375"/>
      <c r="FH2375"/>
      <c r="FI2375"/>
      <c r="FJ2375"/>
      <c r="FK2375"/>
      <c r="FL2375"/>
      <c r="FM2375"/>
      <c r="FN2375"/>
      <c r="FO2375"/>
      <c r="FP2375"/>
      <c r="FQ2375"/>
      <c r="FR2375"/>
      <c r="FS2375"/>
      <c r="FT2375"/>
      <c r="FU2375"/>
      <c r="FV2375"/>
      <c r="FW2375"/>
      <c r="FX2375"/>
      <c r="FY2375"/>
      <c r="FZ2375"/>
      <c r="GA2375"/>
      <c r="GB2375"/>
      <c r="GC2375"/>
      <c r="GD2375"/>
      <c r="GE2375"/>
      <c r="GF2375"/>
      <c r="GG2375"/>
    </row>
    <row r="2376" spans="1:189" x14ac:dyDescent="0.3">
      <c r="A2376" s="18" t="s">
        <v>2777</v>
      </c>
      <c r="B2376" s="29"/>
      <c r="C2376" s="29"/>
      <c r="D2376" s="29">
        <v>168.1</v>
      </c>
      <c r="E2376" s="29">
        <v>1</v>
      </c>
      <c r="F2376" s="29">
        <v>168.1</v>
      </c>
      <c r="G2376" s="29">
        <v>1</v>
      </c>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c r="DY2376"/>
      <c r="DZ2376"/>
      <c r="EA2376"/>
      <c r="EB2376"/>
      <c r="EC2376"/>
      <c r="ED2376"/>
      <c r="EE2376"/>
      <c r="EF2376"/>
      <c r="EG2376"/>
      <c r="EH2376"/>
      <c r="EI2376"/>
      <c r="EJ2376"/>
      <c r="EK2376"/>
      <c r="EL2376"/>
      <c r="EM2376"/>
      <c r="EN2376"/>
      <c r="EO2376"/>
      <c r="EP2376"/>
      <c r="EQ2376"/>
      <c r="ER2376"/>
      <c r="ES2376"/>
      <c r="ET2376"/>
      <c r="EU2376"/>
      <c r="EV2376"/>
      <c r="EW2376"/>
      <c r="EX2376"/>
      <c r="EY2376"/>
      <c r="EZ2376"/>
      <c r="FA2376"/>
      <c r="FB2376"/>
      <c r="FC2376"/>
      <c r="FD2376"/>
      <c r="FE2376"/>
      <c r="FF2376"/>
      <c r="FG2376"/>
      <c r="FH2376"/>
      <c r="FI2376"/>
      <c r="FJ2376"/>
      <c r="FK2376"/>
      <c r="FL2376"/>
      <c r="FM2376"/>
      <c r="FN2376"/>
      <c r="FO2376"/>
      <c r="FP2376"/>
      <c r="FQ2376"/>
      <c r="FR2376"/>
      <c r="FS2376"/>
      <c r="FT2376"/>
      <c r="FU2376"/>
      <c r="FV2376"/>
      <c r="FW2376"/>
      <c r="FX2376"/>
      <c r="FY2376"/>
      <c r="FZ2376"/>
      <c r="GA2376"/>
      <c r="GB2376"/>
      <c r="GC2376"/>
      <c r="GD2376"/>
      <c r="GE2376"/>
      <c r="GF2376"/>
      <c r="GG2376"/>
    </row>
    <row r="2377" spans="1:189" x14ac:dyDescent="0.3">
      <c r="A2377" s="18" t="s">
        <v>2759</v>
      </c>
      <c r="B2377" s="29"/>
      <c r="C2377" s="29"/>
      <c r="D2377" s="29">
        <v>168.1</v>
      </c>
      <c r="E2377" s="29">
        <v>1</v>
      </c>
      <c r="F2377" s="29">
        <v>168.1</v>
      </c>
      <c r="G2377" s="29">
        <v>1</v>
      </c>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c r="DY2377"/>
      <c r="DZ2377"/>
      <c r="EA2377"/>
      <c r="EB2377"/>
      <c r="EC2377"/>
      <c r="ED2377"/>
      <c r="EE2377"/>
      <c r="EF2377"/>
      <c r="EG2377"/>
      <c r="EH2377"/>
      <c r="EI2377"/>
      <c r="EJ2377"/>
      <c r="EK2377"/>
      <c r="EL2377"/>
      <c r="EM2377"/>
      <c r="EN2377"/>
      <c r="EO2377"/>
      <c r="EP2377"/>
      <c r="EQ2377"/>
      <c r="ER2377"/>
      <c r="ES2377"/>
      <c r="ET2377"/>
      <c r="EU2377"/>
      <c r="EV2377"/>
      <c r="EW2377"/>
      <c r="EX2377"/>
      <c r="EY2377"/>
      <c r="EZ2377"/>
      <c r="FA2377"/>
      <c r="FB2377"/>
      <c r="FC2377"/>
      <c r="FD2377"/>
      <c r="FE2377"/>
      <c r="FF2377"/>
      <c r="FG2377"/>
      <c r="FH2377"/>
      <c r="FI2377"/>
      <c r="FJ2377"/>
      <c r="FK2377"/>
      <c r="FL2377"/>
      <c r="FM2377"/>
      <c r="FN2377"/>
      <c r="FO2377"/>
      <c r="FP2377"/>
      <c r="FQ2377"/>
      <c r="FR2377"/>
      <c r="FS2377"/>
      <c r="FT2377"/>
      <c r="FU2377"/>
      <c r="FV2377"/>
      <c r="FW2377"/>
      <c r="FX2377"/>
      <c r="FY2377"/>
      <c r="FZ2377"/>
      <c r="GA2377"/>
      <c r="GB2377"/>
      <c r="GC2377"/>
      <c r="GD2377"/>
      <c r="GE2377"/>
      <c r="GF2377"/>
      <c r="GG2377"/>
    </row>
    <row r="2378" spans="1:189" x14ac:dyDescent="0.3">
      <c r="A2378" s="18" t="s">
        <v>2783</v>
      </c>
      <c r="B2378" s="29"/>
      <c r="C2378" s="29"/>
      <c r="D2378" s="29">
        <v>168.1</v>
      </c>
      <c r="E2378" s="29">
        <v>1</v>
      </c>
      <c r="F2378" s="29">
        <v>168.1</v>
      </c>
      <c r="G2378" s="29">
        <v>1</v>
      </c>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c r="DY2378"/>
      <c r="DZ2378"/>
      <c r="EA2378"/>
      <c r="EB2378"/>
      <c r="EC2378"/>
      <c r="ED2378"/>
      <c r="EE2378"/>
      <c r="EF2378"/>
      <c r="EG2378"/>
      <c r="EH2378"/>
      <c r="EI2378"/>
      <c r="EJ2378"/>
      <c r="EK2378"/>
      <c r="EL2378"/>
      <c r="EM2378"/>
      <c r="EN2378"/>
      <c r="EO2378"/>
      <c r="EP2378"/>
      <c r="EQ2378"/>
      <c r="ER2378"/>
      <c r="ES2378"/>
      <c r="ET2378"/>
      <c r="EU2378"/>
      <c r="EV2378"/>
      <c r="EW2378"/>
      <c r="EX2378"/>
      <c r="EY2378"/>
      <c r="EZ2378"/>
      <c r="FA2378"/>
      <c r="FB2378"/>
      <c r="FC2378"/>
      <c r="FD2378"/>
      <c r="FE2378"/>
      <c r="FF2378"/>
      <c r="FG2378"/>
      <c r="FH2378"/>
      <c r="FI2378"/>
      <c r="FJ2378"/>
      <c r="FK2378"/>
      <c r="FL2378"/>
      <c r="FM2378"/>
      <c r="FN2378"/>
      <c r="FO2378"/>
      <c r="FP2378"/>
      <c r="FQ2378"/>
      <c r="FR2378"/>
      <c r="FS2378"/>
      <c r="FT2378"/>
      <c r="FU2378"/>
      <c r="FV2378"/>
      <c r="FW2378"/>
      <c r="FX2378"/>
      <c r="FY2378"/>
      <c r="FZ2378"/>
      <c r="GA2378"/>
      <c r="GB2378"/>
      <c r="GC2378"/>
      <c r="GD2378"/>
      <c r="GE2378"/>
      <c r="GF2378"/>
      <c r="GG2378"/>
    </row>
    <row r="2379" spans="1:189" x14ac:dyDescent="0.3">
      <c r="A2379" s="18" t="s">
        <v>3301</v>
      </c>
      <c r="B2379" s="29"/>
      <c r="C2379" s="29"/>
      <c r="D2379" s="29">
        <v>168.1</v>
      </c>
      <c r="E2379" s="29">
        <v>1</v>
      </c>
      <c r="F2379" s="29">
        <v>168.1</v>
      </c>
      <c r="G2379" s="29">
        <v>1</v>
      </c>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c r="DY2379"/>
      <c r="DZ2379"/>
      <c r="EA2379"/>
      <c r="EB2379"/>
      <c r="EC2379"/>
      <c r="ED2379"/>
      <c r="EE2379"/>
      <c r="EF2379"/>
      <c r="EG2379"/>
      <c r="EH2379"/>
      <c r="EI2379"/>
      <c r="EJ2379"/>
      <c r="EK2379"/>
      <c r="EL2379"/>
      <c r="EM2379"/>
      <c r="EN2379"/>
      <c r="EO2379"/>
      <c r="EP2379"/>
      <c r="EQ2379"/>
      <c r="ER2379"/>
      <c r="ES2379"/>
      <c r="ET2379"/>
      <c r="EU2379"/>
      <c r="EV2379"/>
      <c r="EW2379"/>
      <c r="EX2379"/>
      <c r="EY2379"/>
      <c r="EZ2379"/>
      <c r="FA2379"/>
      <c r="FB2379"/>
      <c r="FC2379"/>
      <c r="FD2379"/>
      <c r="FE2379"/>
      <c r="FF2379"/>
      <c r="FG2379"/>
      <c r="FH2379"/>
      <c r="FI2379"/>
      <c r="FJ2379"/>
      <c r="FK2379"/>
      <c r="FL2379"/>
      <c r="FM2379"/>
      <c r="FN2379"/>
      <c r="FO2379"/>
      <c r="FP2379"/>
      <c r="FQ2379"/>
      <c r="FR2379"/>
      <c r="FS2379"/>
      <c r="FT2379"/>
      <c r="FU2379"/>
      <c r="FV2379"/>
      <c r="FW2379"/>
      <c r="FX2379"/>
      <c r="FY2379"/>
      <c r="FZ2379"/>
      <c r="GA2379"/>
      <c r="GB2379"/>
      <c r="GC2379"/>
      <c r="GD2379"/>
      <c r="GE2379"/>
      <c r="GF2379"/>
      <c r="GG2379"/>
    </row>
    <row r="2380" spans="1:189" x14ac:dyDescent="0.3">
      <c r="A2380" s="18" t="s">
        <v>1682</v>
      </c>
      <c r="B2380" s="29">
        <v>168.1</v>
      </c>
      <c r="C2380" s="29">
        <v>1</v>
      </c>
      <c r="D2380" s="29"/>
      <c r="E2380" s="29"/>
      <c r="F2380" s="29">
        <v>168.1</v>
      </c>
      <c r="G2380" s="29">
        <v>1</v>
      </c>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c r="DY2380"/>
      <c r="DZ2380"/>
      <c r="EA2380"/>
      <c r="EB2380"/>
      <c r="EC2380"/>
      <c r="ED2380"/>
      <c r="EE2380"/>
      <c r="EF2380"/>
      <c r="EG2380"/>
      <c r="EH2380"/>
      <c r="EI2380"/>
      <c r="EJ2380"/>
      <c r="EK2380"/>
      <c r="EL2380"/>
      <c r="EM2380"/>
      <c r="EN2380"/>
      <c r="EO2380"/>
      <c r="EP2380"/>
      <c r="EQ2380"/>
      <c r="ER2380"/>
      <c r="ES2380"/>
      <c r="ET2380"/>
      <c r="EU2380"/>
      <c r="EV2380"/>
      <c r="EW2380"/>
      <c r="EX2380"/>
      <c r="EY2380"/>
      <c r="EZ2380"/>
      <c r="FA2380"/>
      <c r="FB2380"/>
      <c r="FC2380"/>
      <c r="FD2380"/>
      <c r="FE2380"/>
      <c r="FF2380"/>
      <c r="FG2380"/>
      <c r="FH2380"/>
      <c r="FI2380"/>
      <c r="FJ2380"/>
      <c r="FK2380"/>
      <c r="FL2380"/>
      <c r="FM2380"/>
      <c r="FN2380"/>
      <c r="FO2380"/>
      <c r="FP2380"/>
      <c r="FQ2380"/>
      <c r="FR2380"/>
      <c r="FS2380"/>
      <c r="FT2380"/>
      <c r="FU2380"/>
      <c r="FV2380"/>
      <c r="FW2380"/>
      <c r="FX2380"/>
      <c r="FY2380"/>
      <c r="FZ2380"/>
      <c r="GA2380"/>
      <c r="GB2380"/>
      <c r="GC2380"/>
      <c r="GD2380"/>
      <c r="GE2380"/>
      <c r="GF2380"/>
      <c r="GG2380"/>
    </row>
    <row r="2381" spans="1:189" x14ac:dyDescent="0.3">
      <c r="A2381" s="18" t="s">
        <v>1716</v>
      </c>
      <c r="B2381" s="29">
        <v>168.1</v>
      </c>
      <c r="C2381" s="29">
        <v>1</v>
      </c>
      <c r="D2381" s="29"/>
      <c r="E2381" s="29"/>
      <c r="F2381" s="29">
        <v>168.1</v>
      </c>
      <c r="G2381" s="29">
        <v>1</v>
      </c>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c r="DY2381"/>
      <c r="DZ2381"/>
      <c r="EA2381"/>
      <c r="EB2381"/>
      <c r="EC2381"/>
      <c r="ED2381"/>
      <c r="EE2381"/>
      <c r="EF2381"/>
      <c r="EG2381"/>
      <c r="EH2381"/>
      <c r="EI2381"/>
      <c r="EJ2381"/>
      <c r="EK2381"/>
      <c r="EL2381"/>
      <c r="EM2381"/>
      <c r="EN2381"/>
      <c r="EO2381"/>
      <c r="EP2381"/>
      <c r="EQ2381"/>
      <c r="ER2381"/>
      <c r="ES2381"/>
      <c r="ET2381"/>
      <c r="EU2381"/>
      <c r="EV2381"/>
      <c r="EW2381"/>
      <c r="EX2381"/>
      <c r="EY2381"/>
      <c r="EZ2381"/>
      <c r="FA2381"/>
      <c r="FB2381"/>
      <c r="FC2381"/>
      <c r="FD2381"/>
      <c r="FE2381"/>
      <c r="FF2381"/>
      <c r="FG2381"/>
      <c r="FH2381"/>
      <c r="FI2381"/>
      <c r="FJ2381"/>
      <c r="FK2381"/>
      <c r="FL2381"/>
      <c r="FM2381"/>
      <c r="FN2381"/>
      <c r="FO2381"/>
      <c r="FP2381"/>
      <c r="FQ2381"/>
      <c r="FR2381"/>
      <c r="FS2381"/>
      <c r="FT2381"/>
      <c r="FU2381"/>
      <c r="FV2381"/>
      <c r="FW2381"/>
      <c r="FX2381"/>
      <c r="FY2381"/>
      <c r="FZ2381"/>
      <c r="GA2381"/>
      <c r="GB2381"/>
      <c r="GC2381"/>
      <c r="GD2381"/>
      <c r="GE2381"/>
      <c r="GF2381"/>
      <c r="GG2381"/>
    </row>
    <row r="2382" spans="1:189" x14ac:dyDescent="0.3">
      <c r="A2382" s="18" t="s">
        <v>1718</v>
      </c>
      <c r="B2382" s="29">
        <v>168.1</v>
      </c>
      <c r="C2382" s="29">
        <v>1</v>
      </c>
      <c r="D2382" s="29"/>
      <c r="E2382" s="29"/>
      <c r="F2382" s="29">
        <v>168.1</v>
      </c>
      <c r="G2382" s="29">
        <v>1</v>
      </c>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c r="DY2382"/>
      <c r="DZ2382"/>
      <c r="EA2382"/>
      <c r="EB2382"/>
      <c r="EC2382"/>
      <c r="ED2382"/>
      <c r="EE2382"/>
      <c r="EF2382"/>
      <c r="EG2382"/>
      <c r="EH2382"/>
      <c r="EI2382"/>
      <c r="EJ2382"/>
      <c r="EK2382"/>
      <c r="EL2382"/>
      <c r="EM2382"/>
      <c r="EN2382"/>
      <c r="EO2382"/>
      <c r="EP2382"/>
      <c r="EQ2382"/>
      <c r="ER2382"/>
      <c r="ES2382"/>
      <c r="ET2382"/>
      <c r="EU2382"/>
      <c r="EV2382"/>
      <c r="EW2382"/>
      <c r="EX2382"/>
      <c r="EY2382"/>
      <c r="EZ2382"/>
      <c r="FA2382"/>
      <c r="FB2382"/>
      <c r="FC2382"/>
      <c r="FD2382"/>
      <c r="FE2382"/>
      <c r="FF2382"/>
      <c r="FG2382"/>
      <c r="FH2382"/>
      <c r="FI2382"/>
      <c r="FJ2382"/>
      <c r="FK2382"/>
      <c r="FL2382"/>
      <c r="FM2382"/>
      <c r="FN2382"/>
      <c r="FO2382"/>
      <c r="FP2382"/>
      <c r="FQ2382"/>
      <c r="FR2382"/>
      <c r="FS2382"/>
      <c r="FT2382"/>
      <c r="FU2382"/>
      <c r="FV2382"/>
      <c r="FW2382"/>
      <c r="FX2382"/>
      <c r="FY2382"/>
      <c r="FZ2382"/>
      <c r="GA2382"/>
      <c r="GB2382"/>
      <c r="GC2382"/>
      <c r="GD2382"/>
      <c r="GE2382"/>
      <c r="GF2382"/>
      <c r="GG2382"/>
    </row>
    <row r="2383" spans="1:189" x14ac:dyDescent="0.3">
      <c r="A2383" s="18" t="s">
        <v>4393</v>
      </c>
      <c r="B2383" s="29"/>
      <c r="C2383" s="29"/>
      <c r="D2383" s="29">
        <v>168.1</v>
      </c>
      <c r="E2383" s="29">
        <v>1</v>
      </c>
      <c r="F2383" s="29">
        <v>168.1</v>
      </c>
      <c r="G2383" s="29">
        <v>1</v>
      </c>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c r="DY2383"/>
      <c r="DZ2383"/>
      <c r="EA2383"/>
      <c r="EB2383"/>
      <c r="EC2383"/>
      <c r="ED2383"/>
      <c r="EE2383"/>
      <c r="EF2383"/>
      <c r="EG2383"/>
      <c r="EH2383"/>
      <c r="EI2383"/>
      <c r="EJ2383"/>
      <c r="EK2383"/>
      <c r="EL2383"/>
      <c r="EM2383"/>
      <c r="EN2383"/>
      <c r="EO2383"/>
      <c r="EP2383"/>
      <c r="EQ2383"/>
      <c r="ER2383"/>
      <c r="ES2383"/>
      <c r="ET2383"/>
      <c r="EU2383"/>
      <c r="EV2383"/>
      <c r="EW2383"/>
      <c r="EX2383"/>
      <c r="EY2383"/>
      <c r="EZ2383"/>
      <c r="FA2383"/>
      <c r="FB2383"/>
      <c r="FC2383"/>
      <c r="FD2383"/>
      <c r="FE2383"/>
      <c r="FF2383"/>
      <c r="FG2383"/>
      <c r="FH2383"/>
      <c r="FI2383"/>
      <c r="FJ2383"/>
      <c r="FK2383"/>
      <c r="FL2383"/>
      <c r="FM2383"/>
      <c r="FN2383"/>
      <c r="FO2383"/>
      <c r="FP2383"/>
      <c r="FQ2383"/>
      <c r="FR2383"/>
      <c r="FS2383"/>
      <c r="FT2383"/>
      <c r="FU2383"/>
      <c r="FV2383"/>
      <c r="FW2383"/>
      <c r="FX2383"/>
      <c r="FY2383"/>
      <c r="FZ2383"/>
      <c r="GA2383"/>
      <c r="GB2383"/>
      <c r="GC2383"/>
      <c r="GD2383"/>
      <c r="GE2383"/>
      <c r="GF2383"/>
      <c r="GG2383"/>
    </row>
    <row r="2384" spans="1:189" x14ac:dyDescent="0.3">
      <c r="A2384" s="18" t="s">
        <v>2438</v>
      </c>
      <c r="B2384" s="29"/>
      <c r="C2384" s="29"/>
      <c r="D2384" s="29">
        <v>168.1</v>
      </c>
      <c r="E2384" s="29">
        <v>1</v>
      </c>
      <c r="F2384" s="29">
        <v>168.1</v>
      </c>
      <c r="G2384" s="29">
        <v>1</v>
      </c>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c r="DY2384"/>
      <c r="DZ2384"/>
      <c r="EA2384"/>
      <c r="EB2384"/>
      <c r="EC2384"/>
      <c r="ED2384"/>
      <c r="EE2384"/>
      <c r="EF2384"/>
      <c r="EG2384"/>
      <c r="EH2384"/>
      <c r="EI2384"/>
      <c r="EJ2384"/>
      <c r="EK2384"/>
      <c r="EL2384"/>
      <c r="EM2384"/>
      <c r="EN2384"/>
      <c r="EO2384"/>
      <c r="EP2384"/>
      <c r="EQ2384"/>
      <c r="ER2384"/>
      <c r="ES2384"/>
      <c r="ET2384"/>
      <c r="EU2384"/>
      <c r="EV2384"/>
      <c r="EW2384"/>
      <c r="EX2384"/>
      <c r="EY2384"/>
      <c r="EZ2384"/>
      <c r="FA2384"/>
      <c r="FB2384"/>
      <c r="FC2384"/>
      <c r="FD2384"/>
      <c r="FE2384"/>
      <c r="FF2384"/>
      <c r="FG2384"/>
      <c r="FH2384"/>
      <c r="FI2384"/>
      <c r="FJ2384"/>
      <c r="FK2384"/>
      <c r="FL2384"/>
      <c r="FM2384"/>
      <c r="FN2384"/>
      <c r="FO2384"/>
      <c r="FP2384"/>
      <c r="FQ2384"/>
      <c r="FR2384"/>
      <c r="FS2384"/>
      <c r="FT2384"/>
      <c r="FU2384"/>
      <c r="FV2384"/>
      <c r="FW2384"/>
      <c r="FX2384"/>
      <c r="FY2384"/>
      <c r="FZ2384"/>
      <c r="GA2384"/>
      <c r="GB2384"/>
      <c r="GC2384"/>
      <c r="GD2384"/>
      <c r="GE2384"/>
      <c r="GF2384"/>
      <c r="GG2384"/>
    </row>
    <row r="2385" spans="1:189" x14ac:dyDescent="0.3">
      <c r="A2385" s="18" t="s">
        <v>2432</v>
      </c>
      <c r="B2385" s="29"/>
      <c r="C2385" s="29"/>
      <c r="D2385" s="29">
        <v>168.1</v>
      </c>
      <c r="E2385" s="29">
        <v>1</v>
      </c>
      <c r="F2385" s="29">
        <v>168.1</v>
      </c>
      <c r="G2385" s="29">
        <v>1</v>
      </c>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c r="DY2385"/>
      <c r="DZ2385"/>
      <c r="EA2385"/>
      <c r="EB2385"/>
      <c r="EC2385"/>
      <c r="ED2385"/>
      <c r="EE2385"/>
      <c r="EF2385"/>
      <c r="EG2385"/>
      <c r="EH2385"/>
      <c r="EI2385"/>
      <c r="EJ2385"/>
      <c r="EK2385"/>
      <c r="EL2385"/>
      <c r="EM2385"/>
      <c r="EN2385"/>
      <c r="EO2385"/>
      <c r="EP2385"/>
      <c r="EQ2385"/>
      <c r="ER2385"/>
      <c r="ES2385"/>
      <c r="ET2385"/>
      <c r="EU2385"/>
      <c r="EV2385"/>
      <c r="EW2385"/>
      <c r="EX2385"/>
      <c r="EY2385"/>
      <c r="EZ2385"/>
      <c r="FA2385"/>
      <c r="FB2385"/>
      <c r="FC2385"/>
      <c r="FD2385"/>
      <c r="FE2385"/>
      <c r="FF2385"/>
      <c r="FG2385"/>
      <c r="FH2385"/>
      <c r="FI2385"/>
      <c r="FJ2385"/>
      <c r="FK2385"/>
      <c r="FL2385"/>
      <c r="FM2385"/>
      <c r="FN2385"/>
      <c r="FO2385"/>
      <c r="FP2385"/>
      <c r="FQ2385"/>
      <c r="FR2385"/>
      <c r="FS2385"/>
      <c r="FT2385"/>
      <c r="FU2385"/>
      <c r="FV2385"/>
      <c r="FW2385"/>
      <c r="FX2385"/>
      <c r="FY2385"/>
      <c r="FZ2385"/>
      <c r="GA2385"/>
      <c r="GB2385"/>
      <c r="GC2385"/>
      <c r="GD2385"/>
      <c r="GE2385"/>
      <c r="GF2385"/>
      <c r="GG2385"/>
    </row>
    <row r="2386" spans="1:189" x14ac:dyDescent="0.3">
      <c r="A2386" s="18" t="s">
        <v>4869</v>
      </c>
      <c r="B2386" s="29"/>
      <c r="C2386" s="29"/>
      <c r="D2386" s="29">
        <v>166.79999999999998</v>
      </c>
      <c r="E2386" s="29">
        <v>1</v>
      </c>
      <c r="F2386" s="29">
        <v>166.79999999999998</v>
      </c>
      <c r="G2386" s="29">
        <v>1</v>
      </c>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c r="DY2386"/>
      <c r="DZ2386"/>
      <c r="EA2386"/>
      <c r="EB2386"/>
      <c r="EC2386"/>
      <c r="ED2386"/>
      <c r="EE2386"/>
      <c r="EF2386"/>
      <c r="EG2386"/>
      <c r="EH2386"/>
      <c r="EI2386"/>
      <c r="EJ2386"/>
      <c r="EK2386"/>
      <c r="EL2386"/>
      <c r="EM2386"/>
      <c r="EN2386"/>
      <c r="EO2386"/>
      <c r="EP2386"/>
      <c r="EQ2386"/>
      <c r="ER2386"/>
      <c r="ES2386"/>
      <c r="ET2386"/>
      <c r="EU2386"/>
      <c r="EV2386"/>
      <c r="EW2386"/>
      <c r="EX2386"/>
      <c r="EY2386"/>
      <c r="EZ2386"/>
      <c r="FA2386"/>
      <c r="FB2386"/>
      <c r="FC2386"/>
      <c r="FD2386"/>
      <c r="FE2386"/>
      <c r="FF2386"/>
      <c r="FG2386"/>
      <c r="FH2386"/>
      <c r="FI2386"/>
      <c r="FJ2386"/>
      <c r="FK2386"/>
      <c r="FL2386"/>
      <c r="FM2386"/>
      <c r="FN2386"/>
      <c r="FO2386"/>
      <c r="FP2386"/>
      <c r="FQ2386"/>
      <c r="FR2386"/>
      <c r="FS2386"/>
      <c r="FT2386"/>
      <c r="FU2386"/>
      <c r="FV2386"/>
      <c r="FW2386"/>
      <c r="FX2386"/>
      <c r="FY2386"/>
      <c r="FZ2386"/>
      <c r="GA2386"/>
      <c r="GB2386"/>
      <c r="GC2386"/>
      <c r="GD2386"/>
      <c r="GE2386"/>
      <c r="GF2386"/>
      <c r="GG2386"/>
    </row>
    <row r="2387" spans="1:189" x14ac:dyDescent="0.3">
      <c r="A2387" s="18" t="s">
        <v>853</v>
      </c>
      <c r="B2387" s="29">
        <v>166.77000000000004</v>
      </c>
      <c r="C2387" s="29">
        <v>1</v>
      </c>
      <c r="D2387" s="29"/>
      <c r="E2387" s="29"/>
      <c r="F2387" s="29">
        <v>166.77000000000004</v>
      </c>
      <c r="G2387" s="29">
        <v>1</v>
      </c>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c r="DY2387"/>
      <c r="DZ2387"/>
      <c r="EA2387"/>
      <c r="EB2387"/>
      <c r="EC2387"/>
      <c r="ED2387"/>
      <c r="EE2387"/>
      <c r="EF2387"/>
      <c r="EG2387"/>
      <c r="EH2387"/>
      <c r="EI2387"/>
      <c r="EJ2387"/>
      <c r="EK2387"/>
      <c r="EL2387"/>
      <c r="EM2387"/>
      <c r="EN2387"/>
      <c r="EO2387"/>
      <c r="EP2387"/>
      <c r="EQ2387"/>
      <c r="ER2387"/>
      <c r="ES2387"/>
      <c r="ET2387"/>
      <c r="EU2387"/>
      <c r="EV2387"/>
      <c r="EW2387"/>
      <c r="EX2387"/>
      <c r="EY2387"/>
      <c r="EZ2387"/>
      <c r="FA2387"/>
      <c r="FB2387"/>
      <c r="FC2387"/>
      <c r="FD2387"/>
      <c r="FE2387"/>
      <c r="FF2387"/>
      <c r="FG2387"/>
      <c r="FH2387"/>
      <c r="FI2387"/>
      <c r="FJ2387"/>
      <c r="FK2387"/>
      <c r="FL2387"/>
      <c r="FM2387"/>
      <c r="FN2387"/>
      <c r="FO2387"/>
      <c r="FP2387"/>
      <c r="FQ2387"/>
      <c r="FR2387"/>
      <c r="FS2387"/>
      <c r="FT2387"/>
      <c r="FU2387"/>
      <c r="FV2387"/>
      <c r="FW2387"/>
      <c r="FX2387"/>
      <c r="FY2387"/>
      <c r="FZ2387"/>
      <c r="GA2387"/>
      <c r="GB2387"/>
      <c r="GC2387"/>
      <c r="GD2387"/>
      <c r="GE2387"/>
      <c r="GF2387"/>
      <c r="GG2387"/>
    </row>
    <row r="2388" spans="1:189" x14ac:dyDescent="0.3">
      <c r="A2388" s="18" t="s">
        <v>6820</v>
      </c>
      <c r="B2388" s="29">
        <v>166.77000000000004</v>
      </c>
      <c r="C2388" s="29">
        <v>1</v>
      </c>
      <c r="D2388" s="29"/>
      <c r="E2388" s="29"/>
      <c r="F2388" s="29">
        <v>166.77000000000004</v>
      </c>
      <c r="G2388" s="29">
        <v>1</v>
      </c>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c r="DY2388"/>
      <c r="DZ2388"/>
      <c r="EA2388"/>
      <c r="EB2388"/>
      <c r="EC2388"/>
      <c r="ED2388"/>
      <c r="EE2388"/>
      <c r="EF2388"/>
      <c r="EG2388"/>
      <c r="EH2388"/>
      <c r="EI2388"/>
      <c r="EJ2388"/>
      <c r="EK2388"/>
      <c r="EL2388"/>
      <c r="EM2388"/>
      <c r="EN2388"/>
      <c r="EO2388"/>
      <c r="EP2388"/>
      <c r="EQ2388"/>
      <c r="ER2388"/>
      <c r="ES2388"/>
      <c r="ET2388"/>
      <c r="EU2388"/>
      <c r="EV2388"/>
      <c r="EW2388"/>
      <c r="EX2388"/>
      <c r="EY2388"/>
      <c r="EZ2388"/>
      <c r="FA2388"/>
      <c r="FB2388"/>
      <c r="FC2388"/>
      <c r="FD2388"/>
      <c r="FE2388"/>
      <c r="FF2388"/>
      <c r="FG2388"/>
      <c r="FH2388"/>
      <c r="FI2388"/>
      <c r="FJ2388"/>
      <c r="FK2388"/>
      <c r="FL2388"/>
      <c r="FM2388"/>
      <c r="FN2388"/>
      <c r="FO2388"/>
      <c r="FP2388"/>
      <c r="FQ2388"/>
      <c r="FR2388"/>
      <c r="FS2388"/>
      <c r="FT2388"/>
      <c r="FU2388"/>
      <c r="FV2388"/>
      <c r="FW2388"/>
      <c r="FX2388"/>
      <c r="FY2388"/>
      <c r="FZ2388"/>
      <c r="GA2388"/>
      <c r="GB2388"/>
      <c r="GC2388"/>
      <c r="GD2388"/>
      <c r="GE2388"/>
      <c r="GF2388"/>
      <c r="GG2388"/>
    </row>
    <row r="2389" spans="1:189" x14ac:dyDescent="0.3">
      <c r="A2389" s="18" t="s">
        <v>480</v>
      </c>
      <c r="B2389" s="29">
        <v>166.77000000000004</v>
      </c>
      <c r="C2389" s="29">
        <v>1</v>
      </c>
      <c r="D2389" s="29"/>
      <c r="E2389" s="29"/>
      <c r="F2389" s="29">
        <v>166.77000000000004</v>
      </c>
      <c r="G2389" s="29">
        <v>1</v>
      </c>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c r="DY2389"/>
      <c r="DZ2389"/>
      <c r="EA2389"/>
      <c r="EB2389"/>
      <c r="EC2389"/>
      <c r="ED2389"/>
      <c r="EE2389"/>
      <c r="EF2389"/>
      <c r="EG2389"/>
      <c r="EH2389"/>
      <c r="EI2389"/>
      <c r="EJ2389"/>
      <c r="EK2389"/>
      <c r="EL2389"/>
      <c r="EM2389"/>
      <c r="EN2389"/>
      <c r="EO2389"/>
      <c r="EP2389"/>
      <c r="EQ2389"/>
      <c r="ER2389"/>
      <c r="ES2389"/>
      <c r="ET2389"/>
      <c r="EU2389"/>
      <c r="EV2389"/>
      <c r="EW2389"/>
      <c r="EX2389"/>
      <c r="EY2389"/>
      <c r="EZ2389"/>
      <c r="FA2389"/>
      <c r="FB2389"/>
      <c r="FC2389"/>
      <c r="FD2389"/>
      <c r="FE2389"/>
      <c r="FF2389"/>
      <c r="FG2389"/>
      <c r="FH2389"/>
      <c r="FI2389"/>
      <c r="FJ2389"/>
      <c r="FK2389"/>
      <c r="FL2389"/>
      <c r="FM2389"/>
      <c r="FN2389"/>
      <c r="FO2389"/>
      <c r="FP2389"/>
      <c r="FQ2389"/>
      <c r="FR2389"/>
      <c r="FS2389"/>
      <c r="FT2389"/>
      <c r="FU2389"/>
      <c r="FV2389"/>
      <c r="FW2389"/>
      <c r="FX2389"/>
      <c r="FY2389"/>
      <c r="FZ2389"/>
      <c r="GA2389"/>
      <c r="GB2389"/>
      <c r="GC2389"/>
      <c r="GD2389"/>
      <c r="GE2389"/>
      <c r="GF2389"/>
      <c r="GG2389"/>
    </row>
    <row r="2390" spans="1:189" x14ac:dyDescent="0.3">
      <c r="A2390" s="18" t="s">
        <v>478</v>
      </c>
      <c r="B2390" s="29">
        <v>166.77000000000004</v>
      </c>
      <c r="C2390" s="29">
        <v>1</v>
      </c>
      <c r="D2390" s="29"/>
      <c r="E2390" s="29"/>
      <c r="F2390" s="29">
        <v>166.77000000000004</v>
      </c>
      <c r="G2390" s="29">
        <v>1</v>
      </c>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c r="DY2390"/>
      <c r="DZ2390"/>
      <c r="EA2390"/>
      <c r="EB2390"/>
      <c r="EC2390"/>
      <c r="ED2390"/>
      <c r="EE2390"/>
      <c r="EF2390"/>
      <c r="EG2390"/>
      <c r="EH2390"/>
      <c r="EI2390"/>
      <c r="EJ2390"/>
      <c r="EK2390"/>
      <c r="EL2390"/>
      <c r="EM2390"/>
      <c r="EN2390"/>
      <c r="EO2390"/>
      <c r="EP2390"/>
      <c r="EQ2390"/>
      <c r="ER2390"/>
      <c r="ES2390"/>
      <c r="ET2390"/>
      <c r="EU2390"/>
      <c r="EV2390"/>
      <c r="EW2390"/>
      <c r="EX2390"/>
      <c r="EY2390"/>
      <c r="EZ2390"/>
      <c r="FA2390"/>
      <c r="FB2390"/>
      <c r="FC2390"/>
      <c r="FD2390"/>
      <c r="FE2390"/>
      <c r="FF2390"/>
      <c r="FG2390"/>
      <c r="FH2390"/>
      <c r="FI2390"/>
      <c r="FJ2390"/>
      <c r="FK2390"/>
      <c r="FL2390"/>
      <c r="FM2390"/>
      <c r="FN2390"/>
      <c r="FO2390"/>
      <c r="FP2390"/>
      <c r="FQ2390"/>
      <c r="FR2390"/>
      <c r="FS2390"/>
      <c r="FT2390"/>
      <c r="FU2390"/>
      <c r="FV2390"/>
      <c r="FW2390"/>
      <c r="FX2390"/>
      <c r="FY2390"/>
      <c r="FZ2390"/>
      <c r="GA2390"/>
      <c r="GB2390"/>
      <c r="GC2390"/>
      <c r="GD2390"/>
      <c r="GE2390"/>
      <c r="GF2390"/>
      <c r="GG2390"/>
    </row>
    <row r="2391" spans="1:189" x14ac:dyDescent="0.3">
      <c r="A2391" s="18" t="s">
        <v>6857</v>
      </c>
      <c r="B2391" s="29">
        <v>166.77000000000004</v>
      </c>
      <c r="C2391" s="29">
        <v>1</v>
      </c>
      <c r="D2391" s="29"/>
      <c r="E2391" s="29"/>
      <c r="F2391" s="29">
        <v>166.77000000000004</v>
      </c>
      <c r="G2391" s="29">
        <v>1</v>
      </c>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c r="DY2391"/>
      <c r="DZ2391"/>
      <c r="EA2391"/>
      <c r="EB2391"/>
      <c r="EC2391"/>
      <c r="ED2391"/>
      <c r="EE2391"/>
      <c r="EF2391"/>
      <c r="EG2391"/>
      <c r="EH2391"/>
      <c r="EI2391"/>
      <c r="EJ2391"/>
      <c r="EK2391"/>
      <c r="EL2391"/>
      <c r="EM2391"/>
      <c r="EN2391"/>
      <c r="EO2391"/>
      <c r="EP2391"/>
      <c r="EQ2391"/>
      <c r="ER2391"/>
      <c r="ES2391"/>
      <c r="ET2391"/>
      <c r="EU2391"/>
      <c r="EV2391"/>
      <c r="EW2391"/>
      <c r="EX2391"/>
      <c r="EY2391"/>
      <c r="EZ2391"/>
      <c r="FA2391"/>
      <c r="FB2391"/>
      <c r="FC2391"/>
      <c r="FD2391"/>
      <c r="FE2391"/>
      <c r="FF2391"/>
      <c r="FG2391"/>
      <c r="FH2391"/>
      <c r="FI2391"/>
      <c r="FJ2391"/>
      <c r="FK2391"/>
      <c r="FL2391"/>
      <c r="FM2391"/>
      <c r="FN2391"/>
      <c r="FO2391"/>
      <c r="FP2391"/>
      <c r="FQ2391"/>
      <c r="FR2391"/>
      <c r="FS2391"/>
      <c r="FT2391"/>
      <c r="FU2391"/>
      <c r="FV2391"/>
      <c r="FW2391"/>
      <c r="FX2391"/>
      <c r="FY2391"/>
      <c r="FZ2391"/>
      <c r="GA2391"/>
      <c r="GB2391"/>
      <c r="GC2391"/>
      <c r="GD2391"/>
      <c r="GE2391"/>
      <c r="GF2391"/>
      <c r="GG2391"/>
    </row>
    <row r="2392" spans="1:189" x14ac:dyDescent="0.3">
      <c r="A2392" s="18" t="s">
        <v>6845</v>
      </c>
      <c r="B2392" s="29">
        <v>166.77000000000004</v>
      </c>
      <c r="C2392" s="29">
        <v>1</v>
      </c>
      <c r="D2392" s="29"/>
      <c r="E2392" s="29"/>
      <c r="F2392" s="29">
        <v>166.77000000000004</v>
      </c>
      <c r="G2392" s="29">
        <v>1</v>
      </c>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c r="DY2392"/>
      <c r="DZ2392"/>
      <c r="EA2392"/>
      <c r="EB2392"/>
      <c r="EC2392"/>
      <c r="ED2392"/>
      <c r="EE2392"/>
      <c r="EF2392"/>
      <c r="EG2392"/>
      <c r="EH2392"/>
      <c r="EI2392"/>
      <c r="EJ2392"/>
      <c r="EK2392"/>
      <c r="EL2392"/>
      <c r="EM2392"/>
      <c r="EN2392"/>
      <c r="EO2392"/>
      <c r="EP2392"/>
      <c r="EQ2392"/>
      <c r="ER2392"/>
      <c r="ES2392"/>
      <c r="ET2392"/>
      <c r="EU2392"/>
      <c r="EV2392"/>
      <c r="EW2392"/>
      <c r="EX2392"/>
      <c r="EY2392"/>
      <c r="EZ2392"/>
      <c r="FA2392"/>
      <c r="FB2392"/>
      <c r="FC2392"/>
      <c r="FD2392"/>
      <c r="FE2392"/>
      <c r="FF2392"/>
      <c r="FG2392"/>
      <c r="FH2392"/>
      <c r="FI2392"/>
      <c r="FJ2392"/>
      <c r="FK2392"/>
      <c r="FL2392"/>
      <c r="FM2392"/>
      <c r="FN2392"/>
      <c r="FO2392"/>
      <c r="FP2392"/>
      <c r="FQ2392"/>
      <c r="FR2392"/>
      <c r="FS2392"/>
      <c r="FT2392"/>
      <c r="FU2392"/>
      <c r="FV2392"/>
      <c r="FW2392"/>
      <c r="FX2392"/>
      <c r="FY2392"/>
      <c r="FZ2392"/>
      <c r="GA2392"/>
      <c r="GB2392"/>
      <c r="GC2392"/>
      <c r="GD2392"/>
      <c r="GE2392"/>
      <c r="GF2392"/>
      <c r="GG2392"/>
    </row>
    <row r="2393" spans="1:189" x14ac:dyDescent="0.3">
      <c r="A2393" s="18" t="s">
        <v>6847</v>
      </c>
      <c r="B2393" s="29">
        <v>166.77000000000004</v>
      </c>
      <c r="C2393" s="29">
        <v>1</v>
      </c>
      <c r="D2393" s="29"/>
      <c r="E2393" s="29"/>
      <c r="F2393" s="29">
        <v>166.77000000000004</v>
      </c>
      <c r="G2393" s="29">
        <v>1</v>
      </c>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c r="DY2393"/>
      <c r="DZ2393"/>
      <c r="EA2393"/>
      <c r="EB2393"/>
      <c r="EC2393"/>
      <c r="ED2393"/>
      <c r="EE2393"/>
      <c r="EF2393"/>
      <c r="EG2393"/>
      <c r="EH2393"/>
      <c r="EI2393"/>
      <c r="EJ2393"/>
      <c r="EK2393"/>
      <c r="EL2393"/>
      <c r="EM2393"/>
      <c r="EN2393"/>
      <c r="EO2393"/>
      <c r="EP2393"/>
      <c r="EQ2393"/>
      <c r="ER2393"/>
      <c r="ES2393"/>
      <c r="ET2393"/>
      <c r="EU2393"/>
      <c r="EV2393"/>
      <c r="EW2393"/>
      <c r="EX2393"/>
      <c r="EY2393"/>
      <c r="EZ2393"/>
      <c r="FA2393"/>
      <c r="FB2393"/>
      <c r="FC2393"/>
      <c r="FD2393"/>
      <c r="FE2393"/>
      <c r="FF2393"/>
      <c r="FG2393"/>
      <c r="FH2393"/>
      <c r="FI2393"/>
      <c r="FJ2393"/>
      <c r="FK2393"/>
      <c r="FL2393"/>
      <c r="FM2393"/>
      <c r="FN2393"/>
      <c r="FO2393"/>
      <c r="FP2393"/>
      <c r="FQ2393"/>
      <c r="FR2393"/>
      <c r="FS2393"/>
      <c r="FT2393"/>
      <c r="FU2393"/>
      <c r="FV2393"/>
      <c r="FW2393"/>
      <c r="FX2393"/>
      <c r="FY2393"/>
      <c r="FZ2393"/>
      <c r="GA2393"/>
      <c r="GB2393"/>
      <c r="GC2393"/>
      <c r="GD2393"/>
      <c r="GE2393"/>
      <c r="GF2393"/>
      <c r="GG2393"/>
    </row>
    <row r="2394" spans="1:189" x14ac:dyDescent="0.3">
      <c r="A2394" s="18" t="s">
        <v>941</v>
      </c>
      <c r="B2394" s="29">
        <v>166.77000000000004</v>
      </c>
      <c r="C2394" s="29">
        <v>1</v>
      </c>
      <c r="D2394" s="29"/>
      <c r="E2394" s="29"/>
      <c r="F2394" s="29">
        <v>166.77000000000004</v>
      </c>
      <c r="G2394" s="29">
        <v>1</v>
      </c>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c r="DY2394"/>
      <c r="DZ2394"/>
      <c r="EA2394"/>
      <c r="EB2394"/>
      <c r="EC2394"/>
      <c r="ED2394"/>
      <c r="EE2394"/>
      <c r="EF2394"/>
      <c r="EG2394"/>
      <c r="EH2394"/>
      <c r="EI2394"/>
      <c r="EJ2394"/>
      <c r="EK2394"/>
      <c r="EL2394"/>
      <c r="EM2394"/>
      <c r="EN2394"/>
      <c r="EO2394"/>
      <c r="EP2394"/>
      <c r="EQ2394"/>
      <c r="ER2394"/>
      <c r="ES2394"/>
      <c r="ET2394"/>
      <c r="EU2394"/>
      <c r="EV2394"/>
      <c r="EW2394"/>
      <c r="EX2394"/>
      <c r="EY2394"/>
      <c r="EZ2394"/>
      <c r="FA2394"/>
      <c r="FB2394"/>
      <c r="FC2394"/>
      <c r="FD2394"/>
      <c r="FE2394"/>
      <c r="FF2394"/>
      <c r="FG2394"/>
      <c r="FH2394"/>
      <c r="FI2394"/>
      <c r="FJ2394"/>
      <c r="FK2394"/>
      <c r="FL2394"/>
      <c r="FM2394"/>
      <c r="FN2394"/>
      <c r="FO2394"/>
      <c r="FP2394"/>
      <c r="FQ2394"/>
      <c r="FR2394"/>
      <c r="FS2394"/>
      <c r="FT2394"/>
      <c r="FU2394"/>
      <c r="FV2394"/>
      <c r="FW2394"/>
      <c r="FX2394"/>
      <c r="FY2394"/>
      <c r="FZ2394"/>
      <c r="GA2394"/>
      <c r="GB2394"/>
      <c r="GC2394"/>
      <c r="GD2394"/>
      <c r="GE2394"/>
      <c r="GF2394"/>
      <c r="GG2394"/>
    </row>
    <row r="2395" spans="1:189" x14ac:dyDescent="0.3">
      <c r="A2395" s="18" t="s">
        <v>959</v>
      </c>
      <c r="B2395" s="29">
        <v>166.77000000000004</v>
      </c>
      <c r="C2395" s="29">
        <v>1</v>
      </c>
      <c r="D2395" s="29"/>
      <c r="E2395" s="29"/>
      <c r="F2395" s="29">
        <v>166.77000000000004</v>
      </c>
      <c r="G2395" s="29">
        <v>1</v>
      </c>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c r="DY2395"/>
      <c r="DZ2395"/>
      <c r="EA2395"/>
      <c r="EB2395"/>
      <c r="EC2395"/>
      <c r="ED2395"/>
      <c r="EE2395"/>
      <c r="EF2395"/>
      <c r="EG2395"/>
      <c r="EH2395"/>
      <c r="EI2395"/>
      <c r="EJ2395"/>
      <c r="EK2395"/>
      <c r="EL2395"/>
      <c r="EM2395"/>
      <c r="EN2395"/>
      <c r="EO2395"/>
      <c r="EP2395"/>
      <c r="EQ2395"/>
      <c r="ER2395"/>
      <c r="ES2395"/>
      <c r="ET2395"/>
      <c r="EU2395"/>
      <c r="EV2395"/>
      <c r="EW2395"/>
      <c r="EX2395"/>
      <c r="EY2395"/>
      <c r="EZ2395"/>
      <c r="FA2395"/>
      <c r="FB2395"/>
      <c r="FC2395"/>
      <c r="FD2395"/>
      <c r="FE2395"/>
      <c r="FF2395"/>
      <c r="FG2395"/>
      <c r="FH2395"/>
      <c r="FI2395"/>
      <c r="FJ2395"/>
      <c r="FK2395"/>
      <c r="FL2395"/>
      <c r="FM2395"/>
      <c r="FN2395"/>
      <c r="FO2395"/>
      <c r="FP2395"/>
      <c r="FQ2395"/>
      <c r="FR2395"/>
      <c r="FS2395"/>
      <c r="FT2395"/>
      <c r="FU2395"/>
      <c r="FV2395"/>
      <c r="FW2395"/>
      <c r="FX2395"/>
      <c r="FY2395"/>
      <c r="FZ2395"/>
      <c r="GA2395"/>
      <c r="GB2395"/>
      <c r="GC2395"/>
      <c r="GD2395"/>
      <c r="GE2395"/>
      <c r="GF2395"/>
      <c r="GG2395"/>
    </row>
    <row r="2396" spans="1:189" x14ac:dyDescent="0.3">
      <c r="A2396" s="18" t="s">
        <v>963</v>
      </c>
      <c r="B2396" s="29">
        <v>166.77000000000004</v>
      </c>
      <c r="C2396" s="29">
        <v>1</v>
      </c>
      <c r="D2396" s="29"/>
      <c r="E2396" s="29"/>
      <c r="F2396" s="29">
        <v>166.77000000000004</v>
      </c>
      <c r="G2396" s="29">
        <v>1</v>
      </c>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c r="DY2396"/>
      <c r="DZ2396"/>
      <c r="EA2396"/>
      <c r="EB2396"/>
      <c r="EC2396"/>
      <c r="ED2396"/>
      <c r="EE2396"/>
      <c r="EF2396"/>
      <c r="EG2396"/>
      <c r="EH2396"/>
      <c r="EI2396"/>
      <c r="EJ2396"/>
      <c r="EK2396"/>
      <c r="EL2396"/>
      <c r="EM2396"/>
      <c r="EN2396"/>
      <c r="EO2396"/>
      <c r="EP2396"/>
      <c r="EQ2396"/>
      <c r="ER2396"/>
      <c r="ES2396"/>
      <c r="ET2396"/>
      <c r="EU2396"/>
      <c r="EV2396"/>
      <c r="EW2396"/>
      <c r="EX2396"/>
      <c r="EY2396"/>
      <c r="EZ2396"/>
      <c r="FA2396"/>
      <c r="FB2396"/>
      <c r="FC2396"/>
      <c r="FD2396"/>
      <c r="FE2396"/>
      <c r="FF2396"/>
      <c r="FG2396"/>
      <c r="FH2396"/>
      <c r="FI2396"/>
      <c r="FJ2396"/>
      <c r="FK2396"/>
      <c r="FL2396"/>
      <c r="FM2396"/>
      <c r="FN2396"/>
      <c r="FO2396"/>
      <c r="FP2396"/>
      <c r="FQ2396"/>
      <c r="FR2396"/>
      <c r="FS2396"/>
      <c r="FT2396"/>
      <c r="FU2396"/>
      <c r="FV2396"/>
      <c r="FW2396"/>
      <c r="FX2396"/>
      <c r="FY2396"/>
      <c r="FZ2396"/>
      <c r="GA2396"/>
      <c r="GB2396"/>
      <c r="GC2396"/>
      <c r="GD2396"/>
      <c r="GE2396"/>
      <c r="GF2396"/>
      <c r="GG2396"/>
    </row>
    <row r="2397" spans="1:189" x14ac:dyDescent="0.3">
      <c r="A2397" s="18" t="s">
        <v>923</v>
      </c>
      <c r="B2397" s="29">
        <v>166.77000000000004</v>
      </c>
      <c r="C2397" s="29">
        <v>1</v>
      </c>
      <c r="D2397" s="29"/>
      <c r="E2397" s="29"/>
      <c r="F2397" s="29">
        <v>166.77000000000004</v>
      </c>
      <c r="G2397" s="29">
        <v>1</v>
      </c>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c r="DY2397"/>
      <c r="DZ2397"/>
      <c r="EA2397"/>
      <c r="EB2397"/>
      <c r="EC2397"/>
      <c r="ED2397"/>
      <c r="EE2397"/>
      <c r="EF2397"/>
      <c r="EG2397"/>
      <c r="EH2397"/>
      <c r="EI2397"/>
      <c r="EJ2397"/>
      <c r="EK2397"/>
      <c r="EL2397"/>
      <c r="EM2397"/>
      <c r="EN2397"/>
      <c r="EO2397"/>
      <c r="EP2397"/>
      <c r="EQ2397"/>
      <c r="ER2397"/>
      <c r="ES2397"/>
      <c r="ET2397"/>
      <c r="EU2397"/>
      <c r="EV2397"/>
      <c r="EW2397"/>
      <c r="EX2397"/>
      <c r="EY2397"/>
      <c r="EZ2397"/>
      <c r="FA2397"/>
      <c r="FB2397"/>
      <c r="FC2397"/>
      <c r="FD2397"/>
      <c r="FE2397"/>
      <c r="FF2397"/>
      <c r="FG2397"/>
      <c r="FH2397"/>
      <c r="FI2397"/>
      <c r="FJ2397"/>
      <c r="FK2397"/>
      <c r="FL2397"/>
      <c r="FM2397"/>
      <c r="FN2397"/>
      <c r="FO2397"/>
      <c r="FP2397"/>
      <c r="FQ2397"/>
      <c r="FR2397"/>
      <c r="FS2397"/>
      <c r="FT2397"/>
      <c r="FU2397"/>
      <c r="FV2397"/>
      <c r="FW2397"/>
      <c r="FX2397"/>
      <c r="FY2397"/>
      <c r="FZ2397"/>
      <c r="GA2397"/>
      <c r="GB2397"/>
      <c r="GC2397"/>
      <c r="GD2397"/>
      <c r="GE2397"/>
      <c r="GF2397"/>
      <c r="GG2397"/>
    </row>
    <row r="2398" spans="1:189" x14ac:dyDescent="0.3">
      <c r="A2398" s="18" t="s">
        <v>354</v>
      </c>
      <c r="B2398" s="29"/>
      <c r="C2398" s="29"/>
      <c r="D2398" s="29">
        <v>166.77000000000004</v>
      </c>
      <c r="E2398" s="29">
        <v>1</v>
      </c>
      <c r="F2398" s="29">
        <v>166.77000000000004</v>
      </c>
      <c r="G2398" s="29">
        <v>1</v>
      </c>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c r="DY2398"/>
      <c r="DZ2398"/>
      <c r="EA2398"/>
      <c r="EB2398"/>
      <c r="EC2398"/>
      <c r="ED2398"/>
      <c r="EE2398"/>
      <c r="EF2398"/>
      <c r="EG2398"/>
      <c r="EH2398"/>
      <c r="EI2398"/>
      <c r="EJ2398"/>
      <c r="EK2398"/>
      <c r="EL2398"/>
      <c r="EM2398"/>
      <c r="EN2398"/>
      <c r="EO2398"/>
      <c r="EP2398"/>
      <c r="EQ2398"/>
      <c r="ER2398"/>
      <c r="ES2398"/>
      <c r="ET2398"/>
      <c r="EU2398"/>
      <c r="EV2398"/>
      <c r="EW2398"/>
      <c r="EX2398"/>
      <c r="EY2398"/>
      <c r="EZ2398"/>
      <c r="FA2398"/>
      <c r="FB2398"/>
      <c r="FC2398"/>
      <c r="FD2398"/>
      <c r="FE2398"/>
      <c r="FF2398"/>
      <c r="FG2398"/>
      <c r="FH2398"/>
      <c r="FI2398"/>
      <c r="FJ2398"/>
      <c r="FK2398"/>
      <c r="FL2398"/>
      <c r="FM2398"/>
      <c r="FN2398"/>
      <c r="FO2398"/>
      <c r="FP2398"/>
      <c r="FQ2398"/>
      <c r="FR2398"/>
      <c r="FS2398"/>
      <c r="FT2398"/>
      <c r="FU2398"/>
      <c r="FV2398"/>
      <c r="FW2398"/>
      <c r="FX2398"/>
      <c r="FY2398"/>
      <c r="FZ2398"/>
      <c r="GA2398"/>
      <c r="GB2398"/>
      <c r="GC2398"/>
      <c r="GD2398"/>
      <c r="GE2398"/>
      <c r="GF2398"/>
      <c r="GG2398"/>
    </row>
    <row r="2399" spans="1:189" x14ac:dyDescent="0.3">
      <c r="A2399" s="18" t="s">
        <v>329</v>
      </c>
      <c r="B2399" s="29"/>
      <c r="C2399" s="29"/>
      <c r="D2399" s="29">
        <v>166.77000000000004</v>
      </c>
      <c r="E2399" s="29">
        <v>1</v>
      </c>
      <c r="F2399" s="29">
        <v>166.77000000000004</v>
      </c>
      <c r="G2399" s="29">
        <v>1</v>
      </c>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c r="DY2399"/>
      <c r="DZ2399"/>
      <c r="EA2399"/>
      <c r="EB2399"/>
      <c r="EC2399"/>
      <c r="ED2399"/>
      <c r="EE2399"/>
      <c r="EF2399"/>
      <c r="EG2399"/>
      <c r="EH2399"/>
      <c r="EI2399"/>
      <c r="EJ2399"/>
      <c r="EK2399"/>
      <c r="EL2399"/>
      <c r="EM2399"/>
      <c r="EN2399"/>
      <c r="EO2399"/>
      <c r="EP2399"/>
      <c r="EQ2399"/>
      <c r="ER2399"/>
      <c r="ES2399"/>
      <c r="ET2399"/>
      <c r="EU2399"/>
      <c r="EV2399"/>
      <c r="EW2399"/>
      <c r="EX2399"/>
      <c r="EY2399"/>
      <c r="EZ2399"/>
      <c r="FA2399"/>
      <c r="FB2399"/>
      <c r="FC2399"/>
      <c r="FD2399"/>
      <c r="FE2399"/>
      <c r="FF2399"/>
      <c r="FG2399"/>
      <c r="FH2399"/>
      <c r="FI2399"/>
      <c r="FJ2399"/>
      <c r="FK2399"/>
      <c r="FL2399"/>
      <c r="FM2399"/>
      <c r="FN2399"/>
      <c r="FO2399"/>
      <c r="FP2399"/>
      <c r="FQ2399"/>
      <c r="FR2399"/>
      <c r="FS2399"/>
      <c r="FT2399"/>
      <c r="FU2399"/>
      <c r="FV2399"/>
      <c r="FW2399"/>
      <c r="FX2399"/>
      <c r="FY2399"/>
      <c r="FZ2399"/>
      <c r="GA2399"/>
      <c r="GB2399"/>
      <c r="GC2399"/>
      <c r="GD2399"/>
      <c r="GE2399"/>
      <c r="GF2399"/>
      <c r="GG2399"/>
    </row>
    <row r="2400" spans="1:189" x14ac:dyDescent="0.3">
      <c r="A2400" s="18" t="s">
        <v>423</v>
      </c>
      <c r="B2400" s="29"/>
      <c r="C2400" s="29"/>
      <c r="D2400" s="29">
        <v>166.77000000000004</v>
      </c>
      <c r="E2400" s="29">
        <v>1</v>
      </c>
      <c r="F2400" s="29">
        <v>166.77000000000004</v>
      </c>
      <c r="G2400" s="29">
        <v>1</v>
      </c>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c r="DY2400"/>
      <c r="DZ2400"/>
      <c r="EA2400"/>
      <c r="EB2400"/>
      <c r="EC2400"/>
      <c r="ED2400"/>
      <c r="EE2400"/>
      <c r="EF2400"/>
      <c r="EG2400"/>
      <c r="EH2400"/>
      <c r="EI2400"/>
      <c r="EJ2400"/>
      <c r="EK2400"/>
      <c r="EL2400"/>
      <c r="EM2400"/>
      <c r="EN2400"/>
      <c r="EO2400"/>
      <c r="EP2400"/>
      <c r="EQ2400"/>
      <c r="ER2400"/>
      <c r="ES2400"/>
      <c r="ET2400"/>
      <c r="EU2400"/>
      <c r="EV2400"/>
      <c r="EW2400"/>
      <c r="EX2400"/>
      <c r="EY2400"/>
      <c r="EZ2400"/>
      <c r="FA2400"/>
      <c r="FB2400"/>
      <c r="FC2400"/>
      <c r="FD2400"/>
      <c r="FE2400"/>
      <c r="FF2400"/>
      <c r="FG2400"/>
      <c r="FH2400"/>
      <c r="FI2400"/>
      <c r="FJ2400"/>
      <c r="FK2400"/>
      <c r="FL2400"/>
      <c r="FM2400"/>
      <c r="FN2400"/>
      <c r="FO2400"/>
      <c r="FP2400"/>
      <c r="FQ2400"/>
      <c r="FR2400"/>
      <c r="FS2400"/>
      <c r="FT2400"/>
      <c r="FU2400"/>
      <c r="FV2400"/>
      <c r="FW2400"/>
      <c r="FX2400"/>
      <c r="FY2400"/>
      <c r="FZ2400"/>
      <c r="GA2400"/>
      <c r="GB2400"/>
      <c r="GC2400"/>
      <c r="GD2400"/>
      <c r="GE2400"/>
      <c r="GF2400"/>
      <c r="GG2400"/>
    </row>
    <row r="2401" spans="1:189" x14ac:dyDescent="0.3">
      <c r="A2401" s="18" t="s">
        <v>375</v>
      </c>
      <c r="B2401" s="29"/>
      <c r="C2401" s="29"/>
      <c r="D2401" s="29">
        <v>166.77000000000004</v>
      </c>
      <c r="E2401" s="29">
        <v>1</v>
      </c>
      <c r="F2401" s="29">
        <v>166.77000000000004</v>
      </c>
      <c r="G2401" s="29">
        <v>1</v>
      </c>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c r="DY2401"/>
      <c r="DZ2401"/>
      <c r="EA2401"/>
      <c r="EB2401"/>
      <c r="EC2401"/>
      <c r="ED2401"/>
      <c r="EE2401"/>
      <c r="EF2401"/>
      <c r="EG2401"/>
      <c r="EH2401"/>
      <c r="EI2401"/>
      <c r="EJ2401"/>
      <c r="EK2401"/>
      <c r="EL2401"/>
      <c r="EM2401"/>
      <c r="EN2401"/>
      <c r="EO2401"/>
      <c r="EP2401"/>
      <c r="EQ2401"/>
      <c r="ER2401"/>
      <c r="ES2401"/>
      <c r="ET2401"/>
      <c r="EU2401"/>
      <c r="EV2401"/>
      <c r="EW2401"/>
      <c r="EX2401"/>
      <c r="EY2401"/>
      <c r="EZ2401"/>
      <c r="FA2401"/>
      <c r="FB2401"/>
      <c r="FC2401"/>
      <c r="FD2401"/>
      <c r="FE2401"/>
      <c r="FF2401"/>
      <c r="FG2401"/>
      <c r="FH2401"/>
      <c r="FI2401"/>
      <c r="FJ2401"/>
      <c r="FK2401"/>
      <c r="FL2401"/>
      <c r="FM2401"/>
      <c r="FN2401"/>
      <c r="FO2401"/>
      <c r="FP2401"/>
      <c r="FQ2401"/>
      <c r="FR2401"/>
      <c r="FS2401"/>
      <c r="FT2401"/>
      <c r="FU2401"/>
      <c r="FV2401"/>
      <c r="FW2401"/>
      <c r="FX2401"/>
      <c r="FY2401"/>
      <c r="FZ2401"/>
      <c r="GA2401"/>
      <c r="GB2401"/>
      <c r="GC2401"/>
      <c r="GD2401"/>
      <c r="GE2401"/>
      <c r="GF2401"/>
      <c r="GG2401"/>
    </row>
    <row r="2402" spans="1:189" x14ac:dyDescent="0.3">
      <c r="A2402" s="18" t="s">
        <v>457</v>
      </c>
      <c r="B2402" s="29">
        <v>166.77000000000004</v>
      </c>
      <c r="C2402" s="29">
        <v>1</v>
      </c>
      <c r="D2402" s="29"/>
      <c r="E2402" s="29"/>
      <c r="F2402" s="29">
        <v>166.77000000000004</v>
      </c>
      <c r="G2402" s="29">
        <v>1</v>
      </c>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c r="DY2402"/>
      <c r="DZ2402"/>
      <c r="EA2402"/>
      <c r="EB2402"/>
      <c r="EC2402"/>
      <c r="ED2402"/>
      <c r="EE2402"/>
      <c r="EF2402"/>
      <c r="EG2402"/>
      <c r="EH2402"/>
      <c r="EI2402"/>
      <c r="EJ2402"/>
      <c r="EK2402"/>
      <c r="EL2402"/>
      <c r="EM2402"/>
      <c r="EN2402"/>
      <c r="EO2402"/>
      <c r="EP2402"/>
      <c r="EQ2402"/>
      <c r="ER2402"/>
      <c r="ES2402"/>
      <c r="ET2402"/>
      <c r="EU2402"/>
      <c r="EV2402"/>
      <c r="EW2402"/>
      <c r="EX2402"/>
      <c r="EY2402"/>
      <c r="EZ2402"/>
      <c r="FA2402"/>
      <c r="FB2402"/>
      <c r="FC2402"/>
      <c r="FD2402"/>
      <c r="FE2402"/>
      <c r="FF2402"/>
      <c r="FG2402"/>
      <c r="FH2402"/>
      <c r="FI2402"/>
      <c r="FJ2402"/>
      <c r="FK2402"/>
      <c r="FL2402"/>
      <c r="FM2402"/>
      <c r="FN2402"/>
      <c r="FO2402"/>
      <c r="FP2402"/>
      <c r="FQ2402"/>
      <c r="FR2402"/>
      <c r="FS2402"/>
      <c r="FT2402"/>
      <c r="FU2402"/>
      <c r="FV2402"/>
      <c r="FW2402"/>
      <c r="FX2402"/>
      <c r="FY2402"/>
      <c r="FZ2402"/>
      <c r="GA2402"/>
      <c r="GB2402"/>
      <c r="GC2402"/>
      <c r="GD2402"/>
      <c r="GE2402"/>
      <c r="GF2402"/>
      <c r="GG2402"/>
    </row>
    <row r="2403" spans="1:189" x14ac:dyDescent="0.3">
      <c r="A2403" s="18" t="s">
        <v>419</v>
      </c>
      <c r="B2403" s="29"/>
      <c r="C2403" s="29"/>
      <c r="D2403" s="29">
        <v>166.77000000000004</v>
      </c>
      <c r="E2403" s="29">
        <v>1</v>
      </c>
      <c r="F2403" s="29">
        <v>166.77000000000004</v>
      </c>
      <c r="G2403" s="29">
        <v>1</v>
      </c>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c r="DY2403"/>
      <c r="DZ2403"/>
      <c r="EA2403"/>
      <c r="EB2403"/>
      <c r="EC2403"/>
      <c r="ED2403"/>
      <c r="EE2403"/>
      <c r="EF2403"/>
      <c r="EG2403"/>
      <c r="EH2403"/>
      <c r="EI2403"/>
      <c r="EJ2403"/>
      <c r="EK2403"/>
      <c r="EL2403"/>
      <c r="EM2403"/>
      <c r="EN2403"/>
      <c r="EO2403"/>
      <c r="EP2403"/>
      <c r="EQ2403"/>
      <c r="ER2403"/>
      <c r="ES2403"/>
      <c r="ET2403"/>
      <c r="EU2403"/>
      <c r="EV2403"/>
      <c r="EW2403"/>
      <c r="EX2403"/>
      <c r="EY2403"/>
      <c r="EZ2403"/>
      <c r="FA2403"/>
      <c r="FB2403"/>
      <c r="FC2403"/>
      <c r="FD2403"/>
      <c r="FE2403"/>
      <c r="FF2403"/>
      <c r="FG2403"/>
      <c r="FH2403"/>
      <c r="FI2403"/>
      <c r="FJ2403"/>
      <c r="FK2403"/>
      <c r="FL2403"/>
      <c r="FM2403"/>
      <c r="FN2403"/>
      <c r="FO2403"/>
      <c r="FP2403"/>
      <c r="FQ2403"/>
      <c r="FR2403"/>
      <c r="FS2403"/>
      <c r="FT2403"/>
      <c r="FU2403"/>
      <c r="FV2403"/>
      <c r="FW2403"/>
      <c r="FX2403"/>
      <c r="FY2403"/>
      <c r="FZ2403"/>
      <c r="GA2403"/>
      <c r="GB2403"/>
      <c r="GC2403"/>
      <c r="GD2403"/>
      <c r="GE2403"/>
      <c r="GF2403"/>
      <c r="GG2403"/>
    </row>
    <row r="2404" spans="1:189" x14ac:dyDescent="0.3">
      <c r="A2404" s="18" t="s">
        <v>421</v>
      </c>
      <c r="B2404" s="29"/>
      <c r="C2404" s="29"/>
      <c r="D2404" s="29">
        <v>166.77000000000004</v>
      </c>
      <c r="E2404" s="29">
        <v>1</v>
      </c>
      <c r="F2404" s="29">
        <v>166.77000000000004</v>
      </c>
      <c r="G2404" s="29">
        <v>1</v>
      </c>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c r="DY2404"/>
      <c r="DZ2404"/>
      <c r="EA2404"/>
      <c r="EB2404"/>
      <c r="EC2404"/>
      <c r="ED2404"/>
      <c r="EE2404"/>
      <c r="EF2404"/>
      <c r="EG2404"/>
      <c r="EH2404"/>
      <c r="EI2404"/>
      <c r="EJ2404"/>
      <c r="EK2404"/>
      <c r="EL2404"/>
      <c r="EM2404"/>
      <c r="EN2404"/>
      <c r="EO2404"/>
      <c r="EP2404"/>
      <c r="EQ2404"/>
      <c r="ER2404"/>
      <c r="ES2404"/>
      <c r="ET2404"/>
      <c r="EU2404"/>
      <c r="EV2404"/>
      <c r="EW2404"/>
      <c r="EX2404"/>
      <c r="EY2404"/>
      <c r="EZ2404"/>
      <c r="FA2404"/>
      <c r="FB2404"/>
      <c r="FC2404"/>
      <c r="FD2404"/>
      <c r="FE2404"/>
      <c r="FF2404"/>
      <c r="FG2404"/>
      <c r="FH2404"/>
      <c r="FI2404"/>
      <c r="FJ2404"/>
      <c r="FK2404"/>
      <c r="FL2404"/>
      <c r="FM2404"/>
      <c r="FN2404"/>
      <c r="FO2404"/>
      <c r="FP2404"/>
      <c r="FQ2404"/>
      <c r="FR2404"/>
      <c r="FS2404"/>
      <c r="FT2404"/>
      <c r="FU2404"/>
      <c r="FV2404"/>
      <c r="FW2404"/>
      <c r="FX2404"/>
      <c r="FY2404"/>
      <c r="FZ2404"/>
      <c r="GA2404"/>
      <c r="GB2404"/>
      <c r="GC2404"/>
      <c r="GD2404"/>
      <c r="GE2404"/>
      <c r="GF2404"/>
      <c r="GG2404"/>
    </row>
    <row r="2405" spans="1:189" x14ac:dyDescent="0.3">
      <c r="A2405" s="18" t="s">
        <v>439</v>
      </c>
      <c r="B2405" s="29">
        <v>166.77000000000004</v>
      </c>
      <c r="C2405" s="29">
        <v>1</v>
      </c>
      <c r="D2405" s="29"/>
      <c r="E2405" s="29"/>
      <c r="F2405" s="29">
        <v>166.77000000000004</v>
      </c>
      <c r="G2405" s="29">
        <v>1</v>
      </c>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c r="DY2405"/>
      <c r="DZ2405"/>
      <c r="EA2405"/>
      <c r="EB2405"/>
      <c r="EC2405"/>
      <c r="ED2405"/>
      <c r="EE2405"/>
      <c r="EF2405"/>
      <c r="EG2405"/>
      <c r="EH2405"/>
      <c r="EI2405"/>
      <c r="EJ2405"/>
      <c r="EK2405"/>
      <c r="EL2405"/>
      <c r="EM2405"/>
      <c r="EN2405"/>
      <c r="EO2405"/>
      <c r="EP2405"/>
      <c r="EQ2405"/>
      <c r="ER2405"/>
      <c r="ES2405"/>
      <c r="ET2405"/>
      <c r="EU2405"/>
      <c r="EV2405"/>
      <c r="EW2405"/>
      <c r="EX2405"/>
      <c r="EY2405"/>
      <c r="EZ2405"/>
      <c r="FA2405"/>
      <c r="FB2405"/>
      <c r="FC2405"/>
      <c r="FD2405"/>
      <c r="FE2405"/>
      <c r="FF2405"/>
      <c r="FG2405"/>
      <c r="FH2405"/>
      <c r="FI2405"/>
      <c r="FJ2405"/>
      <c r="FK2405"/>
      <c r="FL2405"/>
      <c r="FM2405"/>
      <c r="FN2405"/>
      <c r="FO2405"/>
      <c r="FP2405"/>
      <c r="FQ2405"/>
      <c r="FR2405"/>
      <c r="FS2405"/>
      <c r="FT2405"/>
      <c r="FU2405"/>
      <c r="FV2405"/>
      <c r="FW2405"/>
      <c r="FX2405"/>
      <c r="FY2405"/>
      <c r="FZ2405"/>
      <c r="GA2405"/>
      <c r="GB2405"/>
      <c r="GC2405"/>
      <c r="GD2405"/>
      <c r="GE2405"/>
      <c r="GF2405"/>
      <c r="GG2405"/>
    </row>
    <row r="2406" spans="1:189" x14ac:dyDescent="0.3">
      <c r="A2406" s="18" t="s">
        <v>6694</v>
      </c>
      <c r="B2406" s="29">
        <v>48.959999999999994</v>
      </c>
      <c r="C2406" s="29">
        <v>1</v>
      </c>
      <c r="D2406" s="29">
        <v>117.59999999999998</v>
      </c>
      <c r="E2406" s="29">
        <v>1</v>
      </c>
      <c r="F2406" s="29">
        <v>166.55999999999997</v>
      </c>
      <c r="G2406" s="29">
        <v>2</v>
      </c>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c r="DY2406"/>
      <c r="DZ2406"/>
      <c r="EA2406"/>
      <c r="EB2406"/>
      <c r="EC2406"/>
      <c r="ED2406"/>
      <c r="EE2406"/>
      <c r="EF2406"/>
      <c r="EG2406"/>
      <c r="EH2406"/>
      <c r="EI2406"/>
      <c r="EJ2406"/>
      <c r="EK2406"/>
      <c r="EL2406"/>
      <c r="EM2406"/>
      <c r="EN2406"/>
      <c r="EO2406"/>
      <c r="EP2406"/>
      <c r="EQ2406"/>
      <c r="ER2406"/>
      <c r="ES2406"/>
      <c r="ET2406"/>
      <c r="EU2406"/>
      <c r="EV2406"/>
      <c r="EW2406"/>
      <c r="EX2406"/>
      <c r="EY2406"/>
      <c r="EZ2406"/>
      <c r="FA2406"/>
      <c r="FB2406"/>
      <c r="FC2406"/>
      <c r="FD2406"/>
      <c r="FE2406"/>
      <c r="FF2406"/>
      <c r="FG2406"/>
      <c r="FH2406"/>
      <c r="FI2406"/>
      <c r="FJ2406"/>
      <c r="FK2406"/>
      <c r="FL2406"/>
      <c r="FM2406"/>
      <c r="FN2406"/>
      <c r="FO2406"/>
      <c r="FP2406"/>
      <c r="FQ2406"/>
      <c r="FR2406"/>
      <c r="FS2406"/>
      <c r="FT2406"/>
      <c r="FU2406"/>
      <c r="FV2406"/>
      <c r="FW2406"/>
      <c r="FX2406"/>
      <c r="FY2406"/>
      <c r="FZ2406"/>
      <c r="GA2406"/>
      <c r="GB2406"/>
      <c r="GC2406"/>
      <c r="GD2406"/>
      <c r="GE2406"/>
      <c r="GF2406"/>
      <c r="GG2406"/>
    </row>
    <row r="2407" spans="1:189" x14ac:dyDescent="0.3">
      <c r="A2407" s="18" t="s">
        <v>873</v>
      </c>
      <c r="B2407" s="29">
        <v>166.00000000000003</v>
      </c>
      <c r="C2407" s="29">
        <v>1</v>
      </c>
      <c r="D2407" s="29"/>
      <c r="E2407" s="29"/>
      <c r="F2407" s="29">
        <v>166.00000000000003</v>
      </c>
      <c r="G2407" s="29">
        <v>1</v>
      </c>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c r="DY2407"/>
      <c r="DZ2407"/>
      <c r="EA2407"/>
      <c r="EB2407"/>
      <c r="EC2407"/>
      <c r="ED2407"/>
      <c r="EE2407"/>
      <c r="EF2407"/>
      <c r="EG2407"/>
      <c r="EH2407"/>
      <c r="EI2407"/>
      <c r="EJ2407"/>
      <c r="EK2407"/>
      <c r="EL2407"/>
      <c r="EM2407"/>
      <c r="EN2407"/>
      <c r="EO2407"/>
      <c r="EP2407"/>
      <c r="EQ2407"/>
      <c r="ER2407"/>
      <c r="ES2407"/>
      <c r="ET2407"/>
      <c r="EU2407"/>
      <c r="EV2407"/>
      <c r="EW2407"/>
      <c r="EX2407"/>
      <c r="EY2407"/>
      <c r="EZ2407"/>
      <c r="FA2407"/>
      <c r="FB2407"/>
      <c r="FC2407"/>
      <c r="FD2407"/>
      <c r="FE2407"/>
      <c r="FF2407"/>
      <c r="FG2407"/>
      <c r="FH2407"/>
      <c r="FI2407"/>
      <c r="FJ2407"/>
      <c r="FK2407"/>
      <c r="FL2407"/>
      <c r="FM2407"/>
      <c r="FN2407"/>
      <c r="FO2407"/>
      <c r="FP2407"/>
      <c r="FQ2407"/>
      <c r="FR2407"/>
      <c r="FS2407"/>
      <c r="FT2407"/>
      <c r="FU2407"/>
      <c r="FV2407"/>
      <c r="FW2407"/>
      <c r="FX2407"/>
      <c r="FY2407"/>
      <c r="FZ2407"/>
      <c r="GA2407"/>
      <c r="GB2407"/>
      <c r="GC2407"/>
      <c r="GD2407"/>
      <c r="GE2407"/>
      <c r="GF2407"/>
      <c r="GG2407"/>
    </row>
    <row r="2408" spans="1:189" x14ac:dyDescent="0.3">
      <c r="A2408" s="18" t="s">
        <v>604</v>
      </c>
      <c r="B2408" s="29">
        <v>166.00000000000003</v>
      </c>
      <c r="C2408" s="29">
        <v>1</v>
      </c>
      <c r="D2408" s="29"/>
      <c r="E2408" s="29"/>
      <c r="F2408" s="29">
        <v>166.00000000000003</v>
      </c>
      <c r="G2408" s="29">
        <v>1</v>
      </c>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c r="DY2408"/>
      <c r="DZ2408"/>
      <c r="EA2408"/>
      <c r="EB2408"/>
      <c r="EC2408"/>
      <c r="ED2408"/>
      <c r="EE2408"/>
      <c r="EF2408"/>
      <c r="EG2408"/>
      <c r="EH2408"/>
      <c r="EI2408"/>
      <c r="EJ2408"/>
      <c r="EK2408"/>
      <c r="EL2408"/>
      <c r="EM2408"/>
      <c r="EN2408"/>
      <c r="EO2408"/>
      <c r="EP2408"/>
      <c r="EQ2408"/>
      <c r="ER2408"/>
      <c r="ES2408"/>
      <c r="ET2408"/>
      <c r="EU2408"/>
      <c r="EV2408"/>
      <c r="EW2408"/>
      <c r="EX2408"/>
      <c r="EY2408"/>
      <c r="EZ2408"/>
      <c r="FA2408"/>
      <c r="FB2408"/>
      <c r="FC2408"/>
      <c r="FD2408"/>
      <c r="FE2408"/>
      <c r="FF2408"/>
      <c r="FG2408"/>
      <c r="FH2408"/>
      <c r="FI2408"/>
      <c r="FJ2408"/>
      <c r="FK2408"/>
      <c r="FL2408"/>
      <c r="FM2408"/>
      <c r="FN2408"/>
      <c r="FO2408"/>
      <c r="FP2408"/>
      <c r="FQ2408"/>
      <c r="FR2408"/>
      <c r="FS2408"/>
      <c r="FT2408"/>
      <c r="FU2408"/>
      <c r="FV2408"/>
      <c r="FW2408"/>
      <c r="FX2408"/>
      <c r="FY2408"/>
      <c r="FZ2408"/>
      <c r="GA2408"/>
      <c r="GB2408"/>
      <c r="GC2408"/>
      <c r="GD2408"/>
      <c r="GE2408"/>
      <c r="GF2408"/>
      <c r="GG2408"/>
    </row>
    <row r="2409" spans="1:189" x14ac:dyDescent="0.3">
      <c r="A2409" s="18" t="s">
        <v>294</v>
      </c>
      <c r="B2409" s="29"/>
      <c r="C2409" s="29"/>
      <c r="D2409" s="29">
        <v>166.00000000000003</v>
      </c>
      <c r="E2409" s="29">
        <v>1</v>
      </c>
      <c r="F2409" s="29">
        <v>166.00000000000003</v>
      </c>
      <c r="G2409" s="29">
        <v>1</v>
      </c>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c r="DY2409"/>
      <c r="DZ2409"/>
      <c r="EA2409"/>
      <c r="EB2409"/>
      <c r="EC2409"/>
      <c r="ED2409"/>
      <c r="EE2409"/>
      <c r="EF2409"/>
      <c r="EG2409"/>
      <c r="EH2409"/>
      <c r="EI2409"/>
      <c r="EJ2409"/>
      <c r="EK2409"/>
      <c r="EL2409"/>
      <c r="EM2409"/>
      <c r="EN2409"/>
      <c r="EO2409"/>
      <c r="EP2409"/>
      <c r="EQ2409"/>
      <c r="ER2409"/>
      <c r="ES2409"/>
      <c r="ET2409"/>
      <c r="EU2409"/>
      <c r="EV2409"/>
      <c r="EW2409"/>
      <c r="EX2409"/>
      <c r="EY2409"/>
      <c r="EZ2409"/>
      <c r="FA2409"/>
      <c r="FB2409"/>
      <c r="FC2409"/>
      <c r="FD2409"/>
      <c r="FE2409"/>
      <c r="FF2409"/>
      <c r="FG2409"/>
      <c r="FH2409"/>
      <c r="FI2409"/>
      <c r="FJ2409"/>
      <c r="FK2409"/>
      <c r="FL2409"/>
      <c r="FM2409"/>
      <c r="FN2409"/>
      <c r="FO2409"/>
      <c r="FP2409"/>
      <c r="FQ2409"/>
      <c r="FR2409"/>
      <c r="FS2409"/>
      <c r="FT2409"/>
      <c r="FU2409"/>
      <c r="FV2409"/>
      <c r="FW2409"/>
      <c r="FX2409"/>
      <c r="FY2409"/>
      <c r="FZ2409"/>
      <c r="GA2409"/>
      <c r="GB2409"/>
      <c r="GC2409"/>
      <c r="GD2409"/>
      <c r="GE2409"/>
      <c r="GF2409"/>
      <c r="GG2409"/>
    </row>
    <row r="2410" spans="1:189" x14ac:dyDescent="0.3">
      <c r="A2410" s="18" t="s">
        <v>6697</v>
      </c>
      <c r="B2410" s="29">
        <v>58.8</v>
      </c>
      <c r="C2410" s="29">
        <v>1</v>
      </c>
      <c r="D2410" s="29">
        <v>106.64</v>
      </c>
      <c r="E2410" s="29">
        <v>1</v>
      </c>
      <c r="F2410" s="29">
        <v>165.44</v>
      </c>
      <c r="G2410" s="29">
        <v>2</v>
      </c>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c r="DY2410"/>
      <c r="DZ2410"/>
      <c r="EA2410"/>
      <c r="EB2410"/>
      <c r="EC2410"/>
      <c r="ED2410"/>
      <c r="EE2410"/>
      <c r="EF2410"/>
      <c r="EG2410"/>
      <c r="EH2410"/>
      <c r="EI2410"/>
      <c r="EJ2410"/>
      <c r="EK2410"/>
      <c r="EL2410"/>
      <c r="EM2410"/>
      <c r="EN2410"/>
      <c r="EO2410"/>
      <c r="EP2410"/>
      <c r="EQ2410"/>
      <c r="ER2410"/>
      <c r="ES2410"/>
      <c r="ET2410"/>
      <c r="EU2410"/>
      <c r="EV2410"/>
      <c r="EW2410"/>
      <c r="EX2410"/>
      <c r="EY2410"/>
      <c r="EZ2410"/>
      <c r="FA2410"/>
      <c r="FB2410"/>
      <c r="FC2410"/>
      <c r="FD2410"/>
      <c r="FE2410"/>
      <c r="FF2410"/>
      <c r="FG2410"/>
      <c r="FH2410"/>
      <c r="FI2410"/>
      <c r="FJ2410"/>
      <c r="FK2410"/>
      <c r="FL2410"/>
      <c r="FM2410"/>
      <c r="FN2410"/>
      <c r="FO2410"/>
      <c r="FP2410"/>
      <c r="FQ2410"/>
      <c r="FR2410"/>
      <c r="FS2410"/>
      <c r="FT2410"/>
      <c r="FU2410"/>
      <c r="FV2410"/>
      <c r="FW2410"/>
      <c r="FX2410"/>
      <c r="FY2410"/>
      <c r="FZ2410"/>
      <c r="GA2410"/>
      <c r="GB2410"/>
      <c r="GC2410"/>
      <c r="GD2410"/>
      <c r="GE2410"/>
      <c r="GF2410"/>
      <c r="GG2410"/>
    </row>
    <row r="2411" spans="1:189" x14ac:dyDescent="0.3">
      <c r="A2411" s="18" t="s">
        <v>6280</v>
      </c>
      <c r="B2411" s="29"/>
      <c r="C2411" s="29"/>
      <c r="D2411" s="29">
        <v>165.35999999999999</v>
      </c>
      <c r="E2411" s="29">
        <v>1</v>
      </c>
      <c r="F2411" s="29">
        <v>165.35999999999999</v>
      </c>
      <c r="G2411" s="29">
        <v>1</v>
      </c>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c r="DY2411"/>
      <c r="DZ2411"/>
      <c r="EA2411"/>
      <c r="EB2411"/>
      <c r="EC2411"/>
      <c r="ED2411"/>
      <c r="EE2411"/>
      <c r="EF2411"/>
      <c r="EG2411"/>
      <c r="EH2411"/>
      <c r="EI2411"/>
      <c r="EJ2411"/>
      <c r="EK2411"/>
      <c r="EL2411"/>
      <c r="EM2411"/>
      <c r="EN2411"/>
      <c r="EO2411"/>
      <c r="EP2411"/>
      <c r="EQ2411"/>
      <c r="ER2411"/>
      <c r="ES2411"/>
      <c r="ET2411"/>
      <c r="EU2411"/>
      <c r="EV2411"/>
      <c r="EW2411"/>
      <c r="EX2411"/>
      <c r="EY2411"/>
      <c r="EZ2411"/>
      <c r="FA2411"/>
      <c r="FB2411"/>
      <c r="FC2411"/>
      <c r="FD2411"/>
      <c r="FE2411"/>
      <c r="FF2411"/>
      <c r="FG2411"/>
      <c r="FH2411"/>
      <c r="FI2411"/>
      <c r="FJ2411"/>
      <c r="FK2411"/>
      <c r="FL2411"/>
      <c r="FM2411"/>
      <c r="FN2411"/>
      <c r="FO2411"/>
      <c r="FP2411"/>
      <c r="FQ2411"/>
      <c r="FR2411"/>
      <c r="FS2411"/>
      <c r="FT2411"/>
      <c r="FU2411"/>
      <c r="FV2411"/>
      <c r="FW2411"/>
      <c r="FX2411"/>
      <c r="FY2411"/>
      <c r="FZ2411"/>
      <c r="GA2411"/>
      <c r="GB2411"/>
      <c r="GC2411"/>
      <c r="GD2411"/>
      <c r="GE2411"/>
      <c r="GF2411"/>
      <c r="GG2411"/>
    </row>
    <row r="2412" spans="1:189" x14ac:dyDescent="0.3">
      <c r="A2412" s="18" t="s">
        <v>4837</v>
      </c>
      <c r="B2412" s="29"/>
      <c r="C2412" s="29"/>
      <c r="D2412" s="29">
        <v>165.35999999999999</v>
      </c>
      <c r="E2412" s="29">
        <v>1</v>
      </c>
      <c r="F2412" s="29">
        <v>165.35999999999999</v>
      </c>
      <c r="G2412" s="29">
        <v>1</v>
      </c>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c r="DY2412"/>
      <c r="DZ2412"/>
      <c r="EA2412"/>
      <c r="EB2412"/>
      <c r="EC2412"/>
      <c r="ED2412"/>
      <c r="EE2412"/>
      <c r="EF2412"/>
      <c r="EG2412"/>
      <c r="EH2412"/>
      <c r="EI2412"/>
      <c r="EJ2412"/>
      <c r="EK2412"/>
      <c r="EL2412"/>
      <c r="EM2412"/>
      <c r="EN2412"/>
      <c r="EO2412"/>
      <c r="EP2412"/>
      <c r="EQ2412"/>
      <c r="ER2412"/>
      <c r="ES2412"/>
      <c r="ET2412"/>
      <c r="EU2412"/>
      <c r="EV2412"/>
      <c r="EW2412"/>
      <c r="EX2412"/>
      <c r="EY2412"/>
      <c r="EZ2412"/>
      <c r="FA2412"/>
      <c r="FB2412"/>
      <c r="FC2412"/>
      <c r="FD2412"/>
      <c r="FE2412"/>
      <c r="FF2412"/>
      <c r="FG2412"/>
      <c r="FH2412"/>
      <c r="FI2412"/>
      <c r="FJ2412"/>
      <c r="FK2412"/>
      <c r="FL2412"/>
      <c r="FM2412"/>
      <c r="FN2412"/>
      <c r="FO2412"/>
      <c r="FP2412"/>
      <c r="FQ2412"/>
      <c r="FR2412"/>
      <c r="FS2412"/>
      <c r="FT2412"/>
      <c r="FU2412"/>
      <c r="FV2412"/>
      <c r="FW2412"/>
      <c r="FX2412"/>
      <c r="FY2412"/>
      <c r="FZ2412"/>
      <c r="GA2412"/>
      <c r="GB2412"/>
      <c r="GC2412"/>
      <c r="GD2412"/>
      <c r="GE2412"/>
      <c r="GF2412"/>
      <c r="GG2412"/>
    </row>
    <row r="2413" spans="1:189" x14ac:dyDescent="0.3">
      <c r="A2413" s="18" t="s">
        <v>4703</v>
      </c>
      <c r="B2413" s="29"/>
      <c r="C2413" s="29"/>
      <c r="D2413" s="29">
        <v>165.35999999999999</v>
      </c>
      <c r="E2413" s="29">
        <v>1</v>
      </c>
      <c r="F2413" s="29">
        <v>165.35999999999999</v>
      </c>
      <c r="G2413" s="29">
        <v>1</v>
      </c>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c r="DY2413"/>
      <c r="DZ2413"/>
      <c r="EA2413"/>
      <c r="EB2413"/>
      <c r="EC2413"/>
      <c r="ED2413"/>
      <c r="EE2413"/>
      <c r="EF2413"/>
      <c r="EG2413"/>
      <c r="EH2413"/>
      <c r="EI2413"/>
      <c r="EJ2413"/>
      <c r="EK2413"/>
      <c r="EL2413"/>
      <c r="EM2413"/>
      <c r="EN2413"/>
      <c r="EO2413"/>
      <c r="EP2413"/>
      <c r="EQ2413"/>
      <c r="ER2413"/>
      <c r="ES2413"/>
      <c r="ET2413"/>
      <c r="EU2413"/>
      <c r="EV2413"/>
      <c r="EW2413"/>
      <c r="EX2413"/>
      <c r="EY2413"/>
      <c r="EZ2413"/>
      <c r="FA2413"/>
      <c r="FB2413"/>
      <c r="FC2413"/>
      <c r="FD2413"/>
      <c r="FE2413"/>
      <c r="FF2413"/>
      <c r="FG2413"/>
      <c r="FH2413"/>
      <c r="FI2413"/>
      <c r="FJ2413"/>
      <c r="FK2413"/>
      <c r="FL2413"/>
      <c r="FM2413"/>
      <c r="FN2413"/>
      <c r="FO2413"/>
      <c r="FP2413"/>
      <c r="FQ2413"/>
      <c r="FR2413"/>
      <c r="FS2413"/>
      <c r="FT2413"/>
      <c r="FU2413"/>
      <c r="FV2413"/>
      <c r="FW2413"/>
      <c r="FX2413"/>
      <c r="FY2413"/>
      <c r="FZ2413"/>
      <c r="GA2413"/>
      <c r="GB2413"/>
      <c r="GC2413"/>
      <c r="GD2413"/>
      <c r="GE2413"/>
      <c r="GF2413"/>
      <c r="GG2413"/>
    </row>
    <row r="2414" spans="1:189" x14ac:dyDescent="0.3">
      <c r="A2414" s="18" t="s">
        <v>5850</v>
      </c>
      <c r="B2414" s="29"/>
      <c r="C2414" s="29"/>
      <c r="D2414" s="29">
        <v>165.35999999999999</v>
      </c>
      <c r="E2414" s="29">
        <v>1</v>
      </c>
      <c r="F2414" s="29">
        <v>165.35999999999999</v>
      </c>
      <c r="G2414" s="29">
        <v>1</v>
      </c>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c r="DY2414"/>
      <c r="DZ2414"/>
      <c r="EA2414"/>
      <c r="EB2414"/>
      <c r="EC2414"/>
      <c r="ED2414"/>
      <c r="EE2414"/>
      <c r="EF2414"/>
      <c r="EG2414"/>
      <c r="EH2414"/>
      <c r="EI2414"/>
      <c r="EJ2414"/>
      <c r="EK2414"/>
      <c r="EL2414"/>
      <c r="EM2414"/>
      <c r="EN2414"/>
      <c r="EO2414"/>
      <c r="EP2414"/>
      <c r="EQ2414"/>
      <c r="ER2414"/>
      <c r="ES2414"/>
      <c r="ET2414"/>
      <c r="EU2414"/>
      <c r="EV2414"/>
      <c r="EW2414"/>
      <c r="EX2414"/>
      <c r="EY2414"/>
      <c r="EZ2414"/>
      <c r="FA2414"/>
      <c r="FB2414"/>
      <c r="FC2414"/>
      <c r="FD2414"/>
      <c r="FE2414"/>
      <c r="FF2414"/>
      <c r="FG2414"/>
      <c r="FH2414"/>
      <c r="FI2414"/>
      <c r="FJ2414"/>
      <c r="FK2414"/>
      <c r="FL2414"/>
      <c r="FM2414"/>
      <c r="FN2414"/>
      <c r="FO2414"/>
      <c r="FP2414"/>
      <c r="FQ2414"/>
      <c r="FR2414"/>
      <c r="FS2414"/>
      <c r="FT2414"/>
      <c r="FU2414"/>
      <c r="FV2414"/>
      <c r="FW2414"/>
      <c r="FX2414"/>
      <c r="FY2414"/>
      <c r="FZ2414"/>
      <c r="GA2414"/>
      <c r="GB2414"/>
      <c r="GC2414"/>
      <c r="GD2414"/>
      <c r="GE2414"/>
      <c r="GF2414"/>
      <c r="GG2414"/>
    </row>
    <row r="2415" spans="1:189" x14ac:dyDescent="0.3">
      <c r="A2415" s="18" t="s">
        <v>6958</v>
      </c>
      <c r="B2415" s="29"/>
      <c r="C2415" s="29"/>
      <c r="D2415" s="29">
        <v>165.35999999999999</v>
      </c>
      <c r="E2415" s="29">
        <v>1</v>
      </c>
      <c r="F2415" s="29">
        <v>165.35999999999999</v>
      </c>
      <c r="G2415" s="29">
        <v>1</v>
      </c>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c r="DY2415"/>
      <c r="DZ2415"/>
      <c r="EA2415"/>
      <c r="EB2415"/>
      <c r="EC2415"/>
      <c r="ED2415"/>
      <c r="EE2415"/>
      <c r="EF2415"/>
      <c r="EG2415"/>
      <c r="EH2415"/>
      <c r="EI2415"/>
      <c r="EJ2415"/>
      <c r="EK2415"/>
      <c r="EL2415"/>
      <c r="EM2415"/>
      <c r="EN2415"/>
      <c r="EO2415"/>
      <c r="EP2415"/>
      <c r="EQ2415"/>
      <c r="ER2415"/>
      <c r="ES2415"/>
      <c r="ET2415"/>
      <c r="EU2415"/>
      <c r="EV2415"/>
      <c r="EW2415"/>
      <c r="EX2415"/>
      <c r="EY2415"/>
      <c r="EZ2415"/>
      <c r="FA2415"/>
      <c r="FB2415"/>
      <c r="FC2415"/>
      <c r="FD2415"/>
      <c r="FE2415"/>
      <c r="FF2415"/>
      <c r="FG2415"/>
      <c r="FH2415"/>
      <c r="FI2415"/>
      <c r="FJ2415"/>
      <c r="FK2415"/>
      <c r="FL2415"/>
      <c r="FM2415"/>
      <c r="FN2415"/>
      <c r="FO2415"/>
      <c r="FP2415"/>
      <c r="FQ2415"/>
      <c r="FR2415"/>
      <c r="FS2415"/>
      <c r="FT2415"/>
      <c r="FU2415"/>
      <c r="FV2415"/>
      <c r="FW2415"/>
      <c r="FX2415"/>
      <c r="FY2415"/>
      <c r="FZ2415"/>
      <c r="GA2415"/>
      <c r="GB2415"/>
      <c r="GC2415"/>
      <c r="GD2415"/>
      <c r="GE2415"/>
      <c r="GF2415"/>
      <c r="GG2415"/>
    </row>
    <row r="2416" spans="1:189" x14ac:dyDescent="0.3">
      <c r="A2416" s="18" t="s">
        <v>5952</v>
      </c>
      <c r="B2416" s="29"/>
      <c r="C2416" s="29"/>
      <c r="D2416" s="29">
        <v>165.35999999999999</v>
      </c>
      <c r="E2416" s="29">
        <v>1</v>
      </c>
      <c r="F2416" s="29">
        <v>165.35999999999999</v>
      </c>
      <c r="G2416" s="29">
        <v>1</v>
      </c>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c r="DY2416"/>
      <c r="DZ2416"/>
      <c r="EA2416"/>
      <c r="EB2416"/>
      <c r="EC2416"/>
      <c r="ED2416"/>
      <c r="EE2416"/>
      <c r="EF2416"/>
      <c r="EG2416"/>
      <c r="EH2416"/>
      <c r="EI2416"/>
      <c r="EJ2416"/>
      <c r="EK2416"/>
      <c r="EL2416"/>
      <c r="EM2416"/>
      <c r="EN2416"/>
      <c r="EO2416"/>
      <c r="EP2416"/>
      <c r="EQ2416"/>
      <c r="ER2416"/>
      <c r="ES2416"/>
      <c r="ET2416"/>
      <c r="EU2416"/>
      <c r="EV2416"/>
      <c r="EW2416"/>
      <c r="EX2416"/>
      <c r="EY2416"/>
      <c r="EZ2416"/>
      <c r="FA2416"/>
      <c r="FB2416"/>
      <c r="FC2416"/>
      <c r="FD2416"/>
      <c r="FE2416"/>
      <c r="FF2416"/>
      <c r="FG2416"/>
      <c r="FH2416"/>
      <c r="FI2416"/>
      <c r="FJ2416"/>
      <c r="FK2416"/>
      <c r="FL2416"/>
      <c r="FM2416"/>
      <c r="FN2416"/>
      <c r="FO2416"/>
      <c r="FP2416"/>
      <c r="FQ2416"/>
      <c r="FR2416"/>
      <c r="FS2416"/>
      <c r="FT2416"/>
      <c r="FU2416"/>
      <c r="FV2416"/>
      <c r="FW2416"/>
      <c r="FX2416"/>
      <c r="FY2416"/>
      <c r="FZ2416"/>
      <c r="GA2416"/>
      <c r="GB2416"/>
      <c r="GC2416"/>
      <c r="GD2416"/>
      <c r="GE2416"/>
      <c r="GF2416"/>
      <c r="GG2416"/>
    </row>
    <row r="2417" spans="1:189" x14ac:dyDescent="0.3">
      <c r="A2417" s="18" t="s">
        <v>6027</v>
      </c>
      <c r="B2417" s="29"/>
      <c r="C2417" s="29"/>
      <c r="D2417" s="29">
        <v>165.35999999999999</v>
      </c>
      <c r="E2417" s="29">
        <v>1</v>
      </c>
      <c r="F2417" s="29">
        <v>165.35999999999999</v>
      </c>
      <c r="G2417" s="29">
        <v>1</v>
      </c>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c r="DY2417"/>
      <c r="DZ2417"/>
      <c r="EA2417"/>
      <c r="EB2417"/>
      <c r="EC2417"/>
      <c r="ED2417"/>
      <c r="EE2417"/>
      <c r="EF2417"/>
      <c r="EG2417"/>
      <c r="EH2417"/>
      <c r="EI2417"/>
      <c r="EJ2417"/>
      <c r="EK2417"/>
      <c r="EL2417"/>
      <c r="EM2417"/>
      <c r="EN2417"/>
      <c r="EO2417"/>
      <c r="EP2417"/>
      <c r="EQ2417"/>
      <c r="ER2417"/>
      <c r="ES2417"/>
      <c r="ET2417"/>
      <c r="EU2417"/>
      <c r="EV2417"/>
      <c r="EW2417"/>
      <c r="EX2417"/>
      <c r="EY2417"/>
      <c r="EZ2417"/>
      <c r="FA2417"/>
      <c r="FB2417"/>
      <c r="FC2417"/>
      <c r="FD2417"/>
      <c r="FE2417"/>
      <c r="FF2417"/>
      <c r="FG2417"/>
      <c r="FH2417"/>
      <c r="FI2417"/>
      <c r="FJ2417"/>
      <c r="FK2417"/>
      <c r="FL2417"/>
      <c r="FM2417"/>
      <c r="FN2417"/>
      <c r="FO2417"/>
      <c r="FP2417"/>
      <c r="FQ2417"/>
      <c r="FR2417"/>
      <c r="FS2417"/>
      <c r="FT2417"/>
      <c r="FU2417"/>
      <c r="FV2417"/>
      <c r="FW2417"/>
      <c r="FX2417"/>
      <c r="FY2417"/>
      <c r="FZ2417"/>
      <c r="GA2417"/>
      <c r="GB2417"/>
      <c r="GC2417"/>
      <c r="GD2417"/>
      <c r="GE2417"/>
      <c r="GF2417"/>
      <c r="GG2417"/>
    </row>
    <row r="2418" spans="1:189" x14ac:dyDescent="0.3">
      <c r="A2418" s="18" t="s">
        <v>6006</v>
      </c>
      <c r="B2418" s="29"/>
      <c r="C2418" s="29"/>
      <c r="D2418" s="29">
        <v>165.35999999999999</v>
      </c>
      <c r="E2418" s="29">
        <v>1</v>
      </c>
      <c r="F2418" s="29">
        <v>165.35999999999999</v>
      </c>
      <c r="G2418" s="29">
        <v>1</v>
      </c>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c r="DY2418"/>
      <c r="DZ2418"/>
      <c r="EA2418"/>
      <c r="EB2418"/>
      <c r="EC2418"/>
      <c r="ED2418"/>
      <c r="EE2418"/>
      <c r="EF2418"/>
      <c r="EG2418"/>
      <c r="EH2418"/>
      <c r="EI2418"/>
      <c r="EJ2418"/>
      <c r="EK2418"/>
      <c r="EL2418"/>
      <c r="EM2418"/>
      <c r="EN2418"/>
      <c r="EO2418"/>
      <c r="EP2418"/>
      <c r="EQ2418"/>
      <c r="ER2418"/>
      <c r="ES2418"/>
      <c r="ET2418"/>
      <c r="EU2418"/>
      <c r="EV2418"/>
      <c r="EW2418"/>
      <c r="EX2418"/>
      <c r="EY2418"/>
      <c r="EZ2418"/>
      <c r="FA2418"/>
      <c r="FB2418"/>
      <c r="FC2418"/>
      <c r="FD2418"/>
      <c r="FE2418"/>
      <c r="FF2418"/>
      <c r="FG2418"/>
      <c r="FH2418"/>
      <c r="FI2418"/>
      <c r="FJ2418"/>
      <c r="FK2418"/>
      <c r="FL2418"/>
      <c r="FM2418"/>
      <c r="FN2418"/>
      <c r="FO2418"/>
      <c r="FP2418"/>
      <c r="FQ2418"/>
      <c r="FR2418"/>
      <c r="FS2418"/>
      <c r="FT2418"/>
      <c r="FU2418"/>
      <c r="FV2418"/>
      <c r="FW2418"/>
      <c r="FX2418"/>
      <c r="FY2418"/>
      <c r="FZ2418"/>
      <c r="GA2418"/>
      <c r="GB2418"/>
      <c r="GC2418"/>
      <c r="GD2418"/>
      <c r="GE2418"/>
      <c r="GF2418"/>
      <c r="GG2418"/>
    </row>
    <row r="2419" spans="1:189" x14ac:dyDescent="0.3">
      <c r="A2419" s="18" t="s">
        <v>4509</v>
      </c>
      <c r="B2419" s="29"/>
      <c r="C2419" s="29"/>
      <c r="D2419" s="29">
        <v>164.72</v>
      </c>
      <c r="E2419" s="29">
        <v>1</v>
      </c>
      <c r="F2419" s="29">
        <v>164.72</v>
      </c>
      <c r="G2419" s="29">
        <v>1</v>
      </c>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c r="DY2419"/>
      <c r="DZ2419"/>
      <c r="EA2419"/>
      <c r="EB2419"/>
      <c r="EC2419"/>
      <c r="ED2419"/>
      <c r="EE2419"/>
      <c r="EF2419"/>
      <c r="EG2419"/>
      <c r="EH2419"/>
      <c r="EI2419"/>
      <c r="EJ2419"/>
      <c r="EK2419"/>
      <c r="EL2419"/>
      <c r="EM2419"/>
      <c r="EN2419"/>
      <c r="EO2419"/>
      <c r="EP2419"/>
      <c r="EQ2419"/>
      <c r="ER2419"/>
      <c r="ES2419"/>
      <c r="ET2419"/>
      <c r="EU2419"/>
      <c r="EV2419"/>
      <c r="EW2419"/>
      <c r="EX2419"/>
      <c r="EY2419"/>
      <c r="EZ2419"/>
      <c r="FA2419"/>
      <c r="FB2419"/>
      <c r="FC2419"/>
      <c r="FD2419"/>
      <c r="FE2419"/>
      <c r="FF2419"/>
      <c r="FG2419"/>
      <c r="FH2419"/>
      <c r="FI2419"/>
      <c r="FJ2419"/>
      <c r="FK2419"/>
      <c r="FL2419"/>
      <c r="FM2419"/>
      <c r="FN2419"/>
      <c r="FO2419"/>
      <c r="FP2419"/>
      <c r="FQ2419"/>
      <c r="FR2419"/>
      <c r="FS2419"/>
      <c r="FT2419"/>
      <c r="FU2419"/>
      <c r="FV2419"/>
      <c r="FW2419"/>
      <c r="FX2419"/>
      <c r="FY2419"/>
      <c r="FZ2419"/>
      <c r="GA2419"/>
      <c r="GB2419"/>
      <c r="GC2419"/>
      <c r="GD2419"/>
      <c r="GE2419"/>
      <c r="GF2419"/>
      <c r="GG2419"/>
    </row>
    <row r="2420" spans="1:189" x14ac:dyDescent="0.3">
      <c r="A2420" s="18" t="s">
        <v>4677</v>
      </c>
      <c r="B2420" s="29"/>
      <c r="C2420" s="29"/>
      <c r="D2420" s="29">
        <v>164.72</v>
      </c>
      <c r="E2420" s="29">
        <v>1</v>
      </c>
      <c r="F2420" s="29">
        <v>164.72</v>
      </c>
      <c r="G2420" s="29">
        <v>1</v>
      </c>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c r="DY2420"/>
      <c r="DZ2420"/>
      <c r="EA2420"/>
      <c r="EB2420"/>
      <c r="EC2420"/>
      <c r="ED2420"/>
      <c r="EE2420"/>
      <c r="EF2420"/>
      <c r="EG2420"/>
      <c r="EH2420"/>
      <c r="EI2420"/>
      <c r="EJ2420"/>
      <c r="EK2420"/>
      <c r="EL2420"/>
      <c r="EM2420"/>
      <c r="EN2420"/>
      <c r="EO2420"/>
      <c r="EP2420"/>
      <c r="EQ2420"/>
      <c r="ER2420"/>
      <c r="ES2420"/>
      <c r="ET2420"/>
      <c r="EU2420"/>
      <c r="EV2420"/>
      <c r="EW2420"/>
      <c r="EX2420"/>
      <c r="EY2420"/>
      <c r="EZ2420"/>
      <c r="FA2420"/>
      <c r="FB2420"/>
      <c r="FC2420"/>
      <c r="FD2420"/>
      <c r="FE2420"/>
      <c r="FF2420"/>
      <c r="FG2420"/>
      <c r="FH2420"/>
      <c r="FI2420"/>
      <c r="FJ2420"/>
      <c r="FK2420"/>
      <c r="FL2420"/>
      <c r="FM2420"/>
      <c r="FN2420"/>
      <c r="FO2420"/>
      <c r="FP2420"/>
      <c r="FQ2420"/>
      <c r="FR2420"/>
      <c r="FS2420"/>
      <c r="FT2420"/>
      <c r="FU2420"/>
      <c r="FV2420"/>
      <c r="FW2420"/>
      <c r="FX2420"/>
      <c r="FY2420"/>
      <c r="FZ2420"/>
      <c r="GA2420"/>
      <c r="GB2420"/>
      <c r="GC2420"/>
      <c r="GD2420"/>
      <c r="GE2420"/>
      <c r="GF2420"/>
      <c r="GG2420"/>
    </row>
    <row r="2421" spans="1:189" x14ac:dyDescent="0.3">
      <c r="A2421" s="18" t="s">
        <v>4821</v>
      </c>
      <c r="B2421" s="29"/>
      <c r="C2421" s="29"/>
      <c r="D2421" s="29">
        <v>164.72</v>
      </c>
      <c r="E2421" s="29">
        <v>1</v>
      </c>
      <c r="F2421" s="29">
        <v>164.72</v>
      </c>
      <c r="G2421" s="29">
        <v>1</v>
      </c>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c r="DY2421"/>
      <c r="DZ2421"/>
      <c r="EA2421"/>
      <c r="EB2421"/>
      <c r="EC2421"/>
      <c r="ED2421"/>
      <c r="EE2421"/>
      <c r="EF2421"/>
      <c r="EG2421"/>
      <c r="EH2421"/>
      <c r="EI2421"/>
      <c r="EJ2421"/>
      <c r="EK2421"/>
      <c r="EL2421"/>
      <c r="EM2421"/>
      <c r="EN2421"/>
      <c r="EO2421"/>
      <c r="EP2421"/>
      <c r="EQ2421"/>
      <c r="ER2421"/>
      <c r="ES2421"/>
      <c r="ET2421"/>
      <c r="EU2421"/>
      <c r="EV2421"/>
      <c r="EW2421"/>
      <c r="EX2421"/>
      <c r="EY2421"/>
      <c r="EZ2421"/>
      <c r="FA2421"/>
      <c r="FB2421"/>
      <c r="FC2421"/>
      <c r="FD2421"/>
      <c r="FE2421"/>
      <c r="FF2421"/>
      <c r="FG2421"/>
      <c r="FH2421"/>
      <c r="FI2421"/>
      <c r="FJ2421"/>
      <c r="FK2421"/>
      <c r="FL2421"/>
      <c r="FM2421"/>
      <c r="FN2421"/>
      <c r="FO2421"/>
      <c r="FP2421"/>
      <c r="FQ2421"/>
      <c r="FR2421"/>
      <c r="FS2421"/>
      <c r="FT2421"/>
      <c r="FU2421"/>
      <c r="FV2421"/>
      <c r="FW2421"/>
      <c r="FX2421"/>
      <c r="FY2421"/>
      <c r="FZ2421"/>
      <c r="GA2421"/>
      <c r="GB2421"/>
      <c r="GC2421"/>
      <c r="GD2421"/>
      <c r="GE2421"/>
      <c r="GF2421"/>
      <c r="GG2421"/>
    </row>
    <row r="2422" spans="1:189" x14ac:dyDescent="0.3">
      <c r="A2422" s="18" t="s">
        <v>6226</v>
      </c>
      <c r="B2422" s="29"/>
      <c r="C2422" s="29"/>
      <c r="D2422" s="29">
        <v>164.72</v>
      </c>
      <c r="E2422" s="29">
        <v>1</v>
      </c>
      <c r="F2422" s="29">
        <v>164.72</v>
      </c>
      <c r="G2422" s="29">
        <v>1</v>
      </c>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c r="DY2422"/>
      <c r="DZ2422"/>
      <c r="EA2422"/>
      <c r="EB2422"/>
      <c r="EC2422"/>
      <c r="ED2422"/>
      <c r="EE2422"/>
      <c r="EF2422"/>
      <c r="EG2422"/>
      <c r="EH2422"/>
      <c r="EI2422"/>
      <c r="EJ2422"/>
      <c r="EK2422"/>
      <c r="EL2422"/>
      <c r="EM2422"/>
      <c r="EN2422"/>
      <c r="EO2422"/>
      <c r="EP2422"/>
      <c r="EQ2422"/>
      <c r="ER2422"/>
      <c r="ES2422"/>
      <c r="ET2422"/>
      <c r="EU2422"/>
      <c r="EV2422"/>
      <c r="EW2422"/>
      <c r="EX2422"/>
      <c r="EY2422"/>
      <c r="EZ2422"/>
      <c r="FA2422"/>
      <c r="FB2422"/>
      <c r="FC2422"/>
      <c r="FD2422"/>
      <c r="FE2422"/>
      <c r="FF2422"/>
      <c r="FG2422"/>
      <c r="FH2422"/>
      <c r="FI2422"/>
      <c r="FJ2422"/>
      <c r="FK2422"/>
      <c r="FL2422"/>
      <c r="FM2422"/>
      <c r="FN2422"/>
      <c r="FO2422"/>
      <c r="FP2422"/>
      <c r="FQ2422"/>
      <c r="FR2422"/>
      <c r="FS2422"/>
      <c r="FT2422"/>
      <c r="FU2422"/>
      <c r="FV2422"/>
      <c r="FW2422"/>
      <c r="FX2422"/>
      <c r="FY2422"/>
      <c r="FZ2422"/>
      <c r="GA2422"/>
      <c r="GB2422"/>
      <c r="GC2422"/>
      <c r="GD2422"/>
      <c r="GE2422"/>
      <c r="GF2422"/>
      <c r="GG2422"/>
    </row>
    <row r="2423" spans="1:189" x14ac:dyDescent="0.3">
      <c r="A2423" s="18" t="s">
        <v>6082</v>
      </c>
      <c r="B2423" s="29"/>
      <c r="C2423" s="29"/>
      <c r="D2423" s="29">
        <v>164.72</v>
      </c>
      <c r="E2423" s="29">
        <v>1</v>
      </c>
      <c r="F2423" s="29">
        <v>164.72</v>
      </c>
      <c r="G2423" s="29">
        <v>1</v>
      </c>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c r="DY2423"/>
      <c r="DZ2423"/>
      <c r="EA2423"/>
      <c r="EB2423"/>
      <c r="EC2423"/>
      <c r="ED2423"/>
      <c r="EE2423"/>
      <c r="EF2423"/>
      <c r="EG2423"/>
      <c r="EH2423"/>
      <c r="EI2423"/>
      <c r="EJ2423"/>
      <c r="EK2423"/>
      <c r="EL2423"/>
      <c r="EM2423"/>
      <c r="EN2423"/>
      <c r="EO2423"/>
      <c r="EP2423"/>
      <c r="EQ2423"/>
      <c r="ER2423"/>
      <c r="ES2423"/>
      <c r="ET2423"/>
      <c r="EU2423"/>
      <c r="EV2423"/>
      <c r="EW2423"/>
      <c r="EX2423"/>
      <c r="EY2423"/>
      <c r="EZ2423"/>
      <c r="FA2423"/>
      <c r="FB2423"/>
      <c r="FC2423"/>
      <c r="FD2423"/>
      <c r="FE2423"/>
      <c r="FF2423"/>
      <c r="FG2423"/>
      <c r="FH2423"/>
      <c r="FI2423"/>
      <c r="FJ2423"/>
      <c r="FK2423"/>
      <c r="FL2423"/>
      <c r="FM2423"/>
      <c r="FN2423"/>
      <c r="FO2423"/>
      <c r="FP2423"/>
      <c r="FQ2423"/>
      <c r="FR2423"/>
      <c r="FS2423"/>
      <c r="FT2423"/>
      <c r="FU2423"/>
      <c r="FV2423"/>
      <c r="FW2423"/>
      <c r="FX2423"/>
      <c r="FY2423"/>
      <c r="FZ2423"/>
      <c r="GA2423"/>
      <c r="GB2423"/>
      <c r="GC2423"/>
      <c r="GD2423"/>
      <c r="GE2423"/>
      <c r="GF2423"/>
      <c r="GG2423"/>
    </row>
    <row r="2424" spans="1:189" x14ac:dyDescent="0.3">
      <c r="A2424" s="18" t="s">
        <v>6076</v>
      </c>
      <c r="B2424" s="29"/>
      <c r="C2424" s="29"/>
      <c r="D2424" s="29">
        <v>164.72</v>
      </c>
      <c r="E2424" s="29">
        <v>1</v>
      </c>
      <c r="F2424" s="29">
        <v>164.72</v>
      </c>
      <c r="G2424" s="29">
        <v>1</v>
      </c>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c r="DY2424"/>
      <c r="DZ2424"/>
      <c r="EA2424"/>
      <c r="EB2424"/>
      <c r="EC2424"/>
      <c r="ED2424"/>
      <c r="EE2424"/>
      <c r="EF2424"/>
      <c r="EG2424"/>
      <c r="EH2424"/>
      <c r="EI2424"/>
      <c r="EJ2424"/>
      <c r="EK2424"/>
      <c r="EL2424"/>
      <c r="EM2424"/>
      <c r="EN2424"/>
      <c r="EO2424"/>
      <c r="EP2424"/>
      <c r="EQ2424"/>
      <c r="ER2424"/>
      <c r="ES2424"/>
      <c r="ET2424"/>
      <c r="EU2424"/>
      <c r="EV2424"/>
      <c r="EW2424"/>
      <c r="EX2424"/>
      <c r="EY2424"/>
      <c r="EZ2424"/>
      <c r="FA2424"/>
      <c r="FB2424"/>
      <c r="FC2424"/>
      <c r="FD2424"/>
      <c r="FE2424"/>
      <c r="FF2424"/>
      <c r="FG2424"/>
      <c r="FH2424"/>
      <c r="FI2424"/>
      <c r="FJ2424"/>
      <c r="FK2424"/>
      <c r="FL2424"/>
      <c r="FM2424"/>
      <c r="FN2424"/>
      <c r="FO2424"/>
      <c r="FP2424"/>
      <c r="FQ2424"/>
      <c r="FR2424"/>
      <c r="FS2424"/>
      <c r="FT2424"/>
      <c r="FU2424"/>
      <c r="FV2424"/>
      <c r="FW2424"/>
      <c r="FX2424"/>
      <c r="FY2424"/>
      <c r="FZ2424"/>
      <c r="GA2424"/>
      <c r="GB2424"/>
      <c r="GC2424"/>
      <c r="GD2424"/>
      <c r="GE2424"/>
      <c r="GF2424"/>
      <c r="GG2424"/>
    </row>
    <row r="2425" spans="1:189" x14ac:dyDescent="0.3">
      <c r="A2425" s="18" t="s">
        <v>4665</v>
      </c>
      <c r="B2425" s="29"/>
      <c r="C2425" s="29"/>
      <c r="D2425" s="29">
        <v>164.64</v>
      </c>
      <c r="E2425" s="29">
        <v>1</v>
      </c>
      <c r="F2425" s="29">
        <v>164.64</v>
      </c>
      <c r="G2425" s="29">
        <v>1</v>
      </c>
    </row>
    <row r="2426" spans="1:189" x14ac:dyDescent="0.3">
      <c r="A2426" s="18" t="s">
        <v>6306</v>
      </c>
      <c r="B2426" s="29"/>
      <c r="C2426" s="29"/>
      <c r="D2426" s="29">
        <v>164.64</v>
      </c>
      <c r="E2426" s="29">
        <v>1</v>
      </c>
      <c r="F2426" s="29">
        <v>164.64</v>
      </c>
      <c r="G2426" s="29">
        <v>1</v>
      </c>
    </row>
    <row r="2427" spans="1:189" x14ac:dyDescent="0.3">
      <c r="A2427" s="18" t="s">
        <v>4795</v>
      </c>
      <c r="B2427" s="29"/>
      <c r="C2427" s="29"/>
      <c r="D2427" s="29">
        <v>164.64</v>
      </c>
      <c r="E2427" s="29">
        <v>1</v>
      </c>
      <c r="F2427" s="29">
        <v>164.64</v>
      </c>
      <c r="G2427" s="29">
        <v>1</v>
      </c>
    </row>
    <row r="2428" spans="1:189" x14ac:dyDescent="0.3">
      <c r="A2428" s="18" t="s">
        <v>5790</v>
      </c>
      <c r="B2428" s="29"/>
      <c r="C2428" s="29"/>
      <c r="D2428" s="29">
        <v>164.64</v>
      </c>
      <c r="E2428" s="29">
        <v>1</v>
      </c>
      <c r="F2428" s="29">
        <v>164.64</v>
      </c>
      <c r="G2428" s="29">
        <v>1</v>
      </c>
    </row>
    <row r="2429" spans="1:189" x14ac:dyDescent="0.3">
      <c r="A2429" s="18" t="s">
        <v>4865</v>
      </c>
      <c r="B2429" s="29"/>
      <c r="C2429" s="29"/>
      <c r="D2429" s="29">
        <v>164.64</v>
      </c>
      <c r="E2429" s="29">
        <v>1</v>
      </c>
      <c r="F2429" s="29">
        <v>164.64</v>
      </c>
      <c r="G2429" s="29">
        <v>1</v>
      </c>
    </row>
    <row r="2430" spans="1:189" x14ac:dyDescent="0.3">
      <c r="A2430" s="18" t="s">
        <v>5836</v>
      </c>
      <c r="B2430" s="29"/>
      <c r="C2430" s="29"/>
      <c r="D2430" s="29">
        <v>164.64</v>
      </c>
      <c r="E2430" s="29">
        <v>1</v>
      </c>
      <c r="F2430" s="29">
        <v>164.64</v>
      </c>
      <c r="G2430" s="29">
        <v>1</v>
      </c>
    </row>
    <row r="2431" spans="1:189" x14ac:dyDescent="0.3">
      <c r="A2431" s="18" t="s">
        <v>6134</v>
      </c>
      <c r="B2431" s="29"/>
      <c r="C2431" s="29"/>
      <c r="D2431" s="29">
        <v>162.79999999999998</v>
      </c>
      <c r="E2431" s="29">
        <v>2</v>
      </c>
      <c r="F2431" s="29">
        <v>162.79999999999998</v>
      </c>
      <c r="G2431" s="29">
        <v>2</v>
      </c>
    </row>
    <row r="2432" spans="1:189" x14ac:dyDescent="0.3">
      <c r="A2432" s="18" t="s">
        <v>4683</v>
      </c>
      <c r="B2432" s="29"/>
      <c r="C2432" s="29"/>
      <c r="D2432" s="29">
        <v>160.80000000000001</v>
      </c>
      <c r="E2432" s="29">
        <v>1</v>
      </c>
      <c r="F2432" s="29">
        <v>160.80000000000001</v>
      </c>
      <c r="G2432" s="29">
        <v>1</v>
      </c>
    </row>
    <row r="2433" spans="1:7" x14ac:dyDescent="0.3">
      <c r="A2433" s="18" t="s">
        <v>4685</v>
      </c>
      <c r="B2433" s="29"/>
      <c r="C2433" s="29"/>
      <c r="D2433" s="29">
        <v>160.80000000000001</v>
      </c>
      <c r="E2433" s="29">
        <v>1</v>
      </c>
      <c r="F2433" s="29">
        <v>160.80000000000001</v>
      </c>
      <c r="G2433" s="29">
        <v>1</v>
      </c>
    </row>
    <row r="2434" spans="1:7" x14ac:dyDescent="0.3">
      <c r="A2434" s="18" t="s">
        <v>6294</v>
      </c>
      <c r="B2434" s="29"/>
      <c r="C2434" s="29"/>
      <c r="D2434" s="29">
        <v>160.80000000000001</v>
      </c>
      <c r="E2434" s="29">
        <v>1</v>
      </c>
      <c r="F2434" s="29">
        <v>160.80000000000001</v>
      </c>
      <c r="G2434" s="29">
        <v>1</v>
      </c>
    </row>
    <row r="2435" spans="1:7" x14ac:dyDescent="0.3">
      <c r="A2435" s="18" t="s">
        <v>4651</v>
      </c>
      <c r="B2435" s="29"/>
      <c r="C2435" s="29"/>
      <c r="D2435" s="29">
        <v>160.80000000000001</v>
      </c>
      <c r="E2435" s="29">
        <v>1</v>
      </c>
      <c r="F2435" s="29">
        <v>160.80000000000001</v>
      </c>
      <c r="G2435" s="29">
        <v>1</v>
      </c>
    </row>
    <row r="2436" spans="1:7" x14ac:dyDescent="0.3">
      <c r="A2436" s="18" t="s">
        <v>4719</v>
      </c>
      <c r="B2436" s="29"/>
      <c r="C2436" s="29"/>
      <c r="D2436" s="29">
        <v>160.80000000000001</v>
      </c>
      <c r="E2436" s="29">
        <v>1</v>
      </c>
      <c r="F2436" s="29">
        <v>160.80000000000001</v>
      </c>
      <c r="G2436" s="29">
        <v>1</v>
      </c>
    </row>
    <row r="2437" spans="1:7" x14ac:dyDescent="0.3">
      <c r="A2437" s="18" t="s">
        <v>4963</v>
      </c>
      <c r="B2437" s="29"/>
      <c r="C2437" s="29"/>
      <c r="D2437" s="29">
        <v>160.80000000000001</v>
      </c>
      <c r="E2437" s="29">
        <v>1</v>
      </c>
      <c r="F2437" s="29">
        <v>160.80000000000001</v>
      </c>
      <c r="G2437" s="29">
        <v>1</v>
      </c>
    </row>
    <row r="2438" spans="1:7" x14ac:dyDescent="0.3">
      <c r="A2438" s="18" t="s">
        <v>4529</v>
      </c>
      <c r="B2438" s="29"/>
      <c r="C2438" s="29"/>
      <c r="D2438" s="29">
        <v>160.80000000000001</v>
      </c>
      <c r="E2438" s="29">
        <v>1</v>
      </c>
      <c r="F2438" s="29">
        <v>160.80000000000001</v>
      </c>
      <c r="G2438" s="29">
        <v>1</v>
      </c>
    </row>
    <row r="2439" spans="1:7" x14ac:dyDescent="0.3">
      <c r="A2439" s="18" t="s">
        <v>4835</v>
      </c>
      <c r="B2439" s="29"/>
      <c r="C2439" s="29"/>
      <c r="D2439" s="29">
        <v>160.80000000000001</v>
      </c>
      <c r="E2439" s="29">
        <v>1</v>
      </c>
      <c r="F2439" s="29">
        <v>160.80000000000001</v>
      </c>
      <c r="G2439" s="29">
        <v>1</v>
      </c>
    </row>
    <row r="2440" spans="1:7" x14ac:dyDescent="0.3">
      <c r="A2440" s="18" t="s">
        <v>4447</v>
      </c>
      <c r="B2440" s="29"/>
      <c r="C2440" s="29"/>
      <c r="D2440" s="29">
        <v>160.80000000000001</v>
      </c>
      <c r="E2440" s="29">
        <v>1</v>
      </c>
      <c r="F2440" s="29">
        <v>160.80000000000001</v>
      </c>
      <c r="G2440" s="29">
        <v>1</v>
      </c>
    </row>
    <row r="2441" spans="1:7" x14ac:dyDescent="0.3">
      <c r="A2441" s="18" t="s">
        <v>4449</v>
      </c>
      <c r="B2441" s="29"/>
      <c r="C2441" s="29"/>
      <c r="D2441" s="29">
        <v>160.80000000000001</v>
      </c>
      <c r="E2441" s="29">
        <v>1</v>
      </c>
      <c r="F2441" s="29">
        <v>160.80000000000001</v>
      </c>
      <c r="G2441" s="29">
        <v>1</v>
      </c>
    </row>
    <row r="2442" spans="1:7" x14ac:dyDescent="0.3">
      <c r="A2442" s="18" t="s">
        <v>4451</v>
      </c>
      <c r="B2442" s="29"/>
      <c r="C2442" s="29"/>
      <c r="D2442" s="29">
        <v>160.80000000000001</v>
      </c>
      <c r="E2442" s="29">
        <v>1</v>
      </c>
      <c r="F2442" s="29">
        <v>160.80000000000001</v>
      </c>
      <c r="G2442" s="29">
        <v>1</v>
      </c>
    </row>
    <row r="2443" spans="1:7" x14ac:dyDescent="0.3">
      <c r="A2443" s="18" t="s">
        <v>6369</v>
      </c>
      <c r="B2443" s="29"/>
      <c r="C2443" s="29"/>
      <c r="D2443" s="29">
        <v>160.80000000000001</v>
      </c>
      <c r="E2443" s="29">
        <v>1</v>
      </c>
      <c r="F2443" s="29">
        <v>160.80000000000001</v>
      </c>
      <c r="G2443" s="29">
        <v>1</v>
      </c>
    </row>
    <row r="2444" spans="1:7" x14ac:dyDescent="0.3">
      <c r="A2444" s="18" t="s">
        <v>6342</v>
      </c>
      <c r="B2444" s="29"/>
      <c r="C2444" s="29"/>
      <c r="D2444" s="29">
        <v>160.80000000000001</v>
      </c>
      <c r="E2444" s="29">
        <v>1</v>
      </c>
      <c r="F2444" s="29">
        <v>160.80000000000001</v>
      </c>
      <c r="G2444" s="29">
        <v>1</v>
      </c>
    </row>
    <row r="2445" spans="1:7" x14ac:dyDescent="0.3">
      <c r="A2445" s="18" t="s">
        <v>4429</v>
      </c>
      <c r="B2445" s="29"/>
      <c r="C2445" s="29"/>
      <c r="D2445" s="29">
        <v>160.80000000000001</v>
      </c>
      <c r="E2445" s="29">
        <v>1</v>
      </c>
      <c r="F2445" s="29">
        <v>160.80000000000001</v>
      </c>
      <c r="G2445" s="29">
        <v>1</v>
      </c>
    </row>
    <row r="2446" spans="1:7" x14ac:dyDescent="0.3">
      <c r="A2446" s="18" t="s">
        <v>4467</v>
      </c>
      <c r="B2446" s="29"/>
      <c r="C2446" s="29"/>
      <c r="D2446" s="29">
        <v>160.80000000000001</v>
      </c>
      <c r="E2446" s="29">
        <v>1</v>
      </c>
      <c r="F2446" s="29">
        <v>160.80000000000001</v>
      </c>
      <c r="G2446" s="29">
        <v>1</v>
      </c>
    </row>
    <row r="2447" spans="1:7" x14ac:dyDescent="0.3">
      <c r="A2447" s="18" t="s">
        <v>4481</v>
      </c>
      <c r="B2447" s="29"/>
      <c r="C2447" s="29"/>
      <c r="D2447" s="29">
        <v>160.80000000000001</v>
      </c>
      <c r="E2447" s="29">
        <v>1</v>
      </c>
      <c r="F2447" s="29">
        <v>160.80000000000001</v>
      </c>
      <c r="G2447" s="29">
        <v>1</v>
      </c>
    </row>
    <row r="2448" spans="1:7" x14ac:dyDescent="0.3">
      <c r="A2448" s="18" t="s">
        <v>4953</v>
      </c>
      <c r="B2448" s="29"/>
      <c r="C2448" s="29"/>
      <c r="D2448" s="29">
        <v>160.80000000000001</v>
      </c>
      <c r="E2448" s="29">
        <v>1</v>
      </c>
      <c r="F2448" s="29">
        <v>160.80000000000001</v>
      </c>
      <c r="G2448" s="29">
        <v>1</v>
      </c>
    </row>
    <row r="2449" spans="1:7" x14ac:dyDescent="0.3">
      <c r="A2449" s="18" t="s">
        <v>5701</v>
      </c>
      <c r="B2449" s="29"/>
      <c r="C2449" s="29"/>
      <c r="D2449" s="29">
        <v>160.80000000000001</v>
      </c>
      <c r="E2449" s="29">
        <v>1</v>
      </c>
      <c r="F2449" s="29">
        <v>160.80000000000001</v>
      </c>
      <c r="G2449" s="29">
        <v>1</v>
      </c>
    </row>
    <row r="2450" spans="1:7" x14ac:dyDescent="0.3">
      <c r="A2450" s="18" t="s">
        <v>5013</v>
      </c>
      <c r="B2450" s="29"/>
      <c r="C2450" s="29"/>
      <c r="D2450" s="29">
        <v>160.80000000000001</v>
      </c>
      <c r="E2450" s="29">
        <v>1</v>
      </c>
      <c r="F2450" s="29">
        <v>160.80000000000001</v>
      </c>
      <c r="G2450" s="29">
        <v>1</v>
      </c>
    </row>
    <row r="2451" spans="1:7" x14ac:dyDescent="0.3">
      <c r="A2451" s="18" t="s">
        <v>4535</v>
      </c>
      <c r="B2451" s="29"/>
      <c r="C2451" s="29"/>
      <c r="D2451" s="29">
        <v>158.47999999999999</v>
      </c>
      <c r="E2451" s="29">
        <v>1</v>
      </c>
      <c r="F2451" s="29">
        <v>158.47999999999999</v>
      </c>
      <c r="G2451" s="29">
        <v>1</v>
      </c>
    </row>
    <row r="2452" spans="1:7" x14ac:dyDescent="0.3">
      <c r="A2452" s="18" t="s">
        <v>5848</v>
      </c>
      <c r="B2452" s="29"/>
      <c r="C2452" s="29"/>
      <c r="D2452" s="29">
        <v>158.47999999999999</v>
      </c>
      <c r="E2452" s="29">
        <v>1</v>
      </c>
      <c r="F2452" s="29">
        <v>158.47999999999999</v>
      </c>
      <c r="G2452" s="29">
        <v>1</v>
      </c>
    </row>
    <row r="2453" spans="1:7" x14ac:dyDescent="0.3">
      <c r="A2453" s="18" t="s">
        <v>4489</v>
      </c>
      <c r="B2453" s="29"/>
      <c r="C2453" s="29"/>
      <c r="D2453" s="29">
        <v>158.47999999999999</v>
      </c>
      <c r="E2453" s="29">
        <v>1</v>
      </c>
      <c r="F2453" s="29">
        <v>158.47999999999999</v>
      </c>
      <c r="G2453" s="29">
        <v>1</v>
      </c>
    </row>
    <row r="2454" spans="1:7" x14ac:dyDescent="0.3">
      <c r="A2454" s="18" t="s">
        <v>4457</v>
      </c>
      <c r="B2454" s="29"/>
      <c r="C2454" s="29"/>
      <c r="D2454" s="29">
        <v>158.47999999999999</v>
      </c>
      <c r="E2454" s="29">
        <v>1</v>
      </c>
      <c r="F2454" s="29">
        <v>158.47999999999999</v>
      </c>
      <c r="G2454" s="29">
        <v>1</v>
      </c>
    </row>
    <row r="2455" spans="1:7" x14ac:dyDescent="0.3">
      <c r="A2455" s="18" t="s">
        <v>6139</v>
      </c>
      <c r="B2455" s="29"/>
      <c r="C2455" s="29"/>
      <c r="D2455" s="29">
        <v>158.47999999999999</v>
      </c>
      <c r="E2455" s="29">
        <v>1</v>
      </c>
      <c r="F2455" s="29">
        <v>158.47999999999999</v>
      </c>
      <c r="G2455" s="29">
        <v>1</v>
      </c>
    </row>
    <row r="2456" spans="1:7" x14ac:dyDescent="0.3">
      <c r="A2456" s="18" t="s">
        <v>5820</v>
      </c>
      <c r="B2456" s="29"/>
      <c r="C2456" s="29"/>
      <c r="D2456" s="29">
        <v>158.47999999999999</v>
      </c>
      <c r="E2456" s="29">
        <v>1</v>
      </c>
      <c r="F2456" s="29">
        <v>158.47999999999999</v>
      </c>
      <c r="G2456" s="29">
        <v>1</v>
      </c>
    </row>
    <row r="2457" spans="1:7" x14ac:dyDescent="0.3">
      <c r="A2457" s="18" t="s">
        <v>4437</v>
      </c>
      <c r="B2457" s="29"/>
      <c r="C2457" s="29"/>
      <c r="D2457" s="29">
        <v>158.21999999999997</v>
      </c>
      <c r="E2457" s="29">
        <v>1</v>
      </c>
      <c r="F2457" s="29">
        <v>158.21999999999997</v>
      </c>
      <c r="G2457" s="29">
        <v>1</v>
      </c>
    </row>
    <row r="2458" spans="1:7" x14ac:dyDescent="0.3">
      <c r="A2458" s="18" t="s">
        <v>6093</v>
      </c>
      <c r="B2458" s="29"/>
      <c r="C2458" s="29"/>
      <c r="D2458" s="29">
        <v>158.21999999999997</v>
      </c>
      <c r="E2458" s="29">
        <v>1</v>
      </c>
      <c r="F2458" s="29">
        <v>158.21999999999997</v>
      </c>
      <c r="G2458" s="29">
        <v>1</v>
      </c>
    </row>
    <row r="2459" spans="1:7" x14ac:dyDescent="0.3">
      <c r="A2459" s="18" t="s">
        <v>6061</v>
      </c>
      <c r="B2459" s="29"/>
      <c r="C2459" s="29"/>
      <c r="D2459" s="29">
        <v>158.21999999999997</v>
      </c>
      <c r="E2459" s="29">
        <v>1</v>
      </c>
      <c r="F2459" s="29">
        <v>158.21999999999997</v>
      </c>
      <c r="G2459" s="29">
        <v>1</v>
      </c>
    </row>
    <row r="2460" spans="1:7" x14ac:dyDescent="0.3">
      <c r="A2460" s="18" t="s">
        <v>5838</v>
      </c>
      <c r="B2460" s="29"/>
      <c r="C2460" s="29"/>
      <c r="D2460" s="29">
        <v>158.21999999999997</v>
      </c>
      <c r="E2460" s="29">
        <v>1</v>
      </c>
      <c r="F2460" s="29">
        <v>158.21999999999997</v>
      </c>
      <c r="G2460" s="29">
        <v>1</v>
      </c>
    </row>
    <row r="2461" spans="1:7" x14ac:dyDescent="0.3">
      <c r="A2461" s="18" t="s">
        <v>4268</v>
      </c>
      <c r="B2461" s="29"/>
      <c r="C2461" s="29"/>
      <c r="D2461" s="29">
        <v>157.44</v>
      </c>
      <c r="E2461" s="29">
        <v>1</v>
      </c>
      <c r="F2461" s="29">
        <v>157.44</v>
      </c>
      <c r="G2461" s="29">
        <v>1</v>
      </c>
    </row>
    <row r="2462" spans="1:7" x14ac:dyDescent="0.3">
      <c r="A2462" s="18" t="s">
        <v>4270</v>
      </c>
      <c r="B2462" s="29"/>
      <c r="C2462" s="29"/>
      <c r="D2462" s="29">
        <v>157.44</v>
      </c>
      <c r="E2462" s="29">
        <v>1</v>
      </c>
      <c r="F2462" s="29">
        <v>157.44</v>
      </c>
      <c r="G2462" s="29">
        <v>1</v>
      </c>
    </row>
    <row r="2463" spans="1:7" x14ac:dyDescent="0.3">
      <c r="A2463" s="18" t="s">
        <v>2284</v>
      </c>
      <c r="B2463" s="29"/>
      <c r="C2463" s="29"/>
      <c r="D2463" s="29">
        <v>157.44</v>
      </c>
      <c r="E2463" s="29">
        <v>1</v>
      </c>
      <c r="F2463" s="29">
        <v>157.44</v>
      </c>
      <c r="G2463" s="29">
        <v>1</v>
      </c>
    </row>
    <row r="2464" spans="1:7" x14ac:dyDescent="0.3">
      <c r="A2464" s="18" t="s">
        <v>2264</v>
      </c>
      <c r="B2464" s="29"/>
      <c r="C2464" s="29"/>
      <c r="D2464" s="29">
        <v>157.44</v>
      </c>
      <c r="E2464" s="29">
        <v>1</v>
      </c>
      <c r="F2464" s="29">
        <v>157.44</v>
      </c>
      <c r="G2464" s="29">
        <v>1</v>
      </c>
    </row>
    <row r="2465" spans="1:7" x14ac:dyDescent="0.3">
      <c r="A2465" s="18" t="s">
        <v>2346</v>
      </c>
      <c r="B2465" s="29"/>
      <c r="C2465" s="29"/>
      <c r="D2465" s="29">
        <v>157.44</v>
      </c>
      <c r="E2465" s="29">
        <v>1</v>
      </c>
      <c r="F2465" s="29">
        <v>157.44</v>
      </c>
      <c r="G2465" s="29">
        <v>1</v>
      </c>
    </row>
    <row r="2466" spans="1:7" x14ac:dyDescent="0.3">
      <c r="A2466" s="18" t="s">
        <v>3753</v>
      </c>
      <c r="B2466" s="29"/>
      <c r="C2466" s="29"/>
      <c r="D2466" s="29">
        <v>157.44</v>
      </c>
      <c r="E2466" s="29">
        <v>1</v>
      </c>
      <c r="F2466" s="29">
        <v>157.44</v>
      </c>
      <c r="G2466" s="29">
        <v>1</v>
      </c>
    </row>
    <row r="2467" spans="1:7" x14ac:dyDescent="0.3">
      <c r="A2467" s="18" t="s">
        <v>2216</v>
      </c>
      <c r="B2467" s="29"/>
      <c r="C2467" s="29"/>
      <c r="D2467" s="29">
        <v>157.44</v>
      </c>
      <c r="E2467" s="29">
        <v>1</v>
      </c>
      <c r="F2467" s="29">
        <v>157.44</v>
      </c>
      <c r="G2467" s="29">
        <v>1</v>
      </c>
    </row>
    <row r="2468" spans="1:7" x14ac:dyDescent="0.3">
      <c r="A2468" s="18" t="s">
        <v>2126</v>
      </c>
      <c r="B2468" s="29"/>
      <c r="C2468" s="29"/>
      <c r="D2468" s="29">
        <v>157.44</v>
      </c>
      <c r="E2468" s="29">
        <v>1</v>
      </c>
      <c r="F2468" s="29">
        <v>157.44</v>
      </c>
      <c r="G2468" s="29">
        <v>1</v>
      </c>
    </row>
    <row r="2469" spans="1:7" x14ac:dyDescent="0.3">
      <c r="A2469" s="18" t="s">
        <v>2218</v>
      </c>
      <c r="B2469" s="29"/>
      <c r="C2469" s="29"/>
      <c r="D2469" s="29">
        <v>157.44</v>
      </c>
      <c r="E2469" s="29">
        <v>1</v>
      </c>
      <c r="F2469" s="29">
        <v>157.44</v>
      </c>
      <c r="G2469" s="29">
        <v>1</v>
      </c>
    </row>
    <row r="2470" spans="1:7" x14ac:dyDescent="0.3">
      <c r="A2470" s="18" t="s">
        <v>2252</v>
      </c>
      <c r="B2470" s="29"/>
      <c r="C2470" s="29"/>
      <c r="D2470" s="29">
        <v>157.44</v>
      </c>
      <c r="E2470" s="29">
        <v>1</v>
      </c>
      <c r="F2470" s="29">
        <v>157.44</v>
      </c>
      <c r="G2470" s="29">
        <v>1</v>
      </c>
    </row>
    <row r="2471" spans="1:7" x14ac:dyDescent="0.3">
      <c r="A2471" s="18" t="s">
        <v>3117</v>
      </c>
      <c r="B2471" s="29"/>
      <c r="C2471" s="29"/>
      <c r="D2471" s="29">
        <v>157.44</v>
      </c>
      <c r="E2471" s="29">
        <v>1</v>
      </c>
      <c r="F2471" s="29">
        <v>157.44</v>
      </c>
      <c r="G2471" s="29">
        <v>1</v>
      </c>
    </row>
    <row r="2472" spans="1:7" x14ac:dyDescent="0.3">
      <c r="A2472" s="18" t="s">
        <v>2146</v>
      </c>
      <c r="B2472" s="29"/>
      <c r="C2472" s="29"/>
      <c r="D2472" s="29">
        <v>157.44</v>
      </c>
      <c r="E2472" s="29">
        <v>1</v>
      </c>
      <c r="F2472" s="29">
        <v>157.44</v>
      </c>
      <c r="G2472" s="29">
        <v>1</v>
      </c>
    </row>
    <row r="2473" spans="1:7" x14ac:dyDescent="0.3">
      <c r="A2473" s="18" t="s">
        <v>3155</v>
      </c>
      <c r="B2473" s="29"/>
      <c r="C2473" s="29"/>
      <c r="D2473" s="29">
        <v>157.44</v>
      </c>
      <c r="E2473" s="29">
        <v>1</v>
      </c>
      <c r="F2473" s="29">
        <v>157.44</v>
      </c>
      <c r="G2473" s="29">
        <v>1</v>
      </c>
    </row>
    <row r="2474" spans="1:7" x14ac:dyDescent="0.3">
      <c r="A2474" s="18" t="s">
        <v>2322</v>
      </c>
      <c r="B2474" s="29"/>
      <c r="C2474" s="29"/>
      <c r="D2474" s="29">
        <v>157.44</v>
      </c>
      <c r="E2474" s="29">
        <v>1</v>
      </c>
      <c r="F2474" s="29">
        <v>157.44</v>
      </c>
      <c r="G2474" s="29">
        <v>1</v>
      </c>
    </row>
    <row r="2475" spans="1:7" x14ac:dyDescent="0.3">
      <c r="A2475" s="18" t="s">
        <v>1972</v>
      </c>
      <c r="B2475" s="29">
        <v>157.44</v>
      </c>
      <c r="C2475" s="29">
        <v>1</v>
      </c>
      <c r="D2475" s="29"/>
      <c r="E2475" s="29"/>
      <c r="F2475" s="29">
        <v>157.44</v>
      </c>
      <c r="G2475" s="29">
        <v>1</v>
      </c>
    </row>
    <row r="2476" spans="1:7" x14ac:dyDescent="0.3">
      <c r="A2476" s="18" t="s">
        <v>2070</v>
      </c>
      <c r="B2476" s="29">
        <v>157.44</v>
      </c>
      <c r="C2476" s="29">
        <v>1</v>
      </c>
      <c r="D2476" s="29"/>
      <c r="E2476" s="29"/>
      <c r="F2476" s="29">
        <v>157.44</v>
      </c>
      <c r="G2476" s="29">
        <v>1</v>
      </c>
    </row>
    <row r="2477" spans="1:7" x14ac:dyDescent="0.3">
      <c r="A2477" s="18" t="s">
        <v>4153</v>
      </c>
      <c r="B2477" s="29"/>
      <c r="C2477" s="29"/>
      <c r="D2477" s="29">
        <v>157.44</v>
      </c>
      <c r="E2477" s="29">
        <v>1</v>
      </c>
      <c r="F2477" s="29">
        <v>157.44</v>
      </c>
      <c r="G2477" s="29">
        <v>1</v>
      </c>
    </row>
    <row r="2478" spans="1:7" x14ac:dyDescent="0.3">
      <c r="A2478" s="18" t="s">
        <v>4135</v>
      </c>
      <c r="B2478" s="29"/>
      <c r="C2478" s="29"/>
      <c r="D2478" s="29">
        <v>157.44</v>
      </c>
      <c r="E2478" s="29">
        <v>1</v>
      </c>
      <c r="F2478" s="29">
        <v>157.44</v>
      </c>
      <c r="G2478" s="29">
        <v>1</v>
      </c>
    </row>
    <row r="2479" spans="1:7" x14ac:dyDescent="0.3">
      <c r="A2479" s="18" t="s">
        <v>1806</v>
      </c>
      <c r="B2479" s="29">
        <v>157.44</v>
      </c>
      <c r="C2479" s="29">
        <v>1</v>
      </c>
      <c r="D2479" s="29"/>
      <c r="E2479" s="29"/>
      <c r="F2479" s="29">
        <v>157.44</v>
      </c>
      <c r="G2479" s="29">
        <v>1</v>
      </c>
    </row>
    <row r="2480" spans="1:7" x14ac:dyDescent="0.3">
      <c r="A2480" s="18" t="s">
        <v>3531</v>
      </c>
      <c r="B2480" s="29"/>
      <c r="C2480" s="29"/>
      <c r="D2480" s="29">
        <v>157.44</v>
      </c>
      <c r="E2480" s="29">
        <v>1</v>
      </c>
      <c r="F2480" s="29">
        <v>157.44</v>
      </c>
      <c r="G2480" s="29">
        <v>1</v>
      </c>
    </row>
    <row r="2481" spans="1:7" x14ac:dyDescent="0.3">
      <c r="A2481" s="18" t="s">
        <v>3641</v>
      </c>
      <c r="B2481" s="29"/>
      <c r="C2481" s="29"/>
      <c r="D2481" s="29">
        <v>157.44</v>
      </c>
      <c r="E2481" s="29">
        <v>1</v>
      </c>
      <c r="F2481" s="29">
        <v>157.44</v>
      </c>
      <c r="G2481" s="29">
        <v>1</v>
      </c>
    </row>
    <row r="2482" spans="1:7" x14ac:dyDescent="0.3">
      <c r="A2482" s="18" t="s">
        <v>4155</v>
      </c>
      <c r="B2482" s="29"/>
      <c r="C2482" s="29"/>
      <c r="D2482" s="29">
        <v>157.44</v>
      </c>
      <c r="E2482" s="29">
        <v>1</v>
      </c>
      <c r="F2482" s="29">
        <v>157.44</v>
      </c>
      <c r="G2482" s="29">
        <v>1</v>
      </c>
    </row>
    <row r="2483" spans="1:7" x14ac:dyDescent="0.3">
      <c r="A2483" s="18" t="s">
        <v>3737</v>
      </c>
      <c r="B2483" s="29"/>
      <c r="C2483" s="29"/>
      <c r="D2483" s="29">
        <v>157.44</v>
      </c>
      <c r="E2483" s="29">
        <v>1</v>
      </c>
      <c r="F2483" s="29">
        <v>157.44</v>
      </c>
      <c r="G2483" s="29">
        <v>1</v>
      </c>
    </row>
    <row r="2484" spans="1:7" x14ac:dyDescent="0.3">
      <c r="A2484" s="18" t="s">
        <v>4081</v>
      </c>
      <c r="B2484" s="29"/>
      <c r="C2484" s="29"/>
      <c r="D2484" s="29">
        <v>157.44</v>
      </c>
      <c r="E2484" s="29">
        <v>1</v>
      </c>
      <c r="F2484" s="29">
        <v>157.44</v>
      </c>
      <c r="G2484" s="29">
        <v>1</v>
      </c>
    </row>
    <row r="2485" spans="1:7" x14ac:dyDescent="0.3">
      <c r="A2485" s="18" t="s">
        <v>2546</v>
      </c>
      <c r="B2485" s="29"/>
      <c r="C2485" s="29"/>
      <c r="D2485" s="29">
        <v>157.44</v>
      </c>
      <c r="E2485" s="29">
        <v>1</v>
      </c>
      <c r="F2485" s="29">
        <v>157.44</v>
      </c>
      <c r="G2485" s="29">
        <v>1</v>
      </c>
    </row>
    <row r="2486" spans="1:7" x14ac:dyDescent="0.3">
      <c r="A2486" s="18" t="s">
        <v>2665</v>
      </c>
      <c r="B2486" s="29"/>
      <c r="C2486" s="29"/>
      <c r="D2486" s="29">
        <v>157.44</v>
      </c>
      <c r="E2486" s="29">
        <v>1</v>
      </c>
      <c r="F2486" s="29">
        <v>157.44</v>
      </c>
      <c r="G2486" s="29">
        <v>1</v>
      </c>
    </row>
    <row r="2487" spans="1:7" x14ac:dyDescent="0.3">
      <c r="A2487" s="18" t="s">
        <v>2566</v>
      </c>
      <c r="B2487" s="29"/>
      <c r="C2487" s="29"/>
      <c r="D2487" s="29">
        <v>157.44</v>
      </c>
      <c r="E2487" s="29">
        <v>1</v>
      </c>
      <c r="F2487" s="29">
        <v>157.44</v>
      </c>
      <c r="G2487" s="29">
        <v>1</v>
      </c>
    </row>
    <row r="2488" spans="1:7" x14ac:dyDescent="0.3">
      <c r="A2488" s="18" t="s">
        <v>2526</v>
      </c>
      <c r="B2488" s="29"/>
      <c r="C2488" s="29"/>
      <c r="D2488" s="29">
        <v>157.44</v>
      </c>
      <c r="E2488" s="29">
        <v>1</v>
      </c>
      <c r="F2488" s="29">
        <v>157.44</v>
      </c>
      <c r="G2488" s="29">
        <v>1</v>
      </c>
    </row>
    <row r="2489" spans="1:7" x14ac:dyDescent="0.3">
      <c r="A2489" s="18" t="s">
        <v>4057</v>
      </c>
      <c r="B2489" s="29"/>
      <c r="C2489" s="29"/>
      <c r="D2489" s="29">
        <v>157.44</v>
      </c>
      <c r="E2489" s="29">
        <v>1</v>
      </c>
      <c r="F2489" s="29">
        <v>157.44</v>
      </c>
      <c r="G2489" s="29">
        <v>1</v>
      </c>
    </row>
    <row r="2490" spans="1:7" x14ac:dyDescent="0.3">
      <c r="A2490" s="18" t="s">
        <v>4061</v>
      </c>
      <c r="B2490" s="29"/>
      <c r="C2490" s="29"/>
      <c r="D2490" s="29">
        <v>157.44</v>
      </c>
      <c r="E2490" s="29">
        <v>1</v>
      </c>
      <c r="F2490" s="29">
        <v>157.44</v>
      </c>
      <c r="G2490" s="29">
        <v>1</v>
      </c>
    </row>
    <row r="2491" spans="1:7" x14ac:dyDescent="0.3">
      <c r="A2491" s="18" t="s">
        <v>1870</v>
      </c>
      <c r="B2491" s="29">
        <v>157.44</v>
      </c>
      <c r="C2491" s="29">
        <v>1</v>
      </c>
      <c r="D2491" s="29"/>
      <c r="E2491" s="29"/>
      <c r="F2491" s="29">
        <v>157.44</v>
      </c>
      <c r="G2491" s="29">
        <v>1</v>
      </c>
    </row>
    <row r="2492" spans="1:7" x14ac:dyDescent="0.3">
      <c r="A2492" s="18" t="s">
        <v>2564</v>
      </c>
      <c r="B2492" s="29"/>
      <c r="C2492" s="29"/>
      <c r="D2492" s="29">
        <v>157.44</v>
      </c>
      <c r="E2492" s="29">
        <v>1</v>
      </c>
      <c r="F2492" s="29">
        <v>157.44</v>
      </c>
      <c r="G2492" s="29">
        <v>1</v>
      </c>
    </row>
    <row r="2493" spans="1:7" x14ac:dyDescent="0.3">
      <c r="A2493" s="18" t="s">
        <v>1886</v>
      </c>
      <c r="B2493" s="29">
        <v>157.44</v>
      </c>
      <c r="C2493" s="29">
        <v>1</v>
      </c>
      <c r="D2493" s="29"/>
      <c r="E2493" s="29"/>
      <c r="F2493" s="29">
        <v>157.44</v>
      </c>
      <c r="G2493" s="29">
        <v>1</v>
      </c>
    </row>
    <row r="2494" spans="1:7" x14ac:dyDescent="0.3">
      <c r="A2494" s="18" t="s">
        <v>2887</v>
      </c>
      <c r="B2494" s="29"/>
      <c r="C2494" s="29"/>
      <c r="D2494" s="29">
        <v>157.44</v>
      </c>
      <c r="E2494" s="29">
        <v>1</v>
      </c>
      <c r="F2494" s="29">
        <v>157.44</v>
      </c>
      <c r="G2494" s="29">
        <v>1</v>
      </c>
    </row>
    <row r="2495" spans="1:7" x14ac:dyDescent="0.3">
      <c r="A2495" s="18" t="s">
        <v>3819</v>
      </c>
      <c r="B2495" s="29"/>
      <c r="C2495" s="29"/>
      <c r="D2495" s="29">
        <v>157.44</v>
      </c>
      <c r="E2495" s="29">
        <v>1</v>
      </c>
      <c r="F2495" s="29">
        <v>157.44</v>
      </c>
      <c r="G2495" s="29">
        <v>1</v>
      </c>
    </row>
    <row r="2496" spans="1:7" x14ac:dyDescent="0.3">
      <c r="A2496" s="18" t="s">
        <v>3913</v>
      </c>
      <c r="B2496" s="29"/>
      <c r="C2496" s="29"/>
      <c r="D2496" s="29">
        <v>157.44</v>
      </c>
      <c r="E2496" s="29">
        <v>1</v>
      </c>
      <c r="F2496" s="29">
        <v>157.44</v>
      </c>
      <c r="G2496" s="29">
        <v>1</v>
      </c>
    </row>
    <row r="2497" spans="1:7" x14ac:dyDescent="0.3">
      <c r="A2497" s="18" t="s">
        <v>3017</v>
      </c>
      <c r="B2497" s="29"/>
      <c r="C2497" s="29"/>
      <c r="D2497" s="29">
        <v>157.44</v>
      </c>
      <c r="E2497" s="29">
        <v>1</v>
      </c>
      <c r="F2497" s="29">
        <v>157.44</v>
      </c>
      <c r="G2497" s="29">
        <v>1</v>
      </c>
    </row>
    <row r="2498" spans="1:7" x14ac:dyDescent="0.3">
      <c r="A2498" s="18" t="s">
        <v>3035</v>
      </c>
      <c r="B2498" s="29"/>
      <c r="C2498" s="29"/>
      <c r="D2498" s="29">
        <v>157.44</v>
      </c>
      <c r="E2498" s="29">
        <v>1</v>
      </c>
      <c r="F2498" s="29">
        <v>157.44</v>
      </c>
      <c r="G2498" s="29">
        <v>1</v>
      </c>
    </row>
    <row r="2499" spans="1:7" x14ac:dyDescent="0.3">
      <c r="A2499" s="18" t="s">
        <v>2977</v>
      </c>
      <c r="B2499" s="29"/>
      <c r="C2499" s="29"/>
      <c r="D2499" s="29">
        <v>157.44</v>
      </c>
      <c r="E2499" s="29">
        <v>1</v>
      </c>
      <c r="F2499" s="29">
        <v>157.44</v>
      </c>
      <c r="G2499" s="29">
        <v>1</v>
      </c>
    </row>
    <row r="2500" spans="1:7" x14ac:dyDescent="0.3">
      <c r="A2500" s="18" t="s">
        <v>2995</v>
      </c>
      <c r="B2500" s="29"/>
      <c r="C2500" s="29"/>
      <c r="D2500" s="29">
        <v>157.44</v>
      </c>
      <c r="E2500" s="29">
        <v>1</v>
      </c>
      <c r="F2500" s="29">
        <v>157.44</v>
      </c>
      <c r="G2500" s="29">
        <v>1</v>
      </c>
    </row>
    <row r="2501" spans="1:7" x14ac:dyDescent="0.3">
      <c r="A2501" s="18" t="s">
        <v>1618</v>
      </c>
      <c r="B2501" s="29">
        <v>157.44</v>
      </c>
      <c r="C2501" s="29">
        <v>1</v>
      </c>
      <c r="D2501" s="29"/>
      <c r="E2501" s="29"/>
      <c r="F2501" s="29">
        <v>157.44</v>
      </c>
      <c r="G2501" s="29">
        <v>1</v>
      </c>
    </row>
    <row r="2502" spans="1:7" x14ac:dyDescent="0.3">
      <c r="A2502" s="18" t="s">
        <v>1158</v>
      </c>
      <c r="B2502" s="29">
        <v>157.44</v>
      </c>
      <c r="C2502" s="29">
        <v>1</v>
      </c>
      <c r="D2502" s="29"/>
      <c r="E2502" s="29"/>
      <c r="F2502" s="29">
        <v>157.44</v>
      </c>
      <c r="G2502" s="29">
        <v>1</v>
      </c>
    </row>
    <row r="2503" spans="1:7" x14ac:dyDescent="0.3">
      <c r="A2503" s="18" t="s">
        <v>1632</v>
      </c>
      <c r="B2503" s="29">
        <v>157.44</v>
      </c>
      <c r="C2503" s="29">
        <v>1</v>
      </c>
      <c r="D2503" s="29"/>
      <c r="E2503" s="29"/>
      <c r="F2503" s="29">
        <v>157.44</v>
      </c>
      <c r="G2503" s="29">
        <v>1</v>
      </c>
    </row>
    <row r="2504" spans="1:7" x14ac:dyDescent="0.3">
      <c r="A2504" s="18" t="s">
        <v>1041</v>
      </c>
      <c r="B2504" s="29">
        <v>157.44</v>
      </c>
      <c r="C2504" s="29">
        <v>1</v>
      </c>
      <c r="D2504" s="29"/>
      <c r="E2504" s="29"/>
      <c r="F2504" s="29">
        <v>157.44</v>
      </c>
      <c r="G2504" s="29">
        <v>1</v>
      </c>
    </row>
    <row r="2505" spans="1:7" x14ac:dyDescent="0.3">
      <c r="A2505" s="18" t="s">
        <v>1288</v>
      </c>
      <c r="B2505" s="29">
        <v>157.44</v>
      </c>
      <c r="C2505" s="29">
        <v>1</v>
      </c>
      <c r="D2505" s="29"/>
      <c r="E2505" s="29"/>
      <c r="F2505" s="29">
        <v>157.44</v>
      </c>
      <c r="G2505" s="29">
        <v>1</v>
      </c>
    </row>
    <row r="2506" spans="1:7" x14ac:dyDescent="0.3">
      <c r="A2506" s="18" t="s">
        <v>2799</v>
      </c>
      <c r="B2506" s="29"/>
      <c r="C2506" s="29"/>
      <c r="D2506" s="29">
        <v>157.44</v>
      </c>
      <c r="E2506" s="29">
        <v>1</v>
      </c>
      <c r="F2506" s="29">
        <v>157.44</v>
      </c>
      <c r="G2506" s="29">
        <v>1</v>
      </c>
    </row>
    <row r="2507" spans="1:7" x14ac:dyDescent="0.3">
      <c r="A2507" s="18" t="s">
        <v>3501</v>
      </c>
      <c r="B2507" s="29"/>
      <c r="C2507" s="29"/>
      <c r="D2507" s="29">
        <v>157.44</v>
      </c>
      <c r="E2507" s="29">
        <v>1</v>
      </c>
      <c r="F2507" s="29">
        <v>157.44</v>
      </c>
      <c r="G2507" s="29">
        <v>1</v>
      </c>
    </row>
    <row r="2508" spans="1:7" x14ac:dyDescent="0.3">
      <c r="A2508" s="18" t="s">
        <v>3489</v>
      </c>
      <c r="B2508" s="29"/>
      <c r="C2508" s="29"/>
      <c r="D2508" s="29">
        <v>157.44</v>
      </c>
      <c r="E2508" s="29">
        <v>1</v>
      </c>
      <c r="F2508" s="29">
        <v>157.44</v>
      </c>
      <c r="G2508" s="29">
        <v>1</v>
      </c>
    </row>
    <row r="2509" spans="1:7" x14ac:dyDescent="0.3">
      <c r="A2509" s="18" t="s">
        <v>3491</v>
      </c>
      <c r="B2509" s="29"/>
      <c r="C2509" s="29"/>
      <c r="D2509" s="29">
        <v>157.44</v>
      </c>
      <c r="E2509" s="29">
        <v>1</v>
      </c>
      <c r="F2509" s="29">
        <v>157.44</v>
      </c>
      <c r="G2509" s="29">
        <v>1</v>
      </c>
    </row>
    <row r="2510" spans="1:7" x14ac:dyDescent="0.3">
      <c r="A2510" s="18" t="s">
        <v>1172</v>
      </c>
      <c r="B2510" s="29">
        <v>157.44</v>
      </c>
      <c r="C2510" s="29">
        <v>1</v>
      </c>
      <c r="D2510" s="29"/>
      <c r="E2510" s="29"/>
      <c r="F2510" s="29">
        <v>157.44</v>
      </c>
      <c r="G2510" s="29">
        <v>1</v>
      </c>
    </row>
    <row r="2511" spans="1:7" x14ac:dyDescent="0.3">
      <c r="A2511" s="18" t="s">
        <v>2779</v>
      </c>
      <c r="B2511" s="29"/>
      <c r="C2511" s="29"/>
      <c r="D2511" s="29">
        <v>157.44</v>
      </c>
      <c r="E2511" s="29">
        <v>1</v>
      </c>
      <c r="F2511" s="29">
        <v>157.44</v>
      </c>
      <c r="G2511" s="29">
        <v>1</v>
      </c>
    </row>
    <row r="2512" spans="1:7" x14ac:dyDescent="0.3">
      <c r="A2512" s="18" t="s">
        <v>1720</v>
      </c>
      <c r="B2512" s="29">
        <v>157.44</v>
      </c>
      <c r="C2512" s="29">
        <v>1</v>
      </c>
      <c r="D2512" s="29"/>
      <c r="E2512" s="29"/>
      <c r="F2512" s="29">
        <v>157.44</v>
      </c>
      <c r="G2512" s="29">
        <v>1</v>
      </c>
    </row>
    <row r="2513" spans="1:7" x14ac:dyDescent="0.3">
      <c r="A2513" s="18" t="s">
        <v>2761</v>
      </c>
      <c r="B2513" s="29"/>
      <c r="C2513" s="29"/>
      <c r="D2513" s="29">
        <v>157.44</v>
      </c>
      <c r="E2513" s="29">
        <v>1</v>
      </c>
      <c r="F2513" s="29">
        <v>157.44</v>
      </c>
      <c r="G2513" s="29">
        <v>1</v>
      </c>
    </row>
    <row r="2514" spans="1:7" x14ac:dyDescent="0.3">
      <c r="A2514" s="18" t="s">
        <v>1782</v>
      </c>
      <c r="B2514" s="29">
        <v>157.44</v>
      </c>
      <c r="C2514" s="29">
        <v>1</v>
      </c>
      <c r="D2514" s="29"/>
      <c r="E2514" s="29"/>
      <c r="F2514" s="29">
        <v>157.44</v>
      </c>
      <c r="G2514" s="29">
        <v>1</v>
      </c>
    </row>
    <row r="2515" spans="1:7" x14ac:dyDescent="0.3">
      <c r="A2515" s="18" t="s">
        <v>3275</v>
      </c>
      <c r="B2515" s="29"/>
      <c r="C2515" s="29"/>
      <c r="D2515" s="29">
        <v>157.44</v>
      </c>
      <c r="E2515" s="29">
        <v>1</v>
      </c>
      <c r="F2515" s="29">
        <v>157.44</v>
      </c>
      <c r="G2515" s="29">
        <v>1</v>
      </c>
    </row>
    <row r="2516" spans="1:7" x14ac:dyDescent="0.3">
      <c r="A2516" s="18" t="s">
        <v>1770</v>
      </c>
      <c r="B2516" s="29">
        <v>157.44</v>
      </c>
      <c r="C2516" s="29">
        <v>1</v>
      </c>
      <c r="D2516" s="29"/>
      <c r="E2516" s="29"/>
      <c r="F2516" s="29">
        <v>157.44</v>
      </c>
      <c r="G2516" s="29">
        <v>1</v>
      </c>
    </row>
    <row r="2517" spans="1:7" x14ac:dyDescent="0.3">
      <c r="A2517" s="18" t="s">
        <v>3427</v>
      </c>
      <c r="B2517" s="29"/>
      <c r="C2517" s="29"/>
      <c r="D2517" s="29">
        <v>157.44</v>
      </c>
      <c r="E2517" s="29">
        <v>1</v>
      </c>
      <c r="F2517" s="29">
        <v>157.44</v>
      </c>
      <c r="G2517" s="29">
        <v>1</v>
      </c>
    </row>
    <row r="2518" spans="1:7" x14ac:dyDescent="0.3">
      <c r="A2518" s="18" t="s">
        <v>3303</v>
      </c>
      <c r="B2518" s="29"/>
      <c r="C2518" s="29"/>
      <c r="D2518" s="29">
        <v>157.44</v>
      </c>
      <c r="E2518" s="29">
        <v>1</v>
      </c>
      <c r="F2518" s="29">
        <v>157.44</v>
      </c>
      <c r="G2518" s="29">
        <v>1</v>
      </c>
    </row>
    <row r="2519" spans="1:7" x14ac:dyDescent="0.3">
      <c r="A2519" s="18" t="s">
        <v>3273</v>
      </c>
      <c r="B2519" s="29"/>
      <c r="C2519" s="29"/>
      <c r="D2519" s="29">
        <v>157.44</v>
      </c>
      <c r="E2519" s="29">
        <v>1</v>
      </c>
      <c r="F2519" s="29">
        <v>157.44</v>
      </c>
      <c r="G2519" s="29">
        <v>1</v>
      </c>
    </row>
    <row r="2520" spans="1:7" x14ac:dyDescent="0.3">
      <c r="A2520" s="18" t="s">
        <v>2376</v>
      </c>
      <c r="B2520" s="29"/>
      <c r="C2520" s="29"/>
      <c r="D2520" s="29">
        <v>157.44</v>
      </c>
      <c r="E2520" s="29">
        <v>1</v>
      </c>
      <c r="F2520" s="29">
        <v>157.44</v>
      </c>
      <c r="G2520" s="29">
        <v>1</v>
      </c>
    </row>
    <row r="2521" spans="1:7" x14ac:dyDescent="0.3">
      <c r="A2521" s="18" t="s">
        <v>2396</v>
      </c>
      <c r="B2521" s="29"/>
      <c r="C2521" s="29"/>
      <c r="D2521" s="29">
        <v>157.44</v>
      </c>
      <c r="E2521" s="29">
        <v>1</v>
      </c>
      <c r="F2521" s="29">
        <v>157.44</v>
      </c>
      <c r="G2521" s="29">
        <v>1</v>
      </c>
    </row>
    <row r="2522" spans="1:7" x14ac:dyDescent="0.3">
      <c r="A2522" s="18" t="s">
        <v>1588</v>
      </c>
      <c r="B2522" s="29">
        <v>157.44</v>
      </c>
      <c r="C2522" s="29">
        <v>1</v>
      </c>
      <c r="D2522" s="29"/>
      <c r="E2522" s="29"/>
      <c r="F2522" s="29">
        <v>157.44</v>
      </c>
      <c r="G2522" s="29">
        <v>1</v>
      </c>
    </row>
    <row r="2523" spans="1:7" x14ac:dyDescent="0.3">
      <c r="A2523" s="18" t="s">
        <v>1606</v>
      </c>
      <c r="B2523" s="29">
        <v>157.44</v>
      </c>
      <c r="C2523" s="29">
        <v>1</v>
      </c>
      <c r="D2523" s="29"/>
      <c r="E2523" s="29"/>
      <c r="F2523" s="29">
        <v>157.44</v>
      </c>
      <c r="G2523" s="29">
        <v>1</v>
      </c>
    </row>
    <row r="2524" spans="1:7" x14ac:dyDescent="0.3">
      <c r="A2524" s="18" t="s">
        <v>2412</v>
      </c>
      <c r="B2524" s="29"/>
      <c r="C2524" s="29"/>
      <c r="D2524" s="29">
        <v>157.44</v>
      </c>
      <c r="E2524" s="29">
        <v>1</v>
      </c>
      <c r="F2524" s="29">
        <v>157.44</v>
      </c>
      <c r="G2524" s="29">
        <v>1</v>
      </c>
    </row>
    <row r="2525" spans="1:7" x14ac:dyDescent="0.3">
      <c r="A2525" s="18" t="s">
        <v>2394</v>
      </c>
      <c r="B2525" s="29"/>
      <c r="C2525" s="29"/>
      <c r="D2525" s="29">
        <v>157.44</v>
      </c>
      <c r="E2525" s="29">
        <v>1</v>
      </c>
      <c r="F2525" s="29">
        <v>157.44</v>
      </c>
      <c r="G2525" s="29">
        <v>1</v>
      </c>
    </row>
    <row r="2526" spans="1:7" x14ac:dyDescent="0.3">
      <c r="A2526" s="18" t="s">
        <v>5592</v>
      </c>
      <c r="B2526" s="29"/>
      <c r="C2526" s="29"/>
      <c r="D2526" s="29">
        <v>157.44</v>
      </c>
      <c r="E2526" s="29">
        <v>1</v>
      </c>
      <c r="F2526" s="29">
        <v>157.44</v>
      </c>
      <c r="G2526" s="29">
        <v>1</v>
      </c>
    </row>
    <row r="2527" spans="1:7" x14ac:dyDescent="0.3">
      <c r="A2527" s="18" t="s">
        <v>5130</v>
      </c>
      <c r="B2527" s="29"/>
      <c r="C2527" s="29"/>
      <c r="D2527" s="29">
        <v>157.44</v>
      </c>
      <c r="E2527" s="29">
        <v>1</v>
      </c>
      <c r="F2527" s="29">
        <v>157.44</v>
      </c>
      <c r="G2527" s="29">
        <v>1</v>
      </c>
    </row>
    <row r="2528" spans="1:7" x14ac:dyDescent="0.3">
      <c r="A2528" s="18" t="s">
        <v>801</v>
      </c>
      <c r="B2528" s="29">
        <v>156.5</v>
      </c>
      <c r="C2528" s="29">
        <v>1</v>
      </c>
      <c r="D2528" s="29"/>
      <c r="E2528" s="29"/>
      <c r="F2528" s="29">
        <v>156.5</v>
      </c>
      <c r="G2528" s="29">
        <v>1</v>
      </c>
    </row>
    <row r="2529" spans="1:7" x14ac:dyDescent="0.3">
      <c r="A2529" s="18" t="s">
        <v>837</v>
      </c>
      <c r="B2529" s="29">
        <v>156.5</v>
      </c>
      <c r="C2529" s="29">
        <v>1</v>
      </c>
      <c r="D2529" s="29"/>
      <c r="E2529" s="29"/>
      <c r="F2529" s="29">
        <v>156.5</v>
      </c>
      <c r="G2529" s="29">
        <v>1</v>
      </c>
    </row>
    <row r="2530" spans="1:7" x14ac:dyDescent="0.3">
      <c r="A2530" s="18" t="s">
        <v>6885</v>
      </c>
      <c r="B2530" s="29">
        <v>156.5</v>
      </c>
      <c r="C2530" s="29">
        <v>1</v>
      </c>
      <c r="D2530" s="29"/>
      <c r="E2530" s="29"/>
      <c r="F2530" s="29">
        <v>156.5</v>
      </c>
      <c r="G2530" s="29">
        <v>1</v>
      </c>
    </row>
    <row r="2531" spans="1:7" x14ac:dyDescent="0.3">
      <c r="A2531" s="18" t="s">
        <v>6903</v>
      </c>
      <c r="B2531" s="29">
        <v>156.5</v>
      </c>
      <c r="C2531" s="29">
        <v>1</v>
      </c>
      <c r="D2531" s="29"/>
      <c r="E2531" s="29"/>
      <c r="F2531" s="29">
        <v>156.5</v>
      </c>
      <c r="G2531" s="29">
        <v>1</v>
      </c>
    </row>
    <row r="2532" spans="1:7" x14ac:dyDescent="0.3">
      <c r="A2532" s="18" t="s">
        <v>6769</v>
      </c>
      <c r="B2532" s="29">
        <v>156.5</v>
      </c>
      <c r="C2532" s="29">
        <v>1</v>
      </c>
      <c r="D2532" s="29"/>
      <c r="E2532" s="29"/>
      <c r="F2532" s="29">
        <v>156.5</v>
      </c>
      <c r="G2532" s="29">
        <v>1</v>
      </c>
    </row>
    <row r="2533" spans="1:7" x14ac:dyDescent="0.3">
      <c r="A2533" s="18" t="s">
        <v>6751</v>
      </c>
      <c r="B2533" s="29">
        <v>156.5</v>
      </c>
      <c r="C2533" s="29">
        <v>1</v>
      </c>
      <c r="D2533" s="29"/>
      <c r="E2533" s="29"/>
      <c r="F2533" s="29">
        <v>156.5</v>
      </c>
      <c r="G2533" s="29">
        <v>1</v>
      </c>
    </row>
    <row r="2534" spans="1:7" x14ac:dyDescent="0.3">
      <c r="A2534" s="18" t="s">
        <v>6915</v>
      </c>
      <c r="B2534" s="29">
        <v>156.5</v>
      </c>
      <c r="C2534" s="29">
        <v>1</v>
      </c>
      <c r="D2534" s="29"/>
      <c r="E2534" s="29"/>
      <c r="F2534" s="29">
        <v>156.5</v>
      </c>
      <c r="G2534" s="29">
        <v>1</v>
      </c>
    </row>
    <row r="2535" spans="1:7" x14ac:dyDescent="0.3">
      <c r="A2535" s="18" t="s">
        <v>6796</v>
      </c>
      <c r="B2535" s="29">
        <v>156.5</v>
      </c>
      <c r="C2535" s="29">
        <v>1</v>
      </c>
      <c r="D2535" s="29"/>
      <c r="E2535" s="29"/>
      <c r="F2535" s="29">
        <v>156.5</v>
      </c>
      <c r="G2535" s="29">
        <v>1</v>
      </c>
    </row>
    <row r="2536" spans="1:7" x14ac:dyDescent="0.3">
      <c r="A2536" s="18" t="s">
        <v>925</v>
      </c>
      <c r="B2536" s="29">
        <v>156.5</v>
      </c>
      <c r="C2536" s="29">
        <v>1</v>
      </c>
      <c r="D2536" s="29"/>
      <c r="E2536" s="29"/>
      <c r="F2536" s="29">
        <v>156.5</v>
      </c>
      <c r="G2536" s="29">
        <v>1</v>
      </c>
    </row>
    <row r="2537" spans="1:7" x14ac:dyDescent="0.3">
      <c r="A2537" s="18" t="s">
        <v>945</v>
      </c>
      <c r="B2537" s="29">
        <v>156.5</v>
      </c>
      <c r="C2537" s="29">
        <v>1</v>
      </c>
      <c r="D2537" s="29"/>
      <c r="E2537" s="29"/>
      <c r="F2537" s="29">
        <v>156.5</v>
      </c>
      <c r="G2537" s="29">
        <v>1</v>
      </c>
    </row>
    <row r="2538" spans="1:7" x14ac:dyDescent="0.3">
      <c r="A2538" s="18" t="s">
        <v>943</v>
      </c>
      <c r="B2538" s="29">
        <v>156.5</v>
      </c>
      <c r="C2538" s="29">
        <v>1</v>
      </c>
      <c r="D2538" s="29"/>
      <c r="E2538" s="29"/>
      <c r="F2538" s="29">
        <v>156.5</v>
      </c>
      <c r="G2538" s="29">
        <v>1</v>
      </c>
    </row>
    <row r="2539" spans="1:7" x14ac:dyDescent="0.3">
      <c r="A2539" s="18" t="s">
        <v>476</v>
      </c>
      <c r="B2539" s="29">
        <v>156.5</v>
      </c>
      <c r="C2539" s="29">
        <v>1</v>
      </c>
      <c r="D2539" s="29"/>
      <c r="E2539" s="29"/>
      <c r="F2539" s="29">
        <v>156.5</v>
      </c>
      <c r="G2539" s="29">
        <v>1</v>
      </c>
    </row>
    <row r="2540" spans="1:7" x14ac:dyDescent="0.3">
      <c r="A2540" s="18" t="s">
        <v>443</v>
      </c>
      <c r="B2540" s="29">
        <v>156.5</v>
      </c>
      <c r="C2540" s="29">
        <v>1</v>
      </c>
      <c r="D2540" s="29"/>
      <c r="E2540" s="29"/>
      <c r="F2540" s="29">
        <v>156.5</v>
      </c>
      <c r="G2540" s="29">
        <v>1</v>
      </c>
    </row>
    <row r="2541" spans="1:7" x14ac:dyDescent="0.3">
      <c r="A2541" s="18" t="s">
        <v>381</v>
      </c>
      <c r="B2541" s="29"/>
      <c r="C2541" s="29"/>
      <c r="D2541" s="29">
        <v>156.5</v>
      </c>
      <c r="E2541" s="29">
        <v>1</v>
      </c>
      <c r="F2541" s="29">
        <v>156.5</v>
      </c>
      <c r="G2541" s="29">
        <v>1</v>
      </c>
    </row>
    <row r="2542" spans="1:7" x14ac:dyDescent="0.3">
      <c r="A2542" s="18" t="s">
        <v>398</v>
      </c>
      <c r="B2542" s="29"/>
      <c r="C2542" s="29"/>
      <c r="D2542" s="29">
        <v>156.5</v>
      </c>
      <c r="E2542" s="29">
        <v>1</v>
      </c>
      <c r="F2542" s="29">
        <v>156.5</v>
      </c>
      <c r="G2542" s="29">
        <v>1</v>
      </c>
    </row>
    <row r="2543" spans="1:7" x14ac:dyDescent="0.3">
      <c r="A2543" s="18" t="s">
        <v>425</v>
      </c>
      <c r="B2543" s="29"/>
      <c r="C2543" s="29"/>
      <c r="D2543" s="29">
        <v>156.5</v>
      </c>
      <c r="E2543" s="29">
        <v>1</v>
      </c>
      <c r="F2543" s="29">
        <v>156.5</v>
      </c>
      <c r="G2543" s="29">
        <v>1</v>
      </c>
    </row>
    <row r="2544" spans="1:7" x14ac:dyDescent="0.3">
      <c r="A2544" s="18" t="s">
        <v>377</v>
      </c>
      <c r="B2544" s="29"/>
      <c r="C2544" s="29"/>
      <c r="D2544" s="29">
        <v>156.5</v>
      </c>
      <c r="E2544" s="29">
        <v>1</v>
      </c>
      <c r="F2544" s="29">
        <v>156.5</v>
      </c>
      <c r="G2544" s="29">
        <v>1</v>
      </c>
    </row>
    <row r="2545" spans="1:7" x14ac:dyDescent="0.3">
      <c r="A2545" s="18" t="s">
        <v>6905</v>
      </c>
      <c r="B2545" s="29">
        <v>155.33000000000004</v>
      </c>
      <c r="C2545" s="29">
        <v>1</v>
      </c>
      <c r="D2545" s="29"/>
      <c r="E2545" s="29"/>
      <c r="F2545" s="29">
        <v>155.33000000000004</v>
      </c>
      <c r="G2545" s="29">
        <v>1</v>
      </c>
    </row>
    <row r="2546" spans="1:7" x14ac:dyDescent="0.3">
      <c r="A2546" s="18" t="s">
        <v>356</v>
      </c>
      <c r="B2546" s="29"/>
      <c r="C2546" s="29"/>
      <c r="D2546" s="29">
        <v>155.33000000000004</v>
      </c>
      <c r="E2546" s="29">
        <v>1</v>
      </c>
      <c r="F2546" s="29">
        <v>155.33000000000004</v>
      </c>
      <c r="G2546" s="29">
        <v>1</v>
      </c>
    </row>
    <row r="2547" spans="1:7" x14ac:dyDescent="0.3">
      <c r="A2547" s="18" t="s">
        <v>1224</v>
      </c>
      <c r="B2547" s="29">
        <v>155.33000000000004</v>
      </c>
      <c r="C2547" s="29">
        <v>1</v>
      </c>
      <c r="D2547" s="29"/>
      <c r="E2547" s="29"/>
      <c r="F2547" s="29">
        <v>155.33000000000004</v>
      </c>
      <c r="G2547" s="29">
        <v>1</v>
      </c>
    </row>
    <row r="2548" spans="1:7" x14ac:dyDescent="0.3">
      <c r="A2548" s="18" t="s">
        <v>4709</v>
      </c>
      <c r="B2548" s="29"/>
      <c r="C2548" s="29"/>
      <c r="D2548" s="29">
        <v>153.39999999999998</v>
      </c>
      <c r="E2548" s="29">
        <v>1</v>
      </c>
      <c r="F2548" s="29">
        <v>153.39999999999998</v>
      </c>
      <c r="G2548" s="29">
        <v>1</v>
      </c>
    </row>
    <row r="2549" spans="1:7" x14ac:dyDescent="0.3">
      <c r="A2549" s="18" t="s">
        <v>6454</v>
      </c>
      <c r="B2549" s="29">
        <v>152.9</v>
      </c>
      <c r="C2549" s="29">
        <v>1</v>
      </c>
      <c r="D2549" s="29"/>
      <c r="E2549" s="29"/>
      <c r="F2549" s="29">
        <v>152.9</v>
      </c>
      <c r="G2549" s="29">
        <v>1</v>
      </c>
    </row>
    <row r="2550" spans="1:7" x14ac:dyDescent="0.3">
      <c r="A2550" s="18" t="s">
        <v>6463</v>
      </c>
      <c r="B2550" s="29">
        <v>150.52000000000001</v>
      </c>
      <c r="C2550" s="29">
        <v>1</v>
      </c>
      <c r="D2550" s="29"/>
      <c r="E2550" s="29"/>
      <c r="F2550" s="29">
        <v>150.52000000000001</v>
      </c>
      <c r="G2550" s="29">
        <v>1</v>
      </c>
    </row>
    <row r="2551" spans="1:7" x14ac:dyDescent="0.3">
      <c r="A2551" s="18" t="s">
        <v>6268</v>
      </c>
      <c r="B2551" s="29"/>
      <c r="C2551" s="29"/>
      <c r="D2551" s="29">
        <v>150.44999999999999</v>
      </c>
      <c r="E2551" s="29">
        <v>1</v>
      </c>
      <c r="F2551" s="29">
        <v>150.44999999999999</v>
      </c>
      <c r="G2551" s="29">
        <v>1</v>
      </c>
    </row>
    <row r="2552" spans="1:7" x14ac:dyDescent="0.3">
      <c r="A2552" s="18" t="s">
        <v>4967</v>
      </c>
      <c r="B2552" s="29"/>
      <c r="C2552" s="29"/>
      <c r="D2552" s="29">
        <v>150.44999999999999</v>
      </c>
      <c r="E2552" s="29">
        <v>1</v>
      </c>
      <c r="F2552" s="29">
        <v>150.44999999999999</v>
      </c>
      <c r="G2552" s="29">
        <v>1</v>
      </c>
    </row>
    <row r="2553" spans="1:7" x14ac:dyDescent="0.3">
      <c r="A2553" s="18" t="s">
        <v>4613</v>
      </c>
      <c r="B2553" s="29"/>
      <c r="C2553" s="29"/>
      <c r="D2553" s="29">
        <v>150.44999999999999</v>
      </c>
      <c r="E2553" s="29">
        <v>1</v>
      </c>
      <c r="F2553" s="29">
        <v>150.44999999999999</v>
      </c>
      <c r="G2553" s="29">
        <v>1</v>
      </c>
    </row>
    <row r="2554" spans="1:7" x14ac:dyDescent="0.3">
      <c r="A2554" s="18" t="s">
        <v>4629</v>
      </c>
      <c r="B2554" s="29"/>
      <c r="C2554" s="29"/>
      <c r="D2554" s="29">
        <v>150.44999999999999</v>
      </c>
      <c r="E2554" s="29">
        <v>1</v>
      </c>
      <c r="F2554" s="29">
        <v>150.44999999999999</v>
      </c>
      <c r="G2554" s="29">
        <v>1</v>
      </c>
    </row>
    <row r="2555" spans="1:7" x14ac:dyDescent="0.3">
      <c r="A2555" s="18" t="s">
        <v>4969</v>
      </c>
      <c r="B2555" s="29"/>
      <c r="C2555" s="29"/>
      <c r="D2555" s="29">
        <v>150.44999999999999</v>
      </c>
      <c r="E2555" s="29">
        <v>1</v>
      </c>
      <c r="F2555" s="29">
        <v>150.44999999999999</v>
      </c>
      <c r="G2555" s="29">
        <v>1</v>
      </c>
    </row>
    <row r="2556" spans="1:7" x14ac:dyDescent="0.3">
      <c r="A2556" s="18" t="s">
        <v>6260</v>
      </c>
      <c r="B2556" s="29"/>
      <c r="C2556" s="29"/>
      <c r="D2556" s="29">
        <v>150.44999999999999</v>
      </c>
      <c r="E2556" s="29">
        <v>1</v>
      </c>
      <c r="F2556" s="29">
        <v>150.44999999999999</v>
      </c>
      <c r="G2556" s="29">
        <v>1</v>
      </c>
    </row>
    <row r="2557" spans="1:7" x14ac:dyDescent="0.3">
      <c r="A2557" s="18" t="s">
        <v>4985</v>
      </c>
      <c r="B2557" s="29"/>
      <c r="C2557" s="29"/>
      <c r="D2557" s="29">
        <v>150.44999999999999</v>
      </c>
      <c r="E2557" s="29">
        <v>1</v>
      </c>
      <c r="F2557" s="29">
        <v>150.44999999999999</v>
      </c>
      <c r="G2557" s="29">
        <v>1</v>
      </c>
    </row>
    <row r="2558" spans="1:7" x14ac:dyDescent="0.3">
      <c r="A2558" s="18" t="s">
        <v>4965</v>
      </c>
      <c r="B2558" s="29"/>
      <c r="C2558" s="29"/>
      <c r="D2558" s="29">
        <v>150.44999999999999</v>
      </c>
      <c r="E2558" s="29">
        <v>1</v>
      </c>
      <c r="F2558" s="29">
        <v>150.44999999999999</v>
      </c>
      <c r="G2558" s="29">
        <v>1</v>
      </c>
    </row>
    <row r="2559" spans="1:7" x14ac:dyDescent="0.3">
      <c r="A2559" s="18" t="s">
        <v>4505</v>
      </c>
      <c r="B2559" s="29"/>
      <c r="C2559" s="29"/>
      <c r="D2559" s="29">
        <v>150.44999999999999</v>
      </c>
      <c r="E2559" s="29">
        <v>1</v>
      </c>
      <c r="F2559" s="29">
        <v>150.44999999999999</v>
      </c>
      <c r="G2559" s="29">
        <v>1</v>
      </c>
    </row>
    <row r="2560" spans="1:7" x14ac:dyDescent="0.3">
      <c r="A2560" s="18" t="s">
        <v>4553</v>
      </c>
      <c r="B2560" s="29"/>
      <c r="C2560" s="29"/>
      <c r="D2560" s="29">
        <v>150.44999999999999</v>
      </c>
      <c r="E2560" s="29">
        <v>1</v>
      </c>
      <c r="F2560" s="29">
        <v>150.44999999999999</v>
      </c>
      <c r="G2560" s="29">
        <v>1</v>
      </c>
    </row>
    <row r="2561" spans="1:7" x14ac:dyDescent="0.3">
      <c r="A2561" s="18" t="s">
        <v>6194</v>
      </c>
      <c r="B2561" s="29"/>
      <c r="C2561" s="29"/>
      <c r="D2561" s="29">
        <v>150.44999999999999</v>
      </c>
      <c r="E2561" s="29">
        <v>1</v>
      </c>
      <c r="F2561" s="29">
        <v>150.44999999999999</v>
      </c>
      <c r="G2561" s="29">
        <v>1</v>
      </c>
    </row>
    <row r="2562" spans="1:7" x14ac:dyDescent="0.3">
      <c r="A2562" s="18" t="s">
        <v>6322</v>
      </c>
      <c r="B2562" s="29"/>
      <c r="C2562" s="29"/>
      <c r="D2562" s="29">
        <v>150.44999999999999</v>
      </c>
      <c r="E2562" s="29">
        <v>1</v>
      </c>
      <c r="F2562" s="29">
        <v>150.44999999999999</v>
      </c>
      <c r="G2562" s="29">
        <v>1</v>
      </c>
    </row>
    <row r="2563" spans="1:7" x14ac:dyDescent="0.3">
      <c r="A2563" s="18" t="s">
        <v>4487</v>
      </c>
      <c r="B2563" s="29"/>
      <c r="C2563" s="29"/>
      <c r="D2563" s="29">
        <v>150.44999999999999</v>
      </c>
      <c r="E2563" s="29">
        <v>1</v>
      </c>
      <c r="F2563" s="29">
        <v>150.44999999999999</v>
      </c>
      <c r="G2563" s="29">
        <v>1</v>
      </c>
    </row>
    <row r="2564" spans="1:7" x14ac:dyDescent="0.3">
      <c r="A2564" s="18" t="s">
        <v>6272</v>
      </c>
      <c r="B2564" s="29"/>
      <c r="C2564" s="29"/>
      <c r="D2564" s="29">
        <v>150.44999999999999</v>
      </c>
      <c r="E2564" s="29">
        <v>1</v>
      </c>
      <c r="F2564" s="29">
        <v>150.44999999999999</v>
      </c>
      <c r="G2564" s="29">
        <v>1</v>
      </c>
    </row>
    <row r="2565" spans="1:7" x14ac:dyDescent="0.3">
      <c r="A2565" s="18" t="s">
        <v>6362</v>
      </c>
      <c r="B2565" s="29"/>
      <c r="C2565" s="29"/>
      <c r="D2565" s="29">
        <v>150.44999999999999</v>
      </c>
      <c r="E2565" s="29">
        <v>1</v>
      </c>
      <c r="F2565" s="29">
        <v>150.44999999999999</v>
      </c>
      <c r="G2565" s="29">
        <v>1</v>
      </c>
    </row>
    <row r="2566" spans="1:7" x14ac:dyDescent="0.3">
      <c r="A2566" s="18" t="s">
        <v>6348</v>
      </c>
      <c r="B2566" s="29"/>
      <c r="C2566" s="29"/>
      <c r="D2566" s="29">
        <v>150.44999999999999</v>
      </c>
      <c r="E2566" s="29">
        <v>1</v>
      </c>
      <c r="F2566" s="29">
        <v>150.44999999999999</v>
      </c>
      <c r="G2566" s="29">
        <v>1</v>
      </c>
    </row>
    <row r="2567" spans="1:7" x14ac:dyDescent="0.3">
      <c r="A2567" s="18" t="s">
        <v>5721</v>
      </c>
      <c r="B2567" s="29"/>
      <c r="C2567" s="29"/>
      <c r="D2567" s="29">
        <v>150.44999999999999</v>
      </c>
      <c r="E2567" s="29">
        <v>1</v>
      </c>
      <c r="F2567" s="29">
        <v>150.44999999999999</v>
      </c>
      <c r="G2567" s="29">
        <v>1</v>
      </c>
    </row>
    <row r="2568" spans="1:7" x14ac:dyDescent="0.3">
      <c r="A2568" s="18" t="s">
        <v>5727</v>
      </c>
      <c r="B2568" s="29"/>
      <c r="C2568" s="29"/>
      <c r="D2568" s="29">
        <v>150.44999999999999</v>
      </c>
      <c r="E2568" s="29">
        <v>1</v>
      </c>
      <c r="F2568" s="29">
        <v>150.44999999999999</v>
      </c>
      <c r="G2568" s="29">
        <v>1</v>
      </c>
    </row>
    <row r="2569" spans="1:7" x14ac:dyDescent="0.3">
      <c r="A2569" s="18" t="s">
        <v>5707</v>
      </c>
      <c r="B2569" s="29"/>
      <c r="C2569" s="29"/>
      <c r="D2569" s="29">
        <v>150.44999999999999</v>
      </c>
      <c r="E2569" s="29">
        <v>1</v>
      </c>
      <c r="F2569" s="29">
        <v>150.44999999999999</v>
      </c>
      <c r="G2569" s="29">
        <v>1</v>
      </c>
    </row>
    <row r="2570" spans="1:7" x14ac:dyDescent="0.3">
      <c r="A2570" s="18" t="s">
        <v>5682</v>
      </c>
      <c r="B2570" s="29"/>
      <c r="C2570" s="29"/>
      <c r="D2570" s="29">
        <v>150.44999999999999</v>
      </c>
      <c r="E2570" s="29">
        <v>1</v>
      </c>
      <c r="F2570" s="29">
        <v>150.44999999999999</v>
      </c>
      <c r="G2570" s="29">
        <v>1</v>
      </c>
    </row>
    <row r="2571" spans="1:7" x14ac:dyDescent="0.3">
      <c r="A2571" s="18" t="s">
        <v>5635</v>
      </c>
      <c r="B2571" s="29"/>
      <c r="C2571" s="29"/>
      <c r="D2571" s="29">
        <v>150.44999999999999</v>
      </c>
      <c r="E2571" s="29">
        <v>1</v>
      </c>
      <c r="F2571" s="29">
        <v>150.44999999999999</v>
      </c>
      <c r="G2571" s="29">
        <v>1</v>
      </c>
    </row>
    <row r="2572" spans="1:7" x14ac:dyDescent="0.3">
      <c r="A2572" s="18" t="s">
        <v>5637</v>
      </c>
      <c r="B2572" s="29"/>
      <c r="C2572" s="29"/>
      <c r="D2572" s="29">
        <v>150.44999999999999</v>
      </c>
      <c r="E2572" s="29">
        <v>1</v>
      </c>
      <c r="F2572" s="29">
        <v>150.44999999999999</v>
      </c>
      <c r="G2572" s="29">
        <v>1</v>
      </c>
    </row>
    <row r="2573" spans="1:7" x14ac:dyDescent="0.3">
      <c r="A2573" s="18" t="s">
        <v>5652</v>
      </c>
      <c r="B2573" s="29"/>
      <c r="C2573" s="29"/>
      <c r="D2573" s="29">
        <v>150.44999999999999</v>
      </c>
      <c r="E2573" s="29">
        <v>1</v>
      </c>
      <c r="F2573" s="29">
        <v>150.44999999999999</v>
      </c>
      <c r="G2573" s="29">
        <v>1</v>
      </c>
    </row>
    <row r="2574" spans="1:7" x14ac:dyDescent="0.3">
      <c r="A2574" s="18" t="s">
        <v>5684</v>
      </c>
      <c r="B2574" s="29"/>
      <c r="C2574" s="29"/>
      <c r="D2574" s="29">
        <v>150.44999999999999</v>
      </c>
      <c r="E2574" s="29">
        <v>1</v>
      </c>
      <c r="F2574" s="29">
        <v>150.44999999999999</v>
      </c>
      <c r="G2574" s="29">
        <v>1</v>
      </c>
    </row>
    <row r="2575" spans="1:7" x14ac:dyDescent="0.3">
      <c r="A2575" s="18" t="s">
        <v>5709</v>
      </c>
      <c r="B2575" s="29"/>
      <c r="C2575" s="29"/>
      <c r="D2575" s="29">
        <v>150.44999999999999</v>
      </c>
      <c r="E2575" s="29">
        <v>1</v>
      </c>
      <c r="F2575" s="29">
        <v>150.44999999999999</v>
      </c>
      <c r="G2575" s="29">
        <v>1</v>
      </c>
    </row>
    <row r="2576" spans="1:7" x14ac:dyDescent="0.3">
      <c r="A2576" s="18" t="s">
        <v>803</v>
      </c>
      <c r="B2576" s="29">
        <v>149.76000000000002</v>
      </c>
      <c r="C2576" s="29">
        <v>1</v>
      </c>
      <c r="D2576" s="29"/>
      <c r="E2576" s="29"/>
      <c r="F2576" s="29">
        <v>149.76000000000002</v>
      </c>
      <c r="G2576" s="29">
        <v>1</v>
      </c>
    </row>
    <row r="2577" spans="1:7" x14ac:dyDescent="0.3">
      <c r="A2577" s="18" t="s">
        <v>6628</v>
      </c>
      <c r="B2577" s="29">
        <v>149.76000000000002</v>
      </c>
      <c r="C2577" s="29">
        <v>1</v>
      </c>
      <c r="D2577" s="29"/>
      <c r="E2577" s="29"/>
      <c r="F2577" s="29">
        <v>149.76000000000002</v>
      </c>
      <c r="G2577" s="29">
        <v>1</v>
      </c>
    </row>
    <row r="2578" spans="1:7" x14ac:dyDescent="0.3">
      <c r="A2578" s="18" t="s">
        <v>502</v>
      </c>
      <c r="B2578" s="29">
        <v>148.80000000000001</v>
      </c>
      <c r="C2578" s="29">
        <v>1</v>
      </c>
      <c r="D2578" s="29"/>
      <c r="E2578" s="29"/>
      <c r="F2578" s="29">
        <v>148.80000000000001</v>
      </c>
      <c r="G2578" s="29">
        <v>1</v>
      </c>
    </row>
    <row r="2579" spans="1:7" x14ac:dyDescent="0.3">
      <c r="A2579" s="18" t="s">
        <v>815</v>
      </c>
      <c r="B2579" s="29">
        <v>148.80000000000001</v>
      </c>
      <c r="C2579" s="29">
        <v>1</v>
      </c>
      <c r="D2579" s="29"/>
      <c r="E2579" s="29"/>
      <c r="F2579" s="29">
        <v>148.80000000000001</v>
      </c>
      <c r="G2579" s="29">
        <v>1</v>
      </c>
    </row>
    <row r="2580" spans="1:7" x14ac:dyDescent="0.3">
      <c r="A2580" s="18" t="s">
        <v>700</v>
      </c>
      <c r="B2580" s="29">
        <v>148.80000000000001</v>
      </c>
      <c r="C2580" s="29">
        <v>1</v>
      </c>
      <c r="D2580" s="29"/>
      <c r="E2580" s="29"/>
      <c r="F2580" s="29">
        <v>148.80000000000001</v>
      </c>
      <c r="G2580" s="29">
        <v>1</v>
      </c>
    </row>
    <row r="2581" spans="1:7" x14ac:dyDescent="0.3">
      <c r="A2581" s="18" t="s">
        <v>6841</v>
      </c>
      <c r="B2581" s="29">
        <v>148.80000000000001</v>
      </c>
      <c r="C2581" s="29">
        <v>1</v>
      </c>
      <c r="D2581" s="29"/>
      <c r="E2581" s="29"/>
      <c r="F2581" s="29">
        <v>148.80000000000001</v>
      </c>
      <c r="G2581" s="29">
        <v>1</v>
      </c>
    </row>
    <row r="2582" spans="1:7" x14ac:dyDescent="0.3">
      <c r="A2582" s="18" t="s">
        <v>899</v>
      </c>
      <c r="B2582" s="29">
        <v>148.80000000000001</v>
      </c>
      <c r="C2582" s="29">
        <v>1</v>
      </c>
      <c r="D2582" s="29"/>
      <c r="E2582" s="29"/>
      <c r="F2582" s="29">
        <v>148.80000000000001</v>
      </c>
      <c r="G2582" s="29">
        <v>1</v>
      </c>
    </row>
    <row r="2583" spans="1:7" x14ac:dyDescent="0.3">
      <c r="A2583" s="18" t="s">
        <v>6945</v>
      </c>
      <c r="B2583" s="29">
        <v>148.80000000000001</v>
      </c>
      <c r="C2583" s="29">
        <v>1</v>
      </c>
      <c r="D2583" s="29"/>
      <c r="E2583" s="29"/>
      <c r="F2583" s="29">
        <v>148.80000000000001</v>
      </c>
      <c r="G2583" s="29">
        <v>1</v>
      </c>
    </row>
    <row r="2584" spans="1:7" x14ac:dyDescent="0.3">
      <c r="A2584" s="18" t="s">
        <v>1218</v>
      </c>
      <c r="B2584" s="29">
        <v>148.80000000000001</v>
      </c>
      <c r="C2584" s="29">
        <v>1</v>
      </c>
      <c r="D2584" s="29"/>
      <c r="E2584" s="29"/>
      <c r="F2584" s="29">
        <v>148.80000000000001</v>
      </c>
      <c r="G2584" s="29">
        <v>1</v>
      </c>
    </row>
    <row r="2585" spans="1:7" x14ac:dyDescent="0.3">
      <c r="A2585" s="18" t="s">
        <v>1220</v>
      </c>
      <c r="B2585" s="29">
        <v>148.80000000000001</v>
      </c>
      <c r="C2585" s="29">
        <v>1</v>
      </c>
      <c r="D2585" s="29"/>
      <c r="E2585" s="29"/>
      <c r="F2585" s="29">
        <v>148.80000000000001</v>
      </c>
      <c r="G2585" s="29">
        <v>1</v>
      </c>
    </row>
    <row r="2586" spans="1:7" x14ac:dyDescent="0.3">
      <c r="A2586" s="18" t="s">
        <v>1254</v>
      </c>
      <c r="B2586" s="29">
        <v>148.80000000000001</v>
      </c>
      <c r="C2586" s="29">
        <v>1</v>
      </c>
      <c r="D2586" s="29"/>
      <c r="E2586" s="29"/>
      <c r="F2586" s="29">
        <v>148.80000000000001</v>
      </c>
      <c r="G2586" s="29">
        <v>1</v>
      </c>
    </row>
    <row r="2587" spans="1:7" x14ac:dyDescent="0.3">
      <c r="A2587" s="18" t="s">
        <v>365</v>
      </c>
      <c r="B2587" s="29"/>
      <c r="C2587" s="29"/>
      <c r="D2587" s="29">
        <v>148.80000000000001</v>
      </c>
      <c r="E2587" s="29">
        <v>1</v>
      </c>
      <c r="F2587" s="29">
        <v>148.80000000000001</v>
      </c>
      <c r="G2587" s="29">
        <v>1</v>
      </c>
    </row>
    <row r="2588" spans="1:7" x14ac:dyDescent="0.3">
      <c r="A2588" s="18" t="s">
        <v>343</v>
      </c>
      <c r="B2588" s="29"/>
      <c r="C2588" s="29"/>
      <c r="D2588" s="29">
        <v>148.80000000000001</v>
      </c>
      <c r="E2588" s="29">
        <v>1</v>
      </c>
      <c r="F2588" s="29">
        <v>148.80000000000001</v>
      </c>
      <c r="G2588" s="29">
        <v>1</v>
      </c>
    </row>
    <row r="2589" spans="1:7" x14ac:dyDescent="0.3">
      <c r="A2589" s="18" t="s">
        <v>591</v>
      </c>
      <c r="B2589" s="29">
        <v>148.80000000000001</v>
      </c>
      <c r="C2589" s="29">
        <v>1</v>
      </c>
      <c r="D2589" s="29"/>
      <c r="E2589" s="29"/>
      <c r="F2589" s="29">
        <v>148.80000000000001</v>
      </c>
      <c r="G2589" s="29">
        <v>1</v>
      </c>
    </row>
    <row r="2590" spans="1:7" x14ac:dyDescent="0.3">
      <c r="A2590" s="18" t="s">
        <v>6573</v>
      </c>
      <c r="B2590" s="29">
        <v>148.80000000000001</v>
      </c>
      <c r="C2590" s="29">
        <v>1</v>
      </c>
      <c r="D2590" s="29"/>
      <c r="E2590" s="29"/>
      <c r="F2590" s="29">
        <v>148.80000000000001</v>
      </c>
      <c r="G2590" s="29">
        <v>1</v>
      </c>
    </row>
    <row r="2591" spans="1:7" x14ac:dyDescent="0.3">
      <c r="A2591" s="18" t="s">
        <v>6593</v>
      </c>
      <c r="B2591" s="29">
        <v>148.80000000000001</v>
      </c>
      <c r="C2591" s="29">
        <v>1</v>
      </c>
      <c r="D2591" s="29"/>
      <c r="E2591" s="29"/>
      <c r="F2591" s="29">
        <v>148.80000000000001</v>
      </c>
      <c r="G2591" s="29">
        <v>1</v>
      </c>
    </row>
    <row r="2592" spans="1:7" x14ac:dyDescent="0.3">
      <c r="A2592" s="18" t="s">
        <v>2242</v>
      </c>
      <c r="B2592" s="29"/>
      <c r="C2592" s="29"/>
      <c r="D2592" s="29">
        <v>148.19999999999999</v>
      </c>
      <c r="E2592" s="29">
        <v>1</v>
      </c>
      <c r="F2592" s="29">
        <v>148.19999999999999</v>
      </c>
      <c r="G2592" s="29">
        <v>1</v>
      </c>
    </row>
    <row r="2593" spans="1:7" x14ac:dyDescent="0.3">
      <c r="A2593" s="18" t="s">
        <v>1856</v>
      </c>
      <c r="B2593" s="29">
        <v>148.19999999999999</v>
      </c>
      <c r="C2593" s="29">
        <v>1</v>
      </c>
      <c r="D2593" s="29"/>
      <c r="E2593" s="29"/>
      <c r="F2593" s="29">
        <v>148.19999999999999</v>
      </c>
      <c r="G2593" s="29">
        <v>1</v>
      </c>
    </row>
    <row r="2594" spans="1:7" x14ac:dyDescent="0.3">
      <c r="A2594" s="18" t="s">
        <v>1067</v>
      </c>
      <c r="B2594" s="29">
        <v>148.19999999999999</v>
      </c>
      <c r="C2594" s="29">
        <v>1</v>
      </c>
      <c r="D2594" s="29"/>
      <c r="E2594" s="29"/>
      <c r="F2594" s="29">
        <v>148.19999999999999</v>
      </c>
      <c r="G2594" s="29">
        <v>1</v>
      </c>
    </row>
    <row r="2595" spans="1:7" x14ac:dyDescent="0.3">
      <c r="A2595" s="18" t="s">
        <v>2787</v>
      </c>
      <c r="B2595" s="29"/>
      <c r="C2595" s="29"/>
      <c r="D2595" s="29">
        <v>148.19999999999999</v>
      </c>
      <c r="E2595" s="29">
        <v>1</v>
      </c>
      <c r="F2595" s="29">
        <v>148.19999999999999</v>
      </c>
      <c r="G2595" s="29">
        <v>1</v>
      </c>
    </row>
    <row r="2596" spans="1:7" x14ac:dyDescent="0.3">
      <c r="A2596" s="18" t="s">
        <v>3265</v>
      </c>
      <c r="B2596" s="29"/>
      <c r="C2596" s="29"/>
      <c r="D2596" s="29">
        <v>148.19999999999999</v>
      </c>
      <c r="E2596" s="29">
        <v>1</v>
      </c>
      <c r="F2596" s="29">
        <v>148.19999999999999</v>
      </c>
      <c r="G2596" s="29">
        <v>1</v>
      </c>
    </row>
    <row r="2597" spans="1:7" x14ac:dyDescent="0.3">
      <c r="A2597" s="18" t="s">
        <v>4226</v>
      </c>
      <c r="B2597" s="29"/>
      <c r="C2597" s="29"/>
      <c r="D2597" s="29">
        <v>148.19999999999999</v>
      </c>
      <c r="E2597" s="29">
        <v>1</v>
      </c>
      <c r="F2597" s="29">
        <v>148.19999999999999</v>
      </c>
      <c r="G2597" s="29">
        <v>1</v>
      </c>
    </row>
    <row r="2598" spans="1:7" x14ac:dyDescent="0.3">
      <c r="A2598" s="18" t="s">
        <v>4361</v>
      </c>
      <c r="B2598" s="29"/>
      <c r="C2598" s="29"/>
      <c r="D2598" s="29">
        <v>148.19999999999999</v>
      </c>
      <c r="E2598" s="29">
        <v>1</v>
      </c>
      <c r="F2598" s="29">
        <v>148.19999999999999</v>
      </c>
      <c r="G2598" s="29">
        <v>1</v>
      </c>
    </row>
    <row r="2599" spans="1:7" x14ac:dyDescent="0.3">
      <c r="A2599" s="18" t="s">
        <v>859</v>
      </c>
      <c r="B2599" s="29">
        <v>147.84000000000003</v>
      </c>
      <c r="C2599" s="29">
        <v>1</v>
      </c>
      <c r="D2599" s="29"/>
      <c r="E2599" s="29"/>
      <c r="F2599" s="29">
        <v>147.84000000000003</v>
      </c>
      <c r="G2599" s="29">
        <v>1</v>
      </c>
    </row>
    <row r="2600" spans="1:7" x14ac:dyDescent="0.3">
      <c r="A2600" s="18" t="s">
        <v>6871</v>
      </c>
      <c r="B2600" s="29">
        <v>147.84000000000003</v>
      </c>
      <c r="C2600" s="29">
        <v>1</v>
      </c>
      <c r="D2600" s="29"/>
      <c r="E2600" s="29"/>
      <c r="F2600" s="29">
        <v>147.84000000000003</v>
      </c>
      <c r="G2600" s="29">
        <v>1</v>
      </c>
    </row>
    <row r="2601" spans="1:7" x14ac:dyDescent="0.3">
      <c r="A2601" s="18" t="s">
        <v>947</v>
      </c>
      <c r="B2601" s="29">
        <v>147.84000000000003</v>
      </c>
      <c r="C2601" s="29">
        <v>1</v>
      </c>
      <c r="D2601" s="29"/>
      <c r="E2601" s="29"/>
      <c r="F2601" s="29">
        <v>147.84000000000003</v>
      </c>
      <c r="G2601" s="29">
        <v>1</v>
      </c>
    </row>
    <row r="2602" spans="1:7" x14ac:dyDescent="0.3">
      <c r="A2602" s="18" t="s">
        <v>383</v>
      </c>
      <c r="B2602" s="29"/>
      <c r="C2602" s="29"/>
      <c r="D2602" s="29">
        <v>147.84000000000003</v>
      </c>
      <c r="E2602" s="29">
        <v>1</v>
      </c>
      <c r="F2602" s="29">
        <v>147.84000000000003</v>
      </c>
      <c r="G2602" s="29">
        <v>1</v>
      </c>
    </row>
    <row r="2603" spans="1:7" x14ac:dyDescent="0.3">
      <c r="A2603" s="18" t="s">
        <v>979</v>
      </c>
      <c r="B2603" s="29">
        <v>147.84000000000003</v>
      </c>
      <c r="C2603" s="29">
        <v>1</v>
      </c>
      <c r="D2603" s="29"/>
      <c r="E2603" s="29"/>
      <c r="F2603" s="29">
        <v>147.84000000000003</v>
      </c>
      <c r="G2603" s="29">
        <v>1</v>
      </c>
    </row>
    <row r="2604" spans="1:7" x14ac:dyDescent="0.3">
      <c r="A2604" s="18" t="s">
        <v>336</v>
      </c>
      <c r="B2604" s="29"/>
      <c r="C2604" s="29"/>
      <c r="D2604" s="29">
        <v>147.84000000000003</v>
      </c>
      <c r="E2604" s="29">
        <v>1</v>
      </c>
      <c r="F2604" s="29">
        <v>147.84000000000003</v>
      </c>
      <c r="G2604" s="29">
        <v>1</v>
      </c>
    </row>
    <row r="2605" spans="1:7" x14ac:dyDescent="0.3">
      <c r="A2605" s="18" t="s">
        <v>6485</v>
      </c>
      <c r="B2605" s="29">
        <v>147.84000000000003</v>
      </c>
      <c r="C2605" s="29">
        <v>1</v>
      </c>
      <c r="D2605" s="29"/>
      <c r="E2605" s="29"/>
      <c r="F2605" s="29">
        <v>147.84000000000003</v>
      </c>
      <c r="G2605" s="29">
        <v>1</v>
      </c>
    </row>
    <row r="2606" spans="1:7" x14ac:dyDescent="0.3">
      <c r="A2606" s="18" t="s">
        <v>6290</v>
      </c>
      <c r="B2606" s="29"/>
      <c r="C2606" s="29"/>
      <c r="D2606" s="29">
        <v>147.4</v>
      </c>
      <c r="E2606" s="29">
        <v>1</v>
      </c>
      <c r="F2606" s="29">
        <v>147.4</v>
      </c>
      <c r="G2606" s="29">
        <v>1</v>
      </c>
    </row>
    <row r="2607" spans="1:7" x14ac:dyDescent="0.3">
      <c r="A2607" s="18" t="s">
        <v>6292</v>
      </c>
      <c r="B2607" s="29"/>
      <c r="C2607" s="29"/>
      <c r="D2607" s="29">
        <v>147.4</v>
      </c>
      <c r="E2607" s="29">
        <v>1</v>
      </c>
      <c r="F2607" s="29">
        <v>147.4</v>
      </c>
      <c r="G2607" s="29">
        <v>1</v>
      </c>
    </row>
    <row r="2608" spans="1:7" x14ac:dyDescent="0.3">
      <c r="A2608" s="18" t="s">
        <v>6210</v>
      </c>
      <c r="B2608" s="29"/>
      <c r="C2608" s="29"/>
      <c r="D2608" s="29">
        <v>147.4</v>
      </c>
      <c r="E2608" s="29">
        <v>1</v>
      </c>
      <c r="F2608" s="29">
        <v>147.4</v>
      </c>
      <c r="G2608" s="29">
        <v>1</v>
      </c>
    </row>
    <row r="2609" spans="1:7" x14ac:dyDescent="0.3">
      <c r="A2609" s="18" t="s">
        <v>4575</v>
      </c>
      <c r="B2609" s="29"/>
      <c r="C2609" s="29"/>
      <c r="D2609" s="29">
        <v>147.4</v>
      </c>
      <c r="E2609" s="29">
        <v>1</v>
      </c>
      <c r="F2609" s="29">
        <v>147.4</v>
      </c>
      <c r="G2609" s="29">
        <v>1</v>
      </c>
    </row>
    <row r="2610" spans="1:7" x14ac:dyDescent="0.3">
      <c r="A2610" s="18" t="s">
        <v>4579</v>
      </c>
      <c r="B2610" s="29"/>
      <c r="C2610" s="29"/>
      <c r="D2610" s="29">
        <v>147.4</v>
      </c>
      <c r="E2610" s="29">
        <v>1</v>
      </c>
      <c r="F2610" s="29">
        <v>147.4</v>
      </c>
      <c r="G2610" s="29">
        <v>1</v>
      </c>
    </row>
    <row r="2611" spans="1:7" x14ac:dyDescent="0.3">
      <c r="A2611" s="18" t="s">
        <v>4499</v>
      </c>
      <c r="B2611" s="29"/>
      <c r="C2611" s="29"/>
      <c r="D2611" s="29">
        <v>147.4</v>
      </c>
      <c r="E2611" s="29">
        <v>1</v>
      </c>
      <c r="F2611" s="29">
        <v>147.4</v>
      </c>
      <c r="G2611" s="29">
        <v>1</v>
      </c>
    </row>
    <row r="2612" spans="1:7" x14ac:dyDescent="0.3">
      <c r="A2612" s="18" t="s">
        <v>4675</v>
      </c>
      <c r="B2612" s="29"/>
      <c r="C2612" s="29"/>
      <c r="D2612" s="29">
        <v>147.4</v>
      </c>
      <c r="E2612" s="29">
        <v>1</v>
      </c>
      <c r="F2612" s="29">
        <v>147.4</v>
      </c>
      <c r="G2612" s="29">
        <v>1</v>
      </c>
    </row>
    <row r="2613" spans="1:7" x14ac:dyDescent="0.3">
      <c r="A2613" s="18" t="s">
        <v>6316</v>
      </c>
      <c r="B2613" s="29"/>
      <c r="C2613" s="29"/>
      <c r="D2613" s="29">
        <v>147.4</v>
      </c>
      <c r="E2613" s="29">
        <v>1</v>
      </c>
      <c r="F2613" s="29">
        <v>147.4</v>
      </c>
      <c r="G2613" s="29">
        <v>1</v>
      </c>
    </row>
    <row r="2614" spans="1:7" x14ac:dyDescent="0.3">
      <c r="A2614" s="18" t="s">
        <v>4745</v>
      </c>
      <c r="B2614" s="29"/>
      <c r="C2614" s="29"/>
      <c r="D2614" s="29">
        <v>147.4</v>
      </c>
      <c r="E2614" s="29">
        <v>1</v>
      </c>
      <c r="F2614" s="29">
        <v>147.4</v>
      </c>
      <c r="G2614" s="29">
        <v>1</v>
      </c>
    </row>
    <row r="2615" spans="1:7" x14ac:dyDescent="0.3">
      <c r="A2615" s="18" t="s">
        <v>6966</v>
      </c>
      <c r="B2615" s="29"/>
      <c r="C2615" s="29"/>
      <c r="D2615" s="29">
        <v>147.4</v>
      </c>
      <c r="E2615" s="29">
        <v>1</v>
      </c>
      <c r="F2615" s="29">
        <v>147.4</v>
      </c>
      <c r="G2615" s="29">
        <v>1</v>
      </c>
    </row>
    <row r="2616" spans="1:7" x14ac:dyDescent="0.3">
      <c r="A2616" s="18" t="s">
        <v>6336</v>
      </c>
      <c r="B2616" s="29"/>
      <c r="C2616" s="29"/>
      <c r="D2616" s="29">
        <v>147.4</v>
      </c>
      <c r="E2616" s="29">
        <v>1</v>
      </c>
      <c r="F2616" s="29">
        <v>147.4</v>
      </c>
      <c r="G2616" s="29">
        <v>1</v>
      </c>
    </row>
    <row r="2617" spans="1:7" x14ac:dyDescent="0.3">
      <c r="A2617" s="18" t="s">
        <v>6371</v>
      </c>
      <c r="B2617" s="29"/>
      <c r="C2617" s="29"/>
      <c r="D2617" s="29">
        <v>147.4</v>
      </c>
      <c r="E2617" s="29">
        <v>1</v>
      </c>
      <c r="F2617" s="29">
        <v>147.4</v>
      </c>
      <c r="G2617" s="29">
        <v>1</v>
      </c>
    </row>
    <row r="2618" spans="1:7" x14ac:dyDescent="0.3">
      <c r="A2618" s="18" t="s">
        <v>5754</v>
      </c>
      <c r="B2618" s="29"/>
      <c r="C2618" s="29"/>
      <c r="D2618" s="29">
        <v>147.4</v>
      </c>
      <c r="E2618" s="29">
        <v>1</v>
      </c>
      <c r="F2618" s="29">
        <v>147.4</v>
      </c>
      <c r="G2618" s="29">
        <v>1</v>
      </c>
    </row>
    <row r="2619" spans="1:7" x14ac:dyDescent="0.3">
      <c r="A2619" s="18" t="s">
        <v>6356</v>
      </c>
      <c r="B2619" s="29"/>
      <c r="C2619" s="29"/>
      <c r="D2619" s="29">
        <v>147.4</v>
      </c>
      <c r="E2619" s="29">
        <v>1</v>
      </c>
      <c r="F2619" s="29">
        <v>147.4</v>
      </c>
      <c r="G2619" s="29">
        <v>1</v>
      </c>
    </row>
    <row r="2620" spans="1:7" x14ac:dyDescent="0.3">
      <c r="A2620" s="18" t="s">
        <v>4469</v>
      </c>
      <c r="B2620" s="29"/>
      <c r="C2620" s="29"/>
      <c r="D2620" s="29">
        <v>147.4</v>
      </c>
      <c r="E2620" s="29">
        <v>1</v>
      </c>
      <c r="F2620" s="29">
        <v>147.4</v>
      </c>
      <c r="G2620" s="29">
        <v>1</v>
      </c>
    </row>
    <row r="2621" spans="1:7" x14ac:dyDescent="0.3">
      <c r="A2621" s="18" t="s">
        <v>4413</v>
      </c>
      <c r="B2621" s="29"/>
      <c r="C2621" s="29"/>
      <c r="D2621" s="29">
        <v>147.4</v>
      </c>
      <c r="E2621" s="29">
        <v>1</v>
      </c>
      <c r="F2621" s="29">
        <v>147.4</v>
      </c>
      <c r="G2621" s="29">
        <v>1</v>
      </c>
    </row>
    <row r="2622" spans="1:7" x14ac:dyDescent="0.3">
      <c r="A2622" s="18" t="s">
        <v>4431</v>
      </c>
      <c r="B2622" s="29"/>
      <c r="C2622" s="29"/>
      <c r="D2622" s="29">
        <v>147.4</v>
      </c>
      <c r="E2622" s="29">
        <v>1</v>
      </c>
      <c r="F2622" s="29">
        <v>147.4</v>
      </c>
      <c r="G2622" s="29">
        <v>1</v>
      </c>
    </row>
    <row r="2623" spans="1:7" x14ac:dyDescent="0.3">
      <c r="A2623" s="18" t="s">
        <v>5626</v>
      </c>
      <c r="B2623" s="29"/>
      <c r="C2623" s="29"/>
      <c r="D2623" s="29">
        <v>147.4</v>
      </c>
      <c r="E2623" s="29">
        <v>1</v>
      </c>
      <c r="F2623" s="29">
        <v>147.4</v>
      </c>
      <c r="G2623" s="29">
        <v>1</v>
      </c>
    </row>
    <row r="2624" spans="1:7" x14ac:dyDescent="0.3">
      <c r="A2624" s="18" t="s">
        <v>5011</v>
      </c>
      <c r="B2624" s="29"/>
      <c r="C2624" s="29"/>
      <c r="D2624" s="29">
        <v>147.4</v>
      </c>
      <c r="E2624" s="29">
        <v>1</v>
      </c>
      <c r="F2624" s="29">
        <v>147.4</v>
      </c>
      <c r="G2624" s="29">
        <v>1</v>
      </c>
    </row>
    <row r="2625" spans="1:7" x14ac:dyDescent="0.3">
      <c r="A2625" s="18" t="s">
        <v>6120</v>
      </c>
      <c r="B2625" s="29"/>
      <c r="C2625" s="29"/>
      <c r="D2625" s="29">
        <v>147.4</v>
      </c>
      <c r="E2625" s="29">
        <v>1</v>
      </c>
      <c r="F2625" s="29">
        <v>147.4</v>
      </c>
      <c r="G2625" s="29">
        <v>1</v>
      </c>
    </row>
    <row r="2626" spans="1:7" x14ac:dyDescent="0.3">
      <c r="A2626" s="18" t="s">
        <v>5045</v>
      </c>
      <c r="B2626" s="29"/>
      <c r="C2626" s="29"/>
      <c r="D2626" s="29">
        <v>147.4</v>
      </c>
      <c r="E2626" s="29">
        <v>1</v>
      </c>
      <c r="F2626" s="29">
        <v>147.4</v>
      </c>
      <c r="G2626" s="29">
        <v>1</v>
      </c>
    </row>
    <row r="2627" spans="1:7" x14ac:dyDescent="0.3">
      <c r="A2627" s="18" t="s">
        <v>5027</v>
      </c>
      <c r="B2627" s="29"/>
      <c r="C2627" s="29"/>
      <c r="D2627" s="29">
        <v>147.4</v>
      </c>
      <c r="E2627" s="29">
        <v>1</v>
      </c>
      <c r="F2627" s="29">
        <v>147.4</v>
      </c>
      <c r="G2627" s="29">
        <v>1</v>
      </c>
    </row>
    <row r="2628" spans="1:7" x14ac:dyDescent="0.3">
      <c r="A2628" s="18" t="s">
        <v>5606</v>
      </c>
      <c r="B2628" s="29"/>
      <c r="C2628" s="29"/>
      <c r="D2628" s="29">
        <v>147.4</v>
      </c>
      <c r="E2628" s="29">
        <v>1</v>
      </c>
      <c r="F2628" s="29">
        <v>147.4</v>
      </c>
      <c r="G2628" s="29">
        <v>1</v>
      </c>
    </row>
    <row r="2629" spans="1:7" x14ac:dyDescent="0.3">
      <c r="A2629" s="18" t="s">
        <v>4955</v>
      </c>
      <c r="B2629" s="29"/>
      <c r="C2629" s="29"/>
      <c r="D2629" s="29">
        <v>147.4</v>
      </c>
      <c r="E2629" s="29">
        <v>1</v>
      </c>
      <c r="F2629" s="29">
        <v>147.4</v>
      </c>
      <c r="G2629" s="29">
        <v>1</v>
      </c>
    </row>
    <row r="2630" spans="1:7" x14ac:dyDescent="0.3">
      <c r="A2630" s="18" t="s">
        <v>6204</v>
      </c>
      <c r="B2630" s="29"/>
      <c r="C2630" s="29"/>
      <c r="D2630" s="29">
        <v>147.33999999999997</v>
      </c>
      <c r="E2630" s="29">
        <v>1</v>
      </c>
      <c r="F2630" s="29">
        <v>147.33999999999997</v>
      </c>
      <c r="G2630" s="29">
        <v>1</v>
      </c>
    </row>
    <row r="2631" spans="1:7" x14ac:dyDescent="0.3">
      <c r="A2631" s="18" t="s">
        <v>4471</v>
      </c>
      <c r="B2631" s="29"/>
      <c r="C2631" s="29"/>
      <c r="D2631" s="29">
        <v>147.33999999999997</v>
      </c>
      <c r="E2631" s="29">
        <v>1</v>
      </c>
      <c r="F2631" s="29">
        <v>147.33999999999997</v>
      </c>
      <c r="G2631" s="29">
        <v>1</v>
      </c>
    </row>
    <row r="2632" spans="1:7" x14ac:dyDescent="0.3">
      <c r="A2632" s="18" t="s">
        <v>4886</v>
      </c>
      <c r="B2632" s="29"/>
      <c r="C2632" s="29"/>
      <c r="D2632" s="29">
        <v>147.33999999999997</v>
      </c>
      <c r="E2632" s="29">
        <v>1</v>
      </c>
      <c r="F2632" s="29">
        <v>147.33999999999997</v>
      </c>
      <c r="G2632" s="29">
        <v>1</v>
      </c>
    </row>
    <row r="2633" spans="1:7" x14ac:dyDescent="0.3">
      <c r="A2633" s="18" t="s">
        <v>5974</v>
      </c>
      <c r="B2633" s="29"/>
      <c r="C2633" s="29"/>
      <c r="D2633" s="29">
        <v>147.33999999999997</v>
      </c>
      <c r="E2633" s="29">
        <v>1</v>
      </c>
      <c r="F2633" s="29">
        <v>147.33999999999997</v>
      </c>
      <c r="G2633" s="29">
        <v>1</v>
      </c>
    </row>
    <row r="2634" spans="1:7" x14ac:dyDescent="0.3">
      <c r="A2634" s="18" t="s">
        <v>4695</v>
      </c>
      <c r="B2634" s="29"/>
      <c r="C2634" s="29"/>
      <c r="D2634" s="29">
        <v>147.05999999999997</v>
      </c>
      <c r="E2634" s="29">
        <v>1</v>
      </c>
      <c r="F2634" s="29">
        <v>147.05999999999997</v>
      </c>
      <c r="G2634" s="29">
        <v>1</v>
      </c>
    </row>
    <row r="2635" spans="1:7" x14ac:dyDescent="0.3">
      <c r="A2635" s="18" t="s">
        <v>4655</v>
      </c>
      <c r="B2635" s="29"/>
      <c r="C2635" s="29"/>
      <c r="D2635" s="29">
        <v>147.05999999999997</v>
      </c>
      <c r="E2635" s="29">
        <v>1</v>
      </c>
      <c r="F2635" s="29">
        <v>147.05999999999997</v>
      </c>
      <c r="G2635" s="29">
        <v>1</v>
      </c>
    </row>
    <row r="2636" spans="1:7" x14ac:dyDescent="0.3">
      <c r="A2636" s="18" t="s">
        <v>4615</v>
      </c>
      <c r="B2636" s="29"/>
      <c r="C2636" s="29"/>
      <c r="D2636" s="29">
        <v>147.05999999999997</v>
      </c>
      <c r="E2636" s="29">
        <v>1</v>
      </c>
      <c r="F2636" s="29">
        <v>147.05999999999997</v>
      </c>
      <c r="G2636" s="29">
        <v>1</v>
      </c>
    </row>
    <row r="2637" spans="1:7" x14ac:dyDescent="0.3">
      <c r="A2637" s="18" t="s">
        <v>4645</v>
      </c>
      <c r="B2637" s="29"/>
      <c r="C2637" s="29"/>
      <c r="D2637" s="29">
        <v>147.05999999999997</v>
      </c>
      <c r="E2637" s="29">
        <v>1</v>
      </c>
      <c r="F2637" s="29">
        <v>147.05999999999997</v>
      </c>
      <c r="G2637" s="29">
        <v>1</v>
      </c>
    </row>
    <row r="2638" spans="1:7" x14ac:dyDescent="0.3">
      <c r="A2638" s="18" t="s">
        <v>4601</v>
      </c>
      <c r="B2638" s="29"/>
      <c r="C2638" s="29"/>
      <c r="D2638" s="29">
        <v>147.05999999999997</v>
      </c>
      <c r="E2638" s="29">
        <v>1</v>
      </c>
      <c r="F2638" s="29">
        <v>147.05999999999997</v>
      </c>
      <c r="G2638" s="29">
        <v>1</v>
      </c>
    </row>
    <row r="2639" spans="1:7" x14ac:dyDescent="0.3">
      <c r="A2639" s="18" t="s">
        <v>4987</v>
      </c>
      <c r="B2639" s="29"/>
      <c r="C2639" s="29"/>
      <c r="D2639" s="29">
        <v>147.05999999999997</v>
      </c>
      <c r="E2639" s="29">
        <v>1</v>
      </c>
      <c r="F2639" s="29">
        <v>147.05999999999997</v>
      </c>
      <c r="G2639" s="29">
        <v>1</v>
      </c>
    </row>
    <row r="2640" spans="1:7" x14ac:dyDescent="0.3">
      <c r="A2640" s="18" t="s">
        <v>4603</v>
      </c>
      <c r="B2640" s="29"/>
      <c r="C2640" s="29"/>
      <c r="D2640" s="29">
        <v>147.05999999999997</v>
      </c>
      <c r="E2640" s="29">
        <v>1</v>
      </c>
      <c r="F2640" s="29">
        <v>147.05999999999997</v>
      </c>
      <c r="G2640" s="29">
        <v>1</v>
      </c>
    </row>
    <row r="2641" spans="1:7" x14ac:dyDescent="0.3">
      <c r="A2641" s="18" t="s">
        <v>4551</v>
      </c>
      <c r="B2641" s="29"/>
      <c r="C2641" s="29"/>
      <c r="D2641" s="29">
        <v>147.05999999999997</v>
      </c>
      <c r="E2641" s="29">
        <v>1</v>
      </c>
      <c r="F2641" s="29">
        <v>147.05999999999997</v>
      </c>
      <c r="G2641" s="29">
        <v>1</v>
      </c>
    </row>
    <row r="2642" spans="1:7" x14ac:dyDescent="0.3">
      <c r="A2642" s="18" t="s">
        <v>4611</v>
      </c>
      <c r="B2642" s="29"/>
      <c r="C2642" s="29"/>
      <c r="D2642" s="29">
        <v>147.05999999999997</v>
      </c>
      <c r="E2642" s="29">
        <v>1</v>
      </c>
      <c r="F2642" s="29">
        <v>147.05999999999997</v>
      </c>
      <c r="G2642" s="29">
        <v>1</v>
      </c>
    </row>
    <row r="2643" spans="1:7" x14ac:dyDescent="0.3">
      <c r="A2643" s="18" t="s">
        <v>4555</v>
      </c>
      <c r="B2643" s="29"/>
      <c r="C2643" s="29"/>
      <c r="D2643" s="29">
        <v>147.05999999999997</v>
      </c>
      <c r="E2643" s="29">
        <v>1</v>
      </c>
      <c r="F2643" s="29">
        <v>147.05999999999997</v>
      </c>
      <c r="G2643" s="29">
        <v>1</v>
      </c>
    </row>
    <row r="2644" spans="1:7" x14ac:dyDescent="0.3">
      <c r="A2644" s="18" t="s">
        <v>4653</v>
      </c>
      <c r="B2644" s="29"/>
      <c r="C2644" s="29"/>
      <c r="D2644" s="29">
        <v>147.05999999999997</v>
      </c>
      <c r="E2644" s="29">
        <v>1</v>
      </c>
      <c r="F2644" s="29">
        <v>147.05999999999997</v>
      </c>
      <c r="G2644" s="29">
        <v>1</v>
      </c>
    </row>
    <row r="2645" spans="1:7" x14ac:dyDescent="0.3">
      <c r="A2645" s="18" t="s">
        <v>4531</v>
      </c>
      <c r="B2645" s="29"/>
      <c r="C2645" s="29"/>
      <c r="D2645" s="29">
        <v>147.05999999999997</v>
      </c>
      <c r="E2645" s="29">
        <v>1</v>
      </c>
      <c r="F2645" s="29">
        <v>147.05999999999997</v>
      </c>
      <c r="G2645" s="29">
        <v>1</v>
      </c>
    </row>
    <row r="2646" spans="1:7" x14ac:dyDescent="0.3">
      <c r="A2646" s="18" t="s">
        <v>6199</v>
      </c>
      <c r="B2646" s="29"/>
      <c r="C2646" s="29"/>
      <c r="D2646" s="29">
        <v>147.05999999999997</v>
      </c>
      <c r="E2646" s="29">
        <v>1</v>
      </c>
      <c r="F2646" s="29">
        <v>147.05999999999997</v>
      </c>
      <c r="G2646" s="29">
        <v>1</v>
      </c>
    </row>
    <row r="2647" spans="1:7" x14ac:dyDescent="0.3">
      <c r="A2647" s="18" t="s">
        <v>6324</v>
      </c>
      <c r="B2647" s="29"/>
      <c r="C2647" s="29"/>
      <c r="D2647" s="29">
        <v>147.05999999999997</v>
      </c>
      <c r="E2647" s="29">
        <v>1</v>
      </c>
      <c r="F2647" s="29">
        <v>147.05999999999997</v>
      </c>
      <c r="G2647" s="29">
        <v>1</v>
      </c>
    </row>
    <row r="2648" spans="1:7" x14ac:dyDescent="0.3">
      <c r="A2648" s="18" t="s">
        <v>6326</v>
      </c>
      <c r="B2648" s="29"/>
      <c r="C2648" s="29"/>
      <c r="D2648" s="29">
        <v>147.05999999999997</v>
      </c>
      <c r="E2648" s="29">
        <v>1</v>
      </c>
      <c r="F2648" s="29">
        <v>147.05999999999997</v>
      </c>
      <c r="G2648" s="29">
        <v>1</v>
      </c>
    </row>
    <row r="2649" spans="1:7" x14ac:dyDescent="0.3">
      <c r="A2649" s="18" t="s">
        <v>6338</v>
      </c>
      <c r="B2649" s="29"/>
      <c r="C2649" s="29"/>
      <c r="D2649" s="29">
        <v>147.05999999999997</v>
      </c>
      <c r="E2649" s="29">
        <v>1</v>
      </c>
      <c r="F2649" s="29">
        <v>147.05999999999997</v>
      </c>
      <c r="G2649" s="29">
        <v>1</v>
      </c>
    </row>
    <row r="2650" spans="1:7" x14ac:dyDescent="0.3">
      <c r="A2650" s="18" t="s">
        <v>5725</v>
      </c>
      <c r="B2650" s="29"/>
      <c r="C2650" s="29"/>
      <c r="D2650" s="29">
        <v>147.05999999999997</v>
      </c>
      <c r="E2650" s="29">
        <v>1</v>
      </c>
      <c r="F2650" s="29">
        <v>147.05999999999997</v>
      </c>
      <c r="G2650" s="29">
        <v>1</v>
      </c>
    </row>
    <row r="2651" spans="1:7" x14ac:dyDescent="0.3">
      <c r="A2651" s="18" t="s">
        <v>6346</v>
      </c>
      <c r="B2651" s="29"/>
      <c r="C2651" s="29"/>
      <c r="D2651" s="29">
        <v>147.05999999999997</v>
      </c>
      <c r="E2651" s="29">
        <v>1</v>
      </c>
      <c r="F2651" s="29">
        <v>147.05999999999997</v>
      </c>
      <c r="G2651" s="29">
        <v>1</v>
      </c>
    </row>
    <row r="2652" spans="1:7" x14ac:dyDescent="0.3">
      <c r="A2652" s="18" t="s">
        <v>6377</v>
      </c>
      <c r="B2652" s="29"/>
      <c r="C2652" s="29"/>
      <c r="D2652" s="29">
        <v>147.05999999999997</v>
      </c>
      <c r="E2652" s="29">
        <v>1</v>
      </c>
      <c r="F2652" s="29">
        <v>147.05999999999997</v>
      </c>
      <c r="G2652" s="29">
        <v>1</v>
      </c>
    </row>
    <row r="2653" spans="1:7" x14ac:dyDescent="0.3">
      <c r="A2653" s="18" t="s">
        <v>4737</v>
      </c>
      <c r="B2653" s="29"/>
      <c r="C2653" s="29"/>
      <c r="D2653" s="29">
        <v>147.05999999999997</v>
      </c>
      <c r="E2653" s="29">
        <v>1</v>
      </c>
      <c r="F2653" s="29">
        <v>147.05999999999997</v>
      </c>
      <c r="G2653" s="29">
        <v>1</v>
      </c>
    </row>
    <row r="2654" spans="1:7" x14ac:dyDescent="0.3">
      <c r="A2654" s="18" t="s">
        <v>6360</v>
      </c>
      <c r="B2654" s="29"/>
      <c r="C2654" s="29"/>
      <c r="D2654" s="29">
        <v>147.05999999999997</v>
      </c>
      <c r="E2654" s="29">
        <v>1</v>
      </c>
      <c r="F2654" s="29">
        <v>147.05999999999997</v>
      </c>
      <c r="G2654" s="29">
        <v>1</v>
      </c>
    </row>
    <row r="2655" spans="1:7" x14ac:dyDescent="0.3">
      <c r="A2655" s="18" t="s">
        <v>5033</v>
      </c>
      <c r="B2655" s="29"/>
      <c r="C2655" s="29"/>
      <c r="D2655" s="29">
        <v>147.05999999999997</v>
      </c>
      <c r="E2655" s="29">
        <v>1</v>
      </c>
      <c r="F2655" s="29">
        <v>147.05999999999997</v>
      </c>
      <c r="G2655" s="29">
        <v>1</v>
      </c>
    </row>
    <row r="2656" spans="1:7" x14ac:dyDescent="0.3">
      <c r="A2656" s="18" t="s">
        <v>5051</v>
      </c>
      <c r="B2656" s="29"/>
      <c r="C2656" s="29"/>
      <c r="D2656" s="29">
        <v>147.05999999999997</v>
      </c>
      <c r="E2656" s="29">
        <v>1</v>
      </c>
      <c r="F2656" s="29">
        <v>147.05999999999997</v>
      </c>
      <c r="G2656" s="29">
        <v>1</v>
      </c>
    </row>
    <row r="2657" spans="1:7" x14ac:dyDescent="0.3">
      <c r="A2657" s="18" t="s">
        <v>6248</v>
      </c>
      <c r="B2657" s="29"/>
      <c r="C2657" s="29"/>
      <c r="D2657" s="29">
        <v>146.25</v>
      </c>
      <c r="E2657" s="29">
        <v>1</v>
      </c>
      <c r="F2657" s="29">
        <v>146.25</v>
      </c>
      <c r="G2657" s="29">
        <v>1</v>
      </c>
    </row>
    <row r="2658" spans="1:7" x14ac:dyDescent="0.3">
      <c r="A2658" s="18" t="s">
        <v>743</v>
      </c>
      <c r="B2658" s="29">
        <v>144.33000000000001</v>
      </c>
      <c r="C2658" s="29">
        <v>1</v>
      </c>
      <c r="D2658" s="29"/>
      <c r="E2658" s="29"/>
      <c r="F2658" s="29">
        <v>144.33000000000001</v>
      </c>
      <c r="G2658" s="29">
        <v>1</v>
      </c>
    </row>
    <row r="2659" spans="1:7" x14ac:dyDescent="0.3">
      <c r="A2659" s="18" t="s">
        <v>6667</v>
      </c>
      <c r="B2659" s="29">
        <v>144.33000000000001</v>
      </c>
      <c r="C2659" s="29">
        <v>1</v>
      </c>
      <c r="D2659" s="29"/>
      <c r="E2659" s="29"/>
      <c r="F2659" s="29">
        <v>144.33000000000001</v>
      </c>
      <c r="G2659" s="29">
        <v>1</v>
      </c>
    </row>
    <row r="2660" spans="1:7" x14ac:dyDescent="0.3">
      <c r="A2660" s="18" t="s">
        <v>6889</v>
      </c>
      <c r="B2660" s="29">
        <v>144.33000000000001</v>
      </c>
      <c r="C2660" s="29">
        <v>1</v>
      </c>
      <c r="D2660" s="29"/>
      <c r="E2660" s="29"/>
      <c r="F2660" s="29">
        <v>144.33000000000001</v>
      </c>
      <c r="G2660" s="29">
        <v>1</v>
      </c>
    </row>
    <row r="2661" spans="1:7" x14ac:dyDescent="0.3">
      <c r="A2661" s="18" t="s">
        <v>891</v>
      </c>
      <c r="B2661" s="29">
        <v>144.33000000000001</v>
      </c>
      <c r="C2661" s="29">
        <v>1</v>
      </c>
      <c r="D2661" s="29"/>
      <c r="E2661" s="29"/>
      <c r="F2661" s="29">
        <v>144.33000000000001</v>
      </c>
      <c r="G2661" s="29">
        <v>1</v>
      </c>
    </row>
    <row r="2662" spans="1:7" x14ac:dyDescent="0.3">
      <c r="A2662" s="18" t="s">
        <v>6657</v>
      </c>
      <c r="B2662" s="29">
        <v>144.33000000000001</v>
      </c>
      <c r="C2662" s="29">
        <v>1</v>
      </c>
      <c r="D2662" s="29"/>
      <c r="E2662" s="29"/>
      <c r="F2662" s="29">
        <v>144.33000000000001</v>
      </c>
      <c r="G2662" s="29">
        <v>1</v>
      </c>
    </row>
    <row r="2663" spans="1:7" x14ac:dyDescent="0.3">
      <c r="A2663" s="18" t="s">
        <v>1206</v>
      </c>
      <c r="B2663" s="29">
        <v>143.57</v>
      </c>
      <c r="C2663" s="29">
        <v>1</v>
      </c>
      <c r="D2663" s="29"/>
      <c r="E2663" s="29"/>
      <c r="F2663" s="29">
        <v>143.57</v>
      </c>
      <c r="G2663" s="29">
        <v>1</v>
      </c>
    </row>
    <row r="2664" spans="1:7" x14ac:dyDescent="0.3">
      <c r="A2664" s="18" t="s">
        <v>4811</v>
      </c>
      <c r="B2664" s="29"/>
      <c r="C2664" s="29"/>
      <c r="D2664" s="29">
        <v>143.55000000000001</v>
      </c>
      <c r="E2664" s="29">
        <v>1</v>
      </c>
      <c r="F2664" s="29">
        <v>143.55000000000001</v>
      </c>
      <c r="G2664" s="29">
        <v>1</v>
      </c>
    </row>
    <row r="2665" spans="1:7" x14ac:dyDescent="0.3">
      <c r="A2665" s="18" t="s">
        <v>4901</v>
      </c>
      <c r="B2665" s="29"/>
      <c r="C2665" s="29"/>
      <c r="D2665" s="29">
        <v>143.55000000000001</v>
      </c>
      <c r="E2665" s="29">
        <v>1</v>
      </c>
      <c r="F2665" s="29">
        <v>143.55000000000001</v>
      </c>
      <c r="G2665" s="29">
        <v>1</v>
      </c>
    </row>
    <row r="2666" spans="1:7" x14ac:dyDescent="0.3">
      <c r="A2666" s="18" t="s">
        <v>4232</v>
      </c>
      <c r="B2666" s="29"/>
      <c r="C2666" s="29"/>
      <c r="D2666" s="29">
        <v>142.80000000000001</v>
      </c>
      <c r="E2666" s="29">
        <v>1</v>
      </c>
      <c r="F2666" s="29">
        <v>142.80000000000001</v>
      </c>
      <c r="G2666" s="29">
        <v>1</v>
      </c>
    </row>
    <row r="2667" spans="1:7" x14ac:dyDescent="0.3">
      <c r="A2667" s="18" t="s">
        <v>4262</v>
      </c>
      <c r="B2667" s="29"/>
      <c r="C2667" s="29"/>
      <c r="D2667" s="29">
        <v>142.80000000000001</v>
      </c>
      <c r="E2667" s="29">
        <v>1</v>
      </c>
      <c r="F2667" s="29">
        <v>142.80000000000001</v>
      </c>
      <c r="G2667" s="29">
        <v>1</v>
      </c>
    </row>
    <row r="2668" spans="1:7" x14ac:dyDescent="0.3">
      <c r="A2668" s="18" t="s">
        <v>1970</v>
      </c>
      <c r="B2668" s="29">
        <v>142.80000000000001</v>
      </c>
      <c r="C2668" s="29">
        <v>1</v>
      </c>
      <c r="D2668" s="29"/>
      <c r="E2668" s="29"/>
      <c r="F2668" s="29">
        <v>142.80000000000001</v>
      </c>
      <c r="G2668" s="29">
        <v>1</v>
      </c>
    </row>
    <row r="2669" spans="1:7" x14ac:dyDescent="0.3">
      <c r="A2669" s="18" t="s">
        <v>4246</v>
      </c>
      <c r="B2669" s="29"/>
      <c r="C2669" s="29"/>
      <c r="D2669" s="29">
        <v>142.80000000000001</v>
      </c>
      <c r="E2669" s="29">
        <v>1</v>
      </c>
      <c r="F2669" s="29">
        <v>142.80000000000001</v>
      </c>
      <c r="G2669" s="29">
        <v>1</v>
      </c>
    </row>
    <row r="2670" spans="1:7" x14ac:dyDescent="0.3">
      <c r="A2670" s="18" t="s">
        <v>2212</v>
      </c>
      <c r="B2670" s="29"/>
      <c r="C2670" s="29"/>
      <c r="D2670" s="29">
        <v>142.80000000000001</v>
      </c>
      <c r="E2670" s="29">
        <v>1</v>
      </c>
      <c r="F2670" s="29">
        <v>142.80000000000001</v>
      </c>
      <c r="G2670" s="29">
        <v>1</v>
      </c>
    </row>
    <row r="2671" spans="1:7" x14ac:dyDescent="0.3">
      <c r="A2671" s="18" t="s">
        <v>4264</v>
      </c>
      <c r="B2671" s="29"/>
      <c r="C2671" s="29"/>
      <c r="D2671" s="29">
        <v>142.80000000000001</v>
      </c>
      <c r="E2671" s="29">
        <v>1</v>
      </c>
      <c r="F2671" s="29">
        <v>142.80000000000001</v>
      </c>
      <c r="G2671" s="29">
        <v>1</v>
      </c>
    </row>
    <row r="2672" spans="1:7" x14ac:dyDescent="0.3">
      <c r="A2672" s="18" t="s">
        <v>3765</v>
      </c>
      <c r="B2672" s="29"/>
      <c r="C2672" s="29"/>
      <c r="D2672" s="29">
        <v>142.80000000000001</v>
      </c>
      <c r="E2672" s="29">
        <v>1</v>
      </c>
      <c r="F2672" s="29">
        <v>142.80000000000001</v>
      </c>
      <c r="G2672" s="29">
        <v>1</v>
      </c>
    </row>
    <row r="2673" spans="1:7" x14ac:dyDescent="0.3">
      <c r="A2673" s="18" t="s">
        <v>3113</v>
      </c>
      <c r="B2673" s="29"/>
      <c r="C2673" s="29"/>
      <c r="D2673" s="29">
        <v>142.80000000000001</v>
      </c>
      <c r="E2673" s="29">
        <v>1</v>
      </c>
      <c r="F2673" s="29">
        <v>142.80000000000001</v>
      </c>
      <c r="G2673" s="29">
        <v>1</v>
      </c>
    </row>
    <row r="2674" spans="1:7" x14ac:dyDescent="0.3">
      <c r="A2674" s="18" t="s">
        <v>2230</v>
      </c>
      <c r="B2674" s="29"/>
      <c r="C2674" s="29"/>
      <c r="D2674" s="29">
        <v>142.80000000000001</v>
      </c>
      <c r="E2674" s="29">
        <v>1</v>
      </c>
      <c r="F2674" s="29">
        <v>142.80000000000001</v>
      </c>
      <c r="G2674" s="29">
        <v>1</v>
      </c>
    </row>
    <row r="2675" spans="1:7" x14ac:dyDescent="0.3">
      <c r="A2675" s="18" t="s">
        <v>2084</v>
      </c>
      <c r="B2675" s="29">
        <v>142.80000000000001</v>
      </c>
      <c r="C2675" s="29">
        <v>1</v>
      </c>
      <c r="D2675" s="29"/>
      <c r="E2675" s="29"/>
      <c r="F2675" s="29">
        <v>142.80000000000001</v>
      </c>
      <c r="G2675" s="29">
        <v>1</v>
      </c>
    </row>
    <row r="2676" spans="1:7" x14ac:dyDescent="0.3">
      <c r="A2676" s="18" t="s">
        <v>2248</v>
      </c>
      <c r="B2676" s="29"/>
      <c r="C2676" s="29"/>
      <c r="D2676" s="29">
        <v>142.80000000000001</v>
      </c>
      <c r="E2676" s="29">
        <v>1</v>
      </c>
      <c r="F2676" s="29">
        <v>142.80000000000001</v>
      </c>
      <c r="G2676" s="29">
        <v>1</v>
      </c>
    </row>
    <row r="2677" spans="1:7" x14ac:dyDescent="0.3">
      <c r="A2677" s="18" t="s">
        <v>2192</v>
      </c>
      <c r="B2677" s="29"/>
      <c r="C2677" s="29"/>
      <c r="D2677" s="29">
        <v>142.80000000000001</v>
      </c>
      <c r="E2677" s="29">
        <v>1</v>
      </c>
      <c r="F2677" s="29">
        <v>142.80000000000001</v>
      </c>
      <c r="G2677" s="29">
        <v>1</v>
      </c>
    </row>
    <row r="2678" spans="1:7" x14ac:dyDescent="0.3">
      <c r="A2678" s="18" t="s">
        <v>2280</v>
      </c>
      <c r="B2678" s="29"/>
      <c r="C2678" s="29"/>
      <c r="D2678" s="29">
        <v>142.80000000000001</v>
      </c>
      <c r="E2678" s="29">
        <v>1</v>
      </c>
      <c r="F2678" s="29">
        <v>142.80000000000001</v>
      </c>
      <c r="G2678" s="29">
        <v>1</v>
      </c>
    </row>
    <row r="2679" spans="1:7" x14ac:dyDescent="0.3">
      <c r="A2679" s="18" t="s">
        <v>2362</v>
      </c>
      <c r="B2679" s="29"/>
      <c r="C2679" s="29"/>
      <c r="D2679" s="29">
        <v>142.80000000000001</v>
      </c>
      <c r="E2679" s="29">
        <v>1</v>
      </c>
      <c r="F2679" s="29">
        <v>142.80000000000001</v>
      </c>
      <c r="G2679" s="29">
        <v>1</v>
      </c>
    </row>
    <row r="2680" spans="1:7" x14ac:dyDescent="0.3">
      <c r="A2680" s="18" t="s">
        <v>3133</v>
      </c>
      <c r="B2680" s="29"/>
      <c r="C2680" s="29"/>
      <c r="D2680" s="29">
        <v>142.80000000000001</v>
      </c>
      <c r="E2680" s="29">
        <v>1</v>
      </c>
      <c r="F2680" s="29">
        <v>142.80000000000001</v>
      </c>
      <c r="G2680" s="29">
        <v>1</v>
      </c>
    </row>
    <row r="2681" spans="1:7" x14ac:dyDescent="0.3">
      <c r="A2681" s="18" t="s">
        <v>2210</v>
      </c>
      <c r="B2681" s="29"/>
      <c r="C2681" s="29"/>
      <c r="D2681" s="29">
        <v>142.80000000000001</v>
      </c>
      <c r="E2681" s="29">
        <v>1</v>
      </c>
      <c r="F2681" s="29">
        <v>142.80000000000001</v>
      </c>
      <c r="G2681" s="29">
        <v>1</v>
      </c>
    </row>
    <row r="2682" spans="1:7" x14ac:dyDescent="0.3">
      <c r="A2682" s="18" t="s">
        <v>1956</v>
      </c>
      <c r="B2682" s="29">
        <v>142.80000000000001</v>
      </c>
      <c r="C2682" s="29">
        <v>1</v>
      </c>
      <c r="D2682" s="29"/>
      <c r="E2682" s="29"/>
      <c r="F2682" s="29">
        <v>142.80000000000001</v>
      </c>
      <c r="G2682" s="29">
        <v>1</v>
      </c>
    </row>
    <row r="2683" spans="1:7" x14ac:dyDescent="0.3">
      <c r="A2683" s="18" t="s">
        <v>4113</v>
      </c>
      <c r="B2683" s="29"/>
      <c r="C2683" s="29"/>
      <c r="D2683" s="29">
        <v>142.80000000000001</v>
      </c>
      <c r="E2683" s="29">
        <v>1</v>
      </c>
      <c r="F2683" s="29">
        <v>142.80000000000001</v>
      </c>
      <c r="G2683" s="29">
        <v>1</v>
      </c>
    </row>
    <row r="2684" spans="1:7" x14ac:dyDescent="0.3">
      <c r="A2684" s="18" t="s">
        <v>4201</v>
      </c>
      <c r="B2684" s="29"/>
      <c r="C2684" s="29"/>
      <c r="D2684" s="29">
        <v>142.80000000000001</v>
      </c>
      <c r="E2684" s="29">
        <v>1</v>
      </c>
      <c r="F2684" s="29">
        <v>142.80000000000001</v>
      </c>
      <c r="G2684" s="29">
        <v>1</v>
      </c>
    </row>
    <row r="2685" spans="1:7" x14ac:dyDescent="0.3">
      <c r="A2685" s="18" t="s">
        <v>1824</v>
      </c>
      <c r="B2685" s="29">
        <v>142.80000000000001</v>
      </c>
      <c r="C2685" s="29">
        <v>1</v>
      </c>
      <c r="D2685" s="29"/>
      <c r="E2685" s="29"/>
      <c r="F2685" s="29">
        <v>142.80000000000001</v>
      </c>
      <c r="G2685" s="29">
        <v>1</v>
      </c>
    </row>
    <row r="2686" spans="1:7" x14ac:dyDescent="0.3">
      <c r="A2686" s="18" t="s">
        <v>4183</v>
      </c>
      <c r="B2686" s="29"/>
      <c r="C2686" s="29"/>
      <c r="D2686" s="29">
        <v>142.80000000000001</v>
      </c>
      <c r="E2686" s="29">
        <v>1</v>
      </c>
      <c r="F2686" s="29">
        <v>142.80000000000001</v>
      </c>
      <c r="G2686" s="29">
        <v>1</v>
      </c>
    </row>
    <row r="2687" spans="1:7" x14ac:dyDescent="0.3">
      <c r="A2687" s="18" t="s">
        <v>3585</v>
      </c>
      <c r="B2687" s="29"/>
      <c r="C2687" s="29"/>
      <c r="D2687" s="29">
        <v>142.80000000000001</v>
      </c>
      <c r="E2687" s="29">
        <v>1</v>
      </c>
      <c r="F2687" s="29">
        <v>142.80000000000001</v>
      </c>
      <c r="G2687" s="29">
        <v>1</v>
      </c>
    </row>
    <row r="2688" spans="1:7" x14ac:dyDescent="0.3">
      <c r="A2688" s="18" t="s">
        <v>3735</v>
      </c>
      <c r="B2688" s="29"/>
      <c r="C2688" s="29"/>
      <c r="D2688" s="29">
        <v>142.80000000000001</v>
      </c>
      <c r="E2688" s="29">
        <v>1</v>
      </c>
      <c r="F2688" s="29">
        <v>142.80000000000001</v>
      </c>
      <c r="G2688" s="29">
        <v>1</v>
      </c>
    </row>
    <row r="2689" spans="1:7" x14ac:dyDescent="0.3">
      <c r="A2689" s="18" t="s">
        <v>4095</v>
      </c>
      <c r="B2689" s="29"/>
      <c r="C2689" s="29"/>
      <c r="D2689" s="29">
        <v>142.80000000000001</v>
      </c>
      <c r="E2689" s="29">
        <v>1</v>
      </c>
      <c r="F2689" s="29">
        <v>142.80000000000001</v>
      </c>
      <c r="G2689" s="29">
        <v>1</v>
      </c>
    </row>
    <row r="2690" spans="1:7" x14ac:dyDescent="0.3">
      <c r="A2690" s="18" t="s">
        <v>2540</v>
      </c>
      <c r="B2690" s="29"/>
      <c r="C2690" s="29"/>
      <c r="D2690" s="29">
        <v>142.80000000000001</v>
      </c>
      <c r="E2690" s="29">
        <v>1</v>
      </c>
      <c r="F2690" s="29">
        <v>142.80000000000001</v>
      </c>
      <c r="G2690" s="29">
        <v>1</v>
      </c>
    </row>
    <row r="2691" spans="1:7" x14ac:dyDescent="0.3">
      <c r="A2691" s="18" t="s">
        <v>2594</v>
      </c>
      <c r="B2691" s="29"/>
      <c r="C2691" s="29"/>
      <c r="D2691" s="29">
        <v>142.80000000000001</v>
      </c>
      <c r="E2691" s="29">
        <v>1</v>
      </c>
      <c r="F2691" s="29">
        <v>142.80000000000001</v>
      </c>
      <c r="G2691" s="29">
        <v>1</v>
      </c>
    </row>
    <row r="2692" spans="1:7" x14ac:dyDescent="0.3">
      <c r="A2692" s="18" t="s">
        <v>1473</v>
      </c>
      <c r="B2692" s="29">
        <v>142.80000000000001</v>
      </c>
      <c r="C2692" s="29">
        <v>1</v>
      </c>
      <c r="D2692" s="29"/>
      <c r="E2692" s="29"/>
      <c r="F2692" s="29">
        <v>142.80000000000001</v>
      </c>
      <c r="G2692" s="29">
        <v>1</v>
      </c>
    </row>
    <row r="2693" spans="1:7" x14ac:dyDescent="0.3">
      <c r="A2693" s="18" t="s">
        <v>3047</v>
      </c>
      <c r="B2693" s="29"/>
      <c r="C2693" s="29"/>
      <c r="D2693" s="29">
        <v>142.80000000000001</v>
      </c>
      <c r="E2693" s="29">
        <v>1</v>
      </c>
      <c r="F2693" s="29">
        <v>142.80000000000001</v>
      </c>
      <c r="G2693" s="29">
        <v>1</v>
      </c>
    </row>
    <row r="2694" spans="1:7" x14ac:dyDescent="0.3">
      <c r="A2694" s="18" t="s">
        <v>2522</v>
      </c>
      <c r="B2694" s="29"/>
      <c r="C2694" s="29"/>
      <c r="D2694" s="29">
        <v>142.80000000000001</v>
      </c>
      <c r="E2694" s="29">
        <v>1</v>
      </c>
      <c r="F2694" s="29">
        <v>142.80000000000001</v>
      </c>
      <c r="G2694" s="29">
        <v>1</v>
      </c>
    </row>
    <row r="2695" spans="1:7" x14ac:dyDescent="0.3">
      <c r="A2695" s="18" t="s">
        <v>1866</v>
      </c>
      <c r="B2695" s="29">
        <v>142.80000000000001</v>
      </c>
      <c r="C2695" s="29">
        <v>1</v>
      </c>
      <c r="D2695" s="29"/>
      <c r="E2695" s="29"/>
      <c r="F2695" s="29">
        <v>142.80000000000001</v>
      </c>
      <c r="G2695" s="29">
        <v>1</v>
      </c>
    </row>
    <row r="2696" spans="1:7" x14ac:dyDescent="0.3">
      <c r="A2696" s="18" t="s">
        <v>1902</v>
      </c>
      <c r="B2696" s="29">
        <v>142.80000000000001</v>
      </c>
      <c r="C2696" s="29">
        <v>1</v>
      </c>
      <c r="D2696" s="29"/>
      <c r="E2696" s="29"/>
      <c r="F2696" s="29">
        <v>142.80000000000001</v>
      </c>
      <c r="G2696" s="29">
        <v>1</v>
      </c>
    </row>
    <row r="2697" spans="1:7" x14ac:dyDescent="0.3">
      <c r="A2697" s="18" t="s">
        <v>4013</v>
      </c>
      <c r="B2697" s="29"/>
      <c r="C2697" s="29"/>
      <c r="D2697" s="29">
        <v>142.80000000000001</v>
      </c>
      <c r="E2697" s="29">
        <v>1</v>
      </c>
      <c r="F2697" s="29">
        <v>142.80000000000001</v>
      </c>
      <c r="G2697" s="29">
        <v>1</v>
      </c>
    </row>
    <row r="2698" spans="1:7" x14ac:dyDescent="0.3">
      <c r="A2698" s="18" t="s">
        <v>2596</v>
      </c>
      <c r="B2698" s="29"/>
      <c r="C2698" s="29"/>
      <c r="D2698" s="29">
        <v>142.80000000000001</v>
      </c>
      <c r="E2698" s="29">
        <v>1</v>
      </c>
      <c r="F2698" s="29">
        <v>142.80000000000001</v>
      </c>
      <c r="G2698" s="29">
        <v>1</v>
      </c>
    </row>
    <row r="2699" spans="1:7" x14ac:dyDescent="0.3">
      <c r="A2699" s="18" t="s">
        <v>4015</v>
      </c>
      <c r="B2699" s="29"/>
      <c r="C2699" s="29"/>
      <c r="D2699" s="29">
        <v>142.80000000000001</v>
      </c>
      <c r="E2699" s="29">
        <v>1</v>
      </c>
      <c r="F2699" s="29">
        <v>142.80000000000001</v>
      </c>
      <c r="G2699" s="29">
        <v>1</v>
      </c>
    </row>
    <row r="2700" spans="1:7" x14ac:dyDescent="0.3">
      <c r="A2700" s="18" t="s">
        <v>3065</v>
      </c>
      <c r="B2700" s="29"/>
      <c r="C2700" s="29"/>
      <c r="D2700" s="29">
        <v>142.80000000000001</v>
      </c>
      <c r="E2700" s="29">
        <v>1</v>
      </c>
      <c r="F2700" s="29">
        <v>142.80000000000001</v>
      </c>
      <c r="G2700" s="29">
        <v>1</v>
      </c>
    </row>
    <row r="2701" spans="1:7" x14ac:dyDescent="0.3">
      <c r="A2701" s="18" t="s">
        <v>1406</v>
      </c>
      <c r="B2701" s="29">
        <v>142.80000000000001</v>
      </c>
      <c r="C2701" s="29">
        <v>1</v>
      </c>
      <c r="D2701" s="29"/>
      <c r="E2701" s="29"/>
      <c r="F2701" s="29">
        <v>142.80000000000001</v>
      </c>
      <c r="G2701" s="29">
        <v>1</v>
      </c>
    </row>
    <row r="2702" spans="1:7" x14ac:dyDescent="0.3">
      <c r="A2702" s="18" t="s">
        <v>2578</v>
      </c>
      <c r="B2702" s="29"/>
      <c r="C2702" s="29"/>
      <c r="D2702" s="29">
        <v>142.80000000000001</v>
      </c>
      <c r="E2702" s="29">
        <v>1</v>
      </c>
      <c r="F2702" s="29">
        <v>142.80000000000001</v>
      </c>
      <c r="G2702" s="29">
        <v>1</v>
      </c>
    </row>
    <row r="2703" spans="1:7" x14ac:dyDescent="0.3">
      <c r="A2703" s="18" t="s">
        <v>3853</v>
      </c>
      <c r="B2703" s="29"/>
      <c r="C2703" s="29"/>
      <c r="D2703" s="29">
        <v>142.80000000000001</v>
      </c>
      <c r="E2703" s="29">
        <v>1</v>
      </c>
      <c r="F2703" s="29">
        <v>142.80000000000001</v>
      </c>
      <c r="G2703" s="29">
        <v>1</v>
      </c>
    </row>
    <row r="2704" spans="1:7" x14ac:dyDescent="0.3">
      <c r="A2704" s="18" t="s">
        <v>2506</v>
      </c>
      <c r="B2704" s="29"/>
      <c r="C2704" s="29"/>
      <c r="D2704" s="29">
        <v>142.80000000000001</v>
      </c>
      <c r="E2704" s="29">
        <v>1</v>
      </c>
      <c r="F2704" s="29">
        <v>142.80000000000001</v>
      </c>
      <c r="G2704" s="29">
        <v>1</v>
      </c>
    </row>
    <row r="2705" spans="1:7" x14ac:dyDescent="0.3">
      <c r="A2705" s="18" t="s">
        <v>3389</v>
      </c>
      <c r="B2705" s="29"/>
      <c r="C2705" s="29"/>
      <c r="D2705" s="29">
        <v>142.80000000000001</v>
      </c>
      <c r="E2705" s="29">
        <v>1</v>
      </c>
      <c r="F2705" s="29">
        <v>142.80000000000001</v>
      </c>
      <c r="G2705" s="29">
        <v>1</v>
      </c>
    </row>
    <row r="2706" spans="1:7" x14ac:dyDescent="0.3">
      <c r="A2706" s="18" t="s">
        <v>3373</v>
      </c>
      <c r="B2706" s="29"/>
      <c r="C2706" s="29"/>
      <c r="D2706" s="29">
        <v>142.80000000000001</v>
      </c>
      <c r="E2706" s="29">
        <v>1</v>
      </c>
      <c r="F2706" s="29">
        <v>142.80000000000001</v>
      </c>
      <c r="G2706" s="29">
        <v>1</v>
      </c>
    </row>
    <row r="2707" spans="1:7" x14ac:dyDescent="0.3">
      <c r="A2707" s="18" t="s">
        <v>2937</v>
      </c>
      <c r="B2707" s="29"/>
      <c r="C2707" s="29"/>
      <c r="D2707" s="29">
        <v>142.80000000000001</v>
      </c>
      <c r="E2707" s="29">
        <v>1</v>
      </c>
      <c r="F2707" s="29">
        <v>142.80000000000001</v>
      </c>
      <c r="G2707" s="29">
        <v>1</v>
      </c>
    </row>
    <row r="2708" spans="1:7" x14ac:dyDescent="0.3">
      <c r="A2708" s="18" t="s">
        <v>3833</v>
      </c>
      <c r="B2708" s="29"/>
      <c r="C2708" s="29"/>
      <c r="D2708" s="29">
        <v>142.80000000000001</v>
      </c>
      <c r="E2708" s="29">
        <v>1</v>
      </c>
      <c r="F2708" s="29">
        <v>142.80000000000001</v>
      </c>
      <c r="G2708" s="29">
        <v>1</v>
      </c>
    </row>
    <row r="2709" spans="1:7" x14ac:dyDescent="0.3">
      <c r="A2709" s="18" t="s">
        <v>3971</v>
      </c>
      <c r="B2709" s="29"/>
      <c r="C2709" s="29"/>
      <c r="D2709" s="29">
        <v>142.80000000000001</v>
      </c>
      <c r="E2709" s="29">
        <v>1</v>
      </c>
      <c r="F2709" s="29">
        <v>142.80000000000001</v>
      </c>
      <c r="G2709" s="29">
        <v>1</v>
      </c>
    </row>
    <row r="2710" spans="1:7" x14ac:dyDescent="0.3">
      <c r="A2710" s="18" t="s">
        <v>3933</v>
      </c>
      <c r="B2710" s="29"/>
      <c r="C2710" s="29"/>
      <c r="D2710" s="29">
        <v>142.80000000000001</v>
      </c>
      <c r="E2710" s="29">
        <v>1</v>
      </c>
      <c r="F2710" s="29">
        <v>142.80000000000001</v>
      </c>
      <c r="G2710" s="29">
        <v>1</v>
      </c>
    </row>
    <row r="2711" spans="1:7" x14ac:dyDescent="0.3">
      <c r="A2711" s="18" t="s">
        <v>3993</v>
      </c>
      <c r="B2711" s="29"/>
      <c r="C2711" s="29"/>
      <c r="D2711" s="29">
        <v>142.80000000000001</v>
      </c>
      <c r="E2711" s="29">
        <v>1</v>
      </c>
      <c r="F2711" s="29">
        <v>142.80000000000001</v>
      </c>
      <c r="G2711" s="29">
        <v>1</v>
      </c>
    </row>
    <row r="2712" spans="1:7" x14ac:dyDescent="0.3">
      <c r="A2712" s="18" t="s">
        <v>3891</v>
      </c>
      <c r="B2712" s="29"/>
      <c r="C2712" s="29"/>
      <c r="D2712" s="29">
        <v>142.80000000000001</v>
      </c>
      <c r="E2712" s="29">
        <v>1</v>
      </c>
      <c r="F2712" s="29">
        <v>142.80000000000001</v>
      </c>
      <c r="G2712" s="29">
        <v>1</v>
      </c>
    </row>
    <row r="2713" spans="1:7" x14ac:dyDescent="0.3">
      <c r="A2713" s="18" t="s">
        <v>2861</v>
      </c>
      <c r="B2713" s="29"/>
      <c r="C2713" s="29"/>
      <c r="D2713" s="29">
        <v>142.80000000000001</v>
      </c>
      <c r="E2713" s="29">
        <v>1</v>
      </c>
      <c r="F2713" s="29">
        <v>142.80000000000001</v>
      </c>
      <c r="G2713" s="29">
        <v>1</v>
      </c>
    </row>
    <row r="2714" spans="1:7" x14ac:dyDescent="0.3">
      <c r="A2714" s="18" t="s">
        <v>3011</v>
      </c>
      <c r="B2714" s="29"/>
      <c r="C2714" s="29"/>
      <c r="D2714" s="29">
        <v>142.80000000000001</v>
      </c>
      <c r="E2714" s="29">
        <v>1</v>
      </c>
      <c r="F2714" s="29">
        <v>142.80000000000001</v>
      </c>
      <c r="G2714" s="29">
        <v>1</v>
      </c>
    </row>
    <row r="2715" spans="1:7" x14ac:dyDescent="0.3">
      <c r="A2715" s="18" t="s">
        <v>2993</v>
      </c>
      <c r="B2715" s="29"/>
      <c r="C2715" s="29"/>
      <c r="D2715" s="29">
        <v>142.80000000000001</v>
      </c>
      <c r="E2715" s="29">
        <v>1</v>
      </c>
      <c r="F2715" s="29">
        <v>142.80000000000001</v>
      </c>
      <c r="G2715" s="29">
        <v>1</v>
      </c>
    </row>
    <row r="2716" spans="1:7" x14ac:dyDescent="0.3">
      <c r="A2716" s="18" t="s">
        <v>3335</v>
      </c>
      <c r="B2716" s="29"/>
      <c r="C2716" s="29"/>
      <c r="D2716" s="29">
        <v>142.80000000000001</v>
      </c>
      <c r="E2716" s="29">
        <v>1</v>
      </c>
      <c r="F2716" s="29">
        <v>142.80000000000001</v>
      </c>
      <c r="G2716" s="29">
        <v>1</v>
      </c>
    </row>
    <row r="2717" spans="1:7" x14ac:dyDescent="0.3">
      <c r="A2717" s="18" t="s">
        <v>1178</v>
      </c>
      <c r="B2717" s="29">
        <v>142.80000000000001</v>
      </c>
      <c r="C2717" s="29">
        <v>1</v>
      </c>
      <c r="D2717" s="29"/>
      <c r="E2717" s="29"/>
      <c r="F2717" s="29">
        <v>142.80000000000001</v>
      </c>
      <c r="G2717" s="29">
        <v>1</v>
      </c>
    </row>
    <row r="2718" spans="1:7" x14ac:dyDescent="0.3">
      <c r="A2718" s="18" t="s">
        <v>1102</v>
      </c>
      <c r="B2718" s="29">
        <v>142.80000000000001</v>
      </c>
      <c r="C2718" s="29">
        <v>1</v>
      </c>
      <c r="D2718" s="29"/>
      <c r="E2718" s="29"/>
      <c r="F2718" s="29">
        <v>142.80000000000001</v>
      </c>
      <c r="G2718" s="29">
        <v>1</v>
      </c>
    </row>
    <row r="2719" spans="1:7" x14ac:dyDescent="0.3">
      <c r="A2719" s="18" t="s">
        <v>3471</v>
      </c>
      <c r="B2719" s="29"/>
      <c r="C2719" s="29"/>
      <c r="D2719" s="29">
        <v>142.80000000000001</v>
      </c>
      <c r="E2719" s="29">
        <v>1</v>
      </c>
      <c r="F2719" s="29">
        <v>142.80000000000001</v>
      </c>
      <c r="G2719" s="29">
        <v>1</v>
      </c>
    </row>
    <row r="2720" spans="1:7" x14ac:dyDescent="0.3">
      <c r="A2720" s="18" t="s">
        <v>4351</v>
      </c>
      <c r="B2720" s="29"/>
      <c r="C2720" s="29"/>
      <c r="D2720" s="29">
        <v>142.80000000000001</v>
      </c>
      <c r="E2720" s="29">
        <v>1</v>
      </c>
      <c r="F2720" s="29">
        <v>142.80000000000001</v>
      </c>
      <c r="G2720" s="29">
        <v>1</v>
      </c>
    </row>
    <row r="2721" spans="1:7" x14ac:dyDescent="0.3">
      <c r="A2721" s="18" t="s">
        <v>2793</v>
      </c>
      <c r="B2721" s="29"/>
      <c r="C2721" s="29"/>
      <c r="D2721" s="29">
        <v>142.80000000000001</v>
      </c>
      <c r="E2721" s="29">
        <v>1</v>
      </c>
      <c r="F2721" s="29">
        <v>142.80000000000001</v>
      </c>
      <c r="G2721" s="29">
        <v>1</v>
      </c>
    </row>
    <row r="2722" spans="1:7" x14ac:dyDescent="0.3">
      <c r="A2722" s="18" t="s">
        <v>2685</v>
      </c>
      <c r="B2722" s="29"/>
      <c r="C2722" s="29"/>
      <c r="D2722" s="29">
        <v>142.80000000000001</v>
      </c>
      <c r="E2722" s="29">
        <v>1</v>
      </c>
      <c r="F2722" s="29">
        <v>142.80000000000001</v>
      </c>
      <c r="G2722" s="29">
        <v>1</v>
      </c>
    </row>
    <row r="2723" spans="1:7" x14ac:dyDescent="0.3">
      <c r="A2723" s="18" t="s">
        <v>1714</v>
      </c>
      <c r="B2723" s="29">
        <v>142.80000000000001</v>
      </c>
      <c r="C2723" s="29">
        <v>1</v>
      </c>
      <c r="D2723" s="29"/>
      <c r="E2723" s="29"/>
      <c r="F2723" s="29">
        <v>142.80000000000001</v>
      </c>
      <c r="G2723" s="29">
        <v>1</v>
      </c>
    </row>
    <row r="2724" spans="1:7" x14ac:dyDescent="0.3">
      <c r="A2724" s="18" t="s">
        <v>3309</v>
      </c>
      <c r="B2724" s="29"/>
      <c r="C2724" s="29"/>
      <c r="D2724" s="29">
        <v>142.80000000000001</v>
      </c>
      <c r="E2724" s="29">
        <v>1</v>
      </c>
      <c r="F2724" s="29">
        <v>142.80000000000001</v>
      </c>
      <c r="G2724" s="29">
        <v>1</v>
      </c>
    </row>
    <row r="2725" spans="1:7" x14ac:dyDescent="0.3">
      <c r="A2725" s="18" t="s">
        <v>2755</v>
      </c>
      <c r="B2725" s="29"/>
      <c r="C2725" s="29"/>
      <c r="D2725" s="29">
        <v>142.80000000000001</v>
      </c>
      <c r="E2725" s="29">
        <v>1</v>
      </c>
      <c r="F2725" s="29">
        <v>142.80000000000001</v>
      </c>
      <c r="G2725" s="29">
        <v>1</v>
      </c>
    </row>
    <row r="2726" spans="1:7" x14ac:dyDescent="0.3">
      <c r="A2726" s="18" t="s">
        <v>1780</v>
      </c>
      <c r="B2726" s="29">
        <v>142.80000000000001</v>
      </c>
      <c r="C2726" s="29">
        <v>1</v>
      </c>
      <c r="D2726" s="29"/>
      <c r="E2726" s="29"/>
      <c r="F2726" s="29">
        <v>142.80000000000001</v>
      </c>
      <c r="G2726" s="29">
        <v>1</v>
      </c>
    </row>
    <row r="2727" spans="1:7" x14ac:dyDescent="0.3">
      <c r="A2727" s="18" t="s">
        <v>2721</v>
      </c>
      <c r="B2727" s="29"/>
      <c r="C2727" s="29"/>
      <c r="D2727" s="29">
        <v>142.80000000000001</v>
      </c>
      <c r="E2727" s="29">
        <v>1</v>
      </c>
      <c r="F2727" s="29">
        <v>142.80000000000001</v>
      </c>
      <c r="G2727" s="29">
        <v>1</v>
      </c>
    </row>
    <row r="2728" spans="1:7" x14ac:dyDescent="0.3">
      <c r="A2728" s="18" t="s">
        <v>2723</v>
      </c>
      <c r="B2728" s="29"/>
      <c r="C2728" s="29"/>
      <c r="D2728" s="29">
        <v>142.80000000000001</v>
      </c>
      <c r="E2728" s="29">
        <v>1</v>
      </c>
      <c r="F2728" s="29">
        <v>142.80000000000001</v>
      </c>
      <c r="G2728" s="29">
        <v>1</v>
      </c>
    </row>
    <row r="2729" spans="1:7" x14ac:dyDescent="0.3">
      <c r="A2729" s="18" t="s">
        <v>1660</v>
      </c>
      <c r="B2729" s="29">
        <v>142.80000000000001</v>
      </c>
      <c r="C2729" s="29">
        <v>1</v>
      </c>
      <c r="D2729" s="29"/>
      <c r="E2729" s="29"/>
      <c r="F2729" s="29">
        <v>142.80000000000001</v>
      </c>
      <c r="G2729" s="29">
        <v>1</v>
      </c>
    </row>
    <row r="2730" spans="1:7" x14ac:dyDescent="0.3">
      <c r="A2730" s="18" t="s">
        <v>1712</v>
      </c>
      <c r="B2730" s="29">
        <v>142.80000000000001</v>
      </c>
      <c r="C2730" s="29">
        <v>1</v>
      </c>
      <c r="D2730" s="29"/>
      <c r="E2730" s="29"/>
      <c r="F2730" s="29">
        <v>142.80000000000001</v>
      </c>
      <c r="G2730" s="29">
        <v>1</v>
      </c>
    </row>
    <row r="2731" spans="1:7" x14ac:dyDescent="0.3">
      <c r="A2731" s="18" t="s">
        <v>2737</v>
      </c>
      <c r="B2731" s="29"/>
      <c r="C2731" s="29"/>
      <c r="D2731" s="29">
        <v>142.80000000000001</v>
      </c>
      <c r="E2731" s="29">
        <v>1</v>
      </c>
      <c r="F2731" s="29">
        <v>142.80000000000001</v>
      </c>
      <c r="G2731" s="29">
        <v>1</v>
      </c>
    </row>
    <row r="2732" spans="1:7" x14ac:dyDescent="0.3">
      <c r="A2732" s="18" t="s">
        <v>2392</v>
      </c>
      <c r="B2732" s="29"/>
      <c r="C2732" s="29"/>
      <c r="D2732" s="29">
        <v>142.80000000000001</v>
      </c>
      <c r="E2732" s="29">
        <v>1</v>
      </c>
      <c r="F2732" s="29">
        <v>142.80000000000001</v>
      </c>
      <c r="G2732" s="29">
        <v>1</v>
      </c>
    </row>
    <row r="2733" spans="1:7" x14ac:dyDescent="0.3">
      <c r="A2733" s="18" t="s">
        <v>4391</v>
      </c>
      <c r="B2733" s="29"/>
      <c r="C2733" s="29"/>
      <c r="D2733" s="29">
        <v>142.80000000000001</v>
      </c>
      <c r="E2733" s="29">
        <v>1</v>
      </c>
      <c r="F2733" s="29">
        <v>142.80000000000001</v>
      </c>
      <c r="G2733" s="29">
        <v>1</v>
      </c>
    </row>
    <row r="2734" spans="1:7" x14ac:dyDescent="0.3">
      <c r="A2734" s="18" t="s">
        <v>4371</v>
      </c>
      <c r="B2734" s="29"/>
      <c r="C2734" s="29"/>
      <c r="D2734" s="29">
        <v>142.80000000000001</v>
      </c>
      <c r="E2734" s="29">
        <v>1</v>
      </c>
      <c r="F2734" s="29">
        <v>142.80000000000001</v>
      </c>
      <c r="G2734" s="29">
        <v>1</v>
      </c>
    </row>
    <row r="2735" spans="1:7" x14ac:dyDescent="0.3">
      <c r="A2735" s="18" t="s">
        <v>5259</v>
      </c>
      <c r="B2735" s="29"/>
      <c r="C2735" s="29"/>
      <c r="D2735" s="29">
        <v>142.80000000000001</v>
      </c>
      <c r="E2735" s="29">
        <v>1</v>
      </c>
      <c r="F2735" s="29">
        <v>142.80000000000001</v>
      </c>
      <c r="G2735" s="29">
        <v>1</v>
      </c>
    </row>
    <row r="2736" spans="1:7" x14ac:dyDescent="0.3">
      <c r="A2736" s="18" t="s">
        <v>5187</v>
      </c>
      <c r="B2736" s="29"/>
      <c r="C2736" s="29"/>
      <c r="D2736" s="29">
        <v>142.80000000000001</v>
      </c>
      <c r="E2736" s="29">
        <v>1</v>
      </c>
      <c r="F2736" s="29">
        <v>142.80000000000001</v>
      </c>
      <c r="G2736" s="29">
        <v>1</v>
      </c>
    </row>
    <row r="2737" spans="1:7" x14ac:dyDescent="0.3">
      <c r="A2737" s="18" t="s">
        <v>5321</v>
      </c>
      <c r="B2737" s="29"/>
      <c r="C2737" s="29"/>
      <c r="D2737" s="29">
        <v>142.80000000000001</v>
      </c>
      <c r="E2737" s="29">
        <v>1</v>
      </c>
      <c r="F2737" s="29">
        <v>142.80000000000001</v>
      </c>
      <c r="G2737" s="29">
        <v>1</v>
      </c>
    </row>
    <row r="2738" spans="1:7" x14ac:dyDescent="0.3">
      <c r="A2738" s="18" t="s">
        <v>5145</v>
      </c>
      <c r="B2738" s="29"/>
      <c r="C2738" s="29"/>
      <c r="D2738" s="29">
        <v>142.80000000000001</v>
      </c>
      <c r="E2738" s="29">
        <v>1</v>
      </c>
      <c r="F2738" s="29">
        <v>142.80000000000001</v>
      </c>
      <c r="G2738" s="29">
        <v>1</v>
      </c>
    </row>
    <row r="2739" spans="1:7" x14ac:dyDescent="0.3">
      <c r="A2739" s="18" t="s">
        <v>5261</v>
      </c>
      <c r="B2739" s="29"/>
      <c r="C2739" s="29"/>
      <c r="D2739" s="29">
        <v>142.80000000000001</v>
      </c>
      <c r="E2739" s="29">
        <v>1</v>
      </c>
      <c r="F2739" s="29">
        <v>142.80000000000001</v>
      </c>
      <c r="G2739" s="29">
        <v>1</v>
      </c>
    </row>
    <row r="2740" spans="1:7" x14ac:dyDescent="0.3">
      <c r="A2740" s="18" t="s">
        <v>4687</v>
      </c>
      <c r="B2740" s="29"/>
      <c r="C2740" s="29"/>
      <c r="D2740" s="29">
        <v>140.69999999999999</v>
      </c>
      <c r="E2740" s="29">
        <v>1</v>
      </c>
      <c r="F2740" s="29">
        <v>140.69999999999999</v>
      </c>
      <c r="G2740" s="29">
        <v>1</v>
      </c>
    </row>
    <row r="2741" spans="1:7" x14ac:dyDescent="0.3">
      <c r="A2741" s="18" t="s">
        <v>4577</v>
      </c>
      <c r="B2741" s="29"/>
      <c r="C2741" s="29"/>
      <c r="D2741" s="29">
        <v>140.69999999999999</v>
      </c>
      <c r="E2741" s="29">
        <v>1</v>
      </c>
      <c r="F2741" s="29">
        <v>140.69999999999999</v>
      </c>
      <c r="G2741" s="29">
        <v>1</v>
      </c>
    </row>
    <row r="2742" spans="1:7" x14ac:dyDescent="0.3">
      <c r="A2742" s="18" t="s">
        <v>4545</v>
      </c>
      <c r="B2742" s="29"/>
      <c r="C2742" s="29"/>
      <c r="D2742" s="29">
        <v>140.69999999999999</v>
      </c>
      <c r="E2742" s="29">
        <v>1</v>
      </c>
      <c r="F2742" s="29">
        <v>140.69999999999999</v>
      </c>
      <c r="G2742" s="29">
        <v>1</v>
      </c>
    </row>
    <row r="2743" spans="1:7" x14ac:dyDescent="0.3">
      <c r="A2743" s="18" t="s">
        <v>4563</v>
      </c>
      <c r="B2743" s="29"/>
      <c r="C2743" s="29"/>
      <c r="D2743" s="29">
        <v>140.69999999999999</v>
      </c>
      <c r="E2743" s="29">
        <v>1</v>
      </c>
      <c r="F2743" s="29">
        <v>140.69999999999999</v>
      </c>
      <c r="G2743" s="29">
        <v>1</v>
      </c>
    </row>
    <row r="2744" spans="1:7" x14ac:dyDescent="0.3">
      <c r="A2744" s="18" t="s">
        <v>4717</v>
      </c>
      <c r="B2744" s="29"/>
      <c r="C2744" s="29"/>
      <c r="D2744" s="29">
        <v>140.69999999999999</v>
      </c>
      <c r="E2744" s="29">
        <v>1</v>
      </c>
      <c r="F2744" s="29">
        <v>140.69999999999999</v>
      </c>
      <c r="G2744" s="29">
        <v>1</v>
      </c>
    </row>
    <row r="2745" spans="1:7" x14ac:dyDescent="0.3">
      <c r="A2745" s="18" t="s">
        <v>4549</v>
      </c>
      <c r="B2745" s="29"/>
      <c r="C2745" s="29"/>
      <c r="D2745" s="29">
        <v>140.69999999999999</v>
      </c>
      <c r="E2745" s="29">
        <v>1</v>
      </c>
      <c r="F2745" s="29">
        <v>140.69999999999999</v>
      </c>
      <c r="G2745" s="29">
        <v>1</v>
      </c>
    </row>
    <row r="2746" spans="1:7" x14ac:dyDescent="0.3">
      <c r="A2746" s="18" t="s">
        <v>4983</v>
      </c>
      <c r="B2746" s="29"/>
      <c r="C2746" s="29"/>
      <c r="D2746" s="29">
        <v>140.69999999999999</v>
      </c>
      <c r="E2746" s="29">
        <v>1</v>
      </c>
      <c r="F2746" s="29">
        <v>140.69999999999999</v>
      </c>
      <c r="G2746" s="29">
        <v>1</v>
      </c>
    </row>
    <row r="2747" spans="1:7" x14ac:dyDescent="0.3">
      <c r="A2747" s="18" t="s">
        <v>4581</v>
      </c>
      <c r="B2747" s="29"/>
      <c r="C2747" s="29"/>
      <c r="D2747" s="29">
        <v>140.69999999999999</v>
      </c>
      <c r="E2747" s="29">
        <v>1</v>
      </c>
      <c r="F2747" s="29">
        <v>140.69999999999999</v>
      </c>
      <c r="G2747" s="29">
        <v>1</v>
      </c>
    </row>
    <row r="2748" spans="1:7" x14ac:dyDescent="0.3">
      <c r="A2748" s="18" t="s">
        <v>4599</v>
      </c>
      <c r="B2748" s="29"/>
      <c r="C2748" s="29"/>
      <c r="D2748" s="29">
        <v>140.69999999999999</v>
      </c>
      <c r="E2748" s="29">
        <v>1</v>
      </c>
      <c r="F2748" s="29">
        <v>140.69999999999999</v>
      </c>
      <c r="G2748" s="29">
        <v>1</v>
      </c>
    </row>
    <row r="2749" spans="1:7" x14ac:dyDescent="0.3">
      <c r="A2749" s="18" t="s">
        <v>6318</v>
      </c>
      <c r="B2749" s="29"/>
      <c r="C2749" s="29"/>
      <c r="D2749" s="29">
        <v>140.69999999999999</v>
      </c>
      <c r="E2749" s="29">
        <v>1</v>
      </c>
      <c r="F2749" s="29">
        <v>140.69999999999999</v>
      </c>
      <c r="G2749" s="29">
        <v>1</v>
      </c>
    </row>
    <row r="2750" spans="1:7" x14ac:dyDescent="0.3">
      <c r="A2750" s="18" t="s">
        <v>4527</v>
      </c>
      <c r="B2750" s="29"/>
      <c r="C2750" s="29"/>
      <c r="D2750" s="29">
        <v>140.69999999999999</v>
      </c>
      <c r="E2750" s="29">
        <v>1</v>
      </c>
      <c r="F2750" s="29">
        <v>140.69999999999999</v>
      </c>
      <c r="G2750" s="29">
        <v>1</v>
      </c>
    </row>
    <row r="2751" spans="1:7" x14ac:dyDescent="0.3">
      <c r="A2751" s="18" t="s">
        <v>4855</v>
      </c>
      <c r="B2751" s="29"/>
      <c r="C2751" s="29"/>
      <c r="D2751" s="29">
        <v>140.69999999999999</v>
      </c>
      <c r="E2751" s="29">
        <v>1</v>
      </c>
      <c r="F2751" s="29">
        <v>140.69999999999999</v>
      </c>
      <c r="G2751" s="29">
        <v>1</v>
      </c>
    </row>
    <row r="2752" spans="1:7" x14ac:dyDescent="0.3">
      <c r="A2752" s="18" t="s">
        <v>4843</v>
      </c>
      <c r="B2752" s="29"/>
      <c r="C2752" s="29"/>
      <c r="D2752" s="29">
        <v>140.69999999999999</v>
      </c>
      <c r="E2752" s="29">
        <v>1</v>
      </c>
      <c r="F2752" s="29">
        <v>140.69999999999999</v>
      </c>
      <c r="G2752" s="29">
        <v>1</v>
      </c>
    </row>
    <row r="2753" spans="1:7" x14ac:dyDescent="0.3">
      <c r="A2753" s="18" t="s">
        <v>4735</v>
      </c>
      <c r="B2753" s="29"/>
      <c r="C2753" s="29"/>
      <c r="D2753" s="29">
        <v>140.69999999999999</v>
      </c>
      <c r="E2753" s="29">
        <v>1</v>
      </c>
      <c r="F2753" s="29">
        <v>140.69999999999999</v>
      </c>
      <c r="G2753" s="29">
        <v>1</v>
      </c>
    </row>
    <row r="2754" spans="1:7" x14ac:dyDescent="0.3">
      <c r="A2754" s="18" t="s">
        <v>4479</v>
      </c>
      <c r="B2754" s="29"/>
      <c r="C2754" s="29"/>
      <c r="D2754" s="29">
        <v>140.69999999999999</v>
      </c>
      <c r="E2754" s="29">
        <v>1</v>
      </c>
      <c r="F2754" s="29">
        <v>140.69999999999999</v>
      </c>
      <c r="G2754" s="29">
        <v>1</v>
      </c>
    </row>
    <row r="2755" spans="1:7" x14ac:dyDescent="0.3">
      <c r="A2755" s="18" t="s">
        <v>6375</v>
      </c>
      <c r="B2755" s="29"/>
      <c r="C2755" s="29"/>
      <c r="D2755" s="29">
        <v>140.69999999999999</v>
      </c>
      <c r="E2755" s="29">
        <v>1</v>
      </c>
      <c r="F2755" s="29">
        <v>140.69999999999999</v>
      </c>
      <c r="G2755" s="29">
        <v>1</v>
      </c>
    </row>
    <row r="2756" spans="1:7" x14ac:dyDescent="0.3">
      <c r="A2756" s="18" t="s">
        <v>6373</v>
      </c>
      <c r="B2756" s="29"/>
      <c r="C2756" s="29"/>
      <c r="D2756" s="29">
        <v>140.69999999999999</v>
      </c>
      <c r="E2756" s="29">
        <v>1</v>
      </c>
      <c r="F2756" s="29">
        <v>140.69999999999999</v>
      </c>
      <c r="G2756" s="29">
        <v>1</v>
      </c>
    </row>
    <row r="2757" spans="1:7" x14ac:dyDescent="0.3">
      <c r="A2757" s="18" t="s">
        <v>4433</v>
      </c>
      <c r="B2757" s="29"/>
      <c r="C2757" s="29"/>
      <c r="D2757" s="29">
        <v>140.69999999999999</v>
      </c>
      <c r="E2757" s="29">
        <v>1</v>
      </c>
      <c r="F2757" s="29">
        <v>140.69999999999999</v>
      </c>
      <c r="G2757" s="29">
        <v>1</v>
      </c>
    </row>
    <row r="2758" spans="1:7" x14ac:dyDescent="0.3">
      <c r="A2758" s="18" t="s">
        <v>6358</v>
      </c>
      <c r="B2758" s="29"/>
      <c r="C2758" s="29"/>
      <c r="D2758" s="29">
        <v>140.69999999999999</v>
      </c>
      <c r="E2758" s="29">
        <v>1</v>
      </c>
      <c r="F2758" s="29">
        <v>140.69999999999999</v>
      </c>
      <c r="G2758" s="29">
        <v>1</v>
      </c>
    </row>
    <row r="2759" spans="1:7" x14ac:dyDescent="0.3">
      <c r="A2759" s="18" t="s">
        <v>6122</v>
      </c>
      <c r="B2759" s="29"/>
      <c r="C2759" s="29"/>
      <c r="D2759" s="29">
        <v>140.69999999999999</v>
      </c>
      <c r="E2759" s="29">
        <v>1</v>
      </c>
      <c r="F2759" s="29">
        <v>140.69999999999999</v>
      </c>
      <c r="G2759" s="29">
        <v>1</v>
      </c>
    </row>
    <row r="2760" spans="1:7" x14ac:dyDescent="0.3">
      <c r="A2760" s="18" t="s">
        <v>5047</v>
      </c>
      <c r="B2760" s="29"/>
      <c r="C2760" s="29"/>
      <c r="D2760" s="29">
        <v>140.69999999999999</v>
      </c>
      <c r="E2760" s="29">
        <v>1</v>
      </c>
      <c r="F2760" s="29">
        <v>140.69999999999999</v>
      </c>
      <c r="G2760" s="29">
        <v>1</v>
      </c>
    </row>
    <row r="2761" spans="1:7" x14ac:dyDescent="0.3">
      <c r="A2761" s="18" t="s">
        <v>5049</v>
      </c>
      <c r="B2761" s="29"/>
      <c r="C2761" s="29"/>
      <c r="D2761" s="29">
        <v>140.69999999999999</v>
      </c>
      <c r="E2761" s="29">
        <v>1</v>
      </c>
      <c r="F2761" s="29">
        <v>140.69999999999999</v>
      </c>
      <c r="G2761" s="29">
        <v>1</v>
      </c>
    </row>
    <row r="2762" spans="1:7" x14ac:dyDescent="0.3">
      <c r="A2762" s="18" t="s">
        <v>2054</v>
      </c>
      <c r="B2762" s="29">
        <v>140.25</v>
      </c>
      <c r="C2762" s="29">
        <v>1</v>
      </c>
      <c r="D2762" s="29"/>
      <c r="E2762" s="29"/>
      <c r="F2762" s="29">
        <v>140.25</v>
      </c>
      <c r="G2762" s="29">
        <v>1</v>
      </c>
    </row>
    <row r="2763" spans="1:7" x14ac:dyDescent="0.3">
      <c r="A2763" s="18" t="s">
        <v>3695</v>
      </c>
      <c r="B2763" s="29"/>
      <c r="C2763" s="29"/>
      <c r="D2763" s="29">
        <v>140.25</v>
      </c>
      <c r="E2763" s="29">
        <v>1</v>
      </c>
      <c r="F2763" s="29">
        <v>140.25</v>
      </c>
      <c r="G2763" s="29">
        <v>1</v>
      </c>
    </row>
    <row r="2764" spans="1:7" x14ac:dyDescent="0.3">
      <c r="A2764" s="18" t="s">
        <v>504</v>
      </c>
      <c r="B2764" s="29">
        <v>137.69999999999999</v>
      </c>
      <c r="C2764" s="29">
        <v>1</v>
      </c>
      <c r="D2764" s="29"/>
      <c r="E2764" s="29"/>
      <c r="F2764" s="29">
        <v>137.69999999999999</v>
      </c>
      <c r="G2764" s="29">
        <v>1</v>
      </c>
    </row>
    <row r="2765" spans="1:7" x14ac:dyDescent="0.3">
      <c r="A2765" s="18" t="s">
        <v>819</v>
      </c>
      <c r="B2765" s="29">
        <v>137.69999999999999</v>
      </c>
      <c r="C2765" s="29">
        <v>1</v>
      </c>
      <c r="D2765" s="29"/>
      <c r="E2765" s="29"/>
      <c r="F2765" s="29">
        <v>137.69999999999999</v>
      </c>
      <c r="G2765" s="29">
        <v>1</v>
      </c>
    </row>
    <row r="2766" spans="1:7" x14ac:dyDescent="0.3">
      <c r="A2766" s="18" t="s">
        <v>799</v>
      </c>
      <c r="B2766" s="29">
        <v>137.69999999999999</v>
      </c>
      <c r="C2766" s="29">
        <v>1</v>
      </c>
      <c r="D2766" s="29"/>
      <c r="E2766" s="29"/>
      <c r="F2766" s="29">
        <v>137.69999999999999</v>
      </c>
      <c r="G2766" s="29">
        <v>1</v>
      </c>
    </row>
    <row r="2767" spans="1:7" x14ac:dyDescent="0.3">
      <c r="A2767" s="18" t="s">
        <v>817</v>
      </c>
      <c r="B2767" s="29">
        <v>137.69999999999999</v>
      </c>
      <c r="C2767" s="29">
        <v>1</v>
      </c>
      <c r="D2767" s="29"/>
      <c r="E2767" s="29"/>
      <c r="F2767" s="29">
        <v>137.69999999999999</v>
      </c>
      <c r="G2767" s="29">
        <v>1</v>
      </c>
    </row>
    <row r="2768" spans="1:7" x14ac:dyDescent="0.3">
      <c r="A2768" s="18" t="s">
        <v>839</v>
      </c>
      <c r="B2768" s="29">
        <v>137.69999999999999</v>
      </c>
      <c r="C2768" s="29">
        <v>1</v>
      </c>
      <c r="D2768" s="29"/>
      <c r="E2768" s="29"/>
      <c r="F2768" s="29">
        <v>137.69999999999999</v>
      </c>
      <c r="G2768" s="29">
        <v>1</v>
      </c>
    </row>
    <row r="2769" spans="1:7" x14ac:dyDescent="0.3">
      <c r="A2769" s="18" t="s">
        <v>6790</v>
      </c>
      <c r="B2769" s="29">
        <v>137.69999999999999</v>
      </c>
      <c r="C2769" s="29">
        <v>1</v>
      </c>
      <c r="D2769" s="29"/>
      <c r="E2769" s="29"/>
      <c r="F2769" s="29">
        <v>137.69999999999999</v>
      </c>
      <c r="G2769" s="29">
        <v>1</v>
      </c>
    </row>
    <row r="2770" spans="1:7" x14ac:dyDescent="0.3">
      <c r="A2770" s="18" t="s">
        <v>6742</v>
      </c>
      <c r="B2770" s="29">
        <v>137.69999999999999</v>
      </c>
      <c r="C2770" s="29">
        <v>1</v>
      </c>
      <c r="D2770" s="29"/>
      <c r="E2770" s="29"/>
      <c r="F2770" s="29">
        <v>137.69999999999999</v>
      </c>
      <c r="G2770" s="29">
        <v>1</v>
      </c>
    </row>
    <row r="2771" spans="1:7" x14ac:dyDescent="0.3">
      <c r="A2771" s="18" t="s">
        <v>6855</v>
      </c>
      <c r="B2771" s="29">
        <v>137.69999999999999</v>
      </c>
      <c r="C2771" s="29">
        <v>1</v>
      </c>
      <c r="D2771" s="29"/>
      <c r="E2771" s="29"/>
      <c r="F2771" s="29">
        <v>137.69999999999999</v>
      </c>
      <c r="G2771" s="29">
        <v>1</v>
      </c>
    </row>
    <row r="2772" spans="1:7" x14ac:dyDescent="0.3">
      <c r="A2772" s="18" t="s">
        <v>6773</v>
      </c>
      <c r="B2772" s="29">
        <v>137.69999999999999</v>
      </c>
      <c r="C2772" s="29">
        <v>1</v>
      </c>
      <c r="D2772" s="29"/>
      <c r="E2772" s="29"/>
      <c r="F2772" s="29">
        <v>137.69999999999999</v>
      </c>
      <c r="G2772" s="29">
        <v>1</v>
      </c>
    </row>
    <row r="2773" spans="1:7" x14ac:dyDescent="0.3">
      <c r="A2773" s="18" t="s">
        <v>6822</v>
      </c>
      <c r="B2773" s="29">
        <v>137.69999999999999</v>
      </c>
      <c r="C2773" s="29">
        <v>1</v>
      </c>
      <c r="D2773" s="29"/>
      <c r="E2773" s="29"/>
      <c r="F2773" s="29">
        <v>137.69999999999999</v>
      </c>
      <c r="G2773" s="29">
        <v>1</v>
      </c>
    </row>
    <row r="2774" spans="1:7" x14ac:dyDescent="0.3">
      <c r="A2774" s="18" t="s">
        <v>6901</v>
      </c>
      <c r="B2774" s="29">
        <v>137.69999999999999</v>
      </c>
      <c r="C2774" s="29">
        <v>1</v>
      </c>
      <c r="D2774" s="29"/>
      <c r="E2774" s="29"/>
      <c r="F2774" s="29">
        <v>137.69999999999999</v>
      </c>
      <c r="G2774" s="29">
        <v>1</v>
      </c>
    </row>
    <row r="2775" spans="1:7" x14ac:dyDescent="0.3">
      <c r="A2775" s="18" t="s">
        <v>973</v>
      </c>
      <c r="B2775" s="29">
        <v>137.69999999999999</v>
      </c>
      <c r="C2775" s="29">
        <v>1</v>
      </c>
      <c r="D2775" s="29"/>
      <c r="E2775" s="29"/>
      <c r="F2775" s="29">
        <v>137.69999999999999</v>
      </c>
      <c r="G2775" s="29">
        <v>1</v>
      </c>
    </row>
    <row r="2776" spans="1:7" x14ac:dyDescent="0.3">
      <c r="A2776" s="18" t="s">
        <v>961</v>
      </c>
      <c r="B2776" s="29">
        <v>137.69999999999999</v>
      </c>
      <c r="C2776" s="29">
        <v>1</v>
      </c>
      <c r="D2776" s="29"/>
      <c r="E2776" s="29"/>
      <c r="F2776" s="29">
        <v>137.69999999999999</v>
      </c>
      <c r="G2776" s="29">
        <v>1</v>
      </c>
    </row>
    <row r="2777" spans="1:7" x14ac:dyDescent="0.3">
      <c r="A2777" s="18" t="s">
        <v>459</v>
      </c>
      <c r="B2777" s="29">
        <v>137.69999999999999</v>
      </c>
      <c r="C2777" s="29">
        <v>1</v>
      </c>
      <c r="D2777" s="29"/>
      <c r="E2777" s="29"/>
      <c r="F2777" s="29">
        <v>137.69999999999999</v>
      </c>
      <c r="G2777" s="29">
        <v>1</v>
      </c>
    </row>
    <row r="2778" spans="1:7" x14ac:dyDescent="0.3">
      <c r="A2778" s="18" t="s">
        <v>396</v>
      </c>
      <c r="B2778" s="29"/>
      <c r="C2778" s="29"/>
      <c r="D2778" s="29">
        <v>137.69999999999999</v>
      </c>
      <c r="E2778" s="29">
        <v>1</v>
      </c>
      <c r="F2778" s="29">
        <v>137.69999999999999</v>
      </c>
      <c r="G2778" s="29">
        <v>1</v>
      </c>
    </row>
    <row r="2779" spans="1:7" x14ac:dyDescent="0.3">
      <c r="A2779" s="18" t="s">
        <v>1240</v>
      </c>
      <c r="B2779" s="29">
        <v>137.69999999999999</v>
      </c>
      <c r="C2779" s="29">
        <v>1</v>
      </c>
      <c r="D2779" s="29"/>
      <c r="E2779" s="29"/>
      <c r="F2779" s="29">
        <v>137.69999999999999</v>
      </c>
      <c r="G2779" s="29">
        <v>1</v>
      </c>
    </row>
    <row r="2780" spans="1:7" x14ac:dyDescent="0.3">
      <c r="A2780" s="18" t="s">
        <v>400</v>
      </c>
      <c r="B2780" s="29"/>
      <c r="C2780" s="29"/>
      <c r="D2780" s="29">
        <v>137.69999999999999</v>
      </c>
      <c r="E2780" s="29">
        <v>1</v>
      </c>
      <c r="F2780" s="29">
        <v>137.69999999999999</v>
      </c>
      <c r="G2780" s="29">
        <v>1</v>
      </c>
    </row>
    <row r="2781" spans="1:7" x14ac:dyDescent="0.3">
      <c r="A2781" s="18" t="s">
        <v>4627</v>
      </c>
      <c r="B2781" s="29"/>
      <c r="C2781" s="29"/>
      <c r="D2781" s="29">
        <v>137.35</v>
      </c>
      <c r="E2781" s="29">
        <v>1</v>
      </c>
      <c r="F2781" s="29">
        <v>137.35</v>
      </c>
      <c r="G2781" s="29">
        <v>1</v>
      </c>
    </row>
    <row r="2782" spans="1:7" x14ac:dyDescent="0.3">
      <c r="A2782" s="18" t="s">
        <v>4643</v>
      </c>
      <c r="B2782" s="29"/>
      <c r="C2782" s="29"/>
      <c r="D2782" s="29">
        <v>137.35</v>
      </c>
      <c r="E2782" s="29">
        <v>1</v>
      </c>
      <c r="F2782" s="29">
        <v>137.35</v>
      </c>
      <c r="G2782" s="29">
        <v>1</v>
      </c>
    </row>
    <row r="2783" spans="1:7" x14ac:dyDescent="0.3">
      <c r="A2783" s="18" t="s">
        <v>4609</v>
      </c>
      <c r="B2783" s="29"/>
      <c r="C2783" s="29"/>
      <c r="D2783" s="29">
        <v>137.35</v>
      </c>
      <c r="E2783" s="29">
        <v>1</v>
      </c>
      <c r="F2783" s="29">
        <v>137.35</v>
      </c>
      <c r="G2783" s="29">
        <v>1</v>
      </c>
    </row>
    <row r="2784" spans="1:7" x14ac:dyDescent="0.3">
      <c r="A2784" s="18" t="s">
        <v>5750</v>
      </c>
      <c r="B2784" s="29"/>
      <c r="C2784" s="29"/>
      <c r="D2784" s="29">
        <v>137.35</v>
      </c>
      <c r="E2784" s="29">
        <v>1</v>
      </c>
      <c r="F2784" s="29">
        <v>137.35</v>
      </c>
      <c r="G2784" s="29">
        <v>1</v>
      </c>
    </row>
    <row r="2785" spans="1:7" x14ac:dyDescent="0.3">
      <c r="A2785" s="18" t="s">
        <v>4477</v>
      </c>
      <c r="B2785" s="29"/>
      <c r="C2785" s="29"/>
      <c r="D2785" s="29">
        <v>137.35</v>
      </c>
      <c r="E2785" s="29">
        <v>1</v>
      </c>
      <c r="F2785" s="29">
        <v>137.35</v>
      </c>
      <c r="G2785" s="29">
        <v>1</v>
      </c>
    </row>
    <row r="2786" spans="1:7" x14ac:dyDescent="0.3">
      <c r="A2786" s="18" t="s">
        <v>4465</v>
      </c>
      <c r="B2786" s="29"/>
      <c r="C2786" s="29"/>
      <c r="D2786" s="29">
        <v>137.35</v>
      </c>
      <c r="E2786" s="29">
        <v>1</v>
      </c>
      <c r="F2786" s="29">
        <v>137.35</v>
      </c>
      <c r="G2786" s="29">
        <v>1</v>
      </c>
    </row>
    <row r="2787" spans="1:7" x14ac:dyDescent="0.3">
      <c r="A2787" s="18" t="s">
        <v>4411</v>
      </c>
      <c r="B2787" s="29"/>
      <c r="C2787" s="29"/>
      <c r="D2787" s="29">
        <v>137.35</v>
      </c>
      <c r="E2787" s="29">
        <v>1</v>
      </c>
      <c r="F2787" s="29">
        <v>137.35</v>
      </c>
      <c r="G2787" s="29">
        <v>1</v>
      </c>
    </row>
    <row r="2788" spans="1:7" x14ac:dyDescent="0.3">
      <c r="A2788" s="18" t="s">
        <v>5029</v>
      </c>
      <c r="B2788" s="29"/>
      <c r="C2788" s="29"/>
      <c r="D2788" s="29">
        <v>137.35</v>
      </c>
      <c r="E2788" s="29">
        <v>1</v>
      </c>
      <c r="F2788" s="29">
        <v>137.35</v>
      </c>
      <c r="G2788" s="29">
        <v>1</v>
      </c>
    </row>
    <row r="2789" spans="1:7" x14ac:dyDescent="0.3">
      <c r="A2789" s="18" t="s">
        <v>5677</v>
      </c>
      <c r="B2789" s="29"/>
      <c r="C2789" s="29"/>
      <c r="D2789" s="29">
        <v>137.35</v>
      </c>
      <c r="E2789" s="29">
        <v>1</v>
      </c>
      <c r="F2789" s="29">
        <v>137.35</v>
      </c>
      <c r="G2789" s="29">
        <v>1</v>
      </c>
    </row>
    <row r="2790" spans="1:7" x14ac:dyDescent="0.3">
      <c r="A2790" s="18" t="s">
        <v>5630</v>
      </c>
      <c r="B2790" s="29"/>
      <c r="C2790" s="29"/>
      <c r="D2790" s="29">
        <v>137.35</v>
      </c>
      <c r="E2790" s="29">
        <v>1</v>
      </c>
      <c r="F2790" s="29">
        <v>137.35</v>
      </c>
      <c r="G2790" s="29">
        <v>1</v>
      </c>
    </row>
    <row r="2791" spans="1:7" x14ac:dyDescent="0.3">
      <c r="A2791" s="18" t="s">
        <v>5782</v>
      </c>
      <c r="B2791" s="29"/>
      <c r="C2791" s="29"/>
      <c r="D2791" s="29">
        <v>137.35</v>
      </c>
      <c r="E2791" s="29">
        <v>1</v>
      </c>
      <c r="F2791" s="29">
        <v>137.35</v>
      </c>
      <c r="G2791" s="29">
        <v>1</v>
      </c>
    </row>
    <row r="2792" spans="1:7" x14ac:dyDescent="0.3">
      <c r="A2792" s="18" t="s">
        <v>5648</v>
      </c>
      <c r="B2792" s="29"/>
      <c r="C2792" s="29"/>
      <c r="D2792" s="29">
        <v>137.35</v>
      </c>
      <c r="E2792" s="29">
        <v>1</v>
      </c>
      <c r="F2792" s="29">
        <v>137.35</v>
      </c>
      <c r="G2792" s="29">
        <v>1</v>
      </c>
    </row>
    <row r="2793" spans="1:7" x14ac:dyDescent="0.3">
      <c r="A2793" s="18" t="s">
        <v>5703</v>
      </c>
      <c r="B2793" s="29"/>
      <c r="C2793" s="29"/>
      <c r="D2793" s="29">
        <v>137.35</v>
      </c>
      <c r="E2793" s="29">
        <v>1</v>
      </c>
      <c r="F2793" s="29">
        <v>137.35</v>
      </c>
      <c r="G2793" s="29">
        <v>1</v>
      </c>
    </row>
    <row r="2794" spans="1:7" x14ac:dyDescent="0.3">
      <c r="A2794" s="18" t="s">
        <v>651</v>
      </c>
      <c r="B2794" s="29">
        <v>58.8</v>
      </c>
      <c r="C2794" s="29">
        <v>1</v>
      </c>
      <c r="D2794" s="29">
        <v>77.759999999999991</v>
      </c>
      <c r="E2794" s="29">
        <v>1</v>
      </c>
      <c r="F2794" s="29">
        <v>136.56</v>
      </c>
      <c r="G2794" s="29">
        <v>2</v>
      </c>
    </row>
    <row r="2795" spans="1:7" x14ac:dyDescent="0.3">
      <c r="A2795" s="18" t="s">
        <v>691</v>
      </c>
      <c r="B2795" s="29">
        <v>136.4</v>
      </c>
      <c r="C2795" s="29">
        <v>1</v>
      </c>
      <c r="D2795" s="29"/>
      <c r="E2795" s="29"/>
      <c r="F2795" s="29">
        <v>136.4</v>
      </c>
      <c r="G2795" s="29">
        <v>1</v>
      </c>
    </row>
    <row r="2796" spans="1:7" x14ac:dyDescent="0.3">
      <c r="A2796" s="18" t="s">
        <v>833</v>
      </c>
      <c r="B2796" s="29">
        <v>136.4</v>
      </c>
      <c r="C2796" s="29">
        <v>1</v>
      </c>
      <c r="D2796" s="29"/>
      <c r="E2796" s="29"/>
      <c r="F2796" s="29">
        <v>136.4</v>
      </c>
      <c r="G2796" s="29">
        <v>1</v>
      </c>
    </row>
    <row r="2797" spans="1:7" x14ac:dyDescent="0.3">
      <c r="A2797" s="18" t="s">
        <v>702</v>
      </c>
      <c r="B2797" s="29">
        <v>136.4</v>
      </c>
      <c r="C2797" s="29">
        <v>1</v>
      </c>
      <c r="D2797" s="29"/>
      <c r="E2797" s="29"/>
      <c r="F2797" s="29">
        <v>136.4</v>
      </c>
      <c r="G2797" s="29">
        <v>1</v>
      </c>
    </row>
    <row r="2798" spans="1:7" x14ac:dyDescent="0.3">
      <c r="A2798" s="18" t="s">
        <v>6925</v>
      </c>
      <c r="B2798" s="29">
        <v>136.4</v>
      </c>
      <c r="C2798" s="29">
        <v>1</v>
      </c>
      <c r="D2798" s="29"/>
      <c r="E2798" s="29"/>
      <c r="F2798" s="29">
        <v>136.4</v>
      </c>
      <c r="G2798" s="29">
        <v>1</v>
      </c>
    </row>
    <row r="2799" spans="1:7" x14ac:dyDescent="0.3">
      <c r="A2799" s="18" t="s">
        <v>6883</v>
      </c>
      <c r="B2799" s="29">
        <v>136.4</v>
      </c>
      <c r="C2799" s="29">
        <v>1</v>
      </c>
      <c r="D2799" s="29"/>
      <c r="E2799" s="29"/>
      <c r="F2799" s="29">
        <v>136.4</v>
      </c>
      <c r="G2799" s="29">
        <v>1</v>
      </c>
    </row>
    <row r="2800" spans="1:7" x14ac:dyDescent="0.3">
      <c r="A2800" s="18" t="s">
        <v>6913</v>
      </c>
      <c r="B2800" s="29">
        <v>136.4</v>
      </c>
      <c r="C2800" s="29">
        <v>1</v>
      </c>
      <c r="D2800" s="29"/>
      <c r="E2800" s="29"/>
      <c r="F2800" s="29">
        <v>136.4</v>
      </c>
      <c r="G2800" s="29">
        <v>1</v>
      </c>
    </row>
    <row r="2801" spans="1:7" x14ac:dyDescent="0.3">
      <c r="A2801" s="18" t="s">
        <v>6879</v>
      </c>
      <c r="B2801" s="29">
        <v>136.4</v>
      </c>
      <c r="C2801" s="29">
        <v>1</v>
      </c>
      <c r="D2801" s="29"/>
      <c r="E2801" s="29"/>
      <c r="F2801" s="29">
        <v>136.4</v>
      </c>
      <c r="G2801" s="29">
        <v>1</v>
      </c>
    </row>
    <row r="2802" spans="1:7" x14ac:dyDescent="0.3">
      <c r="A2802" s="18" t="s">
        <v>6839</v>
      </c>
      <c r="B2802" s="29">
        <v>136.4</v>
      </c>
      <c r="C2802" s="29">
        <v>1</v>
      </c>
      <c r="D2802" s="29"/>
      <c r="E2802" s="29"/>
      <c r="F2802" s="29">
        <v>136.4</v>
      </c>
      <c r="G2802" s="29">
        <v>1</v>
      </c>
    </row>
    <row r="2803" spans="1:7" x14ac:dyDescent="0.3">
      <c r="A2803" s="18" t="s">
        <v>6784</v>
      </c>
      <c r="B2803" s="29">
        <v>136.4</v>
      </c>
      <c r="C2803" s="29">
        <v>1</v>
      </c>
      <c r="D2803" s="29"/>
      <c r="E2803" s="29"/>
      <c r="F2803" s="29">
        <v>136.4</v>
      </c>
      <c r="G2803" s="29">
        <v>1</v>
      </c>
    </row>
    <row r="2804" spans="1:7" x14ac:dyDescent="0.3">
      <c r="A2804" s="18" t="s">
        <v>6927</v>
      </c>
      <c r="B2804" s="29">
        <v>136.4</v>
      </c>
      <c r="C2804" s="29">
        <v>1</v>
      </c>
      <c r="D2804" s="29"/>
      <c r="E2804" s="29"/>
      <c r="F2804" s="29">
        <v>136.4</v>
      </c>
      <c r="G2804" s="29">
        <v>1</v>
      </c>
    </row>
    <row r="2805" spans="1:7" x14ac:dyDescent="0.3">
      <c r="A2805" s="18" t="s">
        <v>6762</v>
      </c>
      <c r="B2805" s="29">
        <v>136.4</v>
      </c>
      <c r="C2805" s="29">
        <v>1</v>
      </c>
      <c r="D2805" s="29"/>
      <c r="E2805" s="29"/>
      <c r="F2805" s="29">
        <v>136.4</v>
      </c>
      <c r="G2805" s="29">
        <v>1</v>
      </c>
    </row>
    <row r="2806" spans="1:7" x14ac:dyDescent="0.3">
      <c r="A2806" s="18" t="s">
        <v>6881</v>
      </c>
      <c r="B2806" s="29">
        <v>136.4</v>
      </c>
      <c r="C2806" s="29">
        <v>1</v>
      </c>
      <c r="D2806" s="29"/>
      <c r="E2806" s="29"/>
      <c r="F2806" s="29">
        <v>136.4</v>
      </c>
      <c r="G2806" s="29">
        <v>1</v>
      </c>
    </row>
    <row r="2807" spans="1:7" x14ac:dyDescent="0.3">
      <c r="A2807" s="18" t="s">
        <v>955</v>
      </c>
      <c r="B2807" s="29">
        <v>136.4</v>
      </c>
      <c r="C2807" s="29">
        <v>1</v>
      </c>
      <c r="D2807" s="29"/>
      <c r="E2807" s="29"/>
      <c r="F2807" s="29">
        <v>136.4</v>
      </c>
      <c r="G2807" s="29">
        <v>1</v>
      </c>
    </row>
    <row r="2808" spans="1:7" x14ac:dyDescent="0.3">
      <c r="A2808" s="18" t="s">
        <v>935</v>
      </c>
      <c r="B2808" s="29">
        <v>136.4</v>
      </c>
      <c r="C2808" s="29">
        <v>1</v>
      </c>
      <c r="D2808" s="29"/>
      <c r="E2808" s="29"/>
      <c r="F2808" s="29">
        <v>136.4</v>
      </c>
      <c r="G2808" s="29">
        <v>1</v>
      </c>
    </row>
    <row r="2809" spans="1:7" x14ac:dyDescent="0.3">
      <c r="A2809" s="18" t="s">
        <v>901</v>
      </c>
      <c r="B2809" s="29">
        <v>136.4</v>
      </c>
      <c r="C2809" s="29">
        <v>1</v>
      </c>
      <c r="D2809" s="29"/>
      <c r="E2809" s="29"/>
      <c r="F2809" s="29">
        <v>136.4</v>
      </c>
      <c r="G2809" s="29">
        <v>1</v>
      </c>
    </row>
    <row r="2810" spans="1:7" x14ac:dyDescent="0.3">
      <c r="A2810" s="18" t="s">
        <v>1234</v>
      </c>
      <c r="B2810" s="29">
        <v>136.4</v>
      </c>
      <c r="C2810" s="29">
        <v>1</v>
      </c>
      <c r="D2810" s="29"/>
      <c r="E2810" s="29"/>
      <c r="F2810" s="29">
        <v>136.4</v>
      </c>
      <c r="G2810" s="29">
        <v>1</v>
      </c>
    </row>
    <row r="2811" spans="1:7" x14ac:dyDescent="0.3">
      <c r="A2811" s="18" t="s">
        <v>474</v>
      </c>
      <c r="B2811" s="29">
        <v>136.4</v>
      </c>
      <c r="C2811" s="29">
        <v>1</v>
      </c>
      <c r="D2811" s="29"/>
      <c r="E2811" s="29"/>
      <c r="F2811" s="29">
        <v>136.4</v>
      </c>
      <c r="G2811" s="29">
        <v>1</v>
      </c>
    </row>
    <row r="2812" spans="1:7" x14ac:dyDescent="0.3">
      <c r="A2812" s="18" t="s">
        <v>1238</v>
      </c>
      <c r="B2812" s="29">
        <v>136.4</v>
      </c>
      <c r="C2812" s="29">
        <v>1</v>
      </c>
      <c r="D2812" s="29"/>
      <c r="E2812" s="29"/>
      <c r="F2812" s="29">
        <v>136.4</v>
      </c>
      <c r="G2812" s="29">
        <v>1</v>
      </c>
    </row>
    <row r="2813" spans="1:7" x14ac:dyDescent="0.3">
      <c r="A2813" s="18" t="s">
        <v>985</v>
      </c>
      <c r="B2813" s="29">
        <v>136.4</v>
      </c>
      <c r="C2813" s="29">
        <v>1</v>
      </c>
      <c r="D2813" s="29"/>
      <c r="E2813" s="29"/>
      <c r="F2813" s="29">
        <v>136.4</v>
      </c>
      <c r="G2813" s="29">
        <v>1</v>
      </c>
    </row>
    <row r="2814" spans="1:7" x14ac:dyDescent="0.3">
      <c r="A2814" s="18" t="s">
        <v>390</v>
      </c>
      <c r="B2814" s="29"/>
      <c r="C2814" s="29"/>
      <c r="D2814" s="29">
        <v>136.4</v>
      </c>
      <c r="E2814" s="29">
        <v>1</v>
      </c>
      <c r="F2814" s="29">
        <v>136.4</v>
      </c>
      <c r="G2814" s="29">
        <v>1</v>
      </c>
    </row>
    <row r="2815" spans="1:7" x14ac:dyDescent="0.3">
      <c r="A2815" s="18" t="s">
        <v>414</v>
      </c>
      <c r="B2815" s="29"/>
      <c r="C2815" s="29"/>
      <c r="D2815" s="29">
        <v>136.4</v>
      </c>
      <c r="E2815" s="29">
        <v>1</v>
      </c>
      <c r="F2815" s="29">
        <v>136.4</v>
      </c>
      <c r="G2815" s="29">
        <v>1</v>
      </c>
    </row>
    <row r="2816" spans="1:7" x14ac:dyDescent="0.3">
      <c r="A2816" s="18" t="s">
        <v>589</v>
      </c>
      <c r="B2816" s="29">
        <v>136.4</v>
      </c>
      <c r="C2816" s="29">
        <v>1</v>
      </c>
      <c r="D2816" s="29"/>
      <c r="E2816" s="29"/>
      <c r="F2816" s="29">
        <v>136.4</v>
      </c>
      <c r="G2816" s="29">
        <v>1</v>
      </c>
    </row>
    <row r="2817" spans="1:7" x14ac:dyDescent="0.3">
      <c r="A2817" s="18" t="s">
        <v>6553</v>
      </c>
      <c r="B2817" s="29">
        <v>136.4</v>
      </c>
      <c r="C2817" s="29">
        <v>1</v>
      </c>
      <c r="D2817" s="29"/>
      <c r="E2817" s="29"/>
      <c r="F2817" s="29">
        <v>136.4</v>
      </c>
      <c r="G2817" s="29">
        <v>1</v>
      </c>
    </row>
    <row r="2818" spans="1:7" x14ac:dyDescent="0.3">
      <c r="A2818" s="18" t="s">
        <v>6298</v>
      </c>
      <c r="B2818" s="29"/>
      <c r="C2818" s="29"/>
      <c r="D2818" s="29">
        <v>136.16999999999999</v>
      </c>
      <c r="E2818" s="29">
        <v>1</v>
      </c>
      <c r="F2818" s="29">
        <v>136.16999999999999</v>
      </c>
      <c r="G2818" s="29">
        <v>1</v>
      </c>
    </row>
    <row r="2819" spans="1:7" x14ac:dyDescent="0.3">
      <c r="A2819" s="18" t="s">
        <v>4557</v>
      </c>
      <c r="B2819" s="29"/>
      <c r="C2819" s="29"/>
      <c r="D2819" s="29">
        <v>136.16999999999999</v>
      </c>
      <c r="E2819" s="29">
        <v>1</v>
      </c>
      <c r="F2819" s="29">
        <v>136.16999999999999</v>
      </c>
      <c r="G2819" s="29">
        <v>1</v>
      </c>
    </row>
    <row r="2820" spans="1:7" x14ac:dyDescent="0.3">
      <c r="A2820" s="18" t="s">
        <v>6180</v>
      </c>
      <c r="B2820" s="29"/>
      <c r="C2820" s="29"/>
      <c r="D2820" s="29">
        <v>136.16999999999999</v>
      </c>
      <c r="E2820" s="29">
        <v>1</v>
      </c>
      <c r="F2820" s="29">
        <v>136.16999999999999</v>
      </c>
      <c r="G2820" s="29">
        <v>1</v>
      </c>
    </row>
    <row r="2821" spans="1:7" x14ac:dyDescent="0.3">
      <c r="A2821" s="18" t="s">
        <v>4888</v>
      </c>
      <c r="B2821" s="29"/>
      <c r="C2821" s="29"/>
      <c r="D2821" s="29">
        <v>136.16999999999999</v>
      </c>
      <c r="E2821" s="29">
        <v>1</v>
      </c>
      <c r="F2821" s="29">
        <v>136.16999999999999</v>
      </c>
      <c r="G2821" s="29">
        <v>1</v>
      </c>
    </row>
    <row r="2822" spans="1:7" x14ac:dyDescent="0.3">
      <c r="A2822" s="18" t="s">
        <v>5922</v>
      </c>
      <c r="B2822" s="29"/>
      <c r="C2822" s="29"/>
      <c r="D2822" s="29">
        <v>136.16999999999999</v>
      </c>
      <c r="E2822" s="29">
        <v>1</v>
      </c>
      <c r="F2822" s="29">
        <v>136.16999999999999</v>
      </c>
      <c r="G2822" s="29">
        <v>1</v>
      </c>
    </row>
    <row r="2823" spans="1:7" x14ac:dyDescent="0.3">
      <c r="A2823" s="18" t="s">
        <v>495</v>
      </c>
      <c r="B2823" s="29">
        <v>134.16</v>
      </c>
      <c r="C2823" s="29">
        <v>1</v>
      </c>
      <c r="D2823" s="29"/>
      <c r="E2823" s="29"/>
      <c r="F2823" s="29">
        <v>134.16</v>
      </c>
      <c r="G2823" s="29">
        <v>1</v>
      </c>
    </row>
    <row r="2824" spans="1:7" x14ac:dyDescent="0.3">
      <c r="A2824" s="18" t="s">
        <v>835</v>
      </c>
      <c r="B2824" s="29">
        <v>134.16</v>
      </c>
      <c r="C2824" s="29">
        <v>1</v>
      </c>
      <c r="D2824" s="29"/>
      <c r="E2824" s="29"/>
      <c r="F2824" s="29">
        <v>134.16</v>
      </c>
      <c r="G2824" s="29">
        <v>1</v>
      </c>
    </row>
    <row r="2825" spans="1:7" x14ac:dyDescent="0.3">
      <c r="A2825" s="18" t="s">
        <v>779</v>
      </c>
      <c r="B2825" s="29">
        <v>134.16</v>
      </c>
      <c r="C2825" s="29">
        <v>1</v>
      </c>
      <c r="D2825" s="29"/>
      <c r="E2825" s="29"/>
      <c r="F2825" s="29">
        <v>134.16</v>
      </c>
      <c r="G2825" s="29">
        <v>1</v>
      </c>
    </row>
    <row r="2826" spans="1:7" x14ac:dyDescent="0.3">
      <c r="A2826" s="18" t="s">
        <v>855</v>
      </c>
      <c r="B2826" s="29">
        <v>134.16</v>
      </c>
      <c r="C2826" s="29">
        <v>1</v>
      </c>
      <c r="D2826" s="29"/>
      <c r="E2826" s="29"/>
      <c r="F2826" s="29">
        <v>134.16</v>
      </c>
      <c r="G2826" s="29">
        <v>1</v>
      </c>
    </row>
    <row r="2827" spans="1:7" x14ac:dyDescent="0.3">
      <c r="A2827" s="18" t="s">
        <v>724</v>
      </c>
      <c r="B2827" s="29">
        <v>134.16</v>
      </c>
      <c r="C2827" s="29">
        <v>1</v>
      </c>
      <c r="D2827" s="29"/>
      <c r="E2827" s="29"/>
      <c r="F2827" s="29">
        <v>134.16</v>
      </c>
      <c r="G2827" s="29">
        <v>1</v>
      </c>
    </row>
    <row r="2828" spans="1:7" x14ac:dyDescent="0.3">
      <c r="A2828" s="18" t="s">
        <v>821</v>
      </c>
      <c r="B2828" s="29">
        <v>134.16</v>
      </c>
      <c r="C2828" s="29">
        <v>1</v>
      </c>
      <c r="D2828" s="29"/>
      <c r="E2828" s="29"/>
      <c r="F2828" s="29">
        <v>134.16</v>
      </c>
      <c r="G2828" s="29">
        <v>1</v>
      </c>
    </row>
    <row r="2829" spans="1:7" x14ac:dyDescent="0.3">
      <c r="A2829" s="18" t="s">
        <v>6771</v>
      </c>
      <c r="B2829" s="29">
        <v>134.16</v>
      </c>
      <c r="C2829" s="29">
        <v>1</v>
      </c>
      <c r="D2829" s="29"/>
      <c r="E2829" s="29"/>
      <c r="F2829" s="29">
        <v>134.16</v>
      </c>
      <c r="G2829" s="29">
        <v>1</v>
      </c>
    </row>
    <row r="2830" spans="1:7" x14ac:dyDescent="0.3">
      <c r="A2830" s="18" t="s">
        <v>6767</v>
      </c>
      <c r="B2830" s="29">
        <v>134.16</v>
      </c>
      <c r="C2830" s="29">
        <v>1</v>
      </c>
      <c r="D2830" s="29"/>
      <c r="E2830" s="29"/>
      <c r="F2830" s="29">
        <v>134.16</v>
      </c>
      <c r="G2830" s="29">
        <v>1</v>
      </c>
    </row>
    <row r="2831" spans="1:7" x14ac:dyDescent="0.3">
      <c r="A2831" s="18" t="s">
        <v>6843</v>
      </c>
      <c r="B2831" s="29">
        <v>134.16</v>
      </c>
      <c r="C2831" s="29">
        <v>1</v>
      </c>
      <c r="D2831" s="29"/>
      <c r="E2831" s="29"/>
      <c r="F2831" s="29">
        <v>134.16</v>
      </c>
      <c r="G2831" s="29">
        <v>1</v>
      </c>
    </row>
    <row r="2832" spans="1:7" x14ac:dyDescent="0.3">
      <c r="A2832" s="18" t="s">
        <v>905</v>
      </c>
      <c r="B2832" s="29">
        <v>134.16</v>
      </c>
      <c r="C2832" s="29">
        <v>1</v>
      </c>
      <c r="D2832" s="29"/>
      <c r="E2832" s="29"/>
      <c r="F2832" s="29">
        <v>134.16</v>
      </c>
      <c r="G2832" s="29">
        <v>1</v>
      </c>
    </row>
    <row r="2833" spans="1:7" x14ac:dyDescent="0.3">
      <c r="A2833" s="18" t="s">
        <v>461</v>
      </c>
      <c r="B2833" s="29">
        <v>134.16</v>
      </c>
      <c r="C2833" s="29">
        <v>1</v>
      </c>
      <c r="D2833" s="29"/>
      <c r="E2833" s="29"/>
      <c r="F2833" s="29">
        <v>134.16</v>
      </c>
      <c r="G2833" s="29">
        <v>1</v>
      </c>
    </row>
    <row r="2834" spans="1:7" x14ac:dyDescent="0.3">
      <c r="A2834" s="18" t="s">
        <v>441</v>
      </c>
      <c r="B2834" s="29">
        <v>134.16</v>
      </c>
      <c r="C2834" s="29">
        <v>1</v>
      </c>
      <c r="D2834" s="29"/>
      <c r="E2834" s="29"/>
      <c r="F2834" s="29">
        <v>134.16</v>
      </c>
      <c r="G2834" s="29">
        <v>1</v>
      </c>
    </row>
    <row r="2835" spans="1:7" x14ac:dyDescent="0.3">
      <c r="A2835" s="18" t="s">
        <v>352</v>
      </c>
      <c r="B2835" s="29"/>
      <c r="C2835" s="29"/>
      <c r="D2835" s="29">
        <v>134.16</v>
      </c>
      <c r="E2835" s="29">
        <v>1</v>
      </c>
      <c r="F2835" s="29">
        <v>134.16</v>
      </c>
      <c r="G2835" s="29">
        <v>1</v>
      </c>
    </row>
    <row r="2836" spans="1:7" x14ac:dyDescent="0.3">
      <c r="A2836" s="18" t="s">
        <v>379</v>
      </c>
      <c r="B2836" s="29"/>
      <c r="C2836" s="29"/>
      <c r="D2836" s="29">
        <v>134.16</v>
      </c>
      <c r="E2836" s="29">
        <v>1</v>
      </c>
      <c r="F2836" s="29">
        <v>134.16</v>
      </c>
      <c r="G2836" s="29">
        <v>1</v>
      </c>
    </row>
    <row r="2837" spans="1:7" x14ac:dyDescent="0.3">
      <c r="A2837" s="18" t="s">
        <v>305</v>
      </c>
      <c r="B2837" s="29"/>
      <c r="C2837" s="29"/>
      <c r="D2837" s="29">
        <v>134.16</v>
      </c>
      <c r="E2837" s="29">
        <v>1</v>
      </c>
      <c r="F2837" s="29">
        <v>134.16</v>
      </c>
      <c r="G2837" s="29">
        <v>1</v>
      </c>
    </row>
    <row r="2838" spans="1:7" x14ac:dyDescent="0.3">
      <c r="A2838" s="18" t="s">
        <v>158</v>
      </c>
      <c r="B2838" s="29"/>
      <c r="C2838" s="29"/>
      <c r="D2838" s="29">
        <v>134.16</v>
      </c>
      <c r="E2838" s="29">
        <v>1</v>
      </c>
      <c r="F2838" s="29">
        <v>134.16</v>
      </c>
      <c r="G2838" s="29">
        <v>1</v>
      </c>
    </row>
    <row r="2839" spans="1:7" x14ac:dyDescent="0.3">
      <c r="A2839" s="18" t="s">
        <v>6184</v>
      </c>
      <c r="B2839" s="29"/>
      <c r="C2839" s="29"/>
      <c r="D2839" s="29">
        <v>133.91999999999996</v>
      </c>
      <c r="E2839" s="29">
        <v>2</v>
      </c>
      <c r="F2839" s="29">
        <v>133.91999999999996</v>
      </c>
      <c r="G2839" s="29">
        <v>2</v>
      </c>
    </row>
    <row r="2840" spans="1:7" x14ac:dyDescent="0.3">
      <c r="A2840" s="18" t="s">
        <v>516</v>
      </c>
      <c r="B2840" s="29">
        <v>133.44</v>
      </c>
      <c r="C2840" s="29">
        <v>1</v>
      </c>
      <c r="D2840" s="29"/>
      <c r="E2840" s="29"/>
      <c r="F2840" s="29">
        <v>133.44</v>
      </c>
      <c r="G2840" s="29">
        <v>1</v>
      </c>
    </row>
    <row r="2841" spans="1:7" x14ac:dyDescent="0.3">
      <c r="A2841" s="18" t="s">
        <v>6935</v>
      </c>
      <c r="B2841" s="29">
        <v>130.5</v>
      </c>
      <c r="C2841" s="29">
        <v>1</v>
      </c>
      <c r="D2841" s="29"/>
      <c r="E2841" s="29"/>
      <c r="F2841" s="29">
        <v>130.5</v>
      </c>
      <c r="G2841" s="29">
        <v>1</v>
      </c>
    </row>
    <row r="2842" spans="1:7" x14ac:dyDescent="0.3">
      <c r="A2842" s="18" t="s">
        <v>927</v>
      </c>
      <c r="B2842" s="29">
        <v>130.5</v>
      </c>
      <c r="C2842" s="29">
        <v>1</v>
      </c>
      <c r="D2842" s="29"/>
      <c r="E2842" s="29"/>
      <c r="F2842" s="29">
        <v>130.5</v>
      </c>
      <c r="G2842" s="29">
        <v>1</v>
      </c>
    </row>
    <row r="2843" spans="1:7" x14ac:dyDescent="0.3">
      <c r="A2843" s="18" t="s">
        <v>513</v>
      </c>
      <c r="B2843" s="29">
        <v>130.5</v>
      </c>
      <c r="C2843" s="29">
        <v>1</v>
      </c>
      <c r="D2843" s="29"/>
      <c r="E2843" s="29"/>
      <c r="F2843" s="29">
        <v>130.5</v>
      </c>
      <c r="G2843" s="29">
        <v>1</v>
      </c>
    </row>
    <row r="2844" spans="1:7" x14ac:dyDescent="0.3">
      <c r="A2844" s="18" t="s">
        <v>6611</v>
      </c>
      <c r="B2844" s="29">
        <v>130.5</v>
      </c>
      <c r="C2844" s="29">
        <v>1</v>
      </c>
      <c r="D2844" s="29"/>
      <c r="E2844" s="29"/>
      <c r="F2844" s="29">
        <v>130.5</v>
      </c>
      <c r="G2844" s="29">
        <v>1</v>
      </c>
    </row>
    <row r="2845" spans="1:7" x14ac:dyDescent="0.3">
      <c r="A2845" s="18" t="s">
        <v>6557</v>
      </c>
      <c r="B2845" s="29">
        <v>130.5</v>
      </c>
      <c r="C2845" s="29">
        <v>1</v>
      </c>
      <c r="D2845" s="29"/>
      <c r="E2845" s="29"/>
      <c r="F2845" s="29">
        <v>130.5</v>
      </c>
      <c r="G2845" s="29">
        <v>1</v>
      </c>
    </row>
    <row r="2846" spans="1:7" x14ac:dyDescent="0.3">
      <c r="A2846" s="18" t="s">
        <v>811</v>
      </c>
      <c r="B2846" s="29">
        <v>130.19999999999999</v>
      </c>
      <c r="C2846" s="29">
        <v>1</v>
      </c>
      <c r="D2846" s="29"/>
      <c r="E2846" s="29"/>
      <c r="F2846" s="29">
        <v>130.19999999999999</v>
      </c>
      <c r="G2846" s="29">
        <v>1</v>
      </c>
    </row>
    <row r="2847" spans="1:7" x14ac:dyDescent="0.3">
      <c r="A2847" s="18" t="s">
        <v>797</v>
      </c>
      <c r="B2847" s="29">
        <v>130.19999999999999</v>
      </c>
      <c r="C2847" s="29">
        <v>1</v>
      </c>
      <c r="D2847" s="29"/>
      <c r="E2847" s="29"/>
      <c r="F2847" s="29">
        <v>130.19999999999999</v>
      </c>
      <c r="G2847" s="29">
        <v>1</v>
      </c>
    </row>
    <row r="2848" spans="1:7" x14ac:dyDescent="0.3">
      <c r="A2848" s="18" t="s">
        <v>722</v>
      </c>
      <c r="B2848" s="29">
        <v>130.19999999999999</v>
      </c>
      <c r="C2848" s="29">
        <v>1</v>
      </c>
      <c r="D2848" s="29"/>
      <c r="E2848" s="29"/>
      <c r="F2848" s="29">
        <v>130.19999999999999</v>
      </c>
      <c r="G2848" s="29">
        <v>1</v>
      </c>
    </row>
    <row r="2849" spans="1:7" x14ac:dyDescent="0.3">
      <c r="A2849" s="18" t="s">
        <v>813</v>
      </c>
      <c r="B2849" s="29">
        <v>130.19999999999999</v>
      </c>
      <c r="C2849" s="29">
        <v>1</v>
      </c>
      <c r="D2849" s="29"/>
      <c r="E2849" s="29"/>
      <c r="F2849" s="29">
        <v>130.19999999999999</v>
      </c>
      <c r="G2849" s="29">
        <v>1</v>
      </c>
    </row>
    <row r="2850" spans="1:7" x14ac:dyDescent="0.3">
      <c r="A2850" s="18" t="s">
        <v>829</v>
      </c>
      <c r="B2850" s="29">
        <v>130.19999999999999</v>
      </c>
      <c r="C2850" s="29">
        <v>1</v>
      </c>
      <c r="D2850" s="29"/>
      <c r="E2850" s="29"/>
      <c r="F2850" s="29">
        <v>130.19999999999999</v>
      </c>
      <c r="G2850" s="29">
        <v>1</v>
      </c>
    </row>
    <row r="2851" spans="1:7" x14ac:dyDescent="0.3">
      <c r="A2851" s="18" t="s">
        <v>664</v>
      </c>
      <c r="B2851" s="29">
        <v>130.19999999999999</v>
      </c>
      <c r="C2851" s="29">
        <v>1</v>
      </c>
      <c r="D2851" s="29"/>
      <c r="E2851" s="29"/>
      <c r="F2851" s="29">
        <v>130.19999999999999</v>
      </c>
      <c r="G2851" s="29">
        <v>1</v>
      </c>
    </row>
    <row r="2852" spans="1:7" x14ac:dyDescent="0.3">
      <c r="A2852" s="18" t="s">
        <v>720</v>
      </c>
      <c r="B2852" s="29">
        <v>130.19999999999999</v>
      </c>
      <c r="C2852" s="29">
        <v>1</v>
      </c>
      <c r="D2852" s="29"/>
      <c r="E2852" s="29"/>
      <c r="F2852" s="29">
        <v>130.19999999999999</v>
      </c>
      <c r="G2852" s="29">
        <v>1</v>
      </c>
    </row>
    <row r="2853" spans="1:7" x14ac:dyDescent="0.3">
      <c r="A2853" s="18" t="s">
        <v>851</v>
      </c>
      <c r="B2853" s="29">
        <v>130.19999999999999</v>
      </c>
      <c r="C2853" s="29">
        <v>1</v>
      </c>
      <c r="D2853" s="29"/>
      <c r="E2853" s="29"/>
      <c r="F2853" s="29">
        <v>130.19999999999999</v>
      </c>
      <c r="G2853" s="29">
        <v>1</v>
      </c>
    </row>
    <row r="2854" spans="1:7" x14ac:dyDescent="0.3">
      <c r="A2854" s="18" t="s">
        <v>6929</v>
      </c>
      <c r="B2854" s="29">
        <v>130.19999999999999</v>
      </c>
      <c r="C2854" s="29">
        <v>1</v>
      </c>
      <c r="D2854" s="29"/>
      <c r="E2854" s="29"/>
      <c r="F2854" s="29">
        <v>130.19999999999999</v>
      </c>
      <c r="G2854" s="29">
        <v>1</v>
      </c>
    </row>
    <row r="2855" spans="1:7" x14ac:dyDescent="0.3">
      <c r="A2855" s="18" t="s">
        <v>6899</v>
      </c>
      <c r="B2855" s="29">
        <v>130.19999999999999</v>
      </c>
      <c r="C2855" s="29">
        <v>1</v>
      </c>
      <c r="D2855" s="29"/>
      <c r="E2855" s="29"/>
      <c r="F2855" s="29">
        <v>130.19999999999999</v>
      </c>
      <c r="G2855" s="29">
        <v>1</v>
      </c>
    </row>
    <row r="2856" spans="1:7" x14ac:dyDescent="0.3">
      <c r="A2856" s="18" t="s">
        <v>6813</v>
      </c>
      <c r="B2856" s="29">
        <v>130.19999999999999</v>
      </c>
      <c r="C2856" s="29">
        <v>1</v>
      </c>
      <c r="D2856" s="29"/>
      <c r="E2856" s="29"/>
      <c r="F2856" s="29">
        <v>130.19999999999999</v>
      </c>
      <c r="G2856" s="29">
        <v>1</v>
      </c>
    </row>
    <row r="2857" spans="1:7" x14ac:dyDescent="0.3">
      <c r="A2857" s="18" t="s">
        <v>887</v>
      </c>
      <c r="B2857" s="29">
        <v>130.19999999999999</v>
      </c>
      <c r="C2857" s="29">
        <v>1</v>
      </c>
      <c r="D2857" s="29"/>
      <c r="E2857" s="29"/>
      <c r="F2857" s="29">
        <v>130.19999999999999</v>
      </c>
      <c r="G2857" s="29">
        <v>1</v>
      </c>
    </row>
    <row r="2858" spans="1:7" x14ac:dyDescent="0.3">
      <c r="A2858" s="18" t="s">
        <v>937</v>
      </c>
      <c r="B2858" s="29">
        <v>130.19999999999999</v>
      </c>
      <c r="C2858" s="29">
        <v>1</v>
      </c>
      <c r="D2858" s="29"/>
      <c r="E2858" s="29"/>
      <c r="F2858" s="29">
        <v>130.19999999999999</v>
      </c>
      <c r="G2858" s="29">
        <v>1</v>
      </c>
    </row>
    <row r="2859" spans="1:7" x14ac:dyDescent="0.3">
      <c r="A2859" s="18" t="s">
        <v>953</v>
      </c>
      <c r="B2859" s="29">
        <v>130.19999999999999</v>
      </c>
      <c r="C2859" s="29">
        <v>1</v>
      </c>
      <c r="D2859" s="29"/>
      <c r="E2859" s="29"/>
      <c r="F2859" s="29">
        <v>130.19999999999999</v>
      </c>
      <c r="G2859" s="29">
        <v>1</v>
      </c>
    </row>
    <row r="2860" spans="1:7" x14ac:dyDescent="0.3">
      <c r="A2860" s="18" t="s">
        <v>345</v>
      </c>
      <c r="B2860" s="29"/>
      <c r="C2860" s="29"/>
      <c r="D2860" s="29">
        <v>130.19999999999999</v>
      </c>
      <c r="E2860" s="29">
        <v>1</v>
      </c>
      <c r="F2860" s="29">
        <v>130.19999999999999</v>
      </c>
      <c r="G2860" s="29">
        <v>1</v>
      </c>
    </row>
    <row r="2861" spans="1:7" x14ac:dyDescent="0.3">
      <c r="A2861" s="18" t="s">
        <v>6651</v>
      </c>
      <c r="B2861" s="29">
        <v>130.19999999999999</v>
      </c>
      <c r="C2861" s="29">
        <v>1</v>
      </c>
      <c r="D2861" s="29"/>
      <c r="E2861" s="29"/>
      <c r="F2861" s="29">
        <v>130.19999999999999</v>
      </c>
      <c r="G2861" s="29">
        <v>1</v>
      </c>
    </row>
    <row r="2862" spans="1:7" x14ac:dyDescent="0.3">
      <c r="A2862" s="18" t="s">
        <v>1252</v>
      </c>
      <c r="B2862" s="29">
        <v>130.19999999999999</v>
      </c>
      <c r="C2862" s="29">
        <v>1</v>
      </c>
      <c r="D2862" s="29"/>
      <c r="E2862" s="29"/>
      <c r="F2862" s="29">
        <v>130.19999999999999</v>
      </c>
      <c r="G2862" s="29">
        <v>1</v>
      </c>
    </row>
    <row r="2863" spans="1:7" x14ac:dyDescent="0.3">
      <c r="A2863" s="18" t="s">
        <v>327</v>
      </c>
      <c r="B2863" s="29"/>
      <c r="C2863" s="29"/>
      <c r="D2863" s="29">
        <v>130.19999999999999</v>
      </c>
      <c r="E2863" s="29">
        <v>1</v>
      </c>
      <c r="F2863" s="29">
        <v>130.19999999999999</v>
      </c>
      <c r="G2863" s="29">
        <v>1</v>
      </c>
    </row>
    <row r="2864" spans="1:7" x14ac:dyDescent="0.3">
      <c r="A2864" s="18" t="s">
        <v>1236</v>
      </c>
      <c r="B2864" s="29">
        <v>130.19999999999999</v>
      </c>
      <c r="C2864" s="29">
        <v>1</v>
      </c>
      <c r="D2864" s="29"/>
      <c r="E2864" s="29"/>
      <c r="F2864" s="29">
        <v>130.19999999999999</v>
      </c>
      <c r="G2864" s="29">
        <v>1</v>
      </c>
    </row>
    <row r="2865" spans="1:7" x14ac:dyDescent="0.3">
      <c r="A2865" s="18" t="s">
        <v>455</v>
      </c>
      <c r="B2865" s="29">
        <v>130.19999999999999</v>
      </c>
      <c r="C2865" s="29">
        <v>1</v>
      </c>
      <c r="D2865" s="29"/>
      <c r="E2865" s="29"/>
      <c r="F2865" s="29">
        <v>130.19999999999999</v>
      </c>
      <c r="G2865" s="29">
        <v>1</v>
      </c>
    </row>
    <row r="2866" spans="1:7" x14ac:dyDescent="0.3">
      <c r="A2866" s="18" t="s">
        <v>612</v>
      </c>
      <c r="B2866" s="29">
        <v>130.19999999999999</v>
      </c>
      <c r="C2866" s="29">
        <v>1</v>
      </c>
      <c r="D2866" s="29"/>
      <c r="E2866" s="29"/>
      <c r="F2866" s="29">
        <v>130.19999999999999</v>
      </c>
      <c r="G2866" s="29">
        <v>1</v>
      </c>
    </row>
    <row r="2867" spans="1:7" x14ac:dyDescent="0.3">
      <c r="A2867" s="18" t="s">
        <v>614</v>
      </c>
      <c r="B2867" s="29">
        <v>130.19999999999999</v>
      </c>
      <c r="C2867" s="29">
        <v>1</v>
      </c>
      <c r="D2867" s="29"/>
      <c r="E2867" s="29"/>
      <c r="F2867" s="29">
        <v>130.19999999999999</v>
      </c>
      <c r="G2867" s="29">
        <v>1</v>
      </c>
    </row>
    <row r="2868" spans="1:7" x14ac:dyDescent="0.3">
      <c r="A2868" s="18" t="s">
        <v>593</v>
      </c>
      <c r="B2868" s="29">
        <v>130.19999999999999</v>
      </c>
      <c r="C2868" s="29">
        <v>1</v>
      </c>
      <c r="D2868" s="29"/>
      <c r="E2868" s="29"/>
      <c r="F2868" s="29">
        <v>130.19999999999999</v>
      </c>
      <c r="G2868" s="29">
        <v>1</v>
      </c>
    </row>
    <row r="2869" spans="1:7" x14ac:dyDescent="0.3">
      <c r="A2869" s="18" t="s">
        <v>6595</v>
      </c>
      <c r="B2869" s="29">
        <v>130.19999999999999</v>
      </c>
      <c r="C2869" s="29">
        <v>1</v>
      </c>
      <c r="D2869" s="29"/>
      <c r="E2869" s="29"/>
      <c r="F2869" s="29">
        <v>130.19999999999999</v>
      </c>
      <c r="G2869" s="29">
        <v>1</v>
      </c>
    </row>
    <row r="2870" spans="1:7" x14ac:dyDescent="0.3">
      <c r="A2870" s="18" t="s">
        <v>6527</v>
      </c>
      <c r="B2870" s="29">
        <v>130.19999999999999</v>
      </c>
      <c r="C2870" s="29">
        <v>1</v>
      </c>
      <c r="D2870" s="29"/>
      <c r="E2870" s="29"/>
      <c r="F2870" s="29">
        <v>130.19999999999999</v>
      </c>
      <c r="G2870" s="29">
        <v>1</v>
      </c>
    </row>
    <row r="2871" spans="1:7" x14ac:dyDescent="0.3">
      <c r="A2871" s="18" t="s">
        <v>4689</v>
      </c>
      <c r="B2871" s="29"/>
      <c r="C2871" s="29"/>
      <c r="D2871" s="29">
        <v>128.63999999999999</v>
      </c>
      <c r="E2871" s="29">
        <v>1</v>
      </c>
      <c r="F2871" s="29">
        <v>128.63999999999999</v>
      </c>
      <c r="G2871" s="29">
        <v>1</v>
      </c>
    </row>
    <row r="2872" spans="1:7" x14ac:dyDescent="0.3">
      <c r="A2872" s="18" t="s">
        <v>4567</v>
      </c>
      <c r="B2872" s="29"/>
      <c r="C2872" s="29"/>
      <c r="D2872" s="29">
        <v>128.63999999999999</v>
      </c>
      <c r="E2872" s="29">
        <v>1</v>
      </c>
      <c r="F2872" s="29">
        <v>128.63999999999999</v>
      </c>
      <c r="G2872" s="29">
        <v>1</v>
      </c>
    </row>
    <row r="2873" spans="1:7" x14ac:dyDescent="0.3">
      <c r="A2873" s="18" t="s">
        <v>4715</v>
      </c>
      <c r="B2873" s="29"/>
      <c r="C2873" s="29"/>
      <c r="D2873" s="29">
        <v>128.63999999999999</v>
      </c>
      <c r="E2873" s="29">
        <v>1</v>
      </c>
      <c r="F2873" s="29">
        <v>128.63999999999999</v>
      </c>
      <c r="G2873" s="29">
        <v>1</v>
      </c>
    </row>
    <row r="2874" spans="1:7" x14ac:dyDescent="0.3">
      <c r="A2874" s="18" t="s">
        <v>4547</v>
      </c>
      <c r="B2874" s="29"/>
      <c r="C2874" s="29"/>
      <c r="D2874" s="29">
        <v>128.63999999999999</v>
      </c>
      <c r="E2874" s="29">
        <v>1</v>
      </c>
      <c r="F2874" s="29">
        <v>128.63999999999999</v>
      </c>
      <c r="G2874" s="29">
        <v>1</v>
      </c>
    </row>
    <row r="2875" spans="1:7" x14ac:dyDescent="0.3">
      <c r="A2875" s="18" t="s">
        <v>4501</v>
      </c>
      <c r="B2875" s="29"/>
      <c r="C2875" s="29"/>
      <c r="D2875" s="29">
        <v>128.63999999999999</v>
      </c>
      <c r="E2875" s="29">
        <v>1</v>
      </c>
      <c r="F2875" s="29">
        <v>128.63999999999999</v>
      </c>
      <c r="G2875" s="29">
        <v>1</v>
      </c>
    </row>
    <row r="2876" spans="1:7" x14ac:dyDescent="0.3">
      <c r="A2876" s="18" t="s">
        <v>4565</v>
      </c>
      <c r="B2876" s="29"/>
      <c r="C2876" s="29"/>
      <c r="D2876" s="29">
        <v>128.63999999999999</v>
      </c>
      <c r="E2876" s="29">
        <v>1</v>
      </c>
      <c r="F2876" s="29">
        <v>128.63999999999999</v>
      </c>
      <c r="G2876" s="29">
        <v>1</v>
      </c>
    </row>
    <row r="2877" spans="1:7" x14ac:dyDescent="0.3">
      <c r="A2877" s="18" t="s">
        <v>4597</v>
      </c>
      <c r="B2877" s="29"/>
      <c r="C2877" s="29"/>
      <c r="D2877" s="29">
        <v>128.63999999999999</v>
      </c>
      <c r="E2877" s="29">
        <v>1</v>
      </c>
      <c r="F2877" s="29">
        <v>128.63999999999999</v>
      </c>
      <c r="G2877" s="29">
        <v>1</v>
      </c>
    </row>
    <row r="2878" spans="1:7" x14ac:dyDescent="0.3">
      <c r="A2878" s="18" t="s">
        <v>4503</v>
      </c>
      <c r="B2878" s="29"/>
      <c r="C2878" s="29"/>
      <c r="D2878" s="29">
        <v>128.63999999999999</v>
      </c>
      <c r="E2878" s="29">
        <v>1</v>
      </c>
      <c r="F2878" s="29">
        <v>128.63999999999999</v>
      </c>
      <c r="G2878" s="29">
        <v>1</v>
      </c>
    </row>
    <row r="2879" spans="1:7" x14ac:dyDescent="0.3">
      <c r="A2879" s="18" t="s">
        <v>6266</v>
      </c>
      <c r="B2879" s="29"/>
      <c r="C2879" s="29"/>
      <c r="D2879" s="29">
        <v>128.63999999999999</v>
      </c>
      <c r="E2879" s="29">
        <v>1</v>
      </c>
      <c r="F2879" s="29">
        <v>128.63999999999999</v>
      </c>
      <c r="G2879" s="29">
        <v>1</v>
      </c>
    </row>
    <row r="2880" spans="1:7" x14ac:dyDescent="0.3">
      <c r="A2880" s="18" t="s">
        <v>4673</v>
      </c>
      <c r="B2880" s="29"/>
      <c r="C2880" s="29"/>
      <c r="D2880" s="29">
        <v>128.63999999999999</v>
      </c>
      <c r="E2880" s="29">
        <v>1</v>
      </c>
      <c r="F2880" s="29">
        <v>128.63999999999999</v>
      </c>
      <c r="G2880" s="29">
        <v>1</v>
      </c>
    </row>
    <row r="2881" spans="1:7" x14ac:dyDescent="0.3">
      <c r="A2881" s="18" t="s">
        <v>4525</v>
      </c>
      <c r="B2881" s="29"/>
      <c r="C2881" s="29"/>
      <c r="D2881" s="29">
        <v>128.63999999999999</v>
      </c>
      <c r="E2881" s="29">
        <v>1</v>
      </c>
      <c r="F2881" s="29">
        <v>128.63999999999999</v>
      </c>
      <c r="G2881" s="29">
        <v>1</v>
      </c>
    </row>
    <row r="2882" spans="1:7" x14ac:dyDescent="0.3">
      <c r="A2882" s="18" t="s">
        <v>4807</v>
      </c>
      <c r="B2882" s="29"/>
      <c r="C2882" s="29"/>
      <c r="D2882" s="29">
        <v>128.63999999999999</v>
      </c>
      <c r="E2882" s="29">
        <v>1</v>
      </c>
      <c r="F2882" s="29">
        <v>128.63999999999999</v>
      </c>
      <c r="G2882" s="29">
        <v>1</v>
      </c>
    </row>
    <row r="2883" spans="1:7" x14ac:dyDescent="0.3">
      <c r="A2883" s="18" t="s">
        <v>4847</v>
      </c>
      <c r="B2883" s="29"/>
      <c r="C2883" s="29"/>
      <c r="D2883" s="29">
        <v>128.63999999999999</v>
      </c>
      <c r="E2883" s="29">
        <v>1</v>
      </c>
      <c r="F2883" s="29">
        <v>128.63999999999999</v>
      </c>
      <c r="G2883" s="29">
        <v>1</v>
      </c>
    </row>
    <row r="2884" spans="1:7" x14ac:dyDescent="0.3">
      <c r="A2884" s="18" t="s">
        <v>4845</v>
      </c>
      <c r="B2884" s="29"/>
      <c r="C2884" s="29"/>
      <c r="D2884" s="29">
        <v>128.63999999999999</v>
      </c>
      <c r="E2884" s="29">
        <v>1</v>
      </c>
      <c r="F2884" s="29">
        <v>128.63999999999999</v>
      </c>
      <c r="G2884" s="29">
        <v>1</v>
      </c>
    </row>
    <row r="2885" spans="1:7" x14ac:dyDescent="0.3">
      <c r="A2885" s="18" t="s">
        <v>6320</v>
      </c>
      <c r="B2885" s="29"/>
      <c r="C2885" s="29"/>
      <c r="D2885" s="29">
        <v>128.63999999999999</v>
      </c>
      <c r="E2885" s="29">
        <v>1</v>
      </c>
      <c r="F2885" s="29">
        <v>128.63999999999999</v>
      </c>
      <c r="G2885" s="29">
        <v>1</v>
      </c>
    </row>
    <row r="2886" spans="1:7" x14ac:dyDescent="0.3">
      <c r="A2886" s="18" t="s">
        <v>5752</v>
      </c>
      <c r="B2886" s="29"/>
      <c r="C2886" s="29"/>
      <c r="D2886" s="29">
        <v>128.63999999999999</v>
      </c>
      <c r="E2886" s="29">
        <v>1</v>
      </c>
      <c r="F2886" s="29">
        <v>128.63999999999999</v>
      </c>
      <c r="G2886" s="29">
        <v>1</v>
      </c>
    </row>
    <row r="2887" spans="1:7" x14ac:dyDescent="0.3">
      <c r="A2887" s="18" t="s">
        <v>5031</v>
      </c>
      <c r="B2887" s="29"/>
      <c r="C2887" s="29"/>
      <c r="D2887" s="29">
        <v>128.63999999999999</v>
      </c>
      <c r="E2887" s="29">
        <v>1</v>
      </c>
      <c r="F2887" s="29">
        <v>128.63999999999999</v>
      </c>
      <c r="G2887" s="29">
        <v>1</v>
      </c>
    </row>
    <row r="2888" spans="1:7" x14ac:dyDescent="0.3">
      <c r="A2888" s="18" t="s">
        <v>5009</v>
      </c>
      <c r="B2888" s="29"/>
      <c r="C2888" s="29"/>
      <c r="D2888" s="29">
        <v>128.63999999999999</v>
      </c>
      <c r="E2888" s="29">
        <v>1</v>
      </c>
      <c r="F2888" s="29">
        <v>128.63999999999999</v>
      </c>
      <c r="G2888" s="29">
        <v>1</v>
      </c>
    </row>
    <row r="2889" spans="1:7" x14ac:dyDescent="0.3">
      <c r="A2889" s="18" t="s">
        <v>5628</v>
      </c>
      <c r="B2889" s="29"/>
      <c r="C2889" s="29"/>
      <c r="D2889" s="29">
        <v>128.63999999999999</v>
      </c>
      <c r="E2889" s="29">
        <v>1</v>
      </c>
      <c r="F2889" s="29">
        <v>128.63999999999999</v>
      </c>
      <c r="G2889" s="29">
        <v>1</v>
      </c>
    </row>
    <row r="2890" spans="1:7" x14ac:dyDescent="0.3">
      <c r="A2890" s="18" t="s">
        <v>5650</v>
      </c>
      <c r="B2890" s="29"/>
      <c r="C2890" s="29"/>
      <c r="D2890" s="29">
        <v>128.63999999999999</v>
      </c>
      <c r="E2890" s="29">
        <v>1</v>
      </c>
      <c r="F2890" s="29">
        <v>128.63999999999999</v>
      </c>
      <c r="G2890" s="29">
        <v>1</v>
      </c>
    </row>
    <row r="2891" spans="1:7" x14ac:dyDescent="0.3">
      <c r="A2891" s="18" t="s">
        <v>1838</v>
      </c>
      <c r="B2891" s="29">
        <v>127.16</v>
      </c>
      <c r="C2891" s="29">
        <v>1</v>
      </c>
      <c r="D2891" s="29"/>
      <c r="E2891" s="29"/>
      <c r="F2891" s="29">
        <v>127.16</v>
      </c>
      <c r="G2891" s="29">
        <v>1</v>
      </c>
    </row>
    <row r="2892" spans="1:7" x14ac:dyDescent="0.3">
      <c r="A2892" s="18" t="s">
        <v>1461</v>
      </c>
      <c r="B2892" s="29">
        <v>127.16</v>
      </c>
      <c r="C2892" s="29">
        <v>1</v>
      </c>
      <c r="D2892" s="29"/>
      <c r="E2892" s="29"/>
      <c r="F2892" s="29">
        <v>127.16</v>
      </c>
      <c r="G2892" s="29">
        <v>1</v>
      </c>
    </row>
    <row r="2893" spans="1:7" x14ac:dyDescent="0.3">
      <c r="A2893" s="18" t="s">
        <v>1876</v>
      </c>
      <c r="B2893" s="29">
        <v>127.16</v>
      </c>
      <c r="C2893" s="29">
        <v>1</v>
      </c>
      <c r="D2893" s="29"/>
      <c r="E2893" s="29"/>
      <c r="F2893" s="29">
        <v>127.16</v>
      </c>
      <c r="G2893" s="29">
        <v>1</v>
      </c>
    </row>
    <row r="2894" spans="1:7" x14ac:dyDescent="0.3">
      <c r="A2894" s="18" t="s">
        <v>3385</v>
      </c>
      <c r="B2894" s="29"/>
      <c r="C2894" s="29"/>
      <c r="D2894" s="29">
        <v>127.16</v>
      </c>
      <c r="E2894" s="29">
        <v>1</v>
      </c>
      <c r="F2894" s="29">
        <v>127.16</v>
      </c>
      <c r="G2894" s="29">
        <v>1</v>
      </c>
    </row>
    <row r="2895" spans="1:7" x14ac:dyDescent="0.3">
      <c r="A2895" s="18" t="s">
        <v>1495</v>
      </c>
      <c r="B2895" s="29">
        <v>127.16</v>
      </c>
      <c r="C2895" s="29">
        <v>1</v>
      </c>
      <c r="D2895" s="29"/>
      <c r="E2895" s="29"/>
      <c r="F2895" s="29">
        <v>127.16</v>
      </c>
      <c r="G2895" s="29">
        <v>1</v>
      </c>
    </row>
    <row r="2896" spans="1:7" x14ac:dyDescent="0.3">
      <c r="A2896" s="18" t="s">
        <v>3777</v>
      </c>
      <c r="B2896" s="29"/>
      <c r="C2896" s="29"/>
      <c r="D2896" s="29">
        <v>127.16</v>
      </c>
      <c r="E2896" s="29">
        <v>1</v>
      </c>
      <c r="F2896" s="29">
        <v>127.16</v>
      </c>
      <c r="G2896" s="29">
        <v>1</v>
      </c>
    </row>
    <row r="2897" spans="1:7" x14ac:dyDescent="0.3">
      <c r="A2897" s="18" t="s">
        <v>1578</v>
      </c>
      <c r="B2897" s="29">
        <v>127.16</v>
      </c>
      <c r="C2897" s="29">
        <v>1</v>
      </c>
      <c r="D2897" s="29"/>
      <c r="E2897" s="29"/>
      <c r="F2897" s="29">
        <v>127.16</v>
      </c>
      <c r="G2897" s="29">
        <v>1</v>
      </c>
    </row>
    <row r="2898" spans="1:7" x14ac:dyDescent="0.3">
      <c r="A2898" s="18" t="s">
        <v>760</v>
      </c>
      <c r="B2898" s="29">
        <v>127.1</v>
      </c>
      <c r="C2898" s="29">
        <v>1</v>
      </c>
      <c r="D2898" s="29"/>
      <c r="E2898" s="29"/>
      <c r="F2898" s="29">
        <v>127.1</v>
      </c>
      <c r="G2898" s="29">
        <v>1</v>
      </c>
    </row>
    <row r="2899" spans="1:7" x14ac:dyDescent="0.3">
      <c r="A2899" s="18" t="s">
        <v>849</v>
      </c>
      <c r="B2899" s="29">
        <v>127.1</v>
      </c>
      <c r="C2899" s="29">
        <v>1</v>
      </c>
      <c r="D2899" s="29"/>
      <c r="E2899" s="29"/>
      <c r="F2899" s="29">
        <v>127.1</v>
      </c>
      <c r="G2899" s="29">
        <v>1</v>
      </c>
    </row>
    <row r="2900" spans="1:7" x14ac:dyDescent="0.3">
      <c r="A2900" s="18" t="s">
        <v>6815</v>
      </c>
      <c r="B2900" s="29">
        <v>127.1</v>
      </c>
      <c r="C2900" s="29">
        <v>1</v>
      </c>
      <c r="D2900" s="29"/>
      <c r="E2900" s="29"/>
      <c r="F2900" s="29">
        <v>127.1</v>
      </c>
      <c r="G2900" s="29">
        <v>1</v>
      </c>
    </row>
    <row r="2901" spans="1:7" x14ac:dyDescent="0.3">
      <c r="A2901" s="18" t="s">
        <v>6680</v>
      </c>
      <c r="B2901" s="29">
        <v>127.1</v>
      </c>
      <c r="C2901" s="29">
        <v>1</v>
      </c>
      <c r="D2901" s="29"/>
      <c r="E2901" s="29"/>
      <c r="F2901" s="29">
        <v>127.1</v>
      </c>
      <c r="G2901" s="29">
        <v>1</v>
      </c>
    </row>
    <row r="2902" spans="1:7" x14ac:dyDescent="0.3">
      <c r="A2902" s="18" t="s">
        <v>6853</v>
      </c>
      <c r="B2902" s="29">
        <v>127.1</v>
      </c>
      <c r="C2902" s="29">
        <v>1</v>
      </c>
      <c r="D2902" s="29"/>
      <c r="E2902" s="29"/>
      <c r="F2902" s="29">
        <v>127.1</v>
      </c>
      <c r="G2902" s="29">
        <v>1</v>
      </c>
    </row>
    <row r="2903" spans="1:7" x14ac:dyDescent="0.3">
      <c r="A2903" s="18" t="s">
        <v>919</v>
      </c>
      <c r="B2903" s="29">
        <v>127.1</v>
      </c>
      <c r="C2903" s="29">
        <v>1</v>
      </c>
      <c r="D2903" s="29"/>
      <c r="E2903" s="29"/>
      <c r="F2903" s="29">
        <v>127.1</v>
      </c>
      <c r="G2903" s="29">
        <v>1</v>
      </c>
    </row>
    <row r="2904" spans="1:7" x14ac:dyDescent="0.3">
      <c r="A2904" s="18" t="s">
        <v>921</v>
      </c>
      <c r="B2904" s="29">
        <v>127.1</v>
      </c>
      <c r="C2904" s="29">
        <v>1</v>
      </c>
      <c r="D2904" s="29"/>
      <c r="E2904" s="29"/>
      <c r="F2904" s="29">
        <v>127.1</v>
      </c>
      <c r="G2904" s="29">
        <v>1</v>
      </c>
    </row>
    <row r="2905" spans="1:7" x14ac:dyDescent="0.3">
      <c r="A2905" s="18" t="s">
        <v>6947</v>
      </c>
      <c r="B2905" s="29">
        <v>127.1</v>
      </c>
      <c r="C2905" s="29">
        <v>1</v>
      </c>
      <c r="D2905" s="29"/>
      <c r="E2905" s="29"/>
      <c r="F2905" s="29">
        <v>127.1</v>
      </c>
      <c r="G2905" s="29">
        <v>1</v>
      </c>
    </row>
    <row r="2906" spans="1:7" x14ac:dyDescent="0.3">
      <c r="A2906" s="18" t="s">
        <v>969</v>
      </c>
      <c r="B2906" s="29">
        <v>127.1</v>
      </c>
      <c r="C2906" s="29">
        <v>1</v>
      </c>
      <c r="D2906" s="29"/>
      <c r="E2906" s="29"/>
      <c r="F2906" s="29">
        <v>127.1</v>
      </c>
      <c r="G2906" s="29">
        <v>1</v>
      </c>
    </row>
    <row r="2907" spans="1:7" x14ac:dyDescent="0.3">
      <c r="A2907" s="18" t="s">
        <v>971</v>
      </c>
      <c r="B2907" s="29">
        <v>127.1</v>
      </c>
      <c r="C2907" s="29">
        <v>1</v>
      </c>
      <c r="D2907" s="29"/>
      <c r="E2907" s="29"/>
      <c r="F2907" s="29">
        <v>127.1</v>
      </c>
      <c r="G2907" s="29">
        <v>1</v>
      </c>
    </row>
    <row r="2908" spans="1:7" x14ac:dyDescent="0.3">
      <c r="A2908" s="18" t="s">
        <v>325</v>
      </c>
      <c r="B2908" s="29"/>
      <c r="C2908" s="29"/>
      <c r="D2908" s="29">
        <v>127.1</v>
      </c>
      <c r="E2908" s="29">
        <v>1</v>
      </c>
      <c r="F2908" s="29">
        <v>127.1</v>
      </c>
      <c r="G2908" s="29">
        <v>1</v>
      </c>
    </row>
    <row r="2909" spans="1:7" x14ac:dyDescent="0.3">
      <c r="A2909" s="18" t="s">
        <v>347</v>
      </c>
      <c r="B2909" s="29"/>
      <c r="C2909" s="29"/>
      <c r="D2909" s="29">
        <v>127.1</v>
      </c>
      <c r="E2909" s="29">
        <v>1</v>
      </c>
      <c r="F2909" s="29">
        <v>127.1</v>
      </c>
      <c r="G2909" s="29">
        <v>1</v>
      </c>
    </row>
    <row r="2910" spans="1:7" x14ac:dyDescent="0.3">
      <c r="A2910" s="18" t="s">
        <v>1216</v>
      </c>
      <c r="B2910" s="29">
        <v>127.1</v>
      </c>
      <c r="C2910" s="29">
        <v>1</v>
      </c>
      <c r="D2910" s="29"/>
      <c r="E2910" s="29"/>
      <c r="F2910" s="29">
        <v>127.1</v>
      </c>
      <c r="G2910" s="29">
        <v>1</v>
      </c>
    </row>
    <row r="2911" spans="1:7" x14ac:dyDescent="0.3">
      <c r="A2911" s="18" t="s">
        <v>176</v>
      </c>
      <c r="B2911" s="29"/>
      <c r="C2911" s="29"/>
      <c r="D2911" s="29">
        <v>127.1</v>
      </c>
      <c r="E2911" s="29">
        <v>1</v>
      </c>
      <c r="F2911" s="29">
        <v>127.1</v>
      </c>
      <c r="G2911" s="29">
        <v>1</v>
      </c>
    </row>
    <row r="2912" spans="1:7" x14ac:dyDescent="0.3">
      <c r="A2912" s="18" t="s">
        <v>6544</v>
      </c>
      <c r="B2912" s="29">
        <v>48.959999999999994</v>
      </c>
      <c r="C2912" s="29">
        <v>1</v>
      </c>
      <c r="D2912" s="29">
        <v>77.759999999999991</v>
      </c>
      <c r="E2912" s="29">
        <v>1</v>
      </c>
      <c r="F2912" s="29">
        <v>126.71999999999998</v>
      </c>
      <c r="G2912" s="29">
        <v>2</v>
      </c>
    </row>
    <row r="2913" spans="1:7" x14ac:dyDescent="0.3">
      <c r="A2913" s="18" t="s">
        <v>622</v>
      </c>
      <c r="B2913" s="29">
        <v>122.82000000000002</v>
      </c>
      <c r="C2913" s="29">
        <v>1</v>
      </c>
      <c r="D2913" s="29"/>
      <c r="E2913" s="29"/>
      <c r="F2913" s="29">
        <v>122.82000000000002</v>
      </c>
      <c r="G2913" s="29">
        <v>1</v>
      </c>
    </row>
    <row r="2914" spans="1:7" x14ac:dyDescent="0.3">
      <c r="A2914" s="18" t="s">
        <v>6753</v>
      </c>
      <c r="B2914" s="29">
        <v>122.82000000000002</v>
      </c>
      <c r="C2914" s="29">
        <v>1</v>
      </c>
      <c r="D2914" s="29"/>
      <c r="E2914" s="29"/>
      <c r="F2914" s="29">
        <v>122.82000000000002</v>
      </c>
      <c r="G2914" s="29">
        <v>1</v>
      </c>
    </row>
    <row r="2915" spans="1:7" x14ac:dyDescent="0.3">
      <c r="A2915" s="18" t="s">
        <v>6637</v>
      </c>
      <c r="B2915" s="29">
        <v>122.82000000000002</v>
      </c>
      <c r="C2915" s="29">
        <v>1</v>
      </c>
      <c r="D2915" s="29"/>
      <c r="E2915" s="29"/>
      <c r="F2915" s="29">
        <v>122.82000000000002</v>
      </c>
      <c r="G2915" s="29">
        <v>1</v>
      </c>
    </row>
    <row r="2916" spans="1:7" x14ac:dyDescent="0.3">
      <c r="A2916" s="18" t="s">
        <v>569</v>
      </c>
      <c r="B2916" s="29">
        <v>122.82000000000002</v>
      </c>
      <c r="C2916" s="29">
        <v>1</v>
      </c>
      <c r="D2916" s="29"/>
      <c r="E2916" s="29"/>
      <c r="F2916" s="29">
        <v>122.82000000000002</v>
      </c>
      <c r="G2916" s="29">
        <v>1</v>
      </c>
    </row>
    <row r="2917" spans="1:7" x14ac:dyDescent="0.3">
      <c r="A2917" s="18" t="s">
        <v>831</v>
      </c>
      <c r="B2917" s="29">
        <v>119.04000000000002</v>
      </c>
      <c r="C2917" s="29">
        <v>1</v>
      </c>
      <c r="D2917" s="29"/>
      <c r="E2917" s="29"/>
      <c r="F2917" s="29">
        <v>119.04000000000002</v>
      </c>
      <c r="G2917" s="29">
        <v>1</v>
      </c>
    </row>
    <row r="2918" spans="1:7" x14ac:dyDescent="0.3">
      <c r="A2918" s="18" t="s">
        <v>795</v>
      </c>
      <c r="B2918" s="29">
        <v>119.04000000000002</v>
      </c>
      <c r="C2918" s="29">
        <v>1</v>
      </c>
      <c r="D2918" s="29"/>
      <c r="E2918" s="29"/>
      <c r="F2918" s="29">
        <v>119.04000000000002</v>
      </c>
      <c r="G2918" s="29">
        <v>1</v>
      </c>
    </row>
    <row r="2919" spans="1:7" x14ac:dyDescent="0.3">
      <c r="A2919" s="18" t="s">
        <v>847</v>
      </c>
      <c r="B2919" s="29">
        <v>119.04000000000002</v>
      </c>
      <c r="C2919" s="29">
        <v>1</v>
      </c>
      <c r="D2919" s="29"/>
      <c r="E2919" s="29"/>
      <c r="F2919" s="29">
        <v>119.04000000000002</v>
      </c>
      <c r="G2919" s="29">
        <v>1</v>
      </c>
    </row>
    <row r="2920" spans="1:7" x14ac:dyDescent="0.3">
      <c r="A2920" s="18" t="s">
        <v>762</v>
      </c>
      <c r="B2920" s="29">
        <v>119.04000000000002</v>
      </c>
      <c r="C2920" s="29">
        <v>1</v>
      </c>
      <c r="D2920" s="29"/>
      <c r="E2920" s="29"/>
      <c r="F2920" s="29">
        <v>119.04000000000002</v>
      </c>
      <c r="G2920" s="29">
        <v>1</v>
      </c>
    </row>
    <row r="2921" spans="1:7" x14ac:dyDescent="0.3">
      <c r="A2921" s="18" t="s">
        <v>793</v>
      </c>
      <c r="B2921" s="29">
        <v>119.04000000000002</v>
      </c>
      <c r="C2921" s="29">
        <v>1</v>
      </c>
      <c r="D2921" s="29"/>
      <c r="E2921" s="29"/>
      <c r="F2921" s="29">
        <v>119.04000000000002</v>
      </c>
      <c r="G2921" s="29">
        <v>1</v>
      </c>
    </row>
    <row r="2922" spans="1:7" x14ac:dyDescent="0.3">
      <c r="A2922" s="18" t="s">
        <v>6895</v>
      </c>
      <c r="B2922" s="29">
        <v>119.04000000000002</v>
      </c>
      <c r="C2922" s="29">
        <v>1</v>
      </c>
      <c r="D2922" s="29"/>
      <c r="E2922" s="29"/>
      <c r="F2922" s="29">
        <v>119.04000000000002</v>
      </c>
      <c r="G2922" s="29">
        <v>1</v>
      </c>
    </row>
    <row r="2923" spans="1:7" x14ac:dyDescent="0.3">
      <c r="A2923" s="18" t="s">
        <v>6897</v>
      </c>
      <c r="B2923" s="29">
        <v>119.04000000000002</v>
      </c>
      <c r="C2923" s="29">
        <v>1</v>
      </c>
      <c r="D2923" s="29"/>
      <c r="E2923" s="29"/>
      <c r="F2923" s="29">
        <v>119.04000000000002</v>
      </c>
      <c r="G2923" s="29">
        <v>1</v>
      </c>
    </row>
    <row r="2924" spans="1:7" x14ac:dyDescent="0.3">
      <c r="A2924" s="18" t="s">
        <v>939</v>
      </c>
      <c r="B2924" s="29">
        <v>119.04000000000002</v>
      </c>
      <c r="C2924" s="29">
        <v>1</v>
      </c>
      <c r="D2924" s="29"/>
      <c r="E2924" s="29"/>
      <c r="F2924" s="29">
        <v>119.04000000000002</v>
      </c>
      <c r="G2924" s="29">
        <v>1</v>
      </c>
    </row>
    <row r="2925" spans="1:7" x14ac:dyDescent="0.3">
      <c r="A2925" s="18" t="s">
        <v>957</v>
      </c>
      <c r="B2925" s="29">
        <v>119.04000000000002</v>
      </c>
      <c r="C2925" s="29">
        <v>1</v>
      </c>
      <c r="D2925" s="29"/>
      <c r="E2925" s="29"/>
      <c r="F2925" s="29">
        <v>119.04000000000002</v>
      </c>
      <c r="G2925" s="29">
        <v>1</v>
      </c>
    </row>
    <row r="2926" spans="1:7" x14ac:dyDescent="0.3">
      <c r="A2926" s="18" t="s">
        <v>903</v>
      </c>
      <c r="B2926" s="29">
        <v>119.04000000000002</v>
      </c>
      <c r="C2926" s="29">
        <v>1</v>
      </c>
      <c r="D2926" s="29"/>
      <c r="E2926" s="29"/>
      <c r="F2926" s="29">
        <v>119.04000000000002</v>
      </c>
      <c r="G2926" s="29">
        <v>1</v>
      </c>
    </row>
    <row r="2927" spans="1:7" x14ac:dyDescent="0.3">
      <c r="A2927" s="18" t="s">
        <v>917</v>
      </c>
      <c r="B2927" s="29">
        <v>119.04000000000002</v>
      </c>
      <c r="C2927" s="29">
        <v>1</v>
      </c>
      <c r="D2927" s="29"/>
      <c r="E2927" s="29"/>
      <c r="F2927" s="29">
        <v>119.04000000000002</v>
      </c>
      <c r="G2927" s="29">
        <v>1</v>
      </c>
    </row>
    <row r="2928" spans="1:7" x14ac:dyDescent="0.3">
      <c r="A2928" s="18" t="s">
        <v>6949</v>
      </c>
      <c r="B2928" s="29">
        <v>119.04000000000002</v>
      </c>
      <c r="C2928" s="29">
        <v>1</v>
      </c>
      <c r="D2928" s="29"/>
      <c r="E2928" s="29"/>
      <c r="F2928" s="29">
        <v>119.04000000000002</v>
      </c>
      <c r="G2928" s="29">
        <v>1</v>
      </c>
    </row>
    <row r="2929" spans="1:7" x14ac:dyDescent="0.3">
      <c r="A2929" s="18" t="s">
        <v>394</v>
      </c>
      <c r="B2929" s="29"/>
      <c r="C2929" s="29"/>
      <c r="D2929" s="29">
        <v>119.04000000000002</v>
      </c>
      <c r="E2929" s="29">
        <v>1</v>
      </c>
      <c r="F2929" s="29">
        <v>119.04000000000002</v>
      </c>
      <c r="G2929" s="29">
        <v>1</v>
      </c>
    </row>
    <row r="2930" spans="1:7" x14ac:dyDescent="0.3">
      <c r="A2930" s="18" t="s">
        <v>6653</v>
      </c>
      <c r="B2930" s="29">
        <v>119.04000000000002</v>
      </c>
      <c r="C2930" s="29">
        <v>1</v>
      </c>
      <c r="D2930" s="29"/>
      <c r="E2930" s="29"/>
      <c r="F2930" s="29">
        <v>119.04000000000002</v>
      </c>
      <c r="G2930" s="29">
        <v>1</v>
      </c>
    </row>
    <row r="2931" spans="1:7" x14ac:dyDescent="0.3">
      <c r="A2931" s="18" t="s">
        <v>987</v>
      </c>
      <c r="B2931" s="29">
        <v>119.04000000000002</v>
      </c>
      <c r="C2931" s="29">
        <v>1</v>
      </c>
      <c r="D2931" s="29"/>
      <c r="E2931" s="29"/>
      <c r="F2931" s="29">
        <v>119.04000000000002</v>
      </c>
      <c r="G2931" s="29">
        <v>1</v>
      </c>
    </row>
    <row r="2932" spans="1:7" x14ac:dyDescent="0.3">
      <c r="A2932" s="18" t="s">
        <v>392</v>
      </c>
      <c r="B2932" s="29"/>
      <c r="C2932" s="29"/>
      <c r="D2932" s="29">
        <v>119.04000000000002</v>
      </c>
      <c r="E2932" s="29">
        <v>1</v>
      </c>
      <c r="F2932" s="29">
        <v>119.04000000000002</v>
      </c>
      <c r="G2932" s="29">
        <v>1</v>
      </c>
    </row>
    <row r="2933" spans="1:7" x14ac:dyDescent="0.3">
      <c r="A2933" s="18" t="s">
        <v>290</v>
      </c>
      <c r="B2933" s="29"/>
      <c r="C2933" s="29"/>
      <c r="D2933" s="29">
        <v>119.04000000000002</v>
      </c>
      <c r="E2933" s="29">
        <v>1</v>
      </c>
      <c r="F2933" s="29">
        <v>119.04000000000002</v>
      </c>
      <c r="G2933" s="29">
        <v>1</v>
      </c>
    </row>
    <row r="2934" spans="1:7" x14ac:dyDescent="0.3">
      <c r="A2934" s="18" t="s">
        <v>6591</v>
      </c>
      <c r="B2934" s="29">
        <v>119.04000000000002</v>
      </c>
      <c r="C2934" s="29">
        <v>1</v>
      </c>
      <c r="D2934" s="29"/>
      <c r="E2934" s="29"/>
      <c r="F2934" s="29">
        <v>119.04000000000002</v>
      </c>
      <c r="G2934" s="29">
        <v>1</v>
      </c>
    </row>
    <row r="2935" spans="1:7" x14ac:dyDescent="0.3">
      <c r="A2935" s="18" t="s">
        <v>208</v>
      </c>
      <c r="B2935" s="29"/>
      <c r="C2935" s="29"/>
      <c r="D2935" s="29">
        <v>119.04000000000002</v>
      </c>
      <c r="E2935" s="29">
        <v>1</v>
      </c>
      <c r="F2935" s="29">
        <v>119.04000000000002</v>
      </c>
      <c r="G2935" s="29">
        <v>1</v>
      </c>
    </row>
    <row r="2936" spans="1:7" x14ac:dyDescent="0.3">
      <c r="A2936" s="18" t="s">
        <v>1820</v>
      </c>
      <c r="B2936" s="29">
        <v>118.8</v>
      </c>
      <c r="C2936" s="29">
        <v>1</v>
      </c>
      <c r="D2936" s="29"/>
      <c r="E2936" s="29"/>
      <c r="F2936" s="29">
        <v>118.8</v>
      </c>
      <c r="G2936" s="29">
        <v>1</v>
      </c>
    </row>
    <row r="2937" spans="1:7" x14ac:dyDescent="0.3">
      <c r="A2937" s="18" t="s">
        <v>4085</v>
      </c>
      <c r="B2937" s="29"/>
      <c r="C2937" s="29"/>
      <c r="D2937" s="29">
        <v>118.8</v>
      </c>
      <c r="E2937" s="29">
        <v>1</v>
      </c>
      <c r="F2937" s="29">
        <v>118.8</v>
      </c>
      <c r="G2937" s="29">
        <v>1</v>
      </c>
    </row>
    <row r="2938" spans="1:7" x14ac:dyDescent="0.3">
      <c r="A2938" s="18" t="s">
        <v>3081</v>
      </c>
      <c r="B2938" s="29"/>
      <c r="C2938" s="29"/>
      <c r="D2938" s="29">
        <v>118.8</v>
      </c>
      <c r="E2938" s="29">
        <v>1</v>
      </c>
      <c r="F2938" s="29">
        <v>118.8</v>
      </c>
      <c r="G2938" s="29">
        <v>1</v>
      </c>
    </row>
    <row r="2939" spans="1:7" x14ac:dyDescent="0.3">
      <c r="A2939" s="18" t="s">
        <v>1432</v>
      </c>
      <c r="B2939" s="29">
        <v>118.8</v>
      </c>
      <c r="C2939" s="29">
        <v>1</v>
      </c>
      <c r="D2939" s="29"/>
      <c r="E2939" s="29"/>
      <c r="F2939" s="29">
        <v>118.8</v>
      </c>
      <c r="G2939" s="29">
        <v>1</v>
      </c>
    </row>
    <row r="2940" spans="1:7" x14ac:dyDescent="0.3">
      <c r="A2940" s="18" t="s">
        <v>3105</v>
      </c>
      <c r="B2940" s="29"/>
      <c r="C2940" s="29"/>
      <c r="D2940" s="29">
        <v>118.8</v>
      </c>
      <c r="E2940" s="29">
        <v>1</v>
      </c>
      <c r="F2940" s="29">
        <v>118.8</v>
      </c>
      <c r="G2940" s="29">
        <v>1</v>
      </c>
    </row>
    <row r="2941" spans="1:7" x14ac:dyDescent="0.3">
      <c r="A2941" s="18" t="s">
        <v>2891</v>
      </c>
      <c r="B2941" s="29"/>
      <c r="C2941" s="29"/>
      <c r="D2941" s="29">
        <v>118.8</v>
      </c>
      <c r="E2941" s="29">
        <v>1</v>
      </c>
      <c r="F2941" s="29">
        <v>118.8</v>
      </c>
      <c r="G2941" s="29">
        <v>1</v>
      </c>
    </row>
    <row r="2942" spans="1:7" x14ac:dyDescent="0.3">
      <c r="A2942" s="18" t="s">
        <v>3451</v>
      </c>
      <c r="B2942" s="29"/>
      <c r="C2942" s="29"/>
      <c r="D2942" s="29">
        <v>118.8</v>
      </c>
      <c r="E2942" s="29">
        <v>1</v>
      </c>
      <c r="F2942" s="29">
        <v>118.8</v>
      </c>
      <c r="G2942" s="29">
        <v>1</v>
      </c>
    </row>
    <row r="2943" spans="1:7" x14ac:dyDescent="0.3">
      <c r="A2943" s="18" t="s">
        <v>1626</v>
      </c>
      <c r="B2943" s="29">
        <v>118.8</v>
      </c>
      <c r="C2943" s="29">
        <v>1</v>
      </c>
      <c r="D2943" s="29"/>
      <c r="E2943" s="29"/>
      <c r="F2943" s="29">
        <v>118.8</v>
      </c>
      <c r="G2943" s="29">
        <v>1</v>
      </c>
    </row>
    <row r="2944" spans="1:7" x14ac:dyDescent="0.3">
      <c r="A2944" s="18" t="s">
        <v>1638</v>
      </c>
      <c r="B2944" s="29">
        <v>118.8</v>
      </c>
      <c r="C2944" s="29">
        <v>1</v>
      </c>
      <c r="D2944" s="29"/>
      <c r="E2944" s="29"/>
      <c r="F2944" s="29">
        <v>118.8</v>
      </c>
      <c r="G2944" s="29">
        <v>1</v>
      </c>
    </row>
    <row r="2945" spans="1:7" x14ac:dyDescent="0.3">
      <c r="A2945" s="18" t="s">
        <v>2767</v>
      </c>
      <c r="B2945" s="29"/>
      <c r="C2945" s="29"/>
      <c r="D2945" s="29">
        <v>118.8</v>
      </c>
      <c r="E2945" s="29">
        <v>1</v>
      </c>
      <c r="F2945" s="29">
        <v>118.8</v>
      </c>
      <c r="G2945" s="29">
        <v>1</v>
      </c>
    </row>
    <row r="2946" spans="1:7" x14ac:dyDescent="0.3">
      <c r="A2946" s="18" t="s">
        <v>4999</v>
      </c>
      <c r="B2946" s="29"/>
      <c r="C2946" s="29"/>
      <c r="D2946" s="29">
        <v>117.59999999999998</v>
      </c>
      <c r="E2946" s="29">
        <v>1</v>
      </c>
      <c r="F2946" s="29">
        <v>117.59999999999998</v>
      </c>
      <c r="G2946" s="29">
        <v>1</v>
      </c>
    </row>
    <row r="2947" spans="1:7" x14ac:dyDescent="0.3">
      <c r="A2947" s="18" t="s">
        <v>4541</v>
      </c>
      <c r="B2947" s="29"/>
      <c r="C2947" s="29"/>
      <c r="D2947" s="29">
        <v>117.59999999999998</v>
      </c>
      <c r="E2947" s="29">
        <v>1</v>
      </c>
      <c r="F2947" s="29">
        <v>117.59999999999998</v>
      </c>
      <c r="G2947" s="29">
        <v>1</v>
      </c>
    </row>
    <row r="2948" spans="1:7" x14ac:dyDescent="0.3">
      <c r="A2948" s="18" t="s">
        <v>4641</v>
      </c>
      <c r="B2948" s="29"/>
      <c r="C2948" s="29"/>
      <c r="D2948" s="29">
        <v>117.59999999999998</v>
      </c>
      <c r="E2948" s="29">
        <v>1</v>
      </c>
      <c r="F2948" s="29">
        <v>117.59999999999998</v>
      </c>
      <c r="G2948" s="29">
        <v>1</v>
      </c>
    </row>
    <row r="2949" spans="1:7" x14ac:dyDescent="0.3">
      <c r="A2949" s="18" t="s">
        <v>4607</v>
      </c>
      <c r="B2949" s="29"/>
      <c r="C2949" s="29"/>
      <c r="D2949" s="29">
        <v>117.59999999999998</v>
      </c>
      <c r="E2949" s="29">
        <v>1</v>
      </c>
      <c r="F2949" s="29">
        <v>117.59999999999998</v>
      </c>
      <c r="G2949" s="29">
        <v>1</v>
      </c>
    </row>
    <row r="2950" spans="1:7" x14ac:dyDescent="0.3">
      <c r="A2950" s="18" t="s">
        <v>4561</v>
      </c>
      <c r="B2950" s="29"/>
      <c r="C2950" s="29"/>
      <c r="D2950" s="29">
        <v>117.59999999999998</v>
      </c>
      <c r="E2950" s="29">
        <v>1</v>
      </c>
      <c r="F2950" s="29">
        <v>117.59999999999998</v>
      </c>
      <c r="G2950" s="29">
        <v>1</v>
      </c>
    </row>
    <row r="2951" spans="1:7" x14ac:dyDescent="0.3">
      <c r="A2951" s="18" t="s">
        <v>4981</v>
      </c>
      <c r="B2951" s="29"/>
      <c r="C2951" s="29"/>
      <c r="D2951" s="29">
        <v>117.59999999999998</v>
      </c>
      <c r="E2951" s="29">
        <v>1</v>
      </c>
      <c r="F2951" s="29">
        <v>117.59999999999998</v>
      </c>
      <c r="G2951" s="29">
        <v>1</v>
      </c>
    </row>
    <row r="2952" spans="1:7" x14ac:dyDescent="0.3">
      <c r="A2952" s="18" t="s">
        <v>4495</v>
      </c>
      <c r="B2952" s="29"/>
      <c r="C2952" s="29"/>
      <c r="D2952" s="29">
        <v>117.59999999999998</v>
      </c>
      <c r="E2952" s="29">
        <v>1</v>
      </c>
      <c r="F2952" s="29">
        <v>117.59999999999998</v>
      </c>
      <c r="G2952" s="29">
        <v>1</v>
      </c>
    </row>
    <row r="2953" spans="1:7" x14ac:dyDescent="0.3">
      <c r="A2953" s="18" t="s">
        <v>4573</v>
      </c>
      <c r="B2953" s="29"/>
      <c r="C2953" s="29"/>
      <c r="D2953" s="29">
        <v>117.59999999999998</v>
      </c>
      <c r="E2953" s="29">
        <v>1</v>
      </c>
      <c r="F2953" s="29">
        <v>117.59999999999998</v>
      </c>
      <c r="G2953" s="29">
        <v>1</v>
      </c>
    </row>
    <row r="2954" spans="1:7" x14ac:dyDescent="0.3">
      <c r="A2954" s="18" t="s">
        <v>4523</v>
      </c>
      <c r="B2954" s="29"/>
      <c r="C2954" s="29"/>
      <c r="D2954" s="29">
        <v>117.59999999999998</v>
      </c>
      <c r="E2954" s="29">
        <v>1</v>
      </c>
      <c r="F2954" s="29">
        <v>117.59999999999998</v>
      </c>
      <c r="G2954" s="29">
        <v>1</v>
      </c>
    </row>
    <row r="2955" spans="1:7" x14ac:dyDescent="0.3">
      <c r="A2955" s="18" t="s">
        <v>4853</v>
      </c>
      <c r="B2955" s="29"/>
      <c r="C2955" s="29"/>
      <c r="D2955" s="29">
        <v>117.59999999999998</v>
      </c>
      <c r="E2955" s="29">
        <v>1</v>
      </c>
      <c r="F2955" s="29">
        <v>117.59999999999998</v>
      </c>
      <c r="G2955" s="29">
        <v>1</v>
      </c>
    </row>
    <row r="2956" spans="1:7" x14ac:dyDescent="0.3">
      <c r="A2956" s="18" t="s">
        <v>4833</v>
      </c>
      <c r="B2956" s="29"/>
      <c r="C2956" s="29"/>
      <c r="D2956" s="29">
        <v>117.59999999999998</v>
      </c>
      <c r="E2956" s="29">
        <v>1</v>
      </c>
      <c r="F2956" s="29">
        <v>117.59999999999998</v>
      </c>
      <c r="G2956" s="29">
        <v>1</v>
      </c>
    </row>
    <row r="2957" spans="1:7" x14ac:dyDescent="0.3">
      <c r="A2957" s="18" t="s">
        <v>6230</v>
      </c>
      <c r="B2957" s="29"/>
      <c r="C2957" s="29"/>
      <c r="D2957" s="29">
        <v>117.59999999999998</v>
      </c>
      <c r="E2957" s="29">
        <v>1</v>
      </c>
      <c r="F2957" s="29">
        <v>117.59999999999998</v>
      </c>
      <c r="G2957" s="29">
        <v>1</v>
      </c>
    </row>
    <row r="2958" spans="1:7" x14ac:dyDescent="0.3">
      <c r="A2958" s="18" t="s">
        <v>5800</v>
      </c>
      <c r="B2958" s="29"/>
      <c r="C2958" s="29"/>
      <c r="D2958" s="29">
        <v>117.59999999999998</v>
      </c>
      <c r="E2958" s="29">
        <v>1</v>
      </c>
      <c r="F2958" s="29">
        <v>117.59999999999998</v>
      </c>
      <c r="G2958" s="29">
        <v>1</v>
      </c>
    </row>
    <row r="2959" spans="1:7" x14ac:dyDescent="0.3">
      <c r="A2959" s="18" t="s">
        <v>5719</v>
      </c>
      <c r="B2959" s="29"/>
      <c r="C2959" s="29"/>
      <c r="D2959" s="29">
        <v>117.59999999999998</v>
      </c>
      <c r="E2959" s="29">
        <v>1</v>
      </c>
      <c r="F2959" s="29">
        <v>117.59999999999998</v>
      </c>
      <c r="G2959" s="29">
        <v>1</v>
      </c>
    </row>
    <row r="2960" spans="1:7" x14ac:dyDescent="0.3">
      <c r="A2960" s="18" t="s">
        <v>5043</v>
      </c>
      <c r="B2960" s="29"/>
      <c r="C2960" s="29"/>
      <c r="D2960" s="29">
        <v>117.59999999999998</v>
      </c>
      <c r="E2960" s="29">
        <v>1</v>
      </c>
      <c r="F2960" s="29">
        <v>117.59999999999998</v>
      </c>
      <c r="G2960" s="29">
        <v>1</v>
      </c>
    </row>
    <row r="2961" spans="1:7" x14ac:dyDescent="0.3">
      <c r="A2961" s="18" t="s">
        <v>6116</v>
      </c>
      <c r="B2961" s="29"/>
      <c r="C2961" s="29"/>
      <c r="D2961" s="29">
        <v>117.59999999999998</v>
      </c>
      <c r="E2961" s="29">
        <v>1</v>
      </c>
      <c r="F2961" s="29">
        <v>117.59999999999998</v>
      </c>
      <c r="G2961" s="29">
        <v>1</v>
      </c>
    </row>
    <row r="2962" spans="1:7" x14ac:dyDescent="0.3">
      <c r="A2962" s="18" t="s">
        <v>6118</v>
      </c>
      <c r="B2962" s="29"/>
      <c r="C2962" s="29"/>
      <c r="D2962" s="29">
        <v>117.59999999999998</v>
      </c>
      <c r="E2962" s="29">
        <v>1</v>
      </c>
      <c r="F2962" s="29">
        <v>117.59999999999998</v>
      </c>
      <c r="G2962" s="29">
        <v>1</v>
      </c>
    </row>
    <row r="2963" spans="1:7" x14ac:dyDescent="0.3">
      <c r="A2963" s="18" t="s">
        <v>5025</v>
      </c>
      <c r="B2963" s="29"/>
      <c r="C2963" s="29"/>
      <c r="D2963" s="29">
        <v>117.59999999999998</v>
      </c>
      <c r="E2963" s="29">
        <v>1</v>
      </c>
      <c r="F2963" s="29">
        <v>117.59999999999998</v>
      </c>
      <c r="G2963" s="29">
        <v>1</v>
      </c>
    </row>
    <row r="2964" spans="1:7" x14ac:dyDescent="0.3">
      <c r="A2964" s="18" t="s">
        <v>4739</v>
      </c>
      <c r="B2964" s="29"/>
      <c r="C2964" s="29"/>
      <c r="D2964" s="29">
        <v>113.99999999999999</v>
      </c>
      <c r="E2964" s="29">
        <v>1</v>
      </c>
      <c r="F2964" s="29">
        <v>113.99999999999999</v>
      </c>
      <c r="G2964" s="29">
        <v>1</v>
      </c>
    </row>
    <row r="2965" spans="1:7" x14ac:dyDescent="0.3">
      <c r="A2965" s="18" t="s">
        <v>6240</v>
      </c>
      <c r="B2965" s="29"/>
      <c r="C2965" s="29"/>
      <c r="D2965" s="29">
        <v>113.99999999999999</v>
      </c>
      <c r="E2965" s="29">
        <v>1</v>
      </c>
      <c r="F2965" s="29">
        <v>113.99999999999999</v>
      </c>
      <c r="G2965" s="29">
        <v>1</v>
      </c>
    </row>
    <row r="2966" spans="1:7" x14ac:dyDescent="0.3">
      <c r="A2966" s="18" t="s">
        <v>5992</v>
      </c>
      <c r="B2966" s="29"/>
      <c r="C2966" s="29"/>
      <c r="D2966" s="29">
        <v>113.99999999999999</v>
      </c>
      <c r="E2966" s="29">
        <v>1</v>
      </c>
      <c r="F2966" s="29">
        <v>113.99999999999999</v>
      </c>
      <c r="G2966" s="29">
        <v>1</v>
      </c>
    </row>
    <row r="2967" spans="1:7" x14ac:dyDescent="0.3">
      <c r="A2967" s="18" t="s">
        <v>6084</v>
      </c>
      <c r="B2967" s="29"/>
      <c r="C2967" s="29"/>
      <c r="D2967" s="29">
        <v>113.99999999999999</v>
      </c>
      <c r="E2967" s="29">
        <v>1</v>
      </c>
      <c r="F2967" s="29">
        <v>113.99999999999999</v>
      </c>
      <c r="G2967" s="29">
        <v>1</v>
      </c>
    </row>
    <row r="2968" spans="1:7" x14ac:dyDescent="0.3">
      <c r="A2968" s="18" t="s">
        <v>5902</v>
      </c>
      <c r="B2968" s="29"/>
      <c r="C2968" s="29"/>
      <c r="D2968" s="29">
        <v>113.99999999999999</v>
      </c>
      <c r="E2968" s="29">
        <v>1</v>
      </c>
      <c r="F2968" s="29">
        <v>113.99999999999999</v>
      </c>
      <c r="G2968" s="29">
        <v>1</v>
      </c>
    </row>
    <row r="2969" spans="1:7" x14ac:dyDescent="0.3">
      <c r="A2969" s="18" t="s">
        <v>500</v>
      </c>
      <c r="B2969" s="29">
        <v>109.2</v>
      </c>
      <c r="C2969" s="29">
        <v>1</v>
      </c>
      <c r="D2969" s="29"/>
      <c r="E2969" s="29"/>
      <c r="F2969" s="29">
        <v>109.2</v>
      </c>
      <c r="G2969" s="29">
        <v>1</v>
      </c>
    </row>
    <row r="2970" spans="1:7" x14ac:dyDescent="0.3">
      <c r="A2970" s="18" t="s">
        <v>809</v>
      </c>
      <c r="B2970" s="29">
        <v>109.2</v>
      </c>
      <c r="C2970" s="29">
        <v>1</v>
      </c>
      <c r="D2970" s="29"/>
      <c r="E2970" s="29"/>
      <c r="F2970" s="29">
        <v>109.2</v>
      </c>
      <c r="G2970" s="29">
        <v>1</v>
      </c>
    </row>
    <row r="2971" spans="1:7" x14ac:dyDescent="0.3">
      <c r="A2971" s="18" t="s">
        <v>751</v>
      </c>
      <c r="B2971" s="29">
        <v>109.2</v>
      </c>
      <c r="C2971" s="29">
        <v>1</v>
      </c>
      <c r="D2971" s="29"/>
      <c r="E2971" s="29"/>
      <c r="F2971" s="29">
        <v>109.2</v>
      </c>
      <c r="G2971" s="29">
        <v>1</v>
      </c>
    </row>
    <row r="2972" spans="1:7" x14ac:dyDescent="0.3">
      <c r="A2972" s="18" t="s">
        <v>863</v>
      </c>
      <c r="B2972" s="29">
        <v>109.2</v>
      </c>
      <c r="C2972" s="29">
        <v>1</v>
      </c>
      <c r="D2972" s="29"/>
      <c r="E2972" s="29"/>
      <c r="F2972" s="29">
        <v>109.2</v>
      </c>
      <c r="G2972" s="29">
        <v>1</v>
      </c>
    </row>
    <row r="2973" spans="1:7" x14ac:dyDescent="0.3">
      <c r="A2973" s="18" t="s">
        <v>626</v>
      </c>
      <c r="B2973" s="29">
        <v>109.2</v>
      </c>
      <c r="C2973" s="29">
        <v>1</v>
      </c>
      <c r="D2973" s="29"/>
      <c r="E2973" s="29"/>
      <c r="F2973" s="29">
        <v>109.2</v>
      </c>
      <c r="G2973" s="29">
        <v>1</v>
      </c>
    </row>
    <row r="2974" spans="1:7" x14ac:dyDescent="0.3">
      <c r="A2974" s="18" t="s">
        <v>807</v>
      </c>
      <c r="B2974" s="29">
        <v>109.2</v>
      </c>
      <c r="C2974" s="29">
        <v>1</v>
      </c>
      <c r="D2974" s="29"/>
      <c r="E2974" s="29"/>
      <c r="F2974" s="29">
        <v>109.2</v>
      </c>
      <c r="G2974" s="29">
        <v>1</v>
      </c>
    </row>
    <row r="2975" spans="1:7" x14ac:dyDescent="0.3">
      <c r="A2975" s="18" t="s">
        <v>718</v>
      </c>
      <c r="B2975" s="29">
        <v>109.2</v>
      </c>
      <c r="C2975" s="29">
        <v>1</v>
      </c>
      <c r="D2975" s="29"/>
      <c r="E2975" s="29"/>
      <c r="F2975" s="29">
        <v>109.2</v>
      </c>
      <c r="G2975" s="29">
        <v>1</v>
      </c>
    </row>
    <row r="2976" spans="1:7" x14ac:dyDescent="0.3">
      <c r="A2976" s="18" t="s">
        <v>883</v>
      </c>
      <c r="B2976" s="29">
        <v>109.2</v>
      </c>
      <c r="C2976" s="29">
        <v>1</v>
      </c>
      <c r="D2976" s="29"/>
      <c r="E2976" s="29"/>
      <c r="F2976" s="29">
        <v>109.2</v>
      </c>
      <c r="G2976" s="29">
        <v>1</v>
      </c>
    </row>
    <row r="2977" spans="1:7" x14ac:dyDescent="0.3">
      <c r="A2977" s="18" t="s">
        <v>885</v>
      </c>
      <c r="B2977" s="29">
        <v>109.2</v>
      </c>
      <c r="C2977" s="29">
        <v>1</v>
      </c>
      <c r="D2977" s="29"/>
      <c r="E2977" s="29"/>
      <c r="F2977" s="29">
        <v>109.2</v>
      </c>
      <c r="G2977" s="29">
        <v>1</v>
      </c>
    </row>
    <row r="2978" spans="1:7" x14ac:dyDescent="0.3">
      <c r="A2978" s="18" t="s">
        <v>6877</v>
      </c>
      <c r="B2978" s="29">
        <v>109.2</v>
      </c>
      <c r="C2978" s="29">
        <v>1</v>
      </c>
      <c r="D2978" s="29"/>
      <c r="E2978" s="29"/>
      <c r="F2978" s="29">
        <v>109.2</v>
      </c>
      <c r="G2978" s="29">
        <v>1</v>
      </c>
    </row>
    <row r="2979" spans="1:7" x14ac:dyDescent="0.3">
      <c r="A2979" s="18" t="s">
        <v>6778</v>
      </c>
      <c r="B2979" s="29">
        <v>109.2</v>
      </c>
      <c r="C2979" s="29">
        <v>1</v>
      </c>
      <c r="D2979" s="29"/>
      <c r="E2979" s="29"/>
      <c r="F2979" s="29">
        <v>109.2</v>
      </c>
      <c r="G2979" s="29">
        <v>1</v>
      </c>
    </row>
    <row r="2980" spans="1:7" x14ac:dyDescent="0.3">
      <c r="A2980" s="18" t="s">
        <v>6867</v>
      </c>
      <c r="B2980" s="29">
        <v>109.2</v>
      </c>
      <c r="C2980" s="29">
        <v>1</v>
      </c>
      <c r="D2980" s="29"/>
      <c r="E2980" s="29"/>
      <c r="F2980" s="29">
        <v>109.2</v>
      </c>
      <c r="G2980" s="29">
        <v>1</v>
      </c>
    </row>
    <row r="2981" spans="1:7" x14ac:dyDescent="0.3">
      <c r="A2981" s="18" t="s">
        <v>895</v>
      </c>
      <c r="B2981" s="29">
        <v>109.2</v>
      </c>
      <c r="C2981" s="29">
        <v>1</v>
      </c>
      <c r="D2981" s="29"/>
      <c r="E2981" s="29"/>
      <c r="F2981" s="29">
        <v>109.2</v>
      </c>
      <c r="G2981" s="29">
        <v>1</v>
      </c>
    </row>
    <row r="2982" spans="1:7" x14ac:dyDescent="0.3">
      <c r="A2982" s="18" t="s">
        <v>453</v>
      </c>
      <c r="B2982" s="29">
        <v>109.2</v>
      </c>
      <c r="C2982" s="29">
        <v>1</v>
      </c>
      <c r="D2982" s="29"/>
      <c r="E2982" s="29"/>
      <c r="F2982" s="29">
        <v>109.2</v>
      </c>
      <c r="G2982" s="29">
        <v>1</v>
      </c>
    </row>
    <row r="2983" spans="1:7" x14ac:dyDescent="0.3">
      <c r="A2983" s="18" t="s">
        <v>1214</v>
      </c>
      <c r="B2983" s="29">
        <v>109.2</v>
      </c>
      <c r="C2983" s="29">
        <v>1</v>
      </c>
      <c r="D2983" s="29"/>
      <c r="E2983" s="29"/>
      <c r="F2983" s="29">
        <v>109.2</v>
      </c>
      <c r="G2983" s="29">
        <v>1</v>
      </c>
    </row>
    <row r="2984" spans="1:7" x14ac:dyDescent="0.3">
      <c r="A2984" s="18" t="s">
        <v>323</v>
      </c>
      <c r="B2984" s="29"/>
      <c r="C2984" s="29"/>
      <c r="D2984" s="29">
        <v>109.2</v>
      </c>
      <c r="E2984" s="29">
        <v>1</v>
      </c>
      <c r="F2984" s="29">
        <v>109.2</v>
      </c>
      <c r="G2984" s="29">
        <v>1</v>
      </c>
    </row>
    <row r="2985" spans="1:7" x14ac:dyDescent="0.3">
      <c r="A2985" s="18" t="s">
        <v>363</v>
      </c>
      <c r="B2985" s="29"/>
      <c r="C2985" s="29"/>
      <c r="D2985" s="29">
        <v>109.2</v>
      </c>
      <c r="E2985" s="29">
        <v>1</v>
      </c>
      <c r="F2985" s="29">
        <v>109.2</v>
      </c>
      <c r="G2985" s="29">
        <v>1</v>
      </c>
    </row>
    <row r="2986" spans="1:7" x14ac:dyDescent="0.3">
      <c r="A2986" s="18" t="s">
        <v>319</v>
      </c>
      <c r="B2986" s="29"/>
      <c r="C2986" s="29"/>
      <c r="D2986" s="29">
        <v>109.2</v>
      </c>
      <c r="E2986" s="29">
        <v>1</v>
      </c>
      <c r="F2986" s="29">
        <v>109.2</v>
      </c>
      <c r="G2986" s="29">
        <v>1</v>
      </c>
    </row>
    <row r="2987" spans="1:7" x14ac:dyDescent="0.3">
      <c r="A2987" s="18" t="s">
        <v>6644</v>
      </c>
      <c r="B2987" s="29">
        <v>109.2</v>
      </c>
      <c r="C2987" s="29">
        <v>1</v>
      </c>
      <c r="D2987" s="29"/>
      <c r="E2987" s="29"/>
      <c r="F2987" s="29">
        <v>109.2</v>
      </c>
      <c r="G2987" s="29">
        <v>1</v>
      </c>
    </row>
    <row r="2988" spans="1:7" x14ac:dyDescent="0.3">
      <c r="A2988" s="18" t="s">
        <v>1230</v>
      </c>
      <c r="B2988" s="29">
        <v>109.2</v>
      </c>
      <c r="C2988" s="29">
        <v>1</v>
      </c>
      <c r="D2988" s="29"/>
      <c r="E2988" s="29"/>
      <c r="F2988" s="29">
        <v>109.2</v>
      </c>
      <c r="G2988" s="29">
        <v>1</v>
      </c>
    </row>
    <row r="2989" spans="1:7" x14ac:dyDescent="0.3">
      <c r="A2989" s="18" t="s">
        <v>610</v>
      </c>
      <c r="B2989" s="29">
        <v>109.2</v>
      </c>
      <c r="C2989" s="29">
        <v>1</v>
      </c>
      <c r="D2989" s="29"/>
      <c r="E2989" s="29"/>
      <c r="F2989" s="29">
        <v>109.2</v>
      </c>
      <c r="G2989" s="29">
        <v>1</v>
      </c>
    </row>
    <row r="2990" spans="1:7" x14ac:dyDescent="0.3">
      <c r="A2990" s="18" t="s">
        <v>608</v>
      </c>
      <c r="B2990" s="29">
        <v>109.2</v>
      </c>
      <c r="C2990" s="29">
        <v>1</v>
      </c>
      <c r="D2990" s="29"/>
      <c r="E2990" s="29"/>
      <c r="F2990" s="29">
        <v>109.2</v>
      </c>
      <c r="G2990" s="29">
        <v>1</v>
      </c>
    </row>
    <row r="2991" spans="1:7" x14ac:dyDescent="0.3">
      <c r="A2991" s="18" t="s">
        <v>6565</v>
      </c>
      <c r="B2991" s="29">
        <v>109.2</v>
      </c>
      <c r="C2991" s="29">
        <v>1</v>
      </c>
      <c r="D2991" s="29"/>
      <c r="E2991" s="29"/>
      <c r="F2991" s="29">
        <v>109.2</v>
      </c>
      <c r="G2991" s="29">
        <v>1</v>
      </c>
    </row>
    <row r="2992" spans="1:7" x14ac:dyDescent="0.3">
      <c r="A2992" s="18" t="s">
        <v>6585</v>
      </c>
      <c r="B2992" s="29">
        <v>109.2</v>
      </c>
      <c r="C2992" s="29">
        <v>1</v>
      </c>
      <c r="D2992" s="29"/>
      <c r="E2992" s="29"/>
      <c r="F2992" s="29">
        <v>109.2</v>
      </c>
      <c r="G2992" s="29">
        <v>1</v>
      </c>
    </row>
    <row r="2993" spans="1:7" x14ac:dyDescent="0.3">
      <c r="A2993" s="18" t="s">
        <v>2206</v>
      </c>
      <c r="B2993" s="29"/>
      <c r="C2993" s="29"/>
      <c r="D2993" s="29">
        <v>107.52000000000001</v>
      </c>
      <c r="E2993" s="29">
        <v>1</v>
      </c>
      <c r="F2993" s="29">
        <v>107.52000000000001</v>
      </c>
      <c r="G2993" s="29">
        <v>1</v>
      </c>
    </row>
    <row r="2994" spans="1:7" x14ac:dyDescent="0.3">
      <c r="A2994" s="18" t="s">
        <v>2150</v>
      </c>
      <c r="B2994" s="29"/>
      <c r="C2994" s="29"/>
      <c r="D2994" s="29">
        <v>107.52000000000001</v>
      </c>
      <c r="E2994" s="29">
        <v>1</v>
      </c>
      <c r="F2994" s="29">
        <v>107.52000000000001</v>
      </c>
      <c r="G2994" s="29">
        <v>1</v>
      </c>
    </row>
    <row r="2995" spans="1:7" x14ac:dyDescent="0.3">
      <c r="A2995" s="18" t="s">
        <v>1396</v>
      </c>
      <c r="B2995" s="29">
        <v>107.52000000000001</v>
      </c>
      <c r="C2995" s="29">
        <v>1</v>
      </c>
      <c r="D2995" s="29"/>
      <c r="E2995" s="29"/>
      <c r="F2995" s="29">
        <v>107.52000000000001</v>
      </c>
      <c r="G2995" s="29">
        <v>1</v>
      </c>
    </row>
    <row r="2996" spans="1:7" x14ac:dyDescent="0.3">
      <c r="A2996" s="18" t="s">
        <v>2628</v>
      </c>
      <c r="B2996" s="29"/>
      <c r="C2996" s="29"/>
      <c r="D2996" s="29">
        <v>107.52000000000001</v>
      </c>
      <c r="E2996" s="29">
        <v>1</v>
      </c>
      <c r="F2996" s="29">
        <v>107.52000000000001</v>
      </c>
      <c r="G2996" s="29">
        <v>1</v>
      </c>
    </row>
    <row r="2997" spans="1:7" x14ac:dyDescent="0.3">
      <c r="A2997" s="18" t="s">
        <v>4009</v>
      </c>
      <c r="B2997" s="29"/>
      <c r="C2997" s="29"/>
      <c r="D2997" s="29">
        <v>107.52000000000001</v>
      </c>
      <c r="E2997" s="29">
        <v>1</v>
      </c>
      <c r="F2997" s="29">
        <v>107.52000000000001</v>
      </c>
      <c r="G2997" s="29">
        <v>1</v>
      </c>
    </row>
    <row r="2998" spans="1:7" x14ac:dyDescent="0.3">
      <c r="A2998" s="18" t="s">
        <v>5311</v>
      </c>
      <c r="B2998" s="29"/>
      <c r="C2998" s="29"/>
      <c r="D2998" s="29">
        <v>107.52000000000001</v>
      </c>
      <c r="E2998" s="29">
        <v>1</v>
      </c>
      <c r="F2998" s="29">
        <v>107.52000000000001</v>
      </c>
      <c r="G2998" s="29">
        <v>1</v>
      </c>
    </row>
    <row r="2999" spans="1:7" x14ac:dyDescent="0.3">
      <c r="A2999" s="18" t="s">
        <v>5248</v>
      </c>
      <c r="B2999" s="29"/>
      <c r="C2999" s="29"/>
      <c r="D2999" s="29">
        <v>107.52000000000001</v>
      </c>
      <c r="E2999" s="29">
        <v>1</v>
      </c>
      <c r="F2999" s="29">
        <v>107.52000000000001</v>
      </c>
      <c r="G2999" s="29">
        <v>1</v>
      </c>
    </row>
    <row r="3000" spans="1:7" x14ac:dyDescent="0.3">
      <c r="A3000" s="18" t="s">
        <v>5194</v>
      </c>
      <c r="B3000" s="29"/>
      <c r="C3000" s="29"/>
      <c r="D3000" s="29">
        <v>107.52000000000001</v>
      </c>
      <c r="E3000" s="29">
        <v>1</v>
      </c>
      <c r="F3000" s="29">
        <v>107.52000000000001</v>
      </c>
      <c r="G3000" s="29">
        <v>1</v>
      </c>
    </row>
    <row r="3001" spans="1:7" x14ac:dyDescent="0.3">
      <c r="A3001" s="18" t="s">
        <v>2100</v>
      </c>
      <c r="B3001" s="29"/>
      <c r="C3001" s="29"/>
      <c r="D3001" s="29">
        <v>106.64</v>
      </c>
      <c r="E3001" s="29">
        <v>1</v>
      </c>
      <c r="F3001" s="29">
        <v>106.64</v>
      </c>
      <c r="G3001" s="29">
        <v>1</v>
      </c>
    </row>
    <row r="3002" spans="1:7" x14ac:dyDescent="0.3">
      <c r="A3002" s="18" t="s">
        <v>2262</v>
      </c>
      <c r="B3002" s="29"/>
      <c r="C3002" s="29"/>
      <c r="D3002" s="29">
        <v>106.64</v>
      </c>
      <c r="E3002" s="29">
        <v>1</v>
      </c>
      <c r="F3002" s="29">
        <v>106.64</v>
      </c>
      <c r="G3002" s="29">
        <v>1</v>
      </c>
    </row>
    <row r="3003" spans="1:7" x14ac:dyDescent="0.3">
      <c r="A3003" s="18" t="s">
        <v>3209</v>
      </c>
      <c r="B3003" s="29"/>
      <c r="C3003" s="29"/>
      <c r="D3003" s="29">
        <v>106.64</v>
      </c>
      <c r="E3003" s="29">
        <v>1</v>
      </c>
      <c r="F3003" s="29">
        <v>106.64</v>
      </c>
      <c r="G3003" s="29">
        <v>1</v>
      </c>
    </row>
    <row r="3004" spans="1:7" x14ac:dyDescent="0.3">
      <c r="A3004" s="18" t="s">
        <v>2320</v>
      </c>
      <c r="B3004" s="29"/>
      <c r="C3004" s="29"/>
      <c r="D3004" s="29">
        <v>106.64</v>
      </c>
      <c r="E3004" s="29">
        <v>1</v>
      </c>
      <c r="F3004" s="29">
        <v>106.64</v>
      </c>
      <c r="G3004" s="29">
        <v>1</v>
      </c>
    </row>
    <row r="3005" spans="1:7" x14ac:dyDescent="0.3">
      <c r="A3005" s="18" t="s">
        <v>2068</v>
      </c>
      <c r="B3005" s="29">
        <v>106.64</v>
      </c>
      <c r="C3005" s="29">
        <v>1</v>
      </c>
      <c r="D3005" s="29"/>
      <c r="E3005" s="29"/>
      <c r="F3005" s="29">
        <v>106.64</v>
      </c>
      <c r="G3005" s="29">
        <v>1</v>
      </c>
    </row>
    <row r="3006" spans="1:7" x14ac:dyDescent="0.3">
      <c r="A3006" s="18" t="s">
        <v>1980</v>
      </c>
      <c r="B3006" s="29">
        <v>106.64</v>
      </c>
      <c r="C3006" s="29">
        <v>1</v>
      </c>
      <c r="D3006" s="29"/>
      <c r="E3006" s="29"/>
      <c r="F3006" s="29">
        <v>106.64</v>
      </c>
      <c r="G3006" s="29">
        <v>1</v>
      </c>
    </row>
    <row r="3007" spans="1:7" x14ac:dyDescent="0.3">
      <c r="A3007" s="18" t="s">
        <v>2246</v>
      </c>
      <c r="B3007" s="29"/>
      <c r="C3007" s="29"/>
      <c r="D3007" s="29">
        <v>106.64</v>
      </c>
      <c r="E3007" s="29">
        <v>1</v>
      </c>
      <c r="F3007" s="29">
        <v>106.64</v>
      </c>
      <c r="G3007" s="29">
        <v>1</v>
      </c>
    </row>
    <row r="3008" spans="1:7" x14ac:dyDescent="0.3">
      <c r="A3008" s="18" t="s">
        <v>2673</v>
      </c>
      <c r="B3008" s="29"/>
      <c r="C3008" s="29"/>
      <c r="D3008" s="29">
        <v>106.64</v>
      </c>
      <c r="E3008" s="29">
        <v>1</v>
      </c>
      <c r="F3008" s="29">
        <v>106.64</v>
      </c>
      <c r="G3008" s="29">
        <v>1</v>
      </c>
    </row>
    <row r="3009" spans="1:7" x14ac:dyDescent="0.3">
      <c r="A3009" s="18" t="s">
        <v>3547</v>
      </c>
      <c r="B3009" s="29"/>
      <c r="C3009" s="29"/>
      <c r="D3009" s="29">
        <v>106.64</v>
      </c>
      <c r="E3009" s="29">
        <v>1</v>
      </c>
      <c r="F3009" s="29">
        <v>106.64</v>
      </c>
      <c r="G3009" s="29">
        <v>1</v>
      </c>
    </row>
    <row r="3010" spans="1:7" x14ac:dyDescent="0.3">
      <c r="A3010" s="18" t="s">
        <v>3565</v>
      </c>
      <c r="B3010" s="29"/>
      <c r="C3010" s="29"/>
      <c r="D3010" s="29">
        <v>106.64</v>
      </c>
      <c r="E3010" s="29">
        <v>1</v>
      </c>
      <c r="F3010" s="29">
        <v>106.64</v>
      </c>
      <c r="G3010" s="29">
        <v>1</v>
      </c>
    </row>
    <row r="3011" spans="1:7" x14ac:dyDescent="0.3">
      <c r="A3011" s="18" t="s">
        <v>4149</v>
      </c>
      <c r="B3011" s="29"/>
      <c r="C3011" s="29"/>
      <c r="D3011" s="29">
        <v>106.64</v>
      </c>
      <c r="E3011" s="29">
        <v>1</v>
      </c>
      <c r="F3011" s="29">
        <v>106.64</v>
      </c>
      <c r="G3011" s="29">
        <v>1</v>
      </c>
    </row>
    <row r="3012" spans="1:7" x14ac:dyDescent="0.3">
      <c r="A3012" s="18" t="s">
        <v>3529</v>
      </c>
      <c r="B3012" s="29"/>
      <c r="C3012" s="29"/>
      <c r="D3012" s="29">
        <v>106.64</v>
      </c>
      <c r="E3012" s="29">
        <v>1</v>
      </c>
      <c r="F3012" s="29">
        <v>106.64</v>
      </c>
      <c r="G3012" s="29">
        <v>1</v>
      </c>
    </row>
    <row r="3013" spans="1:7" x14ac:dyDescent="0.3">
      <c r="A3013" s="18" t="s">
        <v>4131</v>
      </c>
      <c r="B3013" s="29"/>
      <c r="C3013" s="29"/>
      <c r="D3013" s="29">
        <v>106.64</v>
      </c>
      <c r="E3013" s="29">
        <v>1</v>
      </c>
      <c r="F3013" s="29">
        <v>106.64</v>
      </c>
      <c r="G3013" s="29">
        <v>1</v>
      </c>
    </row>
    <row r="3014" spans="1:7" x14ac:dyDescent="0.3">
      <c r="A3014" s="18" t="s">
        <v>1826</v>
      </c>
      <c r="B3014" s="29">
        <v>106.64</v>
      </c>
      <c r="C3014" s="29">
        <v>1</v>
      </c>
      <c r="D3014" s="29"/>
      <c r="E3014" s="29"/>
      <c r="F3014" s="29">
        <v>106.64</v>
      </c>
      <c r="G3014" s="29">
        <v>1</v>
      </c>
    </row>
    <row r="3015" spans="1:7" x14ac:dyDescent="0.3">
      <c r="A3015" s="18" t="s">
        <v>3091</v>
      </c>
      <c r="B3015" s="29"/>
      <c r="C3015" s="29"/>
      <c r="D3015" s="29">
        <v>106.64</v>
      </c>
      <c r="E3015" s="29">
        <v>1</v>
      </c>
      <c r="F3015" s="29">
        <v>106.64</v>
      </c>
      <c r="G3015" s="29">
        <v>1</v>
      </c>
    </row>
    <row r="3016" spans="1:7" x14ac:dyDescent="0.3">
      <c r="A3016" s="18" t="s">
        <v>1487</v>
      </c>
      <c r="B3016" s="29">
        <v>106.64</v>
      </c>
      <c r="C3016" s="29">
        <v>1</v>
      </c>
      <c r="D3016" s="29"/>
      <c r="E3016" s="29"/>
      <c r="F3016" s="29">
        <v>106.64</v>
      </c>
      <c r="G3016" s="29">
        <v>1</v>
      </c>
    </row>
    <row r="3017" spans="1:7" x14ac:dyDescent="0.3">
      <c r="A3017" s="18" t="s">
        <v>2560</v>
      </c>
      <c r="B3017" s="29"/>
      <c r="C3017" s="29"/>
      <c r="D3017" s="29">
        <v>106.64</v>
      </c>
      <c r="E3017" s="29">
        <v>1</v>
      </c>
      <c r="F3017" s="29">
        <v>106.64</v>
      </c>
      <c r="G3017" s="29">
        <v>1</v>
      </c>
    </row>
    <row r="3018" spans="1:7" x14ac:dyDescent="0.3">
      <c r="A3018" s="18" t="s">
        <v>2558</v>
      </c>
      <c r="B3018" s="29"/>
      <c r="C3018" s="29"/>
      <c r="D3018" s="29">
        <v>106.64</v>
      </c>
      <c r="E3018" s="29">
        <v>1</v>
      </c>
      <c r="F3018" s="29">
        <v>106.64</v>
      </c>
      <c r="G3018" s="29">
        <v>1</v>
      </c>
    </row>
    <row r="3019" spans="1:7" x14ac:dyDescent="0.3">
      <c r="A3019" s="18" t="s">
        <v>2612</v>
      </c>
      <c r="B3019" s="29"/>
      <c r="C3019" s="29"/>
      <c r="D3019" s="29">
        <v>106.64</v>
      </c>
      <c r="E3019" s="29">
        <v>1</v>
      </c>
      <c r="F3019" s="29">
        <v>106.64</v>
      </c>
      <c r="G3019" s="29">
        <v>1</v>
      </c>
    </row>
    <row r="3020" spans="1:7" x14ac:dyDescent="0.3">
      <c r="A3020" s="18" t="s">
        <v>2632</v>
      </c>
      <c r="B3020" s="29"/>
      <c r="C3020" s="29"/>
      <c r="D3020" s="29">
        <v>106.64</v>
      </c>
      <c r="E3020" s="29">
        <v>1</v>
      </c>
      <c r="F3020" s="29">
        <v>106.64</v>
      </c>
      <c r="G3020" s="29">
        <v>1</v>
      </c>
    </row>
    <row r="3021" spans="1:7" x14ac:dyDescent="0.3">
      <c r="A3021" s="18" t="s">
        <v>3093</v>
      </c>
      <c r="B3021" s="29"/>
      <c r="C3021" s="29"/>
      <c r="D3021" s="29">
        <v>106.64</v>
      </c>
      <c r="E3021" s="29">
        <v>1</v>
      </c>
      <c r="F3021" s="29">
        <v>106.64</v>
      </c>
      <c r="G3021" s="29">
        <v>1</v>
      </c>
    </row>
    <row r="3022" spans="1:7" x14ac:dyDescent="0.3">
      <c r="A3022" s="18" t="s">
        <v>2659</v>
      </c>
      <c r="B3022" s="29"/>
      <c r="C3022" s="29"/>
      <c r="D3022" s="29">
        <v>106.64</v>
      </c>
      <c r="E3022" s="29">
        <v>1</v>
      </c>
      <c r="F3022" s="29">
        <v>106.64</v>
      </c>
      <c r="G3022" s="29">
        <v>1</v>
      </c>
    </row>
    <row r="3023" spans="1:7" x14ac:dyDescent="0.3">
      <c r="A3023" s="18" t="s">
        <v>2825</v>
      </c>
      <c r="B3023" s="29"/>
      <c r="C3023" s="29"/>
      <c r="D3023" s="29">
        <v>106.64</v>
      </c>
      <c r="E3023" s="29">
        <v>1</v>
      </c>
      <c r="F3023" s="29">
        <v>106.64</v>
      </c>
      <c r="G3023" s="29">
        <v>1</v>
      </c>
    </row>
    <row r="3024" spans="1:7" x14ac:dyDescent="0.3">
      <c r="A3024" s="18" t="s">
        <v>2957</v>
      </c>
      <c r="B3024" s="29"/>
      <c r="C3024" s="29"/>
      <c r="D3024" s="29">
        <v>106.64</v>
      </c>
      <c r="E3024" s="29">
        <v>1</v>
      </c>
      <c r="F3024" s="29">
        <v>106.64</v>
      </c>
      <c r="G3024" s="29">
        <v>1</v>
      </c>
    </row>
    <row r="3025" spans="1:7" x14ac:dyDescent="0.3">
      <c r="A3025" s="18" t="s">
        <v>2879</v>
      </c>
      <c r="B3025" s="29"/>
      <c r="C3025" s="29"/>
      <c r="D3025" s="29">
        <v>106.64</v>
      </c>
      <c r="E3025" s="29">
        <v>1</v>
      </c>
      <c r="F3025" s="29">
        <v>106.64</v>
      </c>
      <c r="G3025" s="29">
        <v>1</v>
      </c>
    </row>
    <row r="3026" spans="1:7" x14ac:dyDescent="0.3">
      <c r="A3026" s="18" t="s">
        <v>2901</v>
      </c>
      <c r="B3026" s="29"/>
      <c r="C3026" s="29"/>
      <c r="D3026" s="29">
        <v>106.64</v>
      </c>
      <c r="E3026" s="29">
        <v>1</v>
      </c>
      <c r="F3026" s="29">
        <v>106.64</v>
      </c>
      <c r="G3026" s="29">
        <v>1</v>
      </c>
    </row>
    <row r="3027" spans="1:7" x14ac:dyDescent="0.3">
      <c r="A3027" s="18" t="s">
        <v>3813</v>
      </c>
      <c r="B3027" s="29"/>
      <c r="C3027" s="29"/>
      <c r="D3027" s="29">
        <v>106.64</v>
      </c>
      <c r="E3027" s="29">
        <v>1</v>
      </c>
      <c r="F3027" s="29">
        <v>106.64</v>
      </c>
      <c r="G3027" s="29">
        <v>1</v>
      </c>
    </row>
    <row r="3028" spans="1:7" x14ac:dyDescent="0.3">
      <c r="A3028" s="18" t="s">
        <v>3355</v>
      </c>
      <c r="B3028" s="29"/>
      <c r="C3028" s="29"/>
      <c r="D3028" s="29">
        <v>106.64</v>
      </c>
      <c r="E3028" s="29">
        <v>1</v>
      </c>
      <c r="F3028" s="29">
        <v>106.64</v>
      </c>
      <c r="G3028" s="29">
        <v>1</v>
      </c>
    </row>
    <row r="3029" spans="1:7" x14ac:dyDescent="0.3">
      <c r="A3029" s="18" t="s">
        <v>3871</v>
      </c>
      <c r="B3029" s="29"/>
      <c r="C3029" s="29"/>
      <c r="D3029" s="29">
        <v>106.64</v>
      </c>
      <c r="E3029" s="29">
        <v>1</v>
      </c>
      <c r="F3029" s="29">
        <v>106.64</v>
      </c>
      <c r="G3029" s="29">
        <v>1</v>
      </c>
    </row>
    <row r="3030" spans="1:7" x14ac:dyDescent="0.3">
      <c r="A3030" s="18" t="s">
        <v>2899</v>
      </c>
      <c r="B3030" s="29"/>
      <c r="C3030" s="29"/>
      <c r="D3030" s="29">
        <v>106.64</v>
      </c>
      <c r="E3030" s="29">
        <v>1</v>
      </c>
      <c r="F3030" s="29">
        <v>106.64</v>
      </c>
      <c r="G3030" s="29">
        <v>1</v>
      </c>
    </row>
    <row r="3031" spans="1:7" x14ac:dyDescent="0.3">
      <c r="A3031" s="18" t="s">
        <v>3989</v>
      </c>
      <c r="B3031" s="29"/>
      <c r="C3031" s="29"/>
      <c r="D3031" s="29">
        <v>106.64</v>
      </c>
      <c r="E3031" s="29">
        <v>1</v>
      </c>
      <c r="F3031" s="29">
        <v>106.64</v>
      </c>
      <c r="G3031" s="29">
        <v>1</v>
      </c>
    </row>
    <row r="3032" spans="1:7" x14ac:dyDescent="0.3">
      <c r="A3032" s="18" t="s">
        <v>2791</v>
      </c>
      <c r="B3032" s="29"/>
      <c r="C3032" s="29"/>
      <c r="D3032" s="29">
        <v>106.64</v>
      </c>
      <c r="E3032" s="29">
        <v>1</v>
      </c>
      <c r="F3032" s="29">
        <v>106.64</v>
      </c>
      <c r="G3032" s="29">
        <v>1</v>
      </c>
    </row>
    <row r="3033" spans="1:7" x14ac:dyDescent="0.3">
      <c r="A3033" s="18" t="s">
        <v>3457</v>
      </c>
      <c r="B3033" s="29"/>
      <c r="C3033" s="29"/>
      <c r="D3033" s="29">
        <v>106.64</v>
      </c>
      <c r="E3033" s="29">
        <v>1</v>
      </c>
      <c r="F3033" s="29">
        <v>106.64</v>
      </c>
      <c r="G3033" s="29">
        <v>1</v>
      </c>
    </row>
    <row r="3034" spans="1:7" x14ac:dyDescent="0.3">
      <c r="A3034" s="18" t="s">
        <v>1001</v>
      </c>
      <c r="B3034" s="29">
        <v>106.64</v>
      </c>
      <c r="C3034" s="29">
        <v>1</v>
      </c>
      <c r="D3034" s="29"/>
      <c r="E3034" s="29"/>
      <c r="F3034" s="29">
        <v>106.64</v>
      </c>
      <c r="G3034" s="29">
        <v>1</v>
      </c>
    </row>
    <row r="3035" spans="1:7" x14ac:dyDescent="0.3">
      <c r="A3035" s="18" t="s">
        <v>1186</v>
      </c>
      <c r="B3035" s="29">
        <v>106.64</v>
      </c>
      <c r="C3035" s="29">
        <v>1</v>
      </c>
      <c r="D3035" s="29"/>
      <c r="E3035" s="29"/>
      <c r="F3035" s="29">
        <v>106.64</v>
      </c>
      <c r="G3035" s="29">
        <v>1</v>
      </c>
    </row>
    <row r="3036" spans="1:7" x14ac:dyDescent="0.3">
      <c r="A3036" s="18" t="s">
        <v>4335</v>
      </c>
      <c r="B3036" s="29"/>
      <c r="C3036" s="29"/>
      <c r="D3036" s="29">
        <v>106.64</v>
      </c>
      <c r="E3036" s="29">
        <v>1</v>
      </c>
      <c r="F3036" s="29">
        <v>106.64</v>
      </c>
      <c r="G3036" s="29">
        <v>1</v>
      </c>
    </row>
    <row r="3037" spans="1:7" x14ac:dyDescent="0.3">
      <c r="A3037" s="18" t="s">
        <v>1166</v>
      </c>
      <c r="B3037" s="29">
        <v>106.64</v>
      </c>
      <c r="C3037" s="29">
        <v>1</v>
      </c>
      <c r="D3037" s="29"/>
      <c r="E3037" s="29"/>
      <c r="F3037" s="29">
        <v>106.64</v>
      </c>
      <c r="G3037" s="29">
        <v>1</v>
      </c>
    </row>
    <row r="3038" spans="1:7" x14ac:dyDescent="0.3">
      <c r="A3038" s="18" t="s">
        <v>1284</v>
      </c>
      <c r="B3038" s="29">
        <v>106.64</v>
      </c>
      <c r="C3038" s="29">
        <v>1</v>
      </c>
      <c r="D3038" s="29"/>
      <c r="E3038" s="29"/>
      <c r="F3038" s="29">
        <v>106.64</v>
      </c>
      <c r="G3038" s="29">
        <v>1</v>
      </c>
    </row>
    <row r="3039" spans="1:7" x14ac:dyDescent="0.3">
      <c r="A3039" s="18" t="s">
        <v>1124</v>
      </c>
      <c r="B3039" s="29">
        <v>106.64</v>
      </c>
      <c r="C3039" s="29">
        <v>1</v>
      </c>
      <c r="D3039" s="29"/>
      <c r="E3039" s="29"/>
      <c r="F3039" s="29">
        <v>106.64</v>
      </c>
      <c r="G3039" s="29">
        <v>1</v>
      </c>
    </row>
    <row r="3040" spans="1:7" x14ac:dyDescent="0.3">
      <c r="A3040" s="18" t="s">
        <v>1612</v>
      </c>
      <c r="B3040" s="29">
        <v>106.64</v>
      </c>
      <c r="C3040" s="29">
        <v>1</v>
      </c>
      <c r="D3040" s="29"/>
      <c r="E3040" s="29"/>
      <c r="F3040" s="29">
        <v>106.64</v>
      </c>
      <c r="G3040" s="29">
        <v>1</v>
      </c>
    </row>
    <row r="3041" spans="1:7" x14ac:dyDescent="0.3">
      <c r="A3041" s="18" t="s">
        <v>3783</v>
      </c>
      <c r="B3041" s="29"/>
      <c r="C3041" s="29"/>
      <c r="D3041" s="29">
        <v>106.64</v>
      </c>
      <c r="E3041" s="29">
        <v>1</v>
      </c>
      <c r="F3041" s="29">
        <v>106.64</v>
      </c>
      <c r="G3041" s="29">
        <v>1</v>
      </c>
    </row>
    <row r="3042" spans="1:7" x14ac:dyDescent="0.3">
      <c r="A3042" s="18" t="s">
        <v>1268</v>
      </c>
      <c r="B3042" s="29">
        <v>106.64</v>
      </c>
      <c r="C3042" s="29">
        <v>1</v>
      </c>
      <c r="D3042" s="29"/>
      <c r="E3042" s="29"/>
      <c r="F3042" s="29">
        <v>106.64</v>
      </c>
      <c r="G3042" s="29">
        <v>1</v>
      </c>
    </row>
    <row r="3043" spans="1:7" x14ac:dyDescent="0.3">
      <c r="A3043" s="18" t="s">
        <v>3469</v>
      </c>
      <c r="B3043" s="29"/>
      <c r="C3043" s="29"/>
      <c r="D3043" s="29">
        <v>106.64</v>
      </c>
      <c r="E3043" s="29">
        <v>1</v>
      </c>
      <c r="F3043" s="29">
        <v>106.64</v>
      </c>
      <c r="G3043" s="29">
        <v>1</v>
      </c>
    </row>
    <row r="3044" spans="1:7" x14ac:dyDescent="0.3">
      <c r="A3044" s="18" t="s">
        <v>1037</v>
      </c>
      <c r="B3044" s="29">
        <v>106.64</v>
      </c>
      <c r="C3044" s="29">
        <v>1</v>
      </c>
      <c r="D3044" s="29"/>
      <c r="E3044" s="29"/>
      <c r="F3044" s="29">
        <v>106.64</v>
      </c>
      <c r="G3044" s="29">
        <v>1</v>
      </c>
    </row>
    <row r="3045" spans="1:7" x14ac:dyDescent="0.3">
      <c r="A3045" s="18" t="s">
        <v>1144</v>
      </c>
      <c r="B3045" s="29">
        <v>106.64</v>
      </c>
      <c r="C3045" s="29">
        <v>1</v>
      </c>
      <c r="D3045" s="29"/>
      <c r="E3045" s="29"/>
      <c r="F3045" s="29">
        <v>106.64</v>
      </c>
      <c r="G3045" s="29">
        <v>1</v>
      </c>
    </row>
    <row r="3046" spans="1:7" x14ac:dyDescent="0.3">
      <c r="A3046" s="18" t="s">
        <v>1110</v>
      </c>
      <c r="B3046" s="29">
        <v>106.64</v>
      </c>
      <c r="C3046" s="29">
        <v>1</v>
      </c>
      <c r="D3046" s="29"/>
      <c r="E3046" s="29"/>
      <c r="F3046" s="29">
        <v>106.64</v>
      </c>
      <c r="G3046" s="29">
        <v>1</v>
      </c>
    </row>
    <row r="3047" spans="1:7" x14ac:dyDescent="0.3">
      <c r="A3047" s="18" t="s">
        <v>1114</v>
      </c>
      <c r="B3047" s="29">
        <v>106.64</v>
      </c>
      <c r="C3047" s="29">
        <v>1</v>
      </c>
      <c r="D3047" s="29"/>
      <c r="E3047" s="29"/>
      <c r="F3047" s="29">
        <v>106.64</v>
      </c>
      <c r="G3047" s="29">
        <v>1</v>
      </c>
    </row>
    <row r="3048" spans="1:7" x14ac:dyDescent="0.3">
      <c r="A3048" s="18" t="s">
        <v>3519</v>
      </c>
      <c r="B3048" s="29"/>
      <c r="C3048" s="29"/>
      <c r="D3048" s="29">
        <v>106.64</v>
      </c>
      <c r="E3048" s="29">
        <v>1</v>
      </c>
      <c r="F3048" s="29">
        <v>106.64</v>
      </c>
      <c r="G3048" s="29">
        <v>1</v>
      </c>
    </row>
    <row r="3049" spans="1:7" x14ac:dyDescent="0.3">
      <c r="A3049" s="18" t="s">
        <v>3499</v>
      </c>
      <c r="B3049" s="29"/>
      <c r="C3049" s="29"/>
      <c r="D3049" s="29">
        <v>106.64</v>
      </c>
      <c r="E3049" s="29">
        <v>1</v>
      </c>
      <c r="F3049" s="29">
        <v>106.64</v>
      </c>
      <c r="G3049" s="29">
        <v>1</v>
      </c>
    </row>
    <row r="3050" spans="1:7" x14ac:dyDescent="0.3">
      <c r="A3050" s="18" t="s">
        <v>3297</v>
      </c>
      <c r="B3050" s="29"/>
      <c r="C3050" s="29"/>
      <c r="D3050" s="29">
        <v>106.64</v>
      </c>
      <c r="E3050" s="29">
        <v>1</v>
      </c>
      <c r="F3050" s="29">
        <v>106.64</v>
      </c>
      <c r="G3050" s="29">
        <v>1</v>
      </c>
    </row>
    <row r="3051" spans="1:7" x14ac:dyDescent="0.3">
      <c r="A3051" s="18" t="s">
        <v>1678</v>
      </c>
      <c r="B3051" s="29">
        <v>106.64</v>
      </c>
      <c r="C3051" s="29">
        <v>1</v>
      </c>
      <c r="D3051" s="29"/>
      <c r="E3051" s="29"/>
      <c r="F3051" s="29">
        <v>106.64</v>
      </c>
      <c r="G3051" s="29">
        <v>1</v>
      </c>
    </row>
    <row r="3052" spans="1:7" x14ac:dyDescent="0.3">
      <c r="A3052" s="18" t="s">
        <v>3425</v>
      </c>
      <c r="B3052" s="29"/>
      <c r="C3052" s="29"/>
      <c r="D3052" s="29">
        <v>106.64</v>
      </c>
      <c r="E3052" s="29">
        <v>1</v>
      </c>
      <c r="F3052" s="29">
        <v>106.64</v>
      </c>
      <c r="G3052" s="29">
        <v>1</v>
      </c>
    </row>
    <row r="3053" spans="1:7" x14ac:dyDescent="0.3">
      <c r="A3053" s="18" t="s">
        <v>2705</v>
      </c>
      <c r="B3053" s="29"/>
      <c r="C3053" s="29"/>
      <c r="D3053" s="29">
        <v>106.64</v>
      </c>
      <c r="E3053" s="29">
        <v>1</v>
      </c>
      <c r="F3053" s="29">
        <v>106.64</v>
      </c>
      <c r="G3053" s="29">
        <v>1</v>
      </c>
    </row>
    <row r="3054" spans="1:7" x14ac:dyDescent="0.3">
      <c r="A3054" s="18" t="s">
        <v>1750</v>
      </c>
      <c r="B3054" s="29">
        <v>106.64</v>
      </c>
      <c r="C3054" s="29">
        <v>1</v>
      </c>
      <c r="D3054" s="29"/>
      <c r="E3054" s="29"/>
      <c r="F3054" s="29">
        <v>106.64</v>
      </c>
      <c r="G3054" s="29">
        <v>1</v>
      </c>
    </row>
    <row r="3055" spans="1:7" x14ac:dyDescent="0.3">
      <c r="A3055" s="18" t="s">
        <v>1658</v>
      </c>
      <c r="B3055" s="29">
        <v>106.64</v>
      </c>
      <c r="C3055" s="29">
        <v>1</v>
      </c>
      <c r="D3055" s="29"/>
      <c r="E3055" s="29"/>
      <c r="F3055" s="29">
        <v>106.64</v>
      </c>
      <c r="G3055" s="29">
        <v>1</v>
      </c>
    </row>
    <row r="3056" spans="1:7" x14ac:dyDescent="0.3">
      <c r="A3056" s="18" t="s">
        <v>3423</v>
      </c>
      <c r="B3056" s="29"/>
      <c r="C3056" s="29"/>
      <c r="D3056" s="29">
        <v>106.64</v>
      </c>
      <c r="E3056" s="29">
        <v>1</v>
      </c>
      <c r="F3056" s="29">
        <v>106.64</v>
      </c>
      <c r="G3056" s="29">
        <v>1</v>
      </c>
    </row>
    <row r="3057" spans="1:7" x14ac:dyDescent="0.3">
      <c r="A3057" s="18" t="s">
        <v>3323</v>
      </c>
      <c r="B3057" s="29"/>
      <c r="C3057" s="29"/>
      <c r="D3057" s="29">
        <v>106.64</v>
      </c>
      <c r="E3057" s="29">
        <v>1</v>
      </c>
      <c r="F3057" s="29">
        <v>106.64</v>
      </c>
      <c r="G3057" s="29">
        <v>1</v>
      </c>
    </row>
    <row r="3058" spans="1:7" x14ac:dyDescent="0.3">
      <c r="A3058" s="18" t="s">
        <v>2410</v>
      </c>
      <c r="B3058" s="29"/>
      <c r="C3058" s="29"/>
      <c r="D3058" s="29">
        <v>106.64</v>
      </c>
      <c r="E3058" s="29">
        <v>1</v>
      </c>
      <c r="F3058" s="29">
        <v>106.64</v>
      </c>
      <c r="G3058" s="29">
        <v>1</v>
      </c>
    </row>
    <row r="3059" spans="1:7" x14ac:dyDescent="0.3">
      <c r="A3059" s="18" t="s">
        <v>2408</v>
      </c>
      <c r="B3059" s="29"/>
      <c r="C3059" s="29"/>
      <c r="D3059" s="29">
        <v>106.64</v>
      </c>
      <c r="E3059" s="29">
        <v>1</v>
      </c>
      <c r="F3059" s="29">
        <v>106.64</v>
      </c>
      <c r="G3059" s="29">
        <v>1</v>
      </c>
    </row>
    <row r="3060" spans="1:7" x14ac:dyDescent="0.3">
      <c r="A3060" s="18" t="s">
        <v>1586</v>
      </c>
      <c r="B3060" s="29">
        <v>106.64</v>
      </c>
      <c r="C3060" s="29">
        <v>1</v>
      </c>
      <c r="D3060" s="29"/>
      <c r="E3060" s="29"/>
      <c r="F3060" s="29">
        <v>106.64</v>
      </c>
      <c r="G3060" s="29">
        <v>1</v>
      </c>
    </row>
    <row r="3061" spans="1:7" x14ac:dyDescent="0.3">
      <c r="A3061" s="18" t="s">
        <v>2474</v>
      </c>
      <c r="B3061" s="29"/>
      <c r="C3061" s="29"/>
      <c r="D3061" s="29">
        <v>106.64</v>
      </c>
      <c r="E3061" s="29">
        <v>1</v>
      </c>
      <c r="F3061" s="29">
        <v>106.64</v>
      </c>
      <c r="G3061" s="29">
        <v>1</v>
      </c>
    </row>
    <row r="3062" spans="1:7" x14ac:dyDescent="0.3">
      <c r="A3062" s="18" t="s">
        <v>5123</v>
      </c>
      <c r="B3062" s="29"/>
      <c r="C3062" s="29"/>
      <c r="D3062" s="29">
        <v>106.64</v>
      </c>
      <c r="E3062" s="29">
        <v>1</v>
      </c>
      <c r="F3062" s="29">
        <v>106.64</v>
      </c>
      <c r="G3062" s="29">
        <v>1</v>
      </c>
    </row>
    <row r="3063" spans="1:7" x14ac:dyDescent="0.3">
      <c r="A3063" s="18" t="s">
        <v>5091</v>
      </c>
      <c r="B3063" s="29"/>
      <c r="C3063" s="29"/>
      <c r="D3063" s="29">
        <v>106.64</v>
      </c>
      <c r="E3063" s="29">
        <v>1</v>
      </c>
      <c r="F3063" s="29">
        <v>106.64</v>
      </c>
      <c r="G3063" s="29">
        <v>1</v>
      </c>
    </row>
    <row r="3064" spans="1:7" x14ac:dyDescent="0.3">
      <c r="A3064" s="18" t="s">
        <v>867</v>
      </c>
      <c r="B3064" s="29">
        <v>102.60000000000001</v>
      </c>
      <c r="C3064" s="29">
        <v>1</v>
      </c>
      <c r="D3064" s="29"/>
      <c r="E3064" s="29"/>
      <c r="F3064" s="29">
        <v>102.60000000000001</v>
      </c>
      <c r="G3064" s="29">
        <v>1</v>
      </c>
    </row>
    <row r="3065" spans="1:7" x14ac:dyDescent="0.3">
      <c r="A3065" s="18" t="s">
        <v>6917</v>
      </c>
      <c r="B3065" s="29">
        <v>102.60000000000001</v>
      </c>
      <c r="C3065" s="29">
        <v>1</v>
      </c>
      <c r="D3065" s="29"/>
      <c r="E3065" s="29"/>
      <c r="F3065" s="29">
        <v>102.60000000000001</v>
      </c>
      <c r="G3065" s="29">
        <v>1</v>
      </c>
    </row>
    <row r="3066" spans="1:7" x14ac:dyDescent="0.3">
      <c r="A3066" s="18" t="s">
        <v>909</v>
      </c>
      <c r="B3066" s="29">
        <v>102.60000000000001</v>
      </c>
      <c r="C3066" s="29">
        <v>1</v>
      </c>
      <c r="D3066" s="29"/>
      <c r="E3066" s="29"/>
      <c r="F3066" s="29">
        <v>102.60000000000001</v>
      </c>
      <c r="G3066" s="29">
        <v>1</v>
      </c>
    </row>
    <row r="3067" spans="1:7" x14ac:dyDescent="0.3">
      <c r="A3067" s="18" t="s">
        <v>555</v>
      </c>
      <c r="B3067" s="29">
        <v>102.60000000000001</v>
      </c>
      <c r="C3067" s="29">
        <v>1</v>
      </c>
      <c r="D3067" s="29"/>
      <c r="E3067" s="29"/>
      <c r="F3067" s="29">
        <v>102.60000000000001</v>
      </c>
      <c r="G3067" s="29">
        <v>1</v>
      </c>
    </row>
    <row r="3068" spans="1:7" x14ac:dyDescent="0.3">
      <c r="A3068" s="18" t="s">
        <v>5740</v>
      </c>
      <c r="B3068" s="29"/>
      <c r="C3068" s="29"/>
      <c r="D3068" s="29">
        <v>99.109999999999985</v>
      </c>
      <c r="E3068" s="29">
        <v>1</v>
      </c>
      <c r="F3068" s="29">
        <v>99.109999999999985</v>
      </c>
      <c r="G3068" s="29">
        <v>1</v>
      </c>
    </row>
    <row r="3069" spans="1:7" x14ac:dyDescent="0.3">
      <c r="A3069" s="18" t="s">
        <v>5055</v>
      </c>
      <c r="B3069" s="29"/>
      <c r="C3069" s="29"/>
      <c r="D3069" s="29">
        <v>99.109999999999985</v>
      </c>
      <c r="E3069" s="29">
        <v>1</v>
      </c>
      <c r="F3069" s="29">
        <v>99.109999999999985</v>
      </c>
      <c r="G3069" s="29">
        <v>1</v>
      </c>
    </row>
    <row r="3070" spans="1:7" x14ac:dyDescent="0.3">
      <c r="A3070" s="18" t="s">
        <v>6008</v>
      </c>
      <c r="B3070" s="29"/>
      <c r="C3070" s="29"/>
      <c r="D3070" s="29">
        <v>99.109999999999985</v>
      </c>
      <c r="E3070" s="29">
        <v>1</v>
      </c>
      <c r="F3070" s="29">
        <v>99.109999999999985</v>
      </c>
      <c r="G3070" s="29">
        <v>1</v>
      </c>
    </row>
    <row r="3071" spans="1:7" x14ac:dyDescent="0.3">
      <c r="A3071" s="18" t="s">
        <v>4903</v>
      </c>
      <c r="B3071" s="29"/>
      <c r="C3071" s="29"/>
      <c r="D3071" s="29">
        <v>99.109999999999985</v>
      </c>
      <c r="E3071" s="29">
        <v>1</v>
      </c>
      <c r="F3071" s="29">
        <v>99.109999999999985</v>
      </c>
      <c r="G3071" s="29">
        <v>1</v>
      </c>
    </row>
    <row r="3072" spans="1:7" x14ac:dyDescent="0.3">
      <c r="A3072" s="18" t="s">
        <v>4934</v>
      </c>
      <c r="B3072" s="29"/>
      <c r="C3072" s="29"/>
      <c r="D3072" s="29">
        <v>99.109999999999985</v>
      </c>
      <c r="E3072" s="29">
        <v>1</v>
      </c>
      <c r="F3072" s="29">
        <v>99.109999999999985</v>
      </c>
      <c r="G3072" s="29">
        <v>1</v>
      </c>
    </row>
    <row r="3073" spans="1:7" x14ac:dyDescent="0.3">
      <c r="A3073" s="18" t="s">
        <v>5924</v>
      </c>
      <c r="B3073" s="29"/>
      <c r="C3073" s="29"/>
      <c r="D3073" s="29">
        <v>99.109999999999985</v>
      </c>
      <c r="E3073" s="29">
        <v>1</v>
      </c>
      <c r="F3073" s="29">
        <v>99.109999999999985</v>
      </c>
      <c r="G3073" s="29">
        <v>1</v>
      </c>
    </row>
    <row r="3074" spans="1:7" x14ac:dyDescent="0.3">
      <c r="A3074" s="18" t="s">
        <v>4917</v>
      </c>
      <c r="B3074" s="29"/>
      <c r="C3074" s="29"/>
      <c r="D3074" s="29">
        <v>99.109999999999985</v>
      </c>
      <c r="E3074" s="29">
        <v>1</v>
      </c>
      <c r="F3074" s="29">
        <v>99.109999999999985</v>
      </c>
      <c r="G3074" s="29">
        <v>1</v>
      </c>
    </row>
    <row r="3075" spans="1:7" x14ac:dyDescent="0.3">
      <c r="A3075" s="18" t="s">
        <v>2156</v>
      </c>
      <c r="B3075" s="29"/>
      <c r="C3075" s="29"/>
      <c r="D3075" s="29">
        <v>92.399999999999991</v>
      </c>
      <c r="E3075" s="29">
        <v>1</v>
      </c>
      <c r="F3075" s="29">
        <v>92.399999999999991</v>
      </c>
      <c r="G3075" s="29">
        <v>1</v>
      </c>
    </row>
    <row r="3076" spans="1:7" x14ac:dyDescent="0.3">
      <c r="A3076" s="18" t="s">
        <v>2344</v>
      </c>
      <c r="B3076" s="29"/>
      <c r="C3076" s="29"/>
      <c r="D3076" s="29">
        <v>92.399999999999991</v>
      </c>
      <c r="E3076" s="29">
        <v>1</v>
      </c>
      <c r="F3076" s="29">
        <v>92.399999999999991</v>
      </c>
      <c r="G3076" s="29">
        <v>1</v>
      </c>
    </row>
    <row r="3077" spans="1:7" x14ac:dyDescent="0.3">
      <c r="A3077" s="18" t="s">
        <v>4244</v>
      </c>
      <c r="B3077" s="29"/>
      <c r="C3077" s="29"/>
      <c r="D3077" s="29">
        <v>92.399999999999991</v>
      </c>
      <c r="E3077" s="29">
        <v>1</v>
      </c>
      <c r="F3077" s="29">
        <v>92.399999999999991</v>
      </c>
      <c r="G3077" s="29">
        <v>1</v>
      </c>
    </row>
    <row r="3078" spans="1:7" x14ac:dyDescent="0.3">
      <c r="A3078" s="18" t="s">
        <v>3191</v>
      </c>
      <c r="B3078" s="29"/>
      <c r="C3078" s="29"/>
      <c r="D3078" s="29">
        <v>92.399999999999991</v>
      </c>
      <c r="E3078" s="29">
        <v>1</v>
      </c>
      <c r="F3078" s="29">
        <v>92.399999999999991</v>
      </c>
      <c r="G3078" s="29">
        <v>1</v>
      </c>
    </row>
    <row r="3079" spans="1:7" x14ac:dyDescent="0.3">
      <c r="A3079" s="18" t="s">
        <v>1998</v>
      </c>
      <c r="B3079" s="29">
        <v>92.399999999999991</v>
      </c>
      <c r="C3079" s="29">
        <v>1</v>
      </c>
      <c r="D3079" s="29"/>
      <c r="E3079" s="29"/>
      <c r="F3079" s="29">
        <v>92.399999999999991</v>
      </c>
      <c r="G3079" s="29">
        <v>1</v>
      </c>
    </row>
    <row r="3080" spans="1:7" x14ac:dyDescent="0.3">
      <c r="A3080" s="18" t="s">
        <v>2140</v>
      </c>
      <c r="B3080" s="29"/>
      <c r="C3080" s="29"/>
      <c r="D3080" s="29">
        <v>92.399999999999991</v>
      </c>
      <c r="E3080" s="29">
        <v>1</v>
      </c>
      <c r="F3080" s="29">
        <v>92.399999999999991</v>
      </c>
      <c r="G3080" s="29">
        <v>1</v>
      </c>
    </row>
    <row r="3081" spans="1:7" x14ac:dyDescent="0.3">
      <c r="A3081" s="18" t="s">
        <v>1818</v>
      </c>
      <c r="B3081" s="29">
        <v>92.399999999999991</v>
      </c>
      <c r="C3081" s="29">
        <v>1</v>
      </c>
      <c r="D3081" s="29"/>
      <c r="E3081" s="29"/>
      <c r="F3081" s="29">
        <v>92.399999999999991</v>
      </c>
      <c r="G3081" s="29">
        <v>1</v>
      </c>
    </row>
    <row r="3082" spans="1:7" x14ac:dyDescent="0.3">
      <c r="A3082" s="18" t="s">
        <v>4147</v>
      </c>
      <c r="B3082" s="29"/>
      <c r="C3082" s="29"/>
      <c r="D3082" s="29">
        <v>92.399999999999991</v>
      </c>
      <c r="E3082" s="29">
        <v>1</v>
      </c>
      <c r="F3082" s="29">
        <v>92.399999999999991</v>
      </c>
      <c r="G3082" s="29">
        <v>1</v>
      </c>
    </row>
    <row r="3083" spans="1:7" x14ac:dyDescent="0.3">
      <c r="A3083" s="18" t="s">
        <v>4165</v>
      </c>
      <c r="B3083" s="29"/>
      <c r="C3083" s="29"/>
      <c r="D3083" s="29">
        <v>92.399999999999991</v>
      </c>
      <c r="E3083" s="29">
        <v>1</v>
      </c>
      <c r="F3083" s="29">
        <v>92.399999999999991</v>
      </c>
      <c r="G3083" s="29">
        <v>1</v>
      </c>
    </row>
    <row r="3084" spans="1:7" x14ac:dyDescent="0.3">
      <c r="A3084" s="18" t="s">
        <v>4167</v>
      </c>
      <c r="B3084" s="29"/>
      <c r="C3084" s="29"/>
      <c r="D3084" s="29">
        <v>92.399999999999991</v>
      </c>
      <c r="E3084" s="29">
        <v>1</v>
      </c>
      <c r="F3084" s="29">
        <v>92.399999999999991</v>
      </c>
      <c r="G3084" s="29">
        <v>1</v>
      </c>
    </row>
    <row r="3085" spans="1:7" x14ac:dyDescent="0.3">
      <c r="A3085" s="18" t="s">
        <v>4111</v>
      </c>
      <c r="B3085" s="29"/>
      <c r="C3085" s="29"/>
      <c r="D3085" s="29">
        <v>92.399999999999991</v>
      </c>
      <c r="E3085" s="29">
        <v>1</v>
      </c>
      <c r="F3085" s="29">
        <v>92.399999999999991</v>
      </c>
      <c r="G3085" s="29">
        <v>1</v>
      </c>
    </row>
    <row r="3086" spans="1:7" x14ac:dyDescent="0.3">
      <c r="A3086" s="18" t="s">
        <v>4047</v>
      </c>
      <c r="B3086" s="29"/>
      <c r="C3086" s="29"/>
      <c r="D3086" s="29">
        <v>92.399999999999991</v>
      </c>
      <c r="E3086" s="29">
        <v>1</v>
      </c>
      <c r="F3086" s="29">
        <v>92.399999999999991</v>
      </c>
      <c r="G3086" s="29">
        <v>1</v>
      </c>
    </row>
    <row r="3087" spans="1:7" x14ac:dyDescent="0.3">
      <c r="A3087" s="18" t="s">
        <v>2542</v>
      </c>
      <c r="B3087" s="29"/>
      <c r="C3087" s="29"/>
      <c r="D3087" s="29">
        <v>92.399999999999991</v>
      </c>
      <c r="E3087" s="29">
        <v>1</v>
      </c>
      <c r="F3087" s="29">
        <v>92.399999999999991</v>
      </c>
      <c r="G3087" s="29">
        <v>1</v>
      </c>
    </row>
    <row r="3088" spans="1:7" x14ac:dyDescent="0.3">
      <c r="A3088" s="18" t="s">
        <v>1864</v>
      </c>
      <c r="B3088" s="29">
        <v>92.399999999999991</v>
      </c>
      <c r="C3088" s="29">
        <v>1</v>
      </c>
      <c r="D3088" s="29"/>
      <c r="E3088" s="29"/>
      <c r="F3088" s="29">
        <v>92.399999999999991</v>
      </c>
      <c r="G3088" s="29">
        <v>1</v>
      </c>
    </row>
    <row r="3089" spans="1:7" x14ac:dyDescent="0.3">
      <c r="A3089" s="18" t="s">
        <v>1455</v>
      </c>
      <c r="B3089" s="29">
        <v>92.399999999999991</v>
      </c>
      <c r="C3089" s="29">
        <v>1</v>
      </c>
      <c r="D3089" s="29"/>
      <c r="E3089" s="29"/>
      <c r="F3089" s="29">
        <v>92.399999999999991</v>
      </c>
      <c r="G3089" s="29">
        <v>1</v>
      </c>
    </row>
    <row r="3090" spans="1:7" x14ac:dyDescent="0.3">
      <c r="A3090" s="18" t="s">
        <v>1914</v>
      </c>
      <c r="B3090" s="29">
        <v>92.399999999999991</v>
      </c>
      <c r="C3090" s="29">
        <v>1</v>
      </c>
      <c r="D3090" s="29"/>
      <c r="E3090" s="29"/>
      <c r="F3090" s="29">
        <v>92.399999999999991</v>
      </c>
      <c r="G3090" s="29">
        <v>1</v>
      </c>
    </row>
    <row r="3091" spans="1:7" x14ac:dyDescent="0.3">
      <c r="A3091" s="18" t="s">
        <v>1424</v>
      </c>
      <c r="B3091" s="29">
        <v>92.399999999999991</v>
      </c>
      <c r="C3091" s="29">
        <v>1</v>
      </c>
      <c r="D3091" s="29"/>
      <c r="E3091" s="29"/>
      <c r="F3091" s="29">
        <v>92.399999999999991</v>
      </c>
      <c r="G3091" s="29">
        <v>1</v>
      </c>
    </row>
    <row r="3092" spans="1:7" x14ac:dyDescent="0.3">
      <c r="A3092" s="18" t="s">
        <v>2576</v>
      </c>
      <c r="B3092" s="29"/>
      <c r="C3092" s="29"/>
      <c r="D3092" s="29">
        <v>92.399999999999991</v>
      </c>
      <c r="E3092" s="29">
        <v>1</v>
      </c>
      <c r="F3092" s="29">
        <v>92.399999999999991</v>
      </c>
      <c r="G3092" s="29">
        <v>1</v>
      </c>
    </row>
    <row r="3093" spans="1:7" x14ac:dyDescent="0.3">
      <c r="A3093" s="18" t="s">
        <v>2614</v>
      </c>
      <c r="B3093" s="29"/>
      <c r="C3093" s="29"/>
      <c r="D3093" s="29">
        <v>92.399999999999991</v>
      </c>
      <c r="E3093" s="29">
        <v>1</v>
      </c>
      <c r="F3093" s="29">
        <v>92.399999999999991</v>
      </c>
      <c r="G3093" s="29">
        <v>1</v>
      </c>
    </row>
    <row r="3094" spans="1:7" x14ac:dyDescent="0.3">
      <c r="A3094" s="18" t="s">
        <v>3371</v>
      </c>
      <c r="B3094" s="29"/>
      <c r="C3094" s="29"/>
      <c r="D3094" s="29">
        <v>92.399999999999991</v>
      </c>
      <c r="E3094" s="29">
        <v>1</v>
      </c>
      <c r="F3094" s="29">
        <v>92.399999999999991</v>
      </c>
      <c r="G3094" s="29">
        <v>1</v>
      </c>
    </row>
    <row r="3095" spans="1:7" x14ac:dyDescent="0.3">
      <c r="A3095" s="18" t="s">
        <v>2845</v>
      </c>
      <c r="B3095" s="29"/>
      <c r="C3095" s="29"/>
      <c r="D3095" s="29">
        <v>92.399999999999991</v>
      </c>
      <c r="E3095" s="29">
        <v>1</v>
      </c>
      <c r="F3095" s="29">
        <v>92.399999999999991</v>
      </c>
      <c r="G3095" s="29">
        <v>1</v>
      </c>
    </row>
    <row r="3096" spans="1:7" x14ac:dyDescent="0.3">
      <c r="A3096" s="18" t="s">
        <v>2939</v>
      </c>
      <c r="B3096" s="29"/>
      <c r="C3096" s="29"/>
      <c r="D3096" s="29">
        <v>92.399999999999991</v>
      </c>
      <c r="E3096" s="29">
        <v>1</v>
      </c>
      <c r="F3096" s="29">
        <v>92.399999999999991</v>
      </c>
      <c r="G3096" s="29">
        <v>1</v>
      </c>
    </row>
    <row r="3097" spans="1:7" x14ac:dyDescent="0.3">
      <c r="A3097" s="18" t="s">
        <v>2973</v>
      </c>
      <c r="B3097" s="29"/>
      <c r="C3097" s="29"/>
      <c r="D3097" s="29">
        <v>92.399999999999991</v>
      </c>
      <c r="E3097" s="29">
        <v>1</v>
      </c>
      <c r="F3097" s="29">
        <v>92.399999999999991</v>
      </c>
      <c r="G3097" s="29">
        <v>1</v>
      </c>
    </row>
    <row r="3098" spans="1:7" x14ac:dyDescent="0.3">
      <c r="A3098" s="18" t="s">
        <v>2863</v>
      </c>
      <c r="B3098" s="29"/>
      <c r="C3098" s="29"/>
      <c r="D3098" s="29">
        <v>92.399999999999991</v>
      </c>
      <c r="E3098" s="29">
        <v>1</v>
      </c>
      <c r="F3098" s="29">
        <v>92.399999999999991</v>
      </c>
      <c r="G3098" s="29">
        <v>1</v>
      </c>
    </row>
    <row r="3099" spans="1:7" x14ac:dyDescent="0.3">
      <c r="A3099" s="18" t="s">
        <v>2975</v>
      </c>
      <c r="B3099" s="29"/>
      <c r="C3099" s="29"/>
      <c r="D3099" s="29">
        <v>92.399999999999991</v>
      </c>
      <c r="E3099" s="29">
        <v>1</v>
      </c>
      <c r="F3099" s="29">
        <v>92.399999999999991</v>
      </c>
      <c r="G3099" s="29">
        <v>1</v>
      </c>
    </row>
    <row r="3100" spans="1:7" x14ac:dyDescent="0.3">
      <c r="A3100" s="18" t="s">
        <v>3353</v>
      </c>
      <c r="B3100" s="29"/>
      <c r="C3100" s="29"/>
      <c r="D3100" s="29">
        <v>92.399999999999991</v>
      </c>
      <c r="E3100" s="29">
        <v>1</v>
      </c>
      <c r="F3100" s="29">
        <v>92.399999999999991</v>
      </c>
      <c r="G3100" s="29">
        <v>1</v>
      </c>
    </row>
    <row r="3101" spans="1:7" x14ac:dyDescent="0.3">
      <c r="A3101" s="18" t="s">
        <v>2881</v>
      </c>
      <c r="B3101" s="29"/>
      <c r="C3101" s="29"/>
      <c r="D3101" s="29">
        <v>92.399999999999991</v>
      </c>
      <c r="E3101" s="29">
        <v>1</v>
      </c>
      <c r="F3101" s="29">
        <v>92.399999999999991</v>
      </c>
      <c r="G3101" s="29">
        <v>1</v>
      </c>
    </row>
    <row r="3102" spans="1:7" x14ac:dyDescent="0.3">
      <c r="A3102" s="18" t="s">
        <v>2827</v>
      </c>
      <c r="B3102" s="29"/>
      <c r="C3102" s="29"/>
      <c r="D3102" s="29">
        <v>92.399999999999991</v>
      </c>
      <c r="E3102" s="29">
        <v>1</v>
      </c>
      <c r="F3102" s="29">
        <v>92.399999999999991</v>
      </c>
      <c r="G3102" s="29">
        <v>1</v>
      </c>
    </row>
    <row r="3103" spans="1:7" x14ac:dyDescent="0.3">
      <c r="A3103" s="18" t="s">
        <v>1085</v>
      </c>
      <c r="B3103" s="29">
        <v>92.399999999999991</v>
      </c>
      <c r="C3103" s="29">
        <v>1</v>
      </c>
      <c r="D3103" s="29"/>
      <c r="E3103" s="29"/>
      <c r="F3103" s="29">
        <v>92.399999999999991</v>
      </c>
      <c r="G3103" s="29">
        <v>1</v>
      </c>
    </row>
    <row r="3104" spans="1:7" x14ac:dyDescent="0.3">
      <c r="A3104" s="18" t="s">
        <v>1017</v>
      </c>
      <c r="B3104" s="29">
        <v>92.399999999999991</v>
      </c>
      <c r="C3104" s="29">
        <v>1</v>
      </c>
      <c r="D3104" s="29"/>
      <c r="E3104" s="29"/>
      <c r="F3104" s="29">
        <v>92.399999999999991</v>
      </c>
      <c r="G3104" s="29">
        <v>1</v>
      </c>
    </row>
    <row r="3105" spans="1:7" x14ac:dyDescent="0.3">
      <c r="A3105" s="18" t="s">
        <v>1083</v>
      </c>
      <c r="B3105" s="29">
        <v>92.399999999999991</v>
      </c>
      <c r="C3105" s="29">
        <v>1</v>
      </c>
      <c r="D3105" s="29"/>
      <c r="E3105" s="29"/>
      <c r="F3105" s="29">
        <v>92.399999999999991</v>
      </c>
      <c r="G3105" s="29">
        <v>1</v>
      </c>
    </row>
    <row r="3106" spans="1:7" x14ac:dyDescent="0.3">
      <c r="A3106" s="18" t="s">
        <v>1057</v>
      </c>
      <c r="B3106" s="29">
        <v>92.399999999999991</v>
      </c>
      <c r="C3106" s="29">
        <v>1</v>
      </c>
      <c r="D3106" s="29"/>
      <c r="E3106" s="29"/>
      <c r="F3106" s="29">
        <v>92.399999999999991</v>
      </c>
      <c r="G3106" s="29">
        <v>1</v>
      </c>
    </row>
    <row r="3107" spans="1:7" x14ac:dyDescent="0.3">
      <c r="A3107" s="18" t="s">
        <v>1340</v>
      </c>
      <c r="B3107" s="29">
        <v>92.399999999999991</v>
      </c>
      <c r="C3107" s="29">
        <v>1</v>
      </c>
      <c r="D3107" s="29"/>
      <c r="E3107" s="29"/>
      <c r="F3107" s="29">
        <v>92.399999999999991</v>
      </c>
      <c r="G3107" s="29">
        <v>1</v>
      </c>
    </row>
    <row r="3108" spans="1:7" x14ac:dyDescent="0.3">
      <c r="A3108" s="18" t="s">
        <v>3465</v>
      </c>
      <c r="B3108" s="29"/>
      <c r="C3108" s="29"/>
      <c r="D3108" s="29">
        <v>92.399999999999991</v>
      </c>
      <c r="E3108" s="29">
        <v>1</v>
      </c>
      <c r="F3108" s="29">
        <v>92.399999999999991</v>
      </c>
      <c r="G3108" s="29">
        <v>1</v>
      </c>
    </row>
    <row r="3109" spans="1:7" x14ac:dyDescent="0.3">
      <c r="A3109" s="18" t="s">
        <v>1132</v>
      </c>
      <c r="B3109" s="29">
        <v>92.399999999999991</v>
      </c>
      <c r="C3109" s="29">
        <v>1</v>
      </c>
      <c r="D3109" s="29"/>
      <c r="E3109" s="29"/>
      <c r="F3109" s="29">
        <v>92.399999999999991</v>
      </c>
      <c r="G3109" s="29">
        <v>1</v>
      </c>
    </row>
    <row r="3110" spans="1:7" x14ac:dyDescent="0.3">
      <c r="A3110" s="18" t="s">
        <v>1320</v>
      </c>
      <c r="B3110" s="29">
        <v>92.399999999999991</v>
      </c>
      <c r="C3110" s="29">
        <v>1</v>
      </c>
      <c r="D3110" s="29"/>
      <c r="E3110" s="29"/>
      <c r="F3110" s="29">
        <v>92.399999999999991</v>
      </c>
      <c r="G3110" s="29">
        <v>1</v>
      </c>
    </row>
    <row r="3111" spans="1:7" x14ac:dyDescent="0.3">
      <c r="A3111" s="18" t="s">
        <v>1358</v>
      </c>
      <c r="B3111" s="29">
        <v>92.399999999999991</v>
      </c>
      <c r="C3111" s="29">
        <v>1</v>
      </c>
      <c r="D3111" s="29"/>
      <c r="E3111" s="29"/>
      <c r="F3111" s="29">
        <v>92.399999999999991</v>
      </c>
      <c r="G3111" s="29">
        <v>1</v>
      </c>
    </row>
    <row r="3112" spans="1:7" x14ac:dyDescent="0.3">
      <c r="A3112" s="18" t="s">
        <v>1676</v>
      </c>
      <c r="B3112" s="29">
        <v>92.399999999999991</v>
      </c>
      <c r="C3112" s="29">
        <v>1</v>
      </c>
      <c r="D3112" s="29"/>
      <c r="E3112" s="29"/>
      <c r="F3112" s="29">
        <v>92.399999999999991</v>
      </c>
      <c r="G3112" s="29">
        <v>1</v>
      </c>
    </row>
    <row r="3113" spans="1:7" x14ac:dyDescent="0.3">
      <c r="A3113" s="18" t="s">
        <v>3271</v>
      </c>
      <c r="B3113" s="29"/>
      <c r="C3113" s="29"/>
      <c r="D3113" s="29">
        <v>92.399999999999991</v>
      </c>
      <c r="E3113" s="29">
        <v>1</v>
      </c>
      <c r="F3113" s="29">
        <v>92.399999999999991</v>
      </c>
      <c r="G3113" s="29">
        <v>1</v>
      </c>
    </row>
    <row r="3114" spans="1:7" x14ac:dyDescent="0.3">
      <c r="A3114" s="18" t="s">
        <v>3269</v>
      </c>
      <c r="B3114" s="29"/>
      <c r="C3114" s="29"/>
      <c r="D3114" s="29">
        <v>92.399999999999991</v>
      </c>
      <c r="E3114" s="29">
        <v>1</v>
      </c>
      <c r="F3114" s="29">
        <v>92.399999999999991</v>
      </c>
      <c r="G3114" s="29">
        <v>1</v>
      </c>
    </row>
    <row r="3115" spans="1:7" x14ac:dyDescent="0.3">
      <c r="A3115" s="18" t="s">
        <v>3285</v>
      </c>
      <c r="B3115" s="29"/>
      <c r="C3115" s="29"/>
      <c r="D3115" s="29">
        <v>92.399999999999991</v>
      </c>
      <c r="E3115" s="29">
        <v>1</v>
      </c>
      <c r="F3115" s="29">
        <v>92.399999999999991</v>
      </c>
      <c r="G3115" s="29">
        <v>1</v>
      </c>
    </row>
    <row r="3116" spans="1:7" x14ac:dyDescent="0.3">
      <c r="A3116" s="18" t="s">
        <v>1694</v>
      </c>
      <c r="B3116" s="29">
        <v>92.399999999999991</v>
      </c>
      <c r="C3116" s="29">
        <v>1</v>
      </c>
      <c r="D3116" s="29"/>
      <c r="E3116" s="29"/>
      <c r="F3116" s="29">
        <v>92.399999999999991</v>
      </c>
      <c r="G3116" s="29">
        <v>1</v>
      </c>
    </row>
    <row r="3117" spans="1:7" x14ac:dyDescent="0.3">
      <c r="A3117" s="18" t="s">
        <v>1768</v>
      </c>
      <c r="B3117" s="29">
        <v>92.399999999999991</v>
      </c>
      <c r="C3117" s="29">
        <v>1</v>
      </c>
      <c r="D3117" s="29"/>
      <c r="E3117" s="29"/>
      <c r="F3117" s="29">
        <v>92.399999999999991</v>
      </c>
      <c r="G3117" s="29">
        <v>1</v>
      </c>
    </row>
    <row r="3118" spans="1:7" x14ac:dyDescent="0.3">
      <c r="A3118" s="18" t="s">
        <v>2771</v>
      </c>
      <c r="B3118" s="29"/>
      <c r="C3118" s="29"/>
      <c r="D3118" s="29">
        <v>92.399999999999991</v>
      </c>
      <c r="E3118" s="29">
        <v>1</v>
      </c>
      <c r="F3118" s="29">
        <v>92.399999999999991</v>
      </c>
      <c r="G3118" s="29">
        <v>1</v>
      </c>
    </row>
    <row r="3119" spans="1:7" x14ac:dyDescent="0.3">
      <c r="A3119" s="18" t="s">
        <v>5464</v>
      </c>
      <c r="B3119" s="29"/>
      <c r="C3119" s="29"/>
      <c r="D3119" s="29">
        <v>92.399999999999991</v>
      </c>
      <c r="E3119" s="29">
        <v>1</v>
      </c>
      <c r="F3119" s="29">
        <v>92.399999999999991</v>
      </c>
      <c r="G3119" s="29">
        <v>1</v>
      </c>
    </row>
    <row r="3120" spans="1:7" x14ac:dyDescent="0.3">
      <c r="A3120" s="18" t="s">
        <v>1732</v>
      </c>
      <c r="B3120" s="29">
        <v>92.399999999999991</v>
      </c>
      <c r="C3120" s="29">
        <v>1</v>
      </c>
      <c r="D3120" s="29"/>
      <c r="E3120" s="29"/>
      <c r="F3120" s="29">
        <v>92.399999999999991</v>
      </c>
      <c r="G3120" s="29">
        <v>1</v>
      </c>
    </row>
    <row r="3121" spans="1:7" x14ac:dyDescent="0.3">
      <c r="A3121" s="18" t="s">
        <v>2703</v>
      </c>
      <c r="B3121" s="29"/>
      <c r="C3121" s="29"/>
      <c r="D3121" s="29">
        <v>92.399999999999991</v>
      </c>
      <c r="E3121" s="29">
        <v>1</v>
      </c>
      <c r="F3121" s="29">
        <v>92.399999999999991</v>
      </c>
      <c r="G3121" s="29">
        <v>1</v>
      </c>
    </row>
    <row r="3122" spans="1:7" x14ac:dyDescent="0.3">
      <c r="A3122" s="18" t="s">
        <v>3283</v>
      </c>
      <c r="B3122" s="29"/>
      <c r="C3122" s="29"/>
      <c r="D3122" s="29">
        <v>92.399999999999991</v>
      </c>
      <c r="E3122" s="29">
        <v>1</v>
      </c>
      <c r="F3122" s="29">
        <v>92.399999999999991</v>
      </c>
      <c r="G3122" s="29">
        <v>1</v>
      </c>
    </row>
    <row r="3123" spans="1:7" x14ac:dyDescent="0.3">
      <c r="A3123" s="18" t="s">
        <v>2472</v>
      </c>
      <c r="B3123" s="29"/>
      <c r="C3123" s="29"/>
      <c r="D3123" s="29">
        <v>92.399999999999991</v>
      </c>
      <c r="E3123" s="29">
        <v>1</v>
      </c>
      <c r="F3123" s="29">
        <v>92.399999999999991</v>
      </c>
      <c r="G3123" s="29">
        <v>1</v>
      </c>
    </row>
    <row r="3124" spans="1:7" x14ac:dyDescent="0.3">
      <c r="A3124" s="18" t="s">
        <v>1602</v>
      </c>
      <c r="B3124" s="29">
        <v>92.399999999999991</v>
      </c>
      <c r="C3124" s="29">
        <v>1</v>
      </c>
      <c r="D3124" s="29"/>
      <c r="E3124" s="29"/>
      <c r="F3124" s="29">
        <v>92.399999999999991</v>
      </c>
      <c r="G3124" s="29">
        <v>1</v>
      </c>
    </row>
    <row r="3125" spans="1:7" x14ac:dyDescent="0.3">
      <c r="A3125" s="18" t="s">
        <v>2452</v>
      </c>
      <c r="B3125" s="29"/>
      <c r="C3125" s="29"/>
      <c r="D3125" s="29">
        <v>92.399999999999991</v>
      </c>
      <c r="E3125" s="29">
        <v>1</v>
      </c>
      <c r="F3125" s="29">
        <v>92.399999999999991</v>
      </c>
      <c r="G3125" s="29">
        <v>1</v>
      </c>
    </row>
    <row r="3126" spans="1:7" x14ac:dyDescent="0.3">
      <c r="A3126" s="18" t="s">
        <v>4389</v>
      </c>
      <c r="B3126" s="29"/>
      <c r="C3126" s="29"/>
      <c r="D3126" s="29">
        <v>92.399999999999991</v>
      </c>
      <c r="E3126" s="29">
        <v>1</v>
      </c>
      <c r="F3126" s="29">
        <v>92.399999999999991</v>
      </c>
      <c r="G3126" s="29">
        <v>1</v>
      </c>
    </row>
    <row r="3127" spans="1:7" x14ac:dyDescent="0.3">
      <c r="A3127" s="18" t="s">
        <v>5203</v>
      </c>
      <c r="B3127" s="29"/>
      <c r="C3127" s="29"/>
      <c r="D3127" s="29">
        <v>92.399999999999991</v>
      </c>
      <c r="E3127" s="29">
        <v>1</v>
      </c>
      <c r="F3127" s="29">
        <v>92.399999999999991</v>
      </c>
      <c r="G3127" s="29">
        <v>1</v>
      </c>
    </row>
    <row r="3128" spans="1:7" x14ac:dyDescent="0.3">
      <c r="A3128" s="18" t="s">
        <v>5569</v>
      </c>
      <c r="B3128" s="29"/>
      <c r="C3128" s="29"/>
      <c r="D3128" s="29">
        <v>92.399999999999991</v>
      </c>
      <c r="E3128" s="29">
        <v>1</v>
      </c>
      <c r="F3128" s="29">
        <v>92.399999999999991</v>
      </c>
      <c r="G3128" s="29">
        <v>1</v>
      </c>
    </row>
    <row r="3129" spans="1:7" x14ac:dyDescent="0.3">
      <c r="A3129" s="18" t="s">
        <v>5548</v>
      </c>
      <c r="B3129" s="29"/>
      <c r="C3129" s="29"/>
      <c r="D3129" s="29">
        <v>92.399999999999991</v>
      </c>
      <c r="E3129" s="29">
        <v>1</v>
      </c>
      <c r="F3129" s="29">
        <v>92.399999999999991</v>
      </c>
      <c r="G3129" s="29">
        <v>1</v>
      </c>
    </row>
    <row r="3130" spans="1:7" x14ac:dyDescent="0.3">
      <c r="A3130" s="18" t="s">
        <v>5232</v>
      </c>
      <c r="B3130" s="29"/>
      <c r="C3130" s="29"/>
      <c r="D3130" s="29">
        <v>92.399999999999991</v>
      </c>
      <c r="E3130" s="29">
        <v>1</v>
      </c>
      <c r="F3130" s="29">
        <v>92.399999999999991</v>
      </c>
      <c r="G3130" s="29">
        <v>1</v>
      </c>
    </row>
    <row r="3131" spans="1:7" x14ac:dyDescent="0.3">
      <c r="A3131" s="18" t="s">
        <v>5125</v>
      </c>
      <c r="B3131" s="29"/>
      <c r="C3131" s="29"/>
      <c r="D3131" s="29">
        <v>92.399999999999991</v>
      </c>
      <c r="E3131" s="29">
        <v>1</v>
      </c>
      <c r="F3131" s="29">
        <v>92.399999999999991</v>
      </c>
      <c r="G3131" s="29">
        <v>1</v>
      </c>
    </row>
    <row r="3132" spans="1:7" x14ac:dyDescent="0.3">
      <c r="A3132" s="18" t="s">
        <v>5588</v>
      </c>
      <c r="B3132" s="29"/>
      <c r="C3132" s="29"/>
      <c r="D3132" s="29">
        <v>92.399999999999991</v>
      </c>
      <c r="E3132" s="29">
        <v>1</v>
      </c>
      <c r="F3132" s="29">
        <v>92.399999999999991</v>
      </c>
      <c r="G3132" s="29">
        <v>1</v>
      </c>
    </row>
    <row r="3133" spans="1:7" x14ac:dyDescent="0.3">
      <c r="A3133" s="18" t="s">
        <v>5185</v>
      </c>
      <c r="B3133" s="29"/>
      <c r="C3133" s="29"/>
      <c r="D3133" s="29">
        <v>92.399999999999991</v>
      </c>
      <c r="E3133" s="29">
        <v>1</v>
      </c>
      <c r="F3133" s="29">
        <v>92.399999999999991</v>
      </c>
      <c r="G3133" s="29">
        <v>1</v>
      </c>
    </row>
    <row r="3134" spans="1:7" x14ac:dyDescent="0.3">
      <c r="A3134" s="18" t="s">
        <v>4517</v>
      </c>
      <c r="B3134" s="29"/>
      <c r="C3134" s="29"/>
      <c r="D3134" s="29">
        <v>91.8</v>
      </c>
      <c r="E3134" s="29">
        <v>1</v>
      </c>
      <c r="F3134" s="29">
        <v>91.8</v>
      </c>
      <c r="G3134" s="29">
        <v>1</v>
      </c>
    </row>
    <row r="3135" spans="1:7" x14ac:dyDescent="0.3">
      <c r="A3135" s="18" t="s">
        <v>4783</v>
      </c>
      <c r="B3135" s="29"/>
      <c r="C3135" s="29"/>
      <c r="D3135" s="29">
        <v>91.8</v>
      </c>
      <c r="E3135" s="29">
        <v>1</v>
      </c>
      <c r="F3135" s="29">
        <v>91.8</v>
      </c>
      <c r="G3135" s="29">
        <v>1</v>
      </c>
    </row>
    <row r="3136" spans="1:7" x14ac:dyDescent="0.3">
      <c r="A3136" s="18" t="s">
        <v>5001</v>
      </c>
      <c r="B3136" s="29"/>
      <c r="C3136" s="29"/>
      <c r="D3136" s="29">
        <v>91.8</v>
      </c>
      <c r="E3136" s="29">
        <v>1</v>
      </c>
      <c r="F3136" s="29">
        <v>91.8</v>
      </c>
      <c r="G3136" s="29">
        <v>1</v>
      </c>
    </row>
    <row r="3137" spans="1:7" x14ac:dyDescent="0.3">
      <c r="A3137" s="18" t="s">
        <v>6029</v>
      </c>
      <c r="B3137" s="29"/>
      <c r="C3137" s="29"/>
      <c r="D3137" s="29">
        <v>91.8</v>
      </c>
      <c r="E3137" s="29">
        <v>1</v>
      </c>
      <c r="F3137" s="29">
        <v>91.8</v>
      </c>
      <c r="G3137" s="29">
        <v>1</v>
      </c>
    </row>
    <row r="3138" spans="1:7" x14ac:dyDescent="0.3">
      <c r="A3138" s="18" t="s">
        <v>6086</v>
      </c>
      <c r="B3138" s="29"/>
      <c r="C3138" s="29"/>
      <c r="D3138" s="29">
        <v>91.8</v>
      </c>
      <c r="E3138" s="29">
        <v>1</v>
      </c>
      <c r="F3138" s="29">
        <v>91.8</v>
      </c>
      <c r="G3138" s="29">
        <v>1</v>
      </c>
    </row>
    <row r="3139" spans="1:7" x14ac:dyDescent="0.3">
      <c r="A3139" s="18" t="s">
        <v>484</v>
      </c>
      <c r="B3139" s="29">
        <v>89.759999999999991</v>
      </c>
      <c r="C3139" s="29">
        <v>1</v>
      </c>
      <c r="D3139" s="29"/>
      <c r="E3139" s="29"/>
      <c r="F3139" s="29">
        <v>89.759999999999991</v>
      </c>
      <c r="G3139" s="29">
        <v>1</v>
      </c>
    </row>
    <row r="3140" spans="1:7" x14ac:dyDescent="0.3">
      <c r="A3140" s="18" t="s">
        <v>598</v>
      </c>
      <c r="B3140" s="29">
        <v>89.759999999999991</v>
      </c>
      <c r="C3140" s="29">
        <v>1</v>
      </c>
      <c r="D3140" s="29"/>
      <c r="E3140" s="29"/>
      <c r="F3140" s="29">
        <v>89.759999999999991</v>
      </c>
      <c r="G3140" s="29">
        <v>1</v>
      </c>
    </row>
    <row r="3141" spans="1:7" x14ac:dyDescent="0.3">
      <c r="A3141" s="18" t="s">
        <v>6508</v>
      </c>
      <c r="B3141" s="29">
        <v>89.759999999999991</v>
      </c>
      <c r="C3141" s="29">
        <v>1</v>
      </c>
      <c r="D3141" s="29"/>
      <c r="E3141" s="29"/>
      <c r="F3141" s="29">
        <v>89.759999999999991</v>
      </c>
      <c r="G3141" s="29">
        <v>1</v>
      </c>
    </row>
    <row r="3142" spans="1:7" x14ac:dyDescent="0.3">
      <c r="A3142" s="18" t="s">
        <v>228</v>
      </c>
      <c r="B3142" s="29"/>
      <c r="C3142" s="29"/>
      <c r="D3142" s="29">
        <v>89.25</v>
      </c>
      <c r="E3142" s="29">
        <v>1</v>
      </c>
      <c r="F3142" s="29">
        <v>89.25</v>
      </c>
      <c r="G3142" s="29">
        <v>1</v>
      </c>
    </row>
    <row r="3143" spans="1:7" x14ac:dyDescent="0.3">
      <c r="A3143" s="18" t="s">
        <v>6953</v>
      </c>
      <c r="B3143" s="29">
        <v>82.8</v>
      </c>
      <c r="C3143" s="29">
        <v>1</v>
      </c>
      <c r="D3143" s="29"/>
      <c r="E3143" s="29"/>
      <c r="F3143" s="29">
        <v>82.8</v>
      </c>
      <c r="G3143" s="29">
        <v>1</v>
      </c>
    </row>
    <row r="3144" spans="1:7" x14ac:dyDescent="0.3">
      <c r="A3144" s="18" t="s">
        <v>6604</v>
      </c>
      <c r="B3144" s="29">
        <v>82.8</v>
      </c>
      <c r="C3144" s="29">
        <v>1</v>
      </c>
      <c r="D3144" s="29"/>
      <c r="E3144" s="29"/>
      <c r="F3144" s="29">
        <v>82.8</v>
      </c>
      <c r="G3144" s="29">
        <v>1</v>
      </c>
    </row>
    <row r="3145" spans="1:7" x14ac:dyDescent="0.3">
      <c r="A3145" s="18" t="s">
        <v>6613</v>
      </c>
      <c r="B3145" s="29">
        <v>82.8</v>
      </c>
      <c r="C3145" s="29">
        <v>1</v>
      </c>
      <c r="D3145" s="29"/>
      <c r="E3145" s="29"/>
      <c r="F3145" s="29">
        <v>82.8</v>
      </c>
      <c r="G3145" s="29">
        <v>1</v>
      </c>
    </row>
    <row r="3146" spans="1:7" x14ac:dyDescent="0.3">
      <c r="A3146" s="18" t="s">
        <v>5866</v>
      </c>
      <c r="B3146" s="29"/>
      <c r="C3146" s="29"/>
      <c r="D3146" s="29">
        <v>82.32</v>
      </c>
      <c r="E3146" s="29">
        <v>1</v>
      </c>
      <c r="F3146" s="29">
        <v>82.32</v>
      </c>
      <c r="G3146" s="29">
        <v>1</v>
      </c>
    </row>
    <row r="3147" spans="1:7" x14ac:dyDescent="0.3">
      <c r="A3147" s="18" t="s">
        <v>4417</v>
      </c>
      <c r="B3147" s="29"/>
      <c r="C3147" s="29"/>
      <c r="D3147" s="29">
        <v>82.32</v>
      </c>
      <c r="E3147" s="29">
        <v>1</v>
      </c>
      <c r="F3147" s="29">
        <v>82.32</v>
      </c>
      <c r="G3147" s="29">
        <v>1</v>
      </c>
    </row>
    <row r="3148" spans="1:7" x14ac:dyDescent="0.3">
      <c r="A3148" s="18" t="s">
        <v>5768</v>
      </c>
      <c r="B3148" s="29"/>
      <c r="C3148" s="29"/>
      <c r="D3148" s="29">
        <v>82.32</v>
      </c>
      <c r="E3148" s="29">
        <v>1</v>
      </c>
      <c r="F3148" s="29">
        <v>82.32</v>
      </c>
      <c r="G3148" s="29">
        <v>1</v>
      </c>
    </row>
    <row r="3149" spans="1:7" x14ac:dyDescent="0.3">
      <c r="A3149" s="18" t="s">
        <v>5976</v>
      </c>
      <c r="B3149" s="29"/>
      <c r="C3149" s="29"/>
      <c r="D3149" s="29">
        <v>82.32</v>
      </c>
      <c r="E3149" s="29">
        <v>1</v>
      </c>
      <c r="F3149" s="29">
        <v>82.32</v>
      </c>
      <c r="G3149" s="29">
        <v>1</v>
      </c>
    </row>
    <row r="3150" spans="1:7" x14ac:dyDescent="0.3">
      <c r="A3150" s="18" t="s">
        <v>4663</v>
      </c>
      <c r="B3150" s="29"/>
      <c r="C3150" s="29"/>
      <c r="D3150" s="29">
        <v>80.839999999999989</v>
      </c>
      <c r="E3150" s="29">
        <v>1</v>
      </c>
      <c r="F3150" s="29">
        <v>80.839999999999989</v>
      </c>
      <c r="G3150" s="29">
        <v>1</v>
      </c>
    </row>
    <row r="3151" spans="1:7" x14ac:dyDescent="0.3">
      <c r="A3151" s="18" t="s">
        <v>4543</v>
      </c>
      <c r="B3151" s="29"/>
      <c r="C3151" s="29"/>
      <c r="D3151" s="29">
        <v>80.839999999999989</v>
      </c>
      <c r="E3151" s="29">
        <v>1</v>
      </c>
      <c r="F3151" s="29">
        <v>80.839999999999989</v>
      </c>
      <c r="G3151" s="29">
        <v>1</v>
      </c>
    </row>
    <row r="3152" spans="1:7" x14ac:dyDescent="0.3">
      <c r="A3152" s="18" t="s">
        <v>4649</v>
      </c>
      <c r="B3152" s="29"/>
      <c r="C3152" s="29"/>
      <c r="D3152" s="29">
        <v>80.839999999999989</v>
      </c>
      <c r="E3152" s="29">
        <v>1</v>
      </c>
      <c r="F3152" s="29">
        <v>80.839999999999989</v>
      </c>
      <c r="G3152" s="29">
        <v>1</v>
      </c>
    </row>
    <row r="3153" spans="1:7" x14ac:dyDescent="0.3">
      <c r="A3153" s="18" t="s">
        <v>4743</v>
      </c>
      <c r="B3153" s="29"/>
      <c r="C3153" s="29"/>
      <c r="D3153" s="29">
        <v>80.839999999999989</v>
      </c>
      <c r="E3153" s="29">
        <v>1</v>
      </c>
      <c r="F3153" s="29">
        <v>80.839999999999989</v>
      </c>
      <c r="G3153" s="29">
        <v>1</v>
      </c>
    </row>
    <row r="3154" spans="1:7" x14ac:dyDescent="0.3">
      <c r="A3154" s="18" t="s">
        <v>4669</v>
      </c>
      <c r="B3154" s="29"/>
      <c r="C3154" s="29"/>
      <c r="D3154" s="29">
        <v>80.839999999999989</v>
      </c>
      <c r="E3154" s="29">
        <v>1</v>
      </c>
      <c r="F3154" s="29">
        <v>80.839999999999989</v>
      </c>
      <c r="G3154" s="29">
        <v>1</v>
      </c>
    </row>
    <row r="3155" spans="1:7" x14ac:dyDescent="0.3">
      <c r="A3155" s="18" t="s">
        <v>6143</v>
      </c>
      <c r="B3155" s="29"/>
      <c r="C3155" s="29"/>
      <c r="D3155" s="29">
        <v>80.839999999999989</v>
      </c>
      <c r="E3155" s="29">
        <v>1</v>
      </c>
      <c r="F3155" s="29">
        <v>80.839999999999989</v>
      </c>
      <c r="G3155" s="29">
        <v>1</v>
      </c>
    </row>
    <row r="3156" spans="1:7" x14ac:dyDescent="0.3">
      <c r="A3156" s="18" t="s">
        <v>4819</v>
      </c>
      <c r="B3156" s="29"/>
      <c r="C3156" s="29"/>
      <c r="D3156" s="29">
        <v>80.839999999999989</v>
      </c>
      <c r="E3156" s="29">
        <v>1</v>
      </c>
      <c r="F3156" s="29">
        <v>80.839999999999989</v>
      </c>
      <c r="G3156" s="29">
        <v>1</v>
      </c>
    </row>
    <row r="3157" spans="1:7" x14ac:dyDescent="0.3">
      <c r="A3157" s="18" t="s">
        <v>6334</v>
      </c>
      <c r="B3157" s="29"/>
      <c r="C3157" s="29"/>
      <c r="D3157" s="29">
        <v>80.839999999999989</v>
      </c>
      <c r="E3157" s="29">
        <v>1</v>
      </c>
      <c r="F3157" s="29">
        <v>80.839999999999989</v>
      </c>
      <c r="G3157" s="29">
        <v>1</v>
      </c>
    </row>
    <row r="3158" spans="1:7" x14ac:dyDescent="0.3">
      <c r="A3158" s="18" t="s">
        <v>4409</v>
      </c>
      <c r="B3158" s="29"/>
      <c r="C3158" s="29"/>
      <c r="D3158" s="29">
        <v>80.839999999999989</v>
      </c>
      <c r="E3158" s="29">
        <v>1</v>
      </c>
      <c r="F3158" s="29">
        <v>80.839999999999989</v>
      </c>
      <c r="G3158" s="29">
        <v>1</v>
      </c>
    </row>
    <row r="3159" spans="1:7" x14ac:dyDescent="0.3">
      <c r="A3159" s="18" t="s">
        <v>5748</v>
      </c>
      <c r="B3159" s="29"/>
      <c r="C3159" s="29"/>
      <c r="D3159" s="29">
        <v>80.839999999999989</v>
      </c>
      <c r="E3159" s="29">
        <v>1</v>
      </c>
      <c r="F3159" s="29">
        <v>80.839999999999989</v>
      </c>
      <c r="G3159" s="29">
        <v>1</v>
      </c>
    </row>
    <row r="3160" spans="1:7" x14ac:dyDescent="0.3">
      <c r="A3160" s="18" t="s">
        <v>5802</v>
      </c>
      <c r="B3160" s="29"/>
      <c r="C3160" s="29"/>
      <c r="D3160" s="29">
        <v>80.839999999999989</v>
      </c>
      <c r="E3160" s="29">
        <v>1</v>
      </c>
      <c r="F3160" s="29">
        <v>80.839999999999989</v>
      </c>
      <c r="G3160" s="29">
        <v>1</v>
      </c>
    </row>
    <row r="3161" spans="1:7" x14ac:dyDescent="0.3">
      <c r="A3161" s="18" t="s">
        <v>5041</v>
      </c>
      <c r="B3161" s="29"/>
      <c r="C3161" s="29"/>
      <c r="D3161" s="29">
        <v>80.839999999999989</v>
      </c>
      <c r="E3161" s="29">
        <v>1</v>
      </c>
      <c r="F3161" s="29">
        <v>80.839999999999989</v>
      </c>
      <c r="G3161" s="29">
        <v>1</v>
      </c>
    </row>
    <row r="3162" spans="1:7" x14ac:dyDescent="0.3">
      <c r="A3162" s="18" t="s">
        <v>4949</v>
      </c>
      <c r="B3162" s="29"/>
      <c r="C3162" s="29"/>
      <c r="D3162" s="29">
        <v>80.839999999999989</v>
      </c>
      <c r="E3162" s="29">
        <v>1</v>
      </c>
      <c r="F3162" s="29">
        <v>80.839999999999989</v>
      </c>
      <c r="G3162" s="29">
        <v>1</v>
      </c>
    </row>
    <row r="3163" spans="1:7" x14ac:dyDescent="0.3">
      <c r="A3163" s="18" t="s">
        <v>4951</v>
      </c>
      <c r="B3163" s="29"/>
      <c r="C3163" s="29"/>
      <c r="D3163" s="29">
        <v>80.839999999999989</v>
      </c>
      <c r="E3163" s="29">
        <v>1</v>
      </c>
      <c r="F3163" s="29">
        <v>80.839999999999989</v>
      </c>
      <c r="G3163" s="29">
        <v>1</v>
      </c>
    </row>
    <row r="3164" spans="1:7" x14ac:dyDescent="0.3">
      <c r="A3164" s="18" t="s">
        <v>5005</v>
      </c>
      <c r="B3164" s="29"/>
      <c r="C3164" s="29"/>
      <c r="D3164" s="29">
        <v>80.839999999999989</v>
      </c>
      <c r="E3164" s="29">
        <v>1</v>
      </c>
      <c r="F3164" s="29">
        <v>80.839999999999989</v>
      </c>
      <c r="G3164" s="29">
        <v>1</v>
      </c>
    </row>
    <row r="3165" spans="1:7" x14ac:dyDescent="0.3">
      <c r="A3165" s="18" t="s">
        <v>2310</v>
      </c>
      <c r="B3165" s="29"/>
      <c r="C3165" s="29"/>
      <c r="D3165" s="29">
        <v>77.759999999999991</v>
      </c>
      <c r="E3165" s="29">
        <v>1</v>
      </c>
      <c r="F3165" s="29">
        <v>77.759999999999991</v>
      </c>
      <c r="G3165" s="29">
        <v>1</v>
      </c>
    </row>
    <row r="3166" spans="1:7" x14ac:dyDescent="0.3">
      <c r="A3166" s="18" t="s">
        <v>3153</v>
      </c>
      <c r="B3166" s="29"/>
      <c r="C3166" s="29"/>
      <c r="D3166" s="29">
        <v>77.759999999999991</v>
      </c>
      <c r="E3166" s="29">
        <v>1</v>
      </c>
      <c r="F3166" s="29">
        <v>77.759999999999991</v>
      </c>
      <c r="G3166" s="29">
        <v>1</v>
      </c>
    </row>
    <row r="3167" spans="1:7" x14ac:dyDescent="0.3">
      <c r="A3167" s="18" t="s">
        <v>2098</v>
      </c>
      <c r="B3167" s="29"/>
      <c r="C3167" s="29"/>
      <c r="D3167" s="29">
        <v>77.759999999999991</v>
      </c>
      <c r="E3167" s="29">
        <v>1</v>
      </c>
      <c r="F3167" s="29">
        <v>77.759999999999991</v>
      </c>
      <c r="G3167" s="29">
        <v>1</v>
      </c>
    </row>
    <row r="3168" spans="1:7" x14ac:dyDescent="0.3">
      <c r="A3168" s="18" t="s">
        <v>2124</v>
      </c>
      <c r="B3168" s="29"/>
      <c r="C3168" s="29"/>
      <c r="D3168" s="29">
        <v>77.759999999999991</v>
      </c>
      <c r="E3168" s="29">
        <v>1</v>
      </c>
      <c r="F3168" s="29">
        <v>77.759999999999991</v>
      </c>
      <c r="G3168" s="29">
        <v>1</v>
      </c>
    </row>
    <row r="3169" spans="1:7" x14ac:dyDescent="0.3">
      <c r="A3169" s="18" t="s">
        <v>3747</v>
      </c>
      <c r="B3169" s="29"/>
      <c r="C3169" s="29"/>
      <c r="D3169" s="29">
        <v>77.759999999999991</v>
      </c>
      <c r="E3169" s="29">
        <v>1</v>
      </c>
      <c r="F3169" s="29">
        <v>77.759999999999991</v>
      </c>
      <c r="G3169" s="29">
        <v>1</v>
      </c>
    </row>
    <row r="3170" spans="1:7" x14ac:dyDescent="0.3">
      <c r="A3170" s="18" t="s">
        <v>2064</v>
      </c>
      <c r="B3170" s="29">
        <v>77.759999999999991</v>
      </c>
      <c r="C3170" s="29">
        <v>1</v>
      </c>
      <c r="D3170" s="29"/>
      <c r="E3170" s="29"/>
      <c r="F3170" s="29">
        <v>77.759999999999991</v>
      </c>
      <c r="G3170" s="29">
        <v>1</v>
      </c>
    </row>
    <row r="3171" spans="1:7" x14ac:dyDescent="0.3">
      <c r="A3171" s="18" t="s">
        <v>2296</v>
      </c>
      <c r="B3171" s="29"/>
      <c r="C3171" s="29"/>
      <c r="D3171" s="29">
        <v>77.759999999999991</v>
      </c>
      <c r="E3171" s="29">
        <v>1</v>
      </c>
      <c r="F3171" s="29">
        <v>77.759999999999991</v>
      </c>
      <c r="G3171" s="29">
        <v>1</v>
      </c>
    </row>
    <row r="3172" spans="1:7" x14ac:dyDescent="0.3">
      <c r="A3172" s="18" t="s">
        <v>3171</v>
      </c>
      <c r="B3172" s="29"/>
      <c r="C3172" s="29"/>
      <c r="D3172" s="29">
        <v>77.759999999999991</v>
      </c>
      <c r="E3172" s="29">
        <v>1</v>
      </c>
      <c r="F3172" s="29">
        <v>77.759999999999991</v>
      </c>
      <c r="G3172" s="29">
        <v>1</v>
      </c>
    </row>
    <row r="3173" spans="1:7" x14ac:dyDescent="0.3">
      <c r="A3173" s="18" t="s">
        <v>1944</v>
      </c>
      <c r="B3173" s="29">
        <v>77.759999999999991</v>
      </c>
      <c r="C3173" s="29">
        <v>1</v>
      </c>
      <c r="D3173" s="29"/>
      <c r="E3173" s="29"/>
      <c r="F3173" s="29">
        <v>77.759999999999991</v>
      </c>
      <c r="G3173" s="29">
        <v>1</v>
      </c>
    </row>
    <row r="3174" spans="1:7" x14ac:dyDescent="0.3">
      <c r="A3174" s="18" t="s">
        <v>2194</v>
      </c>
      <c r="B3174" s="29"/>
      <c r="C3174" s="29"/>
      <c r="D3174" s="29">
        <v>77.759999999999991</v>
      </c>
      <c r="E3174" s="29">
        <v>1</v>
      </c>
      <c r="F3174" s="29">
        <v>77.759999999999991</v>
      </c>
      <c r="G3174" s="29">
        <v>1</v>
      </c>
    </row>
    <row r="3175" spans="1:7" x14ac:dyDescent="0.3">
      <c r="A3175" s="18" t="s">
        <v>2336</v>
      </c>
      <c r="B3175" s="29"/>
      <c r="C3175" s="29"/>
      <c r="D3175" s="29">
        <v>77.759999999999991</v>
      </c>
      <c r="E3175" s="29">
        <v>1</v>
      </c>
      <c r="F3175" s="29">
        <v>77.759999999999991</v>
      </c>
      <c r="G3175" s="29">
        <v>1</v>
      </c>
    </row>
    <row r="3176" spans="1:7" x14ac:dyDescent="0.3">
      <c r="A3176" s="18" t="s">
        <v>2142</v>
      </c>
      <c r="B3176" s="29"/>
      <c r="C3176" s="29"/>
      <c r="D3176" s="29">
        <v>77.759999999999991</v>
      </c>
      <c r="E3176" s="29">
        <v>1</v>
      </c>
      <c r="F3176" s="29">
        <v>77.759999999999991</v>
      </c>
      <c r="G3176" s="29">
        <v>1</v>
      </c>
    </row>
    <row r="3177" spans="1:7" x14ac:dyDescent="0.3">
      <c r="A3177" s="18" t="s">
        <v>2066</v>
      </c>
      <c r="B3177" s="29">
        <v>77.759999999999991</v>
      </c>
      <c r="C3177" s="29">
        <v>1</v>
      </c>
      <c r="D3177" s="29"/>
      <c r="E3177" s="29"/>
      <c r="F3177" s="29">
        <v>77.759999999999991</v>
      </c>
      <c r="G3177" s="29">
        <v>1</v>
      </c>
    </row>
    <row r="3178" spans="1:7" x14ac:dyDescent="0.3">
      <c r="A3178" s="18" t="s">
        <v>2122</v>
      </c>
      <c r="B3178" s="29"/>
      <c r="C3178" s="29"/>
      <c r="D3178" s="29">
        <v>77.759999999999991</v>
      </c>
      <c r="E3178" s="29">
        <v>1</v>
      </c>
      <c r="F3178" s="29">
        <v>77.759999999999991</v>
      </c>
      <c r="G3178" s="29">
        <v>1</v>
      </c>
    </row>
    <row r="3179" spans="1:7" x14ac:dyDescent="0.3">
      <c r="A3179" s="18" t="s">
        <v>3717</v>
      </c>
      <c r="B3179" s="29"/>
      <c r="C3179" s="29"/>
      <c r="D3179" s="29">
        <v>77.759999999999991</v>
      </c>
      <c r="E3179" s="29">
        <v>1</v>
      </c>
      <c r="F3179" s="29">
        <v>77.759999999999991</v>
      </c>
      <c r="G3179" s="29">
        <v>1</v>
      </c>
    </row>
    <row r="3180" spans="1:7" x14ac:dyDescent="0.3">
      <c r="A3180" s="18" t="s">
        <v>4203</v>
      </c>
      <c r="B3180" s="29"/>
      <c r="C3180" s="29"/>
      <c r="D3180" s="29">
        <v>77.759999999999991</v>
      </c>
      <c r="E3180" s="29">
        <v>1</v>
      </c>
      <c r="F3180" s="29">
        <v>77.759999999999991</v>
      </c>
      <c r="G3180" s="29">
        <v>1</v>
      </c>
    </row>
    <row r="3181" spans="1:7" x14ac:dyDescent="0.3">
      <c r="A3181" s="18" t="s">
        <v>3605</v>
      </c>
      <c r="B3181" s="29"/>
      <c r="C3181" s="29"/>
      <c r="D3181" s="29">
        <v>77.759999999999991</v>
      </c>
      <c r="E3181" s="29">
        <v>1</v>
      </c>
      <c r="F3181" s="29">
        <v>77.759999999999991</v>
      </c>
      <c r="G3181" s="29">
        <v>1</v>
      </c>
    </row>
    <row r="3182" spans="1:7" x14ac:dyDescent="0.3">
      <c r="A3182" s="18" t="s">
        <v>4129</v>
      </c>
      <c r="B3182" s="29"/>
      <c r="C3182" s="29"/>
      <c r="D3182" s="29">
        <v>77.759999999999991</v>
      </c>
      <c r="E3182" s="29">
        <v>1</v>
      </c>
      <c r="F3182" s="29">
        <v>77.759999999999991</v>
      </c>
      <c r="G3182" s="29">
        <v>1</v>
      </c>
    </row>
    <row r="3183" spans="1:7" x14ac:dyDescent="0.3">
      <c r="A3183" s="18" t="s">
        <v>1802</v>
      </c>
      <c r="B3183" s="29">
        <v>77.759999999999991</v>
      </c>
      <c r="C3183" s="29">
        <v>1</v>
      </c>
      <c r="D3183" s="29"/>
      <c r="E3183" s="29"/>
      <c r="F3183" s="29">
        <v>77.759999999999991</v>
      </c>
      <c r="G3183" s="29">
        <v>1</v>
      </c>
    </row>
    <row r="3184" spans="1:7" x14ac:dyDescent="0.3">
      <c r="A3184" s="18" t="s">
        <v>4093</v>
      </c>
      <c r="B3184" s="29"/>
      <c r="C3184" s="29"/>
      <c r="D3184" s="29">
        <v>77.759999999999991</v>
      </c>
      <c r="E3184" s="29">
        <v>1</v>
      </c>
      <c r="F3184" s="29">
        <v>77.759999999999991</v>
      </c>
      <c r="G3184" s="29">
        <v>1</v>
      </c>
    </row>
    <row r="3185" spans="1:7" x14ac:dyDescent="0.3">
      <c r="A3185" s="18" t="s">
        <v>1884</v>
      </c>
      <c r="B3185" s="29">
        <v>77.759999999999991</v>
      </c>
      <c r="C3185" s="29">
        <v>1</v>
      </c>
      <c r="D3185" s="29"/>
      <c r="E3185" s="29"/>
      <c r="F3185" s="29">
        <v>77.759999999999991</v>
      </c>
      <c r="G3185" s="29">
        <v>1</v>
      </c>
    </row>
    <row r="3186" spans="1:7" x14ac:dyDescent="0.3">
      <c r="A3186" s="18" t="s">
        <v>4025</v>
      </c>
      <c r="B3186" s="29"/>
      <c r="C3186" s="29"/>
      <c r="D3186" s="29">
        <v>77.759999999999991</v>
      </c>
      <c r="E3186" s="29">
        <v>1</v>
      </c>
      <c r="F3186" s="29">
        <v>77.759999999999991</v>
      </c>
      <c r="G3186" s="29">
        <v>1</v>
      </c>
    </row>
    <row r="3187" spans="1:7" x14ac:dyDescent="0.3">
      <c r="A3187" s="18" t="s">
        <v>1922</v>
      </c>
      <c r="B3187" s="29">
        <v>77.759999999999991</v>
      </c>
      <c r="C3187" s="29">
        <v>1</v>
      </c>
      <c r="D3187" s="29"/>
      <c r="E3187" s="29"/>
      <c r="F3187" s="29">
        <v>77.759999999999991</v>
      </c>
      <c r="G3187" s="29">
        <v>1</v>
      </c>
    </row>
    <row r="3188" spans="1:7" x14ac:dyDescent="0.3">
      <c r="A3188" s="18" t="s">
        <v>1453</v>
      </c>
      <c r="B3188" s="29">
        <v>77.759999999999991</v>
      </c>
      <c r="C3188" s="29">
        <v>1</v>
      </c>
      <c r="D3188" s="29"/>
      <c r="E3188" s="29"/>
      <c r="F3188" s="29">
        <v>77.759999999999991</v>
      </c>
      <c r="G3188" s="29">
        <v>1</v>
      </c>
    </row>
    <row r="3189" spans="1:7" x14ac:dyDescent="0.3">
      <c r="A3189" s="18" t="s">
        <v>1848</v>
      </c>
      <c r="B3189" s="29">
        <v>77.759999999999991</v>
      </c>
      <c r="C3189" s="29">
        <v>1</v>
      </c>
      <c r="D3189" s="29"/>
      <c r="E3189" s="29"/>
      <c r="F3189" s="29">
        <v>77.759999999999991</v>
      </c>
      <c r="G3189" s="29">
        <v>1</v>
      </c>
    </row>
    <row r="3190" spans="1:7" x14ac:dyDescent="0.3">
      <c r="A3190" s="18" t="s">
        <v>1890</v>
      </c>
      <c r="B3190" s="29">
        <v>77.759999999999991</v>
      </c>
      <c r="C3190" s="29">
        <v>1</v>
      </c>
      <c r="D3190" s="29"/>
      <c r="E3190" s="29"/>
      <c r="F3190" s="29">
        <v>77.759999999999991</v>
      </c>
      <c r="G3190" s="29">
        <v>1</v>
      </c>
    </row>
    <row r="3191" spans="1:7" x14ac:dyDescent="0.3">
      <c r="A3191" s="18" t="s">
        <v>4023</v>
      </c>
      <c r="B3191" s="29"/>
      <c r="C3191" s="29"/>
      <c r="D3191" s="29">
        <v>77.759999999999991</v>
      </c>
      <c r="E3191" s="29">
        <v>1</v>
      </c>
      <c r="F3191" s="29">
        <v>77.759999999999991</v>
      </c>
      <c r="G3191" s="29">
        <v>1</v>
      </c>
    </row>
    <row r="3192" spans="1:7" x14ac:dyDescent="0.3">
      <c r="A3192" s="18" t="s">
        <v>4079</v>
      </c>
      <c r="B3192" s="29"/>
      <c r="C3192" s="29"/>
      <c r="D3192" s="29">
        <v>77.759999999999991</v>
      </c>
      <c r="E3192" s="29">
        <v>1</v>
      </c>
      <c r="F3192" s="29">
        <v>77.759999999999991</v>
      </c>
      <c r="G3192" s="29">
        <v>1</v>
      </c>
    </row>
    <row r="3193" spans="1:7" x14ac:dyDescent="0.3">
      <c r="A3193" s="18" t="s">
        <v>1471</v>
      </c>
      <c r="B3193" s="29">
        <v>77.759999999999991</v>
      </c>
      <c r="C3193" s="29">
        <v>1</v>
      </c>
      <c r="D3193" s="29"/>
      <c r="E3193" s="29"/>
      <c r="F3193" s="29">
        <v>77.759999999999991</v>
      </c>
      <c r="G3193" s="29">
        <v>1</v>
      </c>
    </row>
    <row r="3194" spans="1:7" x14ac:dyDescent="0.3">
      <c r="A3194" s="18" t="s">
        <v>1900</v>
      </c>
      <c r="B3194" s="29">
        <v>77.759999999999991</v>
      </c>
      <c r="C3194" s="29">
        <v>1</v>
      </c>
      <c r="D3194" s="29"/>
      <c r="E3194" s="29"/>
      <c r="F3194" s="29">
        <v>77.759999999999991</v>
      </c>
      <c r="G3194" s="29">
        <v>1</v>
      </c>
    </row>
    <row r="3195" spans="1:7" x14ac:dyDescent="0.3">
      <c r="A3195" s="18" t="s">
        <v>2524</v>
      </c>
      <c r="B3195" s="29"/>
      <c r="C3195" s="29"/>
      <c r="D3195" s="29">
        <v>77.759999999999991</v>
      </c>
      <c r="E3195" s="29">
        <v>1</v>
      </c>
      <c r="F3195" s="29">
        <v>77.759999999999991</v>
      </c>
      <c r="G3195" s="29">
        <v>1</v>
      </c>
    </row>
    <row r="3196" spans="1:7" x14ac:dyDescent="0.3">
      <c r="A3196" s="18" t="s">
        <v>1880</v>
      </c>
      <c r="B3196" s="29">
        <v>77.759999999999991</v>
      </c>
      <c r="C3196" s="29">
        <v>1</v>
      </c>
      <c r="D3196" s="29"/>
      <c r="E3196" s="29"/>
      <c r="F3196" s="29">
        <v>77.759999999999991</v>
      </c>
      <c r="G3196" s="29">
        <v>1</v>
      </c>
    </row>
    <row r="3197" spans="1:7" x14ac:dyDescent="0.3">
      <c r="A3197" s="18" t="s">
        <v>1846</v>
      </c>
      <c r="B3197" s="29">
        <v>77.759999999999991</v>
      </c>
      <c r="C3197" s="29">
        <v>1</v>
      </c>
      <c r="D3197" s="29"/>
      <c r="E3197" s="29"/>
      <c r="F3197" s="29">
        <v>77.759999999999991</v>
      </c>
      <c r="G3197" s="29">
        <v>1</v>
      </c>
    </row>
    <row r="3198" spans="1:7" x14ac:dyDescent="0.3">
      <c r="A3198" s="18" t="s">
        <v>4041</v>
      </c>
      <c r="B3198" s="29"/>
      <c r="C3198" s="29"/>
      <c r="D3198" s="29">
        <v>77.759999999999991</v>
      </c>
      <c r="E3198" s="29">
        <v>1</v>
      </c>
      <c r="F3198" s="29">
        <v>77.759999999999991</v>
      </c>
      <c r="G3198" s="29">
        <v>1</v>
      </c>
    </row>
    <row r="3199" spans="1:7" x14ac:dyDescent="0.3">
      <c r="A3199" s="18" t="s">
        <v>1422</v>
      </c>
      <c r="B3199" s="29">
        <v>77.759999999999991</v>
      </c>
      <c r="C3199" s="29">
        <v>1</v>
      </c>
      <c r="D3199" s="29"/>
      <c r="E3199" s="29"/>
      <c r="F3199" s="29">
        <v>77.759999999999991</v>
      </c>
      <c r="G3199" s="29">
        <v>1</v>
      </c>
    </row>
    <row r="3200" spans="1:7" x14ac:dyDescent="0.3">
      <c r="A3200" s="18" t="s">
        <v>2843</v>
      </c>
      <c r="B3200" s="29"/>
      <c r="C3200" s="29"/>
      <c r="D3200" s="29">
        <v>77.759999999999991</v>
      </c>
      <c r="E3200" s="29">
        <v>1</v>
      </c>
      <c r="F3200" s="29">
        <v>77.759999999999991</v>
      </c>
      <c r="G3200" s="29">
        <v>1</v>
      </c>
    </row>
    <row r="3201" spans="1:7" x14ac:dyDescent="0.3">
      <c r="A3201" s="18" t="s">
        <v>2919</v>
      </c>
      <c r="B3201" s="29"/>
      <c r="C3201" s="29"/>
      <c r="D3201" s="29">
        <v>77.759999999999991</v>
      </c>
      <c r="E3201" s="29">
        <v>1</v>
      </c>
      <c r="F3201" s="29">
        <v>77.759999999999991</v>
      </c>
      <c r="G3201" s="29">
        <v>1</v>
      </c>
    </row>
    <row r="3202" spans="1:7" x14ac:dyDescent="0.3">
      <c r="A3202" s="18" t="s">
        <v>3337</v>
      </c>
      <c r="B3202" s="29"/>
      <c r="C3202" s="29"/>
      <c r="D3202" s="29">
        <v>77.759999999999991</v>
      </c>
      <c r="E3202" s="29">
        <v>1</v>
      </c>
      <c r="F3202" s="29">
        <v>77.759999999999991</v>
      </c>
      <c r="G3202" s="29">
        <v>1</v>
      </c>
    </row>
    <row r="3203" spans="1:7" x14ac:dyDescent="0.3">
      <c r="A3203" s="18" t="s">
        <v>3405</v>
      </c>
      <c r="B3203" s="29"/>
      <c r="C3203" s="29"/>
      <c r="D3203" s="29">
        <v>77.759999999999991</v>
      </c>
      <c r="E3203" s="29">
        <v>1</v>
      </c>
      <c r="F3203" s="29">
        <v>77.759999999999991</v>
      </c>
      <c r="G3203" s="29">
        <v>1</v>
      </c>
    </row>
    <row r="3204" spans="1:7" x14ac:dyDescent="0.3">
      <c r="A3204" s="18" t="s">
        <v>3391</v>
      </c>
      <c r="B3204" s="29"/>
      <c r="C3204" s="29"/>
      <c r="D3204" s="29">
        <v>77.759999999999991</v>
      </c>
      <c r="E3204" s="29">
        <v>1</v>
      </c>
      <c r="F3204" s="29">
        <v>77.759999999999991</v>
      </c>
      <c r="G3204" s="29">
        <v>1</v>
      </c>
    </row>
    <row r="3205" spans="1:7" x14ac:dyDescent="0.3">
      <c r="A3205" s="18" t="s">
        <v>3031</v>
      </c>
      <c r="B3205" s="29"/>
      <c r="C3205" s="29"/>
      <c r="D3205" s="29">
        <v>77.759999999999991</v>
      </c>
      <c r="E3205" s="29">
        <v>1</v>
      </c>
      <c r="F3205" s="29">
        <v>77.759999999999991</v>
      </c>
      <c r="G3205" s="29">
        <v>1</v>
      </c>
    </row>
    <row r="3206" spans="1:7" x14ac:dyDescent="0.3">
      <c r="A3206" s="18" t="s">
        <v>2504</v>
      </c>
      <c r="B3206" s="29"/>
      <c r="C3206" s="29"/>
      <c r="D3206" s="29">
        <v>77.759999999999991</v>
      </c>
      <c r="E3206" s="29">
        <v>1</v>
      </c>
      <c r="F3206" s="29">
        <v>77.759999999999991</v>
      </c>
      <c r="G3206" s="29">
        <v>1</v>
      </c>
    </row>
    <row r="3207" spans="1:7" x14ac:dyDescent="0.3">
      <c r="A3207" s="18" t="s">
        <v>2917</v>
      </c>
      <c r="B3207" s="29"/>
      <c r="C3207" s="29"/>
      <c r="D3207" s="29">
        <v>77.759999999999991</v>
      </c>
      <c r="E3207" s="29">
        <v>1</v>
      </c>
      <c r="F3207" s="29">
        <v>77.759999999999991</v>
      </c>
      <c r="G3207" s="29">
        <v>1</v>
      </c>
    </row>
    <row r="3208" spans="1:7" x14ac:dyDescent="0.3">
      <c r="A3208" s="18" t="s">
        <v>3911</v>
      </c>
      <c r="B3208" s="29"/>
      <c r="C3208" s="29"/>
      <c r="D3208" s="29">
        <v>77.759999999999991</v>
      </c>
      <c r="E3208" s="29">
        <v>1</v>
      </c>
      <c r="F3208" s="29">
        <v>77.759999999999991</v>
      </c>
      <c r="G3208" s="29">
        <v>1</v>
      </c>
    </row>
    <row r="3209" spans="1:7" x14ac:dyDescent="0.3">
      <c r="A3209" s="18" t="s">
        <v>2955</v>
      </c>
      <c r="B3209" s="29"/>
      <c r="C3209" s="29"/>
      <c r="D3209" s="29">
        <v>77.759999999999991</v>
      </c>
      <c r="E3209" s="29">
        <v>1</v>
      </c>
      <c r="F3209" s="29">
        <v>77.759999999999991</v>
      </c>
      <c r="G3209" s="29">
        <v>1</v>
      </c>
    </row>
    <row r="3210" spans="1:7" x14ac:dyDescent="0.3">
      <c r="A3210" s="18" t="s">
        <v>3795</v>
      </c>
      <c r="B3210" s="29"/>
      <c r="C3210" s="29"/>
      <c r="D3210" s="29">
        <v>77.759999999999991</v>
      </c>
      <c r="E3210" s="29">
        <v>1</v>
      </c>
      <c r="F3210" s="29">
        <v>77.759999999999991</v>
      </c>
      <c r="G3210" s="29">
        <v>1</v>
      </c>
    </row>
    <row r="3211" spans="1:7" x14ac:dyDescent="0.3">
      <c r="A3211" s="18" t="s">
        <v>3951</v>
      </c>
      <c r="B3211" s="29"/>
      <c r="C3211" s="29"/>
      <c r="D3211" s="29">
        <v>77.759999999999991</v>
      </c>
      <c r="E3211" s="29">
        <v>1</v>
      </c>
      <c r="F3211" s="29">
        <v>77.759999999999991</v>
      </c>
      <c r="G3211" s="29">
        <v>1</v>
      </c>
    </row>
    <row r="3212" spans="1:7" x14ac:dyDescent="0.3">
      <c r="A3212" s="18" t="s">
        <v>1300</v>
      </c>
      <c r="B3212" s="29">
        <v>77.759999999999991</v>
      </c>
      <c r="C3212" s="29">
        <v>1</v>
      </c>
      <c r="D3212" s="29"/>
      <c r="E3212" s="29"/>
      <c r="F3212" s="29">
        <v>77.759999999999991</v>
      </c>
      <c r="G3212" s="29">
        <v>1</v>
      </c>
    </row>
    <row r="3213" spans="1:7" x14ac:dyDescent="0.3">
      <c r="A3213" s="18" t="s">
        <v>3467</v>
      </c>
      <c r="B3213" s="29"/>
      <c r="C3213" s="29"/>
      <c r="D3213" s="29">
        <v>77.759999999999991</v>
      </c>
      <c r="E3213" s="29">
        <v>1</v>
      </c>
      <c r="F3213" s="29">
        <v>77.759999999999991</v>
      </c>
      <c r="G3213" s="29">
        <v>1</v>
      </c>
    </row>
    <row r="3214" spans="1:7" x14ac:dyDescent="0.3">
      <c r="A3214" s="18" t="s">
        <v>3455</v>
      </c>
      <c r="B3214" s="29"/>
      <c r="C3214" s="29"/>
      <c r="D3214" s="29">
        <v>77.759999999999991</v>
      </c>
      <c r="E3214" s="29">
        <v>1</v>
      </c>
      <c r="F3214" s="29">
        <v>77.759999999999991</v>
      </c>
      <c r="G3214" s="29">
        <v>1</v>
      </c>
    </row>
    <row r="3215" spans="1:7" x14ac:dyDescent="0.3">
      <c r="A3215" s="18" t="s">
        <v>4349</v>
      </c>
      <c r="B3215" s="29"/>
      <c r="C3215" s="29"/>
      <c r="D3215" s="29">
        <v>77.759999999999991</v>
      </c>
      <c r="E3215" s="29">
        <v>1</v>
      </c>
      <c r="F3215" s="29">
        <v>77.759999999999991</v>
      </c>
      <c r="G3215" s="29">
        <v>1</v>
      </c>
    </row>
    <row r="3216" spans="1:7" x14ac:dyDescent="0.3">
      <c r="A3216" s="18" t="s">
        <v>3781</v>
      </c>
      <c r="B3216" s="29"/>
      <c r="C3216" s="29"/>
      <c r="D3216" s="29">
        <v>77.759999999999991</v>
      </c>
      <c r="E3216" s="29">
        <v>1</v>
      </c>
      <c r="F3216" s="29">
        <v>77.759999999999991</v>
      </c>
      <c r="G3216" s="29">
        <v>1</v>
      </c>
    </row>
    <row r="3217" spans="1:7" x14ac:dyDescent="0.3">
      <c r="A3217" s="18" t="s">
        <v>4333</v>
      </c>
      <c r="B3217" s="29"/>
      <c r="C3217" s="29"/>
      <c r="D3217" s="29">
        <v>77.759999999999991</v>
      </c>
      <c r="E3217" s="29">
        <v>1</v>
      </c>
      <c r="F3217" s="29">
        <v>77.759999999999991</v>
      </c>
      <c r="G3217" s="29">
        <v>1</v>
      </c>
    </row>
    <row r="3218" spans="1:7" x14ac:dyDescent="0.3">
      <c r="A3218" s="18" t="s">
        <v>1112</v>
      </c>
      <c r="B3218" s="29">
        <v>77.759999999999991</v>
      </c>
      <c r="C3218" s="29">
        <v>1</v>
      </c>
      <c r="D3218" s="29"/>
      <c r="E3218" s="29"/>
      <c r="F3218" s="29">
        <v>77.759999999999991</v>
      </c>
      <c r="G3218" s="29">
        <v>1</v>
      </c>
    </row>
    <row r="3219" spans="1:7" x14ac:dyDescent="0.3">
      <c r="A3219" s="18" t="s">
        <v>1266</v>
      </c>
      <c r="B3219" s="29">
        <v>77.759999999999991</v>
      </c>
      <c r="C3219" s="29">
        <v>1</v>
      </c>
      <c r="D3219" s="29"/>
      <c r="E3219" s="29"/>
      <c r="F3219" s="29">
        <v>77.759999999999991</v>
      </c>
      <c r="G3219" s="29">
        <v>1</v>
      </c>
    </row>
    <row r="3220" spans="1:7" x14ac:dyDescent="0.3">
      <c r="A3220" s="18" t="s">
        <v>1130</v>
      </c>
      <c r="B3220" s="29">
        <v>77.759999999999991</v>
      </c>
      <c r="C3220" s="29">
        <v>1</v>
      </c>
      <c r="D3220" s="29"/>
      <c r="E3220" s="29"/>
      <c r="F3220" s="29">
        <v>77.759999999999991</v>
      </c>
      <c r="G3220" s="29">
        <v>1</v>
      </c>
    </row>
    <row r="3221" spans="1:7" x14ac:dyDescent="0.3">
      <c r="A3221" s="18" t="s">
        <v>1142</v>
      </c>
      <c r="B3221" s="29">
        <v>77.759999999999991</v>
      </c>
      <c r="C3221" s="29">
        <v>1</v>
      </c>
      <c r="D3221" s="29"/>
      <c r="E3221" s="29"/>
      <c r="F3221" s="29">
        <v>77.759999999999991</v>
      </c>
      <c r="G3221" s="29">
        <v>1</v>
      </c>
    </row>
    <row r="3222" spans="1:7" x14ac:dyDescent="0.3">
      <c r="A3222" s="18" t="s">
        <v>1630</v>
      </c>
      <c r="B3222" s="29">
        <v>77.759999999999991</v>
      </c>
      <c r="C3222" s="29">
        <v>1</v>
      </c>
      <c r="D3222" s="29"/>
      <c r="E3222" s="29"/>
      <c r="F3222" s="29">
        <v>77.759999999999991</v>
      </c>
      <c r="G3222" s="29">
        <v>1</v>
      </c>
    </row>
    <row r="3223" spans="1:7" x14ac:dyDescent="0.3">
      <c r="A3223" s="18" t="s">
        <v>3479</v>
      </c>
      <c r="B3223" s="29"/>
      <c r="C3223" s="29"/>
      <c r="D3223" s="29">
        <v>77.759999999999991</v>
      </c>
      <c r="E3223" s="29">
        <v>1</v>
      </c>
      <c r="F3223" s="29">
        <v>77.759999999999991</v>
      </c>
      <c r="G3223" s="29">
        <v>1</v>
      </c>
    </row>
    <row r="3224" spans="1:7" x14ac:dyDescent="0.3">
      <c r="A3224" s="18" t="s">
        <v>4311</v>
      </c>
      <c r="B3224" s="29"/>
      <c r="C3224" s="29"/>
      <c r="D3224" s="29">
        <v>77.759999999999991</v>
      </c>
      <c r="E3224" s="29">
        <v>1</v>
      </c>
      <c r="F3224" s="29">
        <v>77.759999999999991</v>
      </c>
      <c r="G3224" s="29">
        <v>1</v>
      </c>
    </row>
    <row r="3225" spans="1:7" x14ac:dyDescent="0.3">
      <c r="A3225" s="18" t="s">
        <v>5398</v>
      </c>
      <c r="B3225" s="29"/>
      <c r="C3225" s="29"/>
      <c r="D3225" s="29">
        <v>77.759999999999991</v>
      </c>
      <c r="E3225" s="29">
        <v>1</v>
      </c>
      <c r="F3225" s="29">
        <v>77.759999999999991</v>
      </c>
      <c r="G3225" s="29">
        <v>1</v>
      </c>
    </row>
    <row r="3226" spans="1:7" x14ac:dyDescent="0.3">
      <c r="A3226" s="18" t="s">
        <v>1756</v>
      </c>
      <c r="B3226" s="29">
        <v>77.759999999999991</v>
      </c>
      <c r="C3226" s="29">
        <v>1</v>
      </c>
      <c r="D3226" s="29"/>
      <c r="E3226" s="29"/>
      <c r="F3226" s="29">
        <v>77.759999999999991</v>
      </c>
      <c r="G3226" s="29">
        <v>1</v>
      </c>
    </row>
    <row r="3227" spans="1:7" x14ac:dyDescent="0.3">
      <c r="A3227" s="18" t="s">
        <v>2775</v>
      </c>
      <c r="B3227" s="29"/>
      <c r="C3227" s="29"/>
      <c r="D3227" s="29">
        <v>77.759999999999991</v>
      </c>
      <c r="E3227" s="29">
        <v>1</v>
      </c>
      <c r="F3227" s="29">
        <v>77.759999999999991</v>
      </c>
      <c r="G3227" s="29">
        <v>1</v>
      </c>
    </row>
    <row r="3228" spans="1:7" x14ac:dyDescent="0.3">
      <c r="A3228" s="18" t="s">
        <v>1696</v>
      </c>
      <c r="B3228" s="29">
        <v>77.759999999999991</v>
      </c>
      <c r="C3228" s="29">
        <v>1</v>
      </c>
      <c r="D3228" s="29"/>
      <c r="E3228" s="29"/>
      <c r="F3228" s="29">
        <v>77.759999999999991</v>
      </c>
      <c r="G3228" s="29">
        <v>1</v>
      </c>
    </row>
    <row r="3229" spans="1:7" x14ac:dyDescent="0.3">
      <c r="A3229" s="18" t="s">
        <v>2773</v>
      </c>
      <c r="B3229" s="29"/>
      <c r="C3229" s="29"/>
      <c r="D3229" s="29">
        <v>77.759999999999991</v>
      </c>
      <c r="E3229" s="29">
        <v>1</v>
      </c>
      <c r="F3229" s="29">
        <v>77.759999999999991</v>
      </c>
      <c r="G3229" s="29">
        <v>1</v>
      </c>
    </row>
    <row r="3230" spans="1:7" x14ac:dyDescent="0.3">
      <c r="A3230" s="18" t="s">
        <v>1730</v>
      </c>
      <c r="B3230" s="29">
        <v>77.759999999999991</v>
      </c>
      <c r="C3230" s="29">
        <v>1</v>
      </c>
      <c r="D3230" s="29"/>
      <c r="E3230" s="29"/>
      <c r="F3230" s="29">
        <v>77.759999999999991</v>
      </c>
      <c r="G3230" s="29">
        <v>1</v>
      </c>
    </row>
    <row r="3231" spans="1:7" x14ac:dyDescent="0.3">
      <c r="A3231" s="18" t="s">
        <v>5417</v>
      </c>
      <c r="B3231" s="29"/>
      <c r="C3231" s="29"/>
      <c r="D3231" s="29">
        <v>77.759999999999991</v>
      </c>
      <c r="E3231" s="29">
        <v>1</v>
      </c>
      <c r="F3231" s="29">
        <v>77.759999999999991</v>
      </c>
      <c r="G3231" s="29">
        <v>1</v>
      </c>
    </row>
    <row r="3232" spans="1:7" x14ac:dyDescent="0.3">
      <c r="A3232" s="18" t="s">
        <v>1584</v>
      </c>
      <c r="B3232" s="29">
        <v>77.759999999999991</v>
      </c>
      <c r="C3232" s="29">
        <v>1</v>
      </c>
      <c r="D3232" s="29"/>
      <c r="E3232" s="29"/>
      <c r="F3232" s="29">
        <v>77.759999999999991</v>
      </c>
      <c r="G3232" s="29">
        <v>1</v>
      </c>
    </row>
    <row r="3233" spans="1:7" x14ac:dyDescent="0.3">
      <c r="A3233" s="18" t="s">
        <v>2372</v>
      </c>
      <c r="B3233" s="29"/>
      <c r="C3233" s="29"/>
      <c r="D3233" s="29">
        <v>77.759999999999991</v>
      </c>
      <c r="E3233" s="29">
        <v>1</v>
      </c>
      <c r="F3233" s="29">
        <v>77.759999999999991</v>
      </c>
      <c r="G3233" s="29">
        <v>1</v>
      </c>
    </row>
    <row r="3234" spans="1:7" x14ac:dyDescent="0.3">
      <c r="A3234" s="18" t="s">
        <v>2390</v>
      </c>
      <c r="B3234" s="29"/>
      <c r="C3234" s="29"/>
      <c r="D3234" s="29">
        <v>77.759999999999991</v>
      </c>
      <c r="E3234" s="29">
        <v>1</v>
      </c>
      <c r="F3234" s="29">
        <v>77.759999999999991</v>
      </c>
      <c r="G3234" s="29">
        <v>1</v>
      </c>
    </row>
    <row r="3235" spans="1:7" x14ac:dyDescent="0.3">
      <c r="A3235" s="18" t="s">
        <v>1604</v>
      </c>
      <c r="B3235" s="29">
        <v>77.759999999999991</v>
      </c>
      <c r="C3235" s="29">
        <v>1</v>
      </c>
      <c r="D3235" s="29"/>
      <c r="E3235" s="29"/>
      <c r="F3235" s="29">
        <v>77.759999999999991</v>
      </c>
      <c r="G3235" s="29">
        <v>1</v>
      </c>
    </row>
    <row r="3236" spans="1:7" x14ac:dyDescent="0.3">
      <c r="A3236" s="18" t="s">
        <v>2428</v>
      </c>
      <c r="B3236" s="29"/>
      <c r="C3236" s="29"/>
      <c r="D3236" s="29">
        <v>77.759999999999991</v>
      </c>
      <c r="E3236" s="29">
        <v>1</v>
      </c>
      <c r="F3236" s="29">
        <v>77.759999999999991</v>
      </c>
      <c r="G3236" s="29">
        <v>1</v>
      </c>
    </row>
    <row r="3237" spans="1:7" x14ac:dyDescent="0.3">
      <c r="A3237" s="18" t="s">
        <v>2374</v>
      </c>
      <c r="B3237" s="29"/>
      <c r="C3237" s="29"/>
      <c r="D3237" s="29">
        <v>77.759999999999991</v>
      </c>
      <c r="E3237" s="29">
        <v>1</v>
      </c>
      <c r="F3237" s="29">
        <v>77.759999999999991</v>
      </c>
      <c r="G3237" s="29">
        <v>1</v>
      </c>
    </row>
    <row r="3238" spans="1:7" x14ac:dyDescent="0.3">
      <c r="A3238" s="18" t="s">
        <v>4373</v>
      </c>
      <c r="B3238" s="29"/>
      <c r="C3238" s="29"/>
      <c r="D3238" s="29">
        <v>77.759999999999991</v>
      </c>
      <c r="E3238" s="29">
        <v>1</v>
      </c>
      <c r="F3238" s="29">
        <v>77.759999999999991</v>
      </c>
      <c r="G3238" s="29">
        <v>1</v>
      </c>
    </row>
    <row r="3239" spans="1:7" x14ac:dyDescent="0.3">
      <c r="A3239" s="18" t="s">
        <v>5567</v>
      </c>
      <c r="B3239" s="29"/>
      <c r="C3239" s="29"/>
      <c r="D3239" s="29">
        <v>77.759999999999991</v>
      </c>
      <c r="E3239" s="29">
        <v>1</v>
      </c>
      <c r="F3239" s="29">
        <v>77.759999999999991</v>
      </c>
      <c r="G3239" s="29">
        <v>1</v>
      </c>
    </row>
    <row r="3240" spans="1:7" x14ac:dyDescent="0.3">
      <c r="A3240" s="18" t="s">
        <v>5143</v>
      </c>
      <c r="B3240" s="29"/>
      <c r="C3240" s="29"/>
      <c r="D3240" s="29">
        <v>77.759999999999991</v>
      </c>
      <c r="E3240" s="29">
        <v>1</v>
      </c>
      <c r="F3240" s="29">
        <v>77.759999999999991</v>
      </c>
      <c r="G3240" s="29">
        <v>1</v>
      </c>
    </row>
    <row r="3241" spans="1:7" x14ac:dyDescent="0.3">
      <c r="A3241" s="18" t="s">
        <v>5550</v>
      </c>
      <c r="B3241" s="29"/>
      <c r="C3241" s="29"/>
      <c r="D3241" s="29">
        <v>77.759999999999991</v>
      </c>
      <c r="E3241" s="29">
        <v>1</v>
      </c>
      <c r="F3241" s="29">
        <v>77.759999999999991</v>
      </c>
      <c r="G3241" s="29">
        <v>1</v>
      </c>
    </row>
    <row r="3242" spans="1:7" x14ac:dyDescent="0.3">
      <c r="A3242" s="18" t="s">
        <v>5586</v>
      </c>
      <c r="B3242" s="29"/>
      <c r="C3242" s="29"/>
      <c r="D3242" s="29">
        <v>77.759999999999991</v>
      </c>
      <c r="E3242" s="29">
        <v>1</v>
      </c>
      <c r="F3242" s="29">
        <v>77.759999999999991</v>
      </c>
      <c r="G3242" s="29">
        <v>1</v>
      </c>
    </row>
    <row r="3243" spans="1:7" x14ac:dyDescent="0.3">
      <c r="A3243" s="18" t="s">
        <v>1244</v>
      </c>
      <c r="B3243" s="29">
        <v>73.920000000000016</v>
      </c>
      <c r="C3243" s="29">
        <v>1</v>
      </c>
      <c r="D3243" s="29"/>
      <c r="E3243" s="29"/>
      <c r="F3243" s="29">
        <v>73.920000000000016</v>
      </c>
      <c r="G3243" s="29">
        <v>1</v>
      </c>
    </row>
    <row r="3244" spans="1:7" x14ac:dyDescent="0.3">
      <c r="A3244" s="18" t="s">
        <v>533</v>
      </c>
      <c r="B3244" s="29">
        <v>73.920000000000016</v>
      </c>
      <c r="C3244" s="29">
        <v>1</v>
      </c>
      <c r="D3244" s="29"/>
      <c r="E3244" s="29"/>
      <c r="F3244" s="29">
        <v>73.920000000000016</v>
      </c>
      <c r="G3244" s="29">
        <v>1</v>
      </c>
    </row>
    <row r="3245" spans="1:7" x14ac:dyDescent="0.3">
      <c r="A3245" s="18" t="s">
        <v>6465</v>
      </c>
      <c r="B3245" s="29">
        <v>73.920000000000016</v>
      </c>
      <c r="C3245" s="29">
        <v>1</v>
      </c>
      <c r="D3245" s="29"/>
      <c r="E3245" s="29"/>
      <c r="F3245" s="29">
        <v>73.920000000000016</v>
      </c>
      <c r="G3245" s="29">
        <v>1</v>
      </c>
    </row>
    <row r="3246" spans="1:7" x14ac:dyDescent="0.3">
      <c r="A3246" s="18" t="s">
        <v>753</v>
      </c>
      <c r="B3246" s="29">
        <v>72.239999999999995</v>
      </c>
      <c r="C3246" s="29">
        <v>1</v>
      </c>
      <c r="D3246" s="29"/>
      <c r="E3246" s="29"/>
      <c r="F3246" s="29">
        <v>72.239999999999995</v>
      </c>
      <c r="G3246" s="29">
        <v>1</v>
      </c>
    </row>
    <row r="3247" spans="1:7" x14ac:dyDescent="0.3">
      <c r="A3247" s="18" t="s">
        <v>714</v>
      </c>
      <c r="B3247" s="29">
        <v>72.239999999999995</v>
      </c>
      <c r="C3247" s="29">
        <v>1</v>
      </c>
      <c r="D3247" s="29"/>
      <c r="E3247" s="29"/>
      <c r="F3247" s="29">
        <v>72.239999999999995</v>
      </c>
      <c r="G3247" s="29">
        <v>1</v>
      </c>
    </row>
    <row r="3248" spans="1:7" x14ac:dyDescent="0.3">
      <c r="A3248" s="18" t="s">
        <v>865</v>
      </c>
      <c r="B3248" s="29">
        <v>72.239999999999995</v>
      </c>
      <c r="C3248" s="29">
        <v>1</v>
      </c>
      <c r="D3248" s="29"/>
      <c r="E3248" s="29"/>
      <c r="F3248" s="29">
        <v>72.239999999999995</v>
      </c>
      <c r="G3248" s="29">
        <v>1</v>
      </c>
    </row>
    <row r="3249" spans="1:7" x14ac:dyDescent="0.3">
      <c r="A3249" s="18" t="s">
        <v>716</v>
      </c>
      <c r="B3249" s="29">
        <v>72.239999999999995</v>
      </c>
      <c r="C3249" s="29">
        <v>1</v>
      </c>
      <c r="D3249" s="29"/>
      <c r="E3249" s="29"/>
      <c r="F3249" s="29">
        <v>72.239999999999995</v>
      </c>
      <c r="G3249" s="29">
        <v>1</v>
      </c>
    </row>
    <row r="3250" spans="1:7" x14ac:dyDescent="0.3">
      <c r="A3250" s="18" t="s">
        <v>789</v>
      </c>
      <c r="B3250" s="29">
        <v>72.239999999999995</v>
      </c>
      <c r="C3250" s="29">
        <v>1</v>
      </c>
      <c r="D3250" s="29"/>
      <c r="E3250" s="29"/>
      <c r="F3250" s="29">
        <v>72.239999999999995</v>
      </c>
      <c r="G3250" s="29">
        <v>1</v>
      </c>
    </row>
    <row r="3251" spans="1:7" x14ac:dyDescent="0.3">
      <c r="A3251" s="18" t="s">
        <v>6875</v>
      </c>
      <c r="B3251" s="29">
        <v>72.239999999999995</v>
      </c>
      <c r="C3251" s="29">
        <v>1</v>
      </c>
      <c r="D3251" s="29"/>
      <c r="E3251" s="29"/>
      <c r="F3251" s="29">
        <v>72.239999999999995</v>
      </c>
      <c r="G3251" s="29">
        <v>1</v>
      </c>
    </row>
    <row r="3252" spans="1:7" x14ac:dyDescent="0.3">
      <c r="A3252" s="18" t="s">
        <v>6760</v>
      </c>
      <c r="B3252" s="29">
        <v>72.239999999999995</v>
      </c>
      <c r="C3252" s="29">
        <v>1</v>
      </c>
      <c r="D3252" s="29"/>
      <c r="E3252" s="29"/>
      <c r="F3252" s="29">
        <v>72.239999999999995</v>
      </c>
      <c r="G3252" s="29">
        <v>1</v>
      </c>
    </row>
    <row r="3253" spans="1:7" x14ac:dyDescent="0.3">
      <c r="A3253" s="18" t="s">
        <v>6909</v>
      </c>
      <c r="B3253" s="29">
        <v>72.239999999999995</v>
      </c>
      <c r="C3253" s="29">
        <v>1</v>
      </c>
      <c r="D3253" s="29"/>
      <c r="E3253" s="29"/>
      <c r="F3253" s="29">
        <v>72.239999999999995</v>
      </c>
      <c r="G3253" s="29">
        <v>1</v>
      </c>
    </row>
    <row r="3254" spans="1:7" x14ac:dyDescent="0.3">
      <c r="A3254" s="18" t="s">
        <v>913</v>
      </c>
      <c r="B3254" s="29">
        <v>72.239999999999995</v>
      </c>
      <c r="C3254" s="29">
        <v>1</v>
      </c>
      <c r="D3254" s="29"/>
      <c r="E3254" s="29"/>
      <c r="F3254" s="29">
        <v>72.239999999999995</v>
      </c>
      <c r="G3254" s="29">
        <v>1</v>
      </c>
    </row>
    <row r="3255" spans="1:7" x14ac:dyDescent="0.3">
      <c r="A3255" s="18" t="s">
        <v>897</v>
      </c>
      <c r="B3255" s="29">
        <v>72.239999999999995</v>
      </c>
      <c r="C3255" s="29">
        <v>1</v>
      </c>
      <c r="D3255" s="29"/>
      <c r="E3255" s="29"/>
      <c r="F3255" s="29">
        <v>72.239999999999995</v>
      </c>
      <c r="G3255" s="29">
        <v>1</v>
      </c>
    </row>
    <row r="3256" spans="1:7" x14ac:dyDescent="0.3">
      <c r="A3256" s="18" t="s">
        <v>915</v>
      </c>
      <c r="B3256" s="29">
        <v>72.239999999999995</v>
      </c>
      <c r="C3256" s="29">
        <v>1</v>
      </c>
      <c r="D3256" s="29"/>
      <c r="E3256" s="29"/>
      <c r="F3256" s="29">
        <v>72.239999999999995</v>
      </c>
      <c r="G3256" s="29">
        <v>1</v>
      </c>
    </row>
    <row r="3257" spans="1:7" x14ac:dyDescent="0.3">
      <c r="A3257" s="18" t="s">
        <v>967</v>
      </c>
      <c r="B3257" s="29">
        <v>72.239999999999995</v>
      </c>
      <c r="C3257" s="29">
        <v>1</v>
      </c>
      <c r="D3257" s="29"/>
      <c r="E3257" s="29"/>
      <c r="F3257" s="29">
        <v>72.239999999999995</v>
      </c>
      <c r="G3257" s="29">
        <v>1</v>
      </c>
    </row>
    <row r="3258" spans="1:7" x14ac:dyDescent="0.3">
      <c r="A3258" s="18" t="s">
        <v>1250</v>
      </c>
      <c r="B3258" s="29">
        <v>72.239999999999995</v>
      </c>
      <c r="C3258" s="29">
        <v>1</v>
      </c>
      <c r="D3258" s="29"/>
      <c r="E3258" s="29"/>
      <c r="F3258" s="29">
        <v>72.239999999999995</v>
      </c>
      <c r="G3258" s="29">
        <v>1</v>
      </c>
    </row>
    <row r="3259" spans="1:7" x14ac:dyDescent="0.3">
      <c r="A3259" s="18" t="s">
        <v>412</v>
      </c>
      <c r="B3259" s="29"/>
      <c r="C3259" s="29"/>
      <c r="D3259" s="29">
        <v>72.239999999999995</v>
      </c>
      <c r="E3259" s="29">
        <v>1</v>
      </c>
      <c r="F3259" s="29">
        <v>72.239999999999995</v>
      </c>
      <c r="G3259" s="29">
        <v>1</v>
      </c>
    </row>
    <row r="3260" spans="1:7" x14ac:dyDescent="0.3">
      <c r="A3260" s="18" t="s">
        <v>585</v>
      </c>
      <c r="B3260" s="29">
        <v>72.239999999999995</v>
      </c>
      <c r="C3260" s="29">
        <v>1</v>
      </c>
      <c r="D3260" s="29"/>
      <c r="E3260" s="29"/>
      <c r="F3260" s="29">
        <v>72.239999999999995</v>
      </c>
      <c r="G3260" s="29">
        <v>1</v>
      </c>
    </row>
    <row r="3261" spans="1:7" x14ac:dyDescent="0.3">
      <c r="A3261" s="18" t="s">
        <v>6600</v>
      </c>
      <c r="B3261" s="29">
        <v>72.239999999999995</v>
      </c>
      <c r="C3261" s="29">
        <v>1</v>
      </c>
      <c r="D3261" s="29"/>
      <c r="E3261" s="29"/>
      <c r="F3261" s="29">
        <v>72.239999999999995</v>
      </c>
      <c r="G3261" s="29">
        <v>1</v>
      </c>
    </row>
    <row r="3262" spans="1:7" x14ac:dyDescent="0.3">
      <c r="A3262" s="18" t="s">
        <v>6624</v>
      </c>
      <c r="B3262" s="29">
        <v>72.239999999999995</v>
      </c>
      <c r="C3262" s="29">
        <v>1</v>
      </c>
      <c r="D3262" s="29"/>
      <c r="E3262" s="29"/>
      <c r="F3262" s="29">
        <v>72.239999999999995</v>
      </c>
      <c r="G3262" s="29">
        <v>1</v>
      </c>
    </row>
    <row r="3263" spans="1:7" x14ac:dyDescent="0.3">
      <c r="A3263" s="18" t="s">
        <v>303</v>
      </c>
      <c r="B3263" s="29"/>
      <c r="C3263" s="29"/>
      <c r="D3263" s="29">
        <v>72.239999999999995</v>
      </c>
      <c r="E3263" s="29">
        <v>1</v>
      </c>
      <c r="F3263" s="29">
        <v>72.239999999999995</v>
      </c>
      <c r="G3263" s="29">
        <v>1</v>
      </c>
    </row>
    <row r="3264" spans="1:7" x14ac:dyDescent="0.3">
      <c r="A3264" s="18" t="s">
        <v>6286</v>
      </c>
      <c r="B3264" s="29"/>
      <c r="C3264" s="29"/>
      <c r="D3264" s="29">
        <v>67.199999999999974</v>
      </c>
      <c r="E3264" s="29">
        <v>1</v>
      </c>
      <c r="F3264" s="29">
        <v>67.199999999999974</v>
      </c>
      <c r="G3264" s="29">
        <v>1</v>
      </c>
    </row>
    <row r="3265" spans="1:7" x14ac:dyDescent="0.3">
      <c r="A3265" s="18" t="s">
        <v>4497</v>
      </c>
      <c r="B3265" s="29"/>
      <c r="C3265" s="29"/>
      <c r="D3265" s="29">
        <v>67.199999999999974</v>
      </c>
      <c r="E3265" s="29">
        <v>1</v>
      </c>
      <c r="F3265" s="29">
        <v>67.199999999999974</v>
      </c>
      <c r="G3265" s="29">
        <v>1</v>
      </c>
    </row>
    <row r="3266" spans="1:7" x14ac:dyDescent="0.3">
      <c r="A3266" s="18" t="s">
        <v>4961</v>
      </c>
      <c r="B3266" s="29"/>
      <c r="C3266" s="29"/>
      <c r="D3266" s="29">
        <v>67.199999999999974</v>
      </c>
      <c r="E3266" s="29">
        <v>1</v>
      </c>
      <c r="F3266" s="29">
        <v>67.199999999999974</v>
      </c>
      <c r="G3266" s="29">
        <v>1</v>
      </c>
    </row>
    <row r="3267" spans="1:7" x14ac:dyDescent="0.3">
      <c r="A3267" s="18" t="s">
        <v>4493</v>
      </c>
      <c r="B3267" s="29"/>
      <c r="C3267" s="29"/>
      <c r="D3267" s="29">
        <v>67.199999999999974</v>
      </c>
      <c r="E3267" s="29">
        <v>1</v>
      </c>
      <c r="F3267" s="29">
        <v>67.199999999999974</v>
      </c>
      <c r="G3267" s="29">
        <v>1</v>
      </c>
    </row>
    <row r="3268" spans="1:7" x14ac:dyDescent="0.3">
      <c r="A3268" s="18" t="s">
        <v>4713</v>
      </c>
      <c r="B3268" s="29"/>
      <c r="C3268" s="29"/>
      <c r="D3268" s="29">
        <v>67.199999999999974</v>
      </c>
      <c r="E3268" s="29">
        <v>1</v>
      </c>
      <c r="F3268" s="29">
        <v>67.199999999999974</v>
      </c>
      <c r="G3268" s="29">
        <v>1</v>
      </c>
    </row>
    <row r="3269" spans="1:7" x14ac:dyDescent="0.3">
      <c r="A3269" s="18" t="s">
        <v>4671</v>
      </c>
      <c r="B3269" s="29"/>
      <c r="C3269" s="29"/>
      <c r="D3269" s="29">
        <v>67.199999999999974</v>
      </c>
      <c r="E3269" s="29">
        <v>1</v>
      </c>
      <c r="F3269" s="29">
        <v>67.199999999999974</v>
      </c>
      <c r="G3269" s="29">
        <v>1</v>
      </c>
    </row>
    <row r="3270" spans="1:7" x14ac:dyDescent="0.3">
      <c r="A3270" s="18" t="s">
        <v>4789</v>
      </c>
      <c r="B3270" s="29"/>
      <c r="C3270" s="29"/>
      <c r="D3270" s="29">
        <v>67.199999999999974</v>
      </c>
      <c r="E3270" s="29">
        <v>1</v>
      </c>
      <c r="F3270" s="29">
        <v>67.199999999999974</v>
      </c>
      <c r="G3270" s="29">
        <v>1</v>
      </c>
    </row>
    <row r="3271" spans="1:7" x14ac:dyDescent="0.3">
      <c r="A3271" s="18" t="s">
        <v>4841</v>
      </c>
      <c r="B3271" s="29"/>
      <c r="C3271" s="29"/>
      <c r="D3271" s="29">
        <v>67.199999999999974</v>
      </c>
      <c r="E3271" s="29">
        <v>1</v>
      </c>
      <c r="F3271" s="29">
        <v>67.199999999999974</v>
      </c>
      <c r="G3271" s="29">
        <v>1</v>
      </c>
    </row>
    <row r="3272" spans="1:7" x14ac:dyDescent="0.3">
      <c r="A3272" s="18" t="s">
        <v>4805</v>
      </c>
      <c r="B3272" s="29"/>
      <c r="C3272" s="29"/>
      <c r="D3272" s="29">
        <v>67.199999999999974</v>
      </c>
      <c r="E3272" s="29">
        <v>1</v>
      </c>
      <c r="F3272" s="29">
        <v>67.199999999999974</v>
      </c>
      <c r="G3272" s="29">
        <v>1</v>
      </c>
    </row>
    <row r="3273" spans="1:7" x14ac:dyDescent="0.3">
      <c r="A3273" s="18" t="s">
        <v>6187</v>
      </c>
      <c r="B3273" s="29"/>
      <c r="C3273" s="29"/>
      <c r="D3273" s="29">
        <v>67.199999999999974</v>
      </c>
      <c r="E3273" s="29">
        <v>1</v>
      </c>
      <c r="F3273" s="29">
        <v>67.199999999999974</v>
      </c>
      <c r="G3273" s="29">
        <v>1</v>
      </c>
    </row>
    <row r="3274" spans="1:7" x14ac:dyDescent="0.3">
      <c r="A3274" s="18" t="s">
        <v>6340</v>
      </c>
      <c r="B3274" s="29"/>
      <c r="C3274" s="29"/>
      <c r="D3274" s="29">
        <v>67.199999999999974</v>
      </c>
      <c r="E3274" s="29">
        <v>1</v>
      </c>
      <c r="F3274" s="29">
        <v>67.199999999999974</v>
      </c>
      <c r="G3274" s="29">
        <v>1</v>
      </c>
    </row>
    <row r="3275" spans="1:7" x14ac:dyDescent="0.3">
      <c r="A3275" s="18" t="s">
        <v>4731</v>
      </c>
      <c r="B3275" s="29"/>
      <c r="C3275" s="29"/>
      <c r="D3275" s="29">
        <v>67.199999999999974</v>
      </c>
      <c r="E3275" s="29">
        <v>1</v>
      </c>
      <c r="F3275" s="29">
        <v>67.199999999999974</v>
      </c>
      <c r="G3275" s="29">
        <v>1</v>
      </c>
    </row>
    <row r="3276" spans="1:7" x14ac:dyDescent="0.3">
      <c r="A3276" s="18" t="s">
        <v>4407</v>
      </c>
      <c r="B3276" s="29"/>
      <c r="C3276" s="29"/>
      <c r="D3276" s="29">
        <v>67.199999999999974</v>
      </c>
      <c r="E3276" s="29">
        <v>1</v>
      </c>
      <c r="F3276" s="29">
        <v>67.199999999999974</v>
      </c>
      <c r="G3276" s="29">
        <v>1</v>
      </c>
    </row>
    <row r="3277" spans="1:7" x14ac:dyDescent="0.3">
      <c r="A3277" s="18" t="s">
        <v>6354</v>
      </c>
      <c r="B3277" s="29"/>
      <c r="C3277" s="29"/>
      <c r="D3277" s="29">
        <v>67.199999999999974</v>
      </c>
      <c r="E3277" s="29">
        <v>1</v>
      </c>
      <c r="F3277" s="29">
        <v>67.199999999999974</v>
      </c>
      <c r="G3277" s="29">
        <v>1</v>
      </c>
    </row>
    <row r="3278" spans="1:7" x14ac:dyDescent="0.3">
      <c r="A3278" s="18" t="s">
        <v>5746</v>
      </c>
      <c r="B3278" s="29"/>
      <c r="C3278" s="29"/>
      <c r="D3278" s="29">
        <v>67.199999999999974</v>
      </c>
      <c r="E3278" s="29">
        <v>1</v>
      </c>
      <c r="F3278" s="29">
        <v>67.199999999999974</v>
      </c>
      <c r="G3278" s="29">
        <v>1</v>
      </c>
    </row>
    <row r="3279" spans="1:7" x14ac:dyDescent="0.3">
      <c r="A3279" s="18" t="s">
        <v>4425</v>
      </c>
      <c r="B3279" s="29"/>
      <c r="C3279" s="29"/>
      <c r="D3279" s="29">
        <v>67.199999999999974</v>
      </c>
      <c r="E3279" s="29">
        <v>1</v>
      </c>
      <c r="F3279" s="29">
        <v>67.199999999999974</v>
      </c>
      <c r="G3279" s="29">
        <v>1</v>
      </c>
    </row>
    <row r="3280" spans="1:7" x14ac:dyDescent="0.3">
      <c r="A3280" s="18" t="s">
        <v>4461</v>
      </c>
      <c r="B3280" s="29"/>
      <c r="C3280" s="29"/>
      <c r="D3280" s="29">
        <v>67.199999999999974</v>
      </c>
      <c r="E3280" s="29">
        <v>1</v>
      </c>
      <c r="F3280" s="29">
        <v>67.199999999999974</v>
      </c>
      <c r="G3280" s="29">
        <v>1</v>
      </c>
    </row>
    <row r="3281" spans="1:7" x14ac:dyDescent="0.3">
      <c r="A3281" s="18" t="s">
        <v>5023</v>
      </c>
      <c r="B3281" s="29"/>
      <c r="C3281" s="29"/>
      <c r="D3281" s="29">
        <v>67.199999999999974</v>
      </c>
      <c r="E3281" s="29">
        <v>1</v>
      </c>
      <c r="F3281" s="29">
        <v>67.199999999999974</v>
      </c>
      <c r="G3281" s="29">
        <v>1</v>
      </c>
    </row>
    <row r="3282" spans="1:7" x14ac:dyDescent="0.3">
      <c r="A3282" s="18" t="s">
        <v>5007</v>
      </c>
      <c r="B3282" s="29"/>
      <c r="C3282" s="29"/>
      <c r="D3282" s="29">
        <v>67.199999999999974</v>
      </c>
      <c r="E3282" s="29">
        <v>1</v>
      </c>
      <c r="F3282" s="29">
        <v>67.199999999999974</v>
      </c>
      <c r="G3282" s="29">
        <v>1</v>
      </c>
    </row>
    <row r="3283" spans="1:7" x14ac:dyDescent="0.3">
      <c r="A3283" s="18" t="s">
        <v>5830</v>
      </c>
      <c r="B3283" s="29"/>
      <c r="C3283" s="29"/>
      <c r="D3283" s="29">
        <v>67.199999999999974</v>
      </c>
      <c r="E3283" s="29">
        <v>1</v>
      </c>
      <c r="F3283" s="29">
        <v>67.199999999999974</v>
      </c>
      <c r="G3283" s="29">
        <v>1</v>
      </c>
    </row>
    <row r="3284" spans="1:7" x14ac:dyDescent="0.3">
      <c r="A3284" s="18" t="s">
        <v>5897</v>
      </c>
      <c r="B3284" s="29"/>
      <c r="C3284" s="29"/>
      <c r="D3284" s="29">
        <v>67.199999999999974</v>
      </c>
      <c r="E3284" s="29">
        <v>1</v>
      </c>
      <c r="F3284" s="29">
        <v>67.199999999999974</v>
      </c>
      <c r="G3284" s="29">
        <v>1</v>
      </c>
    </row>
    <row r="3285" spans="1:7" x14ac:dyDescent="0.3">
      <c r="A3285" s="18" t="s">
        <v>791</v>
      </c>
      <c r="B3285" s="29">
        <v>58.8</v>
      </c>
      <c r="C3285" s="29">
        <v>1</v>
      </c>
      <c r="D3285" s="29"/>
      <c r="E3285" s="29"/>
      <c r="F3285" s="29">
        <v>58.8</v>
      </c>
      <c r="G3285" s="29">
        <v>1</v>
      </c>
    </row>
    <row r="3286" spans="1:7" x14ac:dyDescent="0.3">
      <c r="A3286" s="18" t="s">
        <v>845</v>
      </c>
      <c r="B3286" s="29">
        <v>58.8</v>
      </c>
      <c r="C3286" s="29">
        <v>1</v>
      </c>
      <c r="D3286" s="29"/>
      <c r="E3286" s="29"/>
      <c r="F3286" s="29">
        <v>58.8</v>
      </c>
      <c r="G3286" s="29">
        <v>1</v>
      </c>
    </row>
    <row r="3287" spans="1:7" x14ac:dyDescent="0.3">
      <c r="A3287" s="18" t="s">
        <v>6758</v>
      </c>
      <c r="B3287" s="29">
        <v>58.8</v>
      </c>
      <c r="C3287" s="29">
        <v>1</v>
      </c>
      <c r="D3287" s="29"/>
      <c r="E3287" s="29"/>
      <c r="F3287" s="29">
        <v>58.8</v>
      </c>
      <c r="G3287" s="29">
        <v>1</v>
      </c>
    </row>
    <row r="3288" spans="1:7" x14ac:dyDescent="0.3">
      <c r="A3288" s="18" t="s">
        <v>6923</v>
      </c>
      <c r="B3288" s="29">
        <v>58.8</v>
      </c>
      <c r="C3288" s="29">
        <v>1</v>
      </c>
      <c r="D3288" s="29"/>
      <c r="E3288" s="29"/>
      <c r="F3288" s="29">
        <v>58.8</v>
      </c>
      <c r="G3288" s="29">
        <v>1</v>
      </c>
    </row>
    <row r="3289" spans="1:7" x14ac:dyDescent="0.3">
      <c r="A3289" s="18" t="s">
        <v>6893</v>
      </c>
      <c r="B3289" s="29">
        <v>58.8</v>
      </c>
      <c r="C3289" s="29">
        <v>1</v>
      </c>
      <c r="D3289" s="29"/>
      <c r="E3289" s="29"/>
      <c r="F3289" s="29">
        <v>58.8</v>
      </c>
      <c r="G3289" s="29">
        <v>1</v>
      </c>
    </row>
    <row r="3290" spans="1:7" x14ac:dyDescent="0.3">
      <c r="A3290" s="18" t="s">
        <v>6911</v>
      </c>
      <c r="B3290" s="29">
        <v>58.8</v>
      </c>
      <c r="C3290" s="29">
        <v>1</v>
      </c>
      <c r="D3290" s="29"/>
      <c r="E3290" s="29"/>
      <c r="F3290" s="29">
        <v>58.8</v>
      </c>
      <c r="G3290" s="29">
        <v>1</v>
      </c>
    </row>
    <row r="3291" spans="1:7" x14ac:dyDescent="0.3">
      <c r="A3291" s="18" t="s">
        <v>6943</v>
      </c>
      <c r="B3291" s="29">
        <v>58.8</v>
      </c>
      <c r="C3291" s="29">
        <v>1</v>
      </c>
      <c r="D3291" s="29"/>
      <c r="E3291" s="29"/>
      <c r="F3291" s="29">
        <v>58.8</v>
      </c>
      <c r="G3291" s="29">
        <v>1</v>
      </c>
    </row>
    <row r="3292" spans="1:7" x14ac:dyDescent="0.3">
      <c r="A3292" s="18" t="s">
        <v>951</v>
      </c>
      <c r="B3292" s="29">
        <v>58.8</v>
      </c>
      <c r="C3292" s="29">
        <v>1</v>
      </c>
      <c r="D3292" s="29"/>
      <c r="E3292" s="29"/>
      <c r="F3292" s="29">
        <v>58.8</v>
      </c>
      <c r="G3292" s="29">
        <v>1</v>
      </c>
    </row>
    <row r="3293" spans="1:7" x14ac:dyDescent="0.3">
      <c r="A3293" s="18" t="s">
        <v>931</v>
      </c>
      <c r="B3293" s="29">
        <v>58.8</v>
      </c>
      <c r="C3293" s="29">
        <v>1</v>
      </c>
      <c r="D3293" s="29"/>
      <c r="E3293" s="29"/>
      <c r="F3293" s="29">
        <v>58.8</v>
      </c>
      <c r="G3293" s="29">
        <v>1</v>
      </c>
    </row>
    <row r="3294" spans="1:7" x14ac:dyDescent="0.3">
      <c r="A3294" s="18" t="s">
        <v>6941</v>
      </c>
      <c r="B3294" s="29">
        <v>58.8</v>
      </c>
      <c r="C3294" s="29">
        <v>1</v>
      </c>
      <c r="D3294" s="29"/>
      <c r="E3294" s="29"/>
      <c r="F3294" s="29">
        <v>58.8</v>
      </c>
      <c r="G3294" s="29">
        <v>1</v>
      </c>
    </row>
    <row r="3295" spans="1:7" x14ac:dyDescent="0.3">
      <c r="A3295" s="18" t="s">
        <v>361</v>
      </c>
      <c r="B3295" s="29"/>
      <c r="C3295" s="29"/>
      <c r="D3295" s="29">
        <v>58.8</v>
      </c>
      <c r="E3295" s="29">
        <v>1</v>
      </c>
      <c r="F3295" s="29">
        <v>58.8</v>
      </c>
      <c r="G3295" s="29">
        <v>1</v>
      </c>
    </row>
    <row r="3296" spans="1:7" x14ac:dyDescent="0.3">
      <c r="A3296" s="18" t="s">
        <v>1212</v>
      </c>
      <c r="B3296" s="29">
        <v>58.8</v>
      </c>
      <c r="C3296" s="29">
        <v>1</v>
      </c>
      <c r="D3296" s="29"/>
      <c r="E3296" s="29"/>
      <c r="F3296" s="29">
        <v>58.8</v>
      </c>
      <c r="G3296" s="29">
        <v>1</v>
      </c>
    </row>
    <row r="3297" spans="1:7" x14ac:dyDescent="0.3">
      <c r="A3297" s="18" t="s">
        <v>547</v>
      </c>
      <c r="B3297" s="29">
        <v>58.8</v>
      </c>
      <c r="C3297" s="29">
        <v>1</v>
      </c>
      <c r="D3297" s="29"/>
      <c r="E3297" s="29"/>
      <c r="F3297" s="29">
        <v>58.8</v>
      </c>
      <c r="G3297" s="29">
        <v>1</v>
      </c>
    </row>
    <row r="3298" spans="1:7" x14ac:dyDescent="0.3">
      <c r="A3298" s="18" t="s">
        <v>587</v>
      </c>
      <c r="B3298" s="29">
        <v>58.8</v>
      </c>
      <c r="C3298" s="29">
        <v>1</v>
      </c>
      <c r="D3298" s="29"/>
      <c r="E3298" s="29"/>
      <c r="F3298" s="29">
        <v>58.8</v>
      </c>
      <c r="G3298" s="29">
        <v>1</v>
      </c>
    </row>
    <row r="3299" spans="1:7" x14ac:dyDescent="0.3">
      <c r="A3299" s="18" t="s">
        <v>549</v>
      </c>
      <c r="B3299" s="29">
        <v>58.8</v>
      </c>
      <c r="C3299" s="29">
        <v>1</v>
      </c>
      <c r="D3299" s="29"/>
      <c r="E3299" s="29"/>
      <c r="F3299" s="29">
        <v>58.8</v>
      </c>
      <c r="G3299" s="29">
        <v>1</v>
      </c>
    </row>
    <row r="3300" spans="1:7" x14ac:dyDescent="0.3">
      <c r="A3300" s="18" t="s">
        <v>6502</v>
      </c>
      <c r="B3300" s="29">
        <v>58.8</v>
      </c>
      <c r="C3300" s="29">
        <v>1</v>
      </c>
      <c r="D3300" s="29"/>
      <c r="E3300" s="29"/>
      <c r="F3300" s="29">
        <v>58.8</v>
      </c>
      <c r="G3300" s="29">
        <v>1</v>
      </c>
    </row>
    <row r="3301" spans="1:7" x14ac:dyDescent="0.3">
      <c r="A3301" s="18" t="s">
        <v>6288</v>
      </c>
      <c r="B3301" s="29"/>
      <c r="C3301" s="29"/>
      <c r="D3301" s="29">
        <v>56.159999999999982</v>
      </c>
      <c r="E3301" s="29">
        <v>1</v>
      </c>
      <c r="F3301" s="29">
        <v>56.159999999999982</v>
      </c>
      <c r="G3301" s="29">
        <v>1</v>
      </c>
    </row>
    <row r="3302" spans="1:7" x14ac:dyDescent="0.3">
      <c r="A3302" s="18" t="s">
        <v>4681</v>
      </c>
      <c r="B3302" s="29"/>
      <c r="C3302" s="29"/>
      <c r="D3302" s="29">
        <v>56.159999999999982</v>
      </c>
      <c r="E3302" s="29">
        <v>1</v>
      </c>
      <c r="F3302" s="29">
        <v>56.159999999999982</v>
      </c>
      <c r="G3302" s="29">
        <v>1</v>
      </c>
    </row>
    <row r="3303" spans="1:7" x14ac:dyDescent="0.3">
      <c r="A3303" s="18" t="s">
        <v>4513</v>
      </c>
      <c r="B3303" s="29"/>
      <c r="C3303" s="29"/>
      <c r="D3303" s="29">
        <v>56.159999999999982</v>
      </c>
      <c r="E3303" s="29">
        <v>1</v>
      </c>
      <c r="F3303" s="29">
        <v>56.159999999999982</v>
      </c>
      <c r="G3303" s="29">
        <v>1</v>
      </c>
    </row>
    <row r="3304" spans="1:7" x14ac:dyDescent="0.3">
      <c r="A3304" s="18" t="s">
        <v>6264</v>
      </c>
      <c r="B3304" s="29"/>
      <c r="C3304" s="29"/>
      <c r="D3304" s="29">
        <v>56.159999999999982</v>
      </c>
      <c r="E3304" s="29">
        <v>1</v>
      </c>
      <c r="F3304" s="29">
        <v>56.159999999999982</v>
      </c>
      <c r="G3304" s="29">
        <v>1</v>
      </c>
    </row>
    <row r="3305" spans="1:7" x14ac:dyDescent="0.3">
      <c r="A3305" s="18" t="s">
        <v>4595</v>
      </c>
      <c r="B3305" s="29"/>
      <c r="C3305" s="29"/>
      <c r="D3305" s="29">
        <v>56.159999999999982</v>
      </c>
      <c r="E3305" s="29">
        <v>1</v>
      </c>
      <c r="F3305" s="29">
        <v>56.159999999999982</v>
      </c>
      <c r="G3305" s="29">
        <v>1</v>
      </c>
    </row>
    <row r="3306" spans="1:7" x14ac:dyDescent="0.3">
      <c r="A3306" s="18" t="s">
        <v>6208</v>
      </c>
      <c r="B3306" s="29"/>
      <c r="C3306" s="29"/>
      <c r="D3306" s="29">
        <v>56.159999999999982</v>
      </c>
      <c r="E3306" s="29">
        <v>1</v>
      </c>
      <c r="F3306" s="29">
        <v>56.159999999999982</v>
      </c>
      <c r="G3306" s="29">
        <v>1</v>
      </c>
    </row>
    <row r="3307" spans="1:7" x14ac:dyDescent="0.3">
      <c r="A3307" s="18" t="s">
        <v>4625</v>
      </c>
      <c r="B3307" s="29"/>
      <c r="C3307" s="29"/>
      <c r="D3307" s="29">
        <v>56.159999999999982</v>
      </c>
      <c r="E3307" s="29">
        <v>1</v>
      </c>
      <c r="F3307" s="29">
        <v>56.159999999999982</v>
      </c>
      <c r="G3307" s="29">
        <v>1</v>
      </c>
    </row>
    <row r="3308" spans="1:7" x14ac:dyDescent="0.3">
      <c r="A3308" s="18" t="s">
        <v>4539</v>
      </c>
      <c r="B3308" s="29"/>
      <c r="C3308" s="29"/>
      <c r="D3308" s="29">
        <v>56.159999999999982</v>
      </c>
      <c r="E3308" s="29">
        <v>1</v>
      </c>
      <c r="F3308" s="29">
        <v>56.159999999999982</v>
      </c>
      <c r="G3308" s="29">
        <v>1</v>
      </c>
    </row>
    <row r="3309" spans="1:7" x14ac:dyDescent="0.3">
      <c r="A3309" s="18" t="s">
        <v>4521</v>
      </c>
      <c r="B3309" s="29"/>
      <c r="C3309" s="29"/>
      <c r="D3309" s="29">
        <v>56.159999999999982</v>
      </c>
      <c r="E3309" s="29">
        <v>1</v>
      </c>
      <c r="F3309" s="29">
        <v>56.159999999999982</v>
      </c>
      <c r="G3309" s="29">
        <v>1</v>
      </c>
    </row>
    <row r="3310" spans="1:7" x14ac:dyDescent="0.3">
      <c r="A3310" s="18" t="s">
        <v>6312</v>
      </c>
      <c r="B3310" s="29"/>
      <c r="C3310" s="29"/>
      <c r="D3310" s="29">
        <v>56.159999999999982</v>
      </c>
      <c r="E3310" s="29">
        <v>1</v>
      </c>
      <c r="F3310" s="29">
        <v>56.159999999999982</v>
      </c>
      <c r="G3310" s="29">
        <v>1</v>
      </c>
    </row>
    <row r="3311" spans="1:7" x14ac:dyDescent="0.3">
      <c r="A3311" s="18" t="s">
        <v>6314</v>
      </c>
      <c r="B3311" s="29"/>
      <c r="C3311" s="29"/>
      <c r="D3311" s="29">
        <v>56.159999999999982</v>
      </c>
      <c r="E3311" s="29">
        <v>1</v>
      </c>
      <c r="F3311" s="29">
        <v>56.159999999999982</v>
      </c>
      <c r="G3311" s="29">
        <v>1</v>
      </c>
    </row>
    <row r="3312" spans="1:7" x14ac:dyDescent="0.3">
      <c r="A3312" s="18" t="s">
        <v>4791</v>
      </c>
      <c r="B3312" s="29"/>
      <c r="C3312" s="29"/>
      <c r="D3312" s="29">
        <v>56.159999999999982</v>
      </c>
      <c r="E3312" s="29">
        <v>1</v>
      </c>
      <c r="F3312" s="29">
        <v>56.159999999999982</v>
      </c>
      <c r="G3312" s="29">
        <v>1</v>
      </c>
    </row>
    <row r="3313" spans="1:7" x14ac:dyDescent="0.3">
      <c r="A3313" s="18" t="s">
        <v>4831</v>
      </c>
      <c r="B3313" s="29"/>
      <c r="C3313" s="29"/>
      <c r="D3313" s="29">
        <v>56.159999999999982</v>
      </c>
      <c r="E3313" s="29">
        <v>1</v>
      </c>
      <c r="F3313" s="29">
        <v>56.159999999999982</v>
      </c>
      <c r="G3313" s="29">
        <v>1</v>
      </c>
    </row>
    <row r="3314" spans="1:7" x14ac:dyDescent="0.3">
      <c r="A3314" s="18" t="s">
        <v>4443</v>
      </c>
      <c r="B3314" s="29"/>
      <c r="C3314" s="29"/>
      <c r="D3314" s="29">
        <v>56.159999999999982</v>
      </c>
      <c r="E3314" s="29">
        <v>1</v>
      </c>
      <c r="F3314" s="29">
        <v>56.159999999999982</v>
      </c>
      <c r="G3314" s="29">
        <v>1</v>
      </c>
    </row>
    <row r="3315" spans="1:7" x14ac:dyDescent="0.3">
      <c r="A3315" s="18" t="s">
        <v>5764</v>
      </c>
      <c r="B3315" s="29"/>
      <c r="C3315" s="29"/>
      <c r="D3315" s="29">
        <v>56.159999999999982</v>
      </c>
      <c r="E3315" s="29">
        <v>1</v>
      </c>
      <c r="F3315" s="29">
        <v>56.159999999999982</v>
      </c>
      <c r="G3315" s="29">
        <v>1</v>
      </c>
    </row>
    <row r="3316" spans="1:7" x14ac:dyDescent="0.3">
      <c r="A3316" s="18" t="s">
        <v>4463</v>
      </c>
      <c r="B3316" s="29"/>
      <c r="C3316" s="29"/>
      <c r="D3316" s="29">
        <v>56.159999999999982</v>
      </c>
      <c r="E3316" s="29">
        <v>1</v>
      </c>
      <c r="F3316" s="29">
        <v>56.159999999999982</v>
      </c>
      <c r="G3316" s="29">
        <v>1</v>
      </c>
    </row>
    <row r="3317" spans="1:7" x14ac:dyDescent="0.3">
      <c r="A3317" s="18" t="s">
        <v>4475</v>
      </c>
      <c r="B3317" s="29"/>
      <c r="C3317" s="29"/>
      <c r="D3317" s="29">
        <v>56.159999999999982</v>
      </c>
      <c r="E3317" s="29">
        <v>1</v>
      </c>
      <c r="F3317" s="29">
        <v>56.159999999999982</v>
      </c>
      <c r="G3317" s="29">
        <v>1</v>
      </c>
    </row>
    <row r="3318" spans="1:7" x14ac:dyDescent="0.3">
      <c r="A3318" s="18" t="s">
        <v>4445</v>
      </c>
      <c r="B3318" s="29"/>
      <c r="C3318" s="29"/>
      <c r="D3318" s="29">
        <v>56.159999999999982</v>
      </c>
      <c r="E3318" s="29">
        <v>1</v>
      </c>
      <c r="F3318" s="29">
        <v>56.159999999999982</v>
      </c>
      <c r="G3318" s="29">
        <v>1</v>
      </c>
    </row>
    <row r="3319" spans="1:7" x14ac:dyDescent="0.3">
      <c r="A3319" s="18" t="s">
        <v>4427</v>
      </c>
      <c r="B3319" s="29"/>
      <c r="C3319" s="29"/>
      <c r="D3319" s="29">
        <v>56.159999999999982</v>
      </c>
      <c r="E3319" s="29">
        <v>1</v>
      </c>
      <c r="F3319" s="29">
        <v>56.159999999999982</v>
      </c>
      <c r="G3319" s="29">
        <v>1</v>
      </c>
    </row>
    <row r="3320" spans="1:7" x14ac:dyDescent="0.3">
      <c r="A3320" s="18" t="s">
        <v>5780</v>
      </c>
      <c r="B3320" s="29"/>
      <c r="C3320" s="29"/>
      <c r="D3320" s="29">
        <v>56.159999999999982</v>
      </c>
      <c r="E3320" s="29">
        <v>1</v>
      </c>
      <c r="F3320" s="29">
        <v>56.159999999999982</v>
      </c>
      <c r="G3320" s="29">
        <v>1</v>
      </c>
    </row>
    <row r="3321" spans="1:7" x14ac:dyDescent="0.3">
      <c r="A3321" s="18" t="s">
        <v>4926</v>
      </c>
      <c r="B3321" s="29"/>
      <c r="C3321" s="29"/>
      <c r="D3321" s="29">
        <v>56.159999999999982</v>
      </c>
      <c r="E3321" s="29">
        <v>1</v>
      </c>
      <c r="F3321" s="29">
        <v>56.159999999999982</v>
      </c>
      <c r="G3321" s="29">
        <v>1</v>
      </c>
    </row>
    <row r="3322" spans="1:7" x14ac:dyDescent="0.3">
      <c r="A3322" s="18" t="s">
        <v>5778</v>
      </c>
      <c r="B3322" s="29"/>
      <c r="C3322" s="29"/>
      <c r="D3322" s="29">
        <v>56.159999999999982</v>
      </c>
      <c r="E3322" s="29">
        <v>1</v>
      </c>
      <c r="F3322" s="29">
        <v>56.159999999999982</v>
      </c>
      <c r="G3322" s="29">
        <v>1</v>
      </c>
    </row>
    <row r="3323" spans="1:7" x14ac:dyDescent="0.3">
      <c r="A3323" s="18" t="s">
        <v>827</v>
      </c>
      <c r="B3323" s="29">
        <v>48.959999999999994</v>
      </c>
      <c r="C3323" s="29">
        <v>1</v>
      </c>
      <c r="D3323" s="29"/>
      <c r="E3323" s="29"/>
      <c r="F3323" s="29">
        <v>48.959999999999994</v>
      </c>
      <c r="G3323" s="29">
        <v>1</v>
      </c>
    </row>
    <row r="3324" spans="1:7" x14ac:dyDescent="0.3">
      <c r="A3324" s="18" t="s">
        <v>6723</v>
      </c>
      <c r="B3324" s="29">
        <v>48.959999999999994</v>
      </c>
      <c r="C3324" s="29">
        <v>1</v>
      </c>
      <c r="D3324" s="29"/>
      <c r="E3324" s="29"/>
      <c r="F3324" s="29">
        <v>48.959999999999994</v>
      </c>
      <c r="G3324" s="29">
        <v>1</v>
      </c>
    </row>
    <row r="3325" spans="1:7" x14ac:dyDescent="0.3">
      <c r="A3325" s="18" t="s">
        <v>6921</v>
      </c>
      <c r="B3325" s="29">
        <v>48.959999999999994</v>
      </c>
      <c r="C3325" s="29">
        <v>1</v>
      </c>
      <c r="D3325" s="29"/>
      <c r="E3325" s="29"/>
      <c r="F3325" s="29">
        <v>48.959999999999994</v>
      </c>
      <c r="G3325" s="29">
        <v>1</v>
      </c>
    </row>
    <row r="3326" spans="1:7" x14ac:dyDescent="0.3">
      <c r="A3326" s="18" t="s">
        <v>6851</v>
      </c>
      <c r="B3326" s="29">
        <v>48.959999999999994</v>
      </c>
      <c r="C3326" s="29">
        <v>1</v>
      </c>
      <c r="D3326" s="29"/>
      <c r="E3326" s="29"/>
      <c r="F3326" s="29">
        <v>48.959999999999994</v>
      </c>
      <c r="G3326" s="29">
        <v>1</v>
      </c>
    </row>
    <row r="3327" spans="1:7" x14ac:dyDescent="0.3">
      <c r="A3327" s="18" t="s">
        <v>933</v>
      </c>
      <c r="B3327" s="29">
        <v>48.959999999999994</v>
      </c>
      <c r="C3327" s="29">
        <v>1</v>
      </c>
      <c r="D3327" s="29"/>
      <c r="E3327" s="29"/>
      <c r="F3327" s="29">
        <v>48.959999999999994</v>
      </c>
      <c r="G3327" s="29">
        <v>1</v>
      </c>
    </row>
    <row r="3328" spans="1:7" x14ac:dyDescent="0.3">
      <c r="A3328" s="18" t="s">
        <v>321</v>
      </c>
      <c r="B3328" s="29"/>
      <c r="C3328" s="29"/>
      <c r="D3328" s="29">
        <v>48.959999999999994</v>
      </c>
      <c r="E3328" s="29">
        <v>1</v>
      </c>
      <c r="F3328" s="29">
        <v>48.959999999999994</v>
      </c>
      <c r="G3328" s="29">
        <v>1</v>
      </c>
    </row>
    <row r="3329" spans="1:7" x14ac:dyDescent="0.3">
      <c r="A3329" s="18" t="s">
        <v>434</v>
      </c>
      <c r="B3329" s="29"/>
      <c r="C3329" s="29"/>
      <c r="D3329" s="29">
        <v>48.959999999999994</v>
      </c>
      <c r="E3329" s="29">
        <v>1</v>
      </c>
      <c r="F3329" s="29">
        <v>48.959999999999994</v>
      </c>
      <c r="G3329" s="29">
        <v>1</v>
      </c>
    </row>
    <row r="3330" spans="1:7" x14ac:dyDescent="0.3">
      <c r="A3330" s="18" t="s">
        <v>6646</v>
      </c>
      <c r="B3330" s="29">
        <v>48.959999999999994</v>
      </c>
      <c r="C3330" s="29">
        <v>1</v>
      </c>
      <c r="D3330" s="29"/>
      <c r="E3330" s="29"/>
      <c r="F3330" s="29">
        <v>48.959999999999994</v>
      </c>
      <c r="G3330" s="29">
        <v>1</v>
      </c>
    </row>
    <row r="3331" spans="1:7" x14ac:dyDescent="0.3">
      <c r="A3331" s="18" t="s">
        <v>1248</v>
      </c>
      <c r="B3331" s="29">
        <v>48.959999999999994</v>
      </c>
      <c r="C3331" s="29">
        <v>1</v>
      </c>
      <c r="D3331" s="29"/>
      <c r="E3331" s="29"/>
      <c r="F3331" s="29">
        <v>48.959999999999994</v>
      </c>
      <c r="G3331" s="29">
        <v>1</v>
      </c>
    </row>
    <row r="3332" spans="1:7" x14ac:dyDescent="0.3">
      <c r="A3332" s="18" t="s">
        <v>6663</v>
      </c>
      <c r="B3332" s="29">
        <v>48.959999999999994</v>
      </c>
      <c r="C3332" s="29">
        <v>1</v>
      </c>
      <c r="D3332" s="29"/>
      <c r="E3332" s="29"/>
      <c r="F3332" s="29">
        <v>48.959999999999994</v>
      </c>
      <c r="G3332" s="29">
        <v>1</v>
      </c>
    </row>
    <row r="3333" spans="1:7" x14ac:dyDescent="0.3">
      <c r="A3333" s="18" t="s">
        <v>472</v>
      </c>
      <c r="B3333" s="29">
        <v>48.959999999999994</v>
      </c>
      <c r="C3333" s="29">
        <v>1</v>
      </c>
      <c r="D3333" s="29"/>
      <c r="E3333" s="29"/>
      <c r="F3333" s="29">
        <v>48.959999999999994</v>
      </c>
      <c r="G3333" s="29">
        <v>1</v>
      </c>
    </row>
    <row r="3334" spans="1:7" x14ac:dyDescent="0.3">
      <c r="A3334" s="18" t="s">
        <v>983</v>
      </c>
      <c r="B3334" s="29">
        <v>48.959999999999994</v>
      </c>
      <c r="C3334" s="29">
        <v>1</v>
      </c>
      <c r="D3334" s="29"/>
      <c r="E3334" s="29"/>
      <c r="F3334" s="29">
        <v>48.959999999999994</v>
      </c>
      <c r="G3334" s="29">
        <v>1</v>
      </c>
    </row>
    <row r="3335" spans="1:7" x14ac:dyDescent="0.3">
      <c r="A3335" s="18" t="s">
        <v>1232</v>
      </c>
      <c r="B3335" s="29">
        <v>48.959999999999994</v>
      </c>
      <c r="C3335" s="29">
        <v>1</v>
      </c>
      <c r="D3335" s="29"/>
      <c r="E3335" s="29"/>
      <c r="F3335" s="29">
        <v>48.959999999999994</v>
      </c>
      <c r="G3335" s="29">
        <v>1</v>
      </c>
    </row>
    <row r="3336" spans="1:7" x14ac:dyDescent="0.3">
      <c r="A3336" s="18" t="s">
        <v>527</v>
      </c>
      <c r="B3336" s="29">
        <v>48.959999999999994</v>
      </c>
      <c r="C3336" s="29">
        <v>1</v>
      </c>
      <c r="D3336" s="29"/>
      <c r="E3336" s="29"/>
      <c r="F3336" s="29">
        <v>48.959999999999994</v>
      </c>
      <c r="G3336" s="29">
        <v>1</v>
      </c>
    </row>
    <row r="3337" spans="1:7" x14ac:dyDescent="0.3">
      <c r="A3337" s="18" t="s">
        <v>6589</v>
      </c>
      <c r="B3337" s="29">
        <v>48.959999999999994</v>
      </c>
      <c r="C3337" s="29">
        <v>1</v>
      </c>
      <c r="D3337" s="29"/>
      <c r="E3337" s="29"/>
      <c r="F3337" s="29">
        <v>48.959999999999994</v>
      </c>
      <c r="G3337" s="29">
        <v>1</v>
      </c>
    </row>
    <row r="3338" spans="1:7" x14ac:dyDescent="0.3">
      <c r="A3338" s="18" t="s">
        <v>6587</v>
      </c>
      <c r="B3338" s="29">
        <v>48.959999999999994</v>
      </c>
      <c r="C3338" s="29">
        <v>1</v>
      </c>
      <c r="D3338" s="29"/>
      <c r="E3338" s="29"/>
      <c r="F3338" s="29">
        <v>48.959999999999994</v>
      </c>
      <c r="G3338" s="29">
        <v>1</v>
      </c>
    </row>
    <row r="3339" spans="1:7" x14ac:dyDescent="0.3">
      <c r="A3339" s="18" t="s">
        <v>6547</v>
      </c>
      <c r="B3339" s="29">
        <v>48.959999999999994</v>
      </c>
      <c r="C3339" s="29">
        <v>1</v>
      </c>
      <c r="D3339" s="29"/>
      <c r="E3339" s="29"/>
      <c r="F3339" s="29">
        <v>48.959999999999994</v>
      </c>
      <c r="G3339" s="29">
        <v>1</v>
      </c>
    </row>
    <row r="3340" spans="1:7" x14ac:dyDescent="0.3">
      <c r="A3340" s="18" t="s">
        <v>6567</v>
      </c>
      <c r="B3340" s="29">
        <v>48.959999999999994</v>
      </c>
      <c r="C3340" s="29">
        <v>1</v>
      </c>
      <c r="D3340" s="29"/>
      <c r="E3340" s="29"/>
      <c r="F3340" s="29">
        <v>48.959999999999994</v>
      </c>
      <c r="G3340" s="29">
        <v>1</v>
      </c>
    </row>
    <row r="3341" spans="1:7" x14ac:dyDescent="0.3">
      <c r="A3341" s="18" t="s">
        <v>124</v>
      </c>
      <c r="B3341" s="29"/>
      <c r="C3341" s="29"/>
      <c r="D3341" s="29">
        <v>48.959999999999994</v>
      </c>
      <c r="E3341" s="29">
        <v>1</v>
      </c>
      <c r="F3341" s="29">
        <v>48.959999999999994</v>
      </c>
      <c r="G3341" s="29">
        <v>1</v>
      </c>
    </row>
    <row r="3342" spans="1:7" x14ac:dyDescent="0.3">
      <c r="A3342" s="18" t="s">
        <v>6973</v>
      </c>
      <c r="B3342" s="29">
        <v>221431.99999999988</v>
      </c>
      <c r="C3342" s="29">
        <v>1019</v>
      </c>
      <c r="D3342" s="29">
        <v>685784.2000000024</v>
      </c>
      <c r="E3342" s="29">
        <v>2659</v>
      </c>
      <c r="F3342" s="29">
        <v>907216.2000000038</v>
      </c>
      <c r="G3342" s="29">
        <v>3678</v>
      </c>
    </row>
    <row r="3347" spans="1:122" x14ac:dyDescent="0.3">
      <c r="A3347" s="22" t="s">
        <v>7016</v>
      </c>
    </row>
    <row r="3349" spans="1:122" x14ac:dyDescent="0.3">
      <c r="A3349" s="6" t="s">
        <v>7017</v>
      </c>
    </row>
    <row r="3350" spans="1:122" x14ac:dyDescent="0.3">
      <c r="A3350" s="6" t="s">
        <v>6976</v>
      </c>
      <c r="B3350" s="6" t="s">
        <v>7003</v>
      </c>
    </row>
    <row r="3351" spans="1:122" x14ac:dyDescent="0.3">
      <c r="A3351" s="6" t="s">
        <v>6972</v>
      </c>
      <c r="B3351" s="13">
        <v>0</v>
      </c>
      <c r="C3351" s="13">
        <v>21.600000000000009</v>
      </c>
      <c r="D3351" s="13">
        <v>25.200000000000017</v>
      </c>
      <c r="E3351" s="13">
        <v>25.800000000000011</v>
      </c>
      <c r="F3351" s="13">
        <v>27</v>
      </c>
      <c r="G3351" s="13">
        <v>28.050000000000011</v>
      </c>
      <c r="H3351" s="13">
        <v>28.799999999999997</v>
      </c>
      <c r="I3351" s="13">
        <v>28.800000000000011</v>
      </c>
      <c r="J3351" s="13">
        <v>30.75</v>
      </c>
      <c r="K3351" s="13">
        <v>31.5</v>
      </c>
      <c r="L3351" s="13">
        <v>33</v>
      </c>
      <c r="M3351" s="13">
        <v>33.599999999999994</v>
      </c>
      <c r="N3351" s="13">
        <v>34.200000000000017</v>
      </c>
      <c r="O3351" s="13">
        <v>34.400000000000006</v>
      </c>
      <c r="P3351" s="13">
        <v>36</v>
      </c>
      <c r="Q3351" s="13">
        <v>37.400000000000006</v>
      </c>
      <c r="R3351" s="13">
        <v>38.25</v>
      </c>
      <c r="S3351" s="13">
        <v>38.399999999999977</v>
      </c>
      <c r="T3351" s="13">
        <v>38.700000000000017</v>
      </c>
      <c r="U3351" s="13">
        <v>39.150000000000006</v>
      </c>
      <c r="V3351" s="13">
        <v>40.050000000000011</v>
      </c>
      <c r="W3351" s="13">
        <v>41</v>
      </c>
      <c r="X3351" s="13">
        <v>41.700000000000017</v>
      </c>
      <c r="Y3351" s="13">
        <v>42</v>
      </c>
      <c r="Z3351" s="13">
        <v>42.450000000000017</v>
      </c>
      <c r="AA3351" s="13">
        <v>42.599999999999994</v>
      </c>
      <c r="AB3351" s="13">
        <v>43.950000000000017</v>
      </c>
      <c r="AC3351" s="13">
        <v>44</v>
      </c>
      <c r="AD3351" s="13">
        <v>44.25</v>
      </c>
      <c r="AE3351" s="13">
        <v>45.599999999999994</v>
      </c>
      <c r="AF3351" s="13">
        <v>46.800000000000011</v>
      </c>
      <c r="AG3351" s="13">
        <v>46.949999999999989</v>
      </c>
      <c r="AH3351" s="13">
        <v>47.550000000000011</v>
      </c>
      <c r="AI3351" s="13">
        <v>48</v>
      </c>
      <c r="AJ3351" s="13">
        <v>49.050000000000011</v>
      </c>
      <c r="AK3351" s="13">
        <v>49.800000000000011</v>
      </c>
      <c r="AL3351" s="13">
        <v>50.400000000000034</v>
      </c>
      <c r="AM3351" s="13">
        <v>51</v>
      </c>
      <c r="AN3351" s="13">
        <v>51.599999999999994</v>
      </c>
      <c r="AO3351" s="13">
        <v>51.75</v>
      </c>
      <c r="AP3351" s="13">
        <v>52.199999999999989</v>
      </c>
      <c r="AQ3351" s="13">
        <v>53.399999999999977</v>
      </c>
      <c r="AR3351" s="13">
        <v>55.050000000000011</v>
      </c>
      <c r="AS3351" s="13">
        <v>55.599999999999994</v>
      </c>
      <c r="AT3351" s="13">
        <v>56.599999999999994</v>
      </c>
      <c r="AU3351" s="13">
        <v>56.799999999999983</v>
      </c>
      <c r="AV3351" s="13">
        <v>57.449999999999989</v>
      </c>
      <c r="AW3351" s="13">
        <v>58.050000000000011</v>
      </c>
      <c r="AX3351" s="13">
        <v>58.599999999999994</v>
      </c>
      <c r="AY3351" s="13">
        <v>62.399999999999977</v>
      </c>
      <c r="AZ3351" s="13">
        <v>62.599999999999994</v>
      </c>
      <c r="BA3351" s="13">
        <v>63.399999999999977</v>
      </c>
      <c r="BB3351" s="13">
        <v>65.399999999999977</v>
      </c>
      <c r="BC3351" s="13">
        <v>65.400000000000034</v>
      </c>
      <c r="BD3351" s="13">
        <v>66</v>
      </c>
      <c r="BE3351" s="13">
        <v>66.399999999999977</v>
      </c>
      <c r="BF3351" s="13">
        <v>67.050000000000011</v>
      </c>
      <c r="BG3351" s="13">
        <v>67.199999999999989</v>
      </c>
      <c r="BH3351" s="13">
        <v>68.550000000000011</v>
      </c>
      <c r="BI3351" s="13">
        <v>69</v>
      </c>
      <c r="BJ3351" s="13">
        <v>71.100000000000023</v>
      </c>
      <c r="BK3351" s="13">
        <v>71.699999999999989</v>
      </c>
      <c r="BL3351" s="13">
        <v>73.199999999999989</v>
      </c>
      <c r="BM3351" s="13">
        <v>73.399999999999977</v>
      </c>
      <c r="BN3351" s="13">
        <v>73.800000000000011</v>
      </c>
      <c r="BO3351" s="13">
        <v>75.900000000000034</v>
      </c>
      <c r="BP3351" s="13">
        <v>76.050000000000011</v>
      </c>
      <c r="BQ3351" s="13">
        <v>76.5</v>
      </c>
      <c r="BR3351" s="13">
        <v>76.599999999999966</v>
      </c>
      <c r="BS3351" s="13">
        <v>78.449999999999989</v>
      </c>
      <c r="BT3351" s="13">
        <v>78.900000000000034</v>
      </c>
      <c r="BU3351" s="13">
        <v>80.699999999999989</v>
      </c>
      <c r="BV3351" s="13">
        <v>80.850000000000023</v>
      </c>
      <c r="BW3351" s="13">
        <v>81</v>
      </c>
      <c r="BX3351" s="13">
        <v>82.650000000000034</v>
      </c>
      <c r="BY3351" s="13">
        <v>83.100000000000023</v>
      </c>
      <c r="BZ3351" s="13">
        <v>86.850000000000023</v>
      </c>
      <c r="CA3351" s="13">
        <v>87.199999999999989</v>
      </c>
      <c r="CB3351" s="13">
        <v>87.75</v>
      </c>
      <c r="CC3351" s="13">
        <v>88</v>
      </c>
      <c r="CD3351" s="13">
        <v>88.800000000000011</v>
      </c>
      <c r="CE3351" s="13">
        <v>89.399999999999977</v>
      </c>
      <c r="CF3351" s="13">
        <v>94.799999999999955</v>
      </c>
      <c r="CG3351" s="13">
        <v>95.399999999999977</v>
      </c>
      <c r="CH3351" s="13">
        <v>95.599999999999966</v>
      </c>
      <c r="CI3351" s="13">
        <v>96.899999999999977</v>
      </c>
      <c r="CJ3351" s="13">
        <v>97.199999999999989</v>
      </c>
      <c r="CK3351" s="13">
        <v>97.599999999999966</v>
      </c>
      <c r="CL3351" s="13">
        <v>98.399999999999977</v>
      </c>
      <c r="CM3351" s="13">
        <v>101.19999999999999</v>
      </c>
      <c r="CN3351" s="13">
        <v>101.39999999999998</v>
      </c>
      <c r="CO3351" s="13">
        <v>102</v>
      </c>
      <c r="CP3351" s="13">
        <v>104.59999999999997</v>
      </c>
      <c r="CQ3351" s="13">
        <v>105.19999999999999</v>
      </c>
      <c r="CR3351" s="13">
        <v>107.59999999999997</v>
      </c>
      <c r="CS3351" s="13">
        <v>108</v>
      </c>
      <c r="CT3351" s="13">
        <v>110.19999999999999</v>
      </c>
      <c r="CU3351" s="13">
        <v>115.79999999999995</v>
      </c>
      <c r="CV3351" s="13">
        <v>118.39999999999998</v>
      </c>
      <c r="CW3351" s="13">
        <v>120.75</v>
      </c>
      <c r="CX3351" s="13">
        <v>127.19999999999999</v>
      </c>
      <c r="CY3351" s="13">
        <v>129.19999999999993</v>
      </c>
      <c r="CZ3351" s="13">
        <v>133.35000000000002</v>
      </c>
      <c r="DA3351" s="13">
        <v>142.20000000000005</v>
      </c>
      <c r="DB3351" s="13">
        <v>142.64999999999998</v>
      </c>
      <c r="DC3351" s="13">
        <v>148.80000000000007</v>
      </c>
      <c r="DD3351" s="13">
        <v>161</v>
      </c>
      <c r="DE3351" s="13">
        <v>162.89999999999998</v>
      </c>
      <c r="DF3351" s="13">
        <v>165.14999999999998</v>
      </c>
      <c r="DG3351" s="13">
        <v>177.79999999999995</v>
      </c>
      <c r="DH3351" s="13">
        <v>189.59999999999991</v>
      </c>
      <c r="DI3351" s="13">
        <v>190.19999999999993</v>
      </c>
      <c r="DJ3351" s="13">
        <v>198</v>
      </c>
      <c r="DK3351" s="13">
        <v>198.39999999999998</v>
      </c>
      <c r="DL3351" s="13">
        <v>217.19999999999993</v>
      </c>
      <c r="DM3351" s="13">
        <v>220.19999999999993</v>
      </c>
      <c r="DN3351" s="13">
        <v>223.65000000000009</v>
      </c>
      <c r="DO3351" s="13">
        <v>236.40000000000009</v>
      </c>
      <c r="DP3351" s="13">
        <v>298.20000000000005</v>
      </c>
      <c r="DQ3351" s="13">
        <v>315.19999999999982</v>
      </c>
      <c r="DR3351" s="13" t="s">
        <v>6973</v>
      </c>
    </row>
    <row r="3352" spans="1:122" x14ac:dyDescent="0.3">
      <c r="A3352" s="18" t="s">
        <v>6974</v>
      </c>
      <c r="B3352" s="29">
        <v>137160.44000000018</v>
      </c>
      <c r="C3352" s="29"/>
      <c r="D3352" s="29"/>
      <c r="E3352" s="29"/>
      <c r="F3352" s="29"/>
      <c r="G3352" s="29"/>
      <c r="H3352" s="29">
        <v>1126.0800000000002</v>
      </c>
      <c r="I3352" s="29"/>
      <c r="J3352" s="29"/>
      <c r="K3352" s="29"/>
      <c r="L3352" s="29"/>
      <c r="M3352" s="29">
        <v>4252.079999999999</v>
      </c>
      <c r="N3352" s="29"/>
      <c r="O3352" s="29">
        <v>1444.8</v>
      </c>
      <c r="P3352" s="29">
        <v>331.2</v>
      </c>
      <c r="Q3352" s="29">
        <v>269.27999999999997</v>
      </c>
      <c r="R3352" s="29"/>
      <c r="S3352" s="29">
        <v>2023.6799999999996</v>
      </c>
      <c r="T3352" s="29"/>
      <c r="U3352" s="29"/>
      <c r="V3352" s="29"/>
      <c r="W3352" s="29">
        <v>1779.3999999999996</v>
      </c>
      <c r="X3352" s="29"/>
      <c r="Y3352" s="29">
        <v>4036.1999999999975</v>
      </c>
      <c r="Z3352" s="29"/>
      <c r="AA3352" s="29"/>
      <c r="AB3352" s="29"/>
      <c r="AC3352" s="29">
        <v>3137.2000000000012</v>
      </c>
      <c r="AD3352" s="29"/>
      <c r="AE3352" s="29">
        <v>513</v>
      </c>
      <c r="AF3352" s="29"/>
      <c r="AG3352" s="29"/>
      <c r="AH3352" s="29"/>
      <c r="AI3352" s="29">
        <v>2678.4000000000005</v>
      </c>
      <c r="AJ3352" s="29"/>
      <c r="AK3352" s="29"/>
      <c r="AL3352" s="29"/>
      <c r="AM3352" s="29">
        <v>2430.15</v>
      </c>
      <c r="AN3352" s="29">
        <v>2280.7200000000003</v>
      </c>
      <c r="AO3352" s="29"/>
      <c r="AP3352" s="29">
        <v>652.5</v>
      </c>
      <c r="AQ3352" s="29">
        <v>491.28000000000009</v>
      </c>
      <c r="AR3352" s="29"/>
      <c r="AS3352" s="29">
        <v>286.34000000000003</v>
      </c>
      <c r="AT3352" s="29">
        <v>865.98000000000013</v>
      </c>
      <c r="AU3352" s="29">
        <v>150.52000000000001</v>
      </c>
      <c r="AV3352" s="29"/>
      <c r="AW3352" s="29"/>
      <c r="AX3352" s="29">
        <v>143.57</v>
      </c>
      <c r="AY3352" s="29">
        <v>748.80000000000007</v>
      </c>
      <c r="AZ3352" s="29">
        <v>2504</v>
      </c>
      <c r="BA3352" s="29">
        <v>310.66000000000008</v>
      </c>
      <c r="BB3352" s="29">
        <v>2835.09</v>
      </c>
      <c r="BC3352" s="29"/>
      <c r="BD3352" s="29"/>
      <c r="BE3352" s="29">
        <v>332.00000000000006</v>
      </c>
      <c r="BF3352" s="29"/>
      <c r="BG3352" s="29">
        <v>739.20000000000016</v>
      </c>
      <c r="BH3352" s="29"/>
      <c r="BI3352" s="29">
        <v>4733.4000000000024</v>
      </c>
      <c r="BJ3352" s="29"/>
      <c r="BK3352" s="29"/>
      <c r="BL3352" s="29"/>
      <c r="BM3352" s="29">
        <v>367.00000000000006</v>
      </c>
      <c r="BN3352" s="29"/>
      <c r="BO3352" s="29"/>
      <c r="BP3352" s="29"/>
      <c r="BQ3352" s="29"/>
      <c r="BR3352" s="29">
        <v>6985.9200000000046</v>
      </c>
      <c r="BS3352" s="29"/>
      <c r="BT3352" s="29"/>
      <c r="BU3352" s="29"/>
      <c r="BV3352" s="29"/>
      <c r="BW3352" s="29"/>
      <c r="BX3352" s="29"/>
      <c r="BY3352" s="29"/>
      <c r="BZ3352" s="29"/>
      <c r="CA3352" s="29">
        <v>226.72</v>
      </c>
      <c r="CB3352" s="29"/>
      <c r="CC3352" s="29">
        <v>1078</v>
      </c>
      <c r="CD3352" s="29"/>
      <c r="CE3352" s="29">
        <v>8850.5999999999931</v>
      </c>
      <c r="CF3352" s="29">
        <v>611.46000000000015</v>
      </c>
      <c r="CG3352" s="29"/>
      <c r="CH3352" s="29">
        <v>1051.6000000000001</v>
      </c>
      <c r="CI3352" s="29"/>
      <c r="CJ3352" s="29">
        <v>106.92000000000002</v>
      </c>
      <c r="CK3352" s="29">
        <v>1171.2000000000003</v>
      </c>
      <c r="CL3352" s="29">
        <v>1279.2</v>
      </c>
      <c r="CM3352" s="29"/>
      <c r="CN3352" s="29">
        <v>806.13000000000011</v>
      </c>
      <c r="CO3352" s="29">
        <v>979.19999999999993</v>
      </c>
      <c r="CP3352" s="29">
        <v>784.5</v>
      </c>
      <c r="CQ3352" s="29">
        <v>210.4</v>
      </c>
      <c r="CR3352" s="29">
        <v>2076.6799999999998</v>
      </c>
      <c r="CS3352" s="29">
        <v>793.80000000000007</v>
      </c>
      <c r="CT3352" s="29">
        <v>176.32</v>
      </c>
      <c r="CU3352" s="29">
        <v>1181.1600000000003</v>
      </c>
      <c r="CV3352" s="29">
        <v>1231.3600000000001</v>
      </c>
      <c r="CW3352" s="29"/>
      <c r="CX3352" s="29">
        <v>1462.8</v>
      </c>
      <c r="CY3352" s="29">
        <v>167.96000000000004</v>
      </c>
      <c r="CZ3352" s="29"/>
      <c r="DA3352" s="29"/>
      <c r="DB3352" s="29"/>
      <c r="DC3352" s="29"/>
      <c r="DD3352" s="29"/>
      <c r="DE3352" s="29"/>
      <c r="DF3352" s="29"/>
      <c r="DG3352" s="29">
        <v>977.90000000000009</v>
      </c>
      <c r="DH3352" s="29">
        <v>455.04000000000008</v>
      </c>
      <c r="DI3352" s="29"/>
      <c r="DJ3352" s="29">
        <v>1425.6</v>
      </c>
      <c r="DK3352" s="29">
        <v>1001.92</v>
      </c>
      <c r="DL3352" s="29">
        <v>1151.1600000000001</v>
      </c>
      <c r="DM3352" s="29">
        <v>968.88000000000011</v>
      </c>
      <c r="DN3352" s="29"/>
      <c r="DO3352" s="29"/>
      <c r="DP3352" s="29">
        <v>4115.1599999999989</v>
      </c>
      <c r="DQ3352" s="29">
        <v>1481.4400000000003</v>
      </c>
      <c r="DR3352" s="29">
        <v>221432.0000000002</v>
      </c>
    </row>
    <row r="3353" spans="1:122" x14ac:dyDescent="0.3">
      <c r="A3353" s="18" t="s">
        <v>6975</v>
      </c>
      <c r="B3353" s="29">
        <v>497283.91000000027</v>
      </c>
      <c r="C3353" s="29">
        <v>1516.3200000000002</v>
      </c>
      <c r="D3353" s="29">
        <v>4294.0799999999963</v>
      </c>
      <c r="E3353" s="29">
        <v>1455.1199999999997</v>
      </c>
      <c r="F3353" s="29">
        <v>550.79999999999995</v>
      </c>
      <c r="G3353" s="29">
        <v>693.77</v>
      </c>
      <c r="H3353" s="29">
        <v>195.83999999999997</v>
      </c>
      <c r="I3353" s="29">
        <v>3087.3599999999979</v>
      </c>
      <c r="J3353" s="29">
        <v>2197.5999999999995</v>
      </c>
      <c r="K3353" s="29">
        <v>3658.1999999999985</v>
      </c>
      <c r="L3353" s="29">
        <v>4569.4000000000005</v>
      </c>
      <c r="M3353" s="29">
        <v>890.4</v>
      </c>
      <c r="N3353" s="29">
        <v>569.99999999999989</v>
      </c>
      <c r="O3353" s="29">
        <v>144.47999999999999</v>
      </c>
      <c r="P3353" s="29">
        <v>4180.800000000002</v>
      </c>
      <c r="Q3353" s="29"/>
      <c r="R3353" s="29">
        <v>4212.5999999999976</v>
      </c>
      <c r="S3353" s="29">
        <v>952.31999999999994</v>
      </c>
      <c r="T3353" s="29">
        <v>4117.6799999999994</v>
      </c>
      <c r="U3353" s="29">
        <v>430.65000000000003</v>
      </c>
      <c r="V3353" s="29">
        <v>680.84999999999991</v>
      </c>
      <c r="W3353" s="29">
        <v>762.6</v>
      </c>
      <c r="X3353" s="29">
        <v>922.95999999999981</v>
      </c>
      <c r="Y3353" s="29">
        <v>520.79999999999995</v>
      </c>
      <c r="Z3353" s="29">
        <v>950.88</v>
      </c>
      <c r="AA3353" s="29">
        <v>1317.76</v>
      </c>
      <c r="AB3353" s="29">
        <v>791.09999999999991</v>
      </c>
      <c r="AC3353" s="29">
        <v>409.20000000000005</v>
      </c>
      <c r="AD3353" s="29">
        <v>306.79999999999995</v>
      </c>
      <c r="AE3353" s="29"/>
      <c r="AF3353" s="29">
        <v>1840.7999999999995</v>
      </c>
      <c r="AG3353" s="29">
        <v>3270.8500000000013</v>
      </c>
      <c r="AH3353" s="29">
        <v>1198.2600000000002</v>
      </c>
      <c r="AI3353" s="29">
        <v>892.8</v>
      </c>
      <c r="AJ3353" s="29">
        <v>3479.2799999999988</v>
      </c>
      <c r="AK3353" s="29">
        <v>365.2</v>
      </c>
      <c r="AL3353" s="29">
        <v>987.83999999999992</v>
      </c>
      <c r="AM3353" s="29">
        <v>364.65</v>
      </c>
      <c r="AN3353" s="29">
        <v>536.64</v>
      </c>
      <c r="AO3353" s="29">
        <v>7452.0000000000045</v>
      </c>
      <c r="AP3353" s="29"/>
      <c r="AQ3353" s="29">
        <v>245.64000000000004</v>
      </c>
      <c r="AR3353" s="29">
        <v>403.7</v>
      </c>
      <c r="AS3353" s="29"/>
      <c r="AT3353" s="29"/>
      <c r="AU3353" s="29"/>
      <c r="AV3353" s="29">
        <v>11773.419999999991</v>
      </c>
      <c r="AW3353" s="29">
        <v>228.32999999999998</v>
      </c>
      <c r="AX3353" s="29">
        <v>143.57</v>
      </c>
      <c r="AY3353" s="29">
        <v>149.76000000000002</v>
      </c>
      <c r="AZ3353" s="29">
        <v>782.5</v>
      </c>
      <c r="BA3353" s="29">
        <v>155.33000000000004</v>
      </c>
      <c r="BB3353" s="29">
        <v>1167.3900000000001</v>
      </c>
      <c r="BC3353" s="29">
        <v>1499.8399999999997</v>
      </c>
      <c r="BD3353" s="29">
        <v>712.8</v>
      </c>
      <c r="BE3353" s="29">
        <v>166.00000000000003</v>
      </c>
      <c r="BF3353" s="29">
        <v>12069</v>
      </c>
      <c r="BG3353" s="29">
        <v>295.68000000000006</v>
      </c>
      <c r="BH3353" s="29">
        <v>795.17999999999984</v>
      </c>
      <c r="BI3353" s="29">
        <v>1859.5499999999997</v>
      </c>
      <c r="BJ3353" s="29">
        <v>227.51999999999998</v>
      </c>
      <c r="BK3353" s="29">
        <v>1720.8</v>
      </c>
      <c r="BL3353" s="29">
        <v>2069.1199999999994</v>
      </c>
      <c r="BM3353" s="29"/>
      <c r="BN3353" s="29">
        <v>2568.2399999999998</v>
      </c>
      <c r="BO3353" s="29">
        <v>2833.6000000000008</v>
      </c>
      <c r="BP3353" s="29">
        <v>882.17999999999984</v>
      </c>
      <c r="BQ3353" s="29">
        <v>1351.4999999999998</v>
      </c>
      <c r="BR3353" s="29">
        <v>1103.0400000000002</v>
      </c>
      <c r="BS3353" s="29">
        <v>4027.1000000000008</v>
      </c>
      <c r="BT3353" s="29">
        <v>236.69999999999996</v>
      </c>
      <c r="BU3353" s="29">
        <v>5482.22</v>
      </c>
      <c r="BV3353" s="29">
        <v>2112.8799999999997</v>
      </c>
      <c r="BW3353" s="29">
        <v>2624.3999999999996</v>
      </c>
      <c r="BX3353" s="29">
        <v>203.86999999999995</v>
      </c>
      <c r="BY3353" s="29">
        <v>238.22</v>
      </c>
      <c r="BZ3353" s="29">
        <v>2593.92</v>
      </c>
      <c r="CA3353" s="29"/>
      <c r="CB3353" s="29">
        <v>146.25</v>
      </c>
      <c r="CC3353" s="29">
        <v>215.6</v>
      </c>
      <c r="CD3353" s="29">
        <v>4049.28</v>
      </c>
      <c r="CE3353" s="29">
        <v>1609.2000000000005</v>
      </c>
      <c r="CF3353" s="29"/>
      <c r="CG3353" s="29">
        <v>4216.6800000000012</v>
      </c>
      <c r="CH3353" s="29">
        <v>525.80000000000007</v>
      </c>
      <c r="CI3353" s="29">
        <v>200.26</v>
      </c>
      <c r="CJ3353" s="29"/>
      <c r="CK3353" s="29">
        <v>234.24000000000004</v>
      </c>
      <c r="CL3353" s="29">
        <v>270.60000000000002</v>
      </c>
      <c r="CM3353" s="29">
        <v>258.06000000000006</v>
      </c>
      <c r="CN3353" s="29">
        <v>268.71000000000004</v>
      </c>
      <c r="CO3353" s="29">
        <v>489.59999999999997</v>
      </c>
      <c r="CP3353" s="29"/>
      <c r="CQ3353" s="29">
        <v>420.8</v>
      </c>
      <c r="CR3353" s="29"/>
      <c r="CS3353" s="29"/>
      <c r="CT3353" s="29">
        <v>176.32</v>
      </c>
      <c r="CU3353" s="29"/>
      <c r="CV3353" s="29"/>
      <c r="CW3353" s="29">
        <v>3912.2999999999993</v>
      </c>
      <c r="CX3353" s="29">
        <v>1170.24</v>
      </c>
      <c r="CY3353" s="29"/>
      <c r="CZ3353" s="29">
        <v>2667</v>
      </c>
      <c r="DA3353" s="29">
        <v>4019.52</v>
      </c>
      <c r="DB3353" s="29">
        <v>3927.6300000000006</v>
      </c>
      <c r="DC3353" s="29">
        <v>6130.5599999999986</v>
      </c>
      <c r="DD3353" s="29">
        <v>394.45</v>
      </c>
      <c r="DE3353" s="29">
        <v>3149.4</v>
      </c>
      <c r="DF3353" s="29">
        <v>5394.8999999999987</v>
      </c>
      <c r="DG3353" s="29">
        <v>488.95000000000005</v>
      </c>
      <c r="DH3353" s="29">
        <v>1365.1200000000003</v>
      </c>
      <c r="DI3353" s="29">
        <v>1027.0800000000002</v>
      </c>
      <c r="DJ3353" s="29">
        <v>475.2</v>
      </c>
      <c r="DK3353" s="29">
        <v>486.08000000000004</v>
      </c>
      <c r="DL3353" s="29"/>
      <c r="DM3353" s="29">
        <v>484.44000000000005</v>
      </c>
      <c r="DN3353" s="29">
        <v>3802.0499999999993</v>
      </c>
      <c r="DO3353" s="29">
        <v>4917.119999999999</v>
      </c>
      <c r="DP3353" s="29">
        <v>4115.1599999999989</v>
      </c>
      <c r="DQ3353" s="29"/>
      <c r="DR3353" s="29">
        <v>685784.20000000042</v>
      </c>
    </row>
    <row r="3354" spans="1:122" x14ac:dyDescent="0.3">
      <c r="A3354" s="18" t="s">
        <v>6973</v>
      </c>
      <c r="B3354" s="29">
        <v>634444.35000000044</v>
      </c>
      <c r="C3354" s="29">
        <v>1516.3200000000002</v>
      </c>
      <c r="D3354" s="29">
        <v>4294.0799999999963</v>
      </c>
      <c r="E3354" s="29">
        <v>1455.1199999999997</v>
      </c>
      <c r="F3354" s="29">
        <v>550.79999999999995</v>
      </c>
      <c r="G3354" s="29">
        <v>693.77</v>
      </c>
      <c r="H3354" s="29">
        <v>1321.92</v>
      </c>
      <c r="I3354" s="29">
        <v>3087.3599999999979</v>
      </c>
      <c r="J3354" s="29">
        <v>2197.5999999999995</v>
      </c>
      <c r="K3354" s="29">
        <v>3658.1999999999985</v>
      </c>
      <c r="L3354" s="29">
        <v>4569.4000000000005</v>
      </c>
      <c r="M3354" s="29">
        <v>5142.4799999999987</v>
      </c>
      <c r="N3354" s="29">
        <v>569.99999999999989</v>
      </c>
      <c r="O3354" s="29">
        <v>1589.28</v>
      </c>
      <c r="P3354" s="29">
        <v>4512.0000000000018</v>
      </c>
      <c r="Q3354" s="29">
        <v>269.27999999999997</v>
      </c>
      <c r="R3354" s="29">
        <v>4212.5999999999976</v>
      </c>
      <c r="S3354" s="29">
        <v>2975.9999999999995</v>
      </c>
      <c r="T3354" s="29">
        <v>4117.6799999999994</v>
      </c>
      <c r="U3354" s="29">
        <v>430.65000000000003</v>
      </c>
      <c r="V3354" s="29">
        <v>680.84999999999991</v>
      </c>
      <c r="W3354" s="29">
        <v>2541.9999999999995</v>
      </c>
      <c r="X3354" s="29">
        <v>922.95999999999981</v>
      </c>
      <c r="Y3354" s="29">
        <v>4556.9999999999973</v>
      </c>
      <c r="Z3354" s="29">
        <v>950.88</v>
      </c>
      <c r="AA3354" s="29">
        <v>1317.76</v>
      </c>
      <c r="AB3354" s="29">
        <v>791.09999999999991</v>
      </c>
      <c r="AC3354" s="29">
        <v>3546.4000000000015</v>
      </c>
      <c r="AD3354" s="29">
        <v>306.79999999999995</v>
      </c>
      <c r="AE3354" s="29">
        <v>513</v>
      </c>
      <c r="AF3354" s="29">
        <v>1840.7999999999995</v>
      </c>
      <c r="AG3354" s="29">
        <v>3270.8500000000013</v>
      </c>
      <c r="AH3354" s="29">
        <v>1198.2600000000002</v>
      </c>
      <c r="AI3354" s="29">
        <v>3571.2000000000007</v>
      </c>
      <c r="AJ3354" s="29">
        <v>3479.2799999999988</v>
      </c>
      <c r="AK3354" s="29">
        <v>365.2</v>
      </c>
      <c r="AL3354" s="29">
        <v>987.83999999999992</v>
      </c>
      <c r="AM3354" s="29">
        <v>2794.8</v>
      </c>
      <c r="AN3354" s="29">
        <v>2817.36</v>
      </c>
      <c r="AO3354" s="29">
        <v>7452.0000000000045</v>
      </c>
      <c r="AP3354" s="29">
        <v>652.5</v>
      </c>
      <c r="AQ3354" s="29">
        <v>736.92000000000007</v>
      </c>
      <c r="AR3354" s="29">
        <v>403.7</v>
      </c>
      <c r="AS3354" s="29">
        <v>286.34000000000003</v>
      </c>
      <c r="AT3354" s="29">
        <v>865.98000000000013</v>
      </c>
      <c r="AU3354" s="29">
        <v>150.52000000000001</v>
      </c>
      <c r="AV3354" s="29">
        <v>11773.419999999991</v>
      </c>
      <c r="AW3354" s="29">
        <v>228.32999999999998</v>
      </c>
      <c r="AX3354" s="29">
        <v>287.14</v>
      </c>
      <c r="AY3354" s="29">
        <v>898.56000000000006</v>
      </c>
      <c r="AZ3354" s="29">
        <v>3286.5</v>
      </c>
      <c r="BA3354" s="29">
        <v>465.99000000000012</v>
      </c>
      <c r="BB3354" s="29">
        <v>4002.4800000000005</v>
      </c>
      <c r="BC3354" s="29">
        <v>1499.8399999999997</v>
      </c>
      <c r="BD3354" s="29">
        <v>712.8</v>
      </c>
      <c r="BE3354" s="29">
        <v>498.00000000000011</v>
      </c>
      <c r="BF3354" s="29">
        <v>12069</v>
      </c>
      <c r="BG3354" s="29">
        <v>1034.8800000000001</v>
      </c>
      <c r="BH3354" s="29">
        <v>795.17999999999984</v>
      </c>
      <c r="BI3354" s="29">
        <v>6592.9500000000025</v>
      </c>
      <c r="BJ3354" s="29">
        <v>227.51999999999998</v>
      </c>
      <c r="BK3354" s="29">
        <v>1720.8</v>
      </c>
      <c r="BL3354" s="29">
        <v>2069.1199999999994</v>
      </c>
      <c r="BM3354" s="29">
        <v>367.00000000000006</v>
      </c>
      <c r="BN3354" s="29">
        <v>2568.2399999999998</v>
      </c>
      <c r="BO3354" s="29">
        <v>2833.6000000000008</v>
      </c>
      <c r="BP3354" s="29">
        <v>882.17999999999984</v>
      </c>
      <c r="BQ3354" s="29">
        <v>1351.4999999999998</v>
      </c>
      <c r="BR3354" s="29">
        <v>8088.9600000000046</v>
      </c>
      <c r="BS3354" s="29">
        <v>4027.1000000000008</v>
      </c>
      <c r="BT3354" s="29">
        <v>236.69999999999996</v>
      </c>
      <c r="BU3354" s="29">
        <v>5482.22</v>
      </c>
      <c r="BV3354" s="29">
        <v>2112.8799999999997</v>
      </c>
      <c r="BW3354" s="29">
        <v>2624.3999999999996</v>
      </c>
      <c r="BX3354" s="29">
        <v>203.86999999999995</v>
      </c>
      <c r="BY3354" s="29">
        <v>238.22</v>
      </c>
      <c r="BZ3354" s="29">
        <v>2593.92</v>
      </c>
      <c r="CA3354" s="29">
        <v>226.72</v>
      </c>
      <c r="CB3354" s="29">
        <v>146.25</v>
      </c>
      <c r="CC3354" s="29">
        <v>1293.5999999999999</v>
      </c>
      <c r="CD3354" s="29">
        <v>4049.28</v>
      </c>
      <c r="CE3354" s="29">
        <v>10459.799999999994</v>
      </c>
      <c r="CF3354" s="29">
        <v>611.46000000000015</v>
      </c>
      <c r="CG3354" s="29">
        <v>4216.6800000000012</v>
      </c>
      <c r="CH3354" s="29">
        <v>1577.4</v>
      </c>
      <c r="CI3354" s="29">
        <v>200.26</v>
      </c>
      <c r="CJ3354" s="29">
        <v>106.92000000000002</v>
      </c>
      <c r="CK3354" s="29">
        <v>1405.4400000000003</v>
      </c>
      <c r="CL3354" s="29">
        <v>1549.8000000000002</v>
      </c>
      <c r="CM3354" s="29">
        <v>258.06000000000006</v>
      </c>
      <c r="CN3354" s="29">
        <v>1074.8400000000001</v>
      </c>
      <c r="CO3354" s="29">
        <v>1468.8</v>
      </c>
      <c r="CP3354" s="29">
        <v>784.5</v>
      </c>
      <c r="CQ3354" s="29">
        <v>631.20000000000005</v>
      </c>
      <c r="CR3354" s="29">
        <v>2076.6799999999998</v>
      </c>
      <c r="CS3354" s="29">
        <v>793.80000000000007</v>
      </c>
      <c r="CT3354" s="29">
        <v>352.64</v>
      </c>
      <c r="CU3354" s="29">
        <v>1181.1600000000003</v>
      </c>
      <c r="CV3354" s="29">
        <v>1231.3600000000001</v>
      </c>
      <c r="CW3354" s="29">
        <v>3912.2999999999993</v>
      </c>
      <c r="CX3354" s="29">
        <v>2633.04</v>
      </c>
      <c r="CY3354" s="29">
        <v>167.96000000000004</v>
      </c>
      <c r="CZ3354" s="29">
        <v>2667</v>
      </c>
      <c r="DA3354" s="29">
        <v>4019.52</v>
      </c>
      <c r="DB3354" s="29">
        <v>3927.6300000000006</v>
      </c>
      <c r="DC3354" s="29">
        <v>6130.5599999999986</v>
      </c>
      <c r="DD3354" s="29">
        <v>394.45</v>
      </c>
      <c r="DE3354" s="29">
        <v>3149.4</v>
      </c>
      <c r="DF3354" s="29">
        <v>5394.8999999999987</v>
      </c>
      <c r="DG3354" s="29">
        <v>1466.8500000000001</v>
      </c>
      <c r="DH3354" s="29">
        <v>1820.1600000000003</v>
      </c>
      <c r="DI3354" s="29">
        <v>1027.0800000000002</v>
      </c>
      <c r="DJ3354" s="29">
        <v>1900.8</v>
      </c>
      <c r="DK3354" s="29">
        <v>1488</v>
      </c>
      <c r="DL3354" s="29">
        <v>1151.1600000000001</v>
      </c>
      <c r="DM3354" s="29">
        <v>1453.3200000000002</v>
      </c>
      <c r="DN3354" s="29">
        <v>3802.0499999999993</v>
      </c>
      <c r="DO3354" s="29">
        <v>4917.119999999999</v>
      </c>
      <c r="DP3354" s="29">
        <v>8230.3199999999979</v>
      </c>
      <c r="DQ3354" s="29">
        <v>1481.4400000000003</v>
      </c>
      <c r="DR3354" s="29">
        <v>907216.20000000065</v>
      </c>
    </row>
    <row r="3355" spans="1:122" x14ac:dyDescent="0.3">
      <c r="A3355"/>
      <c r="B3355"/>
      <c r="C3355"/>
      <c r="D3355"/>
      <c r="E3355"/>
      <c r="F3355"/>
      <c r="G3355"/>
      <c r="H3355"/>
    </row>
    <row r="3356" spans="1:122" x14ac:dyDescent="0.3">
      <c r="A3356"/>
      <c r="B3356"/>
      <c r="C3356"/>
      <c r="D3356"/>
      <c r="E3356"/>
      <c r="F3356"/>
      <c r="G3356"/>
      <c r="H3356"/>
    </row>
    <row r="3357" spans="1:122" x14ac:dyDescent="0.3">
      <c r="A3357"/>
      <c r="B3357"/>
      <c r="C3357"/>
      <c r="D3357"/>
      <c r="E3357"/>
      <c r="F3357"/>
      <c r="G3357"/>
      <c r="H3357"/>
    </row>
    <row r="3358" spans="1:122" x14ac:dyDescent="0.3">
      <c r="A3358"/>
      <c r="B3358"/>
      <c r="C3358"/>
      <c r="D3358"/>
      <c r="E3358"/>
      <c r="F3358"/>
      <c r="G3358"/>
      <c r="H3358"/>
    </row>
    <row r="3359" spans="1:122" x14ac:dyDescent="0.3">
      <c r="A3359"/>
      <c r="B3359"/>
      <c r="C3359"/>
      <c r="D3359"/>
      <c r="E3359"/>
      <c r="F3359"/>
      <c r="G3359"/>
      <c r="H3359"/>
    </row>
    <row r="3360" spans="1:122" x14ac:dyDescent="0.3">
      <c r="A3360"/>
      <c r="B3360"/>
      <c r="C3360"/>
      <c r="D3360"/>
      <c r="E3360"/>
      <c r="F3360"/>
      <c r="G3360"/>
      <c r="H3360"/>
    </row>
    <row r="3361" spans="1:8" x14ac:dyDescent="0.3">
      <c r="A3361"/>
      <c r="B3361"/>
      <c r="C3361"/>
      <c r="D3361"/>
      <c r="E3361"/>
      <c r="F3361"/>
      <c r="G3361"/>
      <c r="H3361"/>
    </row>
    <row r="3362" spans="1:8" x14ac:dyDescent="0.3">
      <c r="A3362"/>
      <c r="B3362"/>
      <c r="C3362"/>
      <c r="D3362"/>
      <c r="E3362"/>
      <c r="F3362"/>
      <c r="G3362"/>
      <c r="H3362"/>
    </row>
    <row r="3363" spans="1:8" x14ac:dyDescent="0.3">
      <c r="A3363"/>
      <c r="B3363"/>
      <c r="C3363"/>
      <c r="D3363"/>
      <c r="E3363"/>
      <c r="F3363"/>
      <c r="G3363"/>
      <c r="H3363"/>
    </row>
    <row r="3364" spans="1:8" x14ac:dyDescent="0.3">
      <c r="A3364"/>
      <c r="B3364"/>
      <c r="C3364"/>
      <c r="D3364"/>
      <c r="E3364"/>
      <c r="F3364"/>
      <c r="G3364"/>
      <c r="H3364"/>
    </row>
    <row r="3365" spans="1:8" x14ac:dyDescent="0.3">
      <c r="A3365"/>
      <c r="B3365"/>
      <c r="C3365"/>
      <c r="D3365"/>
      <c r="E3365"/>
      <c r="F3365"/>
      <c r="G3365"/>
      <c r="H3365"/>
    </row>
    <row r="3366" spans="1:8" x14ac:dyDescent="0.3">
      <c r="A3366"/>
      <c r="B3366"/>
      <c r="C3366"/>
      <c r="D3366"/>
      <c r="E3366"/>
      <c r="F3366"/>
      <c r="G3366"/>
      <c r="H3366"/>
    </row>
    <row r="3367" spans="1:8" x14ac:dyDescent="0.3">
      <c r="A3367"/>
      <c r="B3367"/>
      <c r="C3367"/>
      <c r="D3367"/>
      <c r="E3367"/>
      <c r="F3367"/>
      <c r="G3367"/>
      <c r="H3367"/>
    </row>
    <row r="3368" spans="1:8" x14ac:dyDescent="0.3">
      <c r="A3368"/>
      <c r="B3368"/>
      <c r="C3368"/>
      <c r="D3368"/>
      <c r="E3368"/>
      <c r="F3368"/>
      <c r="G3368"/>
      <c r="H3368"/>
    </row>
    <row r="3369" spans="1:8" x14ac:dyDescent="0.3">
      <c r="A3369"/>
      <c r="B3369"/>
      <c r="C3369"/>
      <c r="D3369"/>
      <c r="E3369"/>
      <c r="F3369"/>
      <c r="G3369"/>
      <c r="H3369"/>
    </row>
    <row r="3370" spans="1:8" x14ac:dyDescent="0.3">
      <c r="A3370"/>
      <c r="B3370"/>
      <c r="C3370"/>
      <c r="D3370"/>
      <c r="E3370"/>
      <c r="F3370"/>
      <c r="G3370"/>
      <c r="H3370"/>
    </row>
    <row r="3371" spans="1:8" x14ac:dyDescent="0.3">
      <c r="A3371"/>
      <c r="B3371"/>
      <c r="C3371"/>
      <c r="D3371"/>
      <c r="E3371"/>
      <c r="F3371"/>
      <c r="G3371"/>
      <c r="H3371"/>
    </row>
    <row r="3372" spans="1:8" x14ac:dyDescent="0.3">
      <c r="A3372"/>
      <c r="B3372"/>
      <c r="C3372"/>
      <c r="D3372"/>
      <c r="E3372"/>
      <c r="F3372"/>
      <c r="G3372"/>
      <c r="H3372"/>
    </row>
    <row r="3373" spans="1:8" x14ac:dyDescent="0.3">
      <c r="A3373"/>
      <c r="B3373"/>
      <c r="C3373"/>
      <c r="D3373"/>
      <c r="E3373"/>
      <c r="F3373"/>
      <c r="G3373"/>
      <c r="H3373"/>
    </row>
    <row r="3374" spans="1:8" x14ac:dyDescent="0.3">
      <c r="A3374"/>
      <c r="B3374"/>
      <c r="C3374"/>
      <c r="D3374"/>
      <c r="E3374"/>
      <c r="F3374"/>
      <c r="G3374"/>
      <c r="H3374"/>
    </row>
    <row r="3375" spans="1:8" x14ac:dyDescent="0.3">
      <c r="A3375"/>
      <c r="B3375"/>
      <c r="C3375"/>
      <c r="D3375"/>
      <c r="E3375"/>
      <c r="F3375"/>
      <c r="G3375"/>
      <c r="H3375"/>
    </row>
    <row r="3376" spans="1:8" x14ac:dyDescent="0.3">
      <c r="A3376"/>
      <c r="B3376"/>
      <c r="C3376"/>
      <c r="D3376"/>
      <c r="E3376"/>
      <c r="F3376"/>
      <c r="G3376"/>
      <c r="H3376"/>
    </row>
    <row r="3377" spans="1:8" x14ac:dyDescent="0.3">
      <c r="A3377"/>
      <c r="B3377"/>
      <c r="C3377"/>
      <c r="D3377"/>
      <c r="E3377"/>
      <c r="F3377"/>
      <c r="G3377"/>
      <c r="H3377"/>
    </row>
    <row r="3378" spans="1:8" x14ac:dyDescent="0.3">
      <c r="A3378"/>
      <c r="B3378"/>
      <c r="C3378"/>
      <c r="D3378"/>
      <c r="E3378"/>
      <c r="F3378"/>
      <c r="G3378"/>
      <c r="H3378"/>
    </row>
    <row r="3379" spans="1:8" x14ac:dyDescent="0.3">
      <c r="A3379"/>
      <c r="B3379"/>
      <c r="C3379"/>
      <c r="D3379"/>
      <c r="E3379"/>
      <c r="F3379"/>
      <c r="G3379"/>
      <c r="H3379"/>
    </row>
    <row r="3380" spans="1:8" x14ac:dyDescent="0.3">
      <c r="A3380"/>
      <c r="B3380"/>
      <c r="C3380"/>
      <c r="D3380"/>
      <c r="E3380"/>
      <c r="F3380"/>
      <c r="G3380"/>
      <c r="H3380"/>
    </row>
    <row r="3381" spans="1:8" x14ac:dyDescent="0.3">
      <c r="A3381"/>
      <c r="B3381"/>
      <c r="C3381"/>
      <c r="D3381"/>
      <c r="E3381"/>
      <c r="F3381"/>
      <c r="G3381"/>
      <c r="H3381"/>
    </row>
    <row r="3382" spans="1:8" x14ac:dyDescent="0.3">
      <c r="A3382"/>
      <c r="B3382"/>
      <c r="C3382"/>
      <c r="D3382"/>
      <c r="E3382"/>
      <c r="F3382"/>
      <c r="G3382"/>
      <c r="H3382"/>
    </row>
    <row r="3383" spans="1:8" x14ac:dyDescent="0.3">
      <c r="A3383"/>
      <c r="B3383"/>
      <c r="C3383"/>
      <c r="D3383"/>
      <c r="E3383"/>
      <c r="F3383"/>
      <c r="G3383"/>
      <c r="H3383"/>
    </row>
    <row r="3384" spans="1:8" x14ac:dyDescent="0.3">
      <c r="A3384"/>
      <c r="B3384"/>
      <c r="C3384"/>
      <c r="D3384"/>
      <c r="E3384"/>
      <c r="F3384"/>
      <c r="G3384"/>
      <c r="H3384"/>
    </row>
    <row r="3385" spans="1:8" x14ac:dyDescent="0.3">
      <c r="A3385"/>
      <c r="B3385"/>
      <c r="C3385"/>
      <c r="D3385"/>
      <c r="E3385"/>
      <c r="F3385"/>
      <c r="G3385"/>
      <c r="H3385"/>
    </row>
    <row r="3386" spans="1:8" x14ac:dyDescent="0.3">
      <c r="A3386"/>
      <c r="B3386"/>
      <c r="C3386"/>
      <c r="D3386"/>
      <c r="E3386"/>
      <c r="F3386"/>
      <c r="G3386"/>
      <c r="H3386"/>
    </row>
    <row r="3387" spans="1:8" x14ac:dyDescent="0.3">
      <c r="A3387"/>
      <c r="B3387"/>
      <c r="C3387"/>
      <c r="D3387"/>
      <c r="E3387"/>
      <c r="F3387"/>
      <c r="G3387"/>
      <c r="H3387"/>
    </row>
    <row r="3388" spans="1:8" x14ac:dyDescent="0.3">
      <c r="A3388"/>
      <c r="B3388"/>
      <c r="C3388"/>
      <c r="D3388"/>
      <c r="E3388"/>
      <c r="F3388"/>
      <c r="G3388"/>
      <c r="H3388"/>
    </row>
    <row r="3389" spans="1:8" x14ac:dyDescent="0.3">
      <c r="A3389"/>
      <c r="B3389"/>
      <c r="C3389"/>
      <c r="D3389"/>
      <c r="E3389"/>
      <c r="F3389"/>
      <c r="G3389"/>
      <c r="H3389"/>
    </row>
    <row r="3390" spans="1:8" x14ac:dyDescent="0.3">
      <c r="A3390"/>
      <c r="B3390"/>
      <c r="C3390"/>
      <c r="D3390"/>
      <c r="E3390"/>
      <c r="F3390"/>
      <c r="G3390"/>
      <c r="H3390"/>
    </row>
    <row r="3391" spans="1:8" x14ac:dyDescent="0.3">
      <c r="A3391"/>
      <c r="B3391"/>
      <c r="C3391"/>
      <c r="D3391"/>
      <c r="E3391"/>
      <c r="F3391"/>
      <c r="G3391"/>
      <c r="H3391"/>
    </row>
    <row r="3392" spans="1:8" x14ac:dyDescent="0.3">
      <c r="A3392"/>
      <c r="B3392"/>
      <c r="C3392"/>
      <c r="D3392"/>
      <c r="E3392"/>
      <c r="F3392"/>
      <c r="G3392"/>
      <c r="H3392"/>
    </row>
    <row r="3393" spans="1:8" x14ac:dyDescent="0.3">
      <c r="A3393"/>
      <c r="B3393"/>
      <c r="C3393"/>
      <c r="D3393"/>
      <c r="E3393"/>
      <c r="F3393"/>
      <c r="G3393"/>
      <c r="H3393"/>
    </row>
    <row r="3394" spans="1:8" x14ac:dyDescent="0.3">
      <c r="A3394"/>
      <c r="B3394"/>
      <c r="C3394"/>
      <c r="D3394"/>
      <c r="E3394"/>
      <c r="F3394"/>
      <c r="G3394"/>
      <c r="H3394"/>
    </row>
    <row r="3395" spans="1:8" x14ac:dyDescent="0.3">
      <c r="A3395"/>
      <c r="B3395"/>
      <c r="C3395"/>
      <c r="D3395"/>
      <c r="E3395"/>
      <c r="F3395"/>
      <c r="G3395"/>
      <c r="H3395"/>
    </row>
    <row r="3396" spans="1:8" x14ac:dyDescent="0.3">
      <c r="A3396"/>
      <c r="B3396"/>
      <c r="C3396"/>
      <c r="D3396"/>
      <c r="E3396"/>
      <c r="F3396"/>
      <c r="G3396"/>
      <c r="H3396"/>
    </row>
    <row r="3397" spans="1:8" x14ac:dyDescent="0.3">
      <c r="A3397"/>
      <c r="B3397"/>
      <c r="C3397"/>
      <c r="D3397"/>
      <c r="E3397"/>
      <c r="F3397"/>
      <c r="G3397"/>
      <c r="H3397"/>
    </row>
    <row r="3398" spans="1:8" x14ac:dyDescent="0.3">
      <c r="A3398"/>
      <c r="B3398"/>
      <c r="C3398"/>
      <c r="D3398"/>
      <c r="E3398"/>
      <c r="F3398"/>
      <c r="G3398"/>
      <c r="H3398"/>
    </row>
    <row r="3399" spans="1:8" x14ac:dyDescent="0.3">
      <c r="A3399"/>
      <c r="B3399"/>
      <c r="C3399"/>
      <c r="D3399"/>
      <c r="E3399"/>
      <c r="F3399"/>
      <c r="G3399"/>
      <c r="H3399"/>
    </row>
    <row r="3400" spans="1:8" x14ac:dyDescent="0.3">
      <c r="A3400"/>
      <c r="B3400"/>
      <c r="C3400"/>
      <c r="D3400"/>
      <c r="E3400"/>
      <c r="F3400"/>
      <c r="G3400"/>
      <c r="H3400"/>
    </row>
    <row r="3401" spans="1:8" x14ac:dyDescent="0.3">
      <c r="A3401"/>
      <c r="B3401"/>
      <c r="C3401"/>
      <c r="D3401"/>
      <c r="E3401"/>
      <c r="F3401"/>
      <c r="G3401"/>
      <c r="H3401"/>
    </row>
    <row r="3402" spans="1:8" x14ac:dyDescent="0.3">
      <c r="A3402"/>
      <c r="B3402"/>
      <c r="C3402"/>
      <c r="D3402"/>
      <c r="E3402"/>
      <c r="F3402"/>
      <c r="G3402"/>
      <c r="H3402"/>
    </row>
    <row r="3403" spans="1:8" x14ac:dyDescent="0.3">
      <c r="A3403"/>
      <c r="B3403"/>
      <c r="C3403"/>
      <c r="D3403"/>
      <c r="E3403"/>
      <c r="F3403"/>
      <c r="G3403"/>
      <c r="H3403"/>
    </row>
    <row r="3404" spans="1:8" x14ac:dyDescent="0.3">
      <c r="A3404"/>
      <c r="B3404"/>
      <c r="C3404"/>
      <c r="D3404"/>
      <c r="E3404"/>
      <c r="F3404"/>
      <c r="G3404"/>
      <c r="H3404"/>
    </row>
    <row r="3405" spans="1:8" x14ac:dyDescent="0.3">
      <c r="A3405"/>
      <c r="B3405"/>
      <c r="C3405"/>
      <c r="D3405"/>
      <c r="E3405"/>
      <c r="F3405"/>
      <c r="G3405"/>
      <c r="H3405"/>
    </row>
    <row r="3406" spans="1:8" x14ac:dyDescent="0.3">
      <c r="A3406"/>
      <c r="B3406"/>
      <c r="C3406"/>
      <c r="D3406"/>
      <c r="E3406"/>
      <c r="F3406"/>
      <c r="G3406"/>
      <c r="H3406"/>
    </row>
    <row r="3407" spans="1:8" x14ac:dyDescent="0.3">
      <c r="A3407"/>
      <c r="B3407"/>
      <c r="C3407"/>
      <c r="D3407"/>
      <c r="E3407"/>
      <c r="F3407"/>
      <c r="G3407"/>
      <c r="H3407"/>
    </row>
    <row r="3408" spans="1:8" x14ac:dyDescent="0.3">
      <c r="A3408"/>
      <c r="B3408"/>
      <c r="C3408"/>
      <c r="D3408"/>
      <c r="E3408"/>
      <c r="F3408"/>
      <c r="G3408"/>
      <c r="H3408"/>
    </row>
    <row r="3409" spans="1:8" x14ac:dyDescent="0.3">
      <c r="A3409"/>
      <c r="B3409"/>
      <c r="C3409"/>
      <c r="D3409"/>
      <c r="E3409"/>
      <c r="F3409"/>
      <c r="G3409"/>
      <c r="H3409"/>
    </row>
    <row r="3410" spans="1:8" x14ac:dyDescent="0.3">
      <c r="A3410"/>
      <c r="B3410"/>
      <c r="C3410"/>
      <c r="D3410"/>
      <c r="E3410"/>
      <c r="F3410"/>
      <c r="G3410"/>
      <c r="H3410"/>
    </row>
    <row r="3411" spans="1:8" x14ac:dyDescent="0.3">
      <c r="A3411"/>
      <c r="B3411"/>
      <c r="C3411"/>
      <c r="D3411"/>
      <c r="E3411"/>
      <c r="F3411"/>
      <c r="G3411"/>
      <c r="H3411"/>
    </row>
    <row r="3412" spans="1:8" x14ac:dyDescent="0.3">
      <c r="A3412"/>
      <c r="B3412"/>
      <c r="C3412"/>
      <c r="D3412"/>
      <c r="E3412"/>
      <c r="F3412"/>
      <c r="G3412"/>
      <c r="H3412"/>
    </row>
    <row r="3413" spans="1:8" x14ac:dyDescent="0.3">
      <c r="A3413"/>
      <c r="B3413"/>
      <c r="C3413"/>
      <c r="D3413"/>
      <c r="E3413"/>
      <c r="F3413"/>
      <c r="G3413"/>
      <c r="H3413"/>
    </row>
    <row r="3414" spans="1:8" x14ac:dyDescent="0.3">
      <c r="A3414"/>
      <c r="B3414"/>
      <c r="C3414"/>
      <c r="D3414"/>
      <c r="E3414"/>
      <c r="F3414"/>
      <c r="G3414"/>
      <c r="H3414"/>
    </row>
    <row r="3415" spans="1:8" x14ac:dyDescent="0.3">
      <c r="A3415"/>
      <c r="B3415"/>
      <c r="C3415"/>
      <c r="D3415"/>
      <c r="E3415"/>
      <c r="F3415"/>
      <c r="G3415"/>
      <c r="H3415"/>
    </row>
    <row r="3416" spans="1:8" x14ac:dyDescent="0.3">
      <c r="A3416"/>
      <c r="B3416"/>
      <c r="C3416"/>
      <c r="D3416"/>
      <c r="E3416"/>
      <c r="F3416"/>
      <c r="G3416"/>
      <c r="H3416"/>
    </row>
    <row r="3417" spans="1:8" x14ac:dyDescent="0.3">
      <c r="A3417"/>
      <c r="B3417"/>
      <c r="C3417"/>
      <c r="D3417"/>
      <c r="E3417"/>
      <c r="F3417"/>
      <c r="G3417"/>
      <c r="H3417"/>
    </row>
    <row r="3418" spans="1:8" x14ac:dyDescent="0.3">
      <c r="A3418"/>
      <c r="B3418"/>
      <c r="C3418"/>
      <c r="D3418"/>
      <c r="E3418"/>
      <c r="F3418"/>
      <c r="G3418"/>
      <c r="H3418"/>
    </row>
    <row r="3419" spans="1:8" x14ac:dyDescent="0.3">
      <c r="A3419"/>
      <c r="B3419"/>
      <c r="C3419"/>
      <c r="D3419"/>
      <c r="E3419"/>
      <c r="F3419"/>
      <c r="G3419"/>
      <c r="H3419"/>
    </row>
    <row r="3420" spans="1:8" x14ac:dyDescent="0.3">
      <c r="A3420"/>
      <c r="B3420"/>
      <c r="C3420"/>
      <c r="D3420"/>
      <c r="E3420"/>
      <c r="F3420"/>
      <c r="G3420"/>
      <c r="H3420"/>
    </row>
    <row r="3421" spans="1:8" x14ac:dyDescent="0.3">
      <c r="A3421"/>
      <c r="B3421"/>
      <c r="C3421"/>
      <c r="D3421"/>
      <c r="E3421"/>
      <c r="F3421"/>
      <c r="G3421"/>
      <c r="H3421"/>
    </row>
    <row r="3422" spans="1:8" x14ac:dyDescent="0.3">
      <c r="A3422"/>
      <c r="B3422"/>
      <c r="C3422"/>
      <c r="D3422"/>
      <c r="E3422"/>
      <c r="F3422"/>
      <c r="G3422"/>
      <c r="H3422"/>
    </row>
    <row r="3423" spans="1:8" x14ac:dyDescent="0.3">
      <c r="A3423"/>
      <c r="B3423"/>
      <c r="C3423"/>
      <c r="D3423"/>
      <c r="E3423"/>
      <c r="F3423"/>
      <c r="G3423"/>
      <c r="H3423"/>
    </row>
    <row r="3424" spans="1:8" x14ac:dyDescent="0.3">
      <c r="A3424"/>
      <c r="B3424"/>
      <c r="C3424"/>
      <c r="D3424"/>
      <c r="E3424"/>
      <c r="F3424"/>
      <c r="G3424"/>
      <c r="H3424"/>
    </row>
    <row r="3425" spans="1:8" x14ac:dyDescent="0.3">
      <c r="A3425"/>
      <c r="B3425"/>
      <c r="C3425"/>
      <c r="D3425"/>
      <c r="E3425"/>
      <c r="F3425"/>
      <c r="G3425"/>
      <c r="H3425"/>
    </row>
    <row r="3426" spans="1:8" x14ac:dyDescent="0.3">
      <c r="A3426"/>
      <c r="B3426"/>
      <c r="C3426"/>
      <c r="D3426"/>
      <c r="E3426"/>
      <c r="F3426"/>
      <c r="G3426"/>
      <c r="H3426"/>
    </row>
    <row r="3427" spans="1:8" x14ac:dyDescent="0.3">
      <c r="A3427"/>
      <c r="B3427"/>
      <c r="C3427"/>
      <c r="D3427"/>
      <c r="E3427"/>
      <c r="F3427"/>
      <c r="G3427"/>
      <c r="H3427"/>
    </row>
    <row r="3428" spans="1:8" x14ac:dyDescent="0.3">
      <c r="A3428"/>
      <c r="B3428"/>
      <c r="C3428"/>
      <c r="D3428"/>
      <c r="E3428"/>
      <c r="F3428"/>
      <c r="G3428"/>
      <c r="H3428"/>
    </row>
    <row r="3429" spans="1:8" x14ac:dyDescent="0.3">
      <c r="A3429"/>
      <c r="B3429"/>
      <c r="C3429"/>
      <c r="D3429"/>
      <c r="E3429"/>
      <c r="F3429"/>
      <c r="G3429"/>
      <c r="H3429"/>
    </row>
    <row r="3430" spans="1:8" x14ac:dyDescent="0.3">
      <c r="A3430"/>
      <c r="B3430"/>
      <c r="C3430"/>
      <c r="D3430"/>
      <c r="E3430"/>
      <c r="F3430"/>
      <c r="G3430"/>
      <c r="H3430"/>
    </row>
    <row r="3431" spans="1:8" x14ac:dyDescent="0.3">
      <c r="A3431"/>
      <c r="B3431"/>
      <c r="C3431"/>
      <c r="D3431"/>
      <c r="E3431"/>
      <c r="F3431"/>
      <c r="G3431"/>
      <c r="H3431"/>
    </row>
    <row r="3432" spans="1:8" x14ac:dyDescent="0.3">
      <c r="A3432"/>
      <c r="B3432"/>
      <c r="C3432"/>
      <c r="D3432"/>
      <c r="E3432"/>
      <c r="F3432"/>
      <c r="G3432"/>
      <c r="H3432"/>
    </row>
    <row r="3433" spans="1:8" x14ac:dyDescent="0.3">
      <c r="A3433"/>
      <c r="B3433"/>
      <c r="C3433"/>
      <c r="D3433"/>
      <c r="E3433"/>
      <c r="F3433"/>
      <c r="G3433"/>
      <c r="H3433"/>
    </row>
    <row r="3434" spans="1:8" x14ac:dyDescent="0.3">
      <c r="A3434"/>
      <c r="B3434"/>
      <c r="C3434"/>
      <c r="D3434"/>
      <c r="E3434"/>
      <c r="F3434"/>
      <c r="G3434"/>
      <c r="H3434"/>
    </row>
    <row r="3435" spans="1:8" x14ac:dyDescent="0.3">
      <c r="A3435"/>
      <c r="B3435"/>
      <c r="C3435"/>
      <c r="D3435"/>
      <c r="E3435"/>
      <c r="F3435"/>
      <c r="G3435"/>
      <c r="H3435"/>
    </row>
    <row r="3436" spans="1:8" x14ac:dyDescent="0.3">
      <c r="A3436"/>
      <c r="B3436"/>
      <c r="C3436"/>
      <c r="D3436"/>
      <c r="E3436"/>
      <c r="F3436"/>
      <c r="G3436"/>
      <c r="H3436"/>
    </row>
    <row r="3437" spans="1:8" x14ac:dyDescent="0.3">
      <c r="A3437"/>
      <c r="B3437"/>
      <c r="C3437"/>
      <c r="D3437"/>
      <c r="E3437"/>
      <c r="F3437"/>
      <c r="G3437"/>
      <c r="H3437"/>
    </row>
    <row r="3438" spans="1:8" x14ac:dyDescent="0.3">
      <c r="A3438"/>
      <c r="B3438"/>
      <c r="C3438"/>
      <c r="D3438"/>
      <c r="E3438"/>
      <c r="F3438"/>
      <c r="G3438"/>
      <c r="H3438"/>
    </row>
    <row r="3439" spans="1:8" x14ac:dyDescent="0.3">
      <c r="A3439"/>
      <c r="B3439"/>
      <c r="C3439"/>
      <c r="D3439"/>
      <c r="E3439"/>
      <c r="F3439"/>
      <c r="G3439"/>
      <c r="H3439"/>
    </row>
    <row r="3440" spans="1:8" x14ac:dyDescent="0.3">
      <c r="A3440"/>
      <c r="B3440"/>
      <c r="C3440"/>
      <c r="D3440"/>
      <c r="E3440"/>
      <c r="F3440"/>
      <c r="G3440"/>
      <c r="H3440"/>
    </row>
    <row r="3441" spans="1:8" x14ac:dyDescent="0.3">
      <c r="A3441"/>
      <c r="B3441"/>
      <c r="C3441"/>
      <c r="D3441"/>
      <c r="E3441"/>
      <c r="F3441"/>
      <c r="G3441"/>
      <c r="H3441"/>
    </row>
    <row r="3442" spans="1:8" x14ac:dyDescent="0.3">
      <c r="A3442"/>
      <c r="B3442"/>
      <c r="C3442"/>
      <c r="D3442"/>
      <c r="E3442"/>
      <c r="F3442"/>
      <c r="G3442"/>
      <c r="H3442"/>
    </row>
    <row r="3443" spans="1:8" x14ac:dyDescent="0.3">
      <c r="A3443"/>
      <c r="B3443"/>
      <c r="C3443"/>
      <c r="D3443"/>
      <c r="E3443"/>
      <c r="F3443"/>
      <c r="G3443"/>
      <c r="H3443"/>
    </row>
    <row r="3444" spans="1:8" x14ac:dyDescent="0.3">
      <c r="A3444"/>
      <c r="B3444"/>
      <c r="C3444"/>
      <c r="D3444"/>
      <c r="E3444"/>
      <c r="F3444"/>
      <c r="G3444"/>
      <c r="H3444"/>
    </row>
    <row r="3445" spans="1:8" x14ac:dyDescent="0.3">
      <c r="A3445"/>
      <c r="B3445"/>
      <c r="C3445"/>
      <c r="D3445"/>
      <c r="E3445"/>
      <c r="F3445"/>
      <c r="G3445"/>
      <c r="H3445"/>
    </row>
    <row r="3446" spans="1:8" x14ac:dyDescent="0.3">
      <c r="A3446"/>
      <c r="B3446"/>
      <c r="C3446"/>
      <c r="D3446"/>
      <c r="E3446"/>
      <c r="F3446"/>
      <c r="G3446"/>
      <c r="H3446"/>
    </row>
    <row r="3447" spans="1:8" x14ac:dyDescent="0.3">
      <c r="A3447"/>
      <c r="B3447"/>
      <c r="C3447"/>
      <c r="D3447"/>
      <c r="E3447"/>
      <c r="F3447"/>
      <c r="G3447"/>
      <c r="H3447"/>
    </row>
    <row r="3448" spans="1:8" x14ac:dyDescent="0.3">
      <c r="A3448"/>
      <c r="B3448"/>
      <c r="C3448"/>
      <c r="D3448"/>
      <c r="E3448"/>
      <c r="F3448"/>
      <c r="G3448"/>
      <c r="H3448"/>
    </row>
    <row r="3449" spans="1:8" x14ac:dyDescent="0.3">
      <c r="A3449"/>
      <c r="B3449"/>
      <c r="C3449"/>
      <c r="D3449"/>
      <c r="E3449"/>
      <c r="F3449"/>
      <c r="G3449"/>
      <c r="H3449"/>
    </row>
    <row r="3450" spans="1:8" x14ac:dyDescent="0.3">
      <c r="A3450"/>
      <c r="B3450"/>
      <c r="C3450"/>
      <c r="D3450"/>
      <c r="E3450"/>
      <c r="F3450"/>
      <c r="G3450"/>
      <c r="H3450"/>
    </row>
    <row r="3451" spans="1:8" x14ac:dyDescent="0.3">
      <c r="A3451"/>
      <c r="B3451"/>
      <c r="C3451"/>
      <c r="D3451"/>
      <c r="E3451"/>
      <c r="F3451"/>
      <c r="G3451"/>
      <c r="H3451"/>
    </row>
    <row r="3452" spans="1:8" x14ac:dyDescent="0.3">
      <c r="A3452"/>
      <c r="B3452"/>
      <c r="C3452"/>
      <c r="D3452"/>
      <c r="E3452"/>
      <c r="F3452"/>
      <c r="G3452"/>
      <c r="H3452"/>
    </row>
    <row r="3453" spans="1:8" x14ac:dyDescent="0.3">
      <c r="A3453"/>
      <c r="B3453"/>
      <c r="C3453"/>
      <c r="D3453"/>
      <c r="E3453"/>
      <c r="F3453"/>
      <c r="G3453"/>
      <c r="H3453"/>
    </row>
    <row r="3454" spans="1:8" x14ac:dyDescent="0.3">
      <c r="A3454"/>
      <c r="B3454"/>
      <c r="C3454"/>
      <c r="D3454"/>
      <c r="E3454"/>
      <c r="F3454"/>
      <c r="G3454"/>
      <c r="H3454"/>
    </row>
    <row r="3455" spans="1:8" x14ac:dyDescent="0.3">
      <c r="A3455"/>
      <c r="B3455"/>
      <c r="C3455"/>
      <c r="D3455"/>
      <c r="E3455"/>
      <c r="F3455"/>
      <c r="G3455"/>
      <c r="H3455"/>
    </row>
    <row r="3456" spans="1:8" x14ac:dyDescent="0.3">
      <c r="A3456"/>
      <c r="B3456"/>
      <c r="C3456"/>
      <c r="D3456"/>
      <c r="E3456"/>
      <c r="F3456"/>
      <c r="G3456"/>
      <c r="H3456"/>
    </row>
    <row r="3457" spans="1:8" x14ac:dyDescent="0.3">
      <c r="A3457"/>
      <c r="B3457"/>
      <c r="C3457"/>
      <c r="D3457"/>
      <c r="E3457"/>
      <c r="F3457"/>
      <c r="G3457"/>
      <c r="H3457"/>
    </row>
    <row r="3458" spans="1:8" x14ac:dyDescent="0.3">
      <c r="A3458"/>
      <c r="B3458"/>
      <c r="C3458"/>
      <c r="D3458"/>
      <c r="E3458"/>
      <c r="F3458"/>
      <c r="G3458"/>
      <c r="H3458"/>
    </row>
    <row r="3459" spans="1:8" x14ac:dyDescent="0.3">
      <c r="A3459"/>
      <c r="B3459"/>
      <c r="C3459"/>
      <c r="D3459"/>
      <c r="E3459"/>
      <c r="F3459"/>
      <c r="G3459"/>
      <c r="H3459"/>
    </row>
    <row r="3460" spans="1:8" x14ac:dyDescent="0.3">
      <c r="A3460"/>
      <c r="B3460"/>
      <c r="C3460"/>
      <c r="D3460"/>
      <c r="E3460"/>
      <c r="F3460"/>
      <c r="G3460"/>
      <c r="H3460"/>
    </row>
    <row r="3461" spans="1:8" x14ac:dyDescent="0.3">
      <c r="A3461"/>
      <c r="B3461"/>
      <c r="C3461"/>
      <c r="D3461"/>
      <c r="E3461"/>
      <c r="F3461"/>
      <c r="G3461"/>
      <c r="H3461"/>
    </row>
    <row r="3462" spans="1:8" x14ac:dyDescent="0.3">
      <c r="A3462"/>
      <c r="B3462"/>
      <c r="C3462"/>
      <c r="D3462"/>
      <c r="E3462"/>
      <c r="F3462"/>
      <c r="G3462"/>
      <c r="H3462"/>
    </row>
    <row r="3463" spans="1:8" x14ac:dyDescent="0.3">
      <c r="A3463"/>
      <c r="B3463"/>
      <c r="C3463"/>
      <c r="D3463"/>
      <c r="E3463"/>
      <c r="F3463"/>
      <c r="G3463"/>
      <c r="H3463"/>
    </row>
    <row r="3464" spans="1:8" x14ac:dyDescent="0.3">
      <c r="A3464"/>
      <c r="B3464"/>
      <c r="C3464"/>
      <c r="D3464"/>
      <c r="E3464"/>
      <c r="F3464"/>
      <c r="G3464"/>
      <c r="H3464"/>
    </row>
    <row r="3465" spans="1:8" x14ac:dyDescent="0.3">
      <c r="A3465"/>
      <c r="B3465"/>
      <c r="C3465"/>
      <c r="D3465"/>
      <c r="E3465"/>
      <c r="F3465"/>
      <c r="G3465"/>
      <c r="H3465"/>
    </row>
    <row r="3466" spans="1:8" x14ac:dyDescent="0.3">
      <c r="A3466"/>
      <c r="B3466"/>
      <c r="C3466"/>
      <c r="D3466"/>
      <c r="E3466"/>
      <c r="F3466"/>
      <c r="G3466"/>
      <c r="H3466"/>
    </row>
    <row r="3467" spans="1:8" x14ac:dyDescent="0.3">
      <c r="A3467"/>
      <c r="B3467"/>
      <c r="C3467"/>
      <c r="D3467"/>
      <c r="E3467"/>
      <c r="F3467"/>
      <c r="G3467"/>
      <c r="H3467"/>
    </row>
    <row r="3468" spans="1:8" x14ac:dyDescent="0.3">
      <c r="A3468"/>
      <c r="B3468"/>
      <c r="C3468"/>
      <c r="D3468"/>
      <c r="E3468"/>
      <c r="F3468"/>
      <c r="G3468"/>
      <c r="H3468"/>
    </row>
    <row r="3469" spans="1:8" x14ac:dyDescent="0.3">
      <c r="A3469"/>
      <c r="B3469"/>
      <c r="C3469"/>
      <c r="D3469"/>
      <c r="E3469"/>
      <c r="F3469"/>
      <c r="G3469"/>
      <c r="H3469"/>
    </row>
    <row r="3470" spans="1:8" x14ac:dyDescent="0.3">
      <c r="A3470"/>
      <c r="B3470"/>
      <c r="C3470"/>
      <c r="D3470"/>
      <c r="E3470"/>
      <c r="F3470"/>
      <c r="G3470"/>
      <c r="H3470"/>
    </row>
    <row r="3471" spans="1:8" x14ac:dyDescent="0.3">
      <c r="A3471"/>
      <c r="B3471"/>
      <c r="C3471"/>
      <c r="D3471"/>
      <c r="E3471"/>
      <c r="F3471"/>
      <c r="G3471"/>
      <c r="H3471"/>
    </row>
    <row r="3472" spans="1:8" x14ac:dyDescent="0.3">
      <c r="A3472"/>
      <c r="B3472"/>
      <c r="C3472"/>
      <c r="D3472"/>
      <c r="E3472"/>
      <c r="F3472"/>
      <c r="G3472"/>
      <c r="H3472"/>
    </row>
    <row r="3473" spans="1:8" x14ac:dyDescent="0.3">
      <c r="A3473"/>
      <c r="B3473"/>
      <c r="C3473"/>
      <c r="D3473"/>
      <c r="E3473"/>
      <c r="F3473"/>
      <c r="G3473"/>
      <c r="H3473"/>
    </row>
    <row r="3474" spans="1:8" x14ac:dyDescent="0.3">
      <c r="A3474"/>
      <c r="B3474"/>
      <c r="C3474"/>
      <c r="D3474"/>
      <c r="E3474"/>
      <c r="F3474"/>
      <c r="G3474"/>
      <c r="H3474"/>
    </row>
    <row r="3475" spans="1:8" x14ac:dyDescent="0.3">
      <c r="A3475"/>
      <c r="B3475"/>
      <c r="C3475"/>
      <c r="D3475"/>
      <c r="E3475"/>
      <c r="F3475"/>
      <c r="G3475"/>
      <c r="H3475"/>
    </row>
    <row r="3476" spans="1:8" x14ac:dyDescent="0.3">
      <c r="A3476"/>
      <c r="B3476"/>
      <c r="C3476"/>
      <c r="D3476"/>
      <c r="E3476"/>
      <c r="F3476"/>
      <c r="G3476"/>
      <c r="H3476"/>
    </row>
    <row r="3477" spans="1:8" x14ac:dyDescent="0.3">
      <c r="A3477"/>
      <c r="B3477"/>
      <c r="C3477"/>
      <c r="D3477"/>
      <c r="E3477"/>
      <c r="F3477"/>
      <c r="G3477"/>
      <c r="H3477"/>
    </row>
    <row r="3478" spans="1:8" x14ac:dyDescent="0.3">
      <c r="A3478"/>
      <c r="B3478"/>
      <c r="C3478"/>
      <c r="D3478"/>
      <c r="E3478"/>
      <c r="F3478"/>
      <c r="G3478"/>
      <c r="H3478"/>
    </row>
    <row r="3479" spans="1:8" x14ac:dyDescent="0.3">
      <c r="A3479"/>
      <c r="B3479"/>
      <c r="C3479"/>
      <c r="D3479"/>
      <c r="E3479"/>
      <c r="F3479"/>
      <c r="G3479"/>
      <c r="H3479"/>
    </row>
    <row r="3480" spans="1:8" x14ac:dyDescent="0.3">
      <c r="A3480"/>
      <c r="B3480"/>
      <c r="C3480"/>
      <c r="D3480"/>
      <c r="E3480"/>
      <c r="F3480"/>
      <c r="G3480"/>
      <c r="H3480"/>
    </row>
    <row r="3481" spans="1:8" x14ac:dyDescent="0.3">
      <c r="A3481"/>
      <c r="B3481"/>
      <c r="C3481"/>
      <c r="D3481"/>
      <c r="E3481"/>
      <c r="F3481"/>
      <c r="G3481"/>
      <c r="H3481"/>
    </row>
    <row r="3482" spans="1:8" x14ac:dyDescent="0.3">
      <c r="A3482"/>
      <c r="B3482"/>
      <c r="C3482"/>
      <c r="D3482"/>
      <c r="E3482"/>
      <c r="F3482"/>
      <c r="G3482"/>
      <c r="H3482"/>
    </row>
    <row r="3483" spans="1:8" x14ac:dyDescent="0.3">
      <c r="A3483"/>
      <c r="B3483"/>
      <c r="C3483"/>
      <c r="D3483"/>
      <c r="E3483"/>
      <c r="F3483"/>
      <c r="G3483"/>
      <c r="H3483"/>
    </row>
    <row r="3484" spans="1:8" x14ac:dyDescent="0.3">
      <c r="A3484"/>
      <c r="B3484"/>
      <c r="C3484"/>
      <c r="D3484"/>
      <c r="E3484"/>
      <c r="F3484"/>
      <c r="G3484"/>
      <c r="H3484"/>
    </row>
    <row r="3485" spans="1:8" x14ac:dyDescent="0.3">
      <c r="A3485"/>
      <c r="B3485"/>
      <c r="C3485"/>
      <c r="D3485"/>
      <c r="E3485"/>
      <c r="F3485"/>
      <c r="G3485"/>
      <c r="H3485"/>
    </row>
    <row r="3486" spans="1:8" x14ac:dyDescent="0.3">
      <c r="A3486"/>
      <c r="B3486"/>
      <c r="C3486"/>
      <c r="D3486"/>
      <c r="E3486"/>
      <c r="F3486"/>
      <c r="G3486"/>
      <c r="H3486"/>
    </row>
    <row r="3487" spans="1:8" x14ac:dyDescent="0.3">
      <c r="A3487"/>
      <c r="B3487"/>
      <c r="C3487"/>
      <c r="D3487"/>
      <c r="E3487"/>
      <c r="F3487"/>
      <c r="G3487"/>
      <c r="H3487"/>
    </row>
    <row r="3488" spans="1:8" x14ac:dyDescent="0.3">
      <c r="A3488"/>
      <c r="B3488"/>
      <c r="C3488"/>
      <c r="D3488"/>
      <c r="E3488"/>
      <c r="F3488"/>
      <c r="G3488"/>
      <c r="H3488"/>
    </row>
    <row r="3489" spans="1:8" x14ac:dyDescent="0.3">
      <c r="A3489"/>
      <c r="B3489"/>
      <c r="C3489"/>
      <c r="D3489"/>
      <c r="E3489"/>
      <c r="F3489"/>
      <c r="G3489"/>
      <c r="H3489"/>
    </row>
    <row r="3490" spans="1:8" x14ac:dyDescent="0.3">
      <c r="A3490"/>
      <c r="B3490"/>
      <c r="C3490"/>
      <c r="D3490"/>
      <c r="E3490"/>
      <c r="F3490"/>
      <c r="G3490"/>
      <c r="H3490"/>
    </row>
    <row r="3491" spans="1:8" x14ac:dyDescent="0.3">
      <c r="A3491"/>
      <c r="B3491"/>
      <c r="C3491"/>
      <c r="D3491"/>
      <c r="E3491"/>
      <c r="F3491"/>
      <c r="G3491"/>
      <c r="H3491"/>
    </row>
    <row r="3492" spans="1:8" x14ac:dyDescent="0.3">
      <c r="A3492"/>
      <c r="B3492"/>
      <c r="C3492"/>
      <c r="D3492"/>
      <c r="E3492"/>
      <c r="F3492"/>
      <c r="G3492"/>
      <c r="H3492"/>
    </row>
    <row r="3493" spans="1:8" x14ac:dyDescent="0.3">
      <c r="A3493"/>
      <c r="B3493"/>
      <c r="C3493"/>
      <c r="D3493"/>
      <c r="E3493"/>
      <c r="F3493"/>
      <c r="G3493"/>
      <c r="H3493"/>
    </row>
    <row r="3494" spans="1:8" x14ac:dyDescent="0.3">
      <c r="A3494"/>
      <c r="B3494"/>
      <c r="C3494"/>
      <c r="D3494"/>
      <c r="E3494"/>
      <c r="F3494"/>
      <c r="G3494"/>
      <c r="H3494"/>
    </row>
    <row r="3495" spans="1:8" x14ac:dyDescent="0.3">
      <c r="A3495"/>
      <c r="B3495"/>
      <c r="C3495"/>
      <c r="D3495"/>
      <c r="E3495"/>
      <c r="F3495"/>
      <c r="G3495"/>
      <c r="H3495"/>
    </row>
    <row r="3496" spans="1:8" x14ac:dyDescent="0.3">
      <c r="A3496"/>
      <c r="B3496"/>
      <c r="C3496"/>
      <c r="D3496"/>
      <c r="E3496"/>
      <c r="F3496"/>
      <c r="G3496"/>
      <c r="H3496"/>
    </row>
    <row r="3497" spans="1:8" x14ac:dyDescent="0.3">
      <c r="A3497"/>
      <c r="B3497"/>
      <c r="C3497"/>
      <c r="D3497"/>
      <c r="E3497"/>
      <c r="F3497"/>
      <c r="G3497"/>
      <c r="H3497"/>
    </row>
    <row r="3498" spans="1:8" x14ac:dyDescent="0.3">
      <c r="A3498"/>
      <c r="B3498"/>
      <c r="C3498"/>
      <c r="D3498"/>
      <c r="E3498"/>
      <c r="F3498"/>
      <c r="G3498"/>
      <c r="H3498"/>
    </row>
    <row r="3499" spans="1:8" x14ac:dyDescent="0.3">
      <c r="A3499"/>
      <c r="B3499"/>
      <c r="C3499"/>
      <c r="D3499"/>
      <c r="E3499"/>
      <c r="F3499"/>
      <c r="G3499"/>
      <c r="H3499"/>
    </row>
    <row r="3500" spans="1:8" x14ac:dyDescent="0.3">
      <c r="A3500"/>
      <c r="B3500"/>
      <c r="C3500"/>
      <c r="D3500"/>
      <c r="E3500"/>
      <c r="F3500"/>
      <c r="G3500"/>
      <c r="H3500"/>
    </row>
    <row r="3501" spans="1:8" x14ac:dyDescent="0.3">
      <c r="A3501"/>
      <c r="B3501"/>
      <c r="C3501"/>
      <c r="D3501"/>
      <c r="E3501"/>
      <c r="F3501"/>
      <c r="G3501"/>
      <c r="H3501"/>
    </row>
    <row r="3502" spans="1:8" x14ac:dyDescent="0.3">
      <c r="A3502"/>
      <c r="B3502"/>
      <c r="C3502"/>
      <c r="D3502"/>
      <c r="E3502"/>
      <c r="F3502"/>
      <c r="G3502"/>
      <c r="H3502"/>
    </row>
    <row r="3503" spans="1:8" x14ac:dyDescent="0.3">
      <c r="A3503"/>
      <c r="B3503"/>
      <c r="C3503"/>
      <c r="D3503"/>
      <c r="E3503"/>
      <c r="F3503"/>
      <c r="G3503"/>
      <c r="H3503"/>
    </row>
    <row r="3504" spans="1:8" x14ac:dyDescent="0.3">
      <c r="A3504"/>
      <c r="B3504"/>
      <c r="C3504"/>
      <c r="D3504"/>
      <c r="E3504"/>
      <c r="F3504"/>
      <c r="G3504"/>
      <c r="H3504"/>
    </row>
    <row r="3505" spans="1:8" x14ac:dyDescent="0.3">
      <c r="A3505"/>
      <c r="B3505"/>
      <c r="C3505"/>
      <c r="D3505"/>
      <c r="E3505"/>
      <c r="F3505"/>
      <c r="G3505"/>
      <c r="H3505"/>
    </row>
    <row r="3506" spans="1:8" x14ac:dyDescent="0.3">
      <c r="A3506"/>
      <c r="B3506"/>
      <c r="C3506"/>
      <c r="D3506"/>
      <c r="E3506"/>
      <c r="F3506"/>
      <c r="G3506"/>
      <c r="H3506"/>
    </row>
    <row r="3507" spans="1:8" x14ac:dyDescent="0.3">
      <c r="A3507"/>
      <c r="B3507"/>
      <c r="C3507"/>
      <c r="D3507"/>
      <c r="E3507"/>
      <c r="F3507"/>
      <c r="G3507"/>
      <c r="H3507"/>
    </row>
    <row r="3508" spans="1:8" x14ac:dyDescent="0.3">
      <c r="A3508"/>
      <c r="B3508"/>
      <c r="C3508"/>
      <c r="D3508"/>
      <c r="E3508"/>
      <c r="F3508"/>
      <c r="G3508"/>
      <c r="H3508"/>
    </row>
    <row r="3509" spans="1:8" x14ac:dyDescent="0.3">
      <c r="A3509"/>
      <c r="B3509"/>
      <c r="C3509"/>
      <c r="D3509"/>
      <c r="E3509"/>
      <c r="F3509"/>
      <c r="G3509"/>
      <c r="H3509"/>
    </row>
    <row r="3510" spans="1:8" x14ac:dyDescent="0.3">
      <c r="A3510"/>
      <c r="B3510"/>
      <c r="C3510"/>
      <c r="D3510"/>
      <c r="E3510"/>
      <c r="F3510"/>
      <c r="G3510"/>
      <c r="H3510"/>
    </row>
    <row r="3511" spans="1:8" x14ac:dyDescent="0.3">
      <c r="A3511"/>
      <c r="B3511"/>
      <c r="C3511"/>
      <c r="D3511"/>
      <c r="E3511"/>
      <c r="F3511"/>
      <c r="G3511"/>
      <c r="H3511"/>
    </row>
    <row r="3512" spans="1:8" x14ac:dyDescent="0.3">
      <c r="A3512"/>
      <c r="B3512"/>
      <c r="C3512"/>
      <c r="D3512"/>
      <c r="E3512"/>
      <c r="F3512"/>
      <c r="G3512"/>
      <c r="H3512"/>
    </row>
    <row r="3513" spans="1:8" x14ac:dyDescent="0.3">
      <c r="A3513"/>
      <c r="B3513"/>
      <c r="C3513"/>
      <c r="D3513"/>
      <c r="E3513"/>
      <c r="F3513"/>
      <c r="G3513"/>
      <c r="H3513"/>
    </row>
    <row r="3514" spans="1:8" x14ac:dyDescent="0.3">
      <c r="A3514"/>
      <c r="B3514"/>
      <c r="C3514"/>
      <c r="D3514"/>
      <c r="E3514"/>
      <c r="F3514"/>
      <c r="G3514"/>
      <c r="H3514"/>
    </row>
    <row r="3515" spans="1:8" x14ac:dyDescent="0.3">
      <c r="A3515"/>
      <c r="B3515"/>
      <c r="C3515"/>
      <c r="D3515"/>
      <c r="E3515"/>
      <c r="F3515"/>
      <c r="G3515"/>
      <c r="H3515"/>
    </row>
    <row r="3516" spans="1:8" x14ac:dyDescent="0.3">
      <c r="A3516"/>
      <c r="B3516"/>
      <c r="C3516"/>
      <c r="D3516"/>
      <c r="E3516"/>
      <c r="F3516"/>
      <c r="G3516"/>
      <c r="H3516"/>
    </row>
    <row r="3517" spans="1:8" x14ac:dyDescent="0.3">
      <c r="A3517"/>
      <c r="B3517"/>
      <c r="C3517"/>
      <c r="D3517"/>
      <c r="E3517"/>
      <c r="F3517"/>
      <c r="G3517"/>
      <c r="H3517"/>
    </row>
    <row r="3518" spans="1:8" x14ac:dyDescent="0.3">
      <c r="A3518"/>
      <c r="B3518"/>
      <c r="C3518"/>
      <c r="D3518"/>
      <c r="E3518"/>
      <c r="F3518"/>
      <c r="G3518"/>
      <c r="H3518"/>
    </row>
    <row r="3519" spans="1:8" x14ac:dyDescent="0.3">
      <c r="A3519"/>
      <c r="B3519"/>
      <c r="C3519"/>
      <c r="D3519"/>
      <c r="E3519"/>
      <c r="F3519"/>
      <c r="G3519"/>
      <c r="H3519"/>
    </row>
    <row r="3520" spans="1:8" x14ac:dyDescent="0.3">
      <c r="A3520"/>
      <c r="B3520"/>
      <c r="C3520"/>
      <c r="D3520"/>
      <c r="E3520"/>
      <c r="F3520"/>
      <c r="G3520"/>
      <c r="H3520"/>
    </row>
    <row r="3521" spans="1:8" x14ac:dyDescent="0.3">
      <c r="A3521"/>
      <c r="B3521"/>
      <c r="C3521"/>
      <c r="D3521"/>
      <c r="E3521"/>
      <c r="F3521"/>
      <c r="G3521"/>
      <c r="H3521"/>
    </row>
    <row r="3522" spans="1:8" x14ac:dyDescent="0.3">
      <c r="A3522"/>
      <c r="B3522"/>
      <c r="C3522"/>
      <c r="D3522"/>
      <c r="E3522"/>
      <c r="F3522"/>
      <c r="G3522"/>
      <c r="H3522"/>
    </row>
    <row r="3523" spans="1:8" x14ac:dyDescent="0.3">
      <c r="A3523"/>
      <c r="B3523"/>
      <c r="C3523"/>
      <c r="D3523"/>
      <c r="E3523"/>
      <c r="F3523"/>
      <c r="G3523"/>
      <c r="H3523"/>
    </row>
    <row r="3524" spans="1:8" x14ac:dyDescent="0.3">
      <c r="A3524"/>
      <c r="B3524"/>
      <c r="C3524"/>
      <c r="D3524"/>
      <c r="E3524"/>
      <c r="F3524"/>
      <c r="G3524"/>
      <c r="H3524"/>
    </row>
    <row r="3525" spans="1:8" x14ac:dyDescent="0.3">
      <c r="A3525"/>
      <c r="B3525"/>
      <c r="C3525"/>
      <c r="D3525"/>
      <c r="E3525"/>
      <c r="F3525"/>
      <c r="G3525"/>
      <c r="H3525"/>
    </row>
    <row r="3526" spans="1:8" x14ac:dyDescent="0.3">
      <c r="A3526"/>
      <c r="B3526"/>
      <c r="C3526"/>
      <c r="D3526"/>
      <c r="E3526"/>
      <c r="F3526"/>
      <c r="G3526"/>
      <c r="H3526"/>
    </row>
    <row r="3527" spans="1:8" x14ac:dyDescent="0.3">
      <c r="A3527"/>
      <c r="B3527"/>
      <c r="C3527"/>
      <c r="D3527"/>
      <c r="E3527"/>
      <c r="F3527"/>
      <c r="G3527"/>
      <c r="H3527"/>
    </row>
    <row r="3528" spans="1:8" x14ac:dyDescent="0.3">
      <c r="A3528"/>
      <c r="B3528"/>
      <c r="C3528"/>
      <c r="D3528"/>
      <c r="E3528"/>
      <c r="F3528"/>
      <c r="G3528"/>
      <c r="H3528"/>
    </row>
    <row r="3529" spans="1:8" x14ac:dyDescent="0.3">
      <c r="A3529"/>
      <c r="B3529"/>
      <c r="C3529"/>
      <c r="D3529"/>
      <c r="E3529"/>
      <c r="F3529"/>
      <c r="G3529"/>
      <c r="H3529"/>
    </row>
    <row r="3530" spans="1:8" x14ac:dyDescent="0.3">
      <c r="A3530"/>
      <c r="B3530"/>
      <c r="C3530"/>
      <c r="D3530"/>
      <c r="E3530"/>
      <c r="F3530"/>
      <c r="G3530"/>
      <c r="H3530"/>
    </row>
    <row r="3531" spans="1:8" x14ac:dyDescent="0.3">
      <c r="A3531"/>
      <c r="B3531"/>
      <c r="C3531"/>
      <c r="D3531"/>
      <c r="E3531"/>
      <c r="F3531"/>
      <c r="G3531"/>
      <c r="H3531"/>
    </row>
    <row r="3532" spans="1:8" x14ac:dyDescent="0.3">
      <c r="A3532"/>
      <c r="B3532"/>
      <c r="C3532"/>
      <c r="D3532"/>
      <c r="E3532"/>
      <c r="F3532"/>
      <c r="G3532"/>
      <c r="H3532"/>
    </row>
    <row r="3533" spans="1:8" x14ac:dyDescent="0.3">
      <c r="A3533"/>
      <c r="B3533"/>
      <c r="C3533"/>
      <c r="D3533"/>
      <c r="E3533"/>
      <c r="F3533"/>
      <c r="G3533"/>
      <c r="H3533"/>
    </row>
    <row r="3534" spans="1:8" x14ac:dyDescent="0.3">
      <c r="A3534"/>
      <c r="B3534"/>
      <c r="C3534"/>
      <c r="D3534"/>
      <c r="E3534"/>
      <c r="F3534"/>
      <c r="G3534"/>
      <c r="H3534"/>
    </row>
    <row r="3535" spans="1:8" x14ac:dyDescent="0.3">
      <c r="A3535"/>
      <c r="B3535"/>
      <c r="C3535"/>
      <c r="D3535"/>
      <c r="E3535"/>
      <c r="F3535"/>
      <c r="G3535"/>
      <c r="H3535"/>
    </row>
    <row r="3536" spans="1:8" x14ac:dyDescent="0.3">
      <c r="A3536"/>
      <c r="B3536"/>
      <c r="C3536"/>
      <c r="D3536"/>
      <c r="E3536"/>
      <c r="F3536"/>
      <c r="G3536"/>
      <c r="H3536"/>
    </row>
    <row r="3537" spans="1:8" x14ac:dyDescent="0.3">
      <c r="A3537"/>
      <c r="B3537"/>
      <c r="C3537"/>
      <c r="D3537"/>
      <c r="E3537"/>
      <c r="F3537"/>
      <c r="G3537"/>
      <c r="H3537"/>
    </row>
    <row r="3538" spans="1:8" x14ac:dyDescent="0.3">
      <c r="A3538"/>
      <c r="B3538"/>
      <c r="C3538"/>
      <c r="D3538"/>
      <c r="E3538"/>
      <c r="F3538"/>
      <c r="G3538"/>
      <c r="H3538"/>
    </row>
    <row r="3539" spans="1:8" x14ac:dyDescent="0.3">
      <c r="A3539"/>
      <c r="B3539"/>
      <c r="C3539"/>
      <c r="D3539"/>
      <c r="E3539"/>
      <c r="F3539"/>
      <c r="G3539"/>
      <c r="H3539"/>
    </row>
    <row r="3540" spans="1:8" x14ac:dyDescent="0.3">
      <c r="A3540"/>
      <c r="B3540"/>
      <c r="C3540"/>
      <c r="D3540"/>
      <c r="E3540"/>
      <c r="F3540"/>
      <c r="G3540"/>
      <c r="H3540"/>
    </row>
    <row r="3541" spans="1:8" x14ac:dyDescent="0.3">
      <c r="A3541"/>
      <c r="B3541"/>
      <c r="C3541"/>
      <c r="D3541"/>
      <c r="E3541"/>
      <c r="F3541"/>
      <c r="G3541"/>
      <c r="H3541"/>
    </row>
    <row r="3542" spans="1:8" x14ac:dyDescent="0.3">
      <c r="A3542"/>
      <c r="B3542"/>
      <c r="C3542"/>
      <c r="D3542"/>
      <c r="E3542"/>
      <c r="F3542"/>
      <c r="G3542"/>
      <c r="H3542"/>
    </row>
    <row r="3543" spans="1:8" x14ac:dyDescent="0.3">
      <c r="A3543"/>
      <c r="B3543"/>
      <c r="C3543"/>
      <c r="D3543"/>
      <c r="E3543"/>
      <c r="F3543"/>
      <c r="G3543"/>
      <c r="H3543"/>
    </row>
    <row r="3544" spans="1:8" x14ac:dyDescent="0.3">
      <c r="A3544"/>
      <c r="B3544"/>
      <c r="C3544"/>
      <c r="D3544"/>
      <c r="E3544"/>
      <c r="F3544"/>
      <c r="G3544"/>
      <c r="H3544"/>
    </row>
    <row r="3545" spans="1:8" x14ac:dyDescent="0.3">
      <c r="A3545"/>
      <c r="B3545"/>
      <c r="C3545"/>
      <c r="D3545"/>
      <c r="E3545"/>
      <c r="F3545"/>
      <c r="G3545"/>
      <c r="H3545"/>
    </row>
    <row r="3546" spans="1:8" x14ac:dyDescent="0.3">
      <c r="A3546"/>
      <c r="B3546"/>
      <c r="C3546"/>
      <c r="D3546"/>
      <c r="E3546"/>
      <c r="F3546"/>
      <c r="G3546"/>
      <c r="H3546"/>
    </row>
    <row r="3547" spans="1:8" x14ac:dyDescent="0.3">
      <c r="A3547"/>
      <c r="B3547"/>
      <c r="C3547"/>
      <c r="D3547"/>
      <c r="E3547"/>
      <c r="F3547"/>
      <c r="G3547"/>
      <c r="H3547"/>
    </row>
    <row r="3548" spans="1:8" x14ac:dyDescent="0.3">
      <c r="A3548"/>
      <c r="B3548"/>
      <c r="C3548"/>
      <c r="D3548"/>
      <c r="E3548"/>
      <c r="F3548"/>
      <c r="G3548"/>
      <c r="H3548"/>
    </row>
    <row r="3549" spans="1:8" x14ac:dyDescent="0.3">
      <c r="A3549"/>
      <c r="B3549"/>
      <c r="C3549"/>
      <c r="D3549"/>
      <c r="E3549"/>
      <c r="F3549"/>
      <c r="G3549"/>
      <c r="H3549"/>
    </row>
    <row r="3550" spans="1:8" x14ac:dyDescent="0.3">
      <c r="A3550"/>
      <c r="B3550"/>
      <c r="C3550"/>
      <c r="D3550"/>
      <c r="E3550"/>
      <c r="F3550"/>
      <c r="G3550"/>
      <c r="H3550"/>
    </row>
    <row r="3551" spans="1:8" x14ac:dyDescent="0.3">
      <c r="A3551"/>
      <c r="B3551"/>
      <c r="C3551"/>
      <c r="D3551"/>
      <c r="E3551"/>
      <c r="F3551"/>
      <c r="G3551"/>
      <c r="H3551"/>
    </row>
    <row r="3552" spans="1:8" x14ac:dyDescent="0.3">
      <c r="A3552"/>
      <c r="B3552"/>
      <c r="C3552"/>
      <c r="D3552"/>
      <c r="E3552"/>
      <c r="F3552"/>
      <c r="G3552"/>
      <c r="H3552"/>
    </row>
    <row r="3553" spans="1:8" x14ac:dyDescent="0.3">
      <c r="A3553"/>
      <c r="B3553"/>
      <c r="C3553"/>
      <c r="D3553"/>
      <c r="E3553"/>
      <c r="F3553"/>
      <c r="G3553"/>
      <c r="H3553"/>
    </row>
    <row r="3554" spans="1:8" x14ac:dyDescent="0.3">
      <c r="A3554"/>
      <c r="B3554"/>
      <c r="C3554"/>
      <c r="D3554"/>
      <c r="E3554"/>
      <c r="F3554"/>
      <c r="G3554"/>
      <c r="H3554"/>
    </row>
    <row r="3555" spans="1:8" x14ac:dyDescent="0.3">
      <c r="A3555"/>
      <c r="B3555"/>
      <c r="C3555"/>
      <c r="D3555"/>
      <c r="E3555"/>
      <c r="F3555"/>
      <c r="G3555"/>
      <c r="H3555"/>
    </row>
    <row r="3556" spans="1:8" x14ac:dyDescent="0.3">
      <c r="A3556"/>
      <c r="B3556"/>
      <c r="C3556"/>
      <c r="D3556"/>
      <c r="E3556"/>
      <c r="F3556"/>
      <c r="G3556"/>
      <c r="H3556"/>
    </row>
    <row r="3557" spans="1:8" x14ac:dyDescent="0.3">
      <c r="A3557"/>
      <c r="B3557"/>
      <c r="C3557"/>
      <c r="D3557"/>
      <c r="E3557"/>
      <c r="F3557"/>
      <c r="G3557"/>
      <c r="H3557"/>
    </row>
    <row r="3558" spans="1:8" x14ac:dyDescent="0.3">
      <c r="A3558"/>
      <c r="B3558"/>
      <c r="C3558"/>
      <c r="D3558"/>
      <c r="E3558"/>
      <c r="F3558"/>
      <c r="G3558"/>
      <c r="H3558"/>
    </row>
    <row r="3559" spans="1:8" x14ac:dyDescent="0.3">
      <c r="A3559"/>
      <c r="B3559"/>
      <c r="C3559"/>
      <c r="D3559"/>
      <c r="E3559"/>
      <c r="F3559"/>
      <c r="G3559"/>
      <c r="H3559"/>
    </row>
    <row r="3560" spans="1:8" x14ac:dyDescent="0.3">
      <c r="A3560"/>
      <c r="B3560"/>
      <c r="C3560"/>
      <c r="D3560"/>
      <c r="E3560"/>
      <c r="F3560"/>
      <c r="G3560"/>
      <c r="H3560"/>
    </row>
    <row r="3561" spans="1:8" x14ac:dyDescent="0.3">
      <c r="A3561"/>
      <c r="B3561"/>
      <c r="C3561"/>
      <c r="D3561"/>
      <c r="E3561"/>
      <c r="F3561"/>
      <c r="G3561"/>
      <c r="H3561"/>
    </row>
    <row r="3562" spans="1:8" x14ac:dyDescent="0.3">
      <c r="A3562"/>
      <c r="B3562"/>
      <c r="C3562"/>
      <c r="D3562"/>
      <c r="E3562"/>
      <c r="F3562"/>
      <c r="G3562"/>
      <c r="H3562"/>
    </row>
    <row r="3563" spans="1:8" x14ac:dyDescent="0.3">
      <c r="A3563"/>
      <c r="B3563"/>
      <c r="C3563"/>
      <c r="D3563"/>
      <c r="E3563"/>
      <c r="F3563"/>
      <c r="G3563"/>
      <c r="H3563"/>
    </row>
    <row r="3564" spans="1:8" x14ac:dyDescent="0.3">
      <c r="A3564"/>
      <c r="B3564"/>
      <c r="C3564"/>
      <c r="D3564"/>
      <c r="E3564"/>
      <c r="F3564"/>
      <c r="G3564"/>
      <c r="H3564"/>
    </row>
    <row r="3565" spans="1:8" x14ac:dyDescent="0.3">
      <c r="A3565"/>
      <c r="B3565"/>
      <c r="C3565"/>
      <c r="D3565"/>
      <c r="E3565"/>
      <c r="F3565"/>
      <c r="G3565"/>
      <c r="H3565"/>
    </row>
    <row r="3566" spans="1:8" x14ac:dyDescent="0.3">
      <c r="A3566"/>
      <c r="B3566"/>
      <c r="C3566"/>
      <c r="D3566"/>
      <c r="E3566"/>
      <c r="F3566"/>
      <c r="G3566"/>
      <c r="H3566"/>
    </row>
    <row r="3567" spans="1:8" x14ac:dyDescent="0.3">
      <c r="A3567"/>
      <c r="B3567"/>
      <c r="C3567"/>
      <c r="D3567"/>
      <c r="E3567"/>
      <c r="F3567"/>
      <c r="G3567"/>
      <c r="H3567"/>
    </row>
    <row r="3568" spans="1:8" x14ac:dyDescent="0.3">
      <c r="A3568"/>
      <c r="B3568"/>
      <c r="C3568"/>
      <c r="D3568"/>
      <c r="E3568"/>
      <c r="F3568"/>
      <c r="G3568"/>
      <c r="H3568"/>
    </row>
    <row r="3569" spans="1:8" x14ac:dyDescent="0.3">
      <c r="A3569"/>
      <c r="B3569"/>
      <c r="C3569"/>
      <c r="D3569"/>
      <c r="E3569"/>
      <c r="F3569"/>
      <c r="G3569"/>
      <c r="H3569"/>
    </row>
    <row r="3570" spans="1:8" x14ac:dyDescent="0.3">
      <c r="A3570"/>
      <c r="B3570"/>
      <c r="C3570"/>
      <c r="D3570"/>
      <c r="E3570"/>
      <c r="F3570"/>
      <c r="G3570"/>
      <c r="H3570"/>
    </row>
    <row r="3571" spans="1:8" x14ac:dyDescent="0.3">
      <c r="A3571"/>
      <c r="B3571"/>
      <c r="C3571"/>
      <c r="D3571"/>
      <c r="E3571"/>
      <c r="F3571"/>
      <c r="G3571"/>
      <c r="H3571"/>
    </row>
    <row r="3572" spans="1:8" x14ac:dyDescent="0.3">
      <c r="A3572"/>
      <c r="B3572"/>
      <c r="C3572"/>
      <c r="D3572"/>
      <c r="E3572"/>
      <c r="F3572"/>
      <c r="G3572"/>
      <c r="H3572"/>
    </row>
    <row r="3573" spans="1:8" x14ac:dyDescent="0.3">
      <c r="A3573"/>
      <c r="B3573"/>
      <c r="C3573"/>
      <c r="D3573"/>
      <c r="E3573"/>
      <c r="F3573"/>
      <c r="G3573"/>
      <c r="H3573"/>
    </row>
    <row r="3574" spans="1:8" x14ac:dyDescent="0.3">
      <c r="A3574"/>
      <c r="B3574"/>
      <c r="C3574"/>
      <c r="D3574"/>
      <c r="E3574"/>
      <c r="F3574"/>
      <c r="G3574"/>
      <c r="H3574"/>
    </row>
    <row r="3575" spans="1:8" x14ac:dyDescent="0.3">
      <c r="A3575"/>
      <c r="B3575"/>
      <c r="C3575"/>
      <c r="D3575"/>
      <c r="E3575"/>
      <c r="F3575"/>
      <c r="G3575"/>
      <c r="H3575"/>
    </row>
    <row r="3576" spans="1:8" x14ac:dyDescent="0.3">
      <c r="A3576"/>
      <c r="B3576"/>
      <c r="C3576"/>
      <c r="D3576"/>
      <c r="E3576"/>
      <c r="F3576"/>
      <c r="G3576"/>
      <c r="H3576"/>
    </row>
    <row r="3577" spans="1:8" x14ac:dyDescent="0.3">
      <c r="A3577"/>
      <c r="B3577"/>
      <c r="C3577"/>
      <c r="D3577"/>
      <c r="E3577"/>
      <c r="F3577"/>
      <c r="G3577"/>
      <c r="H3577"/>
    </row>
    <row r="3578" spans="1:8" x14ac:dyDescent="0.3">
      <c r="A3578"/>
      <c r="B3578"/>
      <c r="C3578"/>
      <c r="D3578"/>
      <c r="E3578"/>
      <c r="F3578"/>
      <c r="G3578"/>
      <c r="H3578"/>
    </row>
    <row r="3579" spans="1:8" x14ac:dyDescent="0.3">
      <c r="A3579"/>
      <c r="B3579"/>
      <c r="C3579"/>
      <c r="D3579"/>
      <c r="E3579"/>
      <c r="F3579"/>
      <c r="G3579"/>
      <c r="H3579"/>
    </row>
    <row r="3580" spans="1:8" x14ac:dyDescent="0.3">
      <c r="A3580"/>
      <c r="B3580"/>
      <c r="C3580"/>
      <c r="D3580"/>
      <c r="E3580"/>
      <c r="F3580"/>
      <c r="G3580"/>
      <c r="H3580"/>
    </row>
    <row r="3581" spans="1:8" x14ac:dyDescent="0.3">
      <c r="A3581"/>
      <c r="B3581"/>
      <c r="C3581"/>
      <c r="D3581"/>
      <c r="E3581"/>
      <c r="F3581"/>
      <c r="G3581"/>
      <c r="H3581"/>
    </row>
    <row r="3582" spans="1:8" x14ac:dyDescent="0.3">
      <c r="A3582"/>
      <c r="B3582"/>
      <c r="C3582"/>
      <c r="D3582"/>
      <c r="E3582"/>
      <c r="F3582"/>
      <c r="G3582"/>
      <c r="H3582"/>
    </row>
    <row r="3583" spans="1:8" x14ac:dyDescent="0.3">
      <c r="A3583"/>
      <c r="B3583"/>
      <c r="C3583"/>
      <c r="D3583"/>
      <c r="E3583"/>
      <c r="F3583"/>
      <c r="G3583"/>
      <c r="H3583"/>
    </row>
    <row r="3584" spans="1:8" x14ac:dyDescent="0.3">
      <c r="A3584"/>
      <c r="B3584"/>
      <c r="C3584"/>
      <c r="D3584"/>
      <c r="E3584"/>
      <c r="F3584"/>
      <c r="G3584"/>
      <c r="H3584"/>
    </row>
    <row r="3585" spans="1:8" x14ac:dyDescent="0.3">
      <c r="A3585"/>
      <c r="B3585"/>
      <c r="C3585"/>
      <c r="D3585"/>
      <c r="E3585"/>
      <c r="F3585"/>
      <c r="G3585"/>
      <c r="H3585"/>
    </row>
    <row r="3586" spans="1:8" x14ac:dyDescent="0.3">
      <c r="A3586"/>
      <c r="B3586"/>
      <c r="C3586"/>
      <c r="D3586"/>
      <c r="E3586"/>
      <c r="F3586"/>
      <c r="G3586"/>
      <c r="H3586"/>
    </row>
    <row r="3587" spans="1:8" x14ac:dyDescent="0.3">
      <c r="A3587"/>
      <c r="B3587"/>
      <c r="C3587"/>
      <c r="D3587"/>
      <c r="E3587"/>
      <c r="F3587"/>
      <c r="G3587"/>
      <c r="H3587"/>
    </row>
    <row r="3588" spans="1:8" x14ac:dyDescent="0.3">
      <c r="A3588"/>
      <c r="B3588"/>
      <c r="C3588"/>
      <c r="D3588"/>
      <c r="E3588"/>
      <c r="F3588"/>
      <c r="G3588"/>
      <c r="H3588"/>
    </row>
    <row r="3589" spans="1:8" x14ac:dyDescent="0.3">
      <c r="A3589"/>
      <c r="B3589"/>
      <c r="C3589"/>
      <c r="D3589"/>
      <c r="E3589"/>
      <c r="F3589"/>
      <c r="G3589"/>
      <c r="H3589"/>
    </row>
    <row r="3590" spans="1:8" x14ac:dyDescent="0.3">
      <c r="A3590"/>
      <c r="B3590"/>
      <c r="C3590"/>
      <c r="D3590"/>
      <c r="E3590"/>
      <c r="F3590"/>
      <c r="G3590"/>
      <c r="H3590"/>
    </row>
    <row r="3591" spans="1:8" x14ac:dyDescent="0.3">
      <c r="A3591"/>
      <c r="B3591"/>
      <c r="C3591"/>
      <c r="D3591"/>
      <c r="E3591"/>
      <c r="F3591"/>
      <c r="G3591"/>
      <c r="H3591"/>
    </row>
    <row r="3592" spans="1:8" x14ac:dyDescent="0.3">
      <c r="A3592"/>
      <c r="B3592"/>
      <c r="C3592"/>
      <c r="D3592"/>
      <c r="E3592"/>
      <c r="F3592"/>
      <c r="G3592"/>
      <c r="H3592"/>
    </row>
    <row r="3593" spans="1:8" x14ac:dyDescent="0.3">
      <c r="A3593"/>
      <c r="B3593"/>
      <c r="C3593"/>
      <c r="D3593"/>
      <c r="E3593"/>
      <c r="F3593"/>
      <c r="G3593"/>
      <c r="H3593"/>
    </row>
    <row r="3594" spans="1:8" x14ac:dyDescent="0.3">
      <c r="A3594"/>
      <c r="B3594"/>
      <c r="C3594"/>
      <c r="D3594"/>
      <c r="E3594"/>
      <c r="F3594"/>
      <c r="G3594"/>
      <c r="H3594"/>
    </row>
    <row r="3595" spans="1:8" x14ac:dyDescent="0.3">
      <c r="A3595"/>
      <c r="B3595"/>
      <c r="C3595"/>
      <c r="D3595"/>
      <c r="E3595"/>
      <c r="F3595"/>
      <c r="G3595"/>
      <c r="H3595"/>
    </row>
    <row r="3596" spans="1:8" x14ac:dyDescent="0.3">
      <c r="A3596"/>
      <c r="B3596"/>
      <c r="C3596"/>
      <c r="D3596"/>
      <c r="E3596"/>
      <c r="F3596"/>
      <c r="G3596"/>
      <c r="H3596"/>
    </row>
    <row r="3597" spans="1:8" x14ac:dyDescent="0.3">
      <c r="A3597"/>
      <c r="B3597"/>
      <c r="C3597"/>
      <c r="D3597"/>
      <c r="E3597"/>
      <c r="F3597"/>
      <c r="G3597"/>
      <c r="H3597"/>
    </row>
    <row r="3598" spans="1:8" x14ac:dyDescent="0.3">
      <c r="A3598"/>
      <c r="B3598"/>
      <c r="C3598"/>
      <c r="D3598"/>
      <c r="E3598"/>
      <c r="F3598"/>
      <c r="G3598"/>
      <c r="H3598"/>
    </row>
    <row r="3599" spans="1:8" x14ac:dyDescent="0.3">
      <c r="A3599"/>
      <c r="B3599"/>
      <c r="C3599"/>
      <c r="D3599"/>
      <c r="E3599"/>
      <c r="F3599"/>
      <c r="G3599"/>
      <c r="H3599"/>
    </row>
    <row r="3600" spans="1:8" x14ac:dyDescent="0.3">
      <c r="A3600"/>
      <c r="B3600"/>
      <c r="C3600"/>
      <c r="D3600"/>
      <c r="E3600"/>
      <c r="F3600"/>
      <c r="G3600"/>
      <c r="H3600"/>
    </row>
    <row r="3601" spans="1:8" x14ac:dyDescent="0.3">
      <c r="A3601"/>
      <c r="B3601"/>
      <c r="C3601"/>
      <c r="D3601"/>
      <c r="E3601"/>
      <c r="F3601"/>
      <c r="G3601"/>
      <c r="H3601"/>
    </row>
    <row r="3602" spans="1:8" x14ac:dyDescent="0.3">
      <c r="A3602"/>
      <c r="B3602"/>
      <c r="C3602"/>
      <c r="D3602"/>
      <c r="E3602"/>
      <c r="F3602"/>
      <c r="G3602"/>
      <c r="H3602"/>
    </row>
    <row r="3603" spans="1:8" x14ac:dyDescent="0.3">
      <c r="A3603"/>
      <c r="B3603"/>
      <c r="C3603"/>
      <c r="D3603"/>
      <c r="E3603"/>
      <c r="F3603"/>
      <c r="G3603"/>
      <c r="H3603"/>
    </row>
    <row r="3604" spans="1:8" x14ac:dyDescent="0.3">
      <c r="A3604"/>
      <c r="B3604"/>
      <c r="C3604"/>
      <c r="D3604"/>
      <c r="E3604"/>
      <c r="F3604"/>
      <c r="G3604"/>
      <c r="H3604"/>
    </row>
    <row r="3605" spans="1:8" x14ac:dyDescent="0.3">
      <c r="A3605"/>
      <c r="B3605"/>
      <c r="C3605"/>
      <c r="D3605"/>
      <c r="E3605"/>
      <c r="F3605"/>
      <c r="G3605"/>
      <c r="H3605"/>
    </row>
    <row r="3606" spans="1:8" x14ac:dyDescent="0.3">
      <c r="A3606"/>
      <c r="B3606"/>
      <c r="C3606"/>
      <c r="D3606"/>
      <c r="E3606"/>
      <c r="F3606"/>
      <c r="G3606"/>
      <c r="H3606"/>
    </row>
    <row r="3607" spans="1:8" x14ac:dyDescent="0.3">
      <c r="A3607"/>
      <c r="B3607"/>
      <c r="C3607"/>
      <c r="D3607"/>
      <c r="E3607"/>
      <c r="F3607"/>
      <c r="G3607"/>
      <c r="H3607"/>
    </row>
    <row r="3608" spans="1:8" x14ac:dyDescent="0.3">
      <c r="A3608"/>
      <c r="B3608"/>
      <c r="C3608"/>
      <c r="D3608"/>
      <c r="E3608"/>
      <c r="F3608"/>
      <c r="G3608"/>
      <c r="H3608"/>
    </row>
    <row r="3609" spans="1:8" x14ac:dyDescent="0.3">
      <c r="A3609"/>
      <c r="B3609"/>
      <c r="C3609"/>
      <c r="D3609"/>
      <c r="E3609"/>
      <c r="F3609"/>
      <c r="G3609"/>
      <c r="H3609"/>
    </row>
    <row r="3610" spans="1:8" x14ac:dyDescent="0.3">
      <c r="A3610"/>
      <c r="B3610"/>
      <c r="C3610"/>
      <c r="D3610"/>
      <c r="E3610"/>
      <c r="F3610"/>
      <c r="G3610"/>
      <c r="H3610"/>
    </row>
    <row r="3611" spans="1:8" x14ac:dyDescent="0.3">
      <c r="A3611"/>
      <c r="B3611"/>
      <c r="C3611"/>
      <c r="D3611"/>
      <c r="E3611"/>
      <c r="F3611"/>
      <c r="G3611"/>
      <c r="H3611"/>
    </row>
    <row r="3612" spans="1:8" x14ac:dyDescent="0.3">
      <c r="A3612"/>
      <c r="B3612"/>
      <c r="C3612"/>
      <c r="D3612"/>
      <c r="E3612"/>
      <c r="F3612"/>
      <c r="G3612"/>
      <c r="H3612"/>
    </row>
    <row r="3613" spans="1:8" x14ac:dyDescent="0.3">
      <c r="A3613"/>
      <c r="B3613"/>
      <c r="C3613"/>
      <c r="D3613"/>
      <c r="E3613"/>
      <c r="F3613"/>
      <c r="G3613"/>
      <c r="H3613"/>
    </row>
    <row r="3614" spans="1:8" x14ac:dyDescent="0.3">
      <c r="A3614"/>
      <c r="B3614"/>
      <c r="C3614"/>
      <c r="D3614"/>
      <c r="E3614"/>
      <c r="F3614"/>
      <c r="G3614"/>
      <c r="H3614"/>
    </row>
    <row r="3615" spans="1:8" x14ac:dyDescent="0.3">
      <c r="A3615"/>
      <c r="B3615"/>
      <c r="C3615"/>
      <c r="D3615"/>
      <c r="E3615"/>
      <c r="F3615"/>
      <c r="G3615"/>
      <c r="H3615"/>
    </row>
    <row r="3616" spans="1:8" x14ac:dyDescent="0.3">
      <c r="A3616"/>
      <c r="B3616"/>
      <c r="C3616"/>
      <c r="D3616"/>
      <c r="E3616"/>
      <c r="F3616"/>
      <c r="G3616"/>
      <c r="H3616"/>
    </row>
    <row r="3617" spans="1:8" x14ac:dyDescent="0.3">
      <c r="A3617"/>
      <c r="B3617"/>
      <c r="C3617"/>
      <c r="D3617"/>
      <c r="E3617"/>
      <c r="F3617"/>
      <c r="G3617"/>
      <c r="H3617"/>
    </row>
    <row r="3618" spans="1:8" x14ac:dyDescent="0.3">
      <c r="A3618"/>
      <c r="B3618"/>
      <c r="C3618"/>
      <c r="D3618"/>
      <c r="E3618"/>
      <c r="F3618"/>
      <c r="G3618"/>
      <c r="H3618"/>
    </row>
    <row r="3619" spans="1:8" x14ac:dyDescent="0.3">
      <c r="A3619"/>
      <c r="B3619"/>
      <c r="C3619"/>
      <c r="D3619"/>
      <c r="E3619"/>
      <c r="F3619"/>
      <c r="G3619"/>
      <c r="H3619"/>
    </row>
    <row r="3620" spans="1:8" x14ac:dyDescent="0.3">
      <c r="A3620"/>
      <c r="B3620"/>
      <c r="C3620"/>
      <c r="D3620"/>
      <c r="E3620"/>
      <c r="F3620"/>
      <c r="G3620"/>
      <c r="H3620"/>
    </row>
    <row r="3621" spans="1:8" x14ac:dyDescent="0.3">
      <c r="A3621"/>
      <c r="B3621"/>
      <c r="C3621"/>
      <c r="D3621"/>
      <c r="E3621"/>
      <c r="F3621"/>
      <c r="G3621"/>
      <c r="H3621"/>
    </row>
    <row r="3622" spans="1:8" x14ac:dyDescent="0.3">
      <c r="A3622"/>
      <c r="B3622"/>
      <c r="C3622"/>
      <c r="D3622"/>
      <c r="E3622"/>
      <c r="F3622"/>
      <c r="G3622"/>
      <c r="H3622"/>
    </row>
    <row r="3623" spans="1:8" x14ac:dyDescent="0.3">
      <c r="A3623"/>
      <c r="B3623"/>
      <c r="C3623"/>
      <c r="D3623"/>
      <c r="E3623"/>
      <c r="F3623"/>
      <c r="G3623"/>
      <c r="H3623"/>
    </row>
    <row r="3624" spans="1:8" x14ac:dyDescent="0.3">
      <c r="A3624"/>
      <c r="B3624"/>
      <c r="C3624"/>
      <c r="D3624"/>
      <c r="E3624"/>
      <c r="F3624"/>
      <c r="G3624"/>
      <c r="H3624"/>
    </row>
    <row r="3625" spans="1:8" x14ac:dyDescent="0.3">
      <c r="A3625"/>
      <c r="B3625"/>
      <c r="C3625"/>
      <c r="D3625"/>
      <c r="E3625"/>
      <c r="F3625"/>
      <c r="G3625"/>
      <c r="H3625"/>
    </row>
    <row r="3626" spans="1:8" x14ac:dyDescent="0.3">
      <c r="A3626"/>
      <c r="B3626"/>
      <c r="C3626"/>
      <c r="D3626"/>
      <c r="E3626"/>
      <c r="F3626"/>
      <c r="G3626"/>
      <c r="H3626"/>
    </row>
    <row r="3627" spans="1:8" x14ac:dyDescent="0.3">
      <c r="A3627"/>
      <c r="B3627"/>
      <c r="C3627"/>
      <c r="D3627"/>
      <c r="E3627"/>
      <c r="F3627"/>
      <c r="G3627"/>
      <c r="H3627"/>
    </row>
    <row r="3628" spans="1:8" x14ac:dyDescent="0.3">
      <c r="A3628"/>
      <c r="B3628"/>
      <c r="C3628"/>
      <c r="D3628"/>
      <c r="E3628"/>
      <c r="F3628"/>
      <c r="G3628"/>
      <c r="H3628"/>
    </row>
    <row r="3629" spans="1:8" x14ac:dyDescent="0.3">
      <c r="A3629"/>
      <c r="B3629"/>
      <c r="C3629"/>
      <c r="D3629"/>
      <c r="E3629"/>
      <c r="F3629"/>
      <c r="G3629"/>
      <c r="H3629"/>
    </row>
    <row r="3630" spans="1:8" x14ac:dyDescent="0.3">
      <c r="A3630"/>
      <c r="B3630"/>
      <c r="C3630"/>
      <c r="D3630"/>
      <c r="E3630"/>
      <c r="F3630"/>
      <c r="G3630"/>
      <c r="H3630"/>
    </row>
    <row r="3631" spans="1:8" x14ac:dyDescent="0.3">
      <c r="A3631"/>
      <c r="B3631"/>
      <c r="C3631"/>
      <c r="D3631"/>
      <c r="E3631"/>
      <c r="F3631"/>
      <c r="G3631"/>
      <c r="H3631"/>
    </row>
    <row r="3632" spans="1:8" x14ac:dyDescent="0.3">
      <c r="A3632"/>
      <c r="B3632"/>
      <c r="C3632"/>
      <c r="D3632"/>
      <c r="E3632"/>
      <c r="F3632"/>
      <c r="G3632"/>
      <c r="H3632"/>
    </row>
    <row r="3633" spans="1:8" x14ac:dyDescent="0.3">
      <c r="A3633"/>
      <c r="B3633"/>
      <c r="C3633"/>
      <c r="D3633"/>
      <c r="E3633"/>
      <c r="F3633"/>
      <c r="G3633"/>
      <c r="H3633"/>
    </row>
    <row r="3634" spans="1:8" x14ac:dyDescent="0.3">
      <c r="A3634"/>
      <c r="B3634"/>
      <c r="C3634"/>
      <c r="D3634"/>
      <c r="E3634"/>
      <c r="F3634"/>
      <c r="G3634"/>
      <c r="H3634"/>
    </row>
    <row r="3635" spans="1:8" x14ac:dyDescent="0.3">
      <c r="A3635"/>
      <c r="B3635"/>
      <c r="C3635"/>
      <c r="D3635"/>
      <c r="E3635"/>
      <c r="F3635"/>
      <c r="G3635"/>
      <c r="H3635"/>
    </row>
    <row r="3636" spans="1:8" x14ac:dyDescent="0.3">
      <c r="A3636"/>
      <c r="B3636"/>
      <c r="C3636"/>
      <c r="D3636"/>
      <c r="E3636"/>
      <c r="F3636"/>
      <c r="G3636"/>
      <c r="H3636"/>
    </row>
    <row r="3637" spans="1:8" x14ac:dyDescent="0.3">
      <c r="A3637"/>
      <c r="B3637"/>
      <c r="C3637"/>
      <c r="D3637"/>
      <c r="E3637"/>
      <c r="F3637"/>
      <c r="G3637"/>
      <c r="H3637"/>
    </row>
    <row r="3638" spans="1:8" x14ac:dyDescent="0.3">
      <c r="A3638"/>
      <c r="B3638"/>
      <c r="C3638"/>
      <c r="D3638"/>
      <c r="E3638"/>
      <c r="F3638"/>
      <c r="G3638"/>
      <c r="H3638"/>
    </row>
    <row r="3639" spans="1:8" x14ac:dyDescent="0.3">
      <c r="A3639"/>
      <c r="B3639"/>
      <c r="C3639"/>
      <c r="D3639"/>
      <c r="E3639"/>
      <c r="F3639"/>
      <c r="G3639"/>
      <c r="H3639"/>
    </row>
    <row r="3640" spans="1:8" x14ac:dyDescent="0.3">
      <c r="A3640"/>
      <c r="B3640"/>
      <c r="C3640"/>
      <c r="D3640"/>
      <c r="E3640"/>
      <c r="F3640"/>
      <c r="G3640"/>
      <c r="H3640"/>
    </row>
    <row r="3641" spans="1:8" x14ac:dyDescent="0.3">
      <c r="A3641"/>
      <c r="B3641"/>
      <c r="C3641"/>
      <c r="D3641"/>
      <c r="E3641"/>
      <c r="F3641"/>
      <c r="G3641"/>
      <c r="H3641"/>
    </row>
    <row r="3642" spans="1:8" x14ac:dyDescent="0.3">
      <c r="A3642"/>
      <c r="B3642"/>
      <c r="C3642"/>
      <c r="D3642"/>
      <c r="E3642"/>
      <c r="F3642"/>
      <c r="G3642"/>
      <c r="H3642"/>
    </row>
    <row r="3643" spans="1:8" x14ac:dyDescent="0.3">
      <c r="A3643"/>
      <c r="B3643"/>
      <c r="C3643"/>
      <c r="D3643"/>
      <c r="E3643"/>
      <c r="F3643"/>
      <c r="G3643"/>
      <c r="H3643"/>
    </row>
    <row r="3644" spans="1:8" x14ac:dyDescent="0.3">
      <c r="A3644"/>
      <c r="B3644"/>
      <c r="C3644"/>
      <c r="D3644"/>
      <c r="E3644"/>
      <c r="F3644"/>
      <c r="G3644"/>
      <c r="H3644"/>
    </row>
    <row r="3645" spans="1:8" x14ac:dyDescent="0.3">
      <c r="A3645"/>
      <c r="B3645"/>
      <c r="C3645"/>
      <c r="D3645"/>
      <c r="E3645"/>
      <c r="F3645"/>
      <c r="G3645"/>
      <c r="H3645"/>
    </row>
    <row r="3646" spans="1:8" x14ac:dyDescent="0.3">
      <c r="A3646"/>
      <c r="B3646"/>
      <c r="C3646"/>
      <c r="D3646"/>
      <c r="E3646"/>
      <c r="F3646"/>
      <c r="G3646"/>
      <c r="H3646"/>
    </row>
    <row r="3647" spans="1:8" x14ac:dyDescent="0.3">
      <c r="A3647"/>
      <c r="B3647"/>
      <c r="C3647"/>
      <c r="D3647"/>
      <c r="E3647"/>
      <c r="F3647"/>
      <c r="G3647"/>
      <c r="H3647"/>
    </row>
    <row r="3648" spans="1:8" x14ac:dyDescent="0.3">
      <c r="A3648"/>
      <c r="B3648"/>
      <c r="C3648"/>
      <c r="D3648"/>
      <c r="E3648"/>
      <c r="F3648"/>
      <c r="G3648"/>
      <c r="H3648"/>
    </row>
    <row r="3649" spans="1:8" x14ac:dyDescent="0.3">
      <c r="A3649"/>
      <c r="B3649"/>
      <c r="C3649"/>
      <c r="D3649"/>
      <c r="E3649"/>
      <c r="F3649"/>
      <c r="G3649"/>
      <c r="H3649"/>
    </row>
    <row r="3650" spans="1:8" x14ac:dyDescent="0.3">
      <c r="A3650"/>
      <c r="B3650"/>
      <c r="C3650"/>
      <c r="D3650"/>
      <c r="E3650"/>
      <c r="F3650"/>
      <c r="G3650"/>
      <c r="H3650"/>
    </row>
    <row r="3651" spans="1:8" x14ac:dyDescent="0.3">
      <c r="A3651"/>
      <c r="B3651"/>
      <c r="C3651"/>
      <c r="D3651"/>
      <c r="E3651"/>
      <c r="F3651"/>
      <c r="G3651"/>
      <c r="H3651"/>
    </row>
    <row r="3652" spans="1:8" x14ac:dyDescent="0.3">
      <c r="A3652"/>
      <c r="B3652"/>
      <c r="C3652"/>
      <c r="D3652"/>
      <c r="E3652"/>
      <c r="F3652"/>
      <c r="G3652"/>
      <c r="H3652"/>
    </row>
  </sheetData>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951-A0D0-4E2E-B545-9C6DBB23BDD5}">
  <dimension ref="A2:H3255"/>
  <sheetViews>
    <sheetView topLeftCell="A16" zoomScale="90" zoomScaleNormal="130" workbookViewId="0">
      <selection activeCell="J20" sqref="J20"/>
    </sheetView>
  </sheetViews>
  <sheetFormatPr defaultRowHeight="14.4" x14ac:dyDescent="0.3"/>
  <cols>
    <col min="1" max="1" width="11.88671875" style="6" customWidth="1"/>
    <col min="2" max="2" width="15.6640625" style="6" bestFit="1" customWidth="1"/>
    <col min="3" max="3" width="17.77734375" style="6" bestFit="1" customWidth="1"/>
    <col min="4" max="4" width="15.6640625" style="6" bestFit="1" customWidth="1"/>
    <col min="5" max="5" width="15.88671875" style="6" bestFit="1" customWidth="1"/>
    <col min="6" max="6" width="20.44140625" style="6" bestFit="1" customWidth="1"/>
    <col min="7" max="7" width="17.21875" style="6" customWidth="1"/>
    <col min="8" max="8" width="14.88671875" style="6" customWidth="1"/>
    <col min="9" max="16384" width="8.88671875" style="6"/>
  </cols>
  <sheetData>
    <row r="2" spans="1:8" x14ac:dyDescent="0.3">
      <c r="C2" s="16" t="s">
        <v>6974</v>
      </c>
      <c r="D2" s="16"/>
      <c r="E2" s="16"/>
      <c r="F2" s="16" t="s">
        <v>6975</v>
      </c>
      <c r="G2" s="16"/>
      <c r="H2" s="16"/>
    </row>
    <row r="3" spans="1:8" x14ac:dyDescent="0.3">
      <c r="B3" s="16"/>
      <c r="C3" s="24" t="s">
        <v>7006</v>
      </c>
      <c r="D3" s="24" t="s">
        <v>7007</v>
      </c>
      <c r="E3" s="16" t="s">
        <v>7004</v>
      </c>
      <c r="F3" s="24" t="s">
        <v>7006</v>
      </c>
      <c r="G3" s="24" t="s">
        <v>7007</v>
      </c>
      <c r="H3" s="16" t="s">
        <v>7005</v>
      </c>
    </row>
    <row r="4" spans="1:8" x14ac:dyDescent="0.3">
      <c r="A4" s="6">
        <v>1</v>
      </c>
      <c r="B4" s="23" t="s">
        <v>6999</v>
      </c>
      <c r="C4" s="6" t="str">
        <f>IFERROR(IF(GETPIVOTDATA("Order ID",Pivot_table!$A$71,"Consumer",C$3,"Months (DATE)",$A4,"Years (DATE)",C$2)=0,"",GETPIVOTDATA("Order ID",Pivot_table!$A$71,"Consumer",C$3,"Months (DATE)",$A4,"Years (DATE)",C$2)),"")</f>
        <v/>
      </c>
      <c r="D4" s="6" t="str">
        <f>IFERROR(IF(GETPIVOTDATA("Order ID",Pivot_table!$A$71,"Consumer",D$3,"Months (DATE)",$A4,"Years (DATE)",$C$2)=0,"",GETPIVOTDATA("Order ID",Pivot_table!$A$71,"Consumer",D$3,"Months (DATE)",$A4,"Years (DATE)",$C$2)),"")</f>
        <v/>
      </c>
      <c r="E4" s="6" t="str">
        <f>IFERROR(IF(GETPIVOTDATA("Order ID",Pivot_table!$A$71,"Months (DATE)",$A4,"Years (DATE)",$C$2)=0,"",GETPIVOTDATA("Order ID",Pivot_table!$A$71,"Months (DATE)",$A4,"Years (DATE)",$C$2)),"")</f>
        <v/>
      </c>
      <c r="F4" s="6">
        <f>IFERROR(IF(GETPIVOTDATA("Order ID",Pivot_table!$A$71,"Consumer",F$3,"Months (DATE)",$A4,"Years (DATE)",$F$2)=0,"",GETPIVOTDATA("Order ID",Pivot_table!$A$71,"Consumer",F$3,"Months (DATE)",$A4,"Years (DATE)",$F$2)),"")</f>
        <v>14</v>
      </c>
      <c r="G4" s="6">
        <f>IFERROR(IF(GETPIVOTDATA("Order ID",Pivot_table!$A$71,"Consumer",G$3,"Months (DATE)",$A4,"Years (DATE)",$F$2)=0,"",GETPIVOTDATA("Order ID",Pivot_table!$A$71,"Consumer",G$3,"Months (DATE)",$A4,"Years (DATE)",$F$2)),"")</f>
        <v>177</v>
      </c>
      <c r="H4" s="6">
        <f>IFERROR(IF(GETPIVOTDATA("Order ID",Pivot_table!$A$71,"Months (DATE)",$A4,"Years (DATE)",$F$2)=0,"",GETPIVOTDATA("Order ID",Pivot_table!$A$71,"Months (DATE)",$A4,"Years (DATE)",$F$2)),"")</f>
        <v>191</v>
      </c>
    </row>
    <row r="5" spans="1:8" x14ac:dyDescent="0.3">
      <c r="A5" s="6">
        <v>2</v>
      </c>
      <c r="B5" s="23" t="s">
        <v>7000</v>
      </c>
      <c r="C5" s="6" t="str">
        <f>IFERROR(IF(GETPIVOTDATA("Order ID",Pivot_table!$A$71,"Consumer",C$3,"Months (DATE)",$A5,"Years (DATE)",C$2)=0,"",GETPIVOTDATA("Order ID",Pivot_table!$A$71,"Consumer",C$3,"Months (DATE)",$A5,"Years (DATE)",C$2)),"")</f>
        <v/>
      </c>
      <c r="D5" s="6" t="str">
        <f>IFERROR(IF(GETPIVOTDATA("Order ID",Pivot_table!$A$71,"Consumer",D$3,"Months (DATE)",$A5,"Years (DATE)",$C$2)=0,"",GETPIVOTDATA("Order ID",Pivot_table!$A$71,"Consumer",D$3,"Months (DATE)",$A5,"Years (DATE)",$C$2)),"")</f>
        <v/>
      </c>
      <c r="E5" s="6" t="str">
        <f>IFERROR(IF(GETPIVOTDATA("Order ID",Pivot_table!$A$71,"Months (DATE)",$A5,"Years (DATE)",$C$2)=0,"",GETPIVOTDATA("Order ID",Pivot_table!$A$71,"Months (DATE)",$A5,"Years (DATE)",$C$2)),"")</f>
        <v/>
      </c>
      <c r="F5" s="6">
        <f>IFERROR(IF(GETPIVOTDATA("Order ID",Pivot_table!$A$71,"Consumer",F$3,"Months (DATE)",$A5,"Years (DATE)",$F$2)=0,"",GETPIVOTDATA("Order ID",Pivot_table!$A$71,"Consumer",F$3,"Months (DATE)",$A5,"Years (DATE)",$F$2)),"")</f>
        <v>22</v>
      </c>
      <c r="G5" s="6">
        <f>IFERROR(IF(GETPIVOTDATA("Order ID",Pivot_table!$A$71,"Consumer",G$3,"Months (DATE)",$A5,"Years (DATE)",$F$2)=0,"",GETPIVOTDATA("Order ID",Pivot_table!$A$71,"Consumer",G$3,"Months (DATE)",$A5,"Years (DATE)",$F$2)),"")</f>
        <v>82</v>
      </c>
      <c r="H5" s="6">
        <f>IFERROR(IF(GETPIVOTDATA("Order ID",Pivot_table!$A$71,"Months (DATE)",$A5,"Years (DATE)",$F$2)=0,"",GETPIVOTDATA("Order ID",Pivot_table!$A$71,"Months (DATE)",$A5,"Years (DATE)",$F$2)),"")</f>
        <v>104</v>
      </c>
    </row>
    <row r="6" spans="1:8" x14ac:dyDescent="0.3">
      <c r="A6" s="6">
        <v>3</v>
      </c>
      <c r="B6" s="23" t="s">
        <v>7001</v>
      </c>
      <c r="C6" s="6" t="str">
        <f>IFERROR(IF(GETPIVOTDATA("Order ID",Pivot_table!$A$71,"Consumer",C$3,"Months (DATE)",$A6,"Years (DATE)",C$2)=0,"",GETPIVOTDATA("Order ID",Pivot_table!$A$71,"Consumer",C$3,"Months (DATE)",$A6,"Years (DATE)",C$2)),"")</f>
        <v/>
      </c>
      <c r="D6" s="6" t="str">
        <f>IFERROR(IF(GETPIVOTDATA("Order ID",Pivot_table!$A$71,"Consumer",D$3,"Months (DATE)",$A6,"Years (DATE)",$C$2)=0,"",GETPIVOTDATA("Order ID",Pivot_table!$A$71,"Consumer",D$3,"Months (DATE)",$A6,"Years (DATE)",$C$2)),"")</f>
        <v/>
      </c>
      <c r="E6" s="6" t="str">
        <f>IFERROR(IF(GETPIVOTDATA("Order ID",Pivot_table!$A$71,"Months (DATE)",$A6,"Years (DATE)",$C$2)=0,"",GETPIVOTDATA("Order ID",Pivot_table!$A$71,"Months (DATE)",$A6,"Years (DATE)",$C$2)),"")</f>
        <v/>
      </c>
      <c r="F6" s="6">
        <f>IFERROR(IF(GETPIVOTDATA("Order ID",Pivot_table!$A$71,"Consumer",F$3,"Months (DATE)",$A6,"Years (DATE)",$F$2)=0,"",GETPIVOTDATA("Order ID",Pivot_table!$A$71,"Consumer",F$3,"Months (DATE)",$A6,"Years (DATE)",$F$2)),"")</f>
        <v>35</v>
      </c>
      <c r="G6" s="6">
        <f>IFERROR(IF(GETPIVOTDATA("Order ID",Pivot_table!$A$71,"Consumer",G$3,"Months (DATE)",$A6,"Years (DATE)",$F$2)=0,"",GETPIVOTDATA("Order ID",Pivot_table!$A$71,"Consumer",G$3,"Months (DATE)",$A6,"Years (DATE)",$F$2)),"")</f>
        <v>303</v>
      </c>
      <c r="H6" s="6">
        <f>IFERROR(IF(GETPIVOTDATA("Order ID",Pivot_table!$A$71,"Months (DATE)",$A6,"Years (DATE)",$F$2)=0,"",GETPIVOTDATA("Order ID",Pivot_table!$A$71,"Months (DATE)",$A6,"Years (DATE)",$F$2)),"")</f>
        <v>338</v>
      </c>
    </row>
    <row r="7" spans="1:8" x14ac:dyDescent="0.3">
      <c r="A7" s="6">
        <v>4</v>
      </c>
      <c r="B7" s="23" t="s">
        <v>7002</v>
      </c>
      <c r="C7" s="6" t="str">
        <f>IFERROR(IF(GETPIVOTDATA("Order ID",Pivot_table!$A$71,"Consumer",C$3,"Months (DATE)",$A7,"Years (DATE)",C$2)=0,"",GETPIVOTDATA("Order ID",Pivot_table!$A$71,"Consumer",C$3,"Months (DATE)",$A7,"Years (DATE)",C$2)),"")</f>
        <v/>
      </c>
      <c r="D7" s="6" t="str">
        <f>IFERROR(IF(GETPIVOTDATA("Order ID",Pivot_table!$A$71,"Consumer",D$3,"Months (DATE)",$A7,"Years (DATE)",$C$2)=0,"",GETPIVOTDATA("Order ID",Pivot_table!$A$71,"Consumer",D$3,"Months (DATE)",$A7,"Years (DATE)",$C$2)),"")</f>
        <v/>
      </c>
      <c r="E7" s="6" t="str">
        <f>IFERROR(IF(GETPIVOTDATA("Order ID",Pivot_table!$A$71,"Months (DATE)",$A7,"Years (DATE)",$C$2)=0,"",GETPIVOTDATA("Order ID",Pivot_table!$A$71,"Months (DATE)",$A7,"Years (DATE)",$C$2)),"")</f>
        <v/>
      </c>
      <c r="F7" s="6">
        <f>IFERROR(IF(GETPIVOTDATA("Order ID",Pivot_table!$A$71,"Consumer",F$3,"Months (DATE)",$A7,"Years (DATE)",$F$2)=0,"",GETPIVOTDATA("Order ID",Pivot_table!$A$71,"Consumer",F$3,"Months (DATE)",$A7,"Years (DATE)",$F$2)),"")</f>
        <v>47</v>
      </c>
      <c r="G7" s="6">
        <f>IFERROR(IF(GETPIVOTDATA("Order ID",Pivot_table!$A$71,"Consumer",G$3,"Months (DATE)",$A7,"Years (DATE)",$F$2)=0,"",GETPIVOTDATA("Order ID",Pivot_table!$A$71,"Consumer",G$3,"Months (DATE)",$A7,"Years (DATE)",$F$2)),"")</f>
        <v>429</v>
      </c>
      <c r="H7" s="6">
        <f>IFERROR(IF(GETPIVOTDATA("Order ID",Pivot_table!$A$71,"Months (DATE)",$A7,"Years (DATE)",$F$2)=0,"",GETPIVOTDATA("Order ID",Pivot_table!$A$71,"Months (DATE)",$A7,"Years (DATE)",$F$2)),"")</f>
        <v>476</v>
      </c>
    </row>
    <row r="8" spans="1:8" x14ac:dyDescent="0.3">
      <c r="A8" s="6">
        <v>5</v>
      </c>
      <c r="B8" s="23" t="s">
        <v>6991</v>
      </c>
      <c r="C8" s="6" t="str">
        <f>IFERROR(IF(GETPIVOTDATA("Order ID",Pivot_table!$A$71,"Consumer",C$3,"Months (DATE)",$A8,"Years (DATE)",C$2)=0,"",GETPIVOTDATA("Order ID",Pivot_table!$A$71,"Consumer",C$3,"Months (DATE)",$A8,"Years (DATE)",C$2)),"")</f>
        <v/>
      </c>
      <c r="D8" s="6">
        <f>IFERROR(IF(GETPIVOTDATA("Order ID",Pivot_table!$A$71,"Consumer",D$3,"Months (DATE)",$A8,"Years (DATE)",$C$2)=0,"",GETPIVOTDATA("Order ID",Pivot_table!$A$71,"Consumer",D$3,"Months (DATE)",$A8,"Years (DATE)",$C$2)),"")</f>
        <v>50</v>
      </c>
      <c r="E8" s="6">
        <f>IFERROR(IF(GETPIVOTDATA("Order ID",Pivot_table!$A$71,"Months (DATE)",$A8,"Years (DATE)",$C$2)=0,"",GETPIVOTDATA("Order ID",Pivot_table!$A$71,"Months (DATE)",$A8,"Years (DATE)",$C$2)),"")</f>
        <v>50</v>
      </c>
      <c r="F8" s="6">
        <f>IFERROR(IF(GETPIVOTDATA("Order ID",Pivot_table!$A$71,"Consumer",F$3,"Months (DATE)",$A8,"Years (DATE)",$F$2)=0,"",GETPIVOTDATA("Order ID",Pivot_table!$A$71,"Consumer",F$3,"Months (DATE)",$A8,"Years (DATE)",$F$2)),"")</f>
        <v>37</v>
      </c>
      <c r="G8" s="6">
        <f>IFERROR(IF(GETPIVOTDATA("Order ID",Pivot_table!$A$71,"Consumer",G$3,"Months (DATE)",$A8,"Years (DATE)",$F$2)=0,"",GETPIVOTDATA("Order ID",Pivot_table!$A$71,"Consumer",G$3,"Months (DATE)",$A8,"Years (DATE)",$F$2)),"")</f>
        <v>85</v>
      </c>
      <c r="H8" s="6">
        <f>IFERROR(IF(GETPIVOTDATA("Order ID",Pivot_table!$A$71,"Months (DATE)",$A8,"Years (DATE)",$F$2)=0,"",GETPIVOTDATA("Order ID",Pivot_table!$A$71,"Months (DATE)",$A8,"Years (DATE)",$F$2)),"")</f>
        <v>122</v>
      </c>
    </row>
    <row r="9" spans="1:8" x14ac:dyDescent="0.3">
      <c r="A9" s="6">
        <v>6</v>
      </c>
      <c r="B9" s="23" t="s">
        <v>6992</v>
      </c>
      <c r="C9" s="6" t="str">
        <f>IFERROR(IF(GETPIVOTDATA("Order ID",Pivot_table!$A$71,"Consumer",C$3,"Months (DATE)",$A9,"Years (DATE)",C$2)=0,"",GETPIVOTDATA("Order ID",Pivot_table!$A$71,"Consumer",C$3,"Months (DATE)",$A9,"Years (DATE)",C$2)),"")</f>
        <v/>
      </c>
      <c r="D9" s="6">
        <f>IFERROR(IF(GETPIVOTDATA("Order ID",Pivot_table!$A$71,"Consumer",D$3,"Months (DATE)",$A9,"Years (DATE)",$C$2)=0,"",GETPIVOTDATA("Order ID",Pivot_table!$A$71,"Consumer",D$3,"Months (DATE)",$A9,"Years (DATE)",$C$2)),"")</f>
        <v>87</v>
      </c>
      <c r="E9" s="6">
        <f>IFERROR(IF(GETPIVOTDATA("Order ID",Pivot_table!$A$71,"Months (DATE)",$A9,"Years (DATE)",$C$2)=0,"",GETPIVOTDATA("Order ID",Pivot_table!$A$71,"Months (DATE)",$A9,"Years (DATE)",$C$2)),"")</f>
        <v>87</v>
      </c>
      <c r="F9" s="6">
        <f>IFERROR(IF(GETPIVOTDATA("Order ID",Pivot_table!$A$71,"Consumer",F$3,"Months (DATE)",$A9,"Years (DATE)",$F$2)=0,"",GETPIVOTDATA("Order ID",Pivot_table!$A$71,"Consumer",F$3,"Months (DATE)",$A9,"Years (DATE)",$F$2)),"")</f>
        <v>52</v>
      </c>
      <c r="G9" s="6">
        <f>IFERROR(IF(GETPIVOTDATA("Order ID",Pivot_table!$A$71,"Consumer",G$3,"Months (DATE)",$A9,"Years (DATE)",$F$2)=0,"",GETPIVOTDATA("Order ID",Pivot_table!$A$71,"Consumer",G$3,"Months (DATE)",$A9,"Years (DATE)",$F$2)),"")</f>
        <v>272</v>
      </c>
      <c r="H9" s="6">
        <f>IFERROR(IF(GETPIVOTDATA("Order ID",Pivot_table!$A$71,"Months (DATE)",$A9,"Years (DATE)",$F$2)=0,"",GETPIVOTDATA("Order ID",Pivot_table!$A$71,"Months (DATE)",$A9,"Years (DATE)",$F$2)),"")</f>
        <v>324</v>
      </c>
    </row>
    <row r="10" spans="1:8" x14ac:dyDescent="0.3">
      <c r="A10" s="6">
        <v>7</v>
      </c>
      <c r="B10" s="23" t="s">
        <v>6993</v>
      </c>
      <c r="C10" s="6" t="str">
        <f>IFERROR(IF(GETPIVOTDATA("Order ID",Pivot_table!$A$71,"Consumer",C$3,"Months (DATE)",$A10,"Years (DATE)",C$2)=0,"",GETPIVOTDATA("Order ID",Pivot_table!$A$71,"Consumer",C$3,"Months (DATE)",$A10,"Years (DATE)",C$2)),"")</f>
        <v/>
      </c>
      <c r="D10" s="6">
        <f>IFERROR(IF(GETPIVOTDATA("Order ID",Pivot_table!$A$71,"Consumer",D$3,"Months (DATE)",$A10,"Years (DATE)",$C$2)=0,"",GETPIVOTDATA("Order ID",Pivot_table!$A$71,"Consumer",D$3,"Months (DATE)",$A10,"Years (DATE)",$C$2)),"")</f>
        <v>121</v>
      </c>
      <c r="E10" s="6">
        <f>IFERROR(IF(GETPIVOTDATA("Order ID",Pivot_table!$A$71,"Months (DATE)",$A10,"Years (DATE)",$C$2)=0,"",GETPIVOTDATA("Order ID",Pivot_table!$A$71,"Months (DATE)",$A10,"Years (DATE)",$C$2)),"")</f>
        <v>121</v>
      </c>
      <c r="F10" s="6">
        <f>IFERROR(IF(GETPIVOTDATA("Order ID",Pivot_table!$A$71,"Consumer",F$3,"Months (DATE)",$A10,"Years (DATE)",$F$2)=0,"",GETPIVOTDATA("Order ID",Pivot_table!$A$71,"Consumer",F$3,"Months (DATE)",$A10,"Years (DATE)",$F$2)),"")</f>
        <v>39</v>
      </c>
      <c r="G10" s="6">
        <f>IFERROR(IF(GETPIVOTDATA("Order ID",Pivot_table!$A$71,"Consumer",G$3,"Months (DATE)",$A10,"Years (DATE)",$F$2)=0,"",GETPIVOTDATA("Order ID",Pivot_table!$A$71,"Consumer",G$3,"Months (DATE)",$A10,"Years (DATE)",$F$2)),"")</f>
        <v>175</v>
      </c>
      <c r="H10" s="6">
        <f>IFERROR(IF(GETPIVOTDATA("Order ID",Pivot_table!$A$71,"Months (DATE)",$A10,"Years (DATE)",$F$2)=0,"",GETPIVOTDATA("Order ID",Pivot_table!$A$71,"Months (DATE)",$A10,"Years (DATE)",$F$2)),"")</f>
        <v>214</v>
      </c>
    </row>
    <row r="11" spans="1:8" x14ac:dyDescent="0.3">
      <c r="A11" s="6">
        <v>8</v>
      </c>
      <c r="B11" s="23" t="s">
        <v>6994</v>
      </c>
      <c r="C11" s="6" t="str">
        <f>IFERROR(IF(GETPIVOTDATA("Order ID",Pivot_table!$A$71,"Consumer",C$3,"Months (DATE)",$A11,"Years (DATE)",C$2)=0,"",GETPIVOTDATA("Order ID",Pivot_table!$A$71,"Consumer",C$3,"Months (DATE)",$A11,"Years (DATE)",C$2)),"")</f>
        <v/>
      </c>
      <c r="D11" s="6">
        <f>IFERROR(IF(GETPIVOTDATA("Order ID",Pivot_table!$A$71,"Consumer",D$3,"Months (DATE)",$A11,"Years (DATE)",$C$2)=0,"",GETPIVOTDATA("Order ID",Pivot_table!$A$71,"Consumer",D$3,"Months (DATE)",$A11,"Years (DATE)",$C$2)),"")</f>
        <v>131</v>
      </c>
      <c r="E11" s="6">
        <f>IFERROR(IF(GETPIVOTDATA("Order ID",Pivot_table!$A$71,"Months (DATE)",$A11,"Years (DATE)",$C$2)=0,"",GETPIVOTDATA("Order ID",Pivot_table!$A$71,"Months (DATE)",$A11,"Years (DATE)",$C$2)),"")</f>
        <v>131</v>
      </c>
      <c r="F11" s="6">
        <f>IFERROR(IF(GETPIVOTDATA("Order ID",Pivot_table!$A$71,"Consumer",F$3,"Months (DATE)",$A11,"Years (DATE)",$F$2)=0,"",GETPIVOTDATA("Order ID",Pivot_table!$A$71,"Consumer",F$3,"Months (DATE)",$A11,"Years (DATE)",$F$2)),"")</f>
        <v>41</v>
      </c>
      <c r="G11" s="6">
        <f>IFERROR(IF(GETPIVOTDATA("Order ID",Pivot_table!$A$71,"Consumer",G$3,"Months (DATE)",$A11,"Years (DATE)",$F$2)=0,"",GETPIVOTDATA("Order ID",Pivot_table!$A$71,"Consumer",G$3,"Months (DATE)",$A11,"Years (DATE)",$F$2)),"")</f>
        <v>307</v>
      </c>
      <c r="H11" s="6">
        <f>IFERROR(IF(GETPIVOTDATA("Order ID",Pivot_table!$A$71,"Months (DATE)",$A11,"Years (DATE)",$F$2)=0,"",GETPIVOTDATA("Order ID",Pivot_table!$A$71,"Months (DATE)",$A11,"Years (DATE)",$F$2)),"")</f>
        <v>348</v>
      </c>
    </row>
    <row r="12" spans="1:8" x14ac:dyDescent="0.3">
      <c r="A12" s="6">
        <v>9</v>
      </c>
      <c r="B12" s="23" t="s">
        <v>6995</v>
      </c>
      <c r="C12" s="6" t="str">
        <f>IFERROR(IF(GETPIVOTDATA("Order ID",Pivot_table!$A$71,"Consumer",C$3,"Months (DATE)",$A12,"Years (DATE)",C$2)=0,"",GETPIVOTDATA("Order ID",Pivot_table!$A$71,"Consumer",C$3,"Months (DATE)",$A12,"Years (DATE)",C$2)),"")</f>
        <v/>
      </c>
      <c r="D12" s="6">
        <f>IFERROR(IF(GETPIVOTDATA("Order ID",Pivot_table!$A$71,"Consumer",D$3,"Months (DATE)",$A12,"Years (DATE)",$C$2)=0,"",GETPIVOTDATA("Order ID",Pivot_table!$A$71,"Consumer",D$3,"Months (DATE)",$A12,"Years (DATE)",$C$2)),"")</f>
        <v>97</v>
      </c>
      <c r="E12" s="6">
        <f>IFERROR(IF(GETPIVOTDATA("Order ID",Pivot_table!$A$71,"Months (DATE)",$A12,"Years (DATE)",$C$2)=0,"",GETPIVOTDATA("Order ID",Pivot_table!$A$71,"Months (DATE)",$A12,"Years (DATE)",$C$2)),"")</f>
        <v>97</v>
      </c>
      <c r="F12" s="6">
        <f>IFERROR(IF(GETPIVOTDATA("Order ID",Pivot_table!$A$71,"Consumer",F$3,"Months (DATE)",$A12,"Years (DATE)",$F$2)=0,"",GETPIVOTDATA("Order ID",Pivot_table!$A$71,"Consumer",F$3,"Months (DATE)",$A12,"Years (DATE)",$F$2)),"")</f>
        <v>60</v>
      </c>
      <c r="G12" s="6">
        <f>IFERROR(IF(GETPIVOTDATA("Order ID",Pivot_table!$A$71,"Consumer",G$3,"Months (DATE)",$A12,"Years (DATE)",$F$2)=0,"",GETPIVOTDATA("Order ID",Pivot_table!$A$71,"Consumer",G$3,"Months (DATE)",$A12,"Years (DATE)",$F$2)),"")</f>
        <v>346</v>
      </c>
      <c r="H12" s="6">
        <f>IFERROR(IF(GETPIVOTDATA("Order ID",Pivot_table!$A$71,"Months (DATE)",$A12,"Years (DATE)",$F$2)=0,"",GETPIVOTDATA("Order ID",Pivot_table!$A$71,"Months (DATE)",$A12,"Years (DATE)",$F$2)),"")</f>
        <v>406</v>
      </c>
    </row>
    <row r="13" spans="1:8" x14ac:dyDescent="0.3">
      <c r="A13" s="6">
        <v>10</v>
      </c>
      <c r="B13" s="23" t="s">
        <v>6996</v>
      </c>
      <c r="C13" s="6" t="str">
        <f>IFERROR(IF(GETPIVOTDATA("Order ID",Pivot_table!$A$71,"Consumer",C$3,"Months (DATE)",$A13,"Years (DATE)",C$2)=0,"",GETPIVOTDATA("Order ID",Pivot_table!$A$71,"Consumer",C$3,"Months (DATE)",$A13,"Years (DATE)",C$2)),"")</f>
        <v/>
      </c>
      <c r="D13" s="6">
        <f>IFERROR(IF(GETPIVOTDATA("Order ID",Pivot_table!$A$71,"Consumer",D$3,"Months (DATE)",$A13,"Years (DATE)",$C$2)=0,"",GETPIVOTDATA("Order ID",Pivot_table!$A$71,"Consumer",D$3,"Months (DATE)",$A13,"Years (DATE)",$C$2)),"")</f>
        <v>147</v>
      </c>
      <c r="E13" s="6">
        <f>IFERROR(IF(GETPIVOTDATA("Order ID",Pivot_table!$A$71,"Months (DATE)",$A13,"Years (DATE)",$C$2)=0,"",GETPIVOTDATA("Order ID",Pivot_table!$A$71,"Months (DATE)",$A13,"Years (DATE)",$C$2)),"")</f>
        <v>147</v>
      </c>
      <c r="F13" s="6">
        <f>IFERROR(IF(GETPIVOTDATA("Order ID",Pivot_table!$A$71,"Consumer",F$3,"Months (DATE)",$A13,"Years (DATE)",$F$2)=0,"",GETPIVOTDATA("Order ID",Pivot_table!$A$71,"Consumer",F$3,"Months (DATE)",$A13,"Years (DATE)",$F$2)),"")</f>
        <v>53</v>
      </c>
      <c r="G13" s="6" t="str">
        <f>IFERROR(IF(GETPIVOTDATA("Order ID",Pivot_table!$A$71,"Consumer",G$3,"Months (DATE)",$A13,"Years (DATE)",$F$2)=0,"",GETPIVOTDATA("Order ID",Pivot_table!$A$71,"Consumer",G$3,"Months (DATE)",$A13,"Years (DATE)",$F$2)),"")</f>
        <v/>
      </c>
      <c r="H13" s="6">
        <f>IFERROR(IF(GETPIVOTDATA("Order ID",Pivot_table!$A$71,"Months (DATE)",$A13,"Years (DATE)",$F$2)=0,"",GETPIVOTDATA("Order ID",Pivot_table!$A$71,"Months (DATE)",$A13,"Years (DATE)",$F$2)),"")</f>
        <v>53</v>
      </c>
    </row>
    <row r="14" spans="1:8" x14ac:dyDescent="0.3">
      <c r="A14" s="6">
        <v>11</v>
      </c>
      <c r="B14" s="23" t="s">
        <v>6997</v>
      </c>
      <c r="C14" s="6" t="str">
        <f>IFERROR(IF(GETPIVOTDATA("Order ID",Pivot_table!$A$71,"Consumer",C$3,"Months (DATE)",$A14,"Years (DATE)",C$2)=0,"",GETPIVOTDATA("Order ID",Pivot_table!$A$71,"Consumer",C$3,"Months (DATE)",$A14,"Years (DATE)",C$2)),"")</f>
        <v/>
      </c>
      <c r="D14" s="6">
        <f>IFERROR(IF(GETPIVOTDATA("Order ID",Pivot_table!$A$71,"Consumer",D$3,"Months (DATE)",$A14,"Years (DATE)",$C$2)=0,"",GETPIVOTDATA("Order ID",Pivot_table!$A$71,"Consumer",D$3,"Months (DATE)",$A14,"Years (DATE)",$C$2)),"")</f>
        <v>73</v>
      </c>
      <c r="E14" s="6">
        <f>IFERROR(IF(GETPIVOTDATA("Order ID",Pivot_table!$A$71,"Months (DATE)",$A14,"Years (DATE)",$C$2)=0,"",GETPIVOTDATA("Order ID",Pivot_table!$A$71,"Months (DATE)",$A14,"Years (DATE)",$C$2)),"")</f>
        <v>73</v>
      </c>
      <c r="F14" s="6">
        <f>IFERROR(IF(GETPIVOTDATA("Order ID",Pivot_table!$A$71,"Consumer",F$3,"Months (DATE)",$A14,"Years (DATE)",$F$2)=0,"",GETPIVOTDATA("Order ID",Pivot_table!$A$71,"Consumer",F$3,"Months (DATE)",$A14,"Years (DATE)",$F$2)),"")</f>
        <v>50</v>
      </c>
      <c r="G14" s="6" t="str">
        <f>IFERROR(IF(GETPIVOTDATA("Order ID",Pivot_table!$A$71,"Consumer",G$3,"Months (DATE)",$A14,"Years (DATE)",$F$2)=0,"",GETPIVOTDATA("Order ID",Pivot_table!$A$71,"Consumer",G$3,"Months (DATE)",$A14,"Years (DATE)",$F$2)),"")</f>
        <v/>
      </c>
      <c r="H14" s="6">
        <f>IFERROR(IF(GETPIVOTDATA("Order ID",Pivot_table!$A$71,"Months (DATE)",$A14,"Years (DATE)",$F$2)=0,"",GETPIVOTDATA("Order ID",Pivot_table!$A$71,"Months (DATE)",$A14,"Years (DATE)",$F$2)),"")</f>
        <v>50</v>
      </c>
    </row>
    <row r="15" spans="1:8" x14ac:dyDescent="0.3">
      <c r="A15" s="6">
        <v>12</v>
      </c>
      <c r="B15" s="23" t="s">
        <v>6998</v>
      </c>
      <c r="C15" s="6">
        <f>IFERROR(IF(GETPIVOTDATA("Order ID",Pivot_table!$A$71,"Consumer",C$3,"Months (DATE)",$A15,"Years (DATE)",C$2)=0,"",GETPIVOTDATA("Order ID",Pivot_table!$A$71,"Consumer",C$3,"Months (DATE)",$A15,"Years (DATE)",C$2)),"")</f>
        <v>7</v>
      </c>
      <c r="D15" s="6">
        <f>IFERROR(IF(GETPIVOTDATA("Order ID",Pivot_table!$A$71,"Consumer",D$3,"Months (DATE)",$A15,"Years (DATE)",$C$2)=0,"",GETPIVOTDATA("Order ID",Pivot_table!$A$71,"Consumer",D$3,"Months (DATE)",$A15,"Years (DATE)",$C$2)),"")</f>
        <v>306</v>
      </c>
      <c r="E15" s="6">
        <f>IFERROR(IF(GETPIVOTDATA("Order ID",Pivot_table!$A$71,"Months (DATE)",$A15,"Years (DATE)",$C$2)=0,"",GETPIVOTDATA("Order ID",Pivot_table!$A$71,"Months (DATE)",$A15,"Years (DATE)",$C$2)),"")</f>
        <v>313</v>
      </c>
      <c r="F15" s="6">
        <f>IFERROR(IF(GETPIVOTDATA("Order ID",Pivot_table!$A$71,"Consumer",F$3,"Months (DATE)",$A15,"Years (DATE)",$F$2)=0,"",GETPIVOTDATA("Order ID",Pivot_table!$A$71,"Consumer",F$3,"Months (DATE)",$A15,"Years (DATE)",$F$2)),"")</f>
        <v>33</v>
      </c>
      <c r="G15" s="6" t="str">
        <f>IFERROR(IF(GETPIVOTDATA("Order ID",Pivot_table!$A$71,"Consumer",G$3,"Months (DATE)",$A15,"Years (DATE)",$F$2)=0,"",GETPIVOTDATA("Order ID",Pivot_table!$A$71,"Consumer",G$3,"Months (DATE)",$A15,"Years (DATE)",$F$2)),"")</f>
        <v/>
      </c>
      <c r="H15" s="6">
        <f>IFERROR(IF(GETPIVOTDATA("Order ID",Pivot_table!$A$71,"Months (DATE)",$A15,"Years (DATE)",$F$2)=0,"",GETPIVOTDATA("Order ID",Pivot_table!$A$71,"Months (DATE)",$A15,"Years (DATE)",$F$2)),"")</f>
        <v>33</v>
      </c>
    </row>
    <row r="22" spans="1:8" x14ac:dyDescent="0.3">
      <c r="A22" s="22" t="s">
        <v>7008</v>
      </c>
    </row>
    <row r="24" spans="1:8" x14ac:dyDescent="0.3">
      <c r="A24" s="6" t="s">
        <v>6988</v>
      </c>
    </row>
    <row r="26" spans="1:8" x14ac:dyDescent="0.3">
      <c r="C26" s="16" t="s">
        <v>6974</v>
      </c>
      <c r="D26" s="16"/>
      <c r="E26" s="16"/>
      <c r="F26" s="16" t="s">
        <v>6975</v>
      </c>
      <c r="G26" s="16"/>
      <c r="H26" s="16"/>
    </row>
    <row r="27" spans="1:8" x14ac:dyDescent="0.3">
      <c r="B27" s="16"/>
      <c r="C27" s="24" t="s">
        <v>7006</v>
      </c>
      <c r="D27" s="24" t="s">
        <v>7007</v>
      </c>
      <c r="E27" s="16" t="s">
        <v>7004</v>
      </c>
      <c r="F27" s="24" t="s">
        <v>7006</v>
      </c>
      <c r="G27" s="24" t="s">
        <v>7007</v>
      </c>
      <c r="H27" s="16" t="s">
        <v>7005</v>
      </c>
    </row>
    <row r="28" spans="1:8" x14ac:dyDescent="0.3">
      <c r="A28" s="6">
        <v>1</v>
      </c>
      <c r="B28" s="23" t="s">
        <v>6999</v>
      </c>
      <c r="C28" s="6" t="str">
        <f>IFERROR(IF(GETPIVOTDATA("Net Profit",Pivot_table!$A$94,"Consumer",C$27,"Months (DATE)",$A28,"Years (DATE)",$C$26)=0,"",GETPIVOTDATA("Net Profit",Pivot_table!$A$94,"Consumer",C$27,"Months (DATE)",$A28,"Years (DATE)",$C$26)),"")</f>
        <v/>
      </c>
      <c r="D28" s="6" t="str">
        <f>IFERROR(IF(GETPIVOTDATA("Net Profit",Pivot_table!$A$94,"Consumer",D$27,"Months (DATE)",$A28,"Years (DATE)",$C$26)=0,"",GETPIVOTDATA("Net Profit",Pivot_table!$A$94,"Consumer",D$27,"Months (DATE)",$A28,"Years (DATE)",$C$26)),"")</f>
        <v/>
      </c>
      <c r="E28" s="6" t="str">
        <f>IFERROR(IF(GETPIVOTDATA("Net Profit",Pivot_table!$A$94,"Months (DATE)",$A28,"Years (DATE)",$C$26)=0,"",GETPIVOTDATA("Net Profit",Pivot_table!$A$94,"Months (DATE)",$A28,"Years (DATE)",$C$26)),"")</f>
        <v/>
      </c>
      <c r="F28" s="6">
        <f>IFERROR(IF(GETPIVOTDATA("Net Profit",Pivot_table!$A$94,"Consumer",F$27,"Months (DATE)",$A28,"Years (DATE)",$F$26)=0,"",GETPIVOTDATA("Net Profit",Pivot_table!$A$94,"Consumer",F$27,"Months (DATE)",$A28,"Years (DATE)",$F$26)),"")</f>
        <v>2658.28</v>
      </c>
      <c r="G28" s="6">
        <f>IFERROR(IF(GETPIVOTDATA("Net Profit",Pivot_table!$A$94,"Consumer",G$27,"Months (DATE)",$A28,"Years (DATE)",$F$26)=0,"",GETPIVOTDATA("Net Profit",Pivot_table!$A$94,"Consumer",G$27,"Months (DATE)",$A28,"Years (DATE)",$F$26)),"")</f>
        <v>39633.460000000021</v>
      </c>
      <c r="H28" s="6">
        <f>IFERROR(IF(GETPIVOTDATA("Net Profit",Pivot_table!$A$94,"Months (DATE)",$A28,"Years (DATE)",$F$26)=0,"",GETPIVOTDATA("Net Profit",Pivot_table!$A$94,"Months (DATE)",$A28,"Years (DATE)",$F$26)),"")</f>
        <v>42291.74000000002</v>
      </c>
    </row>
    <row r="29" spans="1:8" x14ac:dyDescent="0.3">
      <c r="A29" s="6">
        <v>2</v>
      </c>
      <c r="B29" s="23" t="s">
        <v>7000</v>
      </c>
      <c r="C29" s="6" t="str">
        <f>IFERROR(IF(GETPIVOTDATA("Net Profit",Pivot_table!$A$94,"Consumer",C$27,"Months (DATE)",$A29,"Years (DATE)",$C$26)=0,"",GETPIVOTDATA("Net Profit",Pivot_table!$A$94,"Consumer",C$27,"Months (DATE)",$A29,"Years (DATE)",$C$26)),"")</f>
        <v/>
      </c>
      <c r="D29" s="6" t="str">
        <f>IFERROR(IF(GETPIVOTDATA("Net Profit",Pivot_table!$A$94,"Consumer",D$27,"Months (DATE)",$A29,"Years (DATE)",$C$26)=0,"",GETPIVOTDATA("Net Profit",Pivot_table!$A$94,"Consumer",D$27,"Months (DATE)",$A29,"Years (DATE)",$C$26)),"")</f>
        <v/>
      </c>
      <c r="E29" s="6" t="str">
        <f>IFERROR(IF(GETPIVOTDATA("Net Profit",Pivot_table!$A$94,"Months (DATE)",$A29,"Years (DATE)",$C$26)=0,"",GETPIVOTDATA("Net Profit",Pivot_table!$A$94,"Months (DATE)",$A29,"Years (DATE)",$C$26)),"")</f>
        <v/>
      </c>
      <c r="F29" s="6">
        <f>IFERROR(IF(GETPIVOTDATA("Net Profit",Pivot_table!$A$94,"Consumer",F$27,"Months (DATE)",$A29,"Years (DATE)",$F$26)=0,"",GETPIVOTDATA("Net Profit",Pivot_table!$A$94,"Consumer",F$27,"Months (DATE)",$A29,"Years (DATE)",$F$26)),"")</f>
        <v>5909.1500000000015</v>
      </c>
      <c r="G29" s="6">
        <f>IFERROR(IF(GETPIVOTDATA("Net Profit",Pivot_table!$A$94,"Consumer",G$27,"Months (DATE)",$A29,"Years (DATE)",$F$26)=0,"",GETPIVOTDATA("Net Profit",Pivot_table!$A$94,"Consumer",G$27,"Months (DATE)",$A29,"Years (DATE)",$F$26)),"")</f>
        <v>18455.959999999985</v>
      </c>
      <c r="H29" s="6">
        <f>IFERROR(IF(GETPIVOTDATA("Net Profit",Pivot_table!$A$94,"Months (DATE)",$A29,"Years (DATE)",$F$26)=0,"",GETPIVOTDATA("Net Profit",Pivot_table!$A$94,"Months (DATE)",$A29,"Years (DATE)",$F$26)),"")</f>
        <v>24365.109999999986</v>
      </c>
    </row>
    <row r="30" spans="1:8" x14ac:dyDescent="0.3">
      <c r="A30" s="6">
        <v>3</v>
      </c>
      <c r="B30" s="23" t="s">
        <v>7001</v>
      </c>
      <c r="C30" s="6" t="str">
        <f>IFERROR(IF(GETPIVOTDATA("Net Profit",Pivot_table!$A$94,"Consumer",C$27,"Months (DATE)",$A30,"Years (DATE)",$C$26)=0,"",GETPIVOTDATA("Net Profit",Pivot_table!$A$94,"Consumer",C$27,"Months (DATE)",$A30,"Years (DATE)",$C$26)),"")</f>
        <v/>
      </c>
      <c r="D30" s="6" t="str">
        <f>IFERROR(IF(GETPIVOTDATA("Net Profit",Pivot_table!$A$94,"Consumer",D$27,"Months (DATE)",$A30,"Years (DATE)",$C$26)=0,"",GETPIVOTDATA("Net Profit",Pivot_table!$A$94,"Consumer",D$27,"Months (DATE)",$A30,"Years (DATE)",$C$26)),"")</f>
        <v/>
      </c>
      <c r="E30" s="6" t="str">
        <f>IFERROR(IF(GETPIVOTDATA("Net Profit",Pivot_table!$A$94,"Months (DATE)",$A30,"Years (DATE)",$C$26)=0,"",GETPIVOTDATA("Net Profit",Pivot_table!$A$94,"Months (DATE)",$A30,"Years (DATE)",$C$26)),"")</f>
        <v/>
      </c>
      <c r="F30" s="6">
        <f>IFERROR(IF(GETPIVOTDATA("Net Profit",Pivot_table!$A$94,"Consumer",F$27,"Months (DATE)",$A30,"Years (DATE)",$F$26)=0,"",GETPIVOTDATA("Net Profit",Pivot_table!$A$94,"Consumer",F$27,"Months (DATE)",$A30,"Years (DATE)",$F$26)),"")</f>
        <v>9454.75</v>
      </c>
      <c r="G30" s="6">
        <f>IFERROR(IF(GETPIVOTDATA("Net Profit",Pivot_table!$A$94,"Consumer",G$27,"Months (DATE)",$A30,"Years (DATE)",$F$26)=0,"",GETPIVOTDATA("Net Profit",Pivot_table!$A$94,"Consumer",G$27,"Months (DATE)",$A30,"Years (DATE)",$F$26)),"")</f>
        <v>75360.420000000042</v>
      </c>
      <c r="H30" s="6">
        <f>IFERROR(IF(GETPIVOTDATA("Net Profit",Pivot_table!$A$94,"Months (DATE)",$A30,"Years (DATE)",$F$26)=0,"",GETPIVOTDATA("Net Profit",Pivot_table!$A$94,"Months (DATE)",$A30,"Years (DATE)",$F$26)),"")</f>
        <v>84815.170000000042</v>
      </c>
    </row>
    <row r="31" spans="1:8" x14ac:dyDescent="0.3">
      <c r="A31" s="6">
        <v>4</v>
      </c>
      <c r="B31" s="23" t="s">
        <v>7002</v>
      </c>
      <c r="C31" s="6" t="str">
        <f>IFERROR(IF(GETPIVOTDATA("Net Profit",Pivot_table!$A$94,"Consumer",C$27,"Months (DATE)",$A31,"Years (DATE)",$C$26)=0,"",GETPIVOTDATA("Net Profit",Pivot_table!$A$94,"Consumer",C$27,"Months (DATE)",$A31,"Years (DATE)",$C$26)),"")</f>
        <v/>
      </c>
      <c r="D31" s="6" t="str">
        <f>IFERROR(IF(GETPIVOTDATA("Net Profit",Pivot_table!$A$94,"Consumer",D$27,"Months (DATE)",$A31,"Years (DATE)",$C$26)=0,"",GETPIVOTDATA("Net Profit",Pivot_table!$A$94,"Consumer",D$27,"Months (DATE)",$A31,"Years (DATE)",$C$26)),"")</f>
        <v/>
      </c>
      <c r="E31" s="6" t="str">
        <f>IFERROR(IF(GETPIVOTDATA("Net Profit",Pivot_table!$A$94,"Months (DATE)",$A31,"Years (DATE)",$C$26)=0,"",GETPIVOTDATA("Net Profit",Pivot_table!$A$94,"Months (DATE)",$A31,"Years (DATE)",$C$26)),"")</f>
        <v/>
      </c>
      <c r="F31" s="6">
        <f>IFERROR(IF(GETPIVOTDATA("Net Profit",Pivot_table!$A$94,"Consumer",F$27,"Months (DATE)",$A31,"Years (DATE)",$F$26)=0,"",GETPIVOTDATA("Net Profit",Pivot_table!$A$94,"Consumer",F$27,"Months (DATE)",$A31,"Years (DATE)",$F$26)),"")</f>
        <v>8941.01</v>
      </c>
      <c r="G31" s="6">
        <f>IFERROR(IF(GETPIVOTDATA("Net Profit",Pivot_table!$A$94,"Consumer",G$27,"Months (DATE)",$A31,"Years (DATE)",$F$26)=0,"",GETPIVOTDATA("Net Profit",Pivot_table!$A$94,"Consumer",G$27,"Months (DATE)",$A31,"Years (DATE)",$F$26)),"")</f>
        <v>95992.389999999912</v>
      </c>
      <c r="H31" s="6">
        <f>IFERROR(IF(GETPIVOTDATA("Net Profit",Pivot_table!$A$94,"Months (DATE)",$A31,"Years (DATE)",$F$26)=0,"",GETPIVOTDATA("Net Profit",Pivot_table!$A$94,"Months (DATE)",$A31,"Years (DATE)",$F$26)),"")</f>
        <v>104933.39999999991</v>
      </c>
    </row>
    <row r="32" spans="1:8" x14ac:dyDescent="0.3">
      <c r="A32" s="6">
        <v>5</v>
      </c>
      <c r="B32" s="23" t="s">
        <v>6991</v>
      </c>
      <c r="C32" s="6" t="str">
        <f>IFERROR(IF(GETPIVOTDATA("Net Profit",Pivot_table!$A$94,"Consumer",C$27,"Months (DATE)",$A32,"Years (DATE)",$C$26)=0,"",GETPIVOTDATA("Net Profit",Pivot_table!$A$94,"Consumer",C$27,"Months (DATE)",$A32,"Years (DATE)",$C$26)),"")</f>
        <v/>
      </c>
      <c r="D32" s="6">
        <f>IFERROR(IF(GETPIVOTDATA("Net Profit",Pivot_table!$A$94,"Consumer",D$27,"Months (DATE)",$A32,"Years (DATE)",$C$26)=0,"",GETPIVOTDATA("Net Profit",Pivot_table!$A$94,"Consumer",D$27,"Months (DATE)",$A32,"Years (DATE)",$C$26)),"")</f>
        <v>19720.029999999988</v>
      </c>
      <c r="E32" s="6">
        <f>IFERROR(IF(GETPIVOTDATA("Net Profit",Pivot_table!$A$94,"Months (DATE)",$A32,"Years (DATE)",$C$26)=0,"",GETPIVOTDATA("Net Profit",Pivot_table!$A$94,"Months (DATE)",$A32,"Years (DATE)",$C$26)),"")</f>
        <v>19720.029999999988</v>
      </c>
      <c r="F32" s="6">
        <f>IFERROR(IF(GETPIVOTDATA("Net Profit",Pivot_table!$A$94,"Consumer",F$27,"Months (DATE)",$A32,"Years (DATE)",$F$26)=0,"",GETPIVOTDATA("Net Profit",Pivot_table!$A$94,"Consumer",F$27,"Months (DATE)",$A32,"Years (DATE)",$F$26)),"")</f>
        <v>8382.0700000000015</v>
      </c>
      <c r="G32" s="6">
        <f>IFERROR(IF(GETPIVOTDATA("Net Profit",Pivot_table!$A$94,"Consumer",G$27,"Months (DATE)",$A32,"Years (DATE)",$F$26)=0,"",GETPIVOTDATA("Net Profit",Pivot_table!$A$94,"Consumer",G$27,"Months (DATE)",$A32,"Years (DATE)",$F$26)),"")</f>
        <v>19022.420000000002</v>
      </c>
      <c r="H32" s="6">
        <f>IFERROR(IF(GETPIVOTDATA("Net Profit",Pivot_table!$A$94,"Months (DATE)",$A32,"Years (DATE)",$F$26)=0,"",GETPIVOTDATA("Net Profit",Pivot_table!$A$94,"Months (DATE)",$A32,"Years (DATE)",$F$26)),"")</f>
        <v>27404.490000000005</v>
      </c>
    </row>
    <row r="33" spans="1:8" x14ac:dyDescent="0.3">
      <c r="A33" s="6">
        <v>6</v>
      </c>
      <c r="B33" s="23" t="s">
        <v>6992</v>
      </c>
      <c r="C33" s="6" t="str">
        <f>IFERROR(IF(GETPIVOTDATA("Net Profit",Pivot_table!$A$94,"Consumer",C$27,"Months (DATE)",$A33,"Years (DATE)",$C$26)=0,"",GETPIVOTDATA("Net Profit",Pivot_table!$A$94,"Consumer",C$27,"Months (DATE)",$A33,"Years (DATE)",$C$26)),"")</f>
        <v/>
      </c>
      <c r="D33" s="6">
        <f>IFERROR(IF(GETPIVOTDATA("Net Profit",Pivot_table!$A$94,"Consumer",D$27,"Months (DATE)",$A33,"Years (DATE)",$C$26)=0,"",GETPIVOTDATA("Net Profit",Pivot_table!$A$94,"Consumer",D$27,"Months (DATE)",$A33,"Years (DATE)",$C$26)),"")</f>
        <v>18129.379999999994</v>
      </c>
      <c r="E33" s="6">
        <f>IFERROR(IF(GETPIVOTDATA("Net Profit",Pivot_table!$A$94,"Months (DATE)",$A33,"Years (DATE)",$C$26)=0,"",GETPIVOTDATA("Net Profit",Pivot_table!$A$94,"Months (DATE)",$A33,"Years (DATE)",$C$26)),"")</f>
        <v>18129.379999999994</v>
      </c>
      <c r="F33" s="6">
        <f>IFERROR(IF(GETPIVOTDATA("Net Profit",Pivot_table!$A$94,"Consumer",F$27,"Months (DATE)",$A33,"Years (DATE)",$F$26)=0,"",GETPIVOTDATA("Net Profit",Pivot_table!$A$94,"Consumer",F$27,"Months (DATE)",$A33,"Years (DATE)",$F$26)),"")</f>
        <v>13576.12</v>
      </c>
      <c r="G33" s="6">
        <f>IFERROR(IF(GETPIVOTDATA("Net Profit",Pivot_table!$A$94,"Consumer",G$27,"Months (DATE)",$A33,"Years (DATE)",$F$26)=0,"",GETPIVOTDATA("Net Profit",Pivot_table!$A$94,"Consumer",G$27,"Months (DATE)",$A33,"Years (DATE)",$F$26)),"")</f>
        <v>77062.320000000109</v>
      </c>
      <c r="H33" s="6">
        <f>IFERROR(IF(GETPIVOTDATA("Net Profit",Pivot_table!$A$94,"Months (DATE)",$A33,"Years (DATE)",$F$26)=0,"",GETPIVOTDATA("Net Profit",Pivot_table!$A$94,"Months (DATE)",$A33,"Years (DATE)",$F$26)),"")</f>
        <v>90638.440000000104</v>
      </c>
    </row>
    <row r="34" spans="1:8" x14ac:dyDescent="0.3">
      <c r="A34" s="6">
        <v>7</v>
      </c>
      <c r="B34" s="23" t="s">
        <v>6993</v>
      </c>
      <c r="C34" s="6" t="str">
        <f>IFERROR(IF(GETPIVOTDATA("Net Profit",Pivot_table!$A$94,"Consumer",C$27,"Months (DATE)",$A34,"Years (DATE)",$C$26)=0,"",GETPIVOTDATA("Net Profit",Pivot_table!$A$94,"Consumer",C$27,"Months (DATE)",$A34,"Years (DATE)",$C$26)),"")</f>
        <v/>
      </c>
      <c r="D34" s="6">
        <f>IFERROR(IF(GETPIVOTDATA("Net Profit",Pivot_table!$A$94,"Consumer",D$27,"Months (DATE)",$A34,"Years (DATE)",$C$26)=0,"",GETPIVOTDATA("Net Profit",Pivot_table!$A$94,"Consumer",D$27,"Months (DATE)",$A34,"Years (DATE)",$C$26)),"")</f>
        <v>28633.919999999966</v>
      </c>
      <c r="E34" s="6">
        <f>IFERROR(IF(GETPIVOTDATA("Net Profit",Pivot_table!$A$94,"Months (DATE)",$A34,"Years (DATE)",$C$26)=0,"",GETPIVOTDATA("Net Profit",Pivot_table!$A$94,"Months (DATE)",$A34,"Years (DATE)",$C$26)),"")</f>
        <v>28633.919999999966</v>
      </c>
      <c r="F34" s="6">
        <f>IFERROR(IF(GETPIVOTDATA("Net Profit",Pivot_table!$A$94,"Consumer",F$27,"Months (DATE)",$A34,"Years (DATE)",$F$26)=0,"",GETPIVOTDATA("Net Profit",Pivot_table!$A$94,"Consumer",F$27,"Months (DATE)",$A34,"Years (DATE)",$F$26)),"")</f>
        <v>8631.07</v>
      </c>
      <c r="G34" s="6">
        <f>IFERROR(IF(GETPIVOTDATA("Net Profit",Pivot_table!$A$94,"Consumer",G$27,"Months (DATE)",$A34,"Years (DATE)",$F$26)=0,"",GETPIVOTDATA("Net Profit",Pivot_table!$A$94,"Consumer",G$27,"Months (DATE)",$A34,"Years (DATE)",$F$26)),"")</f>
        <v>65082.279999999962</v>
      </c>
      <c r="H34" s="6">
        <f>IFERROR(IF(GETPIVOTDATA("Net Profit",Pivot_table!$A$94,"Months (DATE)",$A34,"Years (DATE)",$F$26)=0,"",GETPIVOTDATA("Net Profit",Pivot_table!$A$94,"Months (DATE)",$A34,"Years (DATE)",$F$26)),"")</f>
        <v>73713.349999999962</v>
      </c>
    </row>
    <row r="35" spans="1:8" x14ac:dyDescent="0.3">
      <c r="A35" s="6">
        <v>8</v>
      </c>
      <c r="B35" s="23" t="s">
        <v>6994</v>
      </c>
      <c r="C35" s="6" t="str">
        <f>IFERROR(IF(GETPIVOTDATA("Net Profit",Pivot_table!$A$94,"Consumer",C$27,"Months (DATE)",$A35,"Years (DATE)",$C$26)=0,"",GETPIVOTDATA("Net Profit",Pivot_table!$A$94,"Consumer",C$27,"Months (DATE)",$A35,"Years (DATE)",$C$26)),"")</f>
        <v/>
      </c>
      <c r="D35" s="6">
        <f>IFERROR(IF(GETPIVOTDATA("Net Profit",Pivot_table!$A$94,"Consumer",D$27,"Months (DATE)",$A35,"Years (DATE)",$C$26)=0,"",GETPIVOTDATA("Net Profit",Pivot_table!$A$94,"Consumer",D$27,"Months (DATE)",$A35,"Years (DATE)",$C$26)),"")</f>
        <v>40037.359999999993</v>
      </c>
      <c r="E35" s="6">
        <f>IFERROR(IF(GETPIVOTDATA("Net Profit",Pivot_table!$A$94,"Months (DATE)",$A35,"Years (DATE)",$C$26)=0,"",GETPIVOTDATA("Net Profit",Pivot_table!$A$94,"Months (DATE)",$A35,"Years (DATE)",$C$26)),"")</f>
        <v>40037.359999999993</v>
      </c>
      <c r="F35" s="6">
        <f>IFERROR(IF(GETPIVOTDATA("Net Profit",Pivot_table!$A$94,"Consumer",F$27,"Months (DATE)",$A35,"Years (DATE)",$F$26)=0,"",GETPIVOTDATA("Net Profit",Pivot_table!$A$94,"Consumer",F$27,"Months (DATE)",$A35,"Years (DATE)",$F$26)),"")</f>
        <v>10692.29</v>
      </c>
      <c r="G35" s="6">
        <f>IFERROR(IF(GETPIVOTDATA("Net Profit",Pivot_table!$A$94,"Consumer",G$27,"Months (DATE)",$A35,"Years (DATE)",$F$26)=0,"",GETPIVOTDATA("Net Profit",Pivot_table!$A$94,"Consumer",G$27,"Months (DATE)",$A35,"Years (DATE)",$F$26)),"")</f>
        <v>85178.199999999953</v>
      </c>
      <c r="H35" s="6">
        <f>IFERROR(IF(GETPIVOTDATA("Net Profit",Pivot_table!$A$94,"Months (DATE)",$A35,"Years (DATE)",$F$26)=0,"",GETPIVOTDATA("Net Profit",Pivot_table!$A$94,"Months (DATE)",$A35,"Years (DATE)",$F$26)),"")</f>
        <v>95870.489999999962</v>
      </c>
    </row>
    <row r="36" spans="1:8" x14ac:dyDescent="0.3">
      <c r="A36" s="6">
        <v>9</v>
      </c>
      <c r="B36" s="23" t="s">
        <v>6995</v>
      </c>
      <c r="C36" s="6" t="str">
        <f>IFERROR(IF(GETPIVOTDATA("Net Profit",Pivot_table!$A$94,"Consumer",C$27,"Months (DATE)",$A36,"Years (DATE)",$C$26)=0,"",GETPIVOTDATA("Net Profit",Pivot_table!$A$94,"Consumer",C$27,"Months (DATE)",$A36,"Years (DATE)",$C$26)),"")</f>
        <v/>
      </c>
      <c r="D36" s="6">
        <f>IFERROR(IF(GETPIVOTDATA("Net Profit",Pivot_table!$A$94,"Consumer",D$27,"Months (DATE)",$A36,"Years (DATE)",$C$26)=0,"",GETPIVOTDATA("Net Profit",Pivot_table!$A$94,"Consumer",D$27,"Months (DATE)",$A36,"Years (DATE)",$C$26)),"")</f>
        <v>22406.85999999999</v>
      </c>
      <c r="E36" s="6">
        <f>IFERROR(IF(GETPIVOTDATA("Net Profit",Pivot_table!$A$94,"Months (DATE)",$A36,"Years (DATE)",$C$26)=0,"",GETPIVOTDATA("Net Profit",Pivot_table!$A$94,"Months (DATE)",$A36,"Years (DATE)",$C$26)),"")</f>
        <v>22406.85999999999</v>
      </c>
      <c r="F36" s="6">
        <f>IFERROR(IF(GETPIVOTDATA("Net Profit",Pivot_table!$A$94,"Consumer",F$27,"Months (DATE)",$A36,"Years (DATE)",$F$26)=0,"",GETPIVOTDATA("Net Profit",Pivot_table!$A$94,"Consumer",F$27,"Months (DATE)",$A36,"Years (DATE)",$F$26)),"")</f>
        <v>16759.749999999996</v>
      </c>
      <c r="G36" s="6">
        <f>IFERROR(IF(GETPIVOTDATA("Net Profit",Pivot_table!$A$94,"Consumer",G$27,"Months (DATE)",$A36,"Years (DATE)",$F$26)=0,"",GETPIVOTDATA("Net Profit",Pivot_table!$A$94,"Consumer",G$27,"Months (DATE)",$A36,"Years (DATE)",$F$26)),"")</f>
        <v>84484.680000000051</v>
      </c>
      <c r="H36" s="6">
        <f>IFERROR(IF(GETPIVOTDATA("Net Profit",Pivot_table!$A$94,"Months (DATE)",$A36,"Years (DATE)",$F$26)=0,"",GETPIVOTDATA("Net Profit",Pivot_table!$A$94,"Months (DATE)",$A36,"Years (DATE)",$F$26)),"")</f>
        <v>101244.43000000005</v>
      </c>
    </row>
    <row r="37" spans="1:8" x14ac:dyDescent="0.3">
      <c r="A37" s="6">
        <v>10</v>
      </c>
      <c r="B37" s="23" t="s">
        <v>6996</v>
      </c>
      <c r="C37" s="6" t="str">
        <f>IFERROR(IF(GETPIVOTDATA("Net Profit",Pivot_table!$A$94,"Consumer",C$27,"Months (DATE)",$A37,"Years (DATE)",$C$26)=0,"",GETPIVOTDATA("Net Profit",Pivot_table!$A$94,"Consumer",C$27,"Months (DATE)",$A37,"Years (DATE)",$C$26)),"")</f>
        <v/>
      </c>
      <c r="D37" s="6">
        <f>IFERROR(IF(GETPIVOTDATA("Net Profit",Pivot_table!$A$94,"Consumer",D$27,"Months (DATE)",$A37,"Years (DATE)",$C$26)=0,"",GETPIVOTDATA("Net Profit",Pivot_table!$A$94,"Consumer",D$27,"Months (DATE)",$A37,"Years (DATE)",$C$26)),"")</f>
        <v>24020.050000000028</v>
      </c>
      <c r="E37" s="6">
        <f>IFERROR(IF(GETPIVOTDATA("Net Profit",Pivot_table!$A$94,"Months (DATE)",$A37,"Years (DATE)",$C$26)=0,"",GETPIVOTDATA("Net Profit",Pivot_table!$A$94,"Months (DATE)",$A37,"Years (DATE)",$C$26)),"")</f>
        <v>24020.050000000028</v>
      </c>
      <c r="F37" s="6">
        <f>IFERROR(IF(GETPIVOTDATA("Net Profit",Pivot_table!$A$94,"Consumer",F$27,"Months (DATE)",$A37,"Years (DATE)",$F$26)=0,"",GETPIVOTDATA("Net Profit",Pivot_table!$A$94,"Consumer",F$27,"Months (DATE)",$A37,"Years (DATE)",$F$26)),"")</f>
        <v>13608.159999999998</v>
      </c>
      <c r="G37" s="6" t="str">
        <f>IFERROR(IF(GETPIVOTDATA("Net Profit",Pivot_table!$A$94,"Consumer",G$27,"Months (DATE)",$A37,"Years (DATE)",$F$26)=0,"",GETPIVOTDATA("Net Profit",Pivot_table!$A$94,"Consumer",G$27,"Months (DATE)",$A37,"Years (DATE)",$F$26)),"")</f>
        <v/>
      </c>
      <c r="H37" s="6">
        <f>IFERROR(IF(GETPIVOTDATA("Net Profit",Pivot_table!$A$94,"Months (DATE)",$A37,"Years (DATE)",$F$26)=0,"",GETPIVOTDATA("Net Profit",Pivot_table!$A$94,"Months (DATE)",$A37,"Years (DATE)",$F$26)),"")</f>
        <v>13608.159999999998</v>
      </c>
    </row>
    <row r="38" spans="1:8" x14ac:dyDescent="0.3">
      <c r="A38" s="6">
        <v>11</v>
      </c>
      <c r="B38" s="23" t="s">
        <v>6997</v>
      </c>
      <c r="C38" s="6" t="str">
        <f>IFERROR(IF(GETPIVOTDATA("Net Profit",Pivot_table!$A$94,"Consumer",C$27,"Months (DATE)",$A38,"Years (DATE)",$C$26)=0,"",GETPIVOTDATA("Net Profit",Pivot_table!$A$94,"Consumer",C$27,"Months (DATE)",$A38,"Years (DATE)",$C$26)),"")</f>
        <v/>
      </c>
      <c r="D38" s="6">
        <f>IFERROR(IF(GETPIVOTDATA("Net Profit",Pivot_table!$A$94,"Consumer",D$27,"Months (DATE)",$A38,"Years (DATE)",$C$26)=0,"",GETPIVOTDATA("Net Profit",Pivot_table!$A$94,"Consumer",D$27,"Months (DATE)",$A38,"Years (DATE)",$C$26)),"")</f>
        <v>12940.610000000002</v>
      </c>
      <c r="E38" s="6">
        <f>IFERROR(IF(GETPIVOTDATA("Net Profit",Pivot_table!$A$94,"Months (DATE)",$A38,"Years (DATE)",$C$26)=0,"",GETPIVOTDATA("Net Profit",Pivot_table!$A$94,"Months (DATE)",$A38,"Years (DATE)",$C$26)),"")</f>
        <v>12940.610000000002</v>
      </c>
      <c r="F38" s="6">
        <f>IFERROR(IF(GETPIVOTDATA("Net Profit",Pivot_table!$A$94,"Consumer",F$27,"Months (DATE)",$A38,"Years (DATE)",$F$26)=0,"",GETPIVOTDATA("Net Profit",Pivot_table!$A$94,"Consumer",F$27,"Months (DATE)",$A38,"Years (DATE)",$F$26)),"")</f>
        <v>16015.320000000002</v>
      </c>
      <c r="G38" s="6" t="str">
        <f>IFERROR(IF(GETPIVOTDATA("Net Profit",Pivot_table!$A$94,"Consumer",G$27,"Months (DATE)",$A38,"Years (DATE)",$F$26)=0,"",GETPIVOTDATA("Net Profit",Pivot_table!$A$94,"Consumer",G$27,"Months (DATE)",$A38,"Years (DATE)",$F$26)),"")</f>
        <v/>
      </c>
      <c r="H38" s="6">
        <f>IFERROR(IF(GETPIVOTDATA("Net Profit",Pivot_table!$A$94,"Months (DATE)",$A38,"Years (DATE)",$F$26)=0,"",GETPIVOTDATA("Net Profit",Pivot_table!$A$94,"Months (DATE)",$A38,"Years (DATE)",$F$26)),"")</f>
        <v>16015.320000000002</v>
      </c>
    </row>
    <row r="39" spans="1:8" x14ac:dyDescent="0.3">
      <c r="A39" s="6">
        <v>12</v>
      </c>
      <c r="B39" s="23" t="s">
        <v>6998</v>
      </c>
      <c r="C39" s="6">
        <f>IFERROR(IF(GETPIVOTDATA("Net Profit",Pivot_table!$A$94,"Consumer",C$27,"Months (DATE)",$A39,"Years (DATE)",$C$26)=0,"",GETPIVOTDATA("Net Profit",Pivot_table!$A$94,"Consumer",C$27,"Months (DATE)",$A39,"Years (DATE)",$C$26)),"")</f>
        <v>837.09000000000015</v>
      </c>
      <c r="D39" s="6">
        <f>IFERROR(IF(GETPIVOTDATA("Net Profit",Pivot_table!$A$94,"Consumer",D$27,"Months (DATE)",$A39,"Years (DATE)",$C$26)=0,"",GETPIVOTDATA("Net Profit",Pivot_table!$A$94,"Consumer",D$27,"Months (DATE)",$A39,"Years (DATE)",$C$26)),"")</f>
        <v>54706.69999999999</v>
      </c>
      <c r="E39" s="6">
        <f>IFERROR(IF(GETPIVOTDATA("Net Profit",Pivot_table!$A$94,"Months (DATE)",$A39,"Years (DATE)",$C$26)=0,"",GETPIVOTDATA("Net Profit",Pivot_table!$A$94,"Months (DATE)",$A39,"Years (DATE)",$C$26)),"")</f>
        <v>55543.789999999994</v>
      </c>
      <c r="F39" s="6">
        <f>IFERROR(IF(GETPIVOTDATA("Net Profit",Pivot_table!$A$94,"Consumer",F$27,"Months (DATE)",$A39,"Years (DATE)",$F$26)=0,"",GETPIVOTDATA("Net Profit",Pivot_table!$A$94,"Consumer",F$27,"Months (DATE)",$A39,"Years (DATE)",$F$26)),"")</f>
        <v>10884.1</v>
      </c>
      <c r="G39" s="6" t="str">
        <f>IFERROR(IF(GETPIVOTDATA("Net Profit",Pivot_table!$A$94,"Consumer",G$27,"Months (DATE)",$A39,"Years (DATE)",$F$26)=0,"",GETPIVOTDATA("Net Profit",Pivot_table!$A$94,"Consumer",G$27,"Months (DATE)",$A39,"Years (DATE)",$F$26)),"")</f>
        <v/>
      </c>
      <c r="H39" s="6">
        <f>IFERROR(IF(GETPIVOTDATA("Net Profit",Pivot_table!$A$94,"Months (DATE)",$A39,"Years (DATE)",$F$26)=0,"",GETPIVOTDATA("Net Profit",Pivot_table!$A$94,"Months (DATE)",$A39,"Years (DATE)",$F$26)),"")</f>
        <v>10884.1</v>
      </c>
    </row>
    <row r="43" spans="1:8" x14ac:dyDescent="0.3">
      <c r="A43" s="22" t="s">
        <v>7013</v>
      </c>
    </row>
    <row r="46" spans="1:8" x14ac:dyDescent="0.3">
      <c r="A46" s="6" t="s">
        <v>7009</v>
      </c>
      <c r="C46" s="6">
        <v>0</v>
      </c>
      <c r="D46" s="6">
        <v>1</v>
      </c>
      <c r="F46" s="6">
        <v>0</v>
      </c>
      <c r="G46" s="6">
        <v>1</v>
      </c>
    </row>
    <row r="47" spans="1:8" x14ac:dyDescent="0.3">
      <c r="C47" s="16" t="s">
        <v>6974</v>
      </c>
      <c r="D47" s="16"/>
      <c r="E47" s="16"/>
      <c r="F47" s="16" t="s">
        <v>6975</v>
      </c>
      <c r="G47" s="16"/>
      <c r="H47" s="16"/>
    </row>
    <row r="48" spans="1:8" x14ac:dyDescent="0.3">
      <c r="B48" s="16"/>
      <c r="C48" s="24" t="s">
        <v>7006</v>
      </c>
      <c r="D48" s="24" t="s">
        <v>7007</v>
      </c>
      <c r="E48" s="16" t="s">
        <v>7004</v>
      </c>
      <c r="F48" s="24" t="s">
        <v>7006</v>
      </c>
      <c r="G48" s="24" t="s">
        <v>7007</v>
      </c>
      <c r="H48" s="16" t="s">
        <v>7005</v>
      </c>
    </row>
    <row r="49" spans="1:8" x14ac:dyDescent="0.3">
      <c r="A49" s="6">
        <v>1</v>
      </c>
      <c r="B49" s="6" t="s">
        <v>6999</v>
      </c>
      <c r="C49" s="6" t="str">
        <f>IFERROR(IF(GETPIVOTDATA("[Measures].[Distinct Count of Consumer ID]",Pivot_table!$A$131,"[Range].[DATE (Month)]","[Range].[DATE (Month)].&amp;["&amp;$B49&amp;"]","[Range].[DATE (Year)]","[Range].[DATE (Year)].&amp;["&amp;$C$47&amp;"]","[Range].[Is New Consumer]","[Range].[Is New Consumer].&amp;["&amp;C$46&amp;"]")=0,"",GETPIVOTDATA("[Measures].[Distinct Count of Consumer ID]",Pivot_table!$A$131,"[Range].[DATE (Month)]","[Range].[DATE (Month)].&amp;["&amp;$B49&amp;"]","[Range].[DATE (Year)]","[Range].[DATE (Year)].&amp;["&amp;$C$47&amp;"]","[Range].[Is New Consumer]","[Range].[Is New Consumer].&amp;["&amp;C$46&amp;"]")),"")</f>
        <v/>
      </c>
      <c r="D49" s="6" t="str">
        <f>IFERROR(IF(GETPIVOTDATA("[Measures].[Distinct Count of Consumer ID]",Pivot_table!$A$131,"[Range].[DATE (Month)]","[Range].[DATE (Month)].&amp;["&amp;$B49&amp;"]","[Range].[DATE (Year)]","[Range].[DATE (Year)].&amp;["&amp;$C$47&amp;"]","[Range].[Is New Consumer]","[Range].[Is New Consumer].&amp;["&amp;D$46&amp;"]")=0,"",GETPIVOTDATA("[Measures].[Distinct Count of Consumer ID]",Pivot_table!$A$131,"[Range].[DATE (Month)]","[Range].[DATE (Month)].&amp;["&amp;$B49&amp;"]","[Range].[DATE (Year)]","[Range].[DATE (Year)].&amp;["&amp;$C$47&amp;"]","[Range].[Is New Consumer]","[Range].[Is New Consumer].&amp;["&amp;D$46&amp;"]")),"")</f>
        <v/>
      </c>
      <c r="E49" s="6" t="str">
        <f>IF(SUM(C49:D49)=0,"",SUM(C49:D49))</f>
        <v/>
      </c>
      <c r="F49" s="6">
        <f>IFERROR(IF(GETPIVOTDATA("[Measures].[Distinct Count of Consumer ID]",Pivot_table!$A$131,"[Range].[DATE (Month)]","[Range].[DATE (Month)].&amp;["&amp;$B49&amp;"]","[Range].[DATE (Year)]","[Range].[DATE (Year)].&amp;["&amp;$F$47&amp;"]","[Range].[Is New Consumer]","[Range].[Is New Consumer].&amp;["&amp;F$46&amp;"]")=0,"",GETPIVOTDATA("[Measures].[Distinct Count of Consumer ID]",Pivot_table!$A$131,"[Range].[DATE (Month)]","[Range].[DATE (Month)].&amp;["&amp;$B49&amp;"]","[Range].[DATE (Year)]","[Range].[DATE (Year)].&amp;["&amp;$F$47&amp;"]","[Range].[Is New Consumer]","[Range].[Is New Consumer].&amp;["&amp;F$46&amp;"]")),"")</f>
        <v>12</v>
      </c>
      <c r="G49" s="6">
        <f>IFERROR(IF(GETPIVOTDATA("[Measures].[Distinct Count of Consumer ID]",Pivot_table!$A$131,"[Range].[DATE (Month)]","[Range].[DATE (Month)].&amp;["&amp;$B49&amp;"]","[Range].[DATE (Year)]","[Range].[DATE (Year)].&amp;["&amp;$F$47&amp;"]","[Range].[Is New Consumer]","[Range].[Is New Consumer].&amp;["&amp;G$46&amp;"]")=0,"",GETPIVOTDATA("[Measures].[Distinct Count of Consumer ID]",Pivot_table!$A$131,"[Range].[DATE (Month)]","[Range].[DATE (Month)].&amp;["&amp;$B49&amp;"]","[Range].[DATE (Year)]","[Range].[DATE (Year)].&amp;["&amp;$F$47&amp;"]","[Range].[Is New Consumer]","[Range].[Is New Consumer].&amp;["&amp;G$46&amp;"]")),"")</f>
        <v>177</v>
      </c>
      <c r="H49" s="6">
        <f>IF(SUM(F49:G49)=0,"",SUM(F49:G49))</f>
        <v>189</v>
      </c>
    </row>
    <row r="50" spans="1:8" x14ac:dyDescent="0.3">
      <c r="A50" s="6">
        <v>2</v>
      </c>
      <c r="B50" s="6" t="s">
        <v>7000</v>
      </c>
      <c r="C50" s="6" t="str">
        <f>IFERROR(IF(GETPIVOTDATA("[Measures].[Distinct Count of Consumer ID]",Pivot_table!$A$131,"[Range].[DATE (Month)]","[Range].[DATE (Month)].&amp;["&amp;$B50&amp;"]","[Range].[DATE (Year)]","[Range].[DATE (Year)].&amp;["&amp;$C$47&amp;"]","[Range].[Is New Consumer]","[Range].[Is New Consumer].&amp;["&amp;C$46&amp;"]")=0,"",GETPIVOTDATA("[Measures].[Distinct Count of Consumer ID]",Pivot_table!$A$131,"[Range].[DATE (Month)]","[Range].[DATE (Month)].&amp;["&amp;$B50&amp;"]","[Range].[DATE (Year)]","[Range].[DATE (Year)].&amp;["&amp;$C$47&amp;"]","[Range].[Is New Consumer]","[Range].[Is New Consumer].&amp;["&amp;C$46&amp;"]")),"")</f>
        <v/>
      </c>
      <c r="D50" s="6" t="str">
        <f>IFERROR(IF(GETPIVOTDATA("[Measures].[Distinct Count of Consumer ID]",Pivot_table!$A$131,"[Range].[DATE (Month)]","[Range].[DATE (Month)].&amp;["&amp;$B50&amp;"]","[Range].[DATE (Year)]","[Range].[DATE (Year)].&amp;["&amp;$C$47&amp;"]","[Range].[Is New Consumer]","[Range].[Is New Consumer].&amp;["&amp;D$46&amp;"]")=0,"",GETPIVOTDATA("[Measures].[Distinct Count of Consumer ID]",Pivot_table!$A$131,"[Range].[DATE (Month)]","[Range].[DATE (Month)].&amp;["&amp;$B50&amp;"]","[Range].[DATE (Year)]","[Range].[DATE (Year)].&amp;["&amp;$C$47&amp;"]","[Range].[Is New Consumer]","[Range].[Is New Consumer].&amp;["&amp;D$46&amp;"]")),"")</f>
        <v/>
      </c>
      <c r="E50" s="6" t="str">
        <f t="shared" ref="E50:E60" si="0">IF(SUM(C50:D50)=0,"",SUM(C50:D50))</f>
        <v/>
      </c>
      <c r="F50" s="6">
        <f>IFERROR(IF(GETPIVOTDATA("[Measures].[Distinct Count of Consumer ID]",Pivot_table!$A$131,"[Range].[DATE (Month)]","[Range].[DATE (Month)].&amp;["&amp;$B50&amp;"]","[Range].[DATE (Year)]","[Range].[DATE (Year)].&amp;["&amp;$F$47&amp;"]","[Range].[Is New Consumer]","[Range].[Is New Consumer].&amp;["&amp;F$46&amp;"]")=0,"",GETPIVOTDATA("[Measures].[Distinct Count of Consumer ID]",Pivot_table!$A$131,"[Range].[DATE (Month)]","[Range].[DATE (Month)].&amp;["&amp;$B50&amp;"]","[Range].[DATE (Year)]","[Range].[DATE (Year)].&amp;["&amp;$F$47&amp;"]","[Range].[Is New Consumer]","[Range].[Is New Consumer].&amp;["&amp;F$46&amp;"]")),"")</f>
        <v>17</v>
      </c>
      <c r="G50" s="6">
        <f>IFERROR(IF(GETPIVOTDATA("[Measures].[Distinct Count of Consumer ID]",Pivot_table!$A$131,"[Range].[DATE (Month)]","[Range].[DATE (Month)].&amp;["&amp;$B50&amp;"]","[Range].[DATE (Year)]","[Range].[DATE (Year)].&amp;["&amp;$F$47&amp;"]","[Range].[Is New Consumer]","[Range].[Is New Consumer].&amp;["&amp;G$46&amp;"]")=0,"",GETPIVOTDATA("[Measures].[Distinct Count of Consumer ID]",Pivot_table!$A$131,"[Range].[DATE (Month)]","[Range].[DATE (Month)].&amp;["&amp;$B50&amp;"]","[Range].[DATE (Year)]","[Range].[DATE (Year)].&amp;["&amp;$F$47&amp;"]","[Range].[Is New Consumer]","[Range].[Is New Consumer].&amp;["&amp;G$46&amp;"]")),"")</f>
        <v>82</v>
      </c>
      <c r="H50" s="6">
        <f t="shared" ref="H50:H60" si="1">IF(SUM(F50:G50)=0,"",SUM(F50:G50))</f>
        <v>99</v>
      </c>
    </row>
    <row r="51" spans="1:8" x14ac:dyDescent="0.3">
      <c r="A51" s="6">
        <v>3</v>
      </c>
      <c r="B51" s="6" t="s">
        <v>7001</v>
      </c>
      <c r="C51" s="6" t="str">
        <f>IFERROR(IF(GETPIVOTDATA("[Measures].[Distinct Count of Consumer ID]",Pivot_table!$A$131,"[Range].[DATE (Month)]","[Range].[DATE (Month)].&amp;["&amp;$B51&amp;"]","[Range].[DATE (Year)]","[Range].[DATE (Year)].&amp;["&amp;$C$47&amp;"]","[Range].[Is New Consumer]","[Range].[Is New Consumer].&amp;["&amp;C$46&amp;"]")=0,"",GETPIVOTDATA("[Measures].[Distinct Count of Consumer ID]",Pivot_table!$A$131,"[Range].[DATE (Month)]","[Range].[DATE (Month)].&amp;["&amp;$B51&amp;"]","[Range].[DATE (Year)]","[Range].[DATE (Year)].&amp;["&amp;$C$47&amp;"]","[Range].[Is New Consumer]","[Range].[Is New Consumer].&amp;["&amp;C$46&amp;"]")),"")</f>
        <v/>
      </c>
      <c r="D51" s="6" t="str">
        <f>IFERROR(IF(GETPIVOTDATA("[Measures].[Distinct Count of Consumer ID]",Pivot_table!$A$131,"[Range].[DATE (Month)]","[Range].[DATE (Month)].&amp;["&amp;$B51&amp;"]","[Range].[DATE (Year)]","[Range].[DATE (Year)].&amp;["&amp;$C$47&amp;"]","[Range].[Is New Consumer]","[Range].[Is New Consumer].&amp;["&amp;D$46&amp;"]")=0,"",GETPIVOTDATA("[Measures].[Distinct Count of Consumer ID]",Pivot_table!$A$131,"[Range].[DATE (Month)]","[Range].[DATE (Month)].&amp;["&amp;$B51&amp;"]","[Range].[DATE (Year)]","[Range].[DATE (Year)].&amp;["&amp;$C$47&amp;"]","[Range].[Is New Consumer]","[Range].[Is New Consumer].&amp;["&amp;D$46&amp;"]")),"")</f>
        <v/>
      </c>
      <c r="E51" s="6" t="str">
        <f t="shared" si="0"/>
        <v/>
      </c>
      <c r="F51" s="6">
        <f>IFERROR(IF(GETPIVOTDATA("[Measures].[Distinct Count of Consumer ID]",Pivot_table!$A$131,"[Range].[DATE (Month)]","[Range].[DATE (Month)].&amp;["&amp;$B51&amp;"]","[Range].[DATE (Year)]","[Range].[DATE (Year)].&amp;["&amp;$F$47&amp;"]","[Range].[Is New Consumer]","[Range].[Is New Consumer].&amp;["&amp;F$46&amp;"]")=0,"",GETPIVOTDATA("[Measures].[Distinct Count of Consumer ID]",Pivot_table!$A$131,"[Range].[DATE (Month)]","[Range].[DATE (Month)].&amp;["&amp;$B51&amp;"]","[Range].[DATE (Year)]","[Range].[DATE (Year)].&amp;["&amp;$F$47&amp;"]","[Range].[Is New Consumer]","[Range].[Is New Consumer].&amp;["&amp;F$46&amp;"]")),"")</f>
        <v>29</v>
      </c>
      <c r="G51" s="6">
        <f>IFERROR(IF(GETPIVOTDATA("[Measures].[Distinct Count of Consumer ID]",Pivot_table!$A$131,"[Range].[DATE (Month)]","[Range].[DATE (Month)].&amp;["&amp;$B51&amp;"]","[Range].[DATE (Year)]","[Range].[DATE (Year)].&amp;["&amp;$F$47&amp;"]","[Range].[Is New Consumer]","[Range].[Is New Consumer].&amp;["&amp;G$46&amp;"]")=0,"",GETPIVOTDATA("[Measures].[Distinct Count of Consumer ID]",Pivot_table!$A$131,"[Range].[DATE (Month)]","[Range].[DATE (Month)].&amp;["&amp;$B51&amp;"]","[Range].[DATE (Year)]","[Range].[DATE (Year)].&amp;["&amp;$F$47&amp;"]","[Range].[Is New Consumer]","[Range].[Is New Consumer].&amp;["&amp;G$46&amp;"]")),"")</f>
        <v>303</v>
      </c>
      <c r="H51" s="6">
        <f t="shared" si="1"/>
        <v>332</v>
      </c>
    </row>
    <row r="52" spans="1:8" x14ac:dyDescent="0.3">
      <c r="A52" s="6">
        <v>4</v>
      </c>
      <c r="B52" s="6" t="s">
        <v>7002</v>
      </c>
      <c r="C52" s="6" t="str">
        <f>IFERROR(IF(GETPIVOTDATA("[Measures].[Distinct Count of Consumer ID]",Pivot_table!$A$131,"[Range].[DATE (Month)]","[Range].[DATE (Month)].&amp;["&amp;$B52&amp;"]","[Range].[DATE (Year)]","[Range].[DATE (Year)].&amp;["&amp;$C$47&amp;"]","[Range].[Is New Consumer]","[Range].[Is New Consumer].&amp;["&amp;C$46&amp;"]")=0,"",GETPIVOTDATA("[Measures].[Distinct Count of Consumer ID]",Pivot_table!$A$131,"[Range].[DATE (Month)]","[Range].[DATE (Month)].&amp;["&amp;$B52&amp;"]","[Range].[DATE (Year)]","[Range].[DATE (Year)].&amp;["&amp;$C$47&amp;"]","[Range].[Is New Consumer]","[Range].[Is New Consumer].&amp;["&amp;C$46&amp;"]")),"")</f>
        <v/>
      </c>
      <c r="D52" s="6" t="str">
        <f>IFERROR(IF(GETPIVOTDATA("[Measures].[Distinct Count of Consumer ID]",Pivot_table!$A$131,"[Range].[DATE (Month)]","[Range].[DATE (Month)].&amp;["&amp;$B52&amp;"]","[Range].[DATE (Year)]","[Range].[DATE (Year)].&amp;["&amp;$C$47&amp;"]","[Range].[Is New Consumer]","[Range].[Is New Consumer].&amp;["&amp;D$46&amp;"]")=0,"",GETPIVOTDATA("[Measures].[Distinct Count of Consumer ID]",Pivot_table!$A$131,"[Range].[DATE (Month)]","[Range].[DATE (Month)].&amp;["&amp;$B52&amp;"]","[Range].[DATE (Year)]","[Range].[DATE (Year)].&amp;["&amp;$C$47&amp;"]","[Range].[Is New Consumer]","[Range].[Is New Consumer].&amp;["&amp;D$46&amp;"]")),"")</f>
        <v/>
      </c>
      <c r="E52" s="6" t="str">
        <f t="shared" si="0"/>
        <v/>
      </c>
      <c r="F52" s="6">
        <f>IFERROR(IF(GETPIVOTDATA("[Measures].[Distinct Count of Consumer ID]",Pivot_table!$A$131,"[Range].[DATE (Month)]","[Range].[DATE (Month)].&amp;["&amp;$B52&amp;"]","[Range].[DATE (Year)]","[Range].[DATE (Year)].&amp;["&amp;$F$47&amp;"]","[Range].[Is New Consumer]","[Range].[Is New Consumer].&amp;["&amp;F$46&amp;"]")=0,"",GETPIVOTDATA("[Measures].[Distinct Count of Consumer ID]",Pivot_table!$A$131,"[Range].[DATE (Month)]","[Range].[DATE (Month)].&amp;["&amp;$B52&amp;"]","[Range].[DATE (Year)]","[Range].[DATE (Year)].&amp;["&amp;$F$47&amp;"]","[Range].[Is New Consumer]","[Range].[Is New Consumer].&amp;["&amp;F$46&amp;"]")),"")</f>
        <v>39</v>
      </c>
      <c r="G52" s="6">
        <f>IFERROR(IF(GETPIVOTDATA("[Measures].[Distinct Count of Consumer ID]",Pivot_table!$A$131,"[Range].[DATE (Month)]","[Range].[DATE (Month)].&amp;["&amp;$B52&amp;"]","[Range].[DATE (Year)]","[Range].[DATE (Year)].&amp;["&amp;$F$47&amp;"]","[Range].[Is New Consumer]","[Range].[Is New Consumer].&amp;["&amp;G$46&amp;"]")=0,"",GETPIVOTDATA("[Measures].[Distinct Count of Consumer ID]",Pivot_table!$A$131,"[Range].[DATE (Month)]","[Range].[DATE (Month)].&amp;["&amp;$B52&amp;"]","[Range].[DATE (Year)]","[Range].[DATE (Year)].&amp;["&amp;$F$47&amp;"]","[Range].[Is New Consumer]","[Range].[Is New Consumer].&amp;["&amp;G$46&amp;"]")),"")</f>
        <v>429</v>
      </c>
      <c r="H52" s="6">
        <f t="shared" si="1"/>
        <v>468</v>
      </c>
    </row>
    <row r="53" spans="1:8" x14ac:dyDescent="0.3">
      <c r="A53" s="6">
        <v>5</v>
      </c>
      <c r="B53" s="6" t="s">
        <v>6991</v>
      </c>
      <c r="C53" s="6" t="str">
        <f>IFERROR(IF(GETPIVOTDATA("[Measures].[Distinct Count of Consumer ID]",Pivot_table!$A$131,"[Range].[DATE (Month)]","[Range].[DATE (Month)].&amp;["&amp;$B53&amp;"]","[Range].[DATE (Year)]","[Range].[DATE (Year)].&amp;["&amp;$C$47&amp;"]","[Range].[Is New Consumer]","[Range].[Is New Consumer].&amp;["&amp;C$46&amp;"]")=0,"",GETPIVOTDATA("[Measures].[Distinct Count of Consumer ID]",Pivot_table!$A$131,"[Range].[DATE (Month)]","[Range].[DATE (Month)].&amp;["&amp;$B53&amp;"]","[Range].[DATE (Year)]","[Range].[DATE (Year)].&amp;["&amp;$C$47&amp;"]","[Range].[Is New Consumer]","[Range].[Is New Consumer].&amp;["&amp;C$46&amp;"]")),"")</f>
        <v/>
      </c>
      <c r="D53" s="6">
        <f>IFERROR(IF(GETPIVOTDATA("[Measures].[Distinct Count of Consumer ID]",Pivot_table!$A$131,"[Range].[DATE (Month)]","[Range].[DATE (Month)].&amp;["&amp;$B53&amp;"]","[Range].[DATE (Year)]","[Range].[DATE (Year)].&amp;["&amp;$C$47&amp;"]","[Range].[Is New Consumer]","[Range].[Is New Consumer].&amp;["&amp;D$46&amp;"]")=0,"",GETPIVOTDATA("[Measures].[Distinct Count of Consumer ID]",Pivot_table!$A$131,"[Range].[DATE (Month)]","[Range].[DATE (Month)].&amp;["&amp;$B53&amp;"]","[Range].[DATE (Year)]","[Range].[DATE (Year)].&amp;["&amp;$C$47&amp;"]","[Range].[Is New Consumer]","[Range].[Is New Consumer].&amp;["&amp;D$46&amp;"]")),"")</f>
        <v>50</v>
      </c>
      <c r="E53" s="6">
        <f t="shared" si="0"/>
        <v>50</v>
      </c>
      <c r="F53" s="6">
        <f>IFERROR(IF(GETPIVOTDATA("[Measures].[Distinct Count of Consumer ID]",Pivot_table!$A$131,"[Range].[DATE (Month)]","[Range].[DATE (Month)].&amp;["&amp;$B53&amp;"]","[Range].[DATE (Year)]","[Range].[DATE (Year)].&amp;["&amp;$F$47&amp;"]","[Range].[Is New Consumer]","[Range].[Is New Consumer].&amp;["&amp;F$46&amp;"]")=0,"",GETPIVOTDATA("[Measures].[Distinct Count of Consumer ID]",Pivot_table!$A$131,"[Range].[DATE (Month)]","[Range].[DATE (Month)].&amp;["&amp;$B53&amp;"]","[Range].[DATE (Year)]","[Range].[DATE (Year)].&amp;["&amp;$F$47&amp;"]","[Range].[Is New Consumer]","[Range].[Is New Consumer].&amp;["&amp;F$46&amp;"]")),"")</f>
        <v>31</v>
      </c>
      <c r="G53" s="6">
        <f>IFERROR(IF(GETPIVOTDATA("[Measures].[Distinct Count of Consumer ID]",Pivot_table!$A$131,"[Range].[DATE (Month)]","[Range].[DATE (Month)].&amp;["&amp;$B53&amp;"]","[Range].[DATE (Year)]","[Range].[DATE (Year)].&amp;["&amp;$F$47&amp;"]","[Range].[Is New Consumer]","[Range].[Is New Consumer].&amp;["&amp;G$46&amp;"]")=0,"",GETPIVOTDATA("[Measures].[Distinct Count of Consumer ID]",Pivot_table!$A$131,"[Range].[DATE (Month)]","[Range].[DATE (Month)].&amp;["&amp;$B53&amp;"]","[Range].[DATE (Year)]","[Range].[DATE (Year)].&amp;["&amp;$F$47&amp;"]","[Range].[Is New Consumer]","[Range].[Is New Consumer].&amp;["&amp;G$46&amp;"]")),"")</f>
        <v>85</v>
      </c>
      <c r="H53" s="6">
        <f t="shared" si="1"/>
        <v>116</v>
      </c>
    </row>
    <row r="54" spans="1:8" x14ac:dyDescent="0.3">
      <c r="A54" s="6">
        <v>6</v>
      </c>
      <c r="B54" s="6" t="s">
        <v>6992</v>
      </c>
      <c r="C54" s="6" t="str">
        <f>IFERROR(IF(GETPIVOTDATA("[Measures].[Distinct Count of Consumer ID]",Pivot_table!$A$131,"[Range].[DATE (Month)]","[Range].[DATE (Month)].&amp;["&amp;$B54&amp;"]","[Range].[DATE (Year)]","[Range].[DATE (Year)].&amp;["&amp;$C$47&amp;"]","[Range].[Is New Consumer]","[Range].[Is New Consumer].&amp;["&amp;C$46&amp;"]")=0,"",GETPIVOTDATA("[Measures].[Distinct Count of Consumer ID]",Pivot_table!$A$131,"[Range].[DATE (Month)]","[Range].[DATE (Month)].&amp;["&amp;$B54&amp;"]","[Range].[DATE (Year)]","[Range].[DATE (Year)].&amp;["&amp;$C$47&amp;"]","[Range].[Is New Consumer]","[Range].[Is New Consumer].&amp;["&amp;C$46&amp;"]")),"")</f>
        <v/>
      </c>
      <c r="D54" s="6">
        <f>IFERROR(IF(GETPIVOTDATA("[Measures].[Distinct Count of Consumer ID]",Pivot_table!$A$131,"[Range].[DATE (Month)]","[Range].[DATE (Month)].&amp;["&amp;$B54&amp;"]","[Range].[DATE (Year)]","[Range].[DATE (Year)].&amp;["&amp;$C$47&amp;"]","[Range].[Is New Consumer]","[Range].[Is New Consumer].&amp;["&amp;D$46&amp;"]")=0,"",GETPIVOTDATA("[Measures].[Distinct Count of Consumer ID]",Pivot_table!$A$131,"[Range].[DATE (Month)]","[Range].[DATE (Month)].&amp;["&amp;$B54&amp;"]","[Range].[DATE (Year)]","[Range].[DATE (Year)].&amp;["&amp;$C$47&amp;"]","[Range].[Is New Consumer]","[Range].[Is New Consumer].&amp;["&amp;D$46&amp;"]")),"")</f>
        <v>87</v>
      </c>
      <c r="E54" s="6">
        <f t="shared" si="0"/>
        <v>87</v>
      </c>
      <c r="F54" s="6">
        <f>IFERROR(IF(GETPIVOTDATA("[Measures].[Distinct Count of Consumer ID]",Pivot_table!$A$131,"[Range].[DATE (Month)]","[Range].[DATE (Month)].&amp;["&amp;$B54&amp;"]","[Range].[DATE (Year)]","[Range].[DATE (Year)].&amp;["&amp;$F$47&amp;"]","[Range].[Is New Consumer]","[Range].[Is New Consumer].&amp;["&amp;F$46&amp;"]")=0,"",GETPIVOTDATA("[Measures].[Distinct Count of Consumer ID]",Pivot_table!$A$131,"[Range].[DATE (Month)]","[Range].[DATE (Month)].&amp;["&amp;$B54&amp;"]","[Range].[DATE (Year)]","[Range].[DATE (Year)].&amp;["&amp;$F$47&amp;"]","[Range].[Is New Consumer]","[Range].[Is New Consumer].&amp;["&amp;F$46&amp;"]")),"")</f>
        <v>43</v>
      </c>
      <c r="G54" s="6">
        <f>IFERROR(IF(GETPIVOTDATA("[Measures].[Distinct Count of Consumer ID]",Pivot_table!$A$131,"[Range].[DATE (Month)]","[Range].[DATE (Month)].&amp;["&amp;$B54&amp;"]","[Range].[DATE (Year)]","[Range].[DATE (Year)].&amp;["&amp;$F$47&amp;"]","[Range].[Is New Consumer]","[Range].[Is New Consumer].&amp;["&amp;G$46&amp;"]")=0,"",GETPIVOTDATA("[Measures].[Distinct Count of Consumer ID]",Pivot_table!$A$131,"[Range].[DATE (Month)]","[Range].[DATE (Month)].&amp;["&amp;$B54&amp;"]","[Range].[DATE (Year)]","[Range].[DATE (Year)].&amp;["&amp;$F$47&amp;"]","[Range].[Is New Consumer]","[Range].[Is New Consumer].&amp;["&amp;G$46&amp;"]")),"")</f>
        <v>272</v>
      </c>
      <c r="H54" s="6">
        <f t="shared" si="1"/>
        <v>315</v>
      </c>
    </row>
    <row r="55" spans="1:8" x14ac:dyDescent="0.3">
      <c r="A55" s="6">
        <v>7</v>
      </c>
      <c r="B55" s="6" t="s">
        <v>6993</v>
      </c>
      <c r="C55" s="6" t="str">
        <f>IFERROR(IF(GETPIVOTDATA("[Measures].[Distinct Count of Consumer ID]",Pivot_table!$A$131,"[Range].[DATE (Month)]","[Range].[DATE (Month)].&amp;["&amp;$B55&amp;"]","[Range].[DATE (Year)]","[Range].[DATE (Year)].&amp;["&amp;$C$47&amp;"]","[Range].[Is New Consumer]","[Range].[Is New Consumer].&amp;["&amp;C$46&amp;"]")=0,"",GETPIVOTDATA("[Measures].[Distinct Count of Consumer ID]",Pivot_table!$A$131,"[Range].[DATE (Month)]","[Range].[DATE (Month)].&amp;["&amp;$B55&amp;"]","[Range].[DATE (Year)]","[Range].[DATE (Year)].&amp;["&amp;$C$47&amp;"]","[Range].[Is New Consumer]","[Range].[Is New Consumer].&amp;["&amp;C$46&amp;"]")),"")</f>
        <v/>
      </c>
      <c r="D55" s="6">
        <f>IFERROR(IF(GETPIVOTDATA("[Measures].[Distinct Count of Consumer ID]",Pivot_table!$A$131,"[Range].[DATE (Month)]","[Range].[DATE (Month)].&amp;["&amp;$B55&amp;"]","[Range].[DATE (Year)]","[Range].[DATE (Year)].&amp;["&amp;$C$47&amp;"]","[Range].[Is New Consumer]","[Range].[Is New Consumer].&amp;["&amp;D$46&amp;"]")=0,"",GETPIVOTDATA("[Measures].[Distinct Count of Consumer ID]",Pivot_table!$A$131,"[Range].[DATE (Month)]","[Range].[DATE (Month)].&amp;["&amp;$B55&amp;"]","[Range].[DATE (Year)]","[Range].[DATE (Year)].&amp;["&amp;$C$47&amp;"]","[Range].[Is New Consumer]","[Range].[Is New Consumer].&amp;["&amp;D$46&amp;"]")),"")</f>
        <v>121</v>
      </c>
      <c r="E55" s="6">
        <f t="shared" si="0"/>
        <v>121</v>
      </c>
      <c r="F55" s="6">
        <f>IFERROR(IF(GETPIVOTDATA("[Measures].[Distinct Count of Consumer ID]",Pivot_table!$A$131,"[Range].[DATE (Month)]","[Range].[DATE (Month)].&amp;["&amp;$B55&amp;"]","[Range].[DATE (Year)]","[Range].[DATE (Year)].&amp;["&amp;$F$47&amp;"]","[Range].[Is New Consumer]","[Range].[Is New Consumer].&amp;["&amp;F$46&amp;"]")=0,"",GETPIVOTDATA("[Measures].[Distinct Count of Consumer ID]",Pivot_table!$A$131,"[Range].[DATE (Month)]","[Range].[DATE (Month)].&amp;["&amp;$B55&amp;"]","[Range].[DATE (Year)]","[Range].[DATE (Year)].&amp;["&amp;$F$47&amp;"]","[Range].[Is New Consumer]","[Range].[Is New Consumer].&amp;["&amp;F$46&amp;"]")),"")</f>
        <v>34</v>
      </c>
      <c r="G55" s="6">
        <f>IFERROR(IF(GETPIVOTDATA("[Measures].[Distinct Count of Consumer ID]",Pivot_table!$A$131,"[Range].[DATE (Month)]","[Range].[DATE (Month)].&amp;["&amp;$B55&amp;"]","[Range].[DATE (Year)]","[Range].[DATE (Year)].&amp;["&amp;$F$47&amp;"]","[Range].[Is New Consumer]","[Range].[Is New Consumer].&amp;["&amp;G$46&amp;"]")=0,"",GETPIVOTDATA("[Measures].[Distinct Count of Consumer ID]",Pivot_table!$A$131,"[Range].[DATE (Month)]","[Range].[DATE (Month)].&amp;["&amp;$B55&amp;"]","[Range].[DATE (Year)]","[Range].[DATE (Year)].&amp;["&amp;$F$47&amp;"]","[Range].[Is New Consumer]","[Range].[Is New Consumer].&amp;["&amp;G$46&amp;"]")),"")</f>
        <v>175</v>
      </c>
      <c r="H55" s="6">
        <f t="shared" si="1"/>
        <v>209</v>
      </c>
    </row>
    <row r="56" spans="1:8" x14ac:dyDescent="0.3">
      <c r="A56" s="6">
        <v>8</v>
      </c>
      <c r="B56" s="6" t="s">
        <v>6994</v>
      </c>
      <c r="C56" s="6" t="str">
        <f>IFERROR(IF(GETPIVOTDATA("[Measures].[Distinct Count of Consumer ID]",Pivot_table!$A$131,"[Range].[DATE (Month)]","[Range].[DATE (Month)].&amp;["&amp;$B56&amp;"]","[Range].[DATE (Year)]","[Range].[DATE (Year)].&amp;["&amp;$C$47&amp;"]","[Range].[Is New Consumer]","[Range].[Is New Consumer].&amp;["&amp;C$46&amp;"]")=0,"",GETPIVOTDATA("[Measures].[Distinct Count of Consumer ID]",Pivot_table!$A$131,"[Range].[DATE (Month)]","[Range].[DATE (Month)].&amp;["&amp;$B56&amp;"]","[Range].[DATE (Year)]","[Range].[DATE (Year)].&amp;["&amp;$C$47&amp;"]","[Range].[Is New Consumer]","[Range].[Is New Consumer].&amp;["&amp;C$46&amp;"]")),"")</f>
        <v/>
      </c>
      <c r="D56" s="6">
        <f>IFERROR(IF(GETPIVOTDATA("[Measures].[Distinct Count of Consumer ID]",Pivot_table!$A$131,"[Range].[DATE (Month)]","[Range].[DATE (Month)].&amp;["&amp;$B56&amp;"]","[Range].[DATE (Year)]","[Range].[DATE (Year)].&amp;["&amp;$C$47&amp;"]","[Range].[Is New Consumer]","[Range].[Is New Consumer].&amp;["&amp;D$46&amp;"]")=0,"",GETPIVOTDATA("[Measures].[Distinct Count of Consumer ID]",Pivot_table!$A$131,"[Range].[DATE (Month)]","[Range].[DATE (Month)].&amp;["&amp;$B56&amp;"]","[Range].[DATE (Year)]","[Range].[DATE (Year)].&amp;["&amp;$C$47&amp;"]","[Range].[Is New Consumer]","[Range].[Is New Consumer].&amp;["&amp;D$46&amp;"]")),"")</f>
        <v>131</v>
      </c>
      <c r="E56" s="6">
        <f t="shared" si="0"/>
        <v>131</v>
      </c>
      <c r="F56" s="6">
        <f>IFERROR(IF(GETPIVOTDATA("[Measures].[Distinct Count of Consumer ID]",Pivot_table!$A$131,"[Range].[DATE (Month)]","[Range].[DATE (Month)].&amp;["&amp;$B56&amp;"]","[Range].[DATE (Year)]","[Range].[DATE (Year)].&amp;["&amp;$F$47&amp;"]","[Range].[Is New Consumer]","[Range].[Is New Consumer].&amp;["&amp;F$46&amp;"]")=0,"",GETPIVOTDATA("[Measures].[Distinct Count of Consumer ID]",Pivot_table!$A$131,"[Range].[DATE (Month)]","[Range].[DATE (Month)].&amp;["&amp;$B56&amp;"]","[Range].[DATE (Year)]","[Range].[DATE (Year)].&amp;["&amp;$F$47&amp;"]","[Range].[Is New Consumer]","[Range].[Is New Consumer].&amp;["&amp;F$46&amp;"]")),"")</f>
        <v>33</v>
      </c>
      <c r="G56" s="6">
        <f>IFERROR(IF(GETPIVOTDATA("[Measures].[Distinct Count of Consumer ID]",Pivot_table!$A$131,"[Range].[DATE (Month)]","[Range].[DATE (Month)].&amp;["&amp;$B56&amp;"]","[Range].[DATE (Year)]","[Range].[DATE (Year)].&amp;["&amp;$F$47&amp;"]","[Range].[Is New Consumer]","[Range].[Is New Consumer].&amp;["&amp;G$46&amp;"]")=0,"",GETPIVOTDATA("[Measures].[Distinct Count of Consumer ID]",Pivot_table!$A$131,"[Range].[DATE (Month)]","[Range].[DATE (Month)].&amp;["&amp;$B56&amp;"]","[Range].[DATE (Year)]","[Range].[DATE (Year)].&amp;["&amp;$F$47&amp;"]","[Range].[Is New Consumer]","[Range].[Is New Consumer].&amp;["&amp;G$46&amp;"]")),"")</f>
        <v>307</v>
      </c>
      <c r="H56" s="6">
        <f t="shared" si="1"/>
        <v>340</v>
      </c>
    </row>
    <row r="57" spans="1:8" x14ac:dyDescent="0.3">
      <c r="A57" s="6">
        <v>9</v>
      </c>
      <c r="B57" s="6" t="s">
        <v>6995</v>
      </c>
      <c r="C57" s="6" t="str">
        <f>IFERROR(IF(GETPIVOTDATA("[Measures].[Distinct Count of Consumer ID]",Pivot_table!$A$131,"[Range].[DATE (Month)]","[Range].[DATE (Month)].&amp;["&amp;$B57&amp;"]","[Range].[DATE (Year)]","[Range].[DATE (Year)].&amp;["&amp;$C$47&amp;"]","[Range].[Is New Consumer]","[Range].[Is New Consumer].&amp;["&amp;C$46&amp;"]")=0,"",GETPIVOTDATA("[Measures].[Distinct Count of Consumer ID]",Pivot_table!$A$131,"[Range].[DATE (Month)]","[Range].[DATE (Month)].&amp;["&amp;$B57&amp;"]","[Range].[DATE (Year)]","[Range].[DATE (Year)].&amp;["&amp;$C$47&amp;"]","[Range].[Is New Consumer]","[Range].[Is New Consumer].&amp;["&amp;C$46&amp;"]")),"")</f>
        <v/>
      </c>
      <c r="D57" s="6">
        <f>IFERROR(IF(GETPIVOTDATA("[Measures].[Distinct Count of Consumer ID]",Pivot_table!$A$131,"[Range].[DATE (Month)]","[Range].[DATE (Month)].&amp;["&amp;$B57&amp;"]","[Range].[DATE (Year)]","[Range].[DATE (Year)].&amp;["&amp;$C$47&amp;"]","[Range].[Is New Consumer]","[Range].[Is New Consumer].&amp;["&amp;D$46&amp;"]")=0,"",GETPIVOTDATA("[Measures].[Distinct Count of Consumer ID]",Pivot_table!$A$131,"[Range].[DATE (Month)]","[Range].[DATE (Month)].&amp;["&amp;$B57&amp;"]","[Range].[DATE (Year)]","[Range].[DATE (Year)].&amp;["&amp;$C$47&amp;"]","[Range].[Is New Consumer]","[Range].[Is New Consumer].&amp;["&amp;D$46&amp;"]")),"")</f>
        <v>97</v>
      </c>
      <c r="E57" s="6">
        <f t="shared" si="0"/>
        <v>97</v>
      </c>
      <c r="F57" s="6">
        <f>IFERROR(IF(GETPIVOTDATA("[Measures].[Distinct Count of Consumer ID]",Pivot_table!$A$131,"[Range].[DATE (Month)]","[Range].[DATE (Month)].&amp;["&amp;$B57&amp;"]","[Range].[DATE (Year)]","[Range].[DATE (Year)].&amp;["&amp;$F$47&amp;"]","[Range].[Is New Consumer]","[Range].[Is New Consumer].&amp;["&amp;F$46&amp;"]")=0,"",GETPIVOTDATA("[Measures].[Distinct Count of Consumer ID]",Pivot_table!$A$131,"[Range].[DATE (Month)]","[Range].[DATE (Month)].&amp;["&amp;$B57&amp;"]","[Range].[DATE (Year)]","[Range].[DATE (Year)].&amp;["&amp;$F$47&amp;"]","[Range].[Is New Consumer]","[Range].[Is New Consumer].&amp;["&amp;F$46&amp;"]")),"")</f>
        <v>48</v>
      </c>
      <c r="G57" s="6">
        <f>IFERROR(IF(GETPIVOTDATA("[Measures].[Distinct Count of Consumer ID]",Pivot_table!$A$131,"[Range].[DATE (Month)]","[Range].[DATE (Month)].&amp;["&amp;$B57&amp;"]","[Range].[DATE (Year)]","[Range].[DATE (Year)].&amp;["&amp;$F$47&amp;"]","[Range].[Is New Consumer]","[Range].[Is New Consumer].&amp;["&amp;G$46&amp;"]")=0,"",GETPIVOTDATA("[Measures].[Distinct Count of Consumer ID]",Pivot_table!$A$131,"[Range].[DATE (Month)]","[Range].[DATE (Month)].&amp;["&amp;$B57&amp;"]","[Range].[DATE (Year)]","[Range].[DATE (Year)].&amp;["&amp;$F$47&amp;"]","[Range].[Is New Consumer]","[Range].[Is New Consumer].&amp;["&amp;G$46&amp;"]")),"")</f>
        <v>346</v>
      </c>
      <c r="H57" s="6">
        <f t="shared" si="1"/>
        <v>394</v>
      </c>
    </row>
    <row r="58" spans="1:8" x14ac:dyDescent="0.3">
      <c r="A58" s="6">
        <v>10</v>
      </c>
      <c r="B58" s="6" t="s">
        <v>6996</v>
      </c>
      <c r="C58" s="6" t="str">
        <f>IFERROR(IF(GETPIVOTDATA("[Measures].[Distinct Count of Consumer ID]",Pivot_table!$A$131,"[Range].[DATE (Month)]","[Range].[DATE (Month)].&amp;["&amp;$B58&amp;"]","[Range].[DATE (Year)]","[Range].[DATE (Year)].&amp;["&amp;$C$47&amp;"]","[Range].[Is New Consumer]","[Range].[Is New Consumer].&amp;["&amp;C$46&amp;"]")=0,"",GETPIVOTDATA("[Measures].[Distinct Count of Consumer ID]",Pivot_table!$A$131,"[Range].[DATE (Month)]","[Range].[DATE (Month)].&amp;["&amp;$B58&amp;"]","[Range].[DATE (Year)]","[Range].[DATE (Year)].&amp;["&amp;$C$47&amp;"]","[Range].[Is New Consumer]","[Range].[Is New Consumer].&amp;["&amp;C$46&amp;"]")),"")</f>
        <v/>
      </c>
      <c r="D58" s="6">
        <f>IFERROR(IF(GETPIVOTDATA("[Measures].[Distinct Count of Consumer ID]",Pivot_table!$A$131,"[Range].[DATE (Month)]","[Range].[DATE (Month)].&amp;["&amp;$B58&amp;"]","[Range].[DATE (Year)]","[Range].[DATE (Year)].&amp;["&amp;$C$47&amp;"]","[Range].[Is New Consumer]","[Range].[Is New Consumer].&amp;["&amp;D$46&amp;"]")=0,"",GETPIVOTDATA("[Measures].[Distinct Count of Consumer ID]",Pivot_table!$A$131,"[Range].[DATE (Month)]","[Range].[DATE (Month)].&amp;["&amp;$B58&amp;"]","[Range].[DATE (Year)]","[Range].[DATE (Year)].&amp;["&amp;$C$47&amp;"]","[Range].[Is New Consumer]","[Range].[Is New Consumer].&amp;["&amp;D$46&amp;"]")),"")</f>
        <v>147</v>
      </c>
      <c r="E58" s="6">
        <f t="shared" si="0"/>
        <v>147</v>
      </c>
      <c r="F58" s="6">
        <f>IFERROR(IF(GETPIVOTDATA("[Measures].[Distinct Count of Consumer ID]",Pivot_table!$A$131,"[Range].[DATE (Month)]","[Range].[DATE (Month)].&amp;["&amp;$B58&amp;"]","[Range].[DATE (Year)]","[Range].[DATE (Year)].&amp;["&amp;$F$47&amp;"]","[Range].[Is New Consumer]","[Range].[Is New Consumer].&amp;["&amp;F$46&amp;"]")=0,"",GETPIVOTDATA("[Measures].[Distinct Count of Consumer ID]",Pivot_table!$A$131,"[Range].[DATE (Month)]","[Range].[DATE (Month)].&amp;["&amp;$B58&amp;"]","[Range].[DATE (Year)]","[Range].[DATE (Year)].&amp;["&amp;$F$47&amp;"]","[Range].[Is New Consumer]","[Range].[Is New Consumer].&amp;["&amp;F$46&amp;"]")),"")</f>
        <v>44</v>
      </c>
      <c r="G58" s="6" t="str">
        <f>IFERROR(IF(GETPIVOTDATA("[Measures].[Distinct Count of Consumer ID]",Pivot_table!$A$131,"[Range].[DATE (Month)]","[Range].[DATE (Month)].&amp;["&amp;$B58&amp;"]","[Range].[DATE (Year)]","[Range].[DATE (Year)].&amp;["&amp;$F$47&amp;"]","[Range].[Is New Consumer]","[Range].[Is New Consumer].&amp;["&amp;G$46&amp;"]")=0,"",GETPIVOTDATA("[Measures].[Distinct Count of Consumer ID]",Pivot_table!$A$131,"[Range].[DATE (Month)]","[Range].[DATE (Month)].&amp;["&amp;$B58&amp;"]","[Range].[DATE (Year)]","[Range].[DATE (Year)].&amp;["&amp;$F$47&amp;"]","[Range].[Is New Consumer]","[Range].[Is New Consumer].&amp;["&amp;G$46&amp;"]")),"")</f>
        <v/>
      </c>
      <c r="H58" s="6">
        <f t="shared" si="1"/>
        <v>44</v>
      </c>
    </row>
    <row r="59" spans="1:8" x14ac:dyDescent="0.3">
      <c r="A59" s="6">
        <v>11</v>
      </c>
      <c r="B59" s="6" t="s">
        <v>6997</v>
      </c>
      <c r="C59" s="6" t="str">
        <f>IFERROR(IF(GETPIVOTDATA("[Measures].[Distinct Count of Consumer ID]",Pivot_table!$A$131,"[Range].[DATE (Month)]","[Range].[DATE (Month)].&amp;["&amp;$B59&amp;"]","[Range].[DATE (Year)]","[Range].[DATE (Year)].&amp;["&amp;$C$47&amp;"]","[Range].[Is New Consumer]","[Range].[Is New Consumer].&amp;["&amp;C$46&amp;"]")=0,"",GETPIVOTDATA("[Measures].[Distinct Count of Consumer ID]",Pivot_table!$A$131,"[Range].[DATE (Month)]","[Range].[DATE (Month)].&amp;["&amp;$B59&amp;"]","[Range].[DATE (Year)]","[Range].[DATE (Year)].&amp;["&amp;$C$47&amp;"]","[Range].[Is New Consumer]","[Range].[Is New Consumer].&amp;["&amp;C$46&amp;"]")),"")</f>
        <v/>
      </c>
      <c r="D59" s="6">
        <f>IFERROR(IF(GETPIVOTDATA("[Measures].[Distinct Count of Consumer ID]",Pivot_table!$A$131,"[Range].[DATE (Month)]","[Range].[DATE (Month)].&amp;["&amp;$B59&amp;"]","[Range].[DATE (Year)]","[Range].[DATE (Year)].&amp;["&amp;$C$47&amp;"]","[Range].[Is New Consumer]","[Range].[Is New Consumer].&amp;["&amp;D$46&amp;"]")=0,"",GETPIVOTDATA("[Measures].[Distinct Count of Consumer ID]",Pivot_table!$A$131,"[Range].[DATE (Month)]","[Range].[DATE (Month)].&amp;["&amp;$B59&amp;"]","[Range].[DATE (Year)]","[Range].[DATE (Year)].&amp;["&amp;$C$47&amp;"]","[Range].[Is New Consumer]","[Range].[Is New Consumer].&amp;["&amp;D$46&amp;"]")),"")</f>
        <v>73</v>
      </c>
      <c r="E59" s="6">
        <f t="shared" si="0"/>
        <v>73</v>
      </c>
      <c r="F59" s="6">
        <f>IFERROR(IF(GETPIVOTDATA("[Measures].[Distinct Count of Consumer ID]",Pivot_table!$A$131,"[Range].[DATE (Month)]","[Range].[DATE (Month)].&amp;["&amp;$B59&amp;"]","[Range].[DATE (Year)]","[Range].[DATE (Year)].&amp;["&amp;$F$47&amp;"]","[Range].[Is New Consumer]","[Range].[Is New Consumer].&amp;["&amp;F$46&amp;"]")=0,"",GETPIVOTDATA("[Measures].[Distinct Count of Consumer ID]",Pivot_table!$A$131,"[Range].[DATE (Month)]","[Range].[DATE (Month)].&amp;["&amp;$B59&amp;"]","[Range].[DATE (Year)]","[Range].[DATE (Year)].&amp;["&amp;$F$47&amp;"]","[Range].[Is New Consumer]","[Range].[Is New Consumer].&amp;["&amp;F$46&amp;"]")),"")</f>
        <v>38</v>
      </c>
      <c r="G59" s="6" t="str">
        <f>IFERROR(IF(GETPIVOTDATA("[Measures].[Distinct Count of Consumer ID]",Pivot_table!$A$131,"[Range].[DATE (Month)]","[Range].[DATE (Month)].&amp;["&amp;$B59&amp;"]","[Range].[DATE (Year)]","[Range].[DATE (Year)].&amp;["&amp;$F$47&amp;"]","[Range].[Is New Consumer]","[Range].[Is New Consumer].&amp;["&amp;G$46&amp;"]")=0,"",GETPIVOTDATA("[Measures].[Distinct Count of Consumer ID]",Pivot_table!$A$131,"[Range].[DATE (Month)]","[Range].[DATE (Month)].&amp;["&amp;$B59&amp;"]","[Range].[DATE (Year)]","[Range].[DATE (Year)].&amp;["&amp;$F$47&amp;"]","[Range].[Is New Consumer]","[Range].[Is New Consumer].&amp;["&amp;G$46&amp;"]")),"")</f>
        <v/>
      </c>
      <c r="H59" s="6">
        <f t="shared" si="1"/>
        <v>38</v>
      </c>
    </row>
    <row r="60" spans="1:8" x14ac:dyDescent="0.3">
      <c r="A60" s="6">
        <v>12</v>
      </c>
      <c r="B60" s="6" t="s">
        <v>6998</v>
      </c>
      <c r="C60" s="6">
        <f>IFERROR(IF(GETPIVOTDATA("[Measures].[Distinct Count of Consumer ID]",Pivot_table!$A$131,"[Range].[DATE (Month)]","[Range].[DATE (Month)].&amp;["&amp;$B60&amp;"]","[Range].[DATE (Year)]","[Range].[DATE (Year)].&amp;["&amp;$C$47&amp;"]","[Range].[Is New Consumer]","[Range].[Is New Consumer].&amp;["&amp;C$46&amp;"]")=0,"",GETPIVOTDATA("[Measures].[Distinct Count of Consumer ID]",Pivot_table!$A$131,"[Range].[DATE (Month)]","[Range].[DATE (Month)].&amp;["&amp;$B60&amp;"]","[Range].[DATE (Year)]","[Range].[DATE (Year)].&amp;["&amp;$C$47&amp;"]","[Range].[Is New Consumer]","[Range].[Is New Consumer].&amp;["&amp;C$46&amp;"]")),"")</f>
        <v>7</v>
      </c>
      <c r="D60" s="6">
        <f>IFERROR(IF(GETPIVOTDATA("[Measures].[Distinct Count of Consumer ID]",Pivot_table!$A$131,"[Range].[DATE (Month)]","[Range].[DATE (Month)].&amp;["&amp;$B60&amp;"]","[Range].[DATE (Year)]","[Range].[DATE (Year)].&amp;["&amp;$C$47&amp;"]","[Range].[Is New Consumer]","[Range].[Is New Consumer].&amp;["&amp;D$46&amp;"]")=0,"",GETPIVOTDATA("[Measures].[Distinct Count of Consumer ID]",Pivot_table!$A$131,"[Range].[DATE (Month)]","[Range].[DATE (Month)].&amp;["&amp;$B60&amp;"]","[Range].[DATE (Year)]","[Range].[DATE (Year)].&amp;["&amp;$C$47&amp;"]","[Range].[Is New Consumer]","[Range].[Is New Consumer].&amp;["&amp;D$46&amp;"]")),"")</f>
        <v>306</v>
      </c>
      <c r="E60" s="6">
        <f t="shared" si="0"/>
        <v>313</v>
      </c>
      <c r="F60" s="6">
        <f>IFERROR(IF(GETPIVOTDATA("[Measures].[Distinct Count of Consumer ID]",Pivot_table!$A$131,"[Range].[DATE (Month)]","[Range].[DATE (Month)].&amp;["&amp;$B60&amp;"]","[Range].[DATE (Year)]","[Range].[DATE (Year)].&amp;["&amp;$F$47&amp;"]","[Range].[Is New Consumer]","[Range].[Is New Consumer].&amp;["&amp;F$46&amp;"]")=0,"",GETPIVOTDATA("[Measures].[Distinct Count of Consumer ID]",Pivot_table!$A$131,"[Range].[DATE (Month)]","[Range].[DATE (Month)].&amp;["&amp;$B60&amp;"]","[Range].[DATE (Year)]","[Range].[DATE (Year)].&amp;["&amp;$F$47&amp;"]","[Range].[Is New Consumer]","[Range].[Is New Consumer].&amp;["&amp;F$46&amp;"]")),"")</f>
        <v>29</v>
      </c>
      <c r="G60" s="6" t="str">
        <f>IFERROR(IF(GETPIVOTDATA("[Measures].[Distinct Count of Consumer ID]",Pivot_table!$A$131,"[Range].[DATE (Month)]","[Range].[DATE (Month)].&amp;["&amp;$B60&amp;"]","[Range].[DATE (Year)]","[Range].[DATE (Year)].&amp;["&amp;$F$47&amp;"]","[Range].[Is New Consumer]","[Range].[Is New Consumer].&amp;["&amp;G$46&amp;"]")=0,"",GETPIVOTDATA("[Measures].[Distinct Count of Consumer ID]",Pivot_table!$A$131,"[Range].[DATE (Month)]","[Range].[DATE (Month)].&amp;["&amp;$B60&amp;"]","[Range].[DATE (Year)]","[Range].[DATE (Year)].&amp;["&amp;$F$47&amp;"]","[Range].[Is New Consumer]","[Range].[Is New Consumer].&amp;["&amp;G$46&amp;"]")),"")</f>
        <v/>
      </c>
      <c r="H60" s="6">
        <f t="shared" si="1"/>
        <v>29</v>
      </c>
    </row>
    <row r="64" spans="1:8" x14ac:dyDescent="0.3">
      <c r="A64" s="22" t="s">
        <v>7013</v>
      </c>
    </row>
    <row r="65" spans="1:8" x14ac:dyDescent="0.3">
      <c r="B65" s="16"/>
      <c r="C65" s="16"/>
      <c r="D65" s="16"/>
      <c r="E65" s="16"/>
      <c r="F65" s="16"/>
      <c r="G65" s="16"/>
    </row>
    <row r="66" spans="1:8" x14ac:dyDescent="0.3">
      <c r="A66" s="6" t="s">
        <v>7011</v>
      </c>
      <c r="B66" s="16" t="s">
        <v>6974</v>
      </c>
      <c r="C66" s="16"/>
      <c r="D66" s="16" t="s">
        <v>6975</v>
      </c>
      <c r="E66" s="16"/>
    </row>
    <row r="67" spans="1:8" x14ac:dyDescent="0.3">
      <c r="A67" s="26" t="s">
        <v>0</v>
      </c>
      <c r="B67" s="27" t="s">
        <v>6976</v>
      </c>
      <c r="C67" s="27" t="s">
        <v>6985</v>
      </c>
      <c r="D67" s="27" t="s">
        <v>6976</v>
      </c>
      <c r="E67" s="27" t="s">
        <v>6985</v>
      </c>
      <c r="F67" s="26" t="s">
        <v>7014</v>
      </c>
      <c r="G67" s="26" t="s">
        <v>7015</v>
      </c>
      <c r="H67" s="28"/>
    </row>
    <row r="68" spans="1:8" x14ac:dyDescent="0.3">
      <c r="A68" s="28" t="s">
        <v>6164</v>
      </c>
      <c r="B68" s="28" t="str">
        <f>IF(GETPIVOTDATA("Sum of Net Profit",Pivot_table!$A$151,"Consumer ID",$A68,"Years (DATE)",$B$66)=0,"",GETPIVOTDATA("Sum of Net Profit",Pivot_table!$A$151,"Consumer ID",$A68,"Years (DATE)",$B$66))</f>
        <v/>
      </c>
      <c r="C68" s="28" t="str">
        <f>IF(GETPIVOTDATA("Count of Order ID",Pivot_table!$A$151,"Consumer ID",$A68,"Years (DATE)",$B$66)=0,"",GETPIVOTDATA("Count of Order ID",Pivot_table!$A$151,"Consumer ID",$A68,"Years (DATE)",$B$66))</f>
        <v/>
      </c>
      <c r="D68" s="28">
        <f>IF(GETPIVOTDATA("Sum of Net Profit",Pivot_table!$A$151,"Consumer ID",$A68,"Years (DATE)",$D$66)=0,"",GETPIVOTDATA("Sum of Net Profit",Pivot_table!$A$151,"Consumer ID",$A68,"Years (DATE)",$D$66))</f>
        <v>4968.9000000000005</v>
      </c>
      <c r="E68" s="28">
        <f>IF(GETPIVOTDATA("Count of Order ID",Pivot_table!$A$151,"Consumer ID",$A68,"Years (DATE)",$D$66)=0,"",GETPIVOTDATA("Count of Order ID",Pivot_table!$A$151,"Consumer ID",$A68,"Years (DATE)",$D$66))</f>
        <v>7</v>
      </c>
      <c r="F68" s="28">
        <f t="shared" ref="F68:F131" si="2">IF(SUM(B68,D68)=0,"",SUM(B68,D68))</f>
        <v>4968.9000000000005</v>
      </c>
      <c r="G68" s="28">
        <f t="shared" ref="G68:G131" si="3">IF(SUM(C68,E68)=0,"",SUM(C68,E68))</f>
        <v>7</v>
      </c>
      <c r="H68" s="28"/>
    </row>
    <row r="69" spans="1:8" x14ac:dyDescent="0.3">
      <c r="A69" s="28" t="s">
        <v>5389</v>
      </c>
      <c r="B69" s="28" t="str">
        <f>IF(GETPIVOTDATA("Sum of Net Profit",Pivot_table!$A$151,"Consumer ID",$A69,"Years (DATE)",$B$66)=0,"",GETPIVOTDATA("Sum of Net Profit",Pivot_table!$A$151,"Consumer ID",$A69,"Years (DATE)",$B$66))</f>
        <v/>
      </c>
      <c r="C69" s="28" t="str">
        <f>IF(GETPIVOTDATA("Count of Order ID",Pivot_table!$A$151,"Consumer ID",$A69,"Years (DATE)",$B$66)=0,"",GETPIVOTDATA("Count of Order ID",Pivot_table!$A$151,"Consumer ID",$A69,"Years (DATE)",$B$66))</f>
        <v/>
      </c>
      <c r="D69" s="28">
        <f>IF(GETPIVOTDATA("Sum of Net Profit",Pivot_table!$A$151,"Consumer ID",$A69,"Years (DATE)",$D$66)=0,"",GETPIVOTDATA("Sum of Net Profit",Pivot_table!$A$151,"Consumer ID",$A69,"Years (DATE)",$D$66))</f>
        <v>4778.38</v>
      </c>
      <c r="E69" s="28">
        <f>IF(GETPIVOTDATA("Count of Order ID",Pivot_table!$A$151,"Consumer ID",$A69,"Years (DATE)",$D$66)=0,"",GETPIVOTDATA("Count of Order ID",Pivot_table!$A$151,"Consumer ID",$A69,"Years (DATE)",$D$66))</f>
        <v>6</v>
      </c>
      <c r="F69" s="28">
        <f t="shared" si="2"/>
        <v>4778.38</v>
      </c>
      <c r="G69" s="28">
        <f t="shared" si="3"/>
        <v>6</v>
      </c>
      <c r="H69" s="28"/>
    </row>
    <row r="70" spans="1:8" x14ac:dyDescent="0.3">
      <c r="A70" s="28" t="s">
        <v>402</v>
      </c>
      <c r="B70" s="28" t="str">
        <f>IF(GETPIVOTDATA("Sum of Net Profit",Pivot_table!$A$151,"Consumer ID",$A70,"Years (DATE)",$B$66)=0,"",GETPIVOTDATA("Sum of Net Profit",Pivot_table!$A$151,"Consumer ID",$A70,"Years (DATE)",$B$66))</f>
        <v/>
      </c>
      <c r="C70" s="28" t="str">
        <f>IF(GETPIVOTDATA("Count of Order ID",Pivot_table!$A$151,"Consumer ID",$A70,"Years (DATE)",$B$66)=0,"",GETPIVOTDATA("Count of Order ID",Pivot_table!$A$151,"Consumer ID",$A70,"Years (DATE)",$B$66))</f>
        <v/>
      </c>
      <c r="D70" s="28">
        <f>IF(GETPIVOTDATA("Sum of Net Profit",Pivot_table!$A$151,"Consumer ID",$A70,"Years (DATE)",$D$66)=0,"",GETPIVOTDATA("Sum of Net Profit",Pivot_table!$A$151,"Consumer ID",$A70,"Years (DATE)",$D$66))</f>
        <v>3835.46</v>
      </c>
      <c r="E70" s="28">
        <f>IF(GETPIVOTDATA("Count of Order ID",Pivot_table!$A$151,"Consumer ID",$A70,"Years (DATE)",$D$66)=0,"",GETPIVOTDATA("Count of Order ID",Pivot_table!$A$151,"Consumer ID",$A70,"Years (DATE)",$D$66))</f>
        <v>5</v>
      </c>
      <c r="F70" s="28">
        <f t="shared" si="2"/>
        <v>3835.46</v>
      </c>
      <c r="G70" s="28">
        <f t="shared" si="3"/>
        <v>5</v>
      </c>
      <c r="H70" s="28"/>
    </row>
    <row r="71" spans="1:8" x14ac:dyDescent="0.3">
      <c r="A71" s="28" t="s">
        <v>231</v>
      </c>
      <c r="B71" s="28" t="str">
        <f>IF(GETPIVOTDATA("Sum of Net Profit",Pivot_table!$A$151,"Consumer ID",$A71,"Years (DATE)",$B$66)=0,"",GETPIVOTDATA("Sum of Net Profit",Pivot_table!$A$151,"Consumer ID",$A71,"Years (DATE)",$B$66))</f>
        <v/>
      </c>
      <c r="C71" s="28" t="str">
        <f>IF(GETPIVOTDATA("Count of Order ID",Pivot_table!$A$151,"Consumer ID",$A71,"Years (DATE)",$B$66)=0,"",GETPIVOTDATA("Count of Order ID",Pivot_table!$A$151,"Consumer ID",$A71,"Years (DATE)",$B$66))</f>
        <v/>
      </c>
      <c r="D71" s="28">
        <f>IF(GETPIVOTDATA("Sum of Net Profit",Pivot_table!$A$151,"Consumer ID",$A71,"Years (DATE)",$D$66)=0,"",GETPIVOTDATA("Sum of Net Profit",Pivot_table!$A$151,"Consumer ID",$A71,"Years (DATE)",$D$66))</f>
        <v>2805.33</v>
      </c>
      <c r="E71" s="28">
        <f>IF(GETPIVOTDATA("Count of Order ID",Pivot_table!$A$151,"Consumer ID",$A71,"Years (DATE)",$D$66)=0,"",GETPIVOTDATA("Count of Order ID",Pivot_table!$A$151,"Consumer ID",$A71,"Years (DATE)",$D$66))</f>
        <v>5</v>
      </c>
      <c r="F71" s="28">
        <f t="shared" si="2"/>
        <v>2805.33</v>
      </c>
      <c r="G71" s="28">
        <f t="shared" si="3"/>
        <v>5</v>
      </c>
      <c r="H71" s="28"/>
    </row>
    <row r="72" spans="1:8" x14ac:dyDescent="0.3">
      <c r="A72" s="28" t="s">
        <v>29</v>
      </c>
      <c r="B72" s="28" t="str">
        <f>IF(GETPIVOTDATA("Sum of Net Profit",Pivot_table!$A$151,"Consumer ID",$A72,"Years (DATE)",$B$66)=0,"",GETPIVOTDATA("Sum of Net Profit",Pivot_table!$A$151,"Consumer ID",$A72,"Years (DATE)",$B$66))</f>
        <v/>
      </c>
      <c r="C72" s="28" t="str">
        <f>IF(GETPIVOTDATA("Count of Order ID",Pivot_table!$A$151,"Consumer ID",$A72,"Years (DATE)",$B$66)=0,"",GETPIVOTDATA("Count of Order ID",Pivot_table!$A$151,"Consumer ID",$A72,"Years (DATE)",$B$66))</f>
        <v/>
      </c>
      <c r="D72" s="28">
        <f>IF(GETPIVOTDATA("Sum of Net Profit",Pivot_table!$A$151,"Consumer ID",$A72,"Years (DATE)",$D$66)=0,"",GETPIVOTDATA("Sum of Net Profit",Pivot_table!$A$151,"Consumer ID",$A72,"Years (DATE)",$D$66))</f>
        <v>2799.7799999999997</v>
      </c>
      <c r="E72" s="28">
        <f>IF(GETPIVOTDATA("Count of Order ID",Pivot_table!$A$151,"Consumer ID",$A72,"Years (DATE)",$D$66)=0,"",GETPIVOTDATA("Count of Order ID",Pivot_table!$A$151,"Consumer ID",$A72,"Years (DATE)",$D$66))</f>
        <v>4</v>
      </c>
      <c r="F72" s="28">
        <f t="shared" si="2"/>
        <v>2799.7799999999997</v>
      </c>
      <c r="G72" s="28">
        <f t="shared" si="3"/>
        <v>4</v>
      </c>
      <c r="H72" s="28"/>
    </row>
    <row r="73" spans="1:8" x14ac:dyDescent="0.3">
      <c r="A73" s="28" t="s">
        <v>5660</v>
      </c>
      <c r="B73" s="28" t="str">
        <f>IF(GETPIVOTDATA("Sum of Net Profit",Pivot_table!$A$151,"Consumer ID",$A73,"Years (DATE)",$B$66)=0,"",GETPIVOTDATA("Sum of Net Profit",Pivot_table!$A$151,"Consumer ID",$A73,"Years (DATE)",$B$66))</f>
        <v/>
      </c>
      <c r="C73" s="28" t="str">
        <f>IF(GETPIVOTDATA("Count of Order ID",Pivot_table!$A$151,"Consumer ID",$A73,"Years (DATE)",$B$66)=0,"",GETPIVOTDATA("Count of Order ID",Pivot_table!$A$151,"Consumer ID",$A73,"Years (DATE)",$B$66))</f>
        <v/>
      </c>
      <c r="D73" s="28">
        <f>IF(GETPIVOTDATA("Sum of Net Profit",Pivot_table!$A$151,"Consumer ID",$A73,"Years (DATE)",$D$66)=0,"",GETPIVOTDATA("Sum of Net Profit",Pivot_table!$A$151,"Consumer ID",$A73,"Years (DATE)",$D$66))</f>
        <v>2500.38</v>
      </c>
      <c r="E73" s="28">
        <f>IF(GETPIVOTDATA("Count of Order ID",Pivot_table!$A$151,"Consumer ID",$A73,"Years (DATE)",$D$66)=0,"",GETPIVOTDATA("Count of Order ID",Pivot_table!$A$151,"Consumer ID",$A73,"Years (DATE)",$D$66))</f>
        <v>6</v>
      </c>
      <c r="F73" s="28">
        <f t="shared" si="2"/>
        <v>2500.38</v>
      </c>
      <c r="G73" s="28">
        <f t="shared" si="3"/>
        <v>6</v>
      </c>
      <c r="H73" s="28"/>
    </row>
    <row r="74" spans="1:8" x14ac:dyDescent="0.3">
      <c r="A74" s="28" t="s">
        <v>6798</v>
      </c>
      <c r="B74" s="28">
        <f>IF(GETPIVOTDATA("Sum of Net Profit",Pivot_table!$A$151,"Consumer ID",$A74,"Years (DATE)",$B$66)=0,"",GETPIVOTDATA("Sum of Net Profit",Pivot_table!$A$151,"Consumer ID",$A74,"Years (DATE)",$B$66))</f>
        <v>156.5</v>
      </c>
      <c r="C74" s="28">
        <f>IF(GETPIVOTDATA("Count of Order ID",Pivot_table!$A$151,"Consumer ID",$A74,"Years (DATE)",$B$66)=0,"",GETPIVOTDATA("Count of Order ID",Pivot_table!$A$151,"Consumer ID",$A74,"Years (DATE)",$B$66))</f>
        <v>1</v>
      </c>
      <c r="D74" s="28">
        <f>IF(GETPIVOTDATA("Sum of Net Profit",Pivot_table!$A$151,"Consumer ID",$A74,"Years (DATE)",$D$66)=0,"",GETPIVOTDATA("Sum of Net Profit",Pivot_table!$A$151,"Consumer ID",$A74,"Years (DATE)",$D$66))</f>
        <v>2259.2700000000004</v>
      </c>
      <c r="E74" s="28">
        <f>IF(GETPIVOTDATA("Count of Order ID",Pivot_table!$A$151,"Consumer ID",$A74,"Years (DATE)",$D$66)=0,"",GETPIVOTDATA("Count of Order ID",Pivot_table!$A$151,"Consumer ID",$A74,"Years (DATE)",$D$66))</f>
        <v>4</v>
      </c>
      <c r="F74" s="28">
        <f t="shared" si="2"/>
        <v>2415.7700000000004</v>
      </c>
      <c r="G74" s="28">
        <f t="shared" si="3"/>
        <v>5</v>
      </c>
      <c r="H74" s="28"/>
    </row>
    <row r="75" spans="1:8" x14ac:dyDescent="0.3">
      <c r="A75" s="6" t="s">
        <v>5477</v>
      </c>
      <c r="B75" s="6" t="str">
        <f>IF(GETPIVOTDATA("Sum of Net Profit",Pivot_table!$A$151,"Consumer ID",$A75,"Years (DATE)",$B$66)=0,"",GETPIVOTDATA("Sum of Net Profit",Pivot_table!$A$151,"Consumer ID",$A75,"Years (DATE)",$B$66))</f>
        <v/>
      </c>
      <c r="C75" s="6" t="str">
        <f>IF(GETPIVOTDATA("Count of Order ID",Pivot_table!$A$151,"Consumer ID",$A75,"Years (DATE)",$B$66)=0,"",GETPIVOTDATA("Count of Order ID",Pivot_table!$A$151,"Consumer ID",$A75,"Years (DATE)",$B$66))</f>
        <v/>
      </c>
      <c r="D75" s="6">
        <f>IF(GETPIVOTDATA("Sum of Net Profit",Pivot_table!$A$151,"Consumer ID",$A75,"Years (DATE)",$D$66)=0,"",GETPIVOTDATA("Sum of Net Profit",Pivot_table!$A$151,"Consumer ID",$A75,"Years (DATE)",$D$66))</f>
        <v>2316.33</v>
      </c>
      <c r="E75" s="6">
        <f>IF(GETPIVOTDATA("Count of Order ID",Pivot_table!$A$151,"Consumer ID",$A75,"Years (DATE)",$D$66)=0,"",GETPIVOTDATA("Count of Order ID",Pivot_table!$A$151,"Consumer ID",$A75,"Years (DATE)",$D$66))</f>
        <v>3</v>
      </c>
      <c r="F75" s="6">
        <f t="shared" si="2"/>
        <v>2316.33</v>
      </c>
      <c r="G75" s="6">
        <f t="shared" si="3"/>
        <v>3</v>
      </c>
    </row>
    <row r="76" spans="1:8" x14ac:dyDescent="0.3">
      <c r="A76" s="6" t="s">
        <v>5383</v>
      </c>
      <c r="B76" s="6" t="str">
        <f>IF(GETPIVOTDATA("Sum of Net Profit",Pivot_table!$A$151,"Consumer ID",$A76,"Years (DATE)",$B$66)=0,"",GETPIVOTDATA("Sum of Net Profit",Pivot_table!$A$151,"Consumer ID",$A76,"Years (DATE)",$B$66))</f>
        <v/>
      </c>
      <c r="C76" s="6" t="str">
        <f>IF(GETPIVOTDATA("Count of Order ID",Pivot_table!$A$151,"Consumer ID",$A76,"Years (DATE)",$B$66)=0,"",GETPIVOTDATA("Count of Order ID",Pivot_table!$A$151,"Consumer ID",$A76,"Years (DATE)",$B$66))</f>
        <v/>
      </c>
      <c r="D76" s="6">
        <f>IF(GETPIVOTDATA("Sum of Net Profit",Pivot_table!$A$151,"Consumer ID",$A76,"Years (DATE)",$D$66)=0,"",GETPIVOTDATA("Sum of Net Profit",Pivot_table!$A$151,"Consumer ID",$A76,"Years (DATE)",$D$66))</f>
        <v>2210.7600000000002</v>
      </c>
      <c r="E76" s="6">
        <f>IF(GETPIVOTDATA("Count of Order ID",Pivot_table!$A$151,"Consumer ID",$A76,"Years (DATE)",$D$66)=0,"",GETPIVOTDATA("Count of Order ID",Pivot_table!$A$151,"Consumer ID",$A76,"Years (DATE)",$D$66))</f>
        <v>3</v>
      </c>
      <c r="F76" s="6">
        <f t="shared" si="2"/>
        <v>2210.7600000000002</v>
      </c>
      <c r="G76" s="6">
        <f t="shared" si="3"/>
        <v>3</v>
      </c>
    </row>
    <row r="77" spans="1:8" x14ac:dyDescent="0.3">
      <c r="A77" s="6" t="s">
        <v>160</v>
      </c>
      <c r="B77" s="6" t="str">
        <f>IF(GETPIVOTDATA("Sum of Net Profit",Pivot_table!$A$151,"Consumer ID",$A77,"Years (DATE)",$B$66)=0,"",GETPIVOTDATA("Sum of Net Profit",Pivot_table!$A$151,"Consumer ID",$A77,"Years (DATE)",$B$66))</f>
        <v/>
      </c>
      <c r="C77" s="6" t="str">
        <f>IF(GETPIVOTDATA("Count of Order ID",Pivot_table!$A$151,"Consumer ID",$A77,"Years (DATE)",$B$66)=0,"",GETPIVOTDATA("Count of Order ID",Pivot_table!$A$151,"Consumer ID",$A77,"Years (DATE)",$B$66))</f>
        <v/>
      </c>
      <c r="D77" s="6">
        <f>IF(GETPIVOTDATA("Sum of Net Profit",Pivot_table!$A$151,"Consumer ID",$A77,"Years (DATE)",$D$66)=0,"",GETPIVOTDATA("Sum of Net Profit",Pivot_table!$A$151,"Consumer ID",$A77,"Years (DATE)",$D$66))</f>
        <v>2199</v>
      </c>
      <c r="E77" s="6">
        <f>IF(GETPIVOTDATA("Count of Order ID",Pivot_table!$A$151,"Consumer ID",$A77,"Years (DATE)",$D$66)=0,"",GETPIVOTDATA("Count of Order ID",Pivot_table!$A$151,"Consumer ID",$A77,"Years (DATE)",$D$66))</f>
        <v>10</v>
      </c>
      <c r="F77" s="6">
        <f t="shared" si="2"/>
        <v>2199</v>
      </c>
      <c r="G77" s="6">
        <f t="shared" si="3"/>
        <v>10</v>
      </c>
    </row>
    <row r="78" spans="1:8" x14ac:dyDescent="0.3">
      <c r="A78" s="6" t="s">
        <v>5451</v>
      </c>
      <c r="B78" s="6" t="str">
        <f>IF(GETPIVOTDATA("Sum of Net Profit",Pivot_table!$A$151,"Consumer ID",$A78,"Years (DATE)",$B$66)=0,"",GETPIVOTDATA("Sum of Net Profit",Pivot_table!$A$151,"Consumer ID",$A78,"Years (DATE)",$B$66))</f>
        <v/>
      </c>
      <c r="C78" s="6" t="str">
        <f>IF(GETPIVOTDATA("Count of Order ID",Pivot_table!$A$151,"Consumer ID",$A78,"Years (DATE)",$B$66)=0,"",GETPIVOTDATA("Count of Order ID",Pivot_table!$A$151,"Consumer ID",$A78,"Years (DATE)",$B$66))</f>
        <v/>
      </c>
      <c r="D78" s="6">
        <f>IF(GETPIVOTDATA("Sum of Net Profit",Pivot_table!$A$151,"Consumer ID",$A78,"Years (DATE)",$D$66)=0,"",GETPIVOTDATA("Sum of Net Profit",Pivot_table!$A$151,"Consumer ID",$A78,"Years (DATE)",$D$66))</f>
        <v>2117.34</v>
      </c>
      <c r="E78" s="6">
        <f>IF(GETPIVOTDATA("Count of Order ID",Pivot_table!$A$151,"Consumer ID",$A78,"Years (DATE)",$D$66)=0,"",GETPIVOTDATA("Count of Order ID",Pivot_table!$A$151,"Consumer ID",$A78,"Years (DATE)",$D$66))</f>
        <v>4</v>
      </c>
      <c r="F78" s="6">
        <f t="shared" si="2"/>
        <v>2117.34</v>
      </c>
      <c r="G78" s="6">
        <f t="shared" si="3"/>
        <v>4</v>
      </c>
    </row>
    <row r="79" spans="1:8" x14ac:dyDescent="0.3">
      <c r="A79" s="6" t="s">
        <v>18</v>
      </c>
      <c r="B79" s="6" t="str">
        <f>IF(GETPIVOTDATA("Sum of Net Profit",Pivot_table!$A$151,"Consumer ID",$A79,"Years (DATE)",$B$66)=0,"",GETPIVOTDATA("Sum of Net Profit",Pivot_table!$A$151,"Consumer ID",$A79,"Years (DATE)",$B$66))</f>
        <v/>
      </c>
      <c r="C79" s="6" t="str">
        <f>IF(GETPIVOTDATA("Count of Order ID",Pivot_table!$A$151,"Consumer ID",$A79,"Years (DATE)",$B$66)=0,"",GETPIVOTDATA("Count of Order ID",Pivot_table!$A$151,"Consumer ID",$A79,"Years (DATE)",$B$66))</f>
        <v/>
      </c>
      <c r="D79" s="6">
        <f>IF(GETPIVOTDATA("Sum of Net Profit",Pivot_table!$A$151,"Consumer ID",$A79,"Years (DATE)",$D$66)=0,"",GETPIVOTDATA("Sum of Net Profit",Pivot_table!$A$151,"Consumer ID",$A79,"Years (DATE)",$D$66))</f>
        <v>2007.32</v>
      </c>
      <c r="E79" s="6">
        <f>IF(GETPIVOTDATA("Count of Order ID",Pivot_table!$A$151,"Consumer ID",$A79,"Years (DATE)",$D$66)=0,"",GETPIVOTDATA("Count of Order ID",Pivot_table!$A$151,"Consumer ID",$A79,"Years (DATE)",$D$66))</f>
        <v>4</v>
      </c>
      <c r="F79" s="6">
        <f t="shared" si="2"/>
        <v>2007.32</v>
      </c>
      <c r="G79" s="6">
        <f t="shared" si="3"/>
        <v>4</v>
      </c>
    </row>
    <row r="80" spans="1:8" x14ac:dyDescent="0.3">
      <c r="A80" s="6" t="s">
        <v>5168</v>
      </c>
      <c r="B80" s="6" t="str">
        <f>IF(GETPIVOTDATA("Sum of Net Profit",Pivot_table!$A$151,"Consumer ID",$A80,"Years (DATE)",$B$66)=0,"",GETPIVOTDATA("Sum of Net Profit",Pivot_table!$A$151,"Consumer ID",$A80,"Years (DATE)",$B$66))</f>
        <v/>
      </c>
      <c r="C80" s="6" t="str">
        <f>IF(GETPIVOTDATA("Count of Order ID",Pivot_table!$A$151,"Consumer ID",$A80,"Years (DATE)",$B$66)=0,"",GETPIVOTDATA("Count of Order ID",Pivot_table!$A$151,"Consumer ID",$A80,"Years (DATE)",$B$66))</f>
        <v/>
      </c>
      <c r="D80" s="6">
        <f>IF(GETPIVOTDATA("Sum of Net Profit",Pivot_table!$A$151,"Consumer ID",$A80,"Years (DATE)",$D$66)=0,"",GETPIVOTDATA("Sum of Net Profit",Pivot_table!$A$151,"Consumer ID",$A80,"Years (DATE)",$D$66))</f>
        <v>1868.6299999999999</v>
      </c>
      <c r="E80" s="6">
        <f>IF(GETPIVOTDATA("Count of Order ID",Pivot_table!$A$151,"Consumer ID",$A80,"Years (DATE)",$D$66)=0,"",GETPIVOTDATA("Count of Order ID",Pivot_table!$A$151,"Consumer ID",$A80,"Years (DATE)",$D$66))</f>
        <v>7</v>
      </c>
      <c r="F80" s="6">
        <f t="shared" si="2"/>
        <v>1868.6299999999999</v>
      </c>
      <c r="G80" s="6">
        <f t="shared" si="3"/>
        <v>7</v>
      </c>
    </row>
    <row r="81" spans="1:7" x14ac:dyDescent="0.3">
      <c r="A81" s="6" t="s">
        <v>5429</v>
      </c>
      <c r="B81" s="6" t="str">
        <f>IF(GETPIVOTDATA("Sum of Net Profit",Pivot_table!$A$151,"Consumer ID",$A81,"Years (DATE)",$B$66)=0,"",GETPIVOTDATA("Sum of Net Profit",Pivot_table!$A$151,"Consumer ID",$A81,"Years (DATE)",$B$66))</f>
        <v/>
      </c>
      <c r="C81" s="6" t="str">
        <f>IF(GETPIVOTDATA("Count of Order ID",Pivot_table!$A$151,"Consumer ID",$A81,"Years (DATE)",$B$66)=0,"",GETPIVOTDATA("Count of Order ID",Pivot_table!$A$151,"Consumer ID",$A81,"Years (DATE)",$B$66))</f>
        <v/>
      </c>
      <c r="D81" s="6">
        <f>IF(GETPIVOTDATA("Sum of Net Profit",Pivot_table!$A$151,"Consumer ID",$A81,"Years (DATE)",$D$66)=0,"",GETPIVOTDATA("Sum of Net Profit",Pivot_table!$A$151,"Consumer ID",$A81,"Years (DATE)",$D$66))</f>
        <v>1657.5</v>
      </c>
      <c r="E81" s="6">
        <f>IF(GETPIVOTDATA("Count of Order ID",Pivot_table!$A$151,"Consumer ID",$A81,"Years (DATE)",$D$66)=0,"",GETPIVOTDATA("Count of Order ID",Pivot_table!$A$151,"Consumer ID",$A81,"Years (DATE)",$D$66))</f>
        <v>3</v>
      </c>
      <c r="F81" s="6">
        <f t="shared" si="2"/>
        <v>1657.5</v>
      </c>
      <c r="G81" s="6">
        <f t="shared" si="3"/>
        <v>3</v>
      </c>
    </row>
    <row r="82" spans="1:7" x14ac:dyDescent="0.3">
      <c r="A82" s="6" t="s">
        <v>6147</v>
      </c>
      <c r="B82" s="6" t="str">
        <f>IF(GETPIVOTDATA("Sum of Net Profit",Pivot_table!$A$151,"Consumer ID",$A82,"Years (DATE)",$B$66)=0,"",GETPIVOTDATA("Sum of Net Profit",Pivot_table!$A$151,"Consumer ID",$A82,"Years (DATE)",$B$66))</f>
        <v/>
      </c>
      <c r="C82" s="6" t="str">
        <f>IF(GETPIVOTDATA("Count of Order ID",Pivot_table!$A$151,"Consumer ID",$A82,"Years (DATE)",$B$66)=0,"",GETPIVOTDATA("Count of Order ID",Pivot_table!$A$151,"Consumer ID",$A82,"Years (DATE)",$B$66))</f>
        <v/>
      </c>
      <c r="D82" s="6">
        <f>IF(GETPIVOTDATA("Sum of Net Profit",Pivot_table!$A$151,"Consumer ID",$A82,"Years (DATE)",$D$66)=0,"",GETPIVOTDATA("Sum of Net Profit",Pivot_table!$A$151,"Consumer ID",$A82,"Years (DATE)",$D$66))</f>
        <v>1531.0300000000002</v>
      </c>
      <c r="E82" s="6">
        <f>IF(GETPIVOTDATA("Count of Order ID",Pivot_table!$A$151,"Consumer ID",$A82,"Years (DATE)",$D$66)=0,"",GETPIVOTDATA("Count of Order ID",Pivot_table!$A$151,"Consumer ID",$A82,"Years (DATE)",$D$66))</f>
        <v>3</v>
      </c>
      <c r="F82" s="6">
        <f t="shared" si="2"/>
        <v>1531.0300000000002</v>
      </c>
      <c r="G82" s="6">
        <f t="shared" si="3"/>
        <v>3</v>
      </c>
    </row>
    <row r="83" spans="1:7" x14ac:dyDescent="0.3">
      <c r="A83" s="6" t="s">
        <v>5882</v>
      </c>
      <c r="B83" s="6" t="str">
        <f>IF(GETPIVOTDATA("Sum of Net Profit",Pivot_table!$A$151,"Consumer ID",$A83,"Years (DATE)",$B$66)=0,"",GETPIVOTDATA("Sum of Net Profit",Pivot_table!$A$151,"Consumer ID",$A83,"Years (DATE)",$B$66))</f>
        <v/>
      </c>
      <c r="C83" s="6" t="str">
        <f>IF(GETPIVOTDATA("Count of Order ID",Pivot_table!$A$151,"Consumer ID",$A83,"Years (DATE)",$B$66)=0,"",GETPIVOTDATA("Count of Order ID",Pivot_table!$A$151,"Consumer ID",$A83,"Years (DATE)",$B$66))</f>
        <v/>
      </c>
      <c r="D83" s="6">
        <f>IF(GETPIVOTDATA("Sum of Net Profit",Pivot_table!$A$151,"Consumer ID",$A83,"Years (DATE)",$D$66)=0,"",GETPIVOTDATA("Sum of Net Profit",Pivot_table!$A$151,"Consumer ID",$A83,"Years (DATE)",$D$66))</f>
        <v>1520.5099999999998</v>
      </c>
      <c r="E83" s="6">
        <f>IF(GETPIVOTDATA("Count of Order ID",Pivot_table!$A$151,"Consumer ID",$A83,"Years (DATE)",$D$66)=0,"",GETPIVOTDATA("Count of Order ID",Pivot_table!$A$151,"Consumer ID",$A83,"Years (DATE)",$D$66))</f>
        <v>6</v>
      </c>
      <c r="F83" s="6">
        <f t="shared" si="2"/>
        <v>1520.5099999999998</v>
      </c>
      <c r="G83" s="6">
        <f t="shared" si="3"/>
        <v>6</v>
      </c>
    </row>
    <row r="84" spans="1:7" x14ac:dyDescent="0.3">
      <c r="A84" s="6" t="s">
        <v>5928</v>
      </c>
      <c r="B84" s="6" t="str">
        <f>IF(GETPIVOTDATA("Sum of Net Profit",Pivot_table!$A$151,"Consumer ID",$A84,"Years (DATE)",$B$66)=0,"",GETPIVOTDATA("Sum of Net Profit",Pivot_table!$A$151,"Consumer ID",$A84,"Years (DATE)",$B$66))</f>
        <v/>
      </c>
      <c r="C84" s="6" t="str">
        <f>IF(GETPIVOTDATA("Count of Order ID",Pivot_table!$A$151,"Consumer ID",$A84,"Years (DATE)",$B$66)=0,"",GETPIVOTDATA("Count of Order ID",Pivot_table!$A$151,"Consumer ID",$A84,"Years (DATE)",$B$66))</f>
        <v/>
      </c>
      <c r="D84" s="6">
        <f>IF(GETPIVOTDATA("Sum of Net Profit",Pivot_table!$A$151,"Consumer ID",$A84,"Years (DATE)",$D$66)=0,"",GETPIVOTDATA("Sum of Net Profit",Pivot_table!$A$151,"Consumer ID",$A84,"Years (DATE)",$D$66))</f>
        <v>1480.92</v>
      </c>
      <c r="E84" s="6">
        <f>IF(GETPIVOTDATA("Count of Order ID",Pivot_table!$A$151,"Consumer ID",$A84,"Years (DATE)",$D$66)=0,"",GETPIVOTDATA("Count of Order ID",Pivot_table!$A$151,"Consumer ID",$A84,"Years (DATE)",$D$66))</f>
        <v>6</v>
      </c>
      <c r="F84" s="6">
        <f t="shared" si="2"/>
        <v>1480.92</v>
      </c>
      <c r="G84" s="6">
        <f t="shared" si="3"/>
        <v>6</v>
      </c>
    </row>
    <row r="85" spans="1:7" x14ac:dyDescent="0.3">
      <c r="A85" s="6" t="s">
        <v>6510</v>
      </c>
      <c r="B85" s="6">
        <f>IF(GETPIVOTDATA("Sum of Net Profit",Pivot_table!$A$151,"Consumer ID",$A85,"Years (DATE)",$B$66)=0,"",GETPIVOTDATA("Sum of Net Profit",Pivot_table!$A$151,"Consumer ID",$A85,"Years (DATE)",$B$66))</f>
        <v>73.920000000000016</v>
      </c>
      <c r="C85" s="6">
        <f>IF(GETPIVOTDATA("Count of Order ID",Pivot_table!$A$151,"Consumer ID",$A85,"Years (DATE)",$B$66)=0,"",GETPIVOTDATA("Count of Order ID",Pivot_table!$A$151,"Consumer ID",$A85,"Years (DATE)",$B$66))</f>
        <v>1</v>
      </c>
      <c r="D85" s="6">
        <f>IF(GETPIVOTDATA("Sum of Net Profit",Pivot_table!$A$151,"Consumer ID",$A85,"Years (DATE)",$D$66)=0,"",GETPIVOTDATA("Sum of Net Profit",Pivot_table!$A$151,"Consumer ID",$A85,"Years (DATE)",$D$66))</f>
        <v>1373.41</v>
      </c>
      <c r="E85" s="6">
        <f>IF(GETPIVOTDATA("Count of Order ID",Pivot_table!$A$151,"Consumer ID",$A85,"Years (DATE)",$D$66)=0,"",GETPIVOTDATA("Count of Order ID",Pivot_table!$A$151,"Consumer ID",$A85,"Years (DATE)",$D$66))</f>
        <v>6</v>
      </c>
      <c r="F85" s="6">
        <f t="shared" si="2"/>
        <v>1447.3300000000002</v>
      </c>
      <c r="G85" s="6">
        <f t="shared" si="3"/>
        <v>7</v>
      </c>
    </row>
    <row r="86" spans="1:7" x14ac:dyDescent="0.3">
      <c r="A86" s="6" t="s">
        <v>6830</v>
      </c>
      <c r="B86" s="6">
        <f>IF(GETPIVOTDATA("Sum of Net Profit",Pivot_table!$A$151,"Consumer ID",$A86,"Years (DATE)",$B$66)=0,"",GETPIVOTDATA("Sum of Net Profit",Pivot_table!$A$151,"Consumer ID",$A86,"Years (DATE)",$B$66))</f>
        <v>455.04000000000008</v>
      </c>
      <c r="C86" s="6">
        <f>IF(GETPIVOTDATA("Count of Order ID",Pivot_table!$A$151,"Consumer ID",$A86,"Years (DATE)",$B$66)=0,"",GETPIVOTDATA("Count of Order ID",Pivot_table!$A$151,"Consumer ID",$A86,"Years (DATE)",$B$66))</f>
        <v>1</v>
      </c>
      <c r="D86" s="6">
        <f>IF(GETPIVOTDATA("Sum of Net Profit",Pivot_table!$A$151,"Consumer ID",$A86,"Years (DATE)",$D$66)=0,"",GETPIVOTDATA("Sum of Net Profit",Pivot_table!$A$151,"Consumer ID",$A86,"Years (DATE)",$D$66))</f>
        <v>984.06</v>
      </c>
      <c r="E86" s="6">
        <f>IF(GETPIVOTDATA("Count of Order ID",Pivot_table!$A$151,"Consumer ID",$A86,"Years (DATE)",$D$66)=0,"",GETPIVOTDATA("Count of Order ID",Pivot_table!$A$151,"Consumer ID",$A86,"Years (DATE)",$D$66))</f>
        <v>1</v>
      </c>
      <c r="F86" s="6">
        <f t="shared" si="2"/>
        <v>1439.1</v>
      </c>
      <c r="G86" s="6">
        <f t="shared" si="3"/>
        <v>2</v>
      </c>
    </row>
    <row r="87" spans="1:7" x14ac:dyDescent="0.3">
      <c r="A87" s="6" t="s">
        <v>186</v>
      </c>
      <c r="B87" s="6" t="str">
        <f>IF(GETPIVOTDATA("Sum of Net Profit",Pivot_table!$A$151,"Consumer ID",$A87,"Years (DATE)",$B$66)=0,"",GETPIVOTDATA("Sum of Net Profit",Pivot_table!$A$151,"Consumer ID",$A87,"Years (DATE)",$B$66))</f>
        <v/>
      </c>
      <c r="C87" s="6" t="str">
        <f>IF(GETPIVOTDATA("Count of Order ID",Pivot_table!$A$151,"Consumer ID",$A87,"Years (DATE)",$B$66)=0,"",GETPIVOTDATA("Count of Order ID",Pivot_table!$A$151,"Consumer ID",$A87,"Years (DATE)",$B$66))</f>
        <v/>
      </c>
      <c r="D87" s="6">
        <f>IF(GETPIVOTDATA("Sum of Net Profit",Pivot_table!$A$151,"Consumer ID",$A87,"Years (DATE)",$D$66)=0,"",GETPIVOTDATA("Sum of Net Profit",Pivot_table!$A$151,"Consumer ID",$A87,"Years (DATE)",$D$66))</f>
        <v>1439.1</v>
      </c>
      <c r="E87" s="6">
        <f>IF(GETPIVOTDATA("Count of Order ID",Pivot_table!$A$151,"Consumer ID",$A87,"Years (DATE)",$D$66)=0,"",GETPIVOTDATA("Count of Order ID",Pivot_table!$A$151,"Consumer ID",$A87,"Years (DATE)",$D$66))</f>
        <v>2</v>
      </c>
      <c r="F87" s="6">
        <f t="shared" si="2"/>
        <v>1439.1</v>
      </c>
      <c r="G87" s="6">
        <f t="shared" si="3"/>
        <v>2</v>
      </c>
    </row>
    <row r="88" spans="1:7" x14ac:dyDescent="0.3">
      <c r="A88" s="6" t="s">
        <v>219</v>
      </c>
      <c r="B88" s="6" t="str">
        <f>IF(GETPIVOTDATA("Sum of Net Profit",Pivot_table!$A$151,"Consumer ID",$A88,"Years (DATE)",$B$66)=0,"",GETPIVOTDATA("Sum of Net Profit",Pivot_table!$A$151,"Consumer ID",$A88,"Years (DATE)",$B$66))</f>
        <v/>
      </c>
      <c r="C88" s="6" t="str">
        <f>IF(GETPIVOTDATA("Count of Order ID",Pivot_table!$A$151,"Consumer ID",$A88,"Years (DATE)",$B$66)=0,"",GETPIVOTDATA("Count of Order ID",Pivot_table!$A$151,"Consumer ID",$A88,"Years (DATE)",$B$66))</f>
        <v/>
      </c>
      <c r="D88" s="6">
        <f>IF(GETPIVOTDATA("Sum of Net Profit",Pivot_table!$A$151,"Consumer ID",$A88,"Years (DATE)",$D$66)=0,"",GETPIVOTDATA("Sum of Net Profit",Pivot_table!$A$151,"Consumer ID",$A88,"Years (DATE)",$D$66))</f>
        <v>1421.1899999999998</v>
      </c>
      <c r="E88" s="6">
        <f>IF(GETPIVOTDATA("Count of Order ID",Pivot_table!$A$151,"Consumer ID",$A88,"Years (DATE)",$D$66)=0,"",GETPIVOTDATA("Count of Order ID",Pivot_table!$A$151,"Consumer ID",$A88,"Years (DATE)",$D$66))</f>
        <v>3</v>
      </c>
      <c r="F88" s="6">
        <f t="shared" si="2"/>
        <v>1421.1899999999998</v>
      </c>
      <c r="G88" s="6">
        <f t="shared" si="3"/>
        <v>3</v>
      </c>
    </row>
    <row r="89" spans="1:7" x14ac:dyDescent="0.3">
      <c r="A89" s="6" t="s">
        <v>5961</v>
      </c>
      <c r="B89" s="6" t="str">
        <f>IF(GETPIVOTDATA("Sum of Net Profit",Pivot_table!$A$151,"Consumer ID",$A89,"Years (DATE)",$B$66)=0,"",GETPIVOTDATA("Sum of Net Profit",Pivot_table!$A$151,"Consumer ID",$A89,"Years (DATE)",$B$66))</f>
        <v/>
      </c>
      <c r="C89" s="6" t="str">
        <f>IF(GETPIVOTDATA("Count of Order ID",Pivot_table!$A$151,"Consumer ID",$A89,"Years (DATE)",$B$66)=0,"",GETPIVOTDATA("Count of Order ID",Pivot_table!$A$151,"Consumer ID",$A89,"Years (DATE)",$B$66))</f>
        <v/>
      </c>
      <c r="D89" s="6">
        <f>IF(GETPIVOTDATA("Sum of Net Profit",Pivot_table!$A$151,"Consumer ID",$A89,"Years (DATE)",$D$66)=0,"",GETPIVOTDATA("Sum of Net Profit",Pivot_table!$A$151,"Consumer ID",$A89,"Years (DATE)",$D$66))</f>
        <v>1384.48</v>
      </c>
      <c r="E89" s="6">
        <f>IF(GETPIVOTDATA("Count of Order ID",Pivot_table!$A$151,"Consumer ID",$A89,"Years (DATE)",$D$66)=0,"",GETPIVOTDATA("Count of Order ID",Pivot_table!$A$151,"Consumer ID",$A89,"Years (DATE)",$D$66))</f>
        <v>4</v>
      </c>
      <c r="F89" s="6">
        <f t="shared" si="2"/>
        <v>1384.48</v>
      </c>
      <c r="G89" s="6">
        <f t="shared" si="3"/>
        <v>4</v>
      </c>
    </row>
    <row r="90" spans="1:7" x14ac:dyDescent="0.3">
      <c r="A90" s="6" t="s">
        <v>6153</v>
      </c>
      <c r="B90" s="6" t="str">
        <f>IF(GETPIVOTDATA("Sum of Net Profit",Pivot_table!$A$151,"Consumer ID",$A90,"Years (DATE)",$B$66)=0,"",GETPIVOTDATA("Sum of Net Profit",Pivot_table!$A$151,"Consumer ID",$A90,"Years (DATE)",$B$66))</f>
        <v/>
      </c>
      <c r="C90" s="6" t="str">
        <f>IF(GETPIVOTDATA("Count of Order ID",Pivot_table!$A$151,"Consumer ID",$A90,"Years (DATE)",$B$66)=0,"",GETPIVOTDATA("Count of Order ID",Pivot_table!$A$151,"Consumer ID",$A90,"Years (DATE)",$B$66))</f>
        <v/>
      </c>
      <c r="D90" s="6">
        <f>IF(GETPIVOTDATA("Sum of Net Profit",Pivot_table!$A$151,"Consumer ID",$A90,"Years (DATE)",$D$66)=0,"",GETPIVOTDATA("Sum of Net Profit",Pivot_table!$A$151,"Consumer ID",$A90,"Years (DATE)",$D$66))</f>
        <v>1376.3399999999997</v>
      </c>
      <c r="E90" s="6">
        <f>IF(GETPIVOTDATA("Count of Order ID",Pivot_table!$A$151,"Consumer ID",$A90,"Years (DATE)",$D$66)=0,"",GETPIVOTDATA("Count of Order ID",Pivot_table!$A$151,"Consumer ID",$A90,"Years (DATE)",$D$66))</f>
        <v>3</v>
      </c>
      <c r="F90" s="6">
        <f t="shared" si="2"/>
        <v>1376.3399999999997</v>
      </c>
      <c r="G90" s="6">
        <f t="shared" si="3"/>
        <v>3</v>
      </c>
    </row>
    <row r="91" spans="1:7" x14ac:dyDescent="0.3">
      <c r="A91" s="6" t="s">
        <v>36</v>
      </c>
      <c r="B91" s="6" t="str">
        <f>IF(GETPIVOTDATA("Sum of Net Profit",Pivot_table!$A$151,"Consumer ID",$A91,"Years (DATE)",$B$66)=0,"",GETPIVOTDATA("Sum of Net Profit",Pivot_table!$A$151,"Consumer ID",$A91,"Years (DATE)",$B$66))</f>
        <v/>
      </c>
      <c r="C91" s="6" t="str">
        <f>IF(GETPIVOTDATA("Count of Order ID",Pivot_table!$A$151,"Consumer ID",$A91,"Years (DATE)",$B$66)=0,"",GETPIVOTDATA("Count of Order ID",Pivot_table!$A$151,"Consumer ID",$A91,"Years (DATE)",$B$66))</f>
        <v/>
      </c>
      <c r="D91" s="6">
        <f>IF(GETPIVOTDATA("Sum of Net Profit",Pivot_table!$A$151,"Consumer ID",$A91,"Years (DATE)",$D$66)=0,"",GETPIVOTDATA("Sum of Net Profit",Pivot_table!$A$151,"Consumer ID",$A91,"Years (DATE)",$D$66))</f>
        <v>1376.24</v>
      </c>
      <c r="E91" s="6">
        <f>IF(GETPIVOTDATA("Count of Order ID",Pivot_table!$A$151,"Consumer ID",$A91,"Years (DATE)",$D$66)=0,"",GETPIVOTDATA("Count of Order ID",Pivot_table!$A$151,"Consumer ID",$A91,"Years (DATE)",$D$66))</f>
        <v>4</v>
      </c>
      <c r="F91" s="6">
        <f t="shared" si="2"/>
        <v>1376.24</v>
      </c>
      <c r="G91" s="6">
        <f t="shared" si="3"/>
        <v>4</v>
      </c>
    </row>
    <row r="92" spans="1:7" x14ac:dyDescent="0.3">
      <c r="A92" s="6" t="s">
        <v>48</v>
      </c>
      <c r="B92" s="6" t="str">
        <f>IF(GETPIVOTDATA("Sum of Net Profit",Pivot_table!$A$151,"Consumer ID",$A92,"Years (DATE)",$B$66)=0,"",GETPIVOTDATA("Sum of Net Profit",Pivot_table!$A$151,"Consumer ID",$A92,"Years (DATE)",$B$66))</f>
        <v/>
      </c>
      <c r="C92" s="6" t="str">
        <f>IF(GETPIVOTDATA("Count of Order ID",Pivot_table!$A$151,"Consumer ID",$A92,"Years (DATE)",$B$66)=0,"",GETPIVOTDATA("Count of Order ID",Pivot_table!$A$151,"Consumer ID",$A92,"Years (DATE)",$B$66))</f>
        <v/>
      </c>
      <c r="D92" s="6">
        <f>IF(GETPIVOTDATA("Sum of Net Profit",Pivot_table!$A$151,"Consumer ID",$A92,"Years (DATE)",$D$66)=0,"",GETPIVOTDATA("Sum of Net Profit",Pivot_table!$A$151,"Consumer ID",$A92,"Years (DATE)",$D$66))</f>
        <v>1356.8200000000002</v>
      </c>
      <c r="E92" s="6">
        <f>IF(GETPIVOTDATA("Count of Order ID",Pivot_table!$A$151,"Consumer ID",$A92,"Years (DATE)",$D$66)=0,"",GETPIVOTDATA("Count of Order ID",Pivot_table!$A$151,"Consumer ID",$A92,"Years (DATE)",$D$66))</f>
        <v>4</v>
      </c>
      <c r="F92" s="6">
        <f t="shared" si="2"/>
        <v>1356.8200000000002</v>
      </c>
      <c r="G92" s="6">
        <f t="shared" si="3"/>
        <v>4</v>
      </c>
    </row>
    <row r="93" spans="1:7" x14ac:dyDescent="0.3">
      <c r="A93" s="6" t="s">
        <v>367</v>
      </c>
      <c r="B93" s="6" t="str">
        <f>IF(GETPIVOTDATA("Sum of Net Profit",Pivot_table!$A$151,"Consumer ID",$A93,"Years (DATE)",$B$66)=0,"",GETPIVOTDATA("Sum of Net Profit",Pivot_table!$A$151,"Consumer ID",$A93,"Years (DATE)",$B$66))</f>
        <v/>
      </c>
      <c r="C93" s="6" t="str">
        <f>IF(GETPIVOTDATA("Count of Order ID",Pivot_table!$A$151,"Consumer ID",$A93,"Years (DATE)",$B$66)=0,"",GETPIVOTDATA("Count of Order ID",Pivot_table!$A$151,"Consumer ID",$A93,"Years (DATE)",$B$66))</f>
        <v/>
      </c>
      <c r="D93" s="6">
        <f>IF(GETPIVOTDATA("Sum of Net Profit",Pivot_table!$A$151,"Consumer ID",$A93,"Years (DATE)",$D$66)=0,"",GETPIVOTDATA("Sum of Net Profit",Pivot_table!$A$151,"Consumer ID",$A93,"Years (DATE)",$D$66))</f>
        <v>1347.07</v>
      </c>
      <c r="E93" s="6">
        <f>IF(GETPIVOTDATA("Count of Order ID",Pivot_table!$A$151,"Consumer ID",$A93,"Years (DATE)",$D$66)=0,"",GETPIVOTDATA("Count of Order ID",Pivot_table!$A$151,"Consumer ID",$A93,"Years (DATE)",$D$66))</f>
        <v>7</v>
      </c>
      <c r="F93" s="6">
        <f t="shared" si="2"/>
        <v>1347.07</v>
      </c>
      <c r="G93" s="6">
        <f t="shared" si="3"/>
        <v>7</v>
      </c>
    </row>
    <row r="94" spans="1:7" x14ac:dyDescent="0.3">
      <c r="A94" s="6" t="s">
        <v>95</v>
      </c>
      <c r="B94" s="6" t="str">
        <f>IF(GETPIVOTDATA("Sum of Net Profit",Pivot_table!$A$151,"Consumer ID",$A94,"Years (DATE)",$B$66)=0,"",GETPIVOTDATA("Sum of Net Profit",Pivot_table!$A$151,"Consumer ID",$A94,"Years (DATE)",$B$66))</f>
        <v/>
      </c>
      <c r="C94" s="6" t="str">
        <f>IF(GETPIVOTDATA("Count of Order ID",Pivot_table!$A$151,"Consumer ID",$A94,"Years (DATE)",$B$66)=0,"",GETPIVOTDATA("Count of Order ID",Pivot_table!$A$151,"Consumer ID",$A94,"Years (DATE)",$B$66))</f>
        <v/>
      </c>
      <c r="D94" s="6">
        <f>IF(GETPIVOTDATA("Sum of Net Profit",Pivot_table!$A$151,"Consumer ID",$A94,"Years (DATE)",$D$66)=0,"",GETPIVOTDATA("Sum of Net Profit",Pivot_table!$A$151,"Consumer ID",$A94,"Years (DATE)",$D$66))</f>
        <v>1334.3300000000002</v>
      </c>
      <c r="E94" s="6">
        <f>IF(GETPIVOTDATA("Count of Order ID",Pivot_table!$A$151,"Consumer ID",$A94,"Years (DATE)",$D$66)=0,"",GETPIVOTDATA("Count of Order ID",Pivot_table!$A$151,"Consumer ID",$A94,"Years (DATE)",$D$66))</f>
        <v>7</v>
      </c>
      <c r="F94" s="6">
        <f t="shared" si="2"/>
        <v>1334.3300000000002</v>
      </c>
      <c r="G94" s="6">
        <f t="shared" si="3"/>
        <v>7</v>
      </c>
    </row>
    <row r="95" spans="1:7" x14ac:dyDescent="0.3">
      <c r="A95" s="6" t="s">
        <v>5938</v>
      </c>
      <c r="B95" s="6" t="str">
        <f>IF(GETPIVOTDATA("Sum of Net Profit",Pivot_table!$A$151,"Consumer ID",$A95,"Years (DATE)",$B$66)=0,"",GETPIVOTDATA("Sum of Net Profit",Pivot_table!$A$151,"Consumer ID",$A95,"Years (DATE)",$B$66))</f>
        <v/>
      </c>
      <c r="C95" s="6" t="str">
        <f>IF(GETPIVOTDATA("Count of Order ID",Pivot_table!$A$151,"Consumer ID",$A95,"Years (DATE)",$B$66)=0,"",GETPIVOTDATA("Count of Order ID",Pivot_table!$A$151,"Consumer ID",$A95,"Years (DATE)",$B$66))</f>
        <v/>
      </c>
      <c r="D95" s="6">
        <f>IF(GETPIVOTDATA("Sum of Net Profit",Pivot_table!$A$151,"Consumer ID",$A95,"Years (DATE)",$D$66)=0,"",GETPIVOTDATA("Sum of Net Profit",Pivot_table!$A$151,"Consumer ID",$A95,"Years (DATE)",$D$66))</f>
        <v>1324.09</v>
      </c>
      <c r="E95" s="6">
        <f>IF(GETPIVOTDATA("Count of Order ID",Pivot_table!$A$151,"Consumer ID",$A95,"Years (DATE)",$D$66)=0,"",GETPIVOTDATA("Count of Order ID",Pivot_table!$A$151,"Consumer ID",$A95,"Years (DATE)",$D$66))</f>
        <v>4</v>
      </c>
      <c r="F95" s="6">
        <f t="shared" si="2"/>
        <v>1324.09</v>
      </c>
      <c r="G95" s="6">
        <f t="shared" si="3"/>
        <v>4</v>
      </c>
    </row>
    <row r="96" spans="1:7" x14ac:dyDescent="0.3">
      <c r="A96" s="6" t="s">
        <v>141</v>
      </c>
      <c r="B96" s="6" t="str">
        <f>IF(GETPIVOTDATA("Sum of Net Profit",Pivot_table!$A$151,"Consumer ID",$A96,"Years (DATE)",$B$66)=0,"",GETPIVOTDATA("Sum of Net Profit",Pivot_table!$A$151,"Consumer ID",$A96,"Years (DATE)",$B$66))</f>
        <v/>
      </c>
      <c r="C96" s="6" t="str">
        <f>IF(GETPIVOTDATA("Count of Order ID",Pivot_table!$A$151,"Consumer ID",$A96,"Years (DATE)",$B$66)=0,"",GETPIVOTDATA("Count of Order ID",Pivot_table!$A$151,"Consumer ID",$A96,"Years (DATE)",$B$66))</f>
        <v/>
      </c>
      <c r="D96" s="6">
        <f>IF(GETPIVOTDATA("Sum of Net Profit",Pivot_table!$A$151,"Consumer ID",$A96,"Years (DATE)",$D$66)=0,"",GETPIVOTDATA("Sum of Net Profit",Pivot_table!$A$151,"Consumer ID",$A96,"Years (DATE)",$D$66))</f>
        <v>1306.8800000000001</v>
      </c>
      <c r="E96" s="6">
        <f>IF(GETPIVOTDATA("Count of Order ID",Pivot_table!$A$151,"Consumer ID",$A96,"Years (DATE)",$D$66)=0,"",GETPIVOTDATA("Count of Order ID",Pivot_table!$A$151,"Consumer ID",$A96,"Years (DATE)",$D$66))</f>
        <v>8</v>
      </c>
      <c r="F96" s="6">
        <f t="shared" si="2"/>
        <v>1306.8800000000001</v>
      </c>
      <c r="G96" s="6">
        <f t="shared" si="3"/>
        <v>8</v>
      </c>
    </row>
    <row r="97" spans="1:7" x14ac:dyDescent="0.3">
      <c r="A97" s="6" t="s">
        <v>5439</v>
      </c>
      <c r="B97" s="6" t="str">
        <f>IF(GETPIVOTDATA("Sum of Net Profit",Pivot_table!$A$151,"Consumer ID",$A97,"Years (DATE)",$B$66)=0,"",GETPIVOTDATA("Sum of Net Profit",Pivot_table!$A$151,"Consumer ID",$A97,"Years (DATE)",$B$66))</f>
        <v/>
      </c>
      <c r="C97" s="6" t="str">
        <f>IF(GETPIVOTDATA("Count of Order ID",Pivot_table!$A$151,"Consumer ID",$A97,"Years (DATE)",$B$66)=0,"",GETPIVOTDATA("Count of Order ID",Pivot_table!$A$151,"Consumer ID",$A97,"Years (DATE)",$B$66))</f>
        <v/>
      </c>
      <c r="D97" s="6">
        <f>IF(GETPIVOTDATA("Sum of Net Profit",Pivot_table!$A$151,"Consumer ID",$A97,"Years (DATE)",$D$66)=0,"",GETPIVOTDATA("Sum of Net Profit",Pivot_table!$A$151,"Consumer ID",$A97,"Years (DATE)",$D$66))</f>
        <v>1284.96</v>
      </c>
      <c r="E97" s="6">
        <f>IF(GETPIVOTDATA("Count of Order ID",Pivot_table!$A$151,"Consumer ID",$A97,"Years (DATE)",$D$66)=0,"",GETPIVOTDATA("Count of Order ID",Pivot_table!$A$151,"Consumer ID",$A97,"Years (DATE)",$D$66))</f>
        <v>7</v>
      </c>
      <c r="F97" s="6">
        <f t="shared" si="2"/>
        <v>1284.96</v>
      </c>
      <c r="G97" s="6">
        <f t="shared" si="3"/>
        <v>7</v>
      </c>
    </row>
    <row r="98" spans="1:7" x14ac:dyDescent="0.3">
      <c r="A98" s="6" t="s">
        <v>132</v>
      </c>
      <c r="B98" s="6" t="str">
        <f>IF(GETPIVOTDATA("Sum of Net Profit",Pivot_table!$A$151,"Consumer ID",$A98,"Years (DATE)",$B$66)=0,"",GETPIVOTDATA("Sum of Net Profit",Pivot_table!$A$151,"Consumer ID",$A98,"Years (DATE)",$B$66))</f>
        <v/>
      </c>
      <c r="C98" s="6" t="str">
        <f>IF(GETPIVOTDATA("Count of Order ID",Pivot_table!$A$151,"Consumer ID",$A98,"Years (DATE)",$B$66)=0,"",GETPIVOTDATA("Count of Order ID",Pivot_table!$A$151,"Consumer ID",$A98,"Years (DATE)",$B$66))</f>
        <v/>
      </c>
      <c r="D98" s="6">
        <f>IF(GETPIVOTDATA("Sum of Net Profit",Pivot_table!$A$151,"Consumer ID",$A98,"Years (DATE)",$D$66)=0,"",GETPIVOTDATA("Sum of Net Profit",Pivot_table!$A$151,"Consumer ID",$A98,"Years (DATE)",$D$66))</f>
        <v>1249.28</v>
      </c>
      <c r="E98" s="6">
        <f>IF(GETPIVOTDATA("Count of Order ID",Pivot_table!$A$151,"Consumer ID",$A98,"Years (DATE)",$D$66)=0,"",GETPIVOTDATA("Count of Order ID",Pivot_table!$A$151,"Consumer ID",$A98,"Years (DATE)",$D$66))</f>
        <v>8</v>
      </c>
      <c r="F98" s="6">
        <f t="shared" si="2"/>
        <v>1249.28</v>
      </c>
      <c r="G98" s="6">
        <f t="shared" si="3"/>
        <v>8</v>
      </c>
    </row>
    <row r="99" spans="1:7" x14ac:dyDescent="0.3">
      <c r="A99" s="6" t="s">
        <v>5689</v>
      </c>
      <c r="B99" s="6" t="str">
        <f>IF(GETPIVOTDATA("Sum of Net Profit",Pivot_table!$A$151,"Consumer ID",$A99,"Years (DATE)",$B$66)=0,"",GETPIVOTDATA("Sum of Net Profit",Pivot_table!$A$151,"Consumer ID",$A99,"Years (DATE)",$B$66))</f>
        <v/>
      </c>
      <c r="C99" s="6" t="str">
        <f>IF(GETPIVOTDATA("Count of Order ID",Pivot_table!$A$151,"Consumer ID",$A99,"Years (DATE)",$B$66)=0,"",GETPIVOTDATA("Count of Order ID",Pivot_table!$A$151,"Consumer ID",$A99,"Years (DATE)",$B$66))</f>
        <v/>
      </c>
      <c r="D99" s="6">
        <f>IF(GETPIVOTDATA("Sum of Net Profit",Pivot_table!$A$151,"Consumer ID",$A99,"Years (DATE)",$D$66)=0,"",GETPIVOTDATA("Sum of Net Profit",Pivot_table!$A$151,"Consumer ID",$A99,"Years (DATE)",$D$66))</f>
        <v>1232.1899999999998</v>
      </c>
      <c r="E99" s="6">
        <f>IF(GETPIVOTDATA("Count of Order ID",Pivot_table!$A$151,"Consumer ID",$A99,"Years (DATE)",$D$66)=0,"",GETPIVOTDATA("Count of Order ID",Pivot_table!$A$151,"Consumer ID",$A99,"Years (DATE)",$D$66))</f>
        <v>2</v>
      </c>
      <c r="F99" s="6">
        <f t="shared" si="2"/>
        <v>1232.1899999999998</v>
      </c>
      <c r="G99" s="6">
        <f t="shared" si="3"/>
        <v>2</v>
      </c>
    </row>
    <row r="100" spans="1:7" x14ac:dyDescent="0.3">
      <c r="A100" s="6" t="s">
        <v>79</v>
      </c>
      <c r="B100" s="6" t="str">
        <f>IF(GETPIVOTDATA("Sum of Net Profit",Pivot_table!$A$151,"Consumer ID",$A100,"Years (DATE)",$B$66)=0,"",GETPIVOTDATA("Sum of Net Profit",Pivot_table!$A$151,"Consumer ID",$A100,"Years (DATE)",$B$66))</f>
        <v/>
      </c>
      <c r="C100" s="6" t="str">
        <f>IF(GETPIVOTDATA("Count of Order ID",Pivot_table!$A$151,"Consumer ID",$A100,"Years (DATE)",$B$66)=0,"",GETPIVOTDATA("Count of Order ID",Pivot_table!$A$151,"Consumer ID",$A100,"Years (DATE)",$B$66))</f>
        <v/>
      </c>
      <c r="D100" s="6">
        <f>IF(GETPIVOTDATA("Sum of Net Profit",Pivot_table!$A$151,"Consumer ID",$A100,"Years (DATE)",$D$66)=0,"",GETPIVOTDATA("Sum of Net Profit",Pivot_table!$A$151,"Consumer ID",$A100,"Years (DATE)",$D$66))</f>
        <v>1212.3399999999999</v>
      </c>
      <c r="E100" s="6">
        <f>IF(GETPIVOTDATA("Count of Order ID",Pivot_table!$A$151,"Consumer ID",$A100,"Years (DATE)",$D$66)=0,"",GETPIVOTDATA("Count of Order ID",Pivot_table!$A$151,"Consumer ID",$A100,"Years (DATE)",$D$66))</f>
        <v>7</v>
      </c>
      <c r="F100" s="6">
        <f t="shared" si="2"/>
        <v>1212.3399999999999</v>
      </c>
      <c r="G100" s="6">
        <f t="shared" si="3"/>
        <v>7</v>
      </c>
    </row>
    <row r="101" spans="1:7" x14ac:dyDescent="0.3">
      <c r="A101" s="6" t="s">
        <v>6456</v>
      </c>
      <c r="B101" s="6">
        <f>IF(GETPIVOTDATA("Sum of Net Profit",Pivot_table!$A$151,"Consumer ID",$A101,"Years (DATE)",$B$66)=0,"",GETPIVOTDATA("Sum of Net Profit",Pivot_table!$A$151,"Consumer ID",$A101,"Years (DATE)",$B$66))</f>
        <v>244.79999999999998</v>
      </c>
      <c r="C101" s="6">
        <f>IF(GETPIVOTDATA("Count of Order ID",Pivot_table!$A$151,"Consumer ID",$A101,"Years (DATE)",$B$66)=0,"",GETPIVOTDATA("Count of Order ID",Pivot_table!$A$151,"Consumer ID",$A101,"Years (DATE)",$B$66))</f>
        <v>1</v>
      </c>
      <c r="D101" s="6">
        <f>IF(GETPIVOTDATA("Sum of Net Profit",Pivot_table!$A$151,"Consumer ID",$A101,"Years (DATE)",$D$66)=0,"",GETPIVOTDATA("Sum of Net Profit",Pivot_table!$A$151,"Consumer ID",$A101,"Years (DATE)",$D$66))</f>
        <v>956.53</v>
      </c>
      <c r="E101" s="6">
        <f>IF(GETPIVOTDATA("Count of Order ID",Pivot_table!$A$151,"Consumer ID",$A101,"Years (DATE)",$D$66)=0,"",GETPIVOTDATA("Count of Order ID",Pivot_table!$A$151,"Consumer ID",$A101,"Years (DATE)",$D$66))</f>
        <v>5</v>
      </c>
      <c r="F101" s="6">
        <f t="shared" si="2"/>
        <v>1201.33</v>
      </c>
      <c r="G101" s="6">
        <f t="shared" si="3"/>
        <v>6</v>
      </c>
    </row>
    <row r="102" spans="1:7" x14ac:dyDescent="0.3">
      <c r="A102" s="6" t="s">
        <v>6744</v>
      </c>
      <c r="B102" s="6">
        <f>IF(GETPIVOTDATA("Sum of Net Profit",Pivot_table!$A$151,"Consumer ID",$A102,"Years (DATE)",$B$66)=0,"",GETPIVOTDATA("Sum of Net Profit",Pivot_table!$A$151,"Consumer ID",$A102,"Years (DATE)",$B$66))</f>
        <v>166.77000000000004</v>
      </c>
      <c r="C102" s="6">
        <f>IF(GETPIVOTDATA("Count of Order ID",Pivot_table!$A$151,"Consumer ID",$A102,"Years (DATE)",$B$66)=0,"",GETPIVOTDATA("Count of Order ID",Pivot_table!$A$151,"Consumer ID",$A102,"Years (DATE)",$B$66))</f>
        <v>1</v>
      </c>
      <c r="D102" s="6">
        <f>IF(GETPIVOTDATA("Sum of Net Profit",Pivot_table!$A$151,"Consumer ID",$A102,"Years (DATE)",$D$66)=0,"",GETPIVOTDATA("Sum of Net Profit",Pivot_table!$A$151,"Consumer ID",$A102,"Years (DATE)",$D$66))</f>
        <v>998.42000000000007</v>
      </c>
      <c r="E102" s="6">
        <f>IF(GETPIVOTDATA("Count of Order ID",Pivot_table!$A$151,"Consumer ID",$A102,"Years (DATE)",$D$66)=0,"",GETPIVOTDATA("Count of Order ID",Pivot_table!$A$151,"Consumer ID",$A102,"Years (DATE)",$D$66))</f>
        <v>5</v>
      </c>
      <c r="F102" s="6">
        <f t="shared" si="2"/>
        <v>1165.19</v>
      </c>
      <c r="G102" s="6">
        <f t="shared" si="3"/>
        <v>6</v>
      </c>
    </row>
    <row r="103" spans="1:7" x14ac:dyDescent="0.3">
      <c r="A103" s="6" t="s">
        <v>150</v>
      </c>
      <c r="B103" s="6" t="str">
        <f>IF(GETPIVOTDATA("Sum of Net Profit",Pivot_table!$A$151,"Consumer ID",$A103,"Years (DATE)",$B$66)=0,"",GETPIVOTDATA("Sum of Net Profit",Pivot_table!$A$151,"Consumer ID",$A103,"Years (DATE)",$B$66))</f>
        <v/>
      </c>
      <c r="C103" s="6" t="str">
        <f>IF(GETPIVOTDATA("Count of Order ID",Pivot_table!$A$151,"Consumer ID",$A103,"Years (DATE)",$B$66)=0,"",GETPIVOTDATA("Count of Order ID",Pivot_table!$A$151,"Consumer ID",$A103,"Years (DATE)",$B$66))</f>
        <v/>
      </c>
      <c r="D103" s="6">
        <f>IF(GETPIVOTDATA("Sum of Net Profit",Pivot_table!$A$151,"Consumer ID",$A103,"Years (DATE)",$D$66)=0,"",GETPIVOTDATA("Sum of Net Profit",Pivot_table!$A$151,"Consumer ID",$A103,"Years (DATE)",$D$66))</f>
        <v>1161.8800000000001</v>
      </c>
      <c r="E103" s="6">
        <f>IF(GETPIVOTDATA("Count of Order ID",Pivot_table!$A$151,"Consumer ID",$A103,"Years (DATE)",$D$66)=0,"",GETPIVOTDATA("Count of Order ID",Pivot_table!$A$151,"Consumer ID",$A103,"Years (DATE)",$D$66))</f>
        <v>7</v>
      </c>
      <c r="F103" s="6">
        <f t="shared" si="2"/>
        <v>1161.8800000000001</v>
      </c>
      <c r="G103" s="6">
        <f t="shared" si="3"/>
        <v>7</v>
      </c>
    </row>
    <row r="104" spans="1:7" x14ac:dyDescent="0.3">
      <c r="A104" s="6" t="s">
        <v>189</v>
      </c>
      <c r="B104" s="6" t="str">
        <f>IF(GETPIVOTDATA("Sum of Net Profit",Pivot_table!$A$151,"Consumer ID",$A104,"Years (DATE)",$B$66)=0,"",GETPIVOTDATA("Sum of Net Profit",Pivot_table!$A$151,"Consumer ID",$A104,"Years (DATE)",$B$66))</f>
        <v/>
      </c>
      <c r="C104" s="6" t="str">
        <f>IF(GETPIVOTDATA("Count of Order ID",Pivot_table!$A$151,"Consumer ID",$A104,"Years (DATE)",$B$66)=0,"",GETPIVOTDATA("Count of Order ID",Pivot_table!$A$151,"Consumer ID",$A104,"Years (DATE)",$B$66))</f>
        <v/>
      </c>
      <c r="D104" s="6">
        <f>IF(GETPIVOTDATA("Sum of Net Profit",Pivot_table!$A$151,"Consumer ID",$A104,"Years (DATE)",$D$66)=0,"",GETPIVOTDATA("Sum of Net Profit",Pivot_table!$A$151,"Consumer ID",$A104,"Years (DATE)",$D$66))</f>
        <v>1159.68</v>
      </c>
      <c r="E104" s="6">
        <f>IF(GETPIVOTDATA("Count of Order ID",Pivot_table!$A$151,"Consumer ID",$A104,"Years (DATE)",$D$66)=0,"",GETPIVOTDATA("Count of Order ID",Pivot_table!$A$151,"Consumer ID",$A104,"Years (DATE)",$D$66))</f>
        <v>2</v>
      </c>
      <c r="F104" s="6">
        <f t="shared" si="2"/>
        <v>1159.68</v>
      </c>
      <c r="G104" s="6">
        <f t="shared" si="3"/>
        <v>2</v>
      </c>
    </row>
    <row r="105" spans="1:7" x14ac:dyDescent="0.3">
      <c r="A105" s="6" t="s">
        <v>5111</v>
      </c>
      <c r="B105" s="6" t="str">
        <f>IF(GETPIVOTDATA("Sum of Net Profit",Pivot_table!$A$151,"Consumer ID",$A105,"Years (DATE)",$B$66)=0,"",GETPIVOTDATA("Sum of Net Profit",Pivot_table!$A$151,"Consumer ID",$A105,"Years (DATE)",$B$66))</f>
        <v/>
      </c>
      <c r="C105" s="6" t="str">
        <f>IF(GETPIVOTDATA("Count of Order ID",Pivot_table!$A$151,"Consumer ID",$A105,"Years (DATE)",$B$66)=0,"",GETPIVOTDATA("Count of Order ID",Pivot_table!$A$151,"Consumer ID",$A105,"Years (DATE)",$B$66))</f>
        <v/>
      </c>
      <c r="D105" s="6">
        <f>IF(GETPIVOTDATA("Sum of Net Profit",Pivot_table!$A$151,"Consumer ID",$A105,"Years (DATE)",$D$66)=0,"",GETPIVOTDATA("Sum of Net Profit",Pivot_table!$A$151,"Consumer ID",$A105,"Years (DATE)",$D$66))</f>
        <v>1132.77</v>
      </c>
      <c r="E105" s="6">
        <f>IF(GETPIVOTDATA("Count of Order ID",Pivot_table!$A$151,"Consumer ID",$A105,"Years (DATE)",$D$66)=0,"",GETPIVOTDATA("Count of Order ID",Pivot_table!$A$151,"Consumer ID",$A105,"Years (DATE)",$D$66))</f>
        <v>4</v>
      </c>
      <c r="F105" s="6">
        <f t="shared" si="2"/>
        <v>1132.77</v>
      </c>
      <c r="G105" s="6">
        <f t="shared" si="3"/>
        <v>4</v>
      </c>
    </row>
    <row r="106" spans="1:7" x14ac:dyDescent="0.3">
      <c r="A106" s="6" t="s">
        <v>213</v>
      </c>
      <c r="B106" s="6" t="str">
        <f>IF(GETPIVOTDATA("Sum of Net Profit",Pivot_table!$A$151,"Consumer ID",$A106,"Years (DATE)",$B$66)=0,"",GETPIVOTDATA("Sum of Net Profit",Pivot_table!$A$151,"Consumer ID",$A106,"Years (DATE)",$B$66))</f>
        <v/>
      </c>
      <c r="C106" s="6" t="str">
        <f>IF(GETPIVOTDATA("Count of Order ID",Pivot_table!$A$151,"Consumer ID",$A106,"Years (DATE)",$B$66)=0,"",GETPIVOTDATA("Count of Order ID",Pivot_table!$A$151,"Consumer ID",$A106,"Years (DATE)",$B$66))</f>
        <v/>
      </c>
      <c r="D106" s="6">
        <f>IF(GETPIVOTDATA("Sum of Net Profit",Pivot_table!$A$151,"Consumer ID",$A106,"Years (DATE)",$D$66)=0,"",GETPIVOTDATA("Sum of Net Profit",Pivot_table!$A$151,"Consumer ID",$A106,"Years (DATE)",$D$66))</f>
        <v>1130.72</v>
      </c>
      <c r="E106" s="6">
        <f>IF(GETPIVOTDATA("Count of Order ID",Pivot_table!$A$151,"Consumer ID",$A106,"Years (DATE)",$D$66)=0,"",GETPIVOTDATA("Count of Order ID",Pivot_table!$A$151,"Consumer ID",$A106,"Years (DATE)",$D$66))</f>
        <v>2</v>
      </c>
      <c r="F106" s="6">
        <f t="shared" si="2"/>
        <v>1130.72</v>
      </c>
      <c r="G106" s="6">
        <f t="shared" si="3"/>
        <v>2</v>
      </c>
    </row>
    <row r="107" spans="1:7" x14ac:dyDescent="0.3">
      <c r="A107" s="6" t="s">
        <v>192</v>
      </c>
      <c r="B107" s="6" t="str">
        <f>IF(GETPIVOTDATA("Sum of Net Profit",Pivot_table!$A$151,"Consumer ID",$A107,"Years (DATE)",$B$66)=0,"",GETPIVOTDATA("Sum of Net Profit",Pivot_table!$A$151,"Consumer ID",$A107,"Years (DATE)",$B$66))</f>
        <v/>
      </c>
      <c r="C107" s="6" t="str">
        <f>IF(GETPIVOTDATA("Count of Order ID",Pivot_table!$A$151,"Consumer ID",$A107,"Years (DATE)",$B$66)=0,"",GETPIVOTDATA("Count of Order ID",Pivot_table!$A$151,"Consumer ID",$A107,"Years (DATE)",$B$66))</f>
        <v/>
      </c>
      <c r="D107" s="6">
        <f>IF(GETPIVOTDATA("Sum of Net Profit",Pivot_table!$A$151,"Consumer ID",$A107,"Years (DATE)",$D$66)=0,"",GETPIVOTDATA("Sum of Net Profit",Pivot_table!$A$151,"Consumer ID",$A107,"Years (DATE)",$D$66))</f>
        <v>1123.4099999999999</v>
      </c>
      <c r="E107" s="6">
        <f>IF(GETPIVOTDATA("Count of Order ID",Pivot_table!$A$151,"Consumer ID",$A107,"Years (DATE)",$D$66)=0,"",GETPIVOTDATA("Count of Order ID",Pivot_table!$A$151,"Consumer ID",$A107,"Years (DATE)",$D$66))</f>
        <v>3</v>
      </c>
      <c r="F107" s="6">
        <f t="shared" si="2"/>
        <v>1123.4099999999999</v>
      </c>
      <c r="G107" s="6">
        <f t="shared" si="3"/>
        <v>3</v>
      </c>
    </row>
    <row r="108" spans="1:7" x14ac:dyDescent="0.3">
      <c r="A108" s="6" t="s">
        <v>5472</v>
      </c>
      <c r="B108" s="6" t="str">
        <f>IF(GETPIVOTDATA("Sum of Net Profit",Pivot_table!$A$151,"Consumer ID",$A108,"Years (DATE)",$B$66)=0,"",GETPIVOTDATA("Sum of Net Profit",Pivot_table!$A$151,"Consumer ID",$A108,"Years (DATE)",$B$66))</f>
        <v/>
      </c>
      <c r="C108" s="6" t="str">
        <f>IF(GETPIVOTDATA("Count of Order ID",Pivot_table!$A$151,"Consumer ID",$A108,"Years (DATE)",$B$66)=0,"",GETPIVOTDATA("Count of Order ID",Pivot_table!$A$151,"Consumer ID",$A108,"Years (DATE)",$B$66))</f>
        <v/>
      </c>
      <c r="D108" s="6">
        <f>IF(GETPIVOTDATA("Sum of Net Profit",Pivot_table!$A$151,"Consumer ID",$A108,"Years (DATE)",$D$66)=0,"",GETPIVOTDATA("Sum of Net Profit",Pivot_table!$A$151,"Consumer ID",$A108,"Years (DATE)",$D$66))</f>
        <v>1101.45</v>
      </c>
      <c r="E108" s="6">
        <f>IF(GETPIVOTDATA("Count of Order ID",Pivot_table!$A$151,"Consumer ID",$A108,"Years (DATE)",$D$66)=0,"",GETPIVOTDATA("Count of Order ID",Pivot_table!$A$151,"Consumer ID",$A108,"Years (DATE)",$D$66))</f>
        <v>2</v>
      </c>
      <c r="F108" s="6">
        <f t="shared" si="2"/>
        <v>1101.45</v>
      </c>
      <c r="G108" s="6">
        <f t="shared" si="3"/>
        <v>2</v>
      </c>
    </row>
    <row r="109" spans="1:7" x14ac:dyDescent="0.3">
      <c r="A109" s="6" t="s">
        <v>5912</v>
      </c>
      <c r="B109" s="6" t="str">
        <f>IF(GETPIVOTDATA("Sum of Net Profit",Pivot_table!$A$151,"Consumer ID",$A109,"Years (DATE)",$B$66)=0,"",GETPIVOTDATA("Sum of Net Profit",Pivot_table!$A$151,"Consumer ID",$A109,"Years (DATE)",$B$66))</f>
        <v/>
      </c>
      <c r="C109" s="6" t="str">
        <f>IF(GETPIVOTDATA("Count of Order ID",Pivot_table!$A$151,"Consumer ID",$A109,"Years (DATE)",$B$66)=0,"",GETPIVOTDATA("Count of Order ID",Pivot_table!$A$151,"Consumer ID",$A109,"Years (DATE)",$B$66))</f>
        <v/>
      </c>
      <c r="D109" s="6">
        <f>IF(GETPIVOTDATA("Sum of Net Profit",Pivot_table!$A$151,"Consumer ID",$A109,"Years (DATE)",$D$66)=0,"",GETPIVOTDATA("Sum of Net Profit",Pivot_table!$A$151,"Consumer ID",$A109,"Years (DATE)",$D$66))</f>
        <v>1100.56</v>
      </c>
      <c r="E109" s="6">
        <f>IF(GETPIVOTDATA("Count of Order ID",Pivot_table!$A$151,"Consumer ID",$A109,"Years (DATE)",$D$66)=0,"",GETPIVOTDATA("Count of Order ID",Pivot_table!$A$151,"Consumer ID",$A109,"Years (DATE)",$D$66))</f>
        <v>3</v>
      </c>
      <c r="F109" s="6">
        <f t="shared" si="2"/>
        <v>1100.56</v>
      </c>
      <c r="G109" s="6">
        <f t="shared" si="3"/>
        <v>3</v>
      </c>
    </row>
    <row r="110" spans="1:7" x14ac:dyDescent="0.3">
      <c r="A110" s="6" t="s">
        <v>241</v>
      </c>
      <c r="B110" s="6" t="str">
        <f>IF(GETPIVOTDATA("Sum of Net Profit",Pivot_table!$A$151,"Consumer ID",$A110,"Years (DATE)",$B$66)=0,"",GETPIVOTDATA("Sum of Net Profit",Pivot_table!$A$151,"Consumer ID",$A110,"Years (DATE)",$B$66))</f>
        <v/>
      </c>
      <c r="C110" s="6" t="str">
        <f>IF(GETPIVOTDATA("Count of Order ID",Pivot_table!$A$151,"Consumer ID",$A110,"Years (DATE)",$B$66)=0,"",GETPIVOTDATA("Count of Order ID",Pivot_table!$A$151,"Consumer ID",$A110,"Years (DATE)",$B$66))</f>
        <v/>
      </c>
      <c r="D110" s="6">
        <f>IF(GETPIVOTDATA("Sum of Net Profit",Pivot_table!$A$151,"Consumer ID",$A110,"Years (DATE)",$D$66)=0,"",GETPIVOTDATA("Sum of Net Profit",Pivot_table!$A$151,"Consumer ID",$A110,"Years (DATE)",$D$66))</f>
        <v>1084.83</v>
      </c>
      <c r="E110" s="6">
        <f>IF(GETPIVOTDATA("Count of Order ID",Pivot_table!$A$151,"Consumer ID",$A110,"Years (DATE)",$D$66)=0,"",GETPIVOTDATA("Count of Order ID",Pivot_table!$A$151,"Consumer ID",$A110,"Years (DATE)",$D$66))</f>
        <v>4</v>
      </c>
      <c r="F110" s="6">
        <f t="shared" si="2"/>
        <v>1084.83</v>
      </c>
      <c r="G110" s="6">
        <f t="shared" si="3"/>
        <v>4</v>
      </c>
    </row>
    <row r="111" spans="1:7" x14ac:dyDescent="0.3">
      <c r="A111" s="6" t="s">
        <v>666</v>
      </c>
      <c r="B111" s="6">
        <f>IF(GETPIVOTDATA("Sum of Net Profit",Pivot_table!$A$151,"Consumer ID",$A111,"Years (DATE)",$B$66)=0,"",GETPIVOTDATA("Sum of Net Profit",Pivot_table!$A$151,"Consumer ID",$A111,"Years (DATE)",$B$66))</f>
        <v>301.28000000000003</v>
      </c>
      <c r="C111" s="6">
        <f>IF(GETPIVOTDATA("Count of Order ID",Pivot_table!$A$151,"Consumer ID",$A111,"Years (DATE)",$B$66)=0,"",GETPIVOTDATA("Count of Order ID",Pivot_table!$A$151,"Consumer ID",$A111,"Years (DATE)",$B$66))</f>
        <v>1</v>
      </c>
      <c r="D111" s="6">
        <f>IF(GETPIVOTDATA("Sum of Net Profit",Pivot_table!$A$151,"Consumer ID",$A111,"Years (DATE)",$D$66)=0,"",GETPIVOTDATA("Sum of Net Profit",Pivot_table!$A$151,"Consumer ID",$A111,"Years (DATE)",$D$66))</f>
        <v>763.46</v>
      </c>
      <c r="E111" s="6">
        <f>IF(GETPIVOTDATA("Count of Order ID",Pivot_table!$A$151,"Consumer ID",$A111,"Years (DATE)",$D$66)=0,"",GETPIVOTDATA("Count of Order ID",Pivot_table!$A$151,"Consumer ID",$A111,"Years (DATE)",$D$66))</f>
        <v>4</v>
      </c>
      <c r="F111" s="6">
        <f t="shared" si="2"/>
        <v>1064.74</v>
      </c>
      <c r="G111" s="6">
        <f t="shared" si="3"/>
        <v>5</v>
      </c>
    </row>
    <row r="112" spans="1:7" x14ac:dyDescent="0.3">
      <c r="A112" s="6" t="s">
        <v>1376</v>
      </c>
      <c r="B112" s="6">
        <f>IF(GETPIVOTDATA("Sum of Net Profit",Pivot_table!$A$151,"Consumer ID",$A112,"Years (DATE)",$B$66)=0,"",GETPIVOTDATA("Sum of Net Profit",Pivot_table!$A$151,"Consumer ID",$A112,"Years (DATE)",$B$66))</f>
        <v>1055.92</v>
      </c>
      <c r="C112" s="6">
        <f>IF(GETPIVOTDATA("Count of Order ID",Pivot_table!$A$151,"Consumer ID",$A112,"Years (DATE)",$B$66)=0,"",GETPIVOTDATA("Count of Order ID",Pivot_table!$A$151,"Consumer ID",$A112,"Years (DATE)",$B$66))</f>
        <v>1</v>
      </c>
      <c r="D112" s="6" t="str">
        <f>IF(GETPIVOTDATA("Sum of Net Profit",Pivot_table!$A$151,"Consumer ID",$A112,"Years (DATE)",$D$66)=0,"",GETPIVOTDATA("Sum of Net Profit",Pivot_table!$A$151,"Consumer ID",$A112,"Years (DATE)",$D$66))</f>
        <v/>
      </c>
      <c r="E112" s="6" t="str">
        <f>IF(GETPIVOTDATA("Count of Order ID",Pivot_table!$A$151,"Consumer ID",$A112,"Years (DATE)",$D$66)=0,"",GETPIVOTDATA("Count of Order ID",Pivot_table!$A$151,"Consumer ID",$A112,"Years (DATE)",$D$66))</f>
        <v/>
      </c>
      <c r="F112" s="6">
        <f t="shared" si="2"/>
        <v>1055.92</v>
      </c>
      <c r="G112" s="6">
        <f t="shared" si="3"/>
        <v>1</v>
      </c>
    </row>
    <row r="113" spans="1:7" x14ac:dyDescent="0.3">
      <c r="A113" s="6" t="s">
        <v>1374</v>
      </c>
      <c r="B113" s="6">
        <f>IF(GETPIVOTDATA("Sum of Net Profit",Pivot_table!$A$151,"Consumer ID",$A113,"Years (DATE)",$B$66)=0,"",GETPIVOTDATA("Sum of Net Profit",Pivot_table!$A$151,"Consumer ID",$A113,"Years (DATE)",$B$66))</f>
        <v>1055.92</v>
      </c>
      <c r="C113" s="6">
        <f>IF(GETPIVOTDATA("Count of Order ID",Pivot_table!$A$151,"Consumer ID",$A113,"Years (DATE)",$B$66)=0,"",GETPIVOTDATA("Count of Order ID",Pivot_table!$A$151,"Consumer ID",$A113,"Years (DATE)",$B$66))</f>
        <v>1</v>
      </c>
      <c r="D113" s="6" t="str">
        <f>IF(GETPIVOTDATA("Sum of Net Profit",Pivot_table!$A$151,"Consumer ID",$A113,"Years (DATE)",$D$66)=0,"",GETPIVOTDATA("Sum of Net Profit",Pivot_table!$A$151,"Consumer ID",$A113,"Years (DATE)",$D$66))</f>
        <v/>
      </c>
      <c r="E113" s="6" t="str">
        <f>IF(GETPIVOTDATA("Count of Order ID",Pivot_table!$A$151,"Consumer ID",$A113,"Years (DATE)",$D$66)=0,"",GETPIVOTDATA("Count of Order ID",Pivot_table!$A$151,"Consumer ID",$A113,"Years (DATE)",$D$66))</f>
        <v/>
      </c>
      <c r="F113" s="6">
        <f t="shared" si="2"/>
        <v>1055.92</v>
      </c>
      <c r="G113" s="6">
        <f t="shared" si="3"/>
        <v>1</v>
      </c>
    </row>
    <row r="114" spans="1:7" x14ac:dyDescent="0.3">
      <c r="A114" s="6" t="s">
        <v>3221</v>
      </c>
      <c r="B114" s="6" t="str">
        <f>IF(GETPIVOTDATA("Sum of Net Profit",Pivot_table!$A$151,"Consumer ID",$A114,"Years (DATE)",$B$66)=0,"",GETPIVOTDATA("Sum of Net Profit",Pivot_table!$A$151,"Consumer ID",$A114,"Years (DATE)",$B$66))</f>
        <v/>
      </c>
      <c r="C114" s="6" t="str">
        <f>IF(GETPIVOTDATA("Count of Order ID",Pivot_table!$A$151,"Consumer ID",$A114,"Years (DATE)",$B$66)=0,"",GETPIVOTDATA("Count of Order ID",Pivot_table!$A$151,"Consumer ID",$A114,"Years (DATE)",$B$66))</f>
        <v/>
      </c>
      <c r="D114" s="6">
        <f>IF(GETPIVOTDATA("Sum of Net Profit",Pivot_table!$A$151,"Consumer ID",$A114,"Years (DATE)",$D$66)=0,"",GETPIVOTDATA("Sum of Net Profit",Pivot_table!$A$151,"Consumer ID",$A114,"Years (DATE)",$D$66))</f>
        <v>1055.92</v>
      </c>
      <c r="E114" s="6">
        <f>IF(GETPIVOTDATA("Count of Order ID",Pivot_table!$A$151,"Consumer ID",$A114,"Years (DATE)",$D$66)=0,"",GETPIVOTDATA("Count of Order ID",Pivot_table!$A$151,"Consumer ID",$A114,"Years (DATE)",$D$66))</f>
        <v>1</v>
      </c>
      <c r="F114" s="6">
        <f t="shared" si="2"/>
        <v>1055.92</v>
      </c>
      <c r="G114" s="6">
        <f t="shared" si="3"/>
        <v>1</v>
      </c>
    </row>
    <row r="115" spans="1:7" x14ac:dyDescent="0.3">
      <c r="A115" s="6" t="s">
        <v>3219</v>
      </c>
      <c r="B115" s="6" t="str">
        <f>IF(GETPIVOTDATA("Sum of Net Profit",Pivot_table!$A$151,"Consumer ID",$A115,"Years (DATE)",$B$66)=0,"",GETPIVOTDATA("Sum of Net Profit",Pivot_table!$A$151,"Consumer ID",$A115,"Years (DATE)",$B$66))</f>
        <v/>
      </c>
      <c r="C115" s="6" t="str">
        <f>IF(GETPIVOTDATA("Count of Order ID",Pivot_table!$A$151,"Consumer ID",$A115,"Years (DATE)",$B$66)=0,"",GETPIVOTDATA("Count of Order ID",Pivot_table!$A$151,"Consumer ID",$A115,"Years (DATE)",$B$66))</f>
        <v/>
      </c>
      <c r="D115" s="6">
        <f>IF(GETPIVOTDATA("Sum of Net Profit",Pivot_table!$A$151,"Consumer ID",$A115,"Years (DATE)",$D$66)=0,"",GETPIVOTDATA("Sum of Net Profit",Pivot_table!$A$151,"Consumer ID",$A115,"Years (DATE)",$D$66))</f>
        <v>1055.92</v>
      </c>
      <c r="E115" s="6">
        <f>IF(GETPIVOTDATA("Count of Order ID",Pivot_table!$A$151,"Consumer ID",$A115,"Years (DATE)",$D$66)=0,"",GETPIVOTDATA("Count of Order ID",Pivot_table!$A$151,"Consumer ID",$A115,"Years (DATE)",$D$66))</f>
        <v>1</v>
      </c>
      <c r="F115" s="6">
        <f t="shared" si="2"/>
        <v>1055.92</v>
      </c>
      <c r="G115" s="6">
        <f t="shared" si="3"/>
        <v>1</v>
      </c>
    </row>
    <row r="116" spans="1:7" x14ac:dyDescent="0.3">
      <c r="A116" s="6" t="s">
        <v>1378</v>
      </c>
      <c r="B116" s="6">
        <f>IF(GETPIVOTDATA("Sum of Net Profit",Pivot_table!$A$151,"Consumer ID",$A116,"Years (DATE)",$B$66)=0,"",GETPIVOTDATA("Sum of Net Profit",Pivot_table!$A$151,"Consumer ID",$A116,"Years (DATE)",$B$66))</f>
        <v>1055.92</v>
      </c>
      <c r="C116" s="6">
        <f>IF(GETPIVOTDATA("Count of Order ID",Pivot_table!$A$151,"Consumer ID",$A116,"Years (DATE)",$B$66)=0,"",GETPIVOTDATA("Count of Order ID",Pivot_table!$A$151,"Consumer ID",$A116,"Years (DATE)",$B$66))</f>
        <v>1</v>
      </c>
      <c r="D116" s="6" t="str">
        <f>IF(GETPIVOTDATA("Sum of Net Profit",Pivot_table!$A$151,"Consumer ID",$A116,"Years (DATE)",$D$66)=0,"",GETPIVOTDATA("Sum of Net Profit",Pivot_table!$A$151,"Consumer ID",$A116,"Years (DATE)",$D$66))</f>
        <v/>
      </c>
      <c r="E116" s="6" t="str">
        <f>IF(GETPIVOTDATA("Count of Order ID",Pivot_table!$A$151,"Consumer ID",$A116,"Years (DATE)",$D$66)=0,"",GETPIVOTDATA("Count of Order ID",Pivot_table!$A$151,"Consumer ID",$A116,"Years (DATE)",$D$66))</f>
        <v/>
      </c>
      <c r="F116" s="6">
        <f t="shared" si="2"/>
        <v>1055.92</v>
      </c>
      <c r="G116" s="6">
        <f t="shared" si="3"/>
        <v>1</v>
      </c>
    </row>
    <row r="117" spans="1:7" x14ac:dyDescent="0.3">
      <c r="A117" s="6" t="s">
        <v>3241</v>
      </c>
      <c r="B117" s="6" t="str">
        <f>IF(GETPIVOTDATA("Sum of Net Profit",Pivot_table!$A$151,"Consumer ID",$A117,"Years (DATE)",$B$66)=0,"",GETPIVOTDATA("Sum of Net Profit",Pivot_table!$A$151,"Consumer ID",$A117,"Years (DATE)",$B$66))</f>
        <v/>
      </c>
      <c r="C117" s="6" t="str">
        <f>IF(GETPIVOTDATA("Count of Order ID",Pivot_table!$A$151,"Consumer ID",$A117,"Years (DATE)",$B$66)=0,"",GETPIVOTDATA("Count of Order ID",Pivot_table!$A$151,"Consumer ID",$A117,"Years (DATE)",$B$66))</f>
        <v/>
      </c>
      <c r="D117" s="6">
        <f>IF(GETPIVOTDATA("Sum of Net Profit",Pivot_table!$A$151,"Consumer ID",$A117,"Years (DATE)",$D$66)=0,"",GETPIVOTDATA("Sum of Net Profit",Pivot_table!$A$151,"Consumer ID",$A117,"Years (DATE)",$D$66))</f>
        <v>1055.92</v>
      </c>
      <c r="E117" s="6">
        <f>IF(GETPIVOTDATA("Count of Order ID",Pivot_table!$A$151,"Consumer ID",$A117,"Years (DATE)",$D$66)=0,"",GETPIVOTDATA("Count of Order ID",Pivot_table!$A$151,"Consumer ID",$A117,"Years (DATE)",$D$66))</f>
        <v>1</v>
      </c>
      <c r="F117" s="6">
        <f t="shared" si="2"/>
        <v>1055.92</v>
      </c>
      <c r="G117" s="6">
        <f t="shared" si="3"/>
        <v>1</v>
      </c>
    </row>
    <row r="118" spans="1:7" x14ac:dyDescent="0.3">
      <c r="A118" s="6" t="s">
        <v>2168</v>
      </c>
      <c r="B118" s="6" t="str">
        <f>IF(GETPIVOTDATA("Sum of Net Profit",Pivot_table!$A$151,"Consumer ID",$A118,"Years (DATE)",$B$66)=0,"",GETPIVOTDATA("Sum of Net Profit",Pivot_table!$A$151,"Consumer ID",$A118,"Years (DATE)",$B$66))</f>
        <v/>
      </c>
      <c r="C118" s="6" t="str">
        <f>IF(GETPIVOTDATA("Count of Order ID",Pivot_table!$A$151,"Consumer ID",$A118,"Years (DATE)",$B$66)=0,"",GETPIVOTDATA("Count of Order ID",Pivot_table!$A$151,"Consumer ID",$A118,"Years (DATE)",$B$66))</f>
        <v/>
      </c>
      <c r="D118" s="6">
        <f>IF(GETPIVOTDATA("Sum of Net Profit",Pivot_table!$A$151,"Consumer ID",$A118,"Years (DATE)",$D$66)=0,"",GETPIVOTDATA("Sum of Net Profit",Pivot_table!$A$151,"Consumer ID",$A118,"Years (DATE)",$D$66))</f>
        <v>1055.92</v>
      </c>
      <c r="E118" s="6">
        <f>IF(GETPIVOTDATA("Count of Order ID",Pivot_table!$A$151,"Consumer ID",$A118,"Years (DATE)",$D$66)=0,"",GETPIVOTDATA("Count of Order ID",Pivot_table!$A$151,"Consumer ID",$A118,"Years (DATE)",$D$66))</f>
        <v>1</v>
      </c>
      <c r="F118" s="6">
        <f t="shared" si="2"/>
        <v>1055.92</v>
      </c>
      <c r="G118" s="6">
        <f t="shared" si="3"/>
        <v>1</v>
      </c>
    </row>
    <row r="119" spans="1:7" x14ac:dyDescent="0.3">
      <c r="A119" s="6" t="s">
        <v>3255</v>
      </c>
      <c r="B119" s="6" t="str">
        <f>IF(GETPIVOTDATA("Sum of Net Profit",Pivot_table!$A$151,"Consumer ID",$A119,"Years (DATE)",$B$66)=0,"",GETPIVOTDATA("Sum of Net Profit",Pivot_table!$A$151,"Consumer ID",$A119,"Years (DATE)",$B$66))</f>
        <v/>
      </c>
      <c r="C119" s="6" t="str">
        <f>IF(GETPIVOTDATA("Count of Order ID",Pivot_table!$A$151,"Consumer ID",$A119,"Years (DATE)",$B$66)=0,"",GETPIVOTDATA("Count of Order ID",Pivot_table!$A$151,"Consumer ID",$A119,"Years (DATE)",$B$66))</f>
        <v/>
      </c>
      <c r="D119" s="6">
        <f>IF(GETPIVOTDATA("Sum of Net Profit",Pivot_table!$A$151,"Consumer ID",$A119,"Years (DATE)",$D$66)=0,"",GETPIVOTDATA("Sum of Net Profit",Pivot_table!$A$151,"Consumer ID",$A119,"Years (DATE)",$D$66))</f>
        <v>1055.92</v>
      </c>
      <c r="E119" s="6">
        <f>IF(GETPIVOTDATA("Count of Order ID",Pivot_table!$A$151,"Consumer ID",$A119,"Years (DATE)",$D$66)=0,"",GETPIVOTDATA("Count of Order ID",Pivot_table!$A$151,"Consumer ID",$A119,"Years (DATE)",$D$66))</f>
        <v>1</v>
      </c>
      <c r="F119" s="6">
        <f t="shared" si="2"/>
        <v>1055.92</v>
      </c>
      <c r="G119" s="6">
        <f t="shared" si="3"/>
        <v>1</v>
      </c>
    </row>
    <row r="120" spans="1:7" x14ac:dyDescent="0.3">
      <c r="A120" s="6" t="s">
        <v>3647</v>
      </c>
      <c r="B120" s="6" t="str">
        <f>IF(GETPIVOTDATA("Sum of Net Profit",Pivot_table!$A$151,"Consumer ID",$A120,"Years (DATE)",$B$66)=0,"",GETPIVOTDATA("Sum of Net Profit",Pivot_table!$A$151,"Consumer ID",$A120,"Years (DATE)",$B$66))</f>
        <v/>
      </c>
      <c r="C120" s="6" t="str">
        <f>IF(GETPIVOTDATA("Count of Order ID",Pivot_table!$A$151,"Consumer ID",$A120,"Years (DATE)",$B$66)=0,"",GETPIVOTDATA("Count of Order ID",Pivot_table!$A$151,"Consumer ID",$A120,"Years (DATE)",$B$66))</f>
        <v/>
      </c>
      <c r="D120" s="6">
        <f>IF(GETPIVOTDATA("Sum of Net Profit",Pivot_table!$A$151,"Consumer ID",$A120,"Years (DATE)",$D$66)=0,"",GETPIVOTDATA("Sum of Net Profit",Pivot_table!$A$151,"Consumer ID",$A120,"Years (DATE)",$D$66))</f>
        <v>1055.92</v>
      </c>
      <c r="E120" s="6">
        <f>IF(GETPIVOTDATA("Count of Order ID",Pivot_table!$A$151,"Consumer ID",$A120,"Years (DATE)",$D$66)=0,"",GETPIVOTDATA("Count of Order ID",Pivot_table!$A$151,"Consumer ID",$A120,"Years (DATE)",$D$66))</f>
        <v>1</v>
      </c>
      <c r="F120" s="6">
        <f t="shared" si="2"/>
        <v>1055.92</v>
      </c>
      <c r="G120" s="6">
        <f t="shared" si="3"/>
        <v>1</v>
      </c>
    </row>
    <row r="121" spans="1:7" x14ac:dyDescent="0.3">
      <c r="A121" s="6" t="s">
        <v>3667</v>
      </c>
      <c r="B121" s="6" t="str">
        <f>IF(GETPIVOTDATA("Sum of Net Profit",Pivot_table!$A$151,"Consumer ID",$A121,"Years (DATE)",$B$66)=0,"",GETPIVOTDATA("Sum of Net Profit",Pivot_table!$A$151,"Consumer ID",$A121,"Years (DATE)",$B$66))</f>
        <v/>
      </c>
      <c r="C121" s="6" t="str">
        <f>IF(GETPIVOTDATA("Count of Order ID",Pivot_table!$A$151,"Consumer ID",$A121,"Years (DATE)",$B$66)=0,"",GETPIVOTDATA("Count of Order ID",Pivot_table!$A$151,"Consumer ID",$A121,"Years (DATE)",$B$66))</f>
        <v/>
      </c>
      <c r="D121" s="6">
        <f>IF(GETPIVOTDATA("Sum of Net Profit",Pivot_table!$A$151,"Consumer ID",$A121,"Years (DATE)",$D$66)=0,"",GETPIVOTDATA("Sum of Net Profit",Pivot_table!$A$151,"Consumer ID",$A121,"Years (DATE)",$D$66))</f>
        <v>1055.92</v>
      </c>
      <c r="E121" s="6">
        <f>IF(GETPIVOTDATA("Count of Order ID",Pivot_table!$A$151,"Consumer ID",$A121,"Years (DATE)",$D$66)=0,"",GETPIVOTDATA("Count of Order ID",Pivot_table!$A$151,"Consumer ID",$A121,"Years (DATE)",$D$66))</f>
        <v>1</v>
      </c>
      <c r="F121" s="6">
        <f t="shared" si="2"/>
        <v>1055.92</v>
      </c>
      <c r="G121" s="6">
        <f t="shared" si="3"/>
        <v>1</v>
      </c>
    </row>
    <row r="122" spans="1:7" x14ac:dyDescent="0.3">
      <c r="A122" s="6" t="s">
        <v>3601</v>
      </c>
      <c r="B122" s="6" t="str">
        <f>IF(GETPIVOTDATA("Sum of Net Profit",Pivot_table!$A$151,"Consumer ID",$A122,"Years (DATE)",$B$66)=0,"",GETPIVOTDATA("Sum of Net Profit",Pivot_table!$A$151,"Consumer ID",$A122,"Years (DATE)",$B$66))</f>
        <v/>
      </c>
      <c r="C122" s="6" t="str">
        <f>IF(GETPIVOTDATA("Count of Order ID",Pivot_table!$A$151,"Consumer ID",$A122,"Years (DATE)",$B$66)=0,"",GETPIVOTDATA("Count of Order ID",Pivot_table!$A$151,"Consumer ID",$A122,"Years (DATE)",$B$66))</f>
        <v/>
      </c>
      <c r="D122" s="6">
        <f>IF(GETPIVOTDATA("Sum of Net Profit",Pivot_table!$A$151,"Consumer ID",$A122,"Years (DATE)",$D$66)=0,"",GETPIVOTDATA("Sum of Net Profit",Pivot_table!$A$151,"Consumer ID",$A122,"Years (DATE)",$D$66))</f>
        <v>1055.92</v>
      </c>
      <c r="E122" s="6">
        <f>IF(GETPIVOTDATA("Count of Order ID",Pivot_table!$A$151,"Consumer ID",$A122,"Years (DATE)",$D$66)=0,"",GETPIVOTDATA("Count of Order ID",Pivot_table!$A$151,"Consumer ID",$A122,"Years (DATE)",$D$66))</f>
        <v>1</v>
      </c>
      <c r="F122" s="6">
        <f t="shared" si="2"/>
        <v>1055.92</v>
      </c>
      <c r="G122" s="6">
        <f t="shared" si="3"/>
        <v>1</v>
      </c>
    </row>
    <row r="123" spans="1:7" x14ac:dyDescent="0.3">
      <c r="A123" s="6" t="s">
        <v>3619</v>
      </c>
      <c r="B123" s="6" t="str">
        <f>IF(GETPIVOTDATA("Sum of Net Profit",Pivot_table!$A$151,"Consumer ID",$A123,"Years (DATE)",$B$66)=0,"",GETPIVOTDATA("Sum of Net Profit",Pivot_table!$A$151,"Consumer ID",$A123,"Years (DATE)",$B$66))</f>
        <v/>
      </c>
      <c r="C123" s="6" t="str">
        <f>IF(GETPIVOTDATA("Count of Order ID",Pivot_table!$A$151,"Consumer ID",$A123,"Years (DATE)",$B$66)=0,"",GETPIVOTDATA("Count of Order ID",Pivot_table!$A$151,"Consumer ID",$A123,"Years (DATE)",$B$66))</f>
        <v/>
      </c>
      <c r="D123" s="6">
        <f>IF(GETPIVOTDATA("Sum of Net Profit",Pivot_table!$A$151,"Consumer ID",$A123,"Years (DATE)",$D$66)=0,"",GETPIVOTDATA("Sum of Net Profit",Pivot_table!$A$151,"Consumer ID",$A123,"Years (DATE)",$D$66))</f>
        <v>1055.92</v>
      </c>
      <c r="E123" s="6">
        <f>IF(GETPIVOTDATA("Count of Order ID",Pivot_table!$A$151,"Consumer ID",$A123,"Years (DATE)",$D$66)=0,"",GETPIVOTDATA("Count of Order ID",Pivot_table!$A$151,"Consumer ID",$A123,"Years (DATE)",$D$66))</f>
        <v>1</v>
      </c>
      <c r="F123" s="6">
        <f t="shared" si="2"/>
        <v>1055.92</v>
      </c>
      <c r="G123" s="6">
        <f t="shared" si="3"/>
        <v>1</v>
      </c>
    </row>
    <row r="124" spans="1:7" x14ac:dyDescent="0.3">
      <c r="A124" s="6" t="s">
        <v>3889</v>
      </c>
      <c r="B124" s="6" t="str">
        <f>IF(GETPIVOTDATA("Sum of Net Profit",Pivot_table!$A$151,"Consumer ID",$A124,"Years (DATE)",$B$66)=0,"",GETPIVOTDATA("Sum of Net Profit",Pivot_table!$A$151,"Consumer ID",$A124,"Years (DATE)",$B$66))</f>
        <v/>
      </c>
      <c r="C124" s="6" t="str">
        <f>IF(GETPIVOTDATA("Count of Order ID",Pivot_table!$A$151,"Consumer ID",$A124,"Years (DATE)",$B$66)=0,"",GETPIVOTDATA("Count of Order ID",Pivot_table!$A$151,"Consumer ID",$A124,"Years (DATE)",$B$66))</f>
        <v/>
      </c>
      <c r="D124" s="6">
        <f>IF(GETPIVOTDATA("Sum of Net Profit",Pivot_table!$A$151,"Consumer ID",$A124,"Years (DATE)",$D$66)=0,"",GETPIVOTDATA("Sum of Net Profit",Pivot_table!$A$151,"Consumer ID",$A124,"Years (DATE)",$D$66))</f>
        <v>1055.92</v>
      </c>
      <c r="E124" s="6">
        <f>IF(GETPIVOTDATA("Count of Order ID",Pivot_table!$A$151,"Consumer ID",$A124,"Years (DATE)",$D$66)=0,"",GETPIVOTDATA("Count of Order ID",Pivot_table!$A$151,"Consumer ID",$A124,"Years (DATE)",$D$66))</f>
        <v>1</v>
      </c>
      <c r="F124" s="6">
        <f t="shared" si="2"/>
        <v>1055.92</v>
      </c>
      <c r="G124" s="6">
        <f t="shared" si="3"/>
        <v>1</v>
      </c>
    </row>
    <row r="125" spans="1:7" x14ac:dyDescent="0.3">
      <c r="A125" s="6" t="s">
        <v>3985</v>
      </c>
      <c r="B125" s="6" t="str">
        <f>IF(GETPIVOTDATA("Sum of Net Profit",Pivot_table!$A$151,"Consumer ID",$A125,"Years (DATE)",$B$66)=0,"",GETPIVOTDATA("Sum of Net Profit",Pivot_table!$A$151,"Consumer ID",$A125,"Years (DATE)",$B$66))</f>
        <v/>
      </c>
      <c r="C125" s="6" t="str">
        <f>IF(GETPIVOTDATA("Count of Order ID",Pivot_table!$A$151,"Consumer ID",$A125,"Years (DATE)",$B$66)=0,"",GETPIVOTDATA("Count of Order ID",Pivot_table!$A$151,"Consumer ID",$A125,"Years (DATE)",$B$66))</f>
        <v/>
      </c>
      <c r="D125" s="6">
        <f>IF(GETPIVOTDATA("Sum of Net Profit",Pivot_table!$A$151,"Consumer ID",$A125,"Years (DATE)",$D$66)=0,"",GETPIVOTDATA("Sum of Net Profit",Pivot_table!$A$151,"Consumer ID",$A125,"Years (DATE)",$D$66))</f>
        <v>1055.92</v>
      </c>
      <c r="E125" s="6">
        <f>IF(GETPIVOTDATA("Count of Order ID",Pivot_table!$A$151,"Consumer ID",$A125,"Years (DATE)",$D$66)=0,"",GETPIVOTDATA("Count of Order ID",Pivot_table!$A$151,"Consumer ID",$A125,"Years (DATE)",$D$66))</f>
        <v>1</v>
      </c>
      <c r="F125" s="6">
        <f t="shared" si="2"/>
        <v>1055.92</v>
      </c>
      <c r="G125" s="6">
        <f t="shared" si="3"/>
        <v>1</v>
      </c>
    </row>
    <row r="126" spans="1:7" x14ac:dyDescent="0.3">
      <c r="A126" s="6" t="s">
        <v>3925</v>
      </c>
      <c r="B126" s="6" t="str">
        <f>IF(GETPIVOTDATA("Sum of Net Profit",Pivot_table!$A$151,"Consumer ID",$A126,"Years (DATE)",$B$66)=0,"",GETPIVOTDATA("Sum of Net Profit",Pivot_table!$A$151,"Consumer ID",$A126,"Years (DATE)",$B$66))</f>
        <v/>
      </c>
      <c r="C126" s="6" t="str">
        <f>IF(GETPIVOTDATA("Count of Order ID",Pivot_table!$A$151,"Consumer ID",$A126,"Years (DATE)",$B$66)=0,"",GETPIVOTDATA("Count of Order ID",Pivot_table!$A$151,"Consumer ID",$A126,"Years (DATE)",$B$66))</f>
        <v/>
      </c>
      <c r="D126" s="6">
        <f>IF(GETPIVOTDATA("Sum of Net Profit",Pivot_table!$A$151,"Consumer ID",$A126,"Years (DATE)",$D$66)=0,"",GETPIVOTDATA("Sum of Net Profit",Pivot_table!$A$151,"Consumer ID",$A126,"Years (DATE)",$D$66))</f>
        <v>1055.92</v>
      </c>
      <c r="E126" s="6">
        <f>IF(GETPIVOTDATA("Count of Order ID",Pivot_table!$A$151,"Consumer ID",$A126,"Years (DATE)",$D$66)=0,"",GETPIVOTDATA("Count of Order ID",Pivot_table!$A$151,"Consumer ID",$A126,"Years (DATE)",$D$66))</f>
        <v>1</v>
      </c>
      <c r="F126" s="6">
        <f t="shared" si="2"/>
        <v>1055.92</v>
      </c>
      <c r="G126" s="6">
        <f t="shared" si="3"/>
        <v>1</v>
      </c>
    </row>
    <row r="127" spans="1:7" x14ac:dyDescent="0.3">
      <c r="A127" s="6" t="s">
        <v>3849</v>
      </c>
      <c r="B127" s="6" t="str">
        <f>IF(GETPIVOTDATA("Sum of Net Profit",Pivot_table!$A$151,"Consumer ID",$A127,"Years (DATE)",$B$66)=0,"",GETPIVOTDATA("Sum of Net Profit",Pivot_table!$A$151,"Consumer ID",$A127,"Years (DATE)",$B$66))</f>
        <v/>
      </c>
      <c r="C127" s="6" t="str">
        <f>IF(GETPIVOTDATA("Count of Order ID",Pivot_table!$A$151,"Consumer ID",$A127,"Years (DATE)",$B$66)=0,"",GETPIVOTDATA("Count of Order ID",Pivot_table!$A$151,"Consumer ID",$A127,"Years (DATE)",$B$66))</f>
        <v/>
      </c>
      <c r="D127" s="6">
        <f>IF(GETPIVOTDATA("Sum of Net Profit",Pivot_table!$A$151,"Consumer ID",$A127,"Years (DATE)",$D$66)=0,"",GETPIVOTDATA("Sum of Net Profit",Pivot_table!$A$151,"Consumer ID",$A127,"Years (DATE)",$D$66))</f>
        <v>1055.92</v>
      </c>
      <c r="E127" s="6">
        <f>IF(GETPIVOTDATA("Count of Order ID",Pivot_table!$A$151,"Consumer ID",$A127,"Years (DATE)",$D$66)=0,"",GETPIVOTDATA("Count of Order ID",Pivot_table!$A$151,"Consumer ID",$A127,"Years (DATE)",$D$66))</f>
        <v>1</v>
      </c>
      <c r="F127" s="6">
        <f t="shared" si="2"/>
        <v>1055.92</v>
      </c>
      <c r="G127" s="6">
        <f t="shared" si="3"/>
        <v>1</v>
      </c>
    </row>
    <row r="128" spans="1:7" x14ac:dyDescent="0.3">
      <c r="A128" s="6" t="s">
        <v>3869</v>
      </c>
      <c r="B128" s="6" t="str">
        <f>IF(GETPIVOTDATA("Sum of Net Profit",Pivot_table!$A$151,"Consumer ID",$A128,"Years (DATE)",$B$66)=0,"",GETPIVOTDATA("Sum of Net Profit",Pivot_table!$A$151,"Consumer ID",$A128,"Years (DATE)",$B$66))</f>
        <v/>
      </c>
      <c r="C128" s="6" t="str">
        <f>IF(GETPIVOTDATA("Count of Order ID",Pivot_table!$A$151,"Consumer ID",$A128,"Years (DATE)",$B$66)=0,"",GETPIVOTDATA("Count of Order ID",Pivot_table!$A$151,"Consumer ID",$A128,"Years (DATE)",$B$66))</f>
        <v/>
      </c>
      <c r="D128" s="6">
        <f>IF(GETPIVOTDATA("Sum of Net Profit",Pivot_table!$A$151,"Consumer ID",$A128,"Years (DATE)",$D$66)=0,"",GETPIVOTDATA("Sum of Net Profit",Pivot_table!$A$151,"Consumer ID",$A128,"Years (DATE)",$D$66))</f>
        <v>1055.92</v>
      </c>
      <c r="E128" s="6">
        <f>IF(GETPIVOTDATA("Count of Order ID",Pivot_table!$A$151,"Consumer ID",$A128,"Years (DATE)",$D$66)=0,"",GETPIVOTDATA("Count of Order ID",Pivot_table!$A$151,"Consumer ID",$A128,"Years (DATE)",$D$66))</f>
        <v>1</v>
      </c>
      <c r="F128" s="6">
        <f t="shared" si="2"/>
        <v>1055.92</v>
      </c>
      <c r="G128" s="6">
        <f t="shared" si="3"/>
        <v>1</v>
      </c>
    </row>
    <row r="129" spans="1:7" x14ac:dyDescent="0.3">
      <c r="A129" s="6" t="s">
        <v>1061</v>
      </c>
      <c r="B129" s="6">
        <f>IF(GETPIVOTDATA("Sum of Net Profit",Pivot_table!$A$151,"Consumer ID",$A129,"Years (DATE)",$B$66)=0,"",GETPIVOTDATA("Sum of Net Profit",Pivot_table!$A$151,"Consumer ID",$A129,"Years (DATE)",$B$66))</f>
        <v>1055.92</v>
      </c>
      <c r="C129" s="6">
        <f>IF(GETPIVOTDATA("Count of Order ID",Pivot_table!$A$151,"Consumer ID",$A129,"Years (DATE)",$B$66)=0,"",GETPIVOTDATA("Count of Order ID",Pivot_table!$A$151,"Consumer ID",$A129,"Years (DATE)",$B$66))</f>
        <v>1</v>
      </c>
      <c r="D129" s="6" t="str">
        <f>IF(GETPIVOTDATA("Sum of Net Profit",Pivot_table!$A$151,"Consumer ID",$A129,"Years (DATE)",$D$66)=0,"",GETPIVOTDATA("Sum of Net Profit",Pivot_table!$A$151,"Consumer ID",$A129,"Years (DATE)",$D$66))</f>
        <v/>
      </c>
      <c r="E129" s="6" t="str">
        <f>IF(GETPIVOTDATA("Count of Order ID",Pivot_table!$A$151,"Consumer ID",$A129,"Years (DATE)",$D$66)=0,"",GETPIVOTDATA("Count of Order ID",Pivot_table!$A$151,"Consumer ID",$A129,"Years (DATE)",$D$66))</f>
        <v/>
      </c>
      <c r="F129" s="6">
        <f t="shared" si="2"/>
        <v>1055.92</v>
      </c>
      <c r="G129" s="6">
        <f t="shared" si="3"/>
        <v>1</v>
      </c>
    </row>
    <row r="130" spans="1:7" x14ac:dyDescent="0.3">
      <c r="A130" s="6" t="s">
        <v>5435</v>
      </c>
      <c r="B130" s="6" t="str">
        <f>IF(GETPIVOTDATA("Sum of Net Profit",Pivot_table!$A$151,"Consumer ID",$A130,"Years (DATE)",$B$66)=0,"",GETPIVOTDATA("Sum of Net Profit",Pivot_table!$A$151,"Consumer ID",$A130,"Years (DATE)",$B$66))</f>
        <v/>
      </c>
      <c r="C130" s="6" t="str">
        <f>IF(GETPIVOTDATA("Count of Order ID",Pivot_table!$A$151,"Consumer ID",$A130,"Years (DATE)",$B$66)=0,"",GETPIVOTDATA("Count of Order ID",Pivot_table!$A$151,"Consumer ID",$A130,"Years (DATE)",$B$66))</f>
        <v/>
      </c>
      <c r="D130" s="6">
        <f>IF(GETPIVOTDATA("Sum of Net Profit",Pivot_table!$A$151,"Consumer ID",$A130,"Years (DATE)",$D$66)=0,"",GETPIVOTDATA("Sum of Net Profit",Pivot_table!$A$151,"Consumer ID",$A130,"Years (DATE)",$D$66))</f>
        <v>1055.92</v>
      </c>
      <c r="E130" s="6">
        <f>IF(GETPIVOTDATA("Count of Order ID",Pivot_table!$A$151,"Consumer ID",$A130,"Years (DATE)",$D$66)=0,"",GETPIVOTDATA("Count of Order ID",Pivot_table!$A$151,"Consumer ID",$A130,"Years (DATE)",$D$66))</f>
        <v>1</v>
      </c>
      <c r="F130" s="6">
        <f t="shared" si="2"/>
        <v>1055.92</v>
      </c>
      <c r="G130" s="6">
        <f t="shared" si="3"/>
        <v>1</v>
      </c>
    </row>
    <row r="131" spans="1:7" x14ac:dyDescent="0.3">
      <c r="A131" s="6" t="s">
        <v>657</v>
      </c>
      <c r="B131" s="6">
        <f>IF(GETPIVOTDATA("Sum of Net Profit",Pivot_table!$A$151,"Consumer ID",$A131,"Years (DATE)",$B$66)=0,"",GETPIVOTDATA("Sum of Net Profit",Pivot_table!$A$151,"Consumer ID",$A131,"Years (DATE)",$B$66))</f>
        <v>148.80000000000001</v>
      </c>
      <c r="C131" s="6">
        <f>IF(GETPIVOTDATA("Count of Order ID",Pivot_table!$A$151,"Consumer ID",$A131,"Years (DATE)",$B$66)=0,"",GETPIVOTDATA("Count of Order ID",Pivot_table!$A$151,"Consumer ID",$A131,"Years (DATE)",$B$66))</f>
        <v>1</v>
      </c>
      <c r="D131" s="6">
        <f>IF(GETPIVOTDATA("Sum of Net Profit",Pivot_table!$A$151,"Consumer ID",$A131,"Years (DATE)",$D$66)=0,"",GETPIVOTDATA("Sum of Net Profit",Pivot_table!$A$151,"Consumer ID",$A131,"Years (DATE)",$D$66))</f>
        <v>903.63999999999987</v>
      </c>
      <c r="E131" s="6">
        <f>IF(GETPIVOTDATA("Count of Order ID",Pivot_table!$A$151,"Consumer ID",$A131,"Years (DATE)",$D$66)=0,"",GETPIVOTDATA("Count of Order ID",Pivot_table!$A$151,"Consumer ID",$A131,"Years (DATE)",$D$66))</f>
        <v>5</v>
      </c>
      <c r="F131" s="6">
        <f t="shared" si="2"/>
        <v>1052.4399999999998</v>
      </c>
      <c r="G131" s="6">
        <f t="shared" si="3"/>
        <v>6</v>
      </c>
    </row>
    <row r="132" spans="1:7" x14ac:dyDescent="0.3">
      <c r="A132" s="6" t="s">
        <v>6827</v>
      </c>
      <c r="B132" s="6">
        <f>IF(GETPIVOTDATA("Sum of Net Profit",Pivot_table!$A$151,"Consumer ID",$A132,"Years (DATE)",$B$66)=0,"",GETPIVOTDATA("Sum of Net Profit",Pivot_table!$A$151,"Consumer ID",$A132,"Years (DATE)",$B$66))</f>
        <v>488.95000000000005</v>
      </c>
      <c r="C132" s="6">
        <f>IF(GETPIVOTDATA("Count of Order ID",Pivot_table!$A$151,"Consumer ID",$A132,"Years (DATE)",$B$66)=0,"",GETPIVOTDATA("Count of Order ID",Pivot_table!$A$151,"Consumer ID",$A132,"Years (DATE)",$B$66))</f>
        <v>1</v>
      </c>
      <c r="D132" s="6">
        <f>IF(GETPIVOTDATA("Sum of Net Profit",Pivot_table!$A$151,"Consumer ID",$A132,"Years (DATE)",$D$66)=0,"",GETPIVOTDATA("Sum of Net Profit",Pivot_table!$A$151,"Consumer ID",$A132,"Years (DATE)",$D$66))</f>
        <v>555.45000000000005</v>
      </c>
      <c r="E132" s="6">
        <f>IF(GETPIVOTDATA("Count of Order ID",Pivot_table!$A$151,"Consumer ID",$A132,"Years (DATE)",$D$66)=0,"",GETPIVOTDATA("Count of Order ID",Pivot_table!$A$151,"Consumer ID",$A132,"Years (DATE)",$D$66))</f>
        <v>1</v>
      </c>
      <c r="F132" s="6">
        <f t="shared" ref="F132:F195" si="4">IF(SUM(B132,D132)=0,"",SUM(B132,D132))</f>
        <v>1044.4000000000001</v>
      </c>
      <c r="G132" s="6">
        <f t="shared" ref="G132:G195" si="5">IF(SUM(C132,E132)=0,"",SUM(C132,E132))</f>
        <v>2</v>
      </c>
    </row>
    <row r="133" spans="1:7" x14ac:dyDescent="0.3">
      <c r="A133" s="6" t="s">
        <v>88</v>
      </c>
      <c r="B133" s="6" t="str">
        <f>IF(GETPIVOTDATA("Sum of Net Profit",Pivot_table!$A$151,"Consumer ID",$A133,"Years (DATE)",$B$66)=0,"",GETPIVOTDATA("Sum of Net Profit",Pivot_table!$A$151,"Consumer ID",$A133,"Years (DATE)",$B$66))</f>
        <v/>
      </c>
      <c r="C133" s="6" t="str">
        <f>IF(GETPIVOTDATA("Count of Order ID",Pivot_table!$A$151,"Consumer ID",$A133,"Years (DATE)",$B$66)=0,"",GETPIVOTDATA("Count of Order ID",Pivot_table!$A$151,"Consumer ID",$A133,"Years (DATE)",$B$66))</f>
        <v/>
      </c>
      <c r="D133" s="6">
        <f>IF(GETPIVOTDATA("Sum of Net Profit",Pivot_table!$A$151,"Consumer ID",$A133,"Years (DATE)",$D$66)=0,"",GETPIVOTDATA("Sum of Net Profit",Pivot_table!$A$151,"Consumer ID",$A133,"Years (DATE)",$D$66))</f>
        <v>1032.2</v>
      </c>
      <c r="E133" s="6">
        <f>IF(GETPIVOTDATA("Count of Order ID",Pivot_table!$A$151,"Consumer ID",$A133,"Years (DATE)",$D$66)=0,"",GETPIVOTDATA("Count of Order ID",Pivot_table!$A$151,"Consumer ID",$A133,"Years (DATE)",$D$66))</f>
        <v>6</v>
      </c>
      <c r="F133" s="6">
        <f t="shared" si="4"/>
        <v>1032.2</v>
      </c>
      <c r="G133" s="6">
        <f t="shared" si="5"/>
        <v>6</v>
      </c>
    </row>
    <row r="134" spans="1:7" x14ac:dyDescent="0.3">
      <c r="A134" s="6" t="s">
        <v>5424</v>
      </c>
      <c r="B134" s="6" t="str">
        <f>IF(GETPIVOTDATA("Sum of Net Profit",Pivot_table!$A$151,"Consumer ID",$A134,"Years (DATE)",$B$66)=0,"",GETPIVOTDATA("Sum of Net Profit",Pivot_table!$A$151,"Consumer ID",$A134,"Years (DATE)",$B$66))</f>
        <v/>
      </c>
      <c r="C134" s="6" t="str">
        <f>IF(GETPIVOTDATA("Count of Order ID",Pivot_table!$A$151,"Consumer ID",$A134,"Years (DATE)",$B$66)=0,"",GETPIVOTDATA("Count of Order ID",Pivot_table!$A$151,"Consumer ID",$A134,"Years (DATE)",$B$66))</f>
        <v/>
      </c>
      <c r="D134" s="6">
        <f>IF(GETPIVOTDATA("Sum of Net Profit",Pivot_table!$A$151,"Consumer ID",$A134,"Years (DATE)",$D$66)=0,"",GETPIVOTDATA("Sum of Net Profit",Pivot_table!$A$151,"Consumer ID",$A134,"Years (DATE)",$D$66))</f>
        <v>1011.88</v>
      </c>
      <c r="E134" s="6">
        <f>IF(GETPIVOTDATA("Count of Order ID",Pivot_table!$A$151,"Consumer ID",$A134,"Years (DATE)",$D$66)=0,"",GETPIVOTDATA("Count of Order ID",Pivot_table!$A$151,"Consumer ID",$A134,"Years (DATE)",$D$66))</f>
        <v>2</v>
      </c>
      <c r="F134" s="6">
        <f t="shared" si="4"/>
        <v>1011.88</v>
      </c>
      <c r="G134" s="6">
        <f t="shared" si="5"/>
        <v>2</v>
      </c>
    </row>
    <row r="135" spans="1:7" x14ac:dyDescent="0.3">
      <c r="A135" s="6" t="s">
        <v>5735</v>
      </c>
      <c r="B135" s="6" t="str">
        <f>IF(GETPIVOTDATA("Sum of Net Profit",Pivot_table!$A$151,"Consumer ID",$A135,"Years (DATE)",$B$66)=0,"",GETPIVOTDATA("Sum of Net Profit",Pivot_table!$A$151,"Consumer ID",$A135,"Years (DATE)",$B$66))</f>
        <v/>
      </c>
      <c r="C135" s="6" t="str">
        <f>IF(GETPIVOTDATA("Count of Order ID",Pivot_table!$A$151,"Consumer ID",$A135,"Years (DATE)",$B$66)=0,"",GETPIVOTDATA("Count of Order ID",Pivot_table!$A$151,"Consumer ID",$A135,"Years (DATE)",$B$66))</f>
        <v/>
      </c>
      <c r="D135" s="6">
        <f>IF(GETPIVOTDATA("Sum of Net Profit",Pivot_table!$A$151,"Consumer ID",$A135,"Years (DATE)",$D$66)=0,"",GETPIVOTDATA("Sum of Net Profit",Pivot_table!$A$151,"Consumer ID",$A135,"Years (DATE)",$D$66))</f>
        <v>1004.8799999999999</v>
      </c>
      <c r="E135" s="6">
        <f>IF(GETPIVOTDATA("Count of Order ID",Pivot_table!$A$151,"Consumer ID",$A135,"Years (DATE)",$D$66)=0,"",GETPIVOTDATA("Count of Order ID",Pivot_table!$A$151,"Consumer ID",$A135,"Years (DATE)",$D$66))</f>
        <v>2</v>
      </c>
      <c r="F135" s="6">
        <f t="shared" si="4"/>
        <v>1004.8799999999999</v>
      </c>
      <c r="G135" s="6">
        <f t="shared" si="5"/>
        <v>2</v>
      </c>
    </row>
    <row r="136" spans="1:7" x14ac:dyDescent="0.3">
      <c r="A136" s="6" t="s">
        <v>3225</v>
      </c>
      <c r="B136" s="6" t="str">
        <f>IF(GETPIVOTDATA("Sum of Net Profit",Pivot_table!$A$151,"Consumer ID",$A136,"Years (DATE)",$B$66)=0,"",GETPIVOTDATA("Sum of Net Profit",Pivot_table!$A$151,"Consumer ID",$A136,"Years (DATE)",$B$66))</f>
        <v/>
      </c>
      <c r="C136" s="6" t="str">
        <f>IF(GETPIVOTDATA("Count of Order ID",Pivot_table!$A$151,"Consumer ID",$A136,"Years (DATE)",$B$66)=0,"",GETPIVOTDATA("Count of Order ID",Pivot_table!$A$151,"Consumer ID",$A136,"Years (DATE)",$B$66))</f>
        <v/>
      </c>
      <c r="D136" s="6">
        <f>IF(GETPIVOTDATA("Sum of Net Profit",Pivot_table!$A$151,"Consumer ID",$A136,"Years (DATE)",$D$66)=0,"",GETPIVOTDATA("Sum of Net Profit",Pivot_table!$A$151,"Consumer ID",$A136,"Years (DATE)",$D$66))</f>
        <v>984.06</v>
      </c>
      <c r="E136" s="6">
        <f>IF(GETPIVOTDATA("Count of Order ID",Pivot_table!$A$151,"Consumer ID",$A136,"Years (DATE)",$D$66)=0,"",GETPIVOTDATA("Count of Order ID",Pivot_table!$A$151,"Consumer ID",$A136,"Years (DATE)",$D$66))</f>
        <v>1</v>
      </c>
      <c r="F136" s="6">
        <f t="shared" si="4"/>
        <v>984.06</v>
      </c>
      <c r="G136" s="6">
        <f t="shared" si="5"/>
        <v>1</v>
      </c>
    </row>
    <row r="137" spans="1:7" x14ac:dyDescent="0.3">
      <c r="A137" s="6" t="s">
        <v>1992</v>
      </c>
      <c r="B137" s="6">
        <f>IF(GETPIVOTDATA("Sum of Net Profit",Pivot_table!$A$151,"Consumer ID",$A137,"Years (DATE)",$B$66)=0,"",GETPIVOTDATA("Sum of Net Profit",Pivot_table!$A$151,"Consumer ID",$A137,"Years (DATE)",$B$66))</f>
        <v>984.06</v>
      </c>
      <c r="C137" s="6">
        <f>IF(GETPIVOTDATA("Count of Order ID",Pivot_table!$A$151,"Consumer ID",$A137,"Years (DATE)",$B$66)=0,"",GETPIVOTDATA("Count of Order ID",Pivot_table!$A$151,"Consumer ID",$A137,"Years (DATE)",$B$66))</f>
        <v>1</v>
      </c>
      <c r="D137" s="6" t="str">
        <f>IF(GETPIVOTDATA("Sum of Net Profit",Pivot_table!$A$151,"Consumer ID",$A137,"Years (DATE)",$D$66)=0,"",GETPIVOTDATA("Sum of Net Profit",Pivot_table!$A$151,"Consumer ID",$A137,"Years (DATE)",$D$66))</f>
        <v/>
      </c>
      <c r="E137" s="6" t="str">
        <f>IF(GETPIVOTDATA("Count of Order ID",Pivot_table!$A$151,"Consumer ID",$A137,"Years (DATE)",$D$66)=0,"",GETPIVOTDATA("Count of Order ID",Pivot_table!$A$151,"Consumer ID",$A137,"Years (DATE)",$D$66))</f>
        <v/>
      </c>
      <c r="F137" s="6">
        <f t="shared" si="4"/>
        <v>984.06</v>
      </c>
      <c r="G137" s="6">
        <f t="shared" si="5"/>
        <v>1</v>
      </c>
    </row>
    <row r="138" spans="1:7" x14ac:dyDescent="0.3">
      <c r="A138" s="6" t="s">
        <v>3205</v>
      </c>
      <c r="B138" s="6" t="str">
        <f>IF(GETPIVOTDATA("Sum of Net Profit",Pivot_table!$A$151,"Consumer ID",$A138,"Years (DATE)",$B$66)=0,"",GETPIVOTDATA("Sum of Net Profit",Pivot_table!$A$151,"Consumer ID",$A138,"Years (DATE)",$B$66))</f>
        <v/>
      </c>
      <c r="C138" s="6" t="str">
        <f>IF(GETPIVOTDATA("Count of Order ID",Pivot_table!$A$151,"Consumer ID",$A138,"Years (DATE)",$B$66)=0,"",GETPIVOTDATA("Count of Order ID",Pivot_table!$A$151,"Consumer ID",$A138,"Years (DATE)",$B$66))</f>
        <v/>
      </c>
      <c r="D138" s="6">
        <f>IF(GETPIVOTDATA("Sum of Net Profit",Pivot_table!$A$151,"Consumer ID",$A138,"Years (DATE)",$D$66)=0,"",GETPIVOTDATA("Sum of Net Profit",Pivot_table!$A$151,"Consumer ID",$A138,"Years (DATE)",$D$66))</f>
        <v>984.06</v>
      </c>
      <c r="E138" s="6">
        <f>IF(GETPIVOTDATA("Count of Order ID",Pivot_table!$A$151,"Consumer ID",$A138,"Years (DATE)",$D$66)=0,"",GETPIVOTDATA("Count of Order ID",Pivot_table!$A$151,"Consumer ID",$A138,"Years (DATE)",$D$66))</f>
        <v>1</v>
      </c>
      <c r="F138" s="6">
        <f t="shared" si="4"/>
        <v>984.06</v>
      </c>
      <c r="G138" s="6">
        <f t="shared" si="5"/>
        <v>1</v>
      </c>
    </row>
    <row r="139" spans="1:7" x14ac:dyDescent="0.3">
      <c r="A139" s="6" t="s">
        <v>2308</v>
      </c>
      <c r="B139" s="6" t="str">
        <f>IF(GETPIVOTDATA("Sum of Net Profit",Pivot_table!$A$151,"Consumer ID",$A139,"Years (DATE)",$B$66)=0,"",GETPIVOTDATA("Sum of Net Profit",Pivot_table!$A$151,"Consumer ID",$A139,"Years (DATE)",$B$66))</f>
        <v/>
      </c>
      <c r="C139" s="6" t="str">
        <f>IF(GETPIVOTDATA("Count of Order ID",Pivot_table!$A$151,"Consumer ID",$A139,"Years (DATE)",$B$66)=0,"",GETPIVOTDATA("Count of Order ID",Pivot_table!$A$151,"Consumer ID",$A139,"Years (DATE)",$B$66))</f>
        <v/>
      </c>
      <c r="D139" s="6">
        <f>IF(GETPIVOTDATA("Sum of Net Profit",Pivot_table!$A$151,"Consumer ID",$A139,"Years (DATE)",$D$66)=0,"",GETPIVOTDATA("Sum of Net Profit",Pivot_table!$A$151,"Consumer ID",$A139,"Years (DATE)",$D$66))</f>
        <v>984.06</v>
      </c>
      <c r="E139" s="6">
        <f>IF(GETPIVOTDATA("Count of Order ID",Pivot_table!$A$151,"Consumer ID",$A139,"Years (DATE)",$D$66)=0,"",GETPIVOTDATA("Count of Order ID",Pivot_table!$A$151,"Consumer ID",$A139,"Years (DATE)",$D$66))</f>
        <v>1</v>
      </c>
      <c r="F139" s="6">
        <f t="shared" si="4"/>
        <v>984.06</v>
      </c>
      <c r="G139" s="6">
        <f t="shared" si="5"/>
        <v>1</v>
      </c>
    </row>
    <row r="140" spans="1:7" x14ac:dyDescent="0.3">
      <c r="A140" s="6" t="s">
        <v>3189</v>
      </c>
      <c r="B140" s="6" t="str">
        <f>IF(GETPIVOTDATA("Sum of Net Profit",Pivot_table!$A$151,"Consumer ID",$A140,"Years (DATE)",$B$66)=0,"",GETPIVOTDATA("Sum of Net Profit",Pivot_table!$A$151,"Consumer ID",$A140,"Years (DATE)",$B$66))</f>
        <v/>
      </c>
      <c r="C140" s="6" t="str">
        <f>IF(GETPIVOTDATA("Count of Order ID",Pivot_table!$A$151,"Consumer ID",$A140,"Years (DATE)",$B$66)=0,"",GETPIVOTDATA("Count of Order ID",Pivot_table!$A$151,"Consumer ID",$A140,"Years (DATE)",$B$66))</f>
        <v/>
      </c>
      <c r="D140" s="6">
        <f>IF(GETPIVOTDATA("Sum of Net Profit",Pivot_table!$A$151,"Consumer ID",$A140,"Years (DATE)",$D$66)=0,"",GETPIVOTDATA("Sum of Net Profit",Pivot_table!$A$151,"Consumer ID",$A140,"Years (DATE)",$D$66))</f>
        <v>984.06</v>
      </c>
      <c r="E140" s="6">
        <f>IF(GETPIVOTDATA("Count of Order ID",Pivot_table!$A$151,"Consumer ID",$A140,"Years (DATE)",$D$66)=0,"",GETPIVOTDATA("Count of Order ID",Pivot_table!$A$151,"Consumer ID",$A140,"Years (DATE)",$D$66))</f>
        <v>1</v>
      </c>
      <c r="F140" s="6">
        <f t="shared" si="4"/>
        <v>984.06</v>
      </c>
      <c r="G140" s="6">
        <f t="shared" si="5"/>
        <v>1</v>
      </c>
    </row>
    <row r="141" spans="1:7" x14ac:dyDescent="0.3">
      <c r="A141" s="6" t="s">
        <v>2166</v>
      </c>
      <c r="B141" s="6" t="str">
        <f>IF(GETPIVOTDATA("Sum of Net Profit",Pivot_table!$A$151,"Consumer ID",$A141,"Years (DATE)",$B$66)=0,"",GETPIVOTDATA("Sum of Net Profit",Pivot_table!$A$151,"Consumer ID",$A141,"Years (DATE)",$B$66))</f>
        <v/>
      </c>
      <c r="C141" s="6" t="str">
        <f>IF(GETPIVOTDATA("Count of Order ID",Pivot_table!$A$151,"Consumer ID",$A141,"Years (DATE)",$B$66)=0,"",GETPIVOTDATA("Count of Order ID",Pivot_table!$A$151,"Consumer ID",$A141,"Years (DATE)",$B$66))</f>
        <v/>
      </c>
      <c r="D141" s="6">
        <f>IF(GETPIVOTDATA("Sum of Net Profit",Pivot_table!$A$151,"Consumer ID",$A141,"Years (DATE)",$D$66)=0,"",GETPIVOTDATA("Sum of Net Profit",Pivot_table!$A$151,"Consumer ID",$A141,"Years (DATE)",$D$66))</f>
        <v>984.06</v>
      </c>
      <c r="E141" s="6">
        <f>IF(GETPIVOTDATA("Count of Order ID",Pivot_table!$A$151,"Consumer ID",$A141,"Years (DATE)",$D$66)=0,"",GETPIVOTDATA("Count of Order ID",Pivot_table!$A$151,"Consumer ID",$A141,"Years (DATE)",$D$66))</f>
        <v>1</v>
      </c>
      <c r="F141" s="6">
        <f t="shared" si="4"/>
        <v>984.06</v>
      </c>
      <c r="G141" s="6">
        <f t="shared" si="5"/>
        <v>1</v>
      </c>
    </row>
    <row r="142" spans="1:7" x14ac:dyDescent="0.3">
      <c r="A142" s="6" t="s">
        <v>3239</v>
      </c>
      <c r="B142" s="6" t="str">
        <f>IF(GETPIVOTDATA("Sum of Net Profit",Pivot_table!$A$151,"Consumer ID",$A142,"Years (DATE)",$B$66)=0,"",GETPIVOTDATA("Sum of Net Profit",Pivot_table!$A$151,"Consumer ID",$A142,"Years (DATE)",$B$66))</f>
        <v/>
      </c>
      <c r="C142" s="6" t="str">
        <f>IF(GETPIVOTDATA("Count of Order ID",Pivot_table!$A$151,"Consumer ID",$A142,"Years (DATE)",$B$66)=0,"",GETPIVOTDATA("Count of Order ID",Pivot_table!$A$151,"Consumer ID",$A142,"Years (DATE)",$B$66))</f>
        <v/>
      </c>
      <c r="D142" s="6">
        <f>IF(GETPIVOTDATA("Sum of Net Profit",Pivot_table!$A$151,"Consumer ID",$A142,"Years (DATE)",$D$66)=0,"",GETPIVOTDATA("Sum of Net Profit",Pivot_table!$A$151,"Consumer ID",$A142,"Years (DATE)",$D$66))</f>
        <v>984.06</v>
      </c>
      <c r="E142" s="6">
        <f>IF(GETPIVOTDATA("Count of Order ID",Pivot_table!$A$151,"Consumer ID",$A142,"Years (DATE)",$D$66)=0,"",GETPIVOTDATA("Count of Order ID",Pivot_table!$A$151,"Consumer ID",$A142,"Years (DATE)",$D$66))</f>
        <v>1</v>
      </c>
      <c r="F142" s="6">
        <f t="shared" si="4"/>
        <v>984.06</v>
      </c>
      <c r="G142" s="6">
        <f t="shared" si="5"/>
        <v>1</v>
      </c>
    </row>
    <row r="143" spans="1:7" x14ac:dyDescent="0.3">
      <c r="A143" s="6" t="s">
        <v>3169</v>
      </c>
      <c r="B143" s="6" t="str">
        <f>IF(GETPIVOTDATA("Sum of Net Profit",Pivot_table!$A$151,"Consumer ID",$A143,"Years (DATE)",$B$66)=0,"",GETPIVOTDATA("Sum of Net Profit",Pivot_table!$A$151,"Consumer ID",$A143,"Years (DATE)",$B$66))</f>
        <v/>
      </c>
      <c r="C143" s="6" t="str">
        <f>IF(GETPIVOTDATA("Count of Order ID",Pivot_table!$A$151,"Consumer ID",$A143,"Years (DATE)",$B$66)=0,"",GETPIVOTDATA("Count of Order ID",Pivot_table!$A$151,"Consumer ID",$A143,"Years (DATE)",$B$66))</f>
        <v/>
      </c>
      <c r="D143" s="6">
        <f>IF(GETPIVOTDATA("Sum of Net Profit",Pivot_table!$A$151,"Consumer ID",$A143,"Years (DATE)",$D$66)=0,"",GETPIVOTDATA("Sum of Net Profit",Pivot_table!$A$151,"Consumer ID",$A143,"Years (DATE)",$D$66))</f>
        <v>984.06</v>
      </c>
      <c r="E143" s="6">
        <f>IF(GETPIVOTDATA("Count of Order ID",Pivot_table!$A$151,"Consumer ID",$A143,"Years (DATE)",$D$66)=0,"",GETPIVOTDATA("Count of Order ID",Pivot_table!$A$151,"Consumer ID",$A143,"Years (DATE)",$D$66))</f>
        <v>1</v>
      </c>
      <c r="F143" s="6">
        <f t="shared" si="4"/>
        <v>984.06</v>
      </c>
      <c r="G143" s="6">
        <f t="shared" si="5"/>
        <v>1</v>
      </c>
    </row>
    <row r="144" spans="1:7" x14ac:dyDescent="0.3">
      <c r="A144" s="6" t="s">
        <v>2019</v>
      </c>
      <c r="B144" s="6">
        <f>IF(GETPIVOTDATA("Sum of Net Profit",Pivot_table!$A$151,"Consumer ID",$A144,"Years (DATE)",$B$66)=0,"",GETPIVOTDATA("Sum of Net Profit",Pivot_table!$A$151,"Consumer ID",$A144,"Years (DATE)",$B$66))</f>
        <v>984.06</v>
      </c>
      <c r="C144" s="6">
        <f>IF(GETPIVOTDATA("Count of Order ID",Pivot_table!$A$151,"Consumer ID",$A144,"Years (DATE)",$B$66)=0,"",GETPIVOTDATA("Count of Order ID",Pivot_table!$A$151,"Consumer ID",$A144,"Years (DATE)",$B$66))</f>
        <v>1</v>
      </c>
      <c r="D144" s="6" t="str">
        <f>IF(GETPIVOTDATA("Sum of Net Profit",Pivot_table!$A$151,"Consumer ID",$A144,"Years (DATE)",$D$66)=0,"",GETPIVOTDATA("Sum of Net Profit",Pivot_table!$A$151,"Consumer ID",$A144,"Years (DATE)",$D$66))</f>
        <v/>
      </c>
      <c r="E144" s="6" t="str">
        <f>IF(GETPIVOTDATA("Count of Order ID",Pivot_table!$A$151,"Consumer ID",$A144,"Years (DATE)",$D$66)=0,"",GETPIVOTDATA("Count of Order ID",Pivot_table!$A$151,"Consumer ID",$A144,"Years (DATE)",$D$66))</f>
        <v/>
      </c>
      <c r="F144" s="6">
        <f t="shared" si="4"/>
        <v>984.06</v>
      </c>
      <c r="G144" s="6">
        <f t="shared" si="5"/>
        <v>1</v>
      </c>
    </row>
    <row r="145" spans="1:7" x14ac:dyDescent="0.3">
      <c r="A145" s="6" t="s">
        <v>2170</v>
      </c>
      <c r="B145" s="6" t="str">
        <f>IF(GETPIVOTDATA("Sum of Net Profit",Pivot_table!$A$151,"Consumer ID",$A145,"Years (DATE)",$B$66)=0,"",GETPIVOTDATA("Sum of Net Profit",Pivot_table!$A$151,"Consumer ID",$A145,"Years (DATE)",$B$66))</f>
        <v/>
      </c>
      <c r="C145" s="6" t="str">
        <f>IF(GETPIVOTDATA("Count of Order ID",Pivot_table!$A$151,"Consumer ID",$A145,"Years (DATE)",$B$66)=0,"",GETPIVOTDATA("Count of Order ID",Pivot_table!$A$151,"Consumer ID",$A145,"Years (DATE)",$B$66))</f>
        <v/>
      </c>
      <c r="D145" s="6">
        <f>IF(GETPIVOTDATA("Sum of Net Profit",Pivot_table!$A$151,"Consumer ID",$A145,"Years (DATE)",$D$66)=0,"",GETPIVOTDATA("Sum of Net Profit",Pivot_table!$A$151,"Consumer ID",$A145,"Years (DATE)",$D$66))</f>
        <v>984.06</v>
      </c>
      <c r="E145" s="6">
        <f>IF(GETPIVOTDATA("Count of Order ID",Pivot_table!$A$151,"Consumer ID",$A145,"Years (DATE)",$D$66)=0,"",GETPIVOTDATA("Count of Order ID",Pivot_table!$A$151,"Consumer ID",$A145,"Years (DATE)",$D$66))</f>
        <v>1</v>
      </c>
      <c r="F145" s="6">
        <f t="shared" si="4"/>
        <v>984.06</v>
      </c>
      <c r="G145" s="6">
        <f t="shared" si="5"/>
        <v>1</v>
      </c>
    </row>
    <row r="146" spans="1:7" x14ac:dyDescent="0.3">
      <c r="A146" s="6" t="s">
        <v>2172</v>
      </c>
      <c r="B146" s="6" t="str">
        <f>IF(GETPIVOTDATA("Sum of Net Profit",Pivot_table!$A$151,"Consumer ID",$A146,"Years (DATE)",$B$66)=0,"",GETPIVOTDATA("Sum of Net Profit",Pivot_table!$A$151,"Consumer ID",$A146,"Years (DATE)",$B$66))</f>
        <v/>
      </c>
      <c r="C146" s="6" t="str">
        <f>IF(GETPIVOTDATA("Count of Order ID",Pivot_table!$A$151,"Consumer ID",$A146,"Years (DATE)",$B$66)=0,"",GETPIVOTDATA("Count of Order ID",Pivot_table!$A$151,"Consumer ID",$A146,"Years (DATE)",$B$66))</f>
        <v/>
      </c>
      <c r="D146" s="6">
        <f>IF(GETPIVOTDATA("Sum of Net Profit",Pivot_table!$A$151,"Consumer ID",$A146,"Years (DATE)",$D$66)=0,"",GETPIVOTDATA("Sum of Net Profit",Pivot_table!$A$151,"Consumer ID",$A146,"Years (DATE)",$D$66))</f>
        <v>984.06</v>
      </c>
      <c r="E146" s="6">
        <f>IF(GETPIVOTDATA("Count of Order ID",Pivot_table!$A$151,"Consumer ID",$A146,"Years (DATE)",$D$66)=0,"",GETPIVOTDATA("Count of Order ID",Pivot_table!$A$151,"Consumer ID",$A146,"Years (DATE)",$D$66))</f>
        <v>1</v>
      </c>
      <c r="F146" s="6">
        <f t="shared" si="4"/>
        <v>984.06</v>
      </c>
      <c r="G146" s="6">
        <f t="shared" si="5"/>
        <v>1</v>
      </c>
    </row>
    <row r="147" spans="1:7" x14ac:dyDescent="0.3">
      <c r="A147" s="6" t="s">
        <v>3251</v>
      </c>
      <c r="B147" s="6" t="str">
        <f>IF(GETPIVOTDATA("Sum of Net Profit",Pivot_table!$A$151,"Consumer ID",$A147,"Years (DATE)",$B$66)=0,"",GETPIVOTDATA("Sum of Net Profit",Pivot_table!$A$151,"Consumer ID",$A147,"Years (DATE)",$B$66))</f>
        <v/>
      </c>
      <c r="C147" s="6" t="str">
        <f>IF(GETPIVOTDATA("Count of Order ID",Pivot_table!$A$151,"Consumer ID",$A147,"Years (DATE)",$B$66)=0,"",GETPIVOTDATA("Count of Order ID",Pivot_table!$A$151,"Consumer ID",$A147,"Years (DATE)",$B$66))</f>
        <v/>
      </c>
      <c r="D147" s="6">
        <f>IF(GETPIVOTDATA("Sum of Net Profit",Pivot_table!$A$151,"Consumer ID",$A147,"Years (DATE)",$D$66)=0,"",GETPIVOTDATA("Sum of Net Profit",Pivot_table!$A$151,"Consumer ID",$A147,"Years (DATE)",$D$66))</f>
        <v>984.06</v>
      </c>
      <c r="E147" s="6">
        <f>IF(GETPIVOTDATA("Count of Order ID",Pivot_table!$A$151,"Consumer ID",$A147,"Years (DATE)",$D$66)=0,"",GETPIVOTDATA("Count of Order ID",Pivot_table!$A$151,"Consumer ID",$A147,"Years (DATE)",$D$66))</f>
        <v>1</v>
      </c>
      <c r="F147" s="6">
        <f t="shared" si="4"/>
        <v>984.06</v>
      </c>
      <c r="G147" s="6">
        <f t="shared" si="5"/>
        <v>1</v>
      </c>
    </row>
    <row r="148" spans="1:7" x14ac:dyDescent="0.3">
      <c r="A148" s="6" t="s">
        <v>3629</v>
      </c>
      <c r="B148" s="6" t="str">
        <f>IF(GETPIVOTDATA("Sum of Net Profit",Pivot_table!$A$151,"Consumer ID",$A148,"Years (DATE)",$B$66)=0,"",GETPIVOTDATA("Sum of Net Profit",Pivot_table!$A$151,"Consumer ID",$A148,"Years (DATE)",$B$66))</f>
        <v/>
      </c>
      <c r="C148" s="6" t="str">
        <f>IF(GETPIVOTDATA("Count of Order ID",Pivot_table!$A$151,"Consumer ID",$A148,"Years (DATE)",$B$66)=0,"",GETPIVOTDATA("Count of Order ID",Pivot_table!$A$151,"Consumer ID",$A148,"Years (DATE)",$B$66))</f>
        <v/>
      </c>
      <c r="D148" s="6">
        <f>IF(GETPIVOTDATA("Sum of Net Profit",Pivot_table!$A$151,"Consumer ID",$A148,"Years (DATE)",$D$66)=0,"",GETPIVOTDATA("Sum of Net Profit",Pivot_table!$A$151,"Consumer ID",$A148,"Years (DATE)",$D$66))</f>
        <v>984.06</v>
      </c>
      <c r="E148" s="6">
        <f>IF(GETPIVOTDATA("Count of Order ID",Pivot_table!$A$151,"Consumer ID",$A148,"Years (DATE)",$D$66)=0,"",GETPIVOTDATA("Count of Order ID",Pivot_table!$A$151,"Consumer ID",$A148,"Years (DATE)",$D$66))</f>
        <v>1</v>
      </c>
      <c r="F148" s="6">
        <f t="shared" si="4"/>
        <v>984.06</v>
      </c>
      <c r="G148" s="6">
        <f t="shared" si="5"/>
        <v>1</v>
      </c>
    </row>
    <row r="149" spans="1:7" x14ac:dyDescent="0.3">
      <c r="A149" s="6" t="s">
        <v>3671</v>
      </c>
      <c r="B149" s="6" t="str">
        <f>IF(GETPIVOTDATA("Sum of Net Profit",Pivot_table!$A$151,"Consumer ID",$A149,"Years (DATE)",$B$66)=0,"",GETPIVOTDATA("Sum of Net Profit",Pivot_table!$A$151,"Consumer ID",$A149,"Years (DATE)",$B$66))</f>
        <v/>
      </c>
      <c r="C149" s="6" t="str">
        <f>IF(GETPIVOTDATA("Count of Order ID",Pivot_table!$A$151,"Consumer ID",$A149,"Years (DATE)",$B$66)=0,"",GETPIVOTDATA("Count of Order ID",Pivot_table!$A$151,"Consumer ID",$A149,"Years (DATE)",$B$66))</f>
        <v/>
      </c>
      <c r="D149" s="6">
        <f>IF(GETPIVOTDATA("Sum of Net Profit",Pivot_table!$A$151,"Consumer ID",$A149,"Years (DATE)",$D$66)=0,"",GETPIVOTDATA("Sum of Net Profit",Pivot_table!$A$151,"Consumer ID",$A149,"Years (DATE)",$D$66))</f>
        <v>984.06</v>
      </c>
      <c r="E149" s="6">
        <f>IF(GETPIVOTDATA("Count of Order ID",Pivot_table!$A$151,"Consumer ID",$A149,"Years (DATE)",$D$66)=0,"",GETPIVOTDATA("Count of Order ID",Pivot_table!$A$151,"Consumer ID",$A149,"Years (DATE)",$D$66))</f>
        <v>1</v>
      </c>
      <c r="F149" s="6">
        <f t="shared" si="4"/>
        <v>984.06</v>
      </c>
      <c r="G149" s="6">
        <f t="shared" si="5"/>
        <v>1</v>
      </c>
    </row>
    <row r="150" spans="1:7" x14ac:dyDescent="0.3">
      <c r="A150" s="6" t="s">
        <v>3579</v>
      </c>
      <c r="B150" s="6" t="str">
        <f>IF(GETPIVOTDATA("Sum of Net Profit",Pivot_table!$A$151,"Consumer ID",$A150,"Years (DATE)",$B$66)=0,"",GETPIVOTDATA("Sum of Net Profit",Pivot_table!$A$151,"Consumer ID",$A150,"Years (DATE)",$B$66))</f>
        <v/>
      </c>
      <c r="C150" s="6" t="str">
        <f>IF(GETPIVOTDATA("Count of Order ID",Pivot_table!$A$151,"Consumer ID",$A150,"Years (DATE)",$B$66)=0,"",GETPIVOTDATA("Count of Order ID",Pivot_table!$A$151,"Consumer ID",$A150,"Years (DATE)",$B$66))</f>
        <v/>
      </c>
      <c r="D150" s="6">
        <f>IF(GETPIVOTDATA("Sum of Net Profit",Pivot_table!$A$151,"Consumer ID",$A150,"Years (DATE)",$D$66)=0,"",GETPIVOTDATA("Sum of Net Profit",Pivot_table!$A$151,"Consumer ID",$A150,"Years (DATE)",$D$66))</f>
        <v>984.06</v>
      </c>
      <c r="E150" s="6">
        <f>IF(GETPIVOTDATA("Count of Order ID",Pivot_table!$A$151,"Consumer ID",$A150,"Years (DATE)",$D$66)=0,"",GETPIVOTDATA("Count of Order ID",Pivot_table!$A$151,"Consumer ID",$A150,"Years (DATE)",$D$66))</f>
        <v>1</v>
      </c>
      <c r="F150" s="6">
        <f t="shared" si="4"/>
        <v>984.06</v>
      </c>
      <c r="G150" s="6">
        <f t="shared" si="5"/>
        <v>1</v>
      </c>
    </row>
    <row r="151" spans="1:7" x14ac:dyDescent="0.3">
      <c r="A151" s="6" t="s">
        <v>3581</v>
      </c>
      <c r="B151" s="6" t="str">
        <f>IF(GETPIVOTDATA("Sum of Net Profit",Pivot_table!$A$151,"Consumer ID",$A151,"Years (DATE)",$B$66)=0,"",GETPIVOTDATA("Sum of Net Profit",Pivot_table!$A$151,"Consumer ID",$A151,"Years (DATE)",$B$66))</f>
        <v/>
      </c>
      <c r="C151" s="6" t="str">
        <f>IF(GETPIVOTDATA("Count of Order ID",Pivot_table!$A$151,"Consumer ID",$A151,"Years (DATE)",$B$66)=0,"",GETPIVOTDATA("Count of Order ID",Pivot_table!$A$151,"Consumer ID",$A151,"Years (DATE)",$B$66))</f>
        <v/>
      </c>
      <c r="D151" s="6">
        <f>IF(GETPIVOTDATA("Sum of Net Profit",Pivot_table!$A$151,"Consumer ID",$A151,"Years (DATE)",$D$66)=0,"",GETPIVOTDATA("Sum of Net Profit",Pivot_table!$A$151,"Consumer ID",$A151,"Years (DATE)",$D$66))</f>
        <v>984.06</v>
      </c>
      <c r="E151" s="6">
        <f>IF(GETPIVOTDATA("Count of Order ID",Pivot_table!$A$151,"Consumer ID",$A151,"Years (DATE)",$D$66)=0,"",GETPIVOTDATA("Count of Order ID",Pivot_table!$A$151,"Consumer ID",$A151,"Years (DATE)",$D$66))</f>
        <v>1</v>
      </c>
      <c r="F151" s="6">
        <f t="shared" si="4"/>
        <v>984.06</v>
      </c>
      <c r="G151" s="6">
        <f t="shared" si="5"/>
        <v>1</v>
      </c>
    </row>
    <row r="152" spans="1:7" x14ac:dyDescent="0.3">
      <c r="A152" s="6" t="s">
        <v>4075</v>
      </c>
      <c r="B152" s="6" t="str">
        <f>IF(GETPIVOTDATA("Sum of Net Profit",Pivot_table!$A$151,"Consumer ID",$A152,"Years (DATE)",$B$66)=0,"",GETPIVOTDATA("Sum of Net Profit",Pivot_table!$A$151,"Consumer ID",$A152,"Years (DATE)",$B$66))</f>
        <v/>
      </c>
      <c r="C152" s="6" t="str">
        <f>IF(GETPIVOTDATA("Count of Order ID",Pivot_table!$A$151,"Consumer ID",$A152,"Years (DATE)",$B$66)=0,"",GETPIVOTDATA("Count of Order ID",Pivot_table!$A$151,"Consumer ID",$A152,"Years (DATE)",$B$66))</f>
        <v/>
      </c>
      <c r="D152" s="6">
        <f>IF(GETPIVOTDATA("Sum of Net Profit",Pivot_table!$A$151,"Consumer ID",$A152,"Years (DATE)",$D$66)=0,"",GETPIVOTDATA("Sum of Net Profit",Pivot_table!$A$151,"Consumer ID",$A152,"Years (DATE)",$D$66))</f>
        <v>984.06</v>
      </c>
      <c r="E152" s="6">
        <f>IF(GETPIVOTDATA("Count of Order ID",Pivot_table!$A$151,"Consumer ID",$A152,"Years (DATE)",$D$66)=0,"",GETPIVOTDATA("Count of Order ID",Pivot_table!$A$151,"Consumer ID",$A152,"Years (DATE)",$D$66))</f>
        <v>1</v>
      </c>
      <c r="F152" s="6">
        <f t="shared" si="4"/>
        <v>984.06</v>
      </c>
      <c r="G152" s="6">
        <f t="shared" si="5"/>
        <v>1</v>
      </c>
    </row>
    <row r="153" spans="1:7" x14ac:dyDescent="0.3">
      <c r="A153" s="6" t="s">
        <v>3907</v>
      </c>
      <c r="B153" s="6" t="str">
        <f>IF(GETPIVOTDATA("Sum of Net Profit",Pivot_table!$A$151,"Consumer ID",$A153,"Years (DATE)",$B$66)=0,"",GETPIVOTDATA("Sum of Net Profit",Pivot_table!$A$151,"Consumer ID",$A153,"Years (DATE)",$B$66))</f>
        <v/>
      </c>
      <c r="C153" s="6" t="str">
        <f>IF(GETPIVOTDATA("Count of Order ID",Pivot_table!$A$151,"Consumer ID",$A153,"Years (DATE)",$B$66)=0,"",GETPIVOTDATA("Count of Order ID",Pivot_table!$A$151,"Consumer ID",$A153,"Years (DATE)",$B$66))</f>
        <v/>
      </c>
      <c r="D153" s="6">
        <f>IF(GETPIVOTDATA("Sum of Net Profit",Pivot_table!$A$151,"Consumer ID",$A153,"Years (DATE)",$D$66)=0,"",GETPIVOTDATA("Sum of Net Profit",Pivot_table!$A$151,"Consumer ID",$A153,"Years (DATE)",$D$66))</f>
        <v>984.06</v>
      </c>
      <c r="E153" s="6">
        <f>IF(GETPIVOTDATA("Count of Order ID",Pivot_table!$A$151,"Consumer ID",$A153,"Years (DATE)",$D$66)=0,"",GETPIVOTDATA("Count of Order ID",Pivot_table!$A$151,"Consumer ID",$A153,"Years (DATE)",$D$66))</f>
        <v>1</v>
      </c>
      <c r="F153" s="6">
        <f t="shared" si="4"/>
        <v>984.06</v>
      </c>
      <c r="G153" s="6">
        <f t="shared" si="5"/>
        <v>1</v>
      </c>
    </row>
    <row r="154" spans="1:7" x14ac:dyDescent="0.3">
      <c r="A154" s="6" t="s">
        <v>3903</v>
      </c>
      <c r="B154" s="6" t="str">
        <f>IF(GETPIVOTDATA("Sum of Net Profit",Pivot_table!$A$151,"Consumer ID",$A154,"Years (DATE)",$B$66)=0,"",GETPIVOTDATA("Sum of Net Profit",Pivot_table!$A$151,"Consumer ID",$A154,"Years (DATE)",$B$66))</f>
        <v/>
      </c>
      <c r="C154" s="6" t="str">
        <f>IF(GETPIVOTDATA("Count of Order ID",Pivot_table!$A$151,"Consumer ID",$A154,"Years (DATE)",$B$66)=0,"",GETPIVOTDATA("Count of Order ID",Pivot_table!$A$151,"Consumer ID",$A154,"Years (DATE)",$B$66))</f>
        <v/>
      </c>
      <c r="D154" s="6">
        <f>IF(GETPIVOTDATA("Sum of Net Profit",Pivot_table!$A$151,"Consumer ID",$A154,"Years (DATE)",$D$66)=0,"",GETPIVOTDATA("Sum of Net Profit",Pivot_table!$A$151,"Consumer ID",$A154,"Years (DATE)",$D$66))</f>
        <v>984.06</v>
      </c>
      <c r="E154" s="6">
        <f>IF(GETPIVOTDATA("Count of Order ID",Pivot_table!$A$151,"Consumer ID",$A154,"Years (DATE)",$D$66)=0,"",GETPIVOTDATA("Count of Order ID",Pivot_table!$A$151,"Consumer ID",$A154,"Years (DATE)",$D$66))</f>
        <v>1</v>
      </c>
      <c r="F154" s="6">
        <f t="shared" si="4"/>
        <v>984.06</v>
      </c>
      <c r="G154" s="6">
        <f t="shared" si="5"/>
        <v>1</v>
      </c>
    </row>
    <row r="155" spans="1:7" x14ac:dyDescent="0.3">
      <c r="A155" s="6" t="s">
        <v>3967</v>
      </c>
      <c r="B155" s="6" t="str">
        <f>IF(GETPIVOTDATA("Sum of Net Profit",Pivot_table!$A$151,"Consumer ID",$A155,"Years (DATE)",$B$66)=0,"",GETPIVOTDATA("Sum of Net Profit",Pivot_table!$A$151,"Consumer ID",$A155,"Years (DATE)",$B$66))</f>
        <v/>
      </c>
      <c r="C155" s="6" t="str">
        <f>IF(GETPIVOTDATA("Count of Order ID",Pivot_table!$A$151,"Consumer ID",$A155,"Years (DATE)",$B$66)=0,"",GETPIVOTDATA("Count of Order ID",Pivot_table!$A$151,"Consumer ID",$A155,"Years (DATE)",$B$66))</f>
        <v/>
      </c>
      <c r="D155" s="6">
        <f>IF(GETPIVOTDATA("Sum of Net Profit",Pivot_table!$A$151,"Consumer ID",$A155,"Years (DATE)",$D$66)=0,"",GETPIVOTDATA("Sum of Net Profit",Pivot_table!$A$151,"Consumer ID",$A155,"Years (DATE)",$D$66))</f>
        <v>984.06</v>
      </c>
      <c r="E155" s="6">
        <f>IF(GETPIVOTDATA("Count of Order ID",Pivot_table!$A$151,"Consumer ID",$A155,"Years (DATE)",$D$66)=0,"",GETPIVOTDATA("Count of Order ID",Pivot_table!$A$151,"Consumer ID",$A155,"Years (DATE)",$D$66))</f>
        <v>1</v>
      </c>
      <c r="F155" s="6">
        <f t="shared" si="4"/>
        <v>984.06</v>
      </c>
      <c r="G155" s="6">
        <f t="shared" si="5"/>
        <v>1</v>
      </c>
    </row>
    <row r="156" spans="1:7" x14ac:dyDescent="0.3">
      <c r="A156" s="6" t="s">
        <v>3885</v>
      </c>
      <c r="B156" s="6" t="str">
        <f>IF(GETPIVOTDATA("Sum of Net Profit",Pivot_table!$A$151,"Consumer ID",$A156,"Years (DATE)",$B$66)=0,"",GETPIVOTDATA("Sum of Net Profit",Pivot_table!$A$151,"Consumer ID",$A156,"Years (DATE)",$B$66))</f>
        <v/>
      </c>
      <c r="C156" s="6" t="str">
        <f>IF(GETPIVOTDATA("Count of Order ID",Pivot_table!$A$151,"Consumer ID",$A156,"Years (DATE)",$B$66)=0,"",GETPIVOTDATA("Count of Order ID",Pivot_table!$A$151,"Consumer ID",$A156,"Years (DATE)",$B$66))</f>
        <v/>
      </c>
      <c r="D156" s="6">
        <f>IF(GETPIVOTDATA("Sum of Net Profit",Pivot_table!$A$151,"Consumer ID",$A156,"Years (DATE)",$D$66)=0,"",GETPIVOTDATA("Sum of Net Profit",Pivot_table!$A$151,"Consumer ID",$A156,"Years (DATE)",$D$66))</f>
        <v>984.06</v>
      </c>
      <c r="E156" s="6">
        <f>IF(GETPIVOTDATA("Count of Order ID",Pivot_table!$A$151,"Consumer ID",$A156,"Years (DATE)",$D$66)=0,"",GETPIVOTDATA("Count of Order ID",Pivot_table!$A$151,"Consumer ID",$A156,"Years (DATE)",$D$66))</f>
        <v>1</v>
      </c>
      <c r="F156" s="6">
        <f t="shared" si="4"/>
        <v>984.06</v>
      </c>
      <c r="G156" s="6">
        <f t="shared" si="5"/>
        <v>1</v>
      </c>
    </row>
    <row r="157" spans="1:7" x14ac:dyDescent="0.3">
      <c r="A157" s="6" t="s">
        <v>3887</v>
      </c>
      <c r="B157" s="6" t="str">
        <f>IF(GETPIVOTDATA("Sum of Net Profit",Pivot_table!$A$151,"Consumer ID",$A157,"Years (DATE)",$B$66)=0,"",GETPIVOTDATA("Sum of Net Profit",Pivot_table!$A$151,"Consumer ID",$A157,"Years (DATE)",$B$66))</f>
        <v/>
      </c>
      <c r="C157" s="6" t="str">
        <f>IF(GETPIVOTDATA("Count of Order ID",Pivot_table!$A$151,"Consumer ID",$A157,"Years (DATE)",$B$66)=0,"",GETPIVOTDATA("Count of Order ID",Pivot_table!$A$151,"Consumer ID",$A157,"Years (DATE)",$B$66))</f>
        <v/>
      </c>
      <c r="D157" s="6">
        <f>IF(GETPIVOTDATA("Sum of Net Profit",Pivot_table!$A$151,"Consumer ID",$A157,"Years (DATE)",$D$66)=0,"",GETPIVOTDATA("Sum of Net Profit",Pivot_table!$A$151,"Consumer ID",$A157,"Years (DATE)",$D$66))</f>
        <v>984.06</v>
      </c>
      <c r="E157" s="6">
        <f>IF(GETPIVOTDATA("Count of Order ID",Pivot_table!$A$151,"Consumer ID",$A157,"Years (DATE)",$D$66)=0,"",GETPIVOTDATA("Count of Order ID",Pivot_table!$A$151,"Consumer ID",$A157,"Years (DATE)",$D$66))</f>
        <v>1</v>
      </c>
      <c r="F157" s="6">
        <f t="shared" si="4"/>
        <v>984.06</v>
      </c>
      <c r="G157" s="6">
        <f t="shared" si="5"/>
        <v>1</v>
      </c>
    </row>
    <row r="158" spans="1:7" x14ac:dyDescent="0.3">
      <c r="A158" s="6" t="s">
        <v>1336</v>
      </c>
      <c r="B158" s="6">
        <f>IF(GETPIVOTDATA("Sum of Net Profit",Pivot_table!$A$151,"Consumer ID",$A158,"Years (DATE)",$B$66)=0,"",GETPIVOTDATA("Sum of Net Profit",Pivot_table!$A$151,"Consumer ID",$A158,"Years (DATE)",$B$66))</f>
        <v>984.06</v>
      </c>
      <c r="C158" s="6">
        <f>IF(GETPIVOTDATA("Count of Order ID",Pivot_table!$A$151,"Consumer ID",$A158,"Years (DATE)",$B$66)=0,"",GETPIVOTDATA("Count of Order ID",Pivot_table!$A$151,"Consumer ID",$A158,"Years (DATE)",$B$66))</f>
        <v>1</v>
      </c>
      <c r="D158" s="6" t="str">
        <f>IF(GETPIVOTDATA("Sum of Net Profit",Pivot_table!$A$151,"Consumer ID",$A158,"Years (DATE)",$D$66)=0,"",GETPIVOTDATA("Sum of Net Profit",Pivot_table!$A$151,"Consumer ID",$A158,"Years (DATE)",$D$66))</f>
        <v/>
      </c>
      <c r="E158" s="6" t="str">
        <f>IF(GETPIVOTDATA("Count of Order ID",Pivot_table!$A$151,"Consumer ID",$A158,"Years (DATE)",$D$66)=0,"",GETPIVOTDATA("Count of Order ID",Pivot_table!$A$151,"Consumer ID",$A158,"Years (DATE)",$D$66))</f>
        <v/>
      </c>
      <c r="F158" s="6">
        <f t="shared" si="4"/>
        <v>984.06</v>
      </c>
      <c r="G158" s="6">
        <f t="shared" si="5"/>
        <v>1</v>
      </c>
    </row>
    <row r="159" spans="1:7" x14ac:dyDescent="0.3">
      <c r="A159" s="6" t="s">
        <v>3515</v>
      </c>
      <c r="B159" s="6" t="str">
        <f>IF(GETPIVOTDATA("Sum of Net Profit",Pivot_table!$A$151,"Consumer ID",$A159,"Years (DATE)",$B$66)=0,"",GETPIVOTDATA("Sum of Net Profit",Pivot_table!$A$151,"Consumer ID",$A159,"Years (DATE)",$B$66))</f>
        <v/>
      </c>
      <c r="C159" s="6" t="str">
        <f>IF(GETPIVOTDATA("Count of Order ID",Pivot_table!$A$151,"Consumer ID",$A159,"Years (DATE)",$B$66)=0,"",GETPIVOTDATA("Count of Order ID",Pivot_table!$A$151,"Consumer ID",$A159,"Years (DATE)",$B$66))</f>
        <v/>
      </c>
      <c r="D159" s="6">
        <f>IF(GETPIVOTDATA("Sum of Net Profit",Pivot_table!$A$151,"Consumer ID",$A159,"Years (DATE)",$D$66)=0,"",GETPIVOTDATA("Sum of Net Profit",Pivot_table!$A$151,"Consumer ID",$A159,"Years (DATE)",$D$66))</f>
        <v>984.06</v>
      </c>
      <c r="E159" s="6">
        <f>IF(GETPIVOTDATA("Count of Order ID",Pivot_table!$A$151,"Consumer ID",$A159,"Years (DATE)",$D$66)=0,"",GETPIVOTDATA("Count of Order ID",Pivot_table!$A$151,"Consumer ID",$A159,"Years (DATE)",$D$66))</f>
        <v>1</v>
      </c>
      <c r="F159" s="6">
        <f t="shared" si="4"/>
        <v>984.06</v>
      </c>
      <c r="G159" s="6">
        <f t="shared" si="5"/>
        <v>1</v>
      </c>
    </row>
    <row r="160" spans="1:7" x14ac:dyDescent="0.3">
      <c r="A160" s="6" t="s">
        <v>5413</v>
      </c>
      <c r="B160" s="6" t="str">
        <f>IF(GETPIVOTDATA("Sum of Net Profit",Pivot_table!$A$151,"Consumer ID",$A160,"Years (DATE)",$B$66)=0,"",GETPIVOTDATA("Sum of Net Profit",Pivot_table!$A$151,"Consumer ID",$A160,"Years (DATE)",$B$66))</f>
        <v/>
      </c>
      <c r="C160" s="6" t="str">
        <f>IF(GETPIVOTDATA("Count of Order ID",Pivot_table!$A$151,"Consumer ID",$A160,"Years (DATE)",$B$66)=0,"",GETPIVOTDATA("Count of Order ID",Pivot_table!$A$151,"Consumer ID",$A160,"Years (DATE)",$B$66))</f>
        <v/>
      </c>
      <c r="D160" s="6">
        <f>IF(GETPIVOTDATA("Sum of Net Profit",Pivot_table!$A$151,"Consumer ID",$A160,"Years (DATE)",$D$66)=0,"",GETPIVOTDATA("Sum of Net Profit",Pivot_table!$A$151,"Consumer ID",$A160,"Years (DATE)",$D$66))</f>
        <v>984.06</v>
      </c>
      <c r="E160" s="6">
        <f>IF(GETPIVOTDATA("Count of Order ID",Pivot_table!$A$151,"Consumer ID",$A160,"Years (DATE)",$D$66)=0,"",GETPIVOTDATA("Count of Order ID",Pivot_table!$A$151,"Consumer ID",$A160,"Years (DATE)",$D$66))</f>
        <v>1</v>
      </c>
      <c r="F160" s="6">
        <f t="shared" si="4"/>
        <v>984.06</v>
      </c>
      <c r="G160" s="6">
        <f t="shared" si="5"/>
        <v>1</v>
      </c>
    </row>
    <row r="161" spans="1:7" x14ac:dyDescent="0.3">
      <c r="A161" s="6" t="s">
        <v>5462</v>
      </c>
      <c r="B161" s="6" t="str">
        <f>IF(GETPIVOTDATA("Sum of Net Profit",Pivot_table!$A$151,"Consumer ID",$A161,"Years (DATE)",$B$66)=0,"",GETPIVOTDATA("Sum of Net Profit",Pivot_table!$A$151,"Consumer ID",$A161,"Years (DATE)",$B$66))</f>
        <v/>
      </c>
      <c r="C161" s="6" t="str">
        <f>IF(GETPIVOTDATA("Count of Order ID",Pivot_table!$A$151,"Consumer ID",$A161,"Years (DATE)",$B$66)=0,"",GETPIVOTDATA("Count of Order ID",Pivot_table!$A$151,"Consumer ID",$A161,"Years (DATE)",$B$66))</f>
        <v/>
      </c>
      <c r="D161" s="6">
        <f>IF(GETPIVOTDATA("Sum of Net Profit",Pivot_table!$A$151,"Consumer ID",$A161,"Years (DATE)",$D$66)=0,"",GETPIVOTDATA("Sum of Net Profit",Pivot_table!$A$151,"Consumer ID",$A161,"Years (DATE)",$D$66))</f>
        <v>984.06</v>
      </c>
      <c r="E161" s="6">
        <f>IF(GETPIVOTDATA("Count of Order ID",Pivot_table!$A$151,"Consumer ID",$A161,"Years (DATE)",$D$66)=0,"",GETPIVOTDATA("Count of Order ID",Pivot_table!$A$151,"Consumer ID",$A161,"Years (DATE)",$D$66))</f>
        <v>1</v>
      </c>
      <c r="F161" s="6">
        <f t="shared" si="4"/>
        <v>984.06</v>
      </c>
      <c r="G161" s="6">
        <f t="shared" si="5"/>
        <v>1</v>
      </c>
    </row>
    <row r="162" spans="1:7" x14ac:dyDescent="0.3">
      <c r="A162" s="6" t="s">
        <v>5460</v>
      </c>
      <c r="B162" s="6" t="str">
        <f>IF(GETPIVOTDATA("Sum of Net Profit",Pivot_table!$A$151,"Consumer ID",$A162,"Years (DATE)",$B$66)=0,"",GETPIVOTDATA("Sum of Net Profit",Pivot_table!$A$151,"Consumer ID",$A162,"Years (DATE)",$B$66))</f>
        <v/>
      </c>
      <c r="C162" s="6" t="str">
        <f>IF(GETPIVOTDATA("Count of Order ID",Pivot_table!$A$151,"Consumer ID",$A162,"Years (DATE)",$B$66)=0,"",GETPIVOTDATA("Count of Order ID",Pivot_table!$A$151,"Consumer ID",$A162,"Years (DATE)",$B$66))</f>
        <v/>
      </c>
      <c r="D162" s="6">
        <f>IF(GETPIVOTDATA("Sum of Net Profit",Pivot_table!$A$151,"Consumer ID",$A162,"Years (DATE)",$D$66)=0,"",GETPIVOTDATA("Sum of Net Profit",Pivot_table!$A$151,"Consumer ID",$A162,"Years (DATE)",$D$66))</f>
        <v>984.06</v>
      </c>
      <c r="E162" s="6">
        <f>IF(GETPIVOTDATA("Count of Order ID",Pivot_table!$A$151,"Consumer ID",$A162,"Years (DATE)",$D$66)=0,"",GETPIVOTDATA("Count of Order ID",Pivot_table!$A$151,"Consumer ID",$A162,"Years (DATE)",$D$66))</f>
        <v>1</v>
      </c>
      <c r="F162" s="6">
        <f t="shared" si="4"/>
        <v>984.06</v>
      </c>
      <c r="G162" s="6">
        <f t="shared" si="5"/>
        <v>1</v>
      </c>
    </row>
    <row r="163" spans="1:7" x14ac:dyDescent="0.3">
      <c r="A163" s="6" t="s">
        <v>1776</v>
      </c>
      <c r="B163" s="6">
        <f>IF(GETPIVOTDATA("Sum of Net Profit",Pivot_table!$A$151,"Consumer ID",$A163,"Years (DATE)",$B$66)=0,"",GETPIVOTDATA("Sum of Net Profit",Pivot_table!$A$151,"Consumer ID",$A163,"Years (DATE)",$B$66))</f>
        <v>984.06</v>
      </c>
      <c r="C163" s="6">
        <f>IF(GETPIVOTDATA("Count of Order ID",Pivot_table!$A$151,"Consumer ID",$A163,"Years (DATE)",$B$66)=0,"",GETPIVOTDATA("Count of Order ID",Pivot_table!$A$151,"Consumer ID",$A163,"Years (DATE)",$B$66))</f>
        <v>1</v>
      </c>
      <c r="D163" s="6" t="str">
        <f>IF(GETPIVOTDATA("Sum of Net Profit",Pivot_table!$A$151,"Consumer ID",$A163,"Years (DATE)",$D$66)=0,"",GETPIVOTDATA("Sum of Net Profit",Pivot_table!$A$151,"Consumer ID",$A163,"Years (DATE)",$D$66))</f>
        <v/>
      </c>
      <c r="E163" s="6" t="str">
        <f>IF(GETPIVOTDATA("Count of Order ID",Pivot_table!$A$151,"Consumer ID",$A163,"Years (DATE)",$D$66)=0,"",GETPIVOTDATA("Count of Order ID",Pivot_table!$A$151,"Consumer ID",$A163,"Years (DATE)",$D$66))</f>
        <v/>
      </c>
      <c r="F163" s="6">
        <f t="shared" si="4"/>
        <v>984.06</v>
      </c>
      <c r="G163" s="6">
        <f t="shared" si="5"/>
        <v>1</v>
      </c>
    </row>
    <row r="164" spans="1:7" x14ac:dyDescent="0.3">
      <c r="A164" s="6" t="s">
        <v>1798</v>
      </c>
      <c r="B164" s="6">
        <f>IF(GETPIVOTDATA("Sum of Net Profit",Pivot_table!$A$151,"Consumer ID",$A164,"Years (DATE)",$B$66)=0,"",GETPIVOTDATA("Sum of Net Profit",Pivot_table!$A$151,"Consumer ID",$A164,"Years (DATE)",$B$66))</f>
        <v>984.06</v>
      </c>
      <c r="C164" s="6">
        <f>IF(GETPIVOTDATA("Count of Order ID",Pivot_table!$A$151,"Consumer ID",$A164,"Years (DATE)",$B$66)=0,"",GETPIVOTDATA("Count of Order ID",Pivot_table!$A$151,"Consumer ID",$A164,"Years (DATE)",$B$66))</f>
        <v>1</v>
      </c>
      <c r="D164" s="6" t="str">
        <f>IF(GETPIVOTDATA("Sum of Net Profit",Pivot_table!$A$151,"Consumer ID",$A164,"Years (DATE)",$D$66)=0,"",GETPIVOTDATA("Sum of Net Profit",Pivot_table!$A$151,"Consumer ID",$A164,"Years (DATE)",$D$66))</f>
        <v/>
      </c>
      <c r="E164" s="6" t="str">
        <f>IF(GETPIVOTDATA("Count of Order ID",Pivot_table!$A$151,"Consumer ID",$A164,"Years (DATE)",$D$66)=0,"",GETPIVOTDATA("Count of Order ID",Pivot_table!$A$151,"Consumer ID",$A164,"Years (DATE)",$D$66))</f>
        <v/>
      </c>
      <c r="F164" s="6">
        <f t="shared" si="4"/>
        <v>984.06</v>
      </c>
      <c r="G164" s="6">
        <f t="shared" si="5"/>
        <v>1</v>
      </c>
    </row>
    <row r="165" spans="1:7" x14ac:dyDescent="0.3">
      <c r="A165" s="6" t="s">
        <v>5876</v>
      </c>
      <c r="B165" s="6" t="str">
        <f>IF(GETPIVOTDATA("Sum of Net Profit",Pivot_table!$A$151,"Consumer ID",$A165,"Years (DATE)",$B$66)=0,"",GETPIVOTDATA("Sum of Net Profit",Pivot_table!$A$151,"Consumer ID",$A165,"Years (DATE)",$B$66))</f>
        <v/>
      </c>
      <c r="C165" s="6" t="str">
        <f>IF(GETPIVOTDATA("Count of Order ID",Pivot_table!$A$151,"Consumer ID",$A165,"Years (DATE)",$B$66)=0,"",GETPIVOTDATA("Count of Order ID",Pivot_table!$A$151,"Consumer ID",$A165,"Years (DATE)",$B$66))</f>
        <v/>
      </c>
      <c r="D165" s="6">
        <f>IF(GETPIVOTDATA("Sum of Net Profit",Pivot_table!$A$151,"Consumer ID",$A165,"Years (DATE)",$D$66)=0,"",GETPIVOTDATA("Sum of Net Profit",Pivot_table!$A$151,"Consumer ID",$A165,"Years (DATE)",$D$66))</f>
        <v>973.56</v>
      </c>
      <c r="E165" s="6">
        <f>IF(GETPIVOTDATA("Count of Order ID",Pivot_table!$A$151,"Consumer ID",$A165,"Years (DATE)",$D$66)=0,"",GETPIVOTDATA("Count of Order ID",Pivot_table!$A$151,"Consumer ID",$A165,"Years (DATE)",$D$66))</f>
        <v>4</v>
      </c>
      <c r="F165" s="6">
        <f t="shared" si="4"/>
        <v>973.56</v>
      </c>
      <c r="G165" s="6">
        <f t="shared" si="5"/>
        <v>4</v>
      </c>
    </row>
    <row r="166" spans="1:7" x14ac:dyDescent="0.3">
      <c r="A166" s="6" t="s">
        <v>693</v>
      </c>
      <c r="B166" s="6">
        <f>IF(GETPIVOTDATA("Sum of Net Profit",Pivot_table!$A$151,"Consumer ID",$A166,"Years (DATE)",$B$66)=0,"",GETPIVOTDATA("Sum of Net Profit",Pivot_table!$A$151,"Consumer ID",$A166,"Years (DATE)",$B$66))</f>
        <v>130.19999999999999</v>
      </c>
      <c r="C166" s="6">
        <f>IF(GETPIVOTDATA("Count of Order ID",Pivot_table!$A$151,"Consumer ID",$A166,"Years (DATE)",$B$66)=0,"",GETPIVOTDATA("Count of Order ID",Pivot_table!$A$151,"Consumer ID",$A166,"Years (DATE)",$B$66))</f>
        <v>1</v>
      </c>
      <c r="D166" s="6">
        <f>IF(GETPIVOTDATA("Sum of Net Profit",Pivot_table!$A$151,"Consumer ID",$A166,"Years (DATE)",$D$66)=0,"",GETPIVOTDATA("Sum of Net Profit",Pivot_table!$A$151,"Consumer ID",$A166,"Years (DATE)",$D$66))</f>
        <v>831.15000000000009</v>
      </c>
      <c r="E166" s="6">
        <f>IF(GETPIVOTDATA("Count of Order ID",Pivot_table!$A$151,"Consumer ID",$A166,"Years (DATE)",$D$66)=0,"",GETPIVOTDATA("Count of Order ID",Pivot_table!$A$151,"Consumer ID",$A166,"Years (DATE)",$D$66))</f>
        <v>5</v>
      </c>
      <c r="F166" s="6">
        <f t="shared" si="4"/>
        <v>961.35000000000014</v>
      </c>
      <c r="G166" s="6">
        <f t="shared" si="5"/>
        <v>6</v>
      </c>
    </row>
    <row r="167" spans="1:7" x14ac:dyDescent="0.3">
      <c r="A167" s="6" t="s">
        <v>56</v>
      </c>
      <c r="B167" s="6" t="str">
        <f>IF(GETPIVOTDATA("Sum of Net Profit",Pivot_table!$A$151,"Consumer ID",$A167,"Years (DATE)",$B$66)=0,"",GETPIVOTDATA("Sum of Net Profit",Pivot_table!$A$151,"Consumer ID",$A167,"Years (DATE)",$B$66))</f>
        <v/>
      </c>
      <c r="C167" s="6" t="str">
        <f>IF(GETPIVOTDATA("Count of Order ID",Pivot_table!$A$151,"Consumer ID",$A167,"Years (DATE)",$B$66)=0,"",GETPIVOTDATA("Count of Order ID",Pivot_table!$A$151,"Consumer ID",$A167,"Years (DATE)",$B$66))</f>
        <v/>
      </c>
      <c r="D167" s="6">
        <f>IF(GETPIVOTDATA("Sum of Net Profit",Pivot_table!$A$151,"Consumer ID",$A167,"Years (DATE)",$D$66)=0,"",GETPIVOTDATA("Sum of Net Profit",Pivot_table!$A$151,"Consumer ID",$A167,"Years (DATE)",$D$66))</f>
        <v>958.81</v>
      </c>
      <c r="E167" s="6">
        <f>IF(GETPIVOTDATA("Count of Order ID",Pivot_table!$A$151,"Consumer ID",$A167,"Years (DATE)",$D$66)=0,"",GETPIVOTDATA("Count of Order ID",Pivot_table!$A$151,"Consumer ID",$A167,"Years (DATE)",$D$66))</f>
        <v>4</v>
      </c>
      <c r="F167" s="6">
        <f t="shared" si="4"/>
        <v>958.81</v>
      </c>
      <c r="G167" s="6">
        <f t="shared" si="5"/>
        <v>4</v>
      </c>
    </row>
    <row r="168" spans="1:7" x14ac:dyDescent="0.3">
      <c r="A168" s="6" t="s">
        <v>704</v>
      </c>
      <c r="B168" s="6">
        <f>IF(GETPIVOTDATA("Sum of Net Profit",Pivot_table!$A$151,"Consumer ID",$A168,"Years (DATE)",$B$66)=0,"",GETPIVOTDATA("Sum of Net Profit",Pivot_table!$A$151,"Consumer ID",$A168,"Years (DATE)",$B$66))</f>
        <v>215.6</v>
      </c>
      <c r="C168" s="6">
        <f>IF(GETPIVOTDATA("Count of Order ID",Pivot_table!$A$151,"Consumer ID",$A168,"Years (DATE)",$B$66)=0,"",GETPIVOTDATA("Count of Order ID",Pivot_table!$A$151,"Consumer ID",$A168,"Years (DATE)",$B$66))</f>
        <v>1</v>
      </c>
      <c r="D168" s="6">
        <f>IF(GETPIVOTDATA("Sum of Net Profit",Pivot_table!$A$151,"Consumer ID",$A168,"Years (DATE)",$D$66)=0,"",GETPIVOTDATA("Sum of Net Profit",Pivot_table!$A$151,"Consumer ID",$A168,"Years (DATE)",$D$66))</f>
        <v>733.69</v>
      </c>
      <c r="E168" s="6">
        <f>IF(GETPIVOTDATA("Count of Order ID",Pivot_table!$A$151,"Consumer ID",$A168,"Years (DATE)",$D$66)=0,"",GETPIVOTDATA("Count of Order ID",Pivot_table!$A$151,"Consumer ID",$A168,"Years (DATE)",$D$66))</f>
        <v>3</v>
      </c>
      <c r="F168" s="6">
        <f t="shared" si="4"/>
        <v>949.29000000000008</v>
      </c>
      <c r="G168" s="6">
        <f t="shared" si="5"/>
        <v>4</v>
      </c>
    </row>
    <row r="169" spans="1:7" x14ac:dyDescent="0.3">
      <c r="A169" s="6" t="s">
        <v>6432</v>
      </c>
      <c r="B169" s="6">
        <f>IF(GETPIVOTDATA("Sum of Net Profit",Pivot_table!$A$151,"Consumer ID",$A169,"Years (DATE)",$B$66)=0,"",GETPIVOTDATA("Sum of Net Profit",Pivot_table!$A$151,"Consumer ID",$A169,"Years (DATE)",$B$66))</f>
        <v>149.76000000000002</v>
      </c>
      <c r="C169" s="6">
        <f>IF(GETPIVOTDATA("Count of Order ID",Pivot_table!$A$151,"Consumer ID",$A169,"Years (DATE)",$B$66)=0,"",GETPIVOTDATA("Count of Order ID",Pivot_table!$A$151,"Consumer ID",$A169,"Years (DATE)",$B$66))</f>
        <v>1</v>
      </c>
      <c r="D169" s="6">
        <f>IF(GETPIVOTDATA("Sum of Net Profit",Pivot_table!$A$151,"Consumer ID",$A169,"Years (DATE)",$D$66)=0,"",GETPIVOTDATA("Sum of Net Profit",Pivot_table!$A$151,"Consumer ID",$A169,"Years (DATE)",$D$66))</f>
        <v>789.04</v>
      </c>
      <c r="E169" s="6">
        <f>IF(GETPIVOTDATA("Count of Order ID",Pivot_table!$A$151,"Consumer ID",$A169,"Years (DATE)",$D$66)=0,"",GETPIVOTDATA("Count of Order ID",Pivot_table!$A$151,"Consumer ID",$A169,"Years (DATE)",$D$66))</f>
        <v>3</v>
      </c>
      <c r="F169" s="6">
        <f t="shared" si="4"/>
        <v>938.8</v>
      </c>
      <c r="G169" s="6">
        <f t="shared" si="5"/>
        <v>4</v>
      </c>
    </row>
    <row r="170" spans="1:7" x14ac:dyDescent="0.3">
      <c r="A170" s="6" t="s">
        <v>4857</v>
      </c>
      <c r="B170" s="6" t="str">
        <f>IF(GETPIVOTDATA("Sum of Net Profit",Pivot_table!$A$151,"Consumer ID",$A170,"Years (DATE)",$B$66)=0,"",GETPIVOTDATA("Sum of Net Profit",Pivot_table!$A$151,"Consumer ID",$A170,"Years (DATE)",$B$66))</f>
        <v/>
      </c>
      <c r="C170" s="6" t="str">
        <f>IF(GETPIVOTDATA("Count of Order ID",Pivot_table!$A$151,"Consumer ID",$A170,"Years (DATE)",$B$66)=0,"",GETPIVOTDATA("Count of Order ID",Pivot_table!$A$151,"Consumer ID",$A170,"Years (DATE)",$B$66))</f>
        <v/>
      </c>
      <c r="D170" s="6">
        <f>IF(GETPIVOTDATA("Sum of Net Profit",Pivot_table!$A$151,"Consumer ID",$A170,"Years (DATE)",$D$66)=0,"",GETPIVOTDATA("Sum of Net Profit",Pivot_table!$A$151,"Consumer ID",$A170,"Years (DATE)",$D$66))</f>
        <v>936.71000000000015</v>
      </c>
      <c r="E170" s="6">
        <f>IF(GETPIVOTDATA("Count of Order ID",Pivot_table!$A$151,"Consumer ID",$A170,"Years (DATE)",$D$66)=0,"",GETPIVOTDATA("Count of Order ID",Pivot_table!$A$151,"Consumer ID",$A170,"Years (DATE)",$D$66))</f>
        <v>5</v>
      </c>
      <c r="F170" s="6">
        <f t="shared" si="4"/>
        <v>936.71000000000015</v>
      </c>
      <c r="G170" s="6">
        <f t="shared" si="5"/>
        <v>5</v>
      </c>
    </row>
    <row r="171" spans="1:7" x14ac:dyDescent="0.3">
      <c r="A171" s="6" t="s">
        <v>429</v>
      </c>
      <c r="B171" s="6" t="str">
        <f>IF(GETPIVOTDATA("Sum of Net Profit",Pivot_table!$A$151,"Consumer ID",$A171,"Years (DATE)",$B$66)=0,"",GETPIVOTDATA("Sum of Net Profit",Pivot_table!$A$151,"Consumer ID",$A171,"Years (DATE)",$B$66))</f>
        <v/>
      </c>
      <c r="C171" s="6" t="str">
        <f>IF(GETPIVOTDATA("Count of Order ID",Pivot_table!$A$151,"Consumer ID",$A171,"Years (DATE)",$B$66)=0,"",GETPIVOTDATA("Count of Order ID",Pivot_table!$A$151,"Consumer ID",$A171,"Years (DATE)",$B$66))</f>
        <v/>
      </c>
      <c r="D171" s="6">
        <f>IF(GETPIVOTDATA("Sum of Net Profit",Pivot_table!$A$151,"Consumer ID",$A171,"Years (DATE)",$D$66)=0,"",GETPIVOTDATA("Sum of Net Profit",Pivot_table!$A$151,"Consumer ID",$A171,"Years (DATE)",$D$66))</f>
        <v>915.04</v>
      </c>
      <c r="E171" s="6">
        <f>IF(GETPIVOTDATA("Count of Order ID",Pivot_table!$A$151,"Consumer ID",$A171,"Years (DATE)",$D$66)=0,"",GETPIVOTDATA("Count of Order ID",Pivot_table!$A$151,"Consumer ID",$A171,"Years (DATE)",$D$66))</f>
        <v>2</v>
      </c>
      <c r="F171" s="6">
        <f t="shared" si="4"/>
        <v>915.04</v>
      </c>
      <c r="G171" s="6">
        <f t="shared" si="5"/>
        <v>2</v>
      </c>
    </row>
    <row r="172" spans="1:7" x14ac:dyDescent="0.3">
      <c r="A172" s="6" t="s">
        <v>5365</v>
      </c>
      <c r="B172" s="6" t="str">
        <f>IF(GETPIVOTDATA("Sum of Net Profit",Pivot_table!$A$151,"Consumer ID",$A172,"Years (DATE)",$B$66)=0,"",GETPIVOTDATA("Sum of Net Profit",Pivot_table!$A$151,"Consumer ID",$A172,"Years (DATE)",$B$66))</f>
        <v/>
      </c>
      <c r="C172" s="6" t="str">
        <f>IF(GETPIVOTDATA("Count of Order ID",Pivot_table!$A$151,"Consumer ID",$A172,"Years (DATE)",$B$66)=0,"",GETPIVOTDATA("Count of Order ID",Pivot_table!$A$151,"Consumer ID",$A172,"Years (DATE)",$B$66))</f>
        <v/>
      </c>
      <c r="D172" s="6">
        <f>IF(GETPIVOTDATA("Sum of Net Profit",Pivot_table!$A$151,"Consumer ID",$A172,"Years (DATE)",$D$66)=0,"",GETPIVOTDATA("Sum of Net Profit",Pivot_table!$A$151,"Consumer ID",$A172,"Years (DATE)",$D$66))</f>
        <v>902</v>
      </c>
      <c r="E172" s="6">
        <f>IF(GETPIVOTDATA("Count of Order ID",Pivot_table!$A$151,"Consumer ID",$A172,"Years (DATE)",$D$66)=0,"",GETPIVOTDATA("Count of Order ID",Pivot_table!$A$151,"Consumer ID",$A172,"Years (DATE)",$D$66))</f>
        <v>5</v>
      </c>
      <c r="F172" s="6">
        <f t="shared" si="4"/>
        <v>902</v>
      </c>
      <c r="G172" s="6">
        <f t="shared" si="5"/>
        <v>5</v>
      </c>
    </row>
    <row r="173" spans="1:7" x14ac:dyDescent="0.3">
      <c r="A173" s="6" t="s">
        <v>5692</v>
      </c>
      <c r="B173" s="6" t="str">
        <f>IF(GETPIVOTDATA("Sum of Net Profit",Pivot_table!$A$151,"Consumer ID",$A173,"Years (DATE)",$B$66)=0,"",GETPIVOTDATA("Sum of Net Profit",Pivot_table!$A$151,"Consumer ID",$A173,"Years (DATE)",$B$66))</f>
        <v/>
      </c>
      <c r="C173" s="6" t="str">
        <f>IF(GETPIVOTDATA("Count of Order ID",Pivot_table!$A$151,"Consumer ID",$A173,"Years (DATE)",$B$66)=0,"",GETPIVOTDATA("Count of Order ID",Pivot_table!$A$151,"Consumer ID",$A173,"Years (DATE)",$B$66))</f>
        <v/>
      </c>
      <c r="D173" s="6">
        <f>IF(GETPIVOTDATA("Sum of Net Profit",Pivot_table!$A$151,"Consumer ID",$A173,"Years (DATE)",$D$66)=0,"",GETPIVOTDATA("Sum of Net Profit",Pivot_table!$A$151,"Consumer ID",$A173,"Years (DATE)",$D$66))</f>
        <v>881.03999999999985</v>
      </c>
      <c r="E173" s="6">
        <f>IF(GETPIVOTDATA("Count of Order ID",Pivot_table!$A$151,"Consumer ID",$A173,"Years (DATE)",$D$66)=0,"",GETPIVOTDATA("Count of Order ID",Pivot_table!$A$151,"Consumer ID",$A173,"Years (DATE)",$D$66))</f>
        <v>2</v>
      </c>
      <c r="F173" s="6">
        <f t="shared" si="4"/>
        <v>881.03999999999985</v>
      </c>
      <c r="G173" s="6">
        <f t="shared" si="5"/>
        <v>2</v>
      </c>
    </row>
    <row r="174" spans="1:7" x14ac:dyDescent="0.3">
      <c r="A174" s="6" t="s">
        <v>5157</v>
      </c>
      <c r="B174" s="6" t="str">
        <f>IF(GETPIVOTDATA("Sum of Net Profit",Pivot_table!$A$151,"Consumer ID",$A174,"Years (DATE)",$B$66)=0,"",GETPIVOTDATA("Sum of Net Profit",Pivot_table!$A$151,"Consumer ID",$A174,"Years (DATE)",$B$66))</f>
        <v/>
      </c>
      <c r="C174" s="6" t="str">
        <f>IF(GETPIVOTDATA("Count of Order ID",Pivot_table!$A$151,"Consumer ID",$A174,"Years (DATE)",$B$66)=0,"",GETPIVOTDATA("Count of Order ID",Pivot_table!$A$151,"Consumer ID",$A174,"Years (DATE)",$B$66))</f>
        <v/>
      </c>
      <c r="D174" s="6">
        <f>IF(GETPIVOTDATA("Sum of Net Profit",Pivot_table!$A$151,"Consumer ID",$A174,"Years (DATE)",$D$66)=0,"",GETPIVOTDATA("Sum of Net Profit",Pivot_table!$A$151,"Consumer ID",$A174,"Years (DATE)",$D$66))</f>
        <v>870.24</v>
      </c>
      <c r="E174" s="6">
        <f>IF(GETPIVOTDATA("Count of Order ID",Pivot_table!$A$151,"Consumer ID",$A174,"Years (DATE)",$D$66)=0,"",GETPIVOTDATA("Count of Order ID",Pivot_table!$A$151,"Consumer ID",$A174,"Years (DATE)",$D$66))</f>
        <v>2</v>
      </c>
      <c r="F174" s="6">
        <f t="shared" si="4"/>
        <v>870.24</v>
      </c>
      <c r="G174" s="6">
        <f t="shared" si="5"/>
        <v>2</v>
      </c>
    </row>
    <row r="175" spans="1:7" x14ac:dyDescent="0.3">
      <c r="A175" s="6" t="s">
        <v>5918</v>
      </c>
      <c r="B175" s="6" t="str">
        <f>IF(GETPIVOTDATA("Sum of Net Profit",Pivot_table!$A$151,"Consumer ID",$A175,"Years (DATE)",$B$66)=0,"",GETPIVOTDATA("Sum of Net Profit",Pivot_table!$A$151,"Consumer ID",$A175,"Years (DATE)",$B$66))</f>
        <v/>
      </c>
      <c r="C175" s="6" t="str">
        <f>IF(GETPIVOTDATA("Count of Order ID",Pivot_table!$A$151,"Consumer ID",$A175,"Years (DATE)",$B$66)=0,"",GETPIVOTDATA("Count of Order ID",Pivot_table!$A$151,"Consumer ID",$A175,"Years (DATE)",$B$66))</f>
        <v/>
      </c>
      <c r="D175" s="6">
        <f>IF(GETPIVOTDATA("Sum of Net Profit",Pivot_table!$A$151,"Consumer ID",$A175,"Years (DATE)",$D$66)=0,"",GETPIVOTDATA("Sum of Net Profit",Pivot_table!$A$151,"Consumer ID",$A175,"Years (DATE)",$D$66))</f>
        <v>853.16000000000008</v>
      </c>
      <c r="E175" s="6">
        <f>IF(GETPIVOTDATA("Count of Order ID",Pivot_table!$A$151,"Consumer ID",$A175,"Years (DATE)",$D$66)=0,"",GETPIVOTDATA("Count of Order ID",Pivot_table!$A$151,"Consumer ID",$A175,"Years (DATE)",$D$66))</f>
        <v>3</v>
      </c>
      <c r="F175" s="6">
        <f t="shared" si="4"/>
        <v>853.16000000000008</v>
      </c>
      <c r="G175" s="6">
        <f t="shared" si="5"/>
        <v>3</v>
      </c>
    </row>
    <row r="176" spans="1:7" x14ac:dyDescent="0.3">
      <c r="A176" s="6" t="s">
        <v>6201</v>
      </c>
      <c r="B176" s="6" t="str">
        <f>IF(GETPIVOTDATA("Sum of Net Profit",Pivot_table!$A$151,"Consumer ID",$A176,"Years (DATE)",$B$66)=0,"",GETPIVOTDATA("Sum of Net Profit",Pivot_table!$A$151,"Consumer ID",$A176,"Years (DATE)",$B$66))</f>
        <v/>
      </c>
      <c r="C176" s="6" t="str">
        <f>IF(GETPIVOTDATA("Count of Order ID",Pivot_table!$A$151,"Consumer ID",$A176,"Years (DATE)",$B$66)=0,"",GETPIVOTDATA("Count of Order ID",Pivot_table!$A$151,"Consumer ID",$A176,"Years (DATE)",$B$66))</f>
        <v/>
      </c>
      <c r="D176" s="6">
        <f>IF(GETPIVOTDATA("Sum of Net Profit",Pivot_table!$A$151,"Consumer ID",$A176,"Years (DATE)",$D$66)=0,"",GETPIVOTDATA("Sum of Net Profit",Pivot_table!$A$151,"Consumer ID",$A176,"Years (DATE)",$D$66))</f>
        <v>834.93000000000006</v>
      </c>
      <c r="E176" s="6">
        <f>IF(GETPIVOTDATA("Count of Order ID",Pivot_table!$A$151,"Consumer ID",$A176,"Years (DATE)",$D$66)=0,"",GETPIVOTDATA("Count of Order ID",Pivot_table!$A$151,"Consumer ID",$A176,"Years (DATE)",$D$66))</f>
        <v>2</v>
      </c>
      <c r="F176" s="6">
        <f t="shared" si="4"/>
        <v>834.93000000000006</v>
      </c>
      <c r="G176" s="6">
        <f t="shared" si="5"/>
        <v>2</v>
      </c>
    </row>
    <row r="177" spans="1:7" x14ac:dyDescent="0.3">
      <c r="A177" s="6" t="s">
        <v>6254</v>
      </c>
      <c r="B177" s="6" t="str">
        <f>IF(GETPIVOTDATA("Sum of Net Profit",Pivot_table!$A$151,"Consumer ID",$A177,"Years (DATE)",$B$66)=0,"",GETPIVOTDATA("Sum of Net Profit",Pivot_table!$A$151,"Consumer ID",$A177,"Years (DATE)",$B$66))</f>
        <v/>
      </c>
      <c r="C177" s="6" t="str">
        <f>IF(GETPIVOTDATA("Count of Order ID",Pivot_table!$A$151,"Consumer ID",$A177,"Years (DATE)",$B$66)=0,"",GETPIVOTDATA("Count of Order ID",Pivot_table!$A$151,"Consumer ID",$A177,"Years (DATE)",$B$66))</f>
        <v/>
      </c>
      <c r="D177" s="6">
        <f>IF(GETPIVOTDATA("Sum of Net Profit",Pivot_table!$A$151,"Consumer ID",$A177,"Years (DATE)",$D$66)=0,"",GETPIVOTDATA("Sum of Net Profit",Pivot_table!$A$151,"Consumer ID",$A177,"Years (DATE)",$D$66))</f>
        <v>819.51999999999987</v>
      </c>
      <c r="E177" s="6">
        <f>IF(GETPIVOTDATA("Count of Order ID",Pivot_table!$A$151,"Consumer ID",$A177,"Years (DATE)",$D$66)=0,"",GETPIVOTDATA("Count of Order ID",Pivot_table!$A$151,"Consumer ID",$A177,"Years (DATE)",$D$66))</f>
        <v>1</v>
      </c>
      <c r="F177" s="6">
        <f t="shared" si="4"/>
        <v>819.51999999999987</v>
      </c>
      <c r="G177" s="6">
        <f t="shared" si="5"/>
        <v>1</v>
      </c>
    </row>
    <row r="178" spans="1:7" x14ac:dyDescent="0.3">
      <c r="A178" s="6" t="s">
        <v>4621</v>
      </c>
      <c r="B178" s="6" t="str">
        <f>IF(GETPIVOTDATA("Sum of Net Profit",Pivot_table!$A$151,"Consumer ID",$A178,"Years (DATE)",$B$66)=0,"",GETPIVOTDATA("Sum of Net Profit",Pivot_table!$A$151,"Consumer ID",$A178,"Years (DATE)",$B$66))</f>
        <v/>
      </c>
      <c r="C178" s="6" t="str">
        <f>IF(GETPIVOTDATA("Count of Order ID",Pivot_table!$A$151,"Consumer ID",$A178,"Years (DATE)",$B$66)=0,"",GETPIVOTDATA("Count of Order ID",Pivot_table!$A$151,"Consumer ID",$A178,"Years (DATE)",$B$66))</f>
        <v/>
      </c>
      <c r="D178" s="6">
        <f>IF(GETPIVOTDATA("Sum of Net Profit",Pivot_table!$A$151,"Consumer ID",$A178,"Years (DATE)",$D$66)=0,"",GETPIVOTDATA("Sum of Net Profit",Pivot_table!$A$151,"Consumer ID",$A178,"Years (DATE)",$D$66))</f>
        <v>819.51999999999987</v>
      </c>
      <c r="E178" s="6">
        <f>IF(GETPIVOTDATA("Count of Order ID",Pivot_table!$A$151,"Consumer ID",$A178,"Years (DATE)",$D$66)=0,"",GETPIVOTDATA("Count of Order ID",Pivot_table!$A$151,"Consumer ID",$A178,"Years (DATE)",$D$66))</f>
        <v>1</v>
      </c>
      <c r="F178" s="6">
        <f t="shared" si="4"/>
        <v>819.51999999999987</v>
      </c>
      <c r="G178" s="6">
        <f t="shared" si="5"/>
        <v>1</v>
      </c>
    </row>
    <row r="179" spans="1:7" x14ac:dyDescent="0.3">
      <c r="A179" s="6" t="s">
        <v>4757</v>
      </c>
      <c r="B179" s="6" t="str">
        <f>IF(GETPIVOTDATA("Sum of Net Profit",Pivot_table!$A$151,"Consumer ID",$A179,"Years (DATE)",$B$66)=0,"",GETPIVOTDATA("Sum of Net Profit",Pivot_table!$A$151,"Consumer ID",$A179,"Years (DATE)",$B$66))</f>
        <v/>
      </c>
      <c r="C179" s="6" t="str">
        <f>IF(GETPIVOTDATA("Count of Order ID",Pivot_table!$A$151,"Consumer ID",$A179,"Years (DATE)",$B$66)=0,"",GETPIVOTDATA("Count of Order ID",Pivot_table!$A$151,"Consumer ID",$A179,"Years (DATE)",$B$66))</f>
        <v/>
      </c>
      <c r="D179" s="6">
        <f>IF(GETPIVOTDATA("Sum of Net Profit",Pivot_table!$A$151,"Consumer ID",$A179,"Years (DATE)",$D$66)=0,"",GETPIVOTDATA("Sum of Net Profit",Pivot_table!$A$151,"Consumer ID",$A179,"Years (DATE)",$D$66))</f>
        <v>819.51999999999987</v>
      </c>
      <c r="E179" s="6">
        <f>IF(GETPIVOTDATA("Count of Order ID",Pivot_table!$A$151,"Consumer ID",$A179,"Years (DATE)",$D$66)=0,"",GETPIVOTDATA("Count of Order ID",Pivot_table!$A$151,"Consumer ID",$A179,"Years (DATE)",$D$66))</f>
        <v>1</v>
      </c>
      <c r="F179" s="6">
        <f t="shared" si="4"/>
        <v>819.51999999999987</v>
      </c>
      <c r="G179" s="6">
        <f t="shared" si="5"/>
        <v>1</v>
      </c>
    </row>
    <row r="180" spans="1:7" x14ac:dyDescent="0.3">
      <c r="A180" s="6" t="s">
        <v>4725</v>
      </c>
      <c r="B180" s="6" t="str">
        <f>IF(GETPIVOTDATA("Sum of Net Profit",Pivot_table!$A$151,"Consumer ID",$A180,"Years (DATE)",$B$66)=0,"",GETPIVOTDATA("Sum of Net Profit",Pivot_table!$A$151,"Consumer ID",$A180,"Years (DATE)",$B$66))</f>
        <v/>
      </c>
      <c r="C180" s="6" t="str">
        <f>IF(GETPIVOTDATA("Count of Order ID",Pivot_table!$A$151,"Consumer ID",$A180,"Years (DATE)",$B$66)=0,"",GETPIVOTDATA("Count of Order ID",Pivot_table!$A$151,"Consumer ID",$A180,"Years (DATE)",$B$66))</f>
        <v/>
      </c>
      <c r="D180" s="6">
        <f>IF(GETPIVOTDATA("Sum of Net Profit",Pivot_table!$A$151,"Consumer ID",$A180,"Years (DATE)",$D$66)=0,"",GETPIVOTDATA("Sum of Net Profit",Pivot_table!$A$151,"Consumer ID",$A180,"Years (DATE)",$D$66))</f>
        <v>819.51999999999987</v>
      </c>
      <c r="E180" s="6">
        <f>IF(GETPIVOTDATA("Count of Order ID",Pivot_table!$A$151,"Consumer ID",$A180,"Years (DATE)",$D$66)=0,"",GETPIVOTDATA("Count of Order ID",Pivot_table!$A$151,"Consumer ID",$A180,"Years (DATE)",$D$66))</f>
        <v>1</v>
      </c>
      <c r="F180" s="6">
        <f t="shared" si="4"/>
        <v>819.51999999999987</v>
      </c>
      <c r="G180" s="6">
        <f t="shared" si="5"/>
        <v>1</v>
      </c>
    </row>
    <row r="181" spans="1:7" x14ac:dyDescent="0.3">
      <c r="A181" s="6" t="s">
        <v>5695</v>
      </c>
      <c r="B181" s="6" t="str">
        <f>IF(GETPIVOTDATA("Sum of Net Profit",Pivot_table!$A$151,"Consumer ID",$A181,"Years (DATE)",$B$66)=0,"",GETPIVOTDATA("Sum of Net Profit",Pivot_table!$A$151,"Consumer ID",$A181,"Years (DATE)",$B$66))</f>
        <v/>
      </c>
      <c r="C181" s="6" t="str">
        <f>IF(GETPIVOTDATA("Count of Order ID",Pivot_table!$A$151,"Consumer ID",$A181,"Years (DATE)",$B$66)=0,"",GETPIVOTDATA("Count of Order ID",Pivot_table!$A$151,"Consumer ID",$A181,"Years (DATE)",$B$66))</f>
        <v/>
      </c>
      <c r="D181" s="6">
        <f>IF(GETPIVOTDATA("Sum of Net Profit",Pivot_table!$A$151,"Consumer ID",$A181,"Years (DATE)",$D$66)=0,"",GETPIVOTDATA("Sum of Net Profit",Pivot_table!$A$151,"Consumer ID",$A181,"Years (DATE)",$D$66))</f>
        <v>819.51999999999987</v>
      </c>
      <c r="E181" s="6">
        <f>IF(GETPIVOTDATA("Count of Order ID",Pivot_table!$A$151,"Consumer ID",$A181,"Years (DATE)",$D$66)=0,"",GETPIVOTDATA("Count of Order ID",Pivot_table!$A$151,"Consumer ID",$A181,"Years (DATE)",$D$66))</f>
        <v>1</v>
      </c>
      <c r="F181" s="6">
        <f t="shared" si="4"/>
        <v>819.51999999999987</v>
      </c>
      <c r="G181" s="6">
        <f t="shared" si="5"/>
        <v>1</v>
      </c>
    </row>
    <row r="182" spans="1:7" x14ac:dyDescent="0.3">
      <c r="A182" s="6" t="s">
        <v>6159</v>
      </c>
      <c r="B182" s="6" t="str">
        <f>IF(GETPIVOTDATA("Sum of Net Profit",Pivot_table!$A$151,"Consumer ID",$A182,"Years (DATE)",$B$66)=0,"",GETPIVOTDATA("Sum of Net Profit",Pivot_table!$A$151,"Consumer ID",$A182,"Years (DATE)",$B$66))</f>
        <v/>
      </c>
      <c r="C182" s="6" t="str">
        <f>IF(GETPIVOTDATA("Count of Order ID",Pivot_table!$A$151,"Consumer ID",$A182,"Years (DATE)",$B$66)=0,"",GETPIVOTDATA("Count of Order ID",Pivot_table!$A$151,"Consumer ID",$A182,"Years (DATE)",$B$66))</f>
        <v/>
      </c>
      <c r="D182" s="6">
        <f>IF(GETPIVOTDATA("Sum of Net Profit",Pivot_table!$A$151,"Consumer ID",$A182,"Years (DATE)",$D$66)=0,"",GETPIVOTDATA("Sum of Net Profit",Pivot_table!$A$151,"Consumer ID",$A182,"Years (DATE)",$D$66))</f>
        <v>816.79</v>
      </c>
      <c r="E182" s="6">
        <f>IF(GETPIVOTDATA("Count of Order ID",Pivot_table!$A$151,"Consumer ID",$A182,"Years (DATE)",$D$66)=0,"",GETPIVOTDATA("Count of Order ID",Pivot_table!$A$151,"Consumer ID",$A182,"Years (DATE)",$D$66))</f>
        <v>2</v>
      </c>
      <c r="F182" s="6">
        <f t="shared" si="4"/>
        <v>816.79</v>
      </c>
      <c r="G182" s="6">
        <f t="shared" si="5"/>
        <v>2</v>
      </c>
    </row>
    <row r="183" spans="1:7" x14ac:dyDescent="0.3">
      <c r="A183" s="6" t="s">
        <v>5375</v>
      </c>
      <c r="B183" s="6" t="str">
        <f>IF(GETPIVOTDATA("Sum of Net Profit",Pivot_table!$A$151,"Consumer ID",$A183,"Years (DATE)",$B$66)=0,"",GETPIVOTDATA("Sum of Net Profit",Pivot_table!$A$151,"Consumer ID",$A183,"Years (DATE)",$B$66))</f>
        <v/>
      </c>
      <c r="C183" s="6" t="str">
        <f>IF(GETPIVOTDATA("Count of Order ID",Pivot_table!$A$151,"Consumer ID",$A183,"Years (DATE)",$B$66)=0,"",GETPIVOTDATA("Count of Order ID",Pivot_table!$A$151,"Consumer ID",$A183,"Years (DATE)",$B$66))</f>
        <v/>
      </c>
      <c r="D183" s="6">
        <f>IF(GETPIVOTDATA("Sum of Net Profit",Pivot_table!$A$151,"Consumer ID",$A183,"Years (DATE)",$D$66)=0,"",GETPIVOTDATA("Sum of Net Profit",Pivot_table!$A$151,"Consumer ID",$A183,"Years (DATE)",$D$66))</f>
        <v>815.6</v>
      </c>
      <c r="E183" s="6">
        <f>IF(GETPIVOTDATA("Count of Order ID",Pivot_table!$A$151,"Consumer ID",$A183,"Years (DATE)",$D$66)=0,"",GETPIVOTDATA("Count of Order ID",Pivot_table!$A$151,"Consumer ID",$A183,"Years (DATE)",$D$66))</f>
        <v>4</v>
      </c>
      <c r="F183" s="6">
        <f t="shared" si="4"/>
        <v>815.6</v>
      </c>
      <c r="G183" s="6">
        <f t="shared" si="5"/>
        <v>4</v>
      </c>
    </row>
    <row r="184" spans="1:7" x14ac:dyDescent="0.3">
      <c r="A184" s="6" t="s">
        <v>5671</v>
      </c>
      <c r="B184" s="6" t="str">
        <f>IF(GETPIVOTDATA("Sum of Net Profit",Pivot_table!$A$151,"Consumer ID",$A184,"Years (DATE)",$B$66)=0,"",GETPIVOTDATA("Sum of Net Profit",Pivot_table!$A$151,"Consumer ID",$A184,"Years (DATE)",$B$66))</f>
        <v/>
      </c>
      <c r="C184" s="6" t="str">
        <f>IF(GETPIVOTDATA("Count of Order ID",Pivot_table!$A$151,"Consumer ID",$A184,"Years (DATE)",$B$66)=0,"",GETPIVOTDATA("Count of Order ID",Pivot_table!$A$151,"Consumer ID",$A184,"Years (DATE)",$B$66))</f>
        <v/>
      </c>
      <c r="D184" s="6">
        <f>IF(GETPIVOTDATA("Sum of Net Profit",Pivot_table!$A$151,"Consumer ID",$A184,"Years (DATE)",$D$66)=0,"",GETPIVOTDATA("Sum of Net Profit",Pivot_table!$A$151,"Consumer ID",$A184,"Years (DATE)",$D$66))</f>
        <v>813.93000000000006</v>
      </c>
      <c r="E184" s="6">
        <f>IF(GETPIVOTDATA("Count of Order ID",Pivot_table!$A$151,"Consumer ID",$A184,"Years (DATE)",$D$66)=0,"",GETPIVOTDATA("Count of Order ID",Pivot_table!$A$151,"Consumer ID",$A184,"Years (DATE)",$D$66))</f>
        <v>5</v>
      </c>
      <c r="F184" s="6">
        <f t="shared" si="4"/>
        <v>813.93000000000006</v>
      </c>
      <c r="G184" s="6">
        <f t="shared" si="5"/>
        <v>5</v>
      </c>
    </row>
    <row r="185" spans="1:7" x14ac:dyDescent="0.3">
      <c r="A185" s="6" t="s">
        <v>5162</v>
      </c>
      <c r="B185" s="6" t="str">
        <f>IF(GETPIVOTDATA("Sum of Net Profit",Pivot_table!$A$151,"Consumer ID",$A185,"Years (DATE)",$B$66)=0,"",GETPIVOTDATA("Sum of Net Profit",Pivot_table!$A$151,"Consumer ID",$A185,"Years (DATE)",$B$66))</f>
        <v/>
      </c>
      <c r="C185" s="6" t="str">
        <f>IF(GETPIVOTDATA("Count of Order ID",Pivot_table!$A$151,"Consumer ID",$A185,"Years (DATE)",$B$66)=0,"",GETPIVOTDATA("Count of Order ID",Pivot_table!$A$151,"Consumer ID",$A185,"Years (DATE)",$B$66))</f>
        <v/>
      </c>
      <c r="D185" s="6">
        <f>IF(GETPIVOTDATA("Sum of Net Profit",Pivot_table!$A$151,"Consumer ID",$A185,"Years (DATE)",$D$66)=0,"",GETPIVOTDATA("Sum of Net Profit",Pivot_table!$A$151,"Consumer ID",$A185,"Years (DATE)",$D$66))</f>
        <v>805.77</v>
      </c>
      <c r="E185" s="6">
        <f>IF(GETPIVOTDATA("Count of Order ID",Pivot_table!$A$151,"Consumer ID",$A185,"Years (DATE)",$D$66)=0,"",GETPIVOTDATA("Count of Order ID",Pivot_table!$A$151,"Consumer ID",$A185,"Years (DATE)",$D$66))</f>
        <v>3</v>
      </c>
      <c r="F185" s="6">
        <f t="shared" si="4"/>
        <v>805.77</v>
      </c>
      <c r="G185" s="6">
        <f t="shared" si="5"/>
        <v>3</v>
      </c>
    </row>
    <row r="186" spans="1:7" x14ac:dyDescent="0.3">
      <c r="A186" s="6" t="s">
        <v>114</v>
      </c>
      <c r="B186" s="6" t="str">
        <f>IF(GETPIVOTDATA("Sum of Net Profit",Pivot_table!$A$151,"Consumer ID",$A186,"Years (DATE)",$B$66)=0,"",GETPIVOTDATA("Sum of Net Profit",Pivot_table!$A$151,"Consumer ID",$A186,"Years (DATE)",$B$66))</f>
        <v/>
      </c>
      <c r="C186" s="6" t="str">
        <f>IF(GETPIVOTDATA("Count of Order ID",Pivot_table!$A$151,"Consumer ID",$A186,"Years (DATE)",$B$66)=0,"",GETPIVOTDATA("Count of Order ID",Pivot_table!$A$151,"Consumer ID",$A186,"Years (DATE)",$B$66))</f>
        <v/>
      </c>
      <c r="D186" s="6">
        <f>IF(GETPIVOTDATA("Sum of Net Profit",Pivot_table!$A$151,"Consumer ID",$A186,"Years (DATE)",$D$66)=0,"",GETPIVOTDATA("Sum of Net Profit",Pivot_table!$A$151,"Consumer ID",$A186,"Years (DATE)",$D$66))</f>
        <v>803.59999999999991</v>
      </c>
      <c r="E186" s="6">
        <f>IF(GETPIVOTDATA("Count of Order ID",Pivot_table!$A$151,"Consumer ID",$A186,"Years (DATE)",$D$66)=0,"",GETPIVOTDATA("Count of Order ID",Pivot_table!$A$151,"Consumer ID",$A186,"Years (DATE)",$D$66))</f>
        <v>6</v>
      </c>
      <c r="F186" s="6">
        <f t="shared" si="4"/>
        <v>803.59999999999991</v>
      </c>
      <c r="G186" s="6">
        <f t="shared" si="5"/>
        <v>6</v>
      </c>
    </row>
    <row r="187" spans="1:7" x14ac:dyDescent="0.3">
      <c r="A187" s="6" t="s">
        <v>5552</v>
      </c>
      <c r="B187" s="6" t="str">
        <f>IF(GETPIVOTDATA("Sum of Net Profit",Pivot_table!$A$151,"Consumer ID",$A187,"Years (DATE)",$B$66)=0,"",GETPIVOTDATA("Sum of Net Profit",Pivot_table!$A$151,"Consumer ID",$A187,"Years (DATE)",$B$66))</f>
        <v/>
      </c>
      <c r="C187" s="6" t="str">
        <f>IF(GETPIVOTDATA("Count of Order ID",Pivot_table!$A$151,"Consumer ID",$A187,"Years (DATE)",$B$66)=0,"",GETPIVOTDATA("Count of Order ID",Pivot_table!$A$151,"Consumer ID",$A187,"Years (DATE)",$B$66))</f>
        <v/>
      </c>
      <c r="D187" s="6">
        <f>IF(GETPIVOTDATA("Sum of Net Profit",Pivot_table!$A$151,"Consumer ID",$A187,"Years (DATE)",$D$66)=0,"",GETPIVOTDATA("Sum of Net Profit",Pivot_table!$A$151,"Consumer ID",$A187,"Years (DATE)",$D$66))</f>
        <v>802.45</v>
      </c>
      <c r="E187" s="6">
        <f>IF(GETPIVOTDATA("Count of Order ID",Pivot_table!$A$151,"Consumer ID",$A187,"Years (DATE)",$D$66)=0,"",GETPIVOTDATA("Count of Order ID",Pivot_table!$A$151,"Consumer ID",$A187,"Years (DATE)",$D$66))</f>
        <v>2</v>
      </c>
      <c r="F187" s="6">
        <f t="shared" si="4"/>
        <v>802.45</v>
      </c>
      <c r="G187" s="6">
        <f t="shared" si="5"/>
        <v>2</v>
      </c>
    </row>
    <row r="188" spans="1:7" x14ac:dyDescent="0.3">
      <c r="A188" s="6" t="s">
        <v>1978</v>
      </c>
      <c r="B188" s="6">
        <f>IF(GETPIVOTDATA("Sum of Net Profit",Pivot_table!$A$151,"Consumer ID",$A188,"Years (DATE)",$B$66)=0,"",GETPIVOTDATA("Sum of Net Profit",Pivot_table!$A$151,"Consumer ID",$A188,"Years (DATE)",$B$66))</f>
        <v>792.78</v>
      </c>
      <c r="C188" s="6">
        <f>IF(GETPIVOTDATA("Count of Order ID",Pivot_table!$A$151,"Consumer ID",$A188,"Years (DATE)",$B$66)=0,"",GETPIVOTDATA("Count of Order ID",Pivot_table!$A$151,"Consumer ID",$A188,"Years (DATE)",$B$66))</f>
        <v>1</v>
      </c>
      <c r="D188" s="6" t="str">
        <f>IF(GETPIVOTDATA("Sum of Net Profit",Pivot_table!$A$151,"Consumer ID",$A188,"Years (DATE)",$D$66)=0,"",GETPIVOTDATA("Sum of Net Profit",Pivot_table!$A$151,"Consumer ID",$A188,"Years (DATE)",$D$66))</f>
        <v/>
      </c>
      <c r="E188" s="6" t="str">
        <f>IF(GETPIVOTDATA("Count of Order ID",Pivot_table!$A$151,"Consumer ID",$A188,"Years (DATE)",$D$66)=0,"",GETPIVOTDATA("Count of Order ID",Pivot_table!$A$151,"Consumer ID",$A188,"Years (DATE)",$D$66))</f>
        <v/>
      </c>
      <c r="F188" s="6">
        <f t="shared" si="4"/>
        <v>792.78</v>
      </c>
      <c r="G188" s="6">
        <f t="shared" si="5"/>
        <v>1</v>
      </c>
    </row>
    <row r="189" spans="1:7" x14ac:dyDescent="0.3">
      <c r="A189" s="6" t="s">
        <v>3217</v>
      </c>
      <c r="B189" s="6" t="str">
        <f>IF(GETPIVOTDATA("Sum of Net Profit",Pivot_table!$A$151,"Consumer ID",$A189,"Years (DATE)",$B$66)=0,"",GETPIVOTDATA("Sum of Net Profit",Pivot_table!$A$151,"Consumer ID",$A189,"Years (DATE)",$B$66))</f>
        <v/>
      </c>
      <c r="C189" s="6" t="str">
        <f>IF(GETPIVOTDATA("Count of Order ID",Pivot_table!$A$151,"Consumer ID",$A189,"Years (DATE)",$B$66)=0,"",GETPIVOTDATA("Count of Order ID",Pivot_table!$A$151,"Consumer ID",$A189,"Years (DATE)",$B$66))</f>
        <v/>
      </c>
      <c r="D189" s="6">
        <f>IF(GETPIVOTDATA("Sum of Net Profit",Pivot_table!$A$151,"Consumer ID",$A189,"Years (DATE)",$D$66)=0,"",GETPIVOTDATA("Sum of Net Profit",Pivot_table!$A$151,"Consumer ID",$A189,"Years (DATE)",$D$66))</f>
        <v>792.78</v>
      </c>
      <c r="E189" s="6">
        <f>IF(GETPIVOTDATA("Count of Order ID",Pivot_table!$A$151,"Consumer ID",$A189,"Years (DATE)",$D$66)=0,"",GETPIVOTDATA("Count of Order ID",Pivot_table!$A$151,"Consumer ID",$A189,"Years (DATE)",$D$66))</f>
        <v>1</v>
      </c>
      <c r="F189" s="6">
        <f t="shared" si="4"/>
        <v>792.78</v>
      </c>
      <c r="G189" s="6">
        <f t="shared" si="5"/>
        <v>1</v>
      </c>
    </row>
    <row r="190" spans="1:7" x14ac:dyDescent="0.3">
      <c r="A190" s="6" t="s">
        <v>3129</v>
      </c>
      <c r="B190" s="6" t="str">
        <f>IF(GETPIVOTDATA("Sum of Net Profit",Pivot_table!$A$151,"Consumer ID",$A190,"Years (DATE)",$B$66)=0,"",GETPIVOTDATA("Sum of Net Profit",Pivot_table!$A$151,"Consumer ID",$A190,"Years (DATE)",$B$66))</f>
        <v/>
      </c>
      <c r="C190" s="6" t="str">
        <f>IF(GETPIVOTDATA("Count of Order ID",Pivot_table!$A$151,"Consumer ID",$A190,"Years (DATE)",$B$66)=0,"",GETPIVOTDATA("Count of Order ID",Pivot_table!$A$151,"Consumer ID",$A190,"Years (DATE)",$B$66))</f>
        <v/>
      </c>
      <c r="D190" s="6">
        <f>IF(GETPIVOTDATA("Sum of Net Profit",Pivot_table!$A$151,"Consumer ID",$A190,"Years (DATE)",$D$66)=0,"",GETPIVOTDATA("Sum of Net Profit",Pivot_table!$A$151,"Consumer ID",$A190,"Years (DATE)",$D$66))</f>
        <v>792.78</v>
      </c>
      <c r="E190" s="6">
        <f>IF(GETPIVOTDATA("Count of Order ID",Pivot_table!$A$151,"Consumer ID",$A190,"Years (DATE)",$D$66)=0,"",GETPIVOTDATA("Count of Order ID",Pivot_table!$A$151,"Consumer ID",$A190,"Years (DATE)",$D$66))</f>
        <v>1</v>
      </c>
      <c r="F190" s="6">
        <f t="shared" si="4"/>
        <v>792.78</v>
      </c>
      <c r="G190" s="6">
        <f t="shared" si="5"/>
        <v>1</v>
      </c>
    </row>
    <row r="191" spans="1:7" x14ac:dyDescent="0.3">
      <c r="A191" s="6" t="s">
        <v>3183</v>
      </c>
      <c r="B191" s="6" t="str">
        <f>IF(GETPIVOTDATA("Sum of Net Profit",Pivot_table!$A$151,"Consumer ID",$A191,"Years (DATE)",$B$66)=0,"",GETPIVOTDATA("Sum of Net Profit",Pivot_table!$A$151,"Consumer ID",$A191,"Years (DATE)",$B$66))</f>
        <v/>
      </c>
      <c r="C191" s="6" t="str">
        <f>IF(GETPIVOTDATA("Count of Order ID",Pivot_table!$A$151,"Consumer ID",$A191,"Years (DATE)",$B$66)=0,"",GETPIVOTDATA("Count of Order ID",Pivot_table!$A$151,"Consumer ID",$A191,"Years (DATE)",$B$66))</f>
        <v/>
      </c>
      <c r="D191" s="6">
        <f>IF(GETPIVOTDATA("Sum of Net Profit",Pivot_table!$A$151,"Consumer ID",$A191,"Years (DATE)",$D$66)=0,"",GETPIVOTDATA("Sum of Net Profit",Pivot_table!$A$151,"Consumer ID",$A191,"Years (DATE)",$D$66))</f>
        <v>792.78</v>
      </c>
      <c r="E191" s="6">
        <f>IF(GETPIVOTDATA("Count of Order ID",Pivot_table!$A$151,"Consumer ID",$A191,"Years (DATE)",$D$66)=0,"",GETPIVOTDATA("Count of Order ID",Pivot_table!$A$151,"Consumer ID",$A191,"Years (DATE)",$D$66))</f>
        <v>1</v>
      </c>
      <c r="F191" s="6">
        <f t="shared" si="4"/>
        <v>792.78</v>
      </c>
      <c r="G191" s="6">
        <f t="shared" si="5"/>
        <v>1</v>
      </c>
    </row>
    <row r="192" spans="1:7" x14ac:dyDescent="0.3">
      <c r="A192" s="6" t="s">
        <v>2015</v>
      </c>
      <c r="B192" s="6">
        <f>IF(GETPIVOTDATA("Sum of Net Profit",Pivot_table!$A$151,"Consumer ID",$A192,"Years (DATE)",$B$66)=0,"",GETPIVOTDATA("Sum of Net Profit",Pivot_table!$A$151,"Consumer ID",$A192,"Years (DATE)",$B$66))</f>
        <v>792.78</v>
      </c>
      <c r="C192" s="6">
        <f>IF(GETPIVOTDATA("Count of Order ID",Pivot_table!$A$151,"Consumer ID",$A192,"Years (DATE)",$B$66)=0,"",GETPIVOTDATA("Count of Order ID",Pivot_table!$A$151,"Consumer ID",$A192,"Years (DATE)",$B$66))</f>
        <v>1</v>
      </c>
      <c r="D192" s="6" t="str">
        <f>IF(GETPIVOTDATA("Sum of Net Profit",Pivot_table!$A$151,"Consumer ID",$A192,"Years (DATE)",$D$66)=0,"",GETPIVOTDATA("Sum of Net Profit",Pivot_table!$A$151,"Consumer ID",$A192,"Years (DATE)",$D$66))</f>
        <v/>
      </c>
      <c r="E192" s="6" t="str">
        <f>IF(GETPIVOTDATA("Count of Order ID",Pivot_table!$A$151,"Consumer ID",$A192,"Years (DATE)",$D$66)=0,"",GETPIVOTDATA("Count of Order ID",Pivot_table!$A$151,"Consumer ID",$A192,"Years (DATE)",$D$66))</f>
        <v/>
      </c>
      <c r="F192" s="6">
        <f t="shared" si="4"/>
        <v>792.78</v>
      </c>
      <c r="G192" s="6">
        <f t="shared" si="5"/>
        <v>1</v>
      </c>
    </row>
    <row r="193" spans="1:7" x14ac:dyDescent="0.3">
      <c r="A193" s="6" t="s">
        <v>3761</v>
      </c>
      <c r="B193" s="6" t="str">
        <f>IF(GETPIVOTDATA("Sum of Net Profit",Pivot_table!$A$151,"Consumer ID",$A193,"Years (DATE)",$B$66)=0,"",GETPIVOTDATA("Sum of Net Profit",Pivot_table!$A$151,"Consumer ID",$A193,"Years (DATE)",$B$66))</f>
        <v/>
      </c>
      <c r="C193" s="6" t="str">
        <f>IF(GETPIVOTDATA("Count of Order ID",Pivot_table!$A$151,"Consumer ID",$A193,"Years (DATE)",$B$66)=0,"",GETPIVOTDATA("Count of Order ID",Pivot_table!$A$151,"Consumer ID",$A193,"Years (DATE)",$B$66))</f>
        <v/>
      </c>
      <c r="D193" s="6">
        <f>IF(GETPIVOTDATA("Sum of Net Profit",Pivot_table!$A$151,"Consumer ID",$A193,"Years (DATE)",$D$66)=0,"",GETPIVOTDATA("Sum of Net Profit",Pivot_table!$A$151,"Consumer ID",$A193,"Years (DATE)",$D$66))</f>
        <v>792.78</v>
      </c>
      <c r="E193" s="6">
        <f>IF(GETPIVOTDATA("Count of Order ID",Pivot_table!$A$151,"Consumer ID",$A193,"Years (DATE)",$D$66)=0,"",GETPIVOTDATA("Count of Order ID",Pivot_table!$A$151,"Consumer ID",$A193,"Years (DATE)",$D$66))</f>
        <v>1</v>
      </c>
      <c r="F193" s="6">
        <f t="shared" si="4"/>
        <v>792.78</v>
      </c>
      <c r="G193" s="6">
        <f t="shared" si="5"/>
        <v>1</v>
      </c>
    </row>
    <row r="194" spans="1:7" x14ac:dyDescent="0.3">
      <c r="A194" s="6" t="s">
        <v>3127</v>
      </c>
      <c r="B194" s="6" t="str">
        <f>IF(GETPIVOTDATA("Sum of Net Profit",Pivot_table!$A$151,"Consumer ID",$A194,"Years (DATE)",$B$66)=0,"",GETPIVOTDATA("Sum of Net Profit",Pivot_table!$A$151,"Consumer ID",$A194,"Years (DATE)",$B$66))</f>
        <v/>
      </c>
      <c r="C194" s="6" t="str">
        <f>IF(GETPIVOTDATA("Count of Order ID",Pivot_table!$A$151,"Consumer ID",$A194,"Years (DATE)",$B$66)=0,"",GETPIVOTDATA("Count of Order ID",Pivot_table!$A$151,"Consumer ID",$A194,"Years (DATE)",$B$66))</f>
        <v/>
      </c>
      <c r="D194" s="6">
        <f>IF(GETPIVOTDATA("Sum of Net Profit",Pivot_table!$A$151,"Consumer ID",$A194,"Years (DATE)",$D$66)=0,"",GETPIVOTDATA("Sum of Net Profit",Pivot_table!$A$151,"Consumer ID",$A194,"Years (DATE)",$D$66))</f>
        <v>792.78</v>
      </c>
      <c r="E194" s="6">
        <f>IF(GETPIVOTDATA("Count of Order ID",Pivot_table!$A$151,"Consumer ID",$A194,"Years (DATE)",$D$66)=0,"",GETPIVOTDATA("Count of Order ID",Pivot_table!$A$151,"Consumer ID",$A194,"Years (DATE)",$D$66))</f>
        <v>1</v>
      </c>
      <c r="F194" s="6">
        <f t="shared" si="4"/>
        <v>792.78</v>
      </c>
      <c r="G194" s="6">
        <f t="shared" si="5"/>
        <v>1</v>
      </c>
    </row>
    <row r="195" spans="1:7" x14ac:dyDescent="0.3">
      <c r="A195" s="6" t="s">
        <v>2304</v>
      </c>
      <c r="B195" s="6" t="str">
        <f>IF(GETPIVOTDATA("Sum of Net Profit",Pivot_table!$A$151,"Consumer ID",$A195,"Years (DATE)",$B$66)=0,"",GETPIVOTDATA("Sum of Net Profit",Pivot_table!$A$151,"Consumer ID",$A195,"Years (DATE)",$B$66))</f>
        <v/>
      </c>
      <c r="C195" s="6" t="str">
        <f>IF(GETPIVOTDATA("Count of Order ID",Pivot_table!$A$151,"Consumer ID",$A195,"Years (DATE)",$B$66)=0,"",GETPIVOTDATA("Count of Order ID",Pivot_table!$A$151,"Consumer ID",$A195,"Years (DATE)",$B$66))</f>
        <v/>
      </c>
      <c r="D195" s="6">
        <f>IF(GETPIVOTDATA("Sum of Net Profit",Pivot_table!$A$151,"Consumer ID",$A195,"Years (DATE)",$D$66)=0,"",GETPIVOTDATA("Sum of Net Profit",Pivot_table!$A$151,"Consumer ID",$A195,"Years (DATE)",$D$66))</f>
        <v>792.78</v>
      </c>
      <c r="E195" s="6">
        <f>IF(GETPIVOTDATA("Count of Order ID",Pivot_table!$A$151,"Consumer ID",$A195,"Years (DATE)",$D$66)=0,"",GETPIVOTDATA("Count of Order ID",Pivot_table!$A$151,"Consumer ID",$A195,"Years (DATE)",$D$66))</f>
        <v>1</v>
      </c>
      <c r="F195" s="6">
        <f t="shared" si="4"/>
        <v>792.78</v>
      </c>
      <c r="G195" s="6">
        <f t="shared" si="5"/>
        <v>1</v>
      </c>
    </row>
    <row r="196" spans="1:7" x14ac:dyDescent="0.3">
      <c r="A196" s="6" t="s">
        <v>2274</v>
      </c>
      <c r="B196" s="6" t="str">
        <f>IF(GETPIVOTDATA("Sum of Net Profit",Pivot_table!$A$151,"Consumer ID",$A196,"Years (DATE)",$B$66)=0,"",GETPIVOTDATA("Sum of Net Profit",Pivot_table!$A$151,"Consumer ID",$A196,"Years (DATE)",$B$66))</f>
        <v/>
      </c>
      <c r="C196" s="6" t="str">
        <f>IF(GETPIVOTDATA("Count of Order ID",Pivot_table!$A$151,"Consumer ID",$A196,"Years (DATE)",$B$66)=0,"",GETPIVOTDATA("Count of Order ID",Pivot_table!$A$151,"Consumer ID",$A196,"Years (DATE)",$B$66))</f>
        <v/>
      </c>
      <c r="D196" s="6">
        <f>IF(GETPIVOTDATA("Sum of Net Profit",Pivot_table!$A$151,"Consumer ID",$A196,"Years (DATE)",$D$66)=0,"",GETPIVOTDATA("Sum of Net Profit",Pivot_table!$A$151,"Consumer ID",$A196,"Years (DATE)",$D$66))</f>
        <v>792.78</v>
      </c>
      <c r="E196" s="6">
        <f>IF(GETPIVOTDATA("Count of Order ID",Pivot_table!$A$151,"Consumer ID",$A196,"Years (DATE)",$D$66)=0,"",GETPIVOTDATA("Count of Order ID",Pivot_table!$A$151,"Consumer ID",$A196,"Years (DATE)",$D$66))</f>
        <v>1</v>
      </c>
      <c r="F196" s="6">
        <f t="shared" ref="F196:F259" si="6">IF(SUM(B196,D196)=0,"",SUM(B196,D196))</f>
        <v>792.78</v>
      </c>
      <c r="G196" s="6">
        <f t="shared" ref="G196:G259" si="7">IF(SUM(C196,E196)=0,"",SUM(C196,E196))</f>
        <v>1</v>
      </c>
    </row>
    <row r="197" spans="1:7" x14ac:dyDescent="0.3">
      <c r="A197" s="6" t="s">
        <v>3593</v>
      </c>
      <c r="B197" s="6" t="str">
        <f>IF(GETPIVOTDATA("Sum of Net Profit",Pivot_table!$A$151,"Consumer ID",$A197,"Years (DATE)",$B$66)=0,"",GETPIVOTDATA("Sum of Net Profit",Pivot_table!$A$151,"Consumer ID",$A197,"Years (DATE)",$B$66))</f>
        <v/>
      </c>
      <c r="C197" s="6" t="str">
        <f>IF(GETPIVOTDATA("Count of Order ID",Pivot_table!$A$151,"Consumer ID",$A197,"Years (DATE)",$B$66)=0,"",GETPIVOTDATA("Count of Order ID",Pivot_table!$A$151,"Consumer ID",$A197,"Years (DATE)",$B$66))</f>
        <v/>
      </c>
      <c r="D197" s="6">
        <f>IF(GETPIVOTDATA("Sum of Net Profit",Pivot_table!$A$151,"Consumer ID",$A197,"Years (DATE)",$D$66)=0,"",GETPIVOTDATA("Sum of Net Profit",Pivot_table!$A$151,"Consumer ID",$A197,"Years (DATE)",$D$66))</f>
        <v>792.78</v>
      </c>
      <c r="E197" s="6">
        <f>IF(GETPIVOTDATA("Count of Order ID",Pivot_table!$A$151,"Consumer ID",$A197,"Years (DATE)",$D$66)=0,"",GETPIVOTDATA("Count of Order ID",Pivot_table!$A$151,"Consumer ID",$A197,"Years (DATE)",$D$66))</f>
        <v>1</v>
      </c>
      <c r="F197" s="6">
        <f t="shared" si="6"/>
        <v>792.78</v>
      </c>
      <c r="G197" s="6">
        <f t="shared" si="7"/>
        <v>1</v>
      </c>
    </row>
    <row r="198" spans="1:7" x14ac:dyDescent="0.3">
      <c r="A198" s="6" t="s">
        <v>3681</v>
      </c>
      <c r="B198" s="6" t="str">
        <f>IF(GETPIVOTDATA("Sum of Net Profit",Pivot_table!$A$151,"Consumer ID",$A198,"Years (DATE)",$B$66)=0,"",GETPIVOTDATA("Sum of Net Profit",Pivot_table!$A$151,"Consumer ID",$A198,"Years (DATE)",$B$66))</f>
        <v/>
      </c>
      <c r="C198" s="6" t="str">
        <f>IF(GETPIVOTDATA("Count of Order ID",Pivot_table!$A$151,"Consumer ID",$A198,"Years (DATE)",$B$66)=0,"",GETPIVOTDATA("Count of Order ID",Pivot_table!$A$151,"Consumer ID",$A198,"Years (DATE)",$B$66))</f>
        <v/>
      </c>
      <c r="D198" s="6">
        <f>IF(GETPIVOTDATA("Sum of Net Profit",Pivot_table!$A$151,"Consumer ID",$A198,"Years (DATE)",$D$66)=0,"",GETPIVOTDATA("Sum of Net Profit",Pivot_table!$A$151,"Consumer ID",$A198,"Years (DATE)",$D$66))</f>
        <v>792.78</v>
      </c>
      <c r="E198" s="6">
        <f>IF(GETPIVOTDATA("Count of Order ID",Pivot_table!$A$151,"Consumer ID",$A198,"Years (DATE)",$D$66)=0,"",GETPIVOTDATA("Count of Order ID",Pivot_table!$A$151,"Consumer ID",$A198,"Years (DATE)",$D$66))</f>
        <v>1</v>
      </c>
      <c r="F198" s="6">
        <f t="shared" si="6"/>
        <v>792.78</v>
      </c>
      <c r="G198" s="6">
        <f t="shared" si="7"/>
        <v>1</v>
      </c>
    </row>
    <row r="199" spans="1:7" x14ac:dyDescent="0.3">
      <c r="A199" s="6" t="s">
        <v>3645</v>
      </c>
      <c r="B199" s="6" t="str">
        <f>IF(GETPIVOTDATA("Sum of Net Profit",Pivot_table!$A$151,"Consumer ID",$A199,"Years (DATE)",$B$66)=0,"",GETPIVOTDATA("Sum of Net Profit",Pivot_table!$A$151,"Consumer ID",$A199,"Years (DATE)",$B$66))</f>
        <v/>
      </c>
      <c r="C199" s="6" t="str">
        <f>IF(GETPIVOTDATA("Count of Order ID",Pivot_table!$A$151,"Consumer ID",$A199,"Years (DATE)",$B$66)=0,"",GETPIVOTDATA("Count of Order ID",Pivot_table!$A$151,"Consumer ID",$A199,"Years (DATE)",$B$66))</f>
        <v/>
      </c>
      <c r="D199" s="6">
        <f>IF(GETPIVOTDATA("Sum of Net Profit",Pivot_table!$A$151,"Consumer ID",$A199,"Years (DATE)",$D$66)=0,"",GETPIVOTDATA("Sum of Net Profit",Pivot_table!$A$151,"Consumer ID",$A199,"Years (DATE)",$D$66))</f>
        <v>792.78</v>
      </c>
      <c r="E199" s="6">
        <f>IF(GETPIVOTDATA("Count of Order ID",Pivot_table!$A$151,"Consumer ID",$A199,"Years (DATE)",$D$66)=0,"",GETPIVOTDATA("Count of Order ID",Pivot_table!$A$151,"Consumer ID",$A199,"Years (DATE)",$D$66))</f>
        <v>1</v>
      </c>
      <c r="F199" s="6">
        <f t="shared" si="6"/>
        <v>792.78</v>
      </c>
      <c r="G199" s="6">
        <f t="shared" si="7"/>
        <v>1</v>
      </c>
    </row>
    <row r="200" spans="1:7" x14ac:dyDescent="0.3">
      <c r="A200" s="6" t="s">
        <v>4071</v>
      </c>
      <c r="B200" s="6" t="str">
        <f>IF(GETPIVOTDATA("Sum of Net Profit",Pivot_table!$A$151,"Consumer ID",$A200,"Years (DATE)",$B$66)=0,"",GETPIVOTDATA("Sum of Net Profit",Pivot_table!$A$151,"Consumer ID",$A200,"Years (DATE)",$B$66))</f>
        <v/>
      </c>
      <c r="C200" s="6" t="str">
        <f>IF(GETPIVOTDATA("Count of Order ID",Pivot_table!$A$151,"Consumer ID",$A200,"Years (DATE)",$B$66)=0,"",GETPIVOTDATA("Count of Order ID",Pivot_table!$A$151,"Consumer ID",$A200,"Years (DATE)",$B$66))</f>
        <v/>
      </c>
      <c r="D200" s="6">
        <f>IF(GETPIVOTDATA("Sum of Net Profit",Pivot_table!$A$151,"Consumer ID",$A200,"Years (DATE)",$D$66)=0,"",GETPIVOTDATA("Sum of Net Profit",Pivot_table!$A$151,"Consumer ID",$A200,"Years (DATE)",$D$66))</f>
        <v>792.78</v>
      </c>
      <c r="E200" s="6">
        <f>IF(GETPIVOTDATA("Count of Order ID",Pivot_table!$A$151,"Consumer ID",$A200,"Years (DATE)",$D$66)=0,"",GETPIVOTDATA("Count of Order ID",Pivot_table!$A$151,"Consumer ID",$A200,"Years (DATE)",$D$66))</f>
        <v>1</v>
      </c>
      <c r="F200" s="6">
        <f t="shared" si="6"/>
        <v>792.78</v>
      </c>
      <c r="G200" s="6">
        <f t="shared" si="7"/>
        <v>1</v>
      </c>
    </row>
    <row r="201" spans="1:7" x14ac:dyDescent="0.3">
      <c r="A201" s="6" t="s">
        <v>3847</v>
      </c>
      <c r="B201" s="6" t="str">
        <f>IF(GETPIVOTDATA("Sum of Net Profit",Pivot_table!$A$151,"Consumer ID",$A201,"Years (DATE)",$B$66)=0,"",GETPIVOTDATA("Sum of Net Profit",Pivot_table!$A$151,"Consumer ID",$A201,"Years (DATE)",$B$66))</f>
        <v/>
      </c>
      <c r="C201" s="6" t="str">
        <f>IF(GETPIVOTDATA("Count of Order ID",Pivot_table!$A$151,"Consumer ID",$A201,"Years (DATE)",$B$66)=0,"",GETPIVOTDATA("Count of Order ID",Pivot_table!$A$151,"Consumer ID",$A201,"Years (DATE)",$B$66))</f>
        <v/>
      </c>
      <c r="D201" s="6">
        <f>IF(GETPIVOTDATA("Sum of Net Profit",Pivot_table!$A$151,"Consumer ID",$A201,"Years (DATE)",$D$66)=0,"",GETPIVOTDATA("Sum of Net Profit",Pivot_table!$A$151,"Consumer ID",$A201,"Years (DATE)",$D$66))</f>
        <v>792.78</v>
      </c>
      <c r="E201" s="6">
        <f>IF(GETPIVOTDATA("Count of Order ID",Pivot_table!$A$151,"Consumer ID",$A201,"Years (DATE)",$D$66)=0,"",GETPIVOTDATA("Count of Order ID",Pivot_table!$A$151,"Consumer ID",$A201,"Years (DATE)",$D$66))</f>
        <v>1</v>
      </c>
      <c r="F201" s="6">
        <f t="shared" si="6"/>
        <v>792.78</v>
      </c>
      <c r="G201" s="6">
        <f t="shared" si="7"/>
        <v>1</v>
      </c>
    </row>
    <row r="202" spans="1:7" x14ac:dyDescent="0.3">
      <c r="A202" s="6" t="s">
        <v>3827</v>
      </c>
      <c r="B202" s="6" t="str">
        <f>IF(GETPIVOTDATA("Sum of Net Profit",Pivot_table!$A$151,"Consumer ID",$A202,"Years (DATE)",$B$66)=0,"",GETPIVOTDATA("Sum of Net Profit",Pivot_table!$A$151,"Consumer ID",$A202,"Years (DATE)",$B$66))</f>
        <v/>
      </c>
      <c r="C202" s="6" t="str">
        <f>IF(GETPIVOTDATA("Count of Order ID",Pivot_table!$A$151,"Consumer ID",$A202,"Years (DATE)",$B$66)=0,"",GETPIVOTDATA("Count of Order ID",Pivot_table!$A$151,"Consumer ID",$A202,"Years (DATE)",$B$66))</f>
        <v/>
      </c>
      <c r="D202" s="6">
        <f>IF(GETPIVOTDATA("Sum of Net Profit",Pivot_table!$A$151,"Consumer ID",$A202,"Years (DATE)",$D$66)=0,"",GETPIVOTDATA("Sum of Net Profit",Pivot_table!$A$151,"Consumer ID",$A202,"Years (DATE)",$D$66))</f>
        <v>792.78</v>
      </c>
      <c r="E202" s="6">
        <f>IF(GETPIVOTDATA("Count of Order ID",Pivot_table!$A$151,"Consumer ID",$A202,"Years (DATE)",$D$66)=0,"",GETPIVOTDATA("Count of Order ID",Pivot_table!$A$151,"Consumer ID",$A202,"Years (DATE)",$D$66))</f>
        <v>1</v>
      </c>
      <c r="F202" s="6">
        <f t="shared" si="6"/>
        <v>792.78</v>
      </c>
      <c r="G202" s="6">
        <f t="shared" si="7"/>
        <v>1</v>
      </c>
    </row>
    <row r="203" spans="1:7" x14ac:dyDescent="0.3">
      <c r="A203" s="6" t="s">
        <v>3025</v>
      </c>
      <c r="B203" s="6" t="str">
        <f>IF(GETPIVOTDATA("Sum of Net Profit",Pivot_table!$A$151,"Consumer ID",$A203,"Years (DATE)",$B$66)=0,"",GETPIVOTDATA("Sum of Net Profit",Pivot_table!$A$151,"Consumer ID",$A203,"Years (DATE)",$B$66))</f>
        <v/>
      </c>
      <c r="C203" s="6" t="str">
        <f>IF(GETPIVOTDATA("Count of Order ID",Pivot_table!$A$151,"Consumer ID",$A203,"Years (DATE)",$B$66)=0,"",GETPIVOTDATA("Count of Order ID",Pivot_table!$A$151,"Consumer ID",$A203,"Years (DATE)",$B$66))</f>
        <v/>
      </c>
      <c r="D203" s="6">
        <f>IF(GETPIVOTDATA("Sum of Net Profit",Pivot_table!$A$151,"Consumer ID",$A203,"Years (DATE)",$D$66)=0,"",GETPIVOTDATA("Sum of Net Profit",Pivot_table!$A$151,"Consumer ID",$A203,"Years (DATE)",$D$66))</f>
        <v>792.78</v>
      </c>
      <c r="E203" s="6">
        <f>IF(GETPIVOTDATA("Count of Order ID",Pivot_table!$A$151,"Consumer ID",$A203,"Years (DATE)",$D$66)=0,"",GETPIVOTDATA("Count of Order ID",Pivot_table!$A$151,"Consumer ID",$A203,"Years (DATE)",$D$66))</f>
        <v>1</v>
      </c>
      <c r="F203" s="6">
        <f t="shared" si="6"/>
        <v>792.78</v>
      </c>
      <c r="G203" s="6">
        <f t="shared" si="7"/>
        <v>1</v>
      </c>
    </row>
    <row r="204" spans="1:7" x14ac:dyDescent="0.3">
      <c r="A204" s="6" t="s">
        <v>3901</v>
      </c>
      <c r="B204" s="6" t="str">
        <f>IF(GETPIVOTDATA("Sum of Net Profit",Pivot_table!$A$151,"Consumer ID",$A204,"Years (DATE)",$B$66)=0,"",GETPIVOTDATA("Sum of Net Profit",Pivot_table!$A$151,"Consumer ID",$A204,"Years (DATE)",$B$66))</f>
        <v/>
      </c>
      <c r="C204" s="6" t="str">
        <f>IF(GETPIVOTDATA("Count of Order ID",Pivot_table!$A$151,"Consumer ID",$A204,"Years (DATE)",$B$66)=0,"",GETPIVOTDATA("Count of Order ID",Pivot_table!$A$151,"Consumer ID",$A204,"Years (DATE)",$B$66))</f>
        <v/>
      </c>
      <c r="D204" s="6">
        <f>IF(GETPIVOTDATA("Sum of Net Profit",Pivot_table!$A$151,"Consumer ID",$A204,"Years (DATE)",$D$66)=0,"",GETPIVOTDATA("Sum of Net Profit",Pivot_table!$A$151,"Consumer ID",$A204,"Years (DATE)",$D$66))</f>
        <v>792.78</v>
      </c>
      <c r="E204" s="6">
        <f>IF(GETPIVOTDATA("Count of Order ID",Pivot_table!$A$151,"Consumer ID",$A204,"Years (DATE)",$D$66)=0,"",GETPIVOTDATA("Count of Order ID",Pivot_table!$A$151,"Consumer ID",$A204,"Years (DATE)",$D$66))</f>
        <v>1</v>
      </c>
      <c r="F204" s="6">
        <f t="shared" si="6"/>
        <v>792.78</v>
      </c>
      <c r="G204" s="6">
        <f t="shared" si="7"/>
        <v>1</v>
      </c>
    </row>
    <row r="205" spans="1:7" x14ac:dyDescent="0.3">
      <c r="A205" s="6" t="s">
        <v>1051</v>
      </c>
      <c r="B205" s="6">
        <f>IF(GETPIVOTDATA("Sum of Net Profit",Pivot_table!$A$151,"Consumer ID",$A205,"Years (DATE)",$B$66)=0,"",GETPIVOTDATA("Sum of Net Profit",Pivot_table!$A$151,"Consumer ID",$A205,"Years (DATE)",$B$66))</f>
        <v>792.78</v>
      </c>
      <c r="C205" s="6">
        <f>IF(GETPIVOTDATA("Count of Order ID",Pivot_table!$A$151,"Consumer ID",$A205,"Years (DATE)",$B$66)=0,"",GETPIVOTDATA("Count of Order ID",Pivot_table!$A$151,"Consumer ID",$A205,"Years (DATE)",$B$66))</f>
        <v>1</v>
      </c>
      <c r="D205" s="6" t="str">
        <f>IF(GETPIVOTDATA("Sum of Net Profit",Pivot_table!$A$151,"Consumer ID",$A205,"Years (DATE)",$D$66)=0,"",GETPIVOTDATA("Sum of Net Profit",Pivot_table!$A$151,"Consumer ID",$A205,"Years (DATE)",$D$66))</f>
        <v/>
      </c>
      <c r="E205" s="6" t="str">
        <f>IF(GETPIVOTDATA("Count of Order ID",Pivot_table!$A$151,"Consumer ID",$A205,"Years (DATE)",$D$66)=0,"",GETPIVOTDATA("Count of Order ID",Pivot_table!$A$151,"Consumer ID",$A205,"Years (DATE)",$D$66))</f>
        <v/>
      </c>
      <c r="F205" s="6">
        <f t="shared" si="6"/>
        <v>792.78</v>
      </c>
      <c r="G205" s="6">
        <f t="shared" si="7"/>
        <v>1</v>
      </c>
    </row>
    <row r="206" spans="1:7" x14ac:dyDescent="0.3">
      <c r="A206" s="6" t="s">
        <v>1314</v>
      </c>
      <c r="B206" s="6">
        <f>IF(GETPIVOTDATA("Sum of Net Profit",Pivot_table!$A$151,"Consumer ID",$A206,"Years (DATE)",$B$66)=0,"",GETPIVOTDATA("Sum of Net Profit",Pivot_table!$A$151,"Consumer ID",$A206,"Years (DATE)",$B$66))</f>
        <v>792.78</v>
      </c>
      <c r="C206" s="6">
        <f>IF(GETPIVOTDATA("Count of Order ID",Pivot_table!$A$151,"Consumer ID",$A206,"Years (DATE)",$B$66)=0,"",GETPIVOTDATA("Count of Order ID",Pivot_table!$A$151,"Consumer ID",$A206,"Years (DATE)",$B$66))</f>
        <v>1</v>
      </c>
      <c r="D206" s="6" t="str">
        <f>IF(GETPIVOTDATA("Sum of Net Profit",Pivot_table!$A$151,"Consumer ID",$A206,"Years (DATE)",$D$66)=0,"",GETPIVOTDATA("Sum of Net Profit",Pivot_table!$A$151,"Consumer ID",$A206,"Years (DATE)",$D$66))</f>
        <v/>
      </c>
      <c r="E206" s="6" t="str">
        <f>IF(GETPIVOTDATA("Count of Order ID",Pivot_table!$A$151,"Consumer ID",$A206,"Years (DATE)",$D$66)=0,"",GETPIVOTDATA("Count of Order ID",Pivot_table!$A$151,"Consumer ID",$A206,"Years (DATE)",$D$66))</f>
        <v/>
      </c>
      <c r="F206" s="6">
        <f t="shared" si="6"/>
        <v>792.78</v>
      </c>
      <c r="G206" s="6">
        <f t="shared" si="7"/>
        <v>1</v>
      </c>
    </row>
    <row r="207" spans="1:7" x14ac:dyDescent="0.3">
      <c r="A207" s="6" t="s">
        <v>5456</v>
      </c>
      <c r="B207" s="6" t="str">
        <f>IF(GETPIVOTDATA("Sum of Net Profit",Pivot_table!$A$151,"Consumer ID",$A207,"Years (DATE)",$B$66)=0,"",GETPIVOTDATA("Sum of Net Profit",Pivot_table!$A$151,"Consumer ID",$A207,"Years (DATE)",$B$66))</f>
        <v/>
      </c>
      <c r="C207" s="6" t="str">
        <f>IF(GETPIVOTDATA("Count of Order ID",Pivot_table!$A$151,"Consumer ID",$A207,"Years (DATE)",$B$66)=0,"",GETPIVOTDATA("Count of Order ID",Pivot_table!$A$151,"Consumer ID",$A207,"Years (DATE)",$B$66))</f>
        <v/>
      </c>
      <c r="D207" s="6">
        <f>IF(GETPIVOTDATA("Sum of Net Profit",Pivot_table!$A$151,"Consumer ID",$A207,"Years (DATE)",$D$66)=0,"",GETPIVOTDATA("Sum of Net Profit",Pivot_table!$A$151,"Consumer ID",$A207,"Years (DATE)",$D$66))</f>
        <v>792.78</v>
      </c>
      <c r="E207" s="6">
        <f>IF(GETPIVOTDATA("Count of Order ID",Pivot_table!$A$151,"Consumer ID",$A207,"Years (DATE)",$D$66)=0,"",GETPIVOTDATA("Count of Order ID",Pivot_table!$A$151,"Consumer ID",$A207,"Years (DATE)",$D$66))</f>
        <v>1</v>
      </c>
      <c r="F207" s="6">
        <f t="shared" si="6"/>
        <v>792.78</v>
      </c>
      <c r="G207" s="6">
        <f t="shared" si="7"/>
        <v>1</v>
      </c>
    </row>
    <row r="208" spans="1:7" x14ac:dyDescent="0.3">
      <c r="A208" s="6" t="s">
        <v>1790</v>
      </c>
      <c r="B208" s="6">
        <f>IF(GETPIVOTDATA("Sum of Net Profit",Pivot_table!$A$151,"Consumer ID",$A208,"Years (DATE)",$B$66)=0,"",GETPIVOTDATA("Sum of Net Profit",Pivot_table!$A$151,"Consumer ID",$A208,"Years (DATE)",$B$66))</f>
        <v>792.78</v>
      </c>
      <c r="C208" s="6">
        <f>IF(GETPIVOTDATA("Count of Order ID",Pivot_table!$A$151,"Consumer ID",$A208,"Years (DATE)",$B$66)=0,"",GETPIVOTDATA("Count of Order ID",Pivot_table!$A$151,"Consumer ID",$A208,"Years (DATE)",$B$66))</f>
        <v>1</v>
      </c>
      <c r="D208" s="6" t="str">
        <f>IF(GETPIVOTDATA("Sum of Net Profit",Pivot_table!$A$151,"Consumer ID",$A208,"Years (DATE)",$D$66)=0,"",GETPIVOTDATA("Sum of Net Profit",Pivot_table!$A$151,"Consumer ID",$A208,"Years (DATE)",$D$66))</f>
        <v/>
      </c>
      <c r="E208" s="6" t="str">
        <f>IF(GETPIVOTDATA("Count of Order ID",Pivot_table!$A$151,"Consumer ID",$A208,"Years (DATE)",$D$66)=0,"",GETPIVOTDATA("Count of Order ID",Pivot_table!$A$151,"Consumer ID",$A208,"Years (DATE)",$D$66))</f>
        <v/>
      </c>
      <c r="F208" s="6">
        <f t="shared" si="6"/>
        <v>792.78</v>
      </c>
      <c r="G208" s="6">
        <f t="shared" si="7"/>
        <v>1</v>
      </c>
    </row>
    <row r="209" spans="1:7" x14ac:dyDescent="0.3">
      <c r="A209" s="6" t="s">
        <v>2751</v>
      </c>
      <c r="B209" s="6" t="str">
        <f>IF(GETPIVOTDATA("Sum of Net Profit",Pivot_table!$A$151,"Consumer ID",$A209,"Years (DATE)",$B$66)=0,"",GETPIVOTDATA("Sum of Net Profit",Pivot_table!$A$151,"Consumer ID",$A209,"Years (DATE)",$B$66))</f>
        <v/>
      </c>
      <c r="C209" s="6" t="str">
        <f>IF(GETPIVOTDATA("Count of Order ID",Pivot_table!$A$151,"Consumer ID",$A209,"Years (DATE)",$B$66)=0,"",GETPIVOTDATA("Count of Order ID",Pivot_table!$A$151,"Consumer ID",$A209,"Years (DATE)",$B$66))</f>
        <v/>
      </c>
      <c r="D209" s="6">
        <f>IF(GETPIVOTDATA("Sum of Net Profit",Pivot_table!$A$151,"Consumer ID",$A209,"Years (DATE)",$D$66)=0,"",GETPIVOTDATA("Sum of Net Profit",Pivot_table!$A$151,"Consumer ID",$A209,"Years (DATE)",$D$66))</f>
        <v>792.78</v>
      </c>
      <c r="E209" s="6">
        <f>IF(GETPIVOTDATA("Count of Order ID",Pivot_table!$A$151,"Consumer ID",$A209,"Years (DATE)",$D$66)=0,"",GETPIVOTDATA("Count of Order ID",Pivot_table!$A$151,"Consumer ID",$A209,"Years (DATE)",$D$66))</f>
        <v>1</v>
      </c>
      <c r="F209" s="6">
        <f t="shared" si="6"/>
        <v>792.78</v>
      </c>
      <c r="G209" s="6">
        <f t="shared" si="7"/>
        <v>1</v>
      </c>
    </row>
    <row r="210" spans="1:7" x14ac:dyDescent="0.3">
      <c r="A210" s="6" t="s">
        <v>1796</v>
      </c>
      <c r="B210" s="6">
        <f>IF(GETPIVOTDATA("Sum of Net Profit",Pivot_table!$A$151,"Consumer ID",$A210,"Years (DATE)",$B$66)=0,"",GETPIVOTDATA("Sum of Net Profit",Pivot_table!$A$151,"Consumer ID",$A210,"Years (DATE)",$B$66))</f>
        <v>792.78</v>
      </c>
      <c r="C210" s="6">
        <f>IF(GETPIVOTDATA("Count of Order ID",Pivot_table!$A$151,"Consumer ID",$A210,"Years (DATE)",$B$66)=0,"",GETPIVOTDATA("Count of Order ID",Pivot_table!$A$151,"Consumer ID",$A210,"Years (DATE)",$B$66))</f>
        <v>1</v>
      </c>
      <c r="D210" s="6" t="str">
        <f>IF(GETPIVOTDATA("Sum of Net Profit",Pivot_table!$A$151,"Consumer ID",$A210,"Years (DATE)",$D$66)=0,"",GETPIVOTDATA("Sum of Net Profit",Pivot_table!$A$151,"Consumer ID",$A210,"Years (DATE)",$D$66))</f>
        <v/>
      </c>
      <c r="E210" s="6" t="str">
        <f>IF(GETPIVOTDATA("Count of Order ID",Pivot_table!$A$151,"Consumer ID",$A210,"Years (DATE)",$D$66)=0,"",GETPIVOTDATA("Count of Order ID",Pivot_table!$A$151,"Consumer ID",$A210,"Years (DATE)",$D$66))</f>
        <v/>
      </c>
      <c r="F210" s="6">
        <f t="shared" si="6"/>
        <v>792.78</v>
      </c>
      <c r="G210" s="6">
        <f t="shared" si="7"/>
        <v>1</v>
      </c>
    </row>
    <row r="211" spans="1:7" x14ac:dyDescent="0.3">
      <c r="A211" s="6" t="s">
        <v>5219</v>
      </c>
      <c r="B211" s="6" t="str">
        <f>IF(GETPIVOTDATA("Sum of Net Profit",Pivot_table!$A$151,"Consumer ID",$A211,"Years (DATE)",$B$66)=0,"",GETPIVOTDATA("Sum of Net Profit",Pivot_table!$A$151,"Consumer ID",$A211,"Years (DATE)",$B$66))</f>
        <v/>
      </c>
      <c r="C211" s="6" t="str">
        <f>IF(GETPIVOTDATA("Count of Order ID",Pivot_table!$A$151,"Consumer ID",$A211,"Years (DATE)",$B$66)=0,"",GETPIVOTDATA("Count of Order ID",Pivot_table!$A$151,"Consumer ID",$A211,"Years (DATE)",$B$66))</f>
        <v/>
      </c>
      <c r="D211" s="6">
        <f>IF(GETPIVOTDATA("Sum of Net Profit",Pivot_table!$A$151,"Consumer ID",$A211,"Years (DATE)",$D$66)=0,"",GETPIVOTDATA("Sum of Net Profit",Pivot_table!$A$151,"Consumer ID",$A211,"Years (DATE)",$D$66))</f>
        <v>789.04</v>
      </c>
      <c r="E211" s="6">
        <f>IF(GETPIVOTDATA("Count of Order ID",Pivot_table!$A$151,"Consumer ID",$A211,"Years (DATE)",$D$66)=0,"",GETPIVOTDATA("Count of Order ID",Pivot_table!$A$151,"Consumer ID",$A211,"Years (DATE)",$D$66))</f>
        <v>3</v>
      </c>
      <c r="F211" s="6">
        <f t="shared" si="6"/>
        <v>789.04</v>
      </c>
      <c r="G211" s="6">
        <f t="shared" si="7"/>
        <v>3</v>
      </c>
    </row>
    <row r="212" spans="1:7" x14ac:dyDescent="0.3">
      <c r="A212" s="6" t="s">
        <v>5093</v>
      </c>
      <c r="B212" s="6" t="str">
        <f>IF(GETPIVOTDATA("Sum of Net Profit",Pivot_table!$A$151,"Consumer ID",$A212,"Years (DATE)",$B$66)=0,"",GETPIVOTDATA("Sum of Net Profit",Pivot_table!$A$151,"Consumer ID",$A212,"Years (DATE)",$B$66))</f>
        <v/>
      </c>
      <c r="C212" s="6" t="str">
        <f>IF(GETPIVOTDATA("Count of Order ID",Pivot_table!$A$151,"Consumer ID",$A212,"Years (DATE)",$B$66)=0,"",GETPIVOTDATA("Count of Order ID",Pivot_table!$A$151,"Consumer ID",$A212,"Years (DATE)",$B$66))</f>
        <v/>
      </c>
      <c r="D212" s="6">
        <f>IF(GETPIVOTDATA("Sum of Net Profit",Pivot_table!$A$151,"Consumer ID",$A212,"Years (DATE)",$D$66)=0,"",GETPIVOTDATA("Sum of Net Profit",Pivot_table!$A$151,"Consumer ID",$A212,"Years (DATE)",$D$66))</f>
        <v>778.86</v>
      </c>
      <c r="E212" s="6">
        <f>IF(GETPIVOTDATA("Count of Order ID",Pivot_table!$A$151,"Consumer ID",$A212,"Years (DATE)",$D$66)=0,"",GETPIVOTDATA("Count of Order ID",Pivot_table!$A$151,"Consumer ID",$A212,"Years (DATE)",$D$66))</f>
        <v>5</v>
      </c>
      <c r="F212" s="6">
        <f t="shared" si="6"/>
        <v>778.86</v>
      </c>
      <c r="G212" s="6">
        <f t="shared" si="7"/>
        <v>5</v>
      </c>
    </row>
    <row r="213" spans="1:7" x14ac:dyDescent="0.3">
      <c r="A213" s="6" t="s">
        <v>5225</v>
      </c>
      <c r="B213" s="6" t="str">
        <f>IF(GETPIVOTDATA("Sum of Net Profit",Pivot_table!$A$151,"Consumer ID",$A213,"Years (DATE)",$B$66)=0,"",GETPIVOTDATA("Sum of Net Profit",Pivot_table!$A$151,"Consumer ID",$A213,"Years (DATE)",$B$66))</f>
        <v/>
      </c>
      <c r="C213" s="6" t="str">
        <f>IF(GETPIVOTDATA("Count of Order ID",Pivot_table!$A$151,"Consumer ID",$A213,"Years (DATE)",$B$66)=0,"",GETPIVOTDATA("Count of Order ID",Pivot_table!$A$151,"Consumer ID",$A213,"Years (DATE)",$B$66))</f>
        <v/>
      </c>
      <c r="D213" s="6">
        <f>IF(GETPIVOTDATA("Sum of Net Profit",Pivot_table!$A$151,"Consumer ID",$A213,"Years (DATE)",$D$66)=0,"",GETPIVOTDATA("Sum of Net Profit",Pivot_table!$A$151,"Consumer ID",$A213,"Years (DATE)",$D$66))</f>
        <v>772.04</v>
      </c>
      <c r="E213" s="6">
        <f>IF(GETPIVOTDATA("Count of Order ID",Pivot_table!$A$151,"Consumer ID",$A213,"Years (DATE)",$D$66)=0,"",GETPIVOTDATA("Count of Order ID",Pivot_table!$A$151,"Consumer ID",$A213,"Years (DATE)",$D$66))</f>
        <v>6</v>
      </c>
      <c r="F213" s="6">
        <f t="shared" si="6"/>
        <v>772.04</v>
      </c>
      <c r="G213" s="6">
        <f t="shared" si="7"/>
        <v>6</v>
      </c>
    </row>
    <row r="214" spans="1:7" x14ac:dyDescent="0.3">
      <c r="A214" s="6" t="s">
        <v>4661</v>
      </c>
      <c r="B214" s="6" t="str">
        <f>IF(GETPIVOTDATA("Sum of Net Profit",Pivot_table!$A$151,"Consumer ID",$A214,"Years (DATE)",$B$66)=0,"",GETPIVOTDATA("Sum of Net Profit",Pivot_table!$A$151,"Consumer ID",$A214,"Years (DATE)",$B$66))</f>
        <v/>
      </c>
      <c r="C214" s="6" t="str">
        <f>IF(GETPIVOTDATA("Count of Order ID",Pivot_table!$A$151,"Consumer ID",$A214,"Years (DATE)",$B$66)=0,"",GETPIVOTDATA("Count of Order ID",Pivot_table!$A$151,"Consumer ID",$A214,"Years (DATE)",$B$66))</f>
        <v/>
      </c>
      <c r="D214" s="6">
        <f>IF(GETPIVOTDATA("Sum of Net Profit",Pivot_table!$A$151,"Consumer ID",$A214,"Years (DATE)",$D$66)=0,"",GETPIVOTDATA("Sum of Net Profit",Pivot_table!$A$151,"Consumer ID",$A214,"Years (DATE)",$D$66))</f>
        <v>760.40999999999985</v>
      </c>
      <c r="E214" s="6">
        <f>IF(GETPIVOTDATA("Count of Order ID",Pivot_table!$A$151,"Consumer ID",$A214,"Years (DATE)",$D$66)=0,"",GETPIVOTDATA("Count of Order ID",Pivot_table!$A$151,"Consumer ID",$A214,"Years (DATE)",$D$66))</f>
        <v>1</v>
      </c>
      <c r="F214" s="6">
        <f t="shared" si="6"/>
        <v>760.40999999999985</v>
      </c>
      <c r="G214" s="6">
        <f t="shared" si="7"/>
        <v>1</v>
      </c>
    </row>
    <row r="215" spans="1:7" x14ac:dyDescent="0.3">
      <c r="A215" s="6" t="s">
        <v>6174</v>
      </c>
      <c r="B215" s="6" t="str">
        <f>IF(GETPIVOTDATA("Sum of Net Profit",Pivot_table!$A$151,"Consumer ID",$A215,"Years (DATE)",$B$66)=0,"",GETPIVOTDATA("Sum of Net Profit",Pivot_table!$A$151,"Consumer ID",$A215,"Years (DATE)",$B$66))</f>
        <v/>
      </c>
      <c r="C215" s="6" t="str">
        <f>IF(GETPIVOTDATA("Count of Order ID",Pivot_table!$A$151,"Consumer ID",$A215,"Years (DATE)",$B$66)=0,"",GETPIVOTDATA("Count of Order ID",Pivot_table!$A$151,"Consumer ID",$A215,"Years (DATE)",$B$66))</f>
        <v/>
      </c>
      <c r="D215" s="6">
        <f>IF(GETPIVOTDATA("Sum of Net Profit",Pivot_table!$A$151,"Consumer ID",$A215,"Years (DATE)",$D$66)=0,"",GETPIVOTDATA("Sum of Net Profit",Pivot_table!$A$151,"Consumer ID",$A215,"Years (DATE)",$D$66))</f>
        <v>760.40999999999985</v>
      </c>
      <c r="E215" s="6">
        <f>IF(GETPIVOTDATA("Count of Order ID",Pivot_table!$A$151,"Consumer ID",$A215,"Years (DATE)",$D$66)=0,"",GETPIVOTDATA("Count of Order ID",Pivot_table!$A$151,"Consumer ID",$A215,"Years (DATE)",$D$66))</f>
        <v>1</v>
      </c>
      <c r="F215" s="6">
        <f t="shared" si="6"/>
        <v>760.40999999999985</v>
      </c>
      <c r="G215" s="6">
        <f t="shared" si="7"/>
        <v>1</v>
      </c>
    </row>
    <row r="216" spans="1:7" x14ac:dyDescent="0.3">
      <c r="A216" s="6" t="s">
        <v>6270</v>
      </c>
      <c r="B216" s="6" t="str">
        <f>IF(GETPIVOTDATA("Sum of Net Profit",Pivot_table!$A$151,"Consumer ID",$A216,"Years (DATE)",$B$66)=0,"",GETPIVOTDATA("Sum of Net Profit",Pivot_table!$A$151,"Consumer ID",$A216,"Years (DATE)",$B$66))</f>
        <v/>
      </c>
      <c r="C216" s="6" t="str">
        <f>IF(GETPIVOTDATA("Count of Order ID",Pivot_table!$A$151,"Consumer ID",$A216,"Years (DATE)",$B$66)=0,"",GETPIVOTDATA("Count of Order ID",Pivot_table!$A$151,"Consumer ID",$A216,"Years (DATE)",$B$66))</f>
        <v/>
      </c>
      <c r="D216" s="6">
        <f>IF(GETPIVOTDATA("Sum of Net Profit",Pivot_table!$A$151,"Consumer ID",$A216,"Years (DATE)",$D$66)=0,"",GETPIVOTDATA("Sum of Net Profit",Pivot_table!$A$151,"Consumer ID",$A216,"Years (DATE)",$D$66))</f>
        <v>760.40999999999985</v>
      </c>
      <c r="E216" s="6">
        <f>IF(GETPIVOTDATA("Count of Order ID",Pivot_table!$A$151,"Consumer ID",$A216,"Years (DATE)",$D$66)=0,"",GETPIVOTDATA("Count of Order ID",Pivot_table!$A$151,"Consumer ID",$A216,"Years (DATE)",$D$66))</f>
        <v>1</v>
      </c>
      <c r="F216" s="6">
        <f t="shared" si="6"/>
        <v>760.40999999999985</v>
      </c>
      <c r="G216" s="6">
        <f t="shared" si="7"/>
        <v>1</v>
      </c>
    </row>
    <row r="217" spans="1:7" x14ac:dyDescent="0.3">
      <c r="A217" s="6" t="s">
        <v>6216</v>
      </c>
      <c r="B217" s="6" t="str">
        <f>IF(GETPIVOTDATA("Sum of Net Profit",Pivot_table!$A$151,"Consumer ID",$A217,"Years (DATE)",$B$66)=0,"",GETPIVOTDATA("Sum of Net Profit",Pivot_table!$A$151,"Consumer ID",$A217,"Years (DATE)",$B$66))</f>
        <v/>
      </c>
      <c r="C217" s="6" t="str">
        <f>IF(GETPIVOTDATA("Count of Order ID",Pivot_table!$A$151,"Consumer ID",$A217,"Years (DATE)",$B$66)=0,"",GETPIVOTDATA("Count of Order ID",Pivot_table!$A$151,"Consumer ID",$A217,"Years (DATE)",$B$66))</f>
        <v/>
      </c>
      <c r="D217" s="6">
        <f>IF(GETPIVOTDATA("Sum of Net Profit",Pivot_table!$A$151,"Consumer ID",$A217,"Years (DATE)",$D$66)=0,"",GETPIVOTDATA("Sum of Net Profit",Pivot_table!$A$151,"Consumer ID",$A217,"Years (DATE)",$D$66))</f>
        <v>760.40999999999985</v>
      </c>
      <c r="E217" s="6">
        <f>IF(GETPIVOTDATA("Count of Order ID",Pivot_table!$A$151,"Consumer ID",$A217,"Years (DATE)",$D$66)=0,"",GETPIVOTDATA("Count of Order ID",Pivot_table!$A$151,"Consumer ID",$A217,"Years (DATE)",$D$66))</f>
        <v>1</v>
      </c>
      <c r="F217" s="6">
        <f t="shared" si="6"/>
        <v>760.40999999999985</v>
      </c>
      <c r="G217" s="6">
        <f t="shared" si="7"/>
        <v>1</v>
      </c>
    </row>
    <row r="218" spans="1:7" x14ac:dyDescent="0.3">
      <c r="A218" s="6" t="s">
        <v>4639</v>
      </c>
      <c r="B218" s="6" t="str">
        <f>IF(GETPIVOTDATA("Sum of Net Profit",Pivot_table!$A$151,"Consumer ID",$A218,"Years (DATE)",$B$66)=0,"",GETPIVOTDATA("Sum of Net Profit",Pivot_table!$A$151,"Consumer ID",$A218,"Years (DATE)",$B$66))</f>
        <v/>
      </c>
      <c r="C218" s="6" t="str">
        <f>IF(GETPIVOTDATA("Count of Order ID",Pivot_table!$A$151,"Consumer ID",$A218,"Years (DATE)",$B$66)=0,"",GETPIVOTDATA("Count of Order ID",Pivot_table!$A$151,"Consumer ID",$A218,"Years (DATE)",$B$66))</f>
        <v/>
      </c>
      <c r="D218" s="6">
        <f>IF(GETPIVOTDATA("Sum of Net Profit",Pivot_table!$A$151,"Consumer ID",$A218,"Years (DATE)",$D$66)=0,"",GETPIVOTDATA("Sum of Net Profit",Pivot_table!$A$151,"Consumer ID",$A218,"Years (DATE)",$D$66))</f>
        <v>760.40999999999985</v>
      </c>
      <c r="E218" s="6">
        <f>IF(GETPIVOTDATA("Count of Order ID",Pivot_table!$A$151,"Consumer ID",$A218,"Years (DATE)",$D$66)=0,"",GETPIVOTDATA("Count of Order ID",Pivot_table!$A$151,"Consumer ID",$A218,"Years (DATE)",$D$66))</f>
        <v>1</v>
      </c>
      <c r="F218" s="6">
        <f t="shared" si="6"/>
        <v>760.40999999999985</v>
      </c>
      <c r="G218" s="6">
        <f t="shared" si="7"/>
        <v>1</v>
      </c>
    </row>
    <row r="219" spans="1:7" x14ac:dyDescent="0.3">
      <c r="A219" s="6" t="s">
        <v>6492</v>
      </c>
      <c r="B219" s="6">
        <f>IF(GETPIVOTDATA("Sum of Net Profit",Pivot_table!$A$151,"Consumer ID",$A219,"Years (DATE)",$B$66)=0,"",GETPIVOTDATA("Sum of Net Profit",Pivot_table!$A$151,"Consumer ID",$A219,"Years (DATE)",$B$66))</f>
        <v>201.15000000000003</v>
      </c>
      <c r="C219" s="6">
        <f>IF(GETPIVOTDATA("Count of Order ID",Pivot_table!$A$151,"Consumer ID",$A219,"Years (DATE)",$B$66)=0,"",GETPIVOTDATA("Count of Order ID",Pivot_table!$A$151,"Consumer ID",$A219,"Years (DATE)",$B$66))</f>
        <v>1</v>
      </c>
      <c r="D219" s="6">
        <f>IF(GETPIVOTDATA("Sum of Net Profit",Pivot_table!$A$151,"Consumer ID",$A219,"Years (DATE)",$D$66)=0,"",GETPIVOTDATA("Sum of Net Profit",Pivot_table!$A$151,"Consumer ID",$A219,"Years (DATE)",$D$66))</f>
        <v>550.99</v>
      </c>
      <c r="E219" s="6">
        <f>IF(GETPIVOTDATA("Count of Order ID",Pivot_table!$A$151,"Consumer ID",$A219,"Years (DATE)",$D$66)=0,"",GETPIVOTDATA("Count of Order ID",Pivot_table!$A$151,"Consumer ID",$A219,"Years (DATE)",$D$66))</f>
        <v>2</v>
      </c>
      <c r="F219" s="6">
        <f t="shared" si="6"/>
        <v>752.1400000000001</v>
      </c>
      <c r="G219" s="6">
        <f t="shared" si="7"/>
        <v>3</v>
      </c>
    </row>
    <row r="220" spans="1:7" x14ac:dyDescent="0.3">
      <c r="A220" s="6" t="s">
        <v>726</v>
      </c>
      <c r="B220" s="6">
        <f>IF(GETPIVOTDATA("Sum of Net Profit",Pivot_table!$A$151,"Consumer ID",$A220,"Years (DATE)",$B$66)=0,"",GETPIVOTDATA("Sum of Net Profit",Pivot_table!$A$151,"Consumer ID",$A220,"Years (DATE)",$B$66))</f>
        <v>261.5</v>
      </c>
      <c r="C220" s="6">
        <f>IF(GETPIVOTDATA("Count of Order ID",Pivot_table!$A$151,"Consumer ID",$A220,"Years (DATE)",$B$66)=0,"",GETPIVOTDATA("Count of Order ID",Pivot_table!$A$151,"Consumer ID",$A220,"Years (DATE)",$B$66))</f>
        <v>1</v>
      </c>
      <c r="D220" s="6">
        <f>IF(GETPIVOTDATA("Sum of Net Profit",Pivot_table!$A$151,"Consumer ID",$A220,"Years (DATE)",$D$66)=0,"",GETPIVOTDATA("Sum of Net Profit",Pivot_table!$A$151,"Consumer ID",$A220,"Years (DATE)",$D$66))</f>
        <v>488.2</v>
      </c>
      <c r="E220" s="6">
        <f>IF(GETPIVOTDATA("Count of Order ID",Pivot_table!$A$151,"Consumer ID",$A220,"Years (DATE)",$D$66)=0,"",GETPIVOTDATA("Count of Order ID",Pivot_table!$A$151,"Consumer ID",$A220,"Years (DATE)",$D$66))</f>
        <v>2</v>
      </c>
      <c r="F220" s="6">
        <f t="shared" si="6"/>
        <v>749.7</v>
      </c>
      <c r="G220" s="6">
        <f t="shared" si="7"/>
        <v>3</v>
      </c>
    </row>
    <row r="221" spans="1:7" x14ac:dyDescent="0.3">
      <c r="A221" s="6" t="s">
        <v>5615</v>
      </c>
      <c r="B221" s="6" t="str">
        <f>IF(GETPIVOTDATA("Sum of Net Profit",Pivot_table!$A$151,"Consumer ID",$A221,"Years (DATE)",$B$66)=0,"",GETPIVOTDATA("Sum of Net Profit",Pivot_table!$A$151,"Consumer ID",$A221,"Years (DATE)",$B$66))</f>
        <v/>
      </c>
      <c r="C221" s="6" t="str">
        <f>IF(GETPIVOTDATA("Count of Order ID",Pivot_table!$A$151,"Consumer ID",$A221,"Years (DATE)",$B$66)=0,"",GETPIVOTDATA("Count of Order ID",Pivot_table!$A$151,"Consumer ID",$A221,"Years (DATE)",$B$66))</f>
        <v/>
      </c>
      <c r="D221" s="6">
        <f>IF(GETPIVOTDATA("Sum of Net Profit",Pivot_table!$A$151,"Consumer ID",$A221,"Years (DATE)",$D$66)=0,"",GETPIVOTDATA("Sum of Net Profit",Pivot_table!$A$151,"Consumer ID",$A221,"Years (DATE)",$D$66))</f>
        <v>743.33999999999992</v>
      </c>
      <c r="E221" s="6">
        <f>IF(GETPIVOTDATA("Count of Order ID",Pivot_table!$A$151,"Consumer ID",$A221,"Years (DATE)",$D$66)=0,"",GETPIVOTDATA("Count of Order ID",Pivot_table!$A$151,"Consumer ID",$A221,"Years (DATE)",$D$66))</f>
        <v>4</v>
      </c>
      <c r="F221" s="6">
        <f t="shared" si="6"/>
        <v>743.33999999999992</v>
      </c>
      <c r="G221" s="6">
        <f t="shared" si="7"/>
        <v>4</v>
      </c>
    </row>
    <row r="222" spans="1:7" x14ac:dyDescent="0.3">
      <c r="A222" s="6" t="s">
        <v>6504</v>
      </c>
      <c r="B222" s="6">
        <f>IF(GETPIVOTDATA("Sum of Net Profit",Pivot_table!$A$151,"Consumer ID",$A222,"Years (DATE)",$B$66)=0,"",GETPIVOTDATA("Sum of Net Profit",Pivot_table!$A$151,"Consumer ID",$A222,"Years (DATE)",$B$66))</f>
        <v>295.29000000000008</v>
      </c>
      <c r="C222" s="6">
        <f>IF(GETPIVOTDATA("Count of Order ID",Pivot_table!$A$151,"Consumer ID",$A222,"Years (DATE)",$B$66)=0,"",GETPIVOTDATA("Count of Order ID",Pivot_table!$A$151,"Consumer ID",$A222,"Years (DATE)",$B$66))</f>
        <v>1</v>
      </c>
      <c r="D222" s="6">
        <f>IF(GETPIVOTDATA("Sum of Net Profit",Pivot_table!$A$151,"Consumer ID",$A222,"Years (DATE)",$D$66)=0,"",GETPIVOTDATA("Sum of Net Profit",Pivot_table!$A$151,"Consumer ID",$A222,"Years (DATE)",$D$66))</f>
        <v>446.04</v>
      </c>
      <c r="E222" s="6">
        <f>IF(GETPIVOTDATA("Count of Order ID",Pivot_table!$A$151,"Consumer ID",$A222,"Years (DATE)",$D$66)=0,"",GETPIVOTDATA("Count of Order ID",Pivot_table!$A$151,"Consumer ID",$A222,"Years (DATE)",$D$66))</f>
        <v>2</v>
      </c>
      <c r="F222" s="6">
        <f t="shared" si="6"/>
        <v>741.33000000000015</v>
      </c>
      <c r="G222" s="6">
        <f t="shared" si="7"/>
        <v>3</v>
      </c>
    </row>
    <row r="223" spans="1:7" x14ac:dyDescent="0.3">
      <c r="A223" s="6" t="s">
        <v>869</v>
      </c>
      <c r="B223" s="6">
        <f>IF(GETPIVOTDATA("Sum of Net Profit",Pivot_table!$A$151,"Consumer ID",$A223,"Years (DATE)",$B$66)=0,"",GETPIVOTDATA("Sum of Net Profit",Pivot_table!$A$151,"Consumer ID",$A223,"Years (DATE)",$B$66))</f>
        <v>740.72000000000014</v>
      </c>
      <c r="C223" s="6">
        <f>IF(GETPIVOTDATA("Count of Order ID",Pivot_table!$A$151,"Consumer ID",$A223,"Years (DATE)",$B$66)=0,"",GETPIVOTDATA("Count of Order ID",Pivot_table!$A$151,"Consumer ID",$A223,"Years (DATE)",$B$66))</f>
        <v>1</v>
      </c>
      <c r="D223" s="6" t="str">
        <f>IF(GETPIVOTDATA("Sum of Net Profit",Pivot_table!$A$151,"Consumer ID",$A223,"Years (DATE)",$D$66)=0,"",GETPIVOTDATA("Sum of Net Profit",Pivot_table!$A$151,"Consumer ID",$A223,"Years (DATE)",$D$66))</f>
        <v/>
      </c>
      <c r="E223" s="6" t="str">
        <f>IF(GETPIVOTDATA("Count of Order ID",Pivot_table!$A$151,"Consumer ID",$A223,"Years (DATE)",$D$66)=0,"",GETPIVOTDATA("Count of Order ID",Pivot_table!$A$151,"Consumer ID",$A223,"Years (DATE)",$D$66))</f>
        <v/>
      </c>
      <c r="F223" s="6">
        <f t="shared" si="6"/>
        <v>740.72000000000014</v>
      </c>
      <c r="G223" s="6">
        <f t="shared" si="7"/>
        <v>1</v>
      </c>
    </row>
    <row r="224" spans="1:7" x14ac:dyDescent="0.3">
      <c r="A224" s="6" t="s">
        <v>6633</v>
      </c>
      <c r="B224" s="6">
        <f>IF(GETPIVOTDATA("Sum of Net Profit",Pivot_table!$A$151,"Consumer ID",$A224,"Years (DATE)",$B$66)=0,"",GETPIVOTDATA("Sum of Net Profit",Pivot_table!$A$151,"Consumer ID",$A224,"Years (DATE)",$B$66))</f>
        <v>740.72000000000014</v>
      </c>
      <c r="C224" s="6">
        <f>IF(GETPIVOTDATA("Count of Order ID",Pivot_table!$A$151,"Consumer ID",$A224,"Years (DATE)",$B$66)=0,"",GETPIVOTDATA("Count of Order ID",Pivot_table!$A$151,"Consumer ID",$A224,"Years (DATE)",$B$66))</f>
        <v>1</v>
      </c>
      <c r="D224" s="6" t="str">
        <f>IF(GETPIVOTDATA("Sum of Net Profit",Pivot_table!$A$151,"Consumer ID",$A224,"Years (DATE)",$D$66)=0,"",GETPIVOTDATA("Sum of Net Profit",Pivot_table!$A$151,"Consumer ID",$A224,"Years (DATE)",$D$66))</f>
        <v/>
      </c>
      <c r="E224" s="6" t="str">
        <f>IF(GETPIVOTDATA("Count of Order ID",Pivot_table!$A$151,"Consumer ID",$A224,"Years (DATE)",$D$66)=0,"",GETPIVOTDATA("Count of Order ID",Pivot_table!$A$151,"Consumer ID",$A224,"Years (DATE)",$D$66))</f>
        <v/>
      </c>
      <c r="F224" s="6">
        <f t="shared" si="6"/>
        <v>740.72000000000014</v>
      </c>
      <c r="G224" s="6">
        <f t="shared" si="7"/>
        <v>1</v>
      </c>
    </row>
    <row r="225" spans="1:7" x14ac:dyDescent="0.3">
      <c r="A225" s="6" t="s">
        <v>5608</v>
      </c>
      <c r="B225" s="6" t="str">
        <f>IF(GETPIVOTDATA("Sum of Net Profit",Pivot_table!$A$151,"Consumer ID",$A225,"Years (DATE)",$B$66)=0,"",GETPIVOTDATA("Sum of Net Profit",Pivot_table!$A$151,"Consumer ID",$A225,"Years (DATE)",$B$66))</f>
        <v/>
      </c>
      <c r="C225" s="6" t="str">
        <f>IF(GETPIVOTDATA("Count of Order ID",Pivot_table!$A$151,"Consumer ID",$A225,"Years (DATE)",$B$66)=0,"",GETPIVOTDATA("Count of Order ID",Pivot_table!$A$151,"Consumer ID",$A225,"Years (DATE)",$B$66))</f>
        <v/>
      </c>
      <c r="D225" s="6">
        <f>IF(GETPIVOTDATA("Sum of Net Profit",Pivot_table!$A$151,"Consumer ID",$A225,"Years (DATE)",$D$66)=0,"",GETPIVOTDATA("Sum of Net Profit",Pivot_table!$A$151,"Consumer ID",$A225,"Years (DATE)",$D$66))</f>
        <v>718.66000000000008</v>
      </c>
      <c r="E225" s="6">
        <f>IF(GETPIVOTDATA("Count of Order ID",Pivot_table!$A$151,"Consumer ID",$A225,"Years (DATE)",$D$66)=0,"",GETPIVOTDATA("Count of Order ID",Pivot_table!$A$151,"Consumer ID",$A225,"Years (DATE)",$D$66))</f>
        <v>4</v>
      </c>
      <c r="F225" s="6">
        <f t="shared" si="6"/>
        <v>718.66000000000008</v>
      </c>
      <c r="G225" s="6">
        <f t="shared" si="7"/>
        <v>4</v>
      </c>
    </row>
    <row r="226" spans="1:7" x14ac:dyDescent="0.3">
      <c r="A226" s="6" t="s">
        <v>5907</v>
      </c>
      <c r="B226" s="6" t="str">
        <f>IF(GETPIVOTDATA("Sum of Net Profit",Pivot_table!$A$151,"Consumer ID",$A226,"Years (DATE)",$B$66)=0,"",GETPIVOTDATA("Sum of Net Profit",Pivot_table!$A$151,"Consumer ID",$A226,"Years (DATE)",$B$66))</f>
        <v/>
      </c>
      <c r="C226" s="6" t="str">
        <f>IF(GETPIVOTDATA("Count of Order ID",Pivot_table!$A$151,"Consumer ID",$A226,"Years (DATE)",$B$66)=0,"",GETPIVOTDATA("Count of Order ID",Pivot_table!$A$151,"Consumer ID",$A226,"Years (DATE)",$B$66))</f>
        <v/>
      </c>
      <c r="D226" s="6">
        <f>IF(GETPIVOTDATA("Sum of Net Profit",Pivot_table!$A$151,"Consumer ID",$A226,"Years (DATE)",$D$66)=0,"",GETPIVOTDATA("Sum of Net Profit",Pivot_table!$A$151,"Consumer ID",$A226,"Years (DATE)",$D$66))</f>
        <v>717.84</v>
      </c>
      <c r="E226" s="6">
        <f>IF(GETPIVOTDATA("Count of Order ID",Pivot_table!$A$151,"Consumer ID",$A226,"Years (DATE)",$D$66)=0,"",GETPIVOTDATA("Count of Order ID",Pivot_table!$A$151,"Consumer ID",$A226,"Years (DATE)",$D$66))</f>
        <v>2</v>
      </c>
      <c r="F226" s="6">
        <f t="shared" si="6"/>
        <v>717.84</v>
      </c>
      <c r="G226" s="6">
        <f t="shared" si="7"/>
        <v>2</v>
      </c>
    </row>
    <row r="227" spans="1:7" x14ac:dyDescent="0.3">
      <c r="A227" s="6" t="s">
        <v>2330</v>
      </c>
      <c r="B227" s="6" t="str">
        <f>IF(GETPIVOTDATA("Sum of Net Profit",Pivot_table!$A$151,"Consumer ID",$A227,"Years (DATE)",$B$66)=0,"",GETPIVOTDATA("Sum of Net Profit",Pivot_table!$A$151,"Consumer ID",$A227,"Years (DATE)",$B$66))</f>
        <v/>
      </c>
      <c r="C227" s="6" t="str">
        <f>IF(GETPIVOTDATA("Count of Order ID",Pivot_table!$A$151,"Consumer ID",$A227,"Years (DATE)",$B$66)=0,"",GETPIVOTDATA("Count of Order ID",Pivot_table!$A$151,"Consumer ID",$A227,"Years (DATE)",$B$66))</f>
        <v/>
      </c>
      <c r="D227" s="6">
        <f>IF(GETPIVOTDATA("Sum of Net Profit",Pivot_table!$A$151,"Consumer ID",$A227,"Years (DATE)",$D$66)=0,"",GETPIVOTDATA("Sum of Net Profit",Pivot_table!$A$151,"Consumer ID",$A227,"Years (DATE)",$D$66))</f>
        <v>714.24</v>
      </c>
      <c r="E227" s="6">
        <f>IF(GETPIVOTDATA("Count of Order ID",Pivot_table!$A$151,"Consumer ID",$A227,"Years (DATE)",$D$66)=0,"",GETPIVOTDATA("Count of Order ID",Pivot_table!$A$151,"Consumer ID",$A227,"Years (DATE)",$D$66))</f>
        <v>1</v>
      </c>
      <c r="F227" s="6">
        <f t="shared" si="6"/>
        <v>714.24</v>
      </c>
      <c r="G227" s="6">
        <f t="shared" si="7"/>
        <v>1</v>
      </c>
    </row>
    <row r="228" spans="1:7" x14ac:dyDescent="0.3">
      <c r="A228" s="6" t="s">
        <v>2318</v>
      </c>
      <c r="B228" s="6" t="str">
        <f>IF(GETPIVOTDATA("Sum of Net Profit",Pivot_table!$A$151,"Consumer ID",$A228,"Years (DATE)",$B$66)=0,"",GETPIVOTDATA("Sum of Net Profit",Pivot_table!$A$151,"Consumer ID",$A228,"Years (DATE)",$B$66))</f>
        <v/>
      </c>
      <c r="C228" s="6" t="str">
        <f>IF(GETPIVOTDATA("Count of Order ID",Pivot_table!$A$151,"Consumer ID",$A228,"Years (DATE)",$B$66)=0,"",GETPIVOTDATA("Count of Order ID",Pivot_table!$A$151,"Consumer ID",$A228,"Years (DATE)",$B$66))</f>
        <v/>
      </c>
      <c r="D228" s="6">
        <f>IF(GETPIVOTDATA("Sum of Net Profit",Pivot_table!$A$151,"Consumer ID",$A228,"Years (DATE)",$D$66)=0,"",GETPIVOTDATA("Sum of Net Profit",Pivot_table!$A$151,"Consumer ID",$A228,"Years (DATE)",$D$66))</f>
        <v>714.24</v>
      </c>
      <c r="E228" s="6">
        <f>IF(GETPIVOTDATA("Count of Order ID",Pivot_table!$A$151,"Consumer ID",$A228,"Years (DATE)",$D$66)=0,"",GETPIVOTDATA("Count of Order ID",Pivot_table!$A$151,"Consumer ID",$A228,"Years (DATE)",$D$66))</f>
        <v>1</v>
      </c>
      <c r="F228" s="6">
        <f t="shared" si="6"/>
        <v>714.24</v>
      </c>
      <c r="G228" s="6">
        <f t="shared" si="7"/>
        <v>1</v>
      </c>
    </row>
    <row r="229" spans="1:7" x14ac:dyDescent="0.3">
      <c r="A229" s="6" t="s">
        <v>3181</v>
      </c>
      <c r="B229" s="6" t="str">
        <f>IF(GETPIVOTDATA("Sum of Net Profit",Pivot_table!$A$151,"Consumer ID",$A229,"Years (DATE)",$B$66)=0,"",GETPIVOTDATA("Sum of Net Profit",Pivot_table!$A$151,"Consumer ID",$A229,"Years (DATE)",$B$66))</f>
        <v/>
      </c>
      <c r="C229" s="6" t="str">
        <f>IF(GETPIVOTDATA("Count of Order ID",Pivot_table!$A$151,"Consumer ID",$A229,"Years (DATE)",$B$66)=0,"",GETPIVOTDATA("Count of Order ID",Pivot_table!$A$151,"Consumer ID",$A229,"Years (DATE)",$B$66))</f>
        <v/>
      </c>
      <c r="D229" s="6">
        <f>IF(GETPIVOTDATA("Sum of Net Profit",Pivot_table!$A$151,"Consumer ID",$A229,"Years (DATE)",$D$66)=0,"",GETPIVOTDATA("Sum of Net Profit",Pivot_table!$A$151,"Consumer ID",$A229,"Years (DATE)",$D$66))</f>
        <v>714.24</v>
      </c>
      <c r="E229" s="6">
        <f>IF(GETPIVOTDATA("Count of Order ID",Pivot_table!$A$151,"Consumer ID",$A229,"Years (DATE)",$D$66)=0,"",GETPIVOTDATA("Count of Order ID",Pivot_table!$A$151,"Consumer ID",$A229,"Years (DATE)",$D$66))</f>
        <v>1</v>
      </c>
      <c r="F229" s="6">
        <f t="shared" si="6"/>
        <v>714.24</v>
      </c>
      <c r="G229" s="6">
        <f t="shared" si="7"/>
        <v>1</v>
      </c>
    </row>
    <row r="230" spans="1:7" x14ac:dyDescent="0.3">
      <c r="A230" s="6" t="s">
        <v>3233</v>
      </c>
      <c r="B230" s="6" t="str">
        <f>IF(GETPIVOTDATA("Sum of Net Profit",Pivot_table!$A$151,"Consumer ID",$A230,"Years (DATE)",$B$66)=0,"",GETPIVOTDATA("Sum of Net Profit",Pivot_table!$A$151,"Consumer ID",$A230,"Years (DATE)",$B$66))</f>
        <v/>
      </c>
      <c r="C230" s="6" t="str">
        <f>IF(GETPIVOTDATA("Count of Order ID",Pivot_table!$A$151,"Consumer ID",$A230,"Years (DATE)",$B$66)=0,"",GETPIVOTDATA("Count of Order ID",Pivot_table!$A$151,"Consumer ID",$A230,"Years (DATE)",$B$66))</f>
        <v/>
      </c>
      <c r="D230" s="6">
        <f>IF(GETPIVOTDATA("Sum of Net Profit",Pivot_table!$A$151,"Consumer ID",$A230,"Years (DATE)",$D$66)=0,"",GETPIVOTDATA("Sum of Net Profit",Pivot_table!$A$151,"Consumer ID",$A230,"Years (DATE)",$D$66))</f>
        <v>714.24</v>
      </c>
      <c r="E230" s="6">
        <f>IF(GETPIVOTDATA("Count of Order ID",Pivot_table!$A$151,"Consumer ID",$A230,"Years (DATE)",$D$66)=0,"",GETPIVOTDATA("Count of Order ID",Pivot_table!$A$151,"Consumer ID",$A230,"Years (DATE)",$D$66))</f>
        <v>1</v>
      </c>
      <c r="F230" s="6">
        <f t="shared" si="6"/>
        <v>714.24</v>
      </c>
      <c r="G230" s="6">
        <f t="shared" si="7"/>
        <v>1</v>
      </c>
    </row>
    <row r="231" spans="1:7" x14ac:dyDescent="0.3">
      <c r="A231" s="6" t="s">
        <v>3147</v>
      </c>
      <c r="B231" s="6" t="str">
        <f>IF(GETPIVOTDATA("Sum of Net Profit",Pivot_table!$A$151,"Consumer ID",$A231,"Years (DATE)",$B$66)=0,"",GETPIVOTDATA("Sum of Net Profit",Pivot_table!$A$151,"Consumer ID",$A231,"Years (DATE)",$B$66))</f>
        <v/>
      </c>
      <c r="C231" s="6" t="str">
        <f>IF(GETPIVOTDATA("Count of Order ID",Pivot_table!$A$151,"Consumer ID",$A231,"Years (DATE)",$B$66)=0,"",GETPIVOTDATA("Count of Order ID",Pivot_table!$A$151,"Consumer ID",$A231,"Years (DATE)",$B$66))</f>
        <v/>
      </c>
      <c r="D231" s="6">
        <f>IF(GETPIVOTDATA("Sum of Net Profit",Pivot_table!$A$151,"Consumer ID",$A231,"Years (DATE)",$D$66)=0,"",GETPIVOTDATA("Sum of Net Profit",Pivot_table!$A$151,"Consumer ID",$A231,"Years (DATE)",$D$66))</f>
        <v>714.24</v>
      </c>
      <c r="E231" s="6">
        <f>IF(GETPIVOTDATA("Count of Order ID",Pivot_table!$A$151,"Consumer ID",$A231,"Years (DATE)",$D$66)=0,"",GETPIVOTDATA("Count of Order ID",Pivot_table!$A$151,"Consumer ID",$A231,"Years (DATE)",$D$66))</f>
        <v>1</v>
      </c>
      <c r="F231" s="6">
        <f t="shared" si="6"/>
        <v>714.24</v>
      </c>
      <c r="G231" s="6">
        <f t="shared" si="7"/>
        <v>1</v>
      </c>
    </row>
    <row r="232" spans="1:7" x14ac:dyDescent="0.3">
      <c r="A232" s="6" t="s">
        <v>2034</v>
      </c>
      <c r="B232" s="6">
        <f>IF(GETPIVOTDATA("Sum of Net Profit",Pivot_table!$A$151,"Consumer ID",$A232,"Years (DATE)",$B$66)=0,"",GETPIVOTDATA("Sum of Net Profit",Pivot_table!$A$151,"Consumer ID",$A232,"Years (DATE)",$B$66))</f>
        <v>714.24</v>
      </c>
      <c r="C232" s="6">
        <f>IF(GETPIVOTDATA("Count of Order ID",Pivot_table!$A$151,"Consumer ID",$A232,"Years (DATE)",$B$66)=0,"",GETPIVOTDATA("Count of Order ID",Pivot_table!$A$151,"Consumer ID",$A232,"Years (DATE)",$B$66))</f>
        <v>1</v>
      </c>
      <c r="D232" s="6" t="str">
        <f>IF(GETPIVOTDATA("Sum of Net Profit",Pivot_table!$A$151,"Consumer ID",$A232,"Years (DATE)",$D$66)=0,"",GETPIVOTDATA("Sum of Net Profit",Pivot_table!$A$151,"Consumer ID",$A232,"Years (DATE)",$D$66))</f>
        <v/>
      </c>
      <c r="E232" s="6" t="str">
        <f>IF(GETPIVOTDATA("Count of Order ID",Pivot_table!$A$151,"Consumer ID",$A232,"Years (DATE)",$D$66)=0,"",GETPIVOTDATA("Count of Order ID",Pivot_table!$A$151,"Consumer ID",$A232,"Years (DATE)",$D$66))</f>
        <v/>
      </c>
      <c r="F232" s="6">
        <f t="shared" si="6"/>
        <v>714.24</v>
      </c>
      <c r="G232" s="6">
        <f t="shared" si="7"/>
        <v>1</v>
      </c>
    </row>
    <row r="233" spans="1:7" x14ac:dyDescent="0.3">
      <c r="A233" s="6" t="s">
        <v>2292</v>
      </c>
      <c r="B233" s="6" t="str">
        <f>IF(GETPIVOTDATA("Sum of Net Profit",Pivot_table!$A$151,"Consumer ID",$A233,"Years (DATE)",$B$66)=0,"",GETPIVOTDATA("Sum of Net Profit",Pivot_table!$A$151,"Consumer ID",$A233,"Years (DATE)",$B$66))</f>
        <v/>
      </c>
      <c r="C233" s="6" t="str">
        <f>IF(GETPIVOTDATA("Count of Order ID",Pivot_table!$A$151,"Consumer ID",$A233,"Years (DATE)",$B$66)=0,"",GETPIVOTDATA("Count of Order ID",Pivot_table!$A$151,"Consumer ID",$A233,"Years (DATE)",$B$66))</f>
        <v/>
      </c>
      <c r="D233" s="6">
        <f>IF(GETPIVOTDATA("Sum of Net Profit",Pivot_table!$A$151,"Consumer ID",$A233,"Years (DATE)",$D$66)=0,"",GETPIVOTDATA("Sum of Net Profit",Pivot_table!$A$151,"Consumer ID",$A233,"Years (DATE)",$D$66))</f>
        <v>714.24</v>
      </c>
      <c r="E233" s="6">
        <f>IF(GETPIVOTDATA("Count of Order ID",Pivot_table!$A$151,"Consumer ID",$A233,"Years (DATE)",$D$66)=0,"",GETPIVOTDATA("Count of Order ID",Pivot_table!$A$151,"Consumer ID",$A233,"Years (DATE)",$D$66))</f>
        <v>1</v>
      </c>
      <c r="F233" s="6">
        <f t="shared" si="6"/>
        <v>714.24</v>
      </c>
      <c r="G233" s="6">
        <f t="shared" si="7"/>
        <v>1</v>
      </c>
    </row>
    <row r="234" spans="1:7" x14ac:dyDescent="0.3">
      <c r="A234" s="6" t="s">
        <v>3557</v>
      </c>
      <c r="B234" s="6" t="str">
        <f>IF(GETPIVOTDATA("Sum of Net Profit",Pivot_table!$A$151,"Consumer ID",$A234,"Years (DATE)",$B$66)=0,"",GETPIVOTDATA("Sum of Net Profit",Pivot_table!$A$151,"Consumer ID",$A234,"Years (DATE)",$B$66))</f>
        <v/>
      </c>
      <c r="C234" s="6" t="str">
        <f>IF(GETPIVOTDATA("Count of Order ID",Pivot_table!$A$151,"Consumer ID",$A234,"Years (DATE)",$B$66)=0,"",GETPIVOTDATA("Count of Order ID",Pivot_table!$A$151,"Consumer ID",$A234,"Years (DATE)",$B$66))</f>
        <v/>
      </c>
      <c r="D234" s="6">
        <f>IF(GETPIVOTDATA("Sum of Net Profit",Pivot_table!$A$151,"Consumer ID",$A234,"Years (DATE)",$D$66)=0,"",GETPIVOTDATA("Sum of Net Profit",Pivot_table!$A$151,"Consumer ID",$A234,"Years (DATE)",$D$66))</f>
        <v>714.24</v>
      </c>
      <c r="E234" s="6">
        <f>IF(GETPIVOTDATA("Count of Order ID",Pivot_table!$A$151,"Consumer ID",$A234,"Years (DATE)",$D$66)=0,"",GETPIVOTDATA("Count of Order ID",Pivot_table!$A$151,"Consumer ID",$A234,"Years (DATE)",$D$66))</f>
        <v>1</v>
      </c>
      <c r="F234" s="6">
        <f t="shared" si="6"/>
        <v>714.24</v>
      </c>
      <c r="G234" s="6">
        <f t="shared" si="7"/>
        <v>1</v>
      </c>
    </row>
    <row r="235" spans="1:7" x14ac:dyDescent="0.3">
      <c r="A235" s="6" t="s">
        <v>3727</v>
      </c>
      <c r="B235" s="6" t="str">
        <f>IF(GETPIVOTDATA("Sum of Net Profit",Pivot_table!$A$151,"Consumer ID",$A235,"Years (DATE)",$B$66)=0,"",GETPIVOTDATA("Sum of Net Profit",Pivot_table!$A$151,"Consumer ID",$A235,"Years (DATE)",$B$66))</f>
        <v/>
      </c>
      <c r="C235" s="6" t="str">
        <f>IF(GETPIVOTDATA("Count of Order ID",Pivot_table!$A$151,"Consumer ID",$A235,"Years (DATE)",$B$66)=0,"",GETPIVOTDATA("Count of Order ID",Pivot_table!$A$151,"Consumer ID",$A235,"Years (DATE)",$B$66))</f>
        <v/>
      </c>
      <c r="D235" s="6">
        <f>IF(GETPIVOTDATA("Sum of Net Profit",Pivot_table!$A$151,"Consumer ID",$A235,"Years (DATE)",$D$66)=0,"",GETPIVOTDATA("Sum of Net Profit",Pivot_table!$A$151,"Consumer ID",$A235,"Years (DATE)",$D$66))</f>
        <v>714.24</v>
      </c>
      <c r="E235" s="6">
        <f>IF(GETPIVOTDATA("Count of Order ID",Pivot_table!$A$151,"Consumer ID",$A235,"Years (DATE)",$D$66)=0,"",GETPIVOTDATA("Count of Order ID",Pivot_table!$A$151,"Consumer ID",$A235,"Years (DATE)",$D$66))</f>
        <v>1</v>
      </c>
      <c r="F235" s="6">
        <f t="shared" si="6"/>
        <v>714.24</v>
      </c>
      <c r="G235" s="6">
        <f t="shared" si="7"/>
        <v>1</v>
      </c>
    </row>
    <row r="236" spans="1:7" x14ac:dyDescent="0.3">
      <c r="A236" s="6" t="s">
        <v>3613</v>
      </c>
      <c r="B236" s="6" t="str">
        <f>IF(GETPIVOTDATA("Sum of Net Profit",Pivot_table!$A$151,"Consumer ID",$A236,"Years (DATE)",$B$66)=0,"",GETPIVOTDATA("Sum of Net Profit",Pivot_table!$A$151,"Consumer ID",$A236,"Years (DATE)",$B$66))</f>
        <v/>
      </c>
      <c r="C236" s="6" t="str">
        <f>IF(GETPIVOTDATA("Count of Order ID",Pivot_table!$A$151,"Consumer ID",$A236,"Years (DATE)",$B$66)=0,"",GETPIVOTDATA("Count of Order ID",Pivot_table!$A$151,"Consumer ID",$A236,"Years (DATE)",$B$66))</f>
        <v/>
      </c>
      <c r="D236" s="6">
        <f>IF(GETPIVOTDATA("Sum of Net Profit",Pivot_table!$A$151,"Consumer ID",$A236,"Years (DATE)",$D$66)=0,"",GETPIVOTDATA("Sum of Net Profit",Pivot_table!$A$151,"Consumer ID",$A236,"Years (DATE)",$D$66))</f>
        <v>714.24</v>
      </c>
      <c r="E236" s="6">
        <f>IF(GETPIVOTDATA("Count of Order ID",Pivot_table!$A$151,"Consumer ID",$A236,"Years (DATE)",$D$66)=0,"",GETPIVOTDATA("Count of Order ID",Pivot_table!$A$151,"Consumer ID",$A236,"Years (DATE)",$D$66))</f>
        <v>1</v>
      </c>
      <c r="F236" s="6">
        <f t="shared" si="6"/>
        <v>714.24</v>
      </c>
      <c r="G236" s="6">
        <f t="shared" si="7"/>
        <v>1</v>
      </c>
    </row>
    <row r="237" spans="1:7" x14ac:dyDescent="0.3">
      <c r="A237" s="6" t="s">
        <v>3511</v>
      </c>
      <c r="B237" s="6" t="str">
        <f>IF(GETPIVOTDATA("Sum of Net Profit",Pivot_table!$A$151,"Consumer ID",$A237,"Years (DATE)",$B$66)=0,"",GETPIVOTDATA("Sum of Net Profit",Pivot_table!$A$151,"Consumer ID",$A237,"Years (DATE)",$B$66))</f>
        <v/>
      </c>
      <c r="C237" s="6" t="str">
        <f>IF(GETPIVOTDATA("Count of Order ID",Pivot_table!$A$151,"Consumer ID",$A237,"Years (DATE)",$B$66)=0,"",GETPIVOTDATA("Count of Order ID",Pivot_table!$A$151,"Consumer ID",$A237,"Years (DATE)",$B$66))</f>
        <v/>
      </c>
      <c r="D237" s="6">
        <f>IF(GETPIVOTDATA("Sum of Net Profit",Pivot_table!$A$151,"Consumer ID",$A237,"Years (DATE)",$D$66)=0,"",GETPIVOTDATA("Sum of Net Profit",Pivot_table!$A$151,"Consumer ID",$A237,"Years (DATE)",$D$66))</f>
        <v>714.24</v>
      </c>
      <c r="E237" s="6">
        <f>IF(GETPIVOTDATA("Count of Order ID",Pivot_table!$A$151,"Consumer ID",$A237,"Years (DATE)",$D$66)=0,"",GETPIVOTDATA("Count of Order ID",Pivot_table!$A$151,"Consumer ID",$A237,"Years (DATE)",$D$66))</f>
        <v>1</v>
      </c>
      <c r="F237" s="6">
        <f t="shared" si="6"/>
        <v>714.24</v>
      </c>
      <c r="G237" s="6">
        <f t="shared" si="7"/>
        <v>1</v>
      </c>
    </row>
    <row r="238" spans="1:7" x14ac:dyDescent="0.3">
      <c r="A238" s="6" t="s">
        <v>3513</v>
      </c>
      <c r="B238" s="6" t="str">
        <f>IF(GETPIVOTDATA("Sum of Net Profit",Pivot_table!$A$151,"Consumer ID",$A238,"Years (DATE)",$B$66)=0,"",GETPIVOTDATA("Sum of Net Profit",Pivot_table!$A$151,"Consumer ID",$A238,"Years (DATE)",$B$66))</f>
        <v/>
      </c>
      <c r="C238" s="6" t="str">
        <f>IF(GETPIVOTDATA("Count of Order ID",Pivot_table!$A$151,"Consumer ID",$A238,"Years (DATE)",$B$66)=0,"",GETPIVOTDATA("Count of Order ID",Pivot_table!$A$151,"Consumer ID",$A238,"Years (DATE)",$B$66))</f>
        <v/>
      </c>
      <c r="D238" s="6">
        <f>IF(GETPIVOTDATA("Sum of Net Profit",Pivot_table!$A$151,"Consumer ID",$A238,"Years (DATE)",$D$66)=0,"",GETPIVOTDATA("Sum of Net Profit",Pivot_table!$A$151,"Consumer ID",$A238,"Years (DATE)",$D$66))</f>
        <v>714.24</v>
      </c>
      <c r="E238" s="6">
        <f>IF(GETPIVOTDATA("Count of Order ID",Pivot_table!$A$151,"Consumer ID",$A238,"Years (DATE)",$D$66)=0,"",GETPIVOTDATA("Count of Order ID",Pivot_table!$A$151,"Consumer ID",$A238,"Years (DATE)",$D$66))</f>
        <v>1</v>
      </c>
      <c r="F238" s="6">
        <f t="shared" si="6"/>
        <v>714.24</v>
      </c>
      <c r="G238" s="6">
        <f t="shared" si="7"/>
        <v>1</v>
      </c>
    </row>
    <row r="239" spans="1:7" x14ac:dyDescent="0.3">
      <c r="A239" s="6" t="s">
        <v>1332</v>
      </c>
      <c r="B239" s="6">
        <f>IF(GETPIVOTDATA("Sum of Net Profit",Pivot_table!$A$151,"Consumer ID",$A239,"Years (DATE)",$B$66)=0,"",GETPIVOTDATA("Sum of Net Profit",Pivot_table!$A$151,"Consumer ID",$A239,"Years (DATE)",$B$66))</f>
        <v>714.24</v>
      </c>
      <c r="C239" s="6">
        <f>IF(GETPIVOTDATA("Count of Order ID",Pivot_table!$A$151,"Consumer ID",$A239,"Years (DATE)",$B$66)=0,"",GETPIVOTDATA("Count of Order ID",Pivot_table!$A$151,"Consumer ID",$A239,"Years (DATE)",$B$66))</f>
        <v>1</v>
      </c>
      <c r="D239" s="6" t="str">
        <f>IF(GETPIVOTDATA("Sum of Net Profit",Pivot_table!$A$151,"Consumer ID",$A239,"Years (DATE)",$D$66)=0,"",GETPIVOTDATA("Sum of Net Profit",Pivot_table!$A$151,"Consumer ID",$A239,"Years (DATE)",$D$66))</f>
        <v/>
      </c>
      <c r="E239" s="6" t="str">
        <f>IF(GETPIVOTDATA("Count of Order ID",Pivot_table!$A$151,"Consumer ID",$A239,"Years (DATE)",$D$66)=0,"",GETPIVOTDATA("Count of Order ID",Pivot_table!$A$151,"Consumer ID",$A239,"Years (DATE)",$D$66))</f>
        <v/>
      </c>
      <c r="F239" s="6">
        <f t="shared" si="6"/>
        <v>714.24</v>
      </c>
      <c r="G239" s="6">
        <f t="shared" si="7"/>
        <v>1</v>
      </c>
    </row>
    <row r="240" spans="1:7" x14ac:dyDescent="0.3">
      <c r="A240" s="6" t="s">
        <v>1296</v>
      </c>
      <c r="B240" s="6">
        <f>IF(GETPIVOTDATA("Sum of Net Profit",Pivot_table!$A$151,"Consumer ID",$A240,"Years (DATE)",$B$66)=0,"",GETPIVOTDATA("Sum of Net Profit",Pivot_table!$A$151,"Consumer ID",$A240,"Years (DATE)",$B$66))</f>
        <v>714.24</v>
      </c>
      <c r="C240" s="6">
        <f>IF(GETPIVOTDATA("Count of Order ID",Pivot_table!$A$151,"Consumer ID",$A240,"Years (DATE)",$B$66)=0,"",GETPIVOTDATA("Count of Order ID",Pivot_table!$A$151,"Consumer ID",$A240,"Years (DATE)",$B$66))</f>
        <v>1</v>
      </c>
      <c r="D240" s="6" t="str">
        <f>IF(GETPIVOTDATA("Sum of Net Profit",Pivot_table!$A$151,"Consumer ID",$A240,"Years (DATE)",$D$66)=0,"",GETPIVOTDATA("Sum of Net Profit",Pivot_table!$A$151,"Consumer ID",$A240,"Years (DATE)",$D$66))</f>
        <v/>
      </c>
      <c r="E240" s="6" t="str">
        <f>IF(GETPIVOTDATA("Count of Order ID",Pivot_table!$A$151,"Consumer ID",$A240,"Years (DATE)",$D$66)=0,"",GETPIVOTDATA("Count of Order ID",Pivot_table!$A$151,"Consumer ID",$A240,"Years (DATE)",$D$66))</f>
        <v/>
      </c>
      <c r="F240" s="6">
        <f t="shared" si="6"/>
        <v>714.24</v>
      </c>
      <c r="G240" s="6">
        <f t="shared" si="7"/>
        <v>1</v>
      </c>
    </row>
    <row r="241" spans="1:7" x14ac:dyDescent="0.3">
      <c r="A241" s="6" t="s">
        <v>5409</v>
      </c>
      <c r="B241" s="6" t="str">
        <f>IF(GETPIVOTDATA("Sum of Net Profit",Pivot_table!$A$151,"Consumer ID",$A241,"Years (DATE)",$B$66)=0,"",GETPIVOTDATA("Sum of Net Profit",Pivot_table!$A$151,"Consumer ID",$A241,"Years (DATE)",$B$66))</f>
        <v/>
      </c>
      <c r="C241" s="6" t="str">
        <f>IF(GETPIVOTDATA("Count of Order ID",Pivot_table!$A$151,"Consumer ID",$A241,"Years (DATE)",$B$66)=0,"",GETPIVOTDATA("Count of Order ID",Pivot_table!$A$151,"Consumer ID",$A241,"Years (DATE)",$B$66))</f>
        <v/>
      </c>
      <c r="D241" s="6">
        <f>IF(GETPIVOTDATA("Sum of Net Profit",Pivot_table!$A$151,"Consumer ID",$A241,"Years (DATE)",$D$66)=0,"",GETPIVOTDATA("Sum of Net Profit",Pivot_table!$A$151,"Consumer ID",$A241,"Years (DATE)",$D$66))</f>
        <v>714.24</v>
      </c>
      <c r="E241" s="6">
        <f>IF(GETPIVOTDATA("Count of Order ID",Pivot_table!$A$151,"Consumer ID",$A241,"Years (DATE)",$D$66)=0,"",GETPIVOTDATA("Count of Order ID",Pivot_table!$A$151,"Consumer ID",$A241,"Years (DATE)",$D$66))</f>
        <v>1</v>
      </c>
      <c r="F241" s="6">
        <f t="shared" si="6"/>
        <v>714.24</v>
      </c>
      <c r="G241" s="6">
        <f t="shared" si="7"/>
        <v>1</v>
      </c>
    </row>
    <row r="242" spans="1:7" x14ac:dyDescent="0.3">
      <c r="A242" s="6" t="s">
        <v>2462</v>
      </c>
      <c r="B242" s="6" t="str">
        <f>IF(GETPIVOTDATA("Sum of Net Profit",Pivot_table!$A$151,"Consumer ID",$A242,"Years (DATE)",$B$66)=0,"",GETPIVOTDATA("Sum of Net Profit",Pivot_table!$A$151,"Consumer ID",$A242,"Years (DATE)",$B$66))</f>
        <v/>
      </c>
      <c r="C242" s="6" t="str">
        <f>IF(GETPIVOTDATA("Count of Order ID",Pivot_table!$A$151,"Consumer ID",$A242,"Years (DATE)",$B$66)=0,"",GETPIVOTDATA("Count of Order ID",Pivot_table!$A$151,"Consumer ID",$A242,"Years (DATE)",$B$66))</f>
        <v/>
      </c>
      <c r="D242" s="6">
        <f>IF(GETPIVOTDATA("Sum of Net Profit",Pivot_table!$A$151,"Consumer ID",$A242,"Years (DATE)",$D$66)=0,"",GETPIVOTDATA("Sum of Net Profit",Pivot_table!$A$151,"Consumer ID",$A242,"Years (DATE)",$D$66))</f>
        <v>714.24</v>
      </c>
      <c r="E242" s="6">
        <f>IF(GETPIVOTDATA("Count of Order ID",Pivot_table!$A$151,"Consumer ID",$A242,"Years (DATE)",$D$66)=0,"",GETPIVOTDATA("Count of Order ID",Pivot_table!$A$151,"Consumer ID",$A242,"Years (DATE)",$D$66))</f>
        <v>1</v>
      </c>
      <c r="F242" s="6">
        <f t="shared" si="6"/>
        <v>714.24</v>
      </c>
      <c r="G242" s="6">
        <f t="shared" si="7"/>
        <v>1</v>
      </c>
    </row>
    <row r="243" spans="1:7" x14ac:dyDescent="0.3">
      <c r="A243" s="6" t="s">
        <v>2464</v>
      </c>
      <c r="B243" s="6" t="str">
        <f>IF(GETPIVOTDATA("Sum of Net Profit",Pivot_table!$A$151,"Consumer ID",$A243,"Years (DATE)",$B$66)=0,"",GETPIVOTDATA("Sum of Net Profit",Pivot_table!$A$151,"Consumer ID",$A243,"Years (DATE)",$B$66))</f>
        <v/>
      </c>
      <c r="C243" s="6" t="str">
        <f>IF(GETPIVOTDATA("Count of Order ID",Pivot_table!$A$151,"Consumer ID",$A243,"Years (DATE)",$B$66)=0,"",GETPIVOTDATA("Count of Order ID",Pivot_table!$A$151,"Consumer ID",$A243,"Years (DATE)",$B$66))</f>
        <v/>
      </c>
      <c r="D243" s="6">
        <f>IF(GETPIVOTDATA("Sum of Net Profit",Pivot_table!$A$151,"Consumer ID",$A243,"Years (DATE)",$D$66)=0,"",GETPIVOTDATA("Sum of Net Profit",Pivot_table!$A$151,"Consumer ID",$A243,"Years (DATE)",$D$66))</f>
        <v>714.24</v>
      </c>
      <c r="E243" s="6">
        <f>IF(GETPIVOTDATA("Count of Order ID",Pivot_table!$A$151,"Consumer ID",$A243,"Years (DATE)",$D$66)=0,"",GETPIVOTDATA("Count of Order ID",Pivot_table!$A$151,"Consumer ID",$A243,"Years (DATE)",$D$66))</f>
        <v>1</v>
      </c>
      <c r="F243" s="6">
        <f t="shared" si="6"/>
        <v>714.24</v>
      </c>
      <c r="G243" s="6">
        <f t="shared" si="7"/>
        <v>1</v>
      </c>
    </row>
    <row r="244" spans="1:7" x14ac:dyDescent="0.3">
      <c r="A244" s="6" t="s">
        <v>5160</v>
      </c>
      <c r="B244" s="6" t="str">
        <f>IF(GETPIVOTDATA("Sum of Net Profit",Pivot_table!$A$151,"Consumer ID",$A244,"Years (DATE)",$B$66)=0,"",GETPIVOTDATA("Sum of Net Profit",Pivot_table!$A$151,"Consumer ID",$A244,"Years (DATE)",$B$66))</f>
        <v/>
      </c>
      <c r="C244" s="6" t="str">
        <f>IF(GETPIVOTDATA("Count of Order ID",Pivot_table!$A$151,"Consumer ID",$A244,"Years (DATE)",$B$66)=0,"",GETPIVOTDATA("Count of Order ID",Pivot_table!$A$151,"Consumer ID",$A244,"Years (DATE)",$B$66))</f>
        <v/>
      </c>
      <c r="D244" s="6">
        <f>IF(GETPIVOTDATA("Sum of Net Profit",Pivot_table!$A$151,"Consumer ID",$A244,"Years (DATE)",$D$66)=0,"",GETPIVOTDATA("Sum of Net Profit",Pivot_table!$A$151,"Consumer ID",$A244,"Years (DATE)",$D$66))</f>
        <v>714.24</v>
      </c>
      <c r="E244" s="6">
        <f>IF(GETPIVOTDATA("Count of Order ID",Pivot_table!$A$151,"Consumer ID",$A244,"Years (DATE)",$D$66)=0,"",GETPIVOTDATA("Count of Order ID",Pivot_table!$A$151,"Consumer ID",$A244,"Years (DATE)",$D$66))</f>
        <v>1</v>
      </c>
      <c r="F244" s="6">
        <f t="shared" si="6"/>
        <v>714.24</v>
      </c>
      <c r="G244" s="6">
        <f t="shared" si="7"/>
        <v>1</v>
      </c>
    </row>
    <row r="245" spans="1:7" x14ac:dyDescent="0.3">
      <c r="A245" s="6" t="s">
        <v>225</v>
      </c>
      <c r="B245" s="6" t="str">
        <f>IF(GETPIVOTDATA("Sum of Net Profit",Pivot_table!$A$151,"Consumer ID",$A245,"Years (DATE)",$B$66)=0,"",GETPIVOTDATA("Sum of Net Profit",Pivot_table!$A$151,"Consumer ID",$A245,"Years (DATE)",$B$66))</f>
        <v/>
      </c>
      <c r="C245" s="6" t="str">
        <f>IF(GETPIVOTDATA("Count of Order ID",Pivot_table!$A$151,"Consumer ID",$A245,"Years (DATE)",$B$66)=0,"",GETPIVOTDATA("Count of Order ID",Pivot_table!$A$151,"Consumer ID",$A245,"Years (DATE)",$B$66))</f>
        <v/>
      </c>
      <c r="D245" s="6">
        <f>IF(GETPIVOTDATA("Sum of Net Profit",Pivot_table!$A$151,"Consumer ID",$A245,"Years (DATE)",$D$66)=0,"",GETPIVOTDATA("Sum of Net Profit",Pivot_table!$A$151,"Consumer ID",$A245,"Years (DATE)",$D$66))</f>
        <v>712.31999999999994</v>
      </c>
      <c r="E245" s="6">
        <f>IF(GETPIVOTDATA("Count of Order ID",Pivot_table!$A$151,"Consumer ID",$A245,"Years (DATE)",$D$66)=0,"",GETPIVOTDATA("Count of Order ID",Pivot_table!$A$151,"Consumer ID",$A245,"Years (DATE)",$D$66))</f>
        <v>2</v>
      </c>
      <c r="F245" s="6">
        <f t="shared" si="6"/>
        <v>712.31999999999994</v>
      </c>
      <c r="G245" s="6">
        <f t="shared" si="7"/>
        <v>2</v>
      </c>
    </row>
    <row r="246" spans="1:7" x14ac:dyDescent="0.3">
      <c r="A246" s="6" t="s">
        <v>6824</v>
      </c>
      <c r="B246" s="6">
        <f>IF(GETPIVOTDATA("Sum of Net Profit",Pivot_table!$A$151,"Consumer ID",$A246,"Years (DATE)",$B$66)=0,"",GETPIVOTDATA("Sum of Net Profit",Pivot_table!$A$151,"Consumer ID",$A246,"Years (DATE)",$B$66))</f>
        <v>156.5</v>
      </c>
      <c r="C246" s="6">
        <f>IF(GETPIVOTDATA("Count of Order ID",Pivot_table!$A$151,"Consumer ID",$A246,"Years (DATE)",$B$66)=0,"",GETPIVOTDATA("Count of Order ID",Pivot_table!$A$151,"Consumer ID",$A246,"Years (DATE)",$B$66))</f>
        <v>1</v>
      </c>
      <c r="D246" s="6">
        <f>IF(GETPIVOTDATA("Sum of Net Profit",Pivot_table!$A$151,"Consumer ID",$A246,"Years (DATE)",$D$66)=0,"",GETPIVOTDATA("Sum of Net Profit",Pivot_table!$A$151,"Consumer ID",$A246,"Years (DATE)",$D$66))</f>
        <v>555.45000000000005</v>
      </c>
      <c r="E246" s="6">
        <f>IF(GETPIVOTDATA("Count of Order ID",Pivot_table!$A$151,"Consumer ID",$A246,"Years (DATE)",$D$66)=0,"",GETPIVOTDATA("Count of Order ID",Pivot_table!$A$151,"Consumer ID",$A246,"Years (DATE)",$D$66))</f>
        <v>1</v>
      </c>
      <c r="F246" s="6">
        <f t="shared" si="6"/>
        <v>711.95</v>
      </c>
      <c r="G246" s="6">
        <f t="shared" si="7"/>
        <v>2</v>
      </c>
    </row>
    <row r="247" spans="1:7" x14ac:dyDescent="0.3">
      <c r="A247" s="6" t="s">
        <v>755</v>
      </c>
      <c r="B247" s="6">
        <f>IF(GETPIVOTDATA("Sum of Net Profit",Pivot_table!$A$151,"Consumer ID",$A247,"Years (DATE)",$B$66)=0,"",GETPIVOTDATA("Sum of Net Profit",Pivot_table!$A$151,"Consumer ID",$A247,"Years (DATE)",$B$66))</f>
        <v>148.80000000000001</v>
      </c>
      <c r="C247" s="6">
        <f>IF(GETPIVOTDATA("Count of Order ID",Pivot_table!$A$151,"Consumer ID",$A247,"Years (DATE)",$B$66)=0,"",GETPIVOTDATA("Count of Order ID",Pivot_table!$A$151,"Consumer ID",$A247,"Years (DATE)",$B$66))</f>
        <v>1</v>
      </c>
      <c r="D247" s="6">
        <f>IF(GETPIVOTDATA("Sum of Net Profit",Pivot_table!$A$151,"Consumer ID",$A247,"Years (DATE)",$D$66)=0,"",GETPIVOTDATA("Sum of Net Profit",Pivot_table!$A$151,"Consumer ID",$A247,"Years (DATE)",$D$66))</f>
        <v>561.70000000000005</v>
      </c>
      <c r="E247" s="6">
        <f>IF(GETPIVOTDATA("Count of Order ID",Pivot_table!$A$151,"Consumer ID",$A247,"Years (DATE)",$D$66)=0,"",GETPIVOTDATA("Count of Order ID",Pivot_table!$A$151,"Consumer ID",$A247,"Years (DATE)",$D$66))</f>
        <v>3</v>
      </c>
      <c r="F247" s="6">
        <f t="shared" si="6"/>
        <v>710.5</v>
      </c>
      <c r="G247" s="6">
        <f t="shared" si="7"/>
        <v>4</v>
      </c>
    </row>
    <row r="248" spans="1:7" x14ac:dyDescent="0.3">
      <c r="A248" s="6" t="s">
        <v>6088</v>
      </c>
      <c r="B248" s="6" t="str">
        <f>IF(GETPIVOTDATA("Sum of Net Profit",Pivot_table!$A$151,"Consumer ID",$A248,"Years (DATE)",$B$66)=0,"",GETPIVOTDATA("Sum of Net Profit",Pivot_table!$A$151,"Consumer ID",$A248,"Years (DATE)",$B$66))</f>
        <v/>
      </c>
      <c r="C248" s="6" t="str">
        <f>IF(GETPIVOTDATA("Count of Order ID",Pivot_table!$A$151,"Consumer ID",$A248,"Years (DATE)",$B$66)=0,"",GETPIVOTDATA("Count of Order ID",Pivot_table!$A$151,"Consumer ID",$A248,"Years (DATE)",$B$66))</f>
        <v/>
      </c>
      <c r="D248" s="6">
        <f>IF(GETPIVOTDATA("Sum of Net Profit",Pivot_table!$A$151,"Consumer ID",$A248,"Years (DATE)",$D$66)=0,"",GETPIVOTDATA("Sum of Net Profit",Pivot_table!$A$151,"Consumer ID",$A248,"Years (DATE)",$D$66))</f>
        <v>707.05</v>
      </c>
      <c r="E248" s="6">
        <f>IF(GETPIVOTDATA("Count of Order ID",Pivot_table!$A$151,"Consumer ID",$A248,"Years (DATE)",$D$66)=0,"",GETPIVOTDATA("Count of Order ID",Pivot_table!$A$151,"Consumer ID",$A248,"Years (DATE)",$D$66))</f>
        <v>2</v>
      </c>
      <c r="F248" s="6">
        <f t="shared" si="6"/>
        <v>707.05</v>
      </c>
      <c r="G248" s="6">
        <f t="shared" si="7"/>
        <v>2</v>
      </c>
    </row>
    <row r="249" spans="1:7" x14ac:dyDescent="0.3">
      <c r="A249" s="6" t="s">
        <v>3237</v>
      </c>
      <c r="B249" s="6" t="str">
        <f>IF(GETPIVOTDATA("Sum of Net Profit",Pivot_table!$A$151,"Consumer ID",$A249,"Years (DATE)",$B$66)=0,"",GETPIVOTDATA("Sum of Net Profit",Pivot_table!$A$151,"Consumer ID",$A249,"Years (DATE)",$B$66))</f>
        <v/>
      </c>
      <c r="C249" s="6" t="str">
        <f>IF(GETPIVOTDATA("Count of Order ID",Pivot_table!$A$151,"Consumer ID",$A249,"Years (DATE)",$B$66)=0,"",GETPIVOTDATA("Count of Order ID",Pivot_table!$A$151,"Consumer ID",$A249,"Years (DATE)",$B$66))</f>
        <v/>
      </c>
      <c r="D249" s="6">
        <f>IF(GETPIVOTDATA("Sum of Net Profit",Pivot_table!$A$151,"Consumer ID",$A249,"Years (DATE)",$D$66)=0,"",GETPIVOTDATA("Sum of Net Profit",Pivot_table!$A$151,"Consumer ID",$A249,"Years (DATE)",$D$66))</f>
        <v>704.64</v>
      </c>
      <c r="E249" s="6">
        <f>IF(GETPIVOTDATA("Count of Order ID",Pivot_table!$A$151,"Consumer ID",$A249,"Years (DATE)",$D$66)=0,"",GETPIVOTDATA("Count of Order ID",Pivot_table!$A$151,"Consumer ID",$A249,"Years (DATE)",$D$66))</f>
        <v>1</v>
      </c>
      <c r="F249" s="6">
        <f t="shared" si="6"/>
        <v>704.64</v>
      </c>
      <c r="G249" s="6">
        <f t="shared" si="7"/>
        <v>1</v>
      </c>
    </row>
    <row r="250" spans="1:7" x14ac:dyDescent="0.3">
      <c r="A250" s="6" t="s">
        <v>3207</v>
      </c>
      <c r="B250" s="6" t="str">
        <f>IF(GETPIVOTDATA("Sum of Net Profit",Pivot_table!$A$151,"Consumer ID",$A250,"Years (DATE)",$B$66)=0,"",GETPIVOTDATA("Sum of Net Profit",Pivot_table!$A$151,"Consumer ID",$A250,"Years (DATE)",$B$66))</f>
        <v/>
      </c>
      <c r="C250" s="6" t="str">
        <f>IF(GETPIVOTDATA("Count of Order ID",Pivot_table!$A$151,"Consumer ID",$A250,"Years (DATE)",$B$66)=0,"",GETPIVOTDATA("Count of Order ID",Pivot_table!$A$151,"Consumer ID",$A250,"Years (DATE)",$B$66))</f>
        <v/>
      </c>
      <c r="D250" s="6">
        <f>IF(GETPIVOTDATA("Sum of Net Profit",Pivot_table!$A$151,"Consumer ID",$A250,"Years (DATE)",$D$66)=0,"",GETPIVOTDATA("Sum of Net Profit",Pivot_table!$A$151,"Consumer ID",$A250,"Years (DATE)",$D$66))</f>
        <v>704.64</v>
      </c>
      <c r="E250" s="6">
        <f>IF(GETPIVOTDATA("Count of Order ID",Pivot_table!$A$151,"Consumer ID",$A250,"Years (DATE)",$D$66)=0,"",GETPIVOTDATA("Count of Order ID",Pivot_table!$A$151,"Consumer ID",$A250,"Years (DATE)",$D$66))</f>
        <v>1</v>
      </c>
      <c r="F250" s="6">
        <f t="shared" si="6"/>
        <v>704.64</v>
      </c>
      <c r="G250" s="6">
        <f t="shared" si="7"/>
        <v>1</v>
      </c>
    </row>
    <row r="251" spans="1:7" x14ac:dyDescent="0.3">
      <c r="A251" s="6" t="s">
        <v>3203</v>
      </c>
      <c r="B251" s="6" t="str">
        <f>IF(GETPIVOTDATA("Sum of Net Profit",Pivot_table!$A$151,"Consumer ID",$A251,"Years (DATE)",$B$66)=0,"",GETPIVOTDATA("Sum of Net Profit",Pivot_table!$A$151,"Consumer ID",$A251,"Years (DATE)",$B$66))</f>
        <v/>
      </c>
      <c r="C251" s="6" t="str">
        <f>IF(GETPIVOTDATA("Count of Order ID",Pivot_table!$A$151,"Consumer ID",$A251,"Years (DATE)",$B$66)=0,"",GETPIVOTDATA("Count of Order ID",Pivot_table!$A$151,"Consumer ID",$A251,"Years (DATE)",$B$66))</f>
        <v/>
      </c>
      <c r="D251" s="6">
        <f>IF(GETPIVOTDATA("Sum of Net Profit",Pivot_table!$A$151,"Consumer ID",$A251,"Years (DATE)",$D$66)=0,"",GETPIVOTDATA("Sum of Net Profit",Pivot_table!$A$151,"Consumer ID",$A251,"Years (DATE)",$D$66))</f>
        <v>704.64</v>
      </c>
      <c r="E251" s="6">
        <f>IF(GETPIVOTDATA("Count of Order ID",Pivot_table!$A$151,"Consumer ID",$A251,"Years (DATE)",$D$66)=0,"",GETPIVOTDATA("Count of Order ID",Pivot_table!$A$151,"Consumer ID",$A251,"Years (DATE)",$D$66))</f>
        <v>1</v>
      </c>
      <c r="F251" s="6">
        <f t="shared" si="6"/>
        <v>704.64</v>
      </c>
      <c r="G251" s="6">
        <f t="shared" si="7"/>
        <v>1</v>
      </c>
    </row>
    <row r="252" spans="1:7" x14ac:dyDescent="0.3">
      <c r="A252" s="6" t="s">
        <v>3149</v>
      </c>
      <c r="B252" s="6" t="str">
        <f>IF(GETPIVOTDATA("Sum of Net Profit",Pivot_table!$A$151,"Consumer ID",$A252,"Years (DATE)",$B$66)=0,"",GETPIVOTDATA("Sum of Net Profit",Pivot_table!$A$151,"Consumer ID",$A252,"Years (DATE)",$B$66))</f>
        <v/>
      </c>
      <c r="C252" s="6" t="str">
        <f>IF(GETPIVOTDATA("Count of Order ID",Pivot_table!$A$151,"Consumer ID",$A252,"Years (DATE)",$B$66)=0,"",GETPIVOTDATA("Count of Order ID",Pivot_table!$A$151,"Consumer ID",$A252,"Years (DATE)",$B$66))</f>
        <v/>
      </c>
      <c r="D252" s="6">
        <f>IF(GETPIVOTDATA("Sum of Net Profit",Pivot_table!$A$151,"Consumer ID",$A252,"Years (DATE)",$D$66)=0,"",GETPIVOTDATA("Sum of Net Profit",Pivot_table!$A$151,"Consumer ID",$A252,"Years (DATE)",$D$66))</f>
        <v>704.64</v>
      </c>
      <c r="E252" s="6">
        <f>IF(GETPIVOTDATA("Count of Order ID",Pivot_table!$A$151,"Consumer ID",$A252,"Years (DATE)",$D$66)=0,"",GETPIVOTDATA("Count of Order ID",Pivot_table!$A$151,"Consumer ID",$A252,"Years (DATE)",$D$66))</f>
        <v>1</v>
      </c>
      <c r="F252" s="6">
        <f t="shared" si="6"/>
        <v>704.64</v>
      </c>
      <c r="G252" s="6">
        <f t="shared" si="7"/>
        <v>1</v>
      </c>
    </row>
    <row r="253" spans="1:7" x14ac:dyDescent="0.3">
      <c r="A253" s="6" t="s">
        <v>2021</v>
      </c>
      <c r="B253" s="6">
        <f>IF(GETPIVOTDATA("Sum of Net Profit",Pivot_table!$A$151,"Consumer ID",$A253,"Years (DATE)",$B$66)=0,"",GETPIVOTDATA("Sum of Net Profit",Pivot_table!$A$151,"Consumer ID",$A253,"Years (DATE)",$B$66))</f>
        <v>704.64</v>
      </c>
      <c r="C253" s="6">
        <f>IF(GETPIVOTDATA("Count of Order ID",Pivot_table!$A$151,"Consumer ID",$A253,"Years (DATE)",$B$66)=0,"",GETPIVOTDATA("Count of Order ID",Pivot_table!$A$151,"Consumer ID",$A253,"Years (DATE)",$B$66))</f>
        <v>1</v>
      </c>
      <c r="D253" s="6" t="str">
        <f>IF(GETPIVOTDATA("Sum of Net Profit",Pivot_table!$A$151,"Consumer ID",$A253,"Years (DATE)",$D$66)=0,"",GETPIVOTDATA("Sum of Net Profit",Pivot_table!$A$151,"Consumer ID",$A253,"Years (DATE)",$D$66))</f>
        <v/>
      </c>
      <c r="E253" s="6" t="str">
        <f>IF(GETPIVOTDATA("Count of Order ID",Pivot_table!$A$151,"Consumer ID",$A253,"Years (DATE)",$D$66)=0,"",GETPIVOTDATA("Count of Order ID",Pivot_table!$A$151,"Consumer ID",$A253,"Years (DATE)",$D$66))</f>
        <v/>
      </c>
      <c r="F253" s="6">
        <f t="shared" si="6"/>
        <v>704.64</v>
      </c>
      <c r="G253" s="6">
        <f t="shared" si="7"/>
        <v>1</v>
      </c>
    </row>
    <row r="254" spans="1:7" x14ac:dyDescent="0.3">
      <c r="A254" s="6" t="s">
        <v>3185</v>
      </c>
      <c r="B254" s="6" t="str">
        <f>IF(GETPIVOTDATA("Sum of Net Profit",Pivot_table!$A$151,"Consumer ID",$A254,"Years (DATE)",$B$66)=0,"",GETPIVOTDATA("Sum of Net Profit",Pivot_table!$A$151,"Consumer ID",$A254,"Years (DATE)",$B$66))</f>
        <v/>
      </c>
      <c r="C254" s="6" t="str">
        <f>IF(GETPIVOTDATA("Count of Order ID",Pivot_table!$A$151,"Consumer ID",$A254,"Years (DATE)",$B$66)=0,"",GETPIVOTDATA("Count of Order ID",Pivot_table!$A$151,"Consumer ID",$A254,"Years (DATE)",$B$66))</f>
        <v/>
      </c>
      <c r="D254" s="6">
        <f>IF(GETPIVOTDATA("Sum of Net Profit",Pivot_table!$A$151,"Consumer ID",$A254,"Years (DATE)",$D$66)=0,"",GETPIVOTDATA("Sum of Net Profit",Pivot_table!$A$151,"Consumer ID",$A254,"Years (DATE)",$D$66))</f>
        <v>704.64</v>
      </c>
      <c r="E254" s="6">
        <f>IF(GETPIVOTDATA("Count of Order ID",Pivot_table!$A$151,"Consumer ID",$A254,"Years (DATE)",$D$66)=0,"",GETPIVOTDATA("Count of Order ID",Pivot_table!$A$151,"Consumer ID",$A254,"Years (DATE)",$D$66))</f>
        <v>1</v>
      </c>
      <c r="F254" s="6">
        <f t="shared" si="6"/>
        <v>704.64</v>
      </c>
      <c r="G254" s="6">
        <f t="shared" si="7"/>
        <v>1</v>
      </c>
    </row>
    <row r="255" spans="1:7" x14ac:dyDescent="0.3">
      <c r="A255" s="6" t="s">
        <v>3257</v>
      </c>
      <c r="B255" s="6" t="str">
        <f>IF(GETPIVOTDATA("Sum of Net Profit",Pivot_table!$A$151,"Consumer ID",$A255,"Years (DATE)",$B$66)=0,"",GETPIVOTDATA("Sum of Net Profit",Pivot_table!$A$151,"Consumer ID",$A255,"Years (DATE)",$B$66))</f>
        <v/>
      </c>
      <c r="C255" s="6" t="str">
        <f>IF(GETPIVOTDATA("Count of Order ID",Pivot_table!$A$151,"Consumer ID",$A255,"Years (DATE)",$B$66)=0,"",GETPIVOTDATA("Count of Order ID",Pivot_table!$A$151,"Consumer ID",$A255,"Years (DATE)",$B$66))</f>
        <v/>
      </c>
      <c r="D255" s="6">
        <f>IF(GETPIVOTDATA("Sum of Net Profit",Pivot_table!$A$151,"Consumer ID",$A255,"Years (DATE)",$D$66)=0,"",GETPIVOTDATA("Sum of Net Profit",Pivot_table!$A$151,"Consumer ID",$A255,"Years (DATE)",$D$66))</f>
        <v>704.64</v>
      </c>
      <c r="E255" s="6">
        <f>IF(GETPIVOTDATA("Count of Order ID",Pivot_table!$A$151,"Consumer ID",$A255,"Years (DATE)",$D$66)=0,"",GETPIVOTDATA("Count of Order ID",Pivot_table!$A$151,"Consumer ID",$A255,"Years (DATE)",$D$66))</f>
        <v>1</v>
      </c>
      <c r="F255" s="6">
        <f t="shared" si="6"/>
        <v>704.64</v>
      </c>
      <c r="G255" s="6">
        <f t="shared" si="7"/>
        <v>1</v>
      </c>
    </row>
    <row r="256" spans="1:7" x14ac:dyDescent="0.3">
      <c r="A256" s="6" t="s">
        <v>3253</v>
      </c>
      <c r="B256" s="6" t="str">
        <f>IF(GETPIVOTDATA("Sum of Net Profit",Pivot_table!$A$151,"Consumer ID",$A256,"Years (DATE)",$B$66)=0,"",GETPIVOTDATA("Sum of Net Profit",Pivot_table!$A$151,"Consumer ID",$A256,"Years (DATE)",$B$66))</f>
        <v/>
      </c>
      <c r="C256" s="6" t="str">
        <f>IF(GETPIVOTDATA("Count of Order ID",Pivot_table!$A$151,"Consumer ID",$A256,"Years (DATE)",$B$66)=0,"",GETPIVOTDATA("Count of Order ID",Pivot_table!$A$151,"Consumer ID",$A256,"Years (DATE)",$B$66))</f>
        <v/>
      </c>
      <c r="D256" s="6">
        <f>IF(GETPIVOTDATA("Sum of Net Profit",Pivot_table!$A$151,"Consumer ID",$A256,"Years (DATE)",$D$66)=0,"",GETPIVOTDATA("Sum of Net Profit",Pivot_table!$A$151,"Consumer ID",$A256,"Years (DATE)",$D$66))</f>
        <v>704.64</v>
      </c>
      <c r="E256" s="6">
        <f>IF(GETPIVOTDATA("Count of Order ID",Pivot_table!$A$151,"Consumer ID",$A256,"Years (DATE)",$D$66)=0,"",GETPIVOTDATA("Count of Order ID",Pivot_table!$A$151,"Consumer ID",$A256,"Years (DATE)",$D$66))</f>
        <v>1</v>
      </c>
      <c r="F256" s="6">
        <f t="shared" si="6"/>
        <v>704.64</v>
      </c>
      <c r="G256" s="6">
        <f t="shared" si="7"/>
        <v>1</v>
      </c>
    </row>
    <row r="257" spans="1:7" x14ac:dyDescent="0.3">
      <c r="A257" s="6" t="s">
        <v>3167</v>
      </c>
      <c r="B257" s="6" t="str">
        <f>IF(GETPIVOTDATA("Sum of Net Profit",Pivot_table!$A$151,"Consumer ID",$A257,"Years (DATE)",$B$66)=0,"",GETPIVOTDATA("Sum of Net Profit",Pivot_table!$A$151,"Consumer ID",$A257,"Years (DATE)",$B$66))</f>
        <v/>
      </c>
      <c r="C257" s="6" t="str">
        <f>IF(GETPIVOTDATA("Count of Order ID",Pivot_table!$A$151,"Consumer ID",$A257,"Years (DATE)",$B$66)=0,"",GETPIVOTDATA("Count of Order ID",Pivot_table!$A$151,"Consumer ID",$A257,"Years (DATE)",$B$66))</f>
        <v/>
      </c>
      <c r="D257" s="6">
        <f>IF(GETPIVOTDATA("Sum of Net Profit",Pivot_table!$A$151,"Consumer ID",$A257,"Years (DATE)",$D$66)=0,"",GETPIVOTDATA("Sum of Net Profit",Pivot_table!$A$151,"Consumer ID",$A257,"Years (DATE)",$D$66))</f>
        <v>704.64</v>
      </c>
      <c r="E257" s="6">
        <f>IF(GETPIVOTDATA("Count of Order ID",Pivot_table!$A$151,"Consumer ID",$A257,"Years (DATE)",$D$66)=0,"",GETPIVOTDATA("Count of Order ID",Pivot_table!$A$151,"Consumer ID",$A257,"Years (DATE)",$D$66))</f>
        <v>1</v>
      </c>
      <c r="F257" s="6">
        <f t="shared" si="6"/>
        <v>704.64</v>
      </c>
      <c r="G257" s="6">
        <f t="shared" si="7"/>
        <v>1</v>
      </c>
    </row>
    <row r="258" spans="1:7" x14ac:dyDescent="0.3">
      <c r="A258" s="6" t="s">
        <v>3705</v>
      </c>
      <c r="B258" s="6" t="str">
        <f>IF(GETPIVOTDATA("Sum of Net Profit",Pivot_table!$A$151,"Consumer ID",$A258,"Years (DATE)",$B$66)=0,"",GETPIVOTDATA("Sum of Net Profit",Pivot_table!$A$151,"Consumer ID",$A258,"Years (DATE)",$B$66))</f>
        <v/>
      </c>
      <c r="C258" s="6" t="str">
        <f>IF(GETPIVOTDATA("Count of Order ID",Pivot_table!$A$151,"Consumer ID",$A258,"Years (DATE)",$B$66)=0,"",GETPIVOTDATA("Count of Order ID",Pivot_table!$A$151,"Consumer ID",$A258,"Years (DATE)",$B$66))</f>
        <v/>
      </c>
      <c r="D258" s="6">
        <f>IF(GETPIVOTDATA("Sum of Net Profit",Pivot_table!$A$151,"Consumer ID",$A258,"Years (DATE)",$D$66)=0,"",GETPIVOTDATA("Sum of Net Profit",Pivot_table!$A$151,"Consumer ID",$A258,"Years (DATE)",$D$66))</f>
        <v>704.64</v>
      </c>
      <c r="E258" s="6">
        <f>IF(GETPIVOTDATA("Count of Order ID",Pivot_table!$A$151,"Consumer ID",$A258,"Years (DATE)",$D$66)=0,"",GETPIVOTDATA("Count of Order ID",Pivot_table!$A$151,"Consumer ID",$A258,"Years (DATE)",$D$66))</f>
        <v>1</v>
      </c>
      <c r="F258" s="6">
        <f t="shared" si="6"/>
        <v>704.64</v>
      </c>
      <c r="G258" s="6">
        <f t="shared" si="7"/>
        <v>1</v>
      </c>
    </row>
    <row r="259" spans="1:7" x14ac:dyDescent="0.3">
      <c r="A259" s="6" t="s">
        <v>3731</v>
      </c>
      <c r="B259" s="6" t="str">
        <f>IF(GETPIVOTDATA("Sum of Net Profit",Pivot_table!$A$151,"Consumer ID",$A259,"Years (DATE)",$B$66)=0,"",GETPIVOTDATA("Sum of Net Profit",Pivot_table!$A$151,"Consumer ID",$A259,"Years (DATE)",$B$66))</f>
        <v/>
      </c>
      <c r="C259" s="6" t="str">
        <f>IF(GETPIVOTDATA("Count of Order ID",Pivot_table!$A$151,"Consumer ID",$A259,"Years (DATE)",$B$66)=0,"",GETPIVOTDATA("Count of Order ID",Pivot_table!$A$151,"Consumer ID",$A259,"Years (DATE)",$B$66))</f>
        <v/>
      </c>
      <c r="D259" s="6">
        <f>IF(GETPIVOTDATA("Sum of Net Profit",Pivot_table!$A$151,"Consumer ID",$A259,"Years (DATE)",$D$66)=0,"",GETPIVOTDATA("Sum of Net Profit",Pivot_table!$A$151,"Consumer ID",$A259,"Years (DATE)",$D$66))</f>
        <v>704.64</v>
      </c>
      <c r="E259" s="6">
        <f>IF(GETPIVOTDATA("Count of Order ID",Pivot_table!$A$151,"Consumer ID",$A259,"Years (DATE)",$D$66)=0,"",GETPIVOTDATA("Count of Order ID",Pivot_table!$A$151,"Consumer ID",$A259,"Years (DATE)",$D$66))</f>
        <v>1</v>
      </c>
      <c r="F259" s="6">
        <f t="shared" si="6"/>
        <v>704.64</v>
      </c>
      <c r="G259" s="6">
        <f t="shared" si="7"/>
        <v>1</v>
      </c>
    </row>
    <row r="260" spans="1:7" x14ac:dyDescent="0.3">
      <c r="A260" s="6" t="s">
        <v>3653</v>
      </c>
      <c r="B260" s="6" t="str">
        <f>IF(GETPIVOTDATA("Sum of Net Profit",Pivot_table!$A$151,"Consumer ID",$A260,"Years (DATE)",$B$66)=0,"",GETPIVOTDATA("Sum of Net Profit",Pivot_table!$A$151,"Consumer ID",$A260,"Years (DATE)",$B$66))</f>
        <v/>
      </c>
      <c r="C260" s="6" t="str">
        <f>IF(GETPIVOTDATA("Count of Order ID",Pivot_table!$A$151,"Consumer ID",$A260,"Years (DATE)",$B$66)=0,"",GETPIVOTDATA("Count of Order ID",Pivot_table!$A$151,"Consumer ID",$A260,"Years (DATE)",$B$66))</f>
        <v/>
      </c>
      <c r="D260" s="6">
        <f>IF(GETPIVOTDATA("Sum of Net Profit",Pivot_table!$A$151,"Consumer ID",$A260,"Years (DATE)",$D$66)=0,"",GETPIVOTDATA("Sum of Net Profit",Pivot_table!$A$151,"Consumer ID",$A260,"Years (DATE)",$D$66))</f>
        <v>704.64</v>
      </c>
      <c r="E260" s="6">
        <f>IF(GETPIVOTDATA("Count of Order ID",Pivot_table!$A$151,"Consumer ID",$A260,"Years (DATE)",$D$66)=0,"",GETPIVOTDATA("Count of Order ID",Pivot_table!$A$151,"Consumer ID",$A260,"Years (DATE)",$D$66))</f>
        <v>1</v>
      </c>
      <c r="F260" s="6">
        <f t="shared" ref="F260:F323" si="8">IF(SUM(B260,D260)=0,"",SUM(B260,D260))</f>
        <v>704.64</v>
      </c>
      <c r="G260" s="6">
        <f t="shared" ref="G260:G323" si="9">IF(SUM(C260,E260)=0,"",SUM(C260,E260))</f>
        <v>1</v>
      </c>
    </row>
    <row r="261" spans="1:7" x14ac:dyDescent="0.3">
      <c r="A261" s="6" t="s">
        <v>3703</v>
      </c>
      <c r="B261" s="6" t="str">
        <f>IF(GETPIVOTDATA("Sum of Net Profit",Pivot_table!$A$151,"Consumer ID",$A261,"Years (DATE)",$B$66)=0,"",GETPIVOTDATA("Sum of Net Profit",Pivot_table!$A$151,"Consumer ID",$A261,"Years (DATE)",$B$66))</f>
        <v/>
      </c>
      <c r="C261" s="6" t="str">
        <f>IF(GETPIVOTDATA("Count of Order ID",Pivot_table!$A$151,"Consumer ID",$A261,"Years (DATE)",$B$66)=0,"",GETPIVOTDATA("Count of Order ID",Pivot_table!$A$151,"Consumer ID",$A261,"Years (DATE)",$B$66))</f>
        <v/>
      </c>
      <c r="D261" s="6">
        <f>IF(GETPIVOTDATA("Sum of Net Profit",Pivot_table!$A$151,"Consumer ID",$A261,"Years (DATE)",$D$66)=0,"",GETPIVOTDATA("Sum of Net Profit",Pivot_table!$A$151,"Consumer ID",$A261,"Years (DATE)",$D$66))</f>
        <v>704.64</v>
      </c>
      <c r="E261" s="6">
        <f>IF(GETPIVOTDATA("Count of Order ID",Pivot_table!$A$151,"Consumer ID",$A261,"Years (DATE)",$D$66)=0,"",GETPIVOTDATA("Count of Order ID",Pivot_table!$A$151,"Consumer ID",$A261,"Years (DATE)",$D$66))</f>
        <v>1</v>
      </c>
      <c r="F261" s="6">
        <f t="shared" si="8"/>
        <v>704.64</v>
      </c>
      <c r="G261" s="6">
        <f t="shared" si="9"/>
        <v>1</v>
      </c>
    </row>
    <row r="262" spans="1:7" x14ac:dyDescent="0.3">
      <c r="A262" s="6" t="s">
        <v>3543</v>
      </c>
      <c r="B262" s="6" t="str">
        <f>IF(GETPIVOTDATA("Sum of Net Profit",Pivot_table!$A$151,"Consumer ID",$A262,"Years (DATE)",$B$66)=0,"",GETPIVOTDATA("Sum of Net Profit",Pivot_table!$A$151,"Consumer ID",$A262,"Years (DATE)",$B$66))</f>
        <v/>
      </c>
      <c r="C262" s="6" t="str">
        <f>IF(GETPIVOTDATA("Count of Order ID",Pivot_table!$A$151,"Consumer ID",$A262,"Years (DATE)",$B$66)=0,"",GETPIVOTDATA("Count of Order ID",Pivot_table!$A$151,"Consumer ID",$A262,"Years (DATE)",$B$66))</f>
        <v/>
      </c>
      <c r="D262" s="6">
        <f>IF(GETPIVOTDATA("Sum of Net Profit",Pivot_table!$A$151,"Consumer ID",$A262,"Years (DATE)",$D$66)=0,"",GETPIVOTDATA("Sum of Net Profit",Pivot_table!$A$151,"Consumer ID",$A262,"Years (DATE)",$D$66))</f>
        <v>704.64</v>
      </c>
      <c r="E262" s="6">
        <f>IF(GETPIVOTDATA("Count of Order ID",Pivot_table!$A$151,"Consumer ID",$A262,"Years (DATE)",$D$66)=0,"",GETPIVOTDATA("Count of Order ID",Pivot_table!$A$151,"Consumer ID",$A262,"Years (DATE)",$D$66))</f>
        <v>1</v>
      </c>
      <c r="F262" s="6">
        <f t="shared" si="8"/>
        <v>704.64</v>
      </c>
      <c r="G262" s="6">
        <f t="shared" si="9"/>
        <v>1</v>
      </c>
    </row>
    <row r="263" spans="1:7" x14ac:dyDescent="0.3">
      <c r="A263" s="6" t="s">
        <v>3561</v>
      </c>
      <c r="B263" s="6" t="str">
        <f>IF(GETPIVOTDATA("Sum of Net Profit",Pivot_table!$A$151,"Consumer ID",$A263,"Years (DATE)",$B$66)=0,"",GETPIVOTDATA("Sum of Net Profit",Pivot_table!$A$151,"Consumer ID",$A263,"Years (DATE)",$B$66))</f>
        <v/>
      </c>
      <c r="C263" s="6" t="str">
        <f>IF(GETPIVOTDATA("Count of Order ID",Pivot_table!$A$151,"Consumer ID",$A263,"Years (DATE)",$B$66)=0,"",GETPIVOTDATA("Count of Order ID",Pivot_table!$A$151,"Consumer ID",$A263,"Years (DATE)",$B$66))</f>
        <v/>
      </c>
      <c r="D263" s="6">
        <f>IF(GETPIVOTDATA("Sum of Net Profit",Pivot_table!$A$151,"Consumer ID",$A263,"Years (DATE)",$D$66)=0,"",GETPIVOTDATA("Sum of Net Profit",Pivot_table!$A$151,"Consumer ID",$A263,"Years (DATE)",$D$66))</f>
        <v>704.64</v>
      </c>
      <c r="E263" s="6">
        <f>IF(GETPIVOTDATA("Count of Order ID",Pivot_table!$A$151,"Consumer ID",$A263,"Years (DATE)",$D$66)=0,"",GETPIVOTDATA("Count of Order ID",Pivot_table!$A$151,"Consumer ID",$A263,"Years (DATE)",$D$66))</f>
        <v>1</v>
      </c>
      <c r="F263" s="6">
        <f t="shared" si="8"/>
        <v>704.64</v>
      </c>
      <c r="G263" s="6">
        <f t="shared" si="9"/>
        <v>1</v>
      </c>
    </row>
    <row r="264" spans="1:7" x14ac:dyDescent="0.3">
      <c r="A264" s="6" t="s">
        <v>3633</v>
      </c>
      <c r="B264" s="6" t="str">
        <f>IF(GETPIVOTDATA("Sum of Net Profit",Pivot_table!$A$151,"Consumer ID",$A264,"Years (DATE)",$B$66)=0,"",GETPIVOTDATA("Sum of Net Profit",Pivot_table!$A$151,"Consumer ID",$A264,"Years (DATE)",$B$66))</f>
        <v/>
      </c>
      <c r="C264" s="6" t="str">
        <f>IF(GETPIVOTDATA("Count of Order ID",Pivot_table!$A$151,"Consumer ID",$A264,"Years (DATE)",$B$66)=0,"",GETPIVOTDATA("Count of Order ID",Pivot_table!$A$151,"Consumer ID",$A264,"Years (DATE)",$B$66))</f>
        <v/>
      </c>
      <c r="D264" s="6">
        <f>IF(GETPIVOTDATA("Sum of Net Profit",Pivot_table!$A$151,"Consumer ID",$A264,"Years (DATE)",$D$66)=0,"",GETPIVOTDATA("Sum of Net Profit",Pivot_table!$A$151,"Consumer ID",$A264,"Years (DATE)",$D$66))</f>
        <v>704.64</v>
      </c>
      <c r="E264" s="6">
        <f>IF(GETPIVOTDATA("Count of Order ID",Pivot_table!$A$151,"Consumer ID",$A264,"Years (DATE)",$D$66)=0,"",GETPIVOTDATA("Count of Order ID",Pivot_table!$A$151,"Consumer ID",$A264,"Years (DATE)",$D$66))</f>
        <v>1</v>
      </c>
      <c r="F264" s="6">
        <f t="shared" si="8"/>
        <v>704.64</v>
      </c>
      <c r="G264" s="6">
        <f t="shared" si="9"/>
        <v>1</v>
      </c>
    </row>
    <row r="265" spans="1:7" x14ac:dyDescent="0.3">
      <c r="A265" s="6" t="s">
        <v>3603</v>
      </c>
      <c r="B265" s="6" t="str">
        <f>IF(GETPIVOTDATA("Sum of Net Profit",Pivot_table!$A$151,"Consumer ID",$A265,"Years (DATE)",$B$66)=0,"",GETPIVOTDATA("Sum of Net Profit",Pivot_table!$A$151,"Consumer ID",$A265,"Years (DATE)",$B$66))</f>
        <v/>
      </c>
      <c r="C265" s="6" t="str">
        <f>IF(GETPIVOTDATA("Count of Order ID",Pivot_table!$A$151,"Consumer ID",$A265,"Years (DATE)",$B$66)=0,"",GETPIVOTDATA("Count of Order ID",Pivot_table!$A$151,"Consumer ID",$A265,"Years (DATE)",$B$66))</f>
        <v/>
      </c>
      <c r="D265" s="6">
        <f>IF(GETPIVOTDATA("Sum of Net Profit",Pivot_table!$A$151,"Consumer ID",$A265,"Years (DATE)",$D$66)=0,"",GETPIVOTDATA("Sum of Net Profit",Pivot_table!$A$151,"Consumer ID",$A265,"Years (DATE)",$D$66))</f>
        <v>704.64</v>
      </c>
      <c r="E265" s="6">
        <f>IF(GETPIVOTDATA("Count of Order ID",Pivot_table!$A$151,"Consumer ID",$A265,"Years (DATE)",$D$66)=0,"",GETPIVOTDATA("Count of Order ID",Pivot_table!$A$151,"Consumer ID",$A265,"Years (DATE)",$D$66))</f>
        <v>1</v>
      </c>
      <c r="F265" s="6">
        <f t="shared" si="8"/>
        <v>704.64</v>
      </c>
      <c r="G265" s="6">
        <f t="shared" si="9"/>
        <v>1</v>
      </c>
    </row>
    <row r="266" spans="1:7" x14ac:dyDescent="0.3">
      <c r="A266" s="6" t="s">
        <v>3617</v>
      </c>
      <c r="B266" s="6" t="str">
        <f>IF(GETPIVOTDATA("Sum of Net Profit",Pivot_table!$A$151,"Consumer ID",$A266,"Years (DATE)",$B$66)=0,"",GETPIVOTDATA("Sum of Net Profit",Pivot_table!$A$151,"Consumer ID",$A266,"Years (DATE)",$B$66))</f>
        <v/>
      </c>
      <c r="C266" s="6" t="str">
        <f>IF(GETPIVOTDATA("Count of Order ID",Pivot_table!$A$151,"Consumer ID",$A266,"Years (DATE)",$B$66)=0,"",GETPIVOTDATA("Count of Order ID",Pivot_table!$A$151,"Consumer ID",$A266,"Years (DATE)",$B$66))</f>
        <v/>
      </c>
      <c r="D266" s="6">
        <f>IF(GETPIVOTDATA("Sum of Net Profit",Pivot_table!$A$151,"Consumer ID",$A266,"Years (DATE)",$D$66)=0,"",GETPIVOTDATA("Sum of Net Profit",Pivot_table!$A$151,"Consumer ID",$A266,"Years (DATE)",$D$66))</f>
        <v>704.64</v>
      </c>
      <c r="E266" s="6">
        <f>IF(GETPIVOTDATA("Count of Order ID",Pivot_table!$A$151,"Consumer ID",$A266,"Years (DATE)",$D$66)=0,"",GETPIVOTDATA("Count of Order ID",Pivot_table!$A$151,"Consumer ID",$A266,"Years (DATE)",$D$66))</f>
        <v>1</v>
      </c>
      <c r="F266" s="6">
        <f t="shared" si="8"/>
        <v>704.64</v>
      </c>
      <c r="G266" s="6">
        <f t="shared" si="9"/>
        <v>1</v>
      </c>
    </row>
    <row r="267" spans="1:7" x14ac:dyDescent="0.3">
      <c r="A267" s="6" t="s">
        <v>3687</v>
      </c>
      <c r="B267" s="6" t="str">
        <f>IF(GETPIVOTDATA("Sum of Net Profit",Pivot_table!$A$151,"Consumer ID",$A267,"Years (DATE)",$B$66)=0,"",GETPIVOTDATA("Sum of Net Profit",Pivot_table!$A$151,"Consumer ID",$A267,"Years (DATE)",$B$66))</f>
        <v/>
      </c>
      <c r="C267" s="6" t="str">
        <f>IF(GETPIVOTDATA("Count of Order ID",Pivot_table!$A$151,"Consumer ID",$A267,"Years (DATE)",$B$66)=0,"",GETPIVOTDATA("Count of Order ID",Pivot_table!$A$151,"Consumer ID",$A267,"Years (DATE)",$B$66))</f>
        <v/>
      </c>
      <c r="D267" s="6">
        <f>IF(GETPIVOTDATA("Sum of Net Profit",Pivot_table!$A$151,"Consumer ID",$A267,"Years (DATE)",$D$66)=0,"",GETPIVOTDATA("Sum of Net Profit",Pivot_table!$A$151,"Consumer ID",$A267,"Years (DATE)",$D$66))</f>
        <v>704.64</v>
      </c>
      <c r="E267" s="6">
        <f>IF(GETPIVOTDATA("Count of Order ID",Pivot_table!$A$151,"Consumer ID",$A267,"Years (DATE)",$D$66)=0,"",GETPIVOTDATA("Count of Order ID",Pivot_table!$A$151,"Consumer ID",$A267,"Years (DATE)",$D$66))</f>
        <v>1</v>
      </c>
      <c r="F267" s="6">
        <f t="shared" si="8"/>
        <v>704.64</v>
      </c>
      <c r="G267" s="6">
        <f t="shared" si="9"/>
        <v>1</v>
      </c>
    </row>
    <row r="268" spans="1:7" x14ac:dyDescent="0.3">
      <c r="A268" s="6" t="s">
        <v>3683</v>
      </c>
      <c r="B268" s="6" t="str">
        <f>IF(GETPIVOTDATA("Sum of Net Profit",Pivot_table!$A$151,"Consumer ID",$A268,"Years (DATE)",$B$66)=0,"",GETPIVOTDATA("Sum of Net Profit",Pivot_table!$A$151,"Consumer ID",$A268,"Years (DATE)",$B$66))</f>
        <v/>
      </c>
      <c r="C268" s="6" t="str">
        <f>IF(GETPIVOTDATA("Count of Order ID",Pivot_table!$A$151,"Consumer ID",$A268,"Years (DATE)",$B$66)=0,"",GETPIVOTDATA("Count of Order ID",Pivot_table!$A$151,"Consumer ID",$A268,"Years (DATE)",$B$66))</f>
        <v/>
      </c>
      <c r="D268" s="6">
        <f>IF(GETPIVOTDATA("Sum of Net Profit",Pivot_table!$A$151,"Consumer ID",$A268,"Years (DATE)",$D$66)=0,"",GETPIVOTDATA("Sum of Net Profit",Pivot_table!$A$151,"Consumer ID",$A268,"Years (DATE)",$D$66))</f>
        <v>704.64</v>
      </c>
      <c r="E268" s="6">
        <f>IF(GETPIVOTDATA("Count of Order ID",Pivot_table!$A$151,"Consumer ID",$A268,"Years (DATE)",$D$66)=0,"",GETPIVOTDATA("Count of Order ID",Pivot_table!$A$151,"Consumer ID",$A268,"Years (DATE)",$D$66))</f>
        <v>1</v>
      </c>
      <c r="F268" s="6">
        <f t="shared" si="8"/>
        <v>704.64</v>
      </c>
      <c r="G268" s="6">
        <f t="shared" si="9"/>
        <v>1</v>
      </c>
    </row>
    <row r="269" spans="1:7" x14ac:dyDescent="0.3">
      <c r="A269" s="6" t="s">
        <v>3685</v>
      </c>
      <c r="B269" s="6" t="str">
        <f>IF(GETPIVOTDATA("Sum of Net Profit",Pivot_table!$A$151,"Consumer ID",$A269,"Years (DATE)",$B$66)=0,"",GETPIVOTDATA("Sum of Net Profit",Pivot_table!$A$151,"Consumer ID",$A269,"Years (DATE)",$B$66))</f>
        <v/>
      </c>
      <c r="C269" s="6" t="str">
        <f>IF(GETPIVOTDATA("Count of Order ID",Pivot_table!$A$151,"Consumer ID",$A269,"Years (DATE)",$B$66)=0,"",GETPIVOTDATA("Count of Order ID",Pivot_table!$A$151,"Consumer ID",$A269,"Years (DATE)",$B$66))</f>
        <v/>
      </c>
      <c r="D269" s="6">
        <f>IF(GETPIVOTDATA("Sum of Net Profit",Pivot_table!$A$151,"Consumer ID",$A269,"Years (DATE)",$D$66)=0,"",GETPIVOTDATA("Sum of Net Profit",Pivot_table!$A$151,"Consumer ID",$A269,"Years (DATE)",$D$66))</f>
        <v>704.64</v>
      </c>
      <c r="E269" s="6">
        <f>IF(GETPIVOTDATA("Count of Order ID",Pivot_table!$A$151,"Consumer ID",$A269,"Years (DATE)",$D$66)=0,"",GETPIVOTDATA("Count of Order ID",Pivot_table!$A$151,"Consumer ID",$A269,"Years (DATE)",$D$66))</f>
        <v>1</v>
      </c>
      <c r="F269" s="6">
        <f t="shared" si="8"/>
        <v>704.64</v>
      </c>
      <c r="G269" s="6">
        <f t="shared" si="9"/>
        <v>1</v>
      </c>
    </row>
    <row r="270" spans="1:7" x14ac:dyDescent="0.3">
      <c r="A270" s="6" t="s">
        <v>3635</v>
      </c>
      <c r="B270" s="6" t="str">
        <f>IF(GETPIVOTDATA("Sum of Net Profit",Pivot_table!$A$151,"Consumer ID",$A270,"Years (DATE)",$B$66)=0,"",GETPIVOTDATA("Sum of Net Profit",Pivot_table!$A$151,"Consumer ID",$A270,"Years (DATE)",$B$66))</f>
        <v/>
      </c>
      <c r="C270" s="6" t="str">
        <f>IF(GETPIVOTDATA("Count of Order ID",Pivot_table!$A$151,"Consumer ID",$A270,"Years (DATE)",$B$66)=0,"",GETPIVOTDATA("Count of Order ID",Pivot_table!$A$151,"Consumer ID",$A270,"Years (DATE)",$B$66))</f>
        <v/>
      </c>
      <c r="D270" s="6">
        <f>IF(GETPIVOTDATA("Sum of Net Profit",Pivot_table!$A$151,"Consumer ID",$A270,"Years (DATE)",$D$66)=0,"",GETPIVOTDATA("Sum of Net Profit",Pivot_table!$A$151,"Consumer ID",$A270,"Years (DATE)",$D$66))</f>
        <v>704.64</v>
      </c>
      <c r="E270" s="6">
        <f>IF(GETPIVOTDATA("Count of Order ID",Pivot_table!$A$151,"Consumer ID",$A270,"Years (DATE)",$D$66)=0,"",GETPIVOTDATA("Count of Order ID",Pivot_table!$A$151,"Consumer ID",$A270,"Years (DATE)",$D$66))</f>
        <v>1</v>
      </c>
      <c r="F270" s="6">
        <f t="shared" si="8"/>
        <v>704.64</v>
      </c>
      <c r="G270" s="6">
        <f t="shared" si="9"/>
        <v>1</v>
      </c>
    </row>
    <row r="271" spans="1:7" x14ac:dyDescent="0.3">
      <c r="A271" s="6" t="s">
        <v>3867</v>
      </c>
      <c r="B271" s="6" t="str">
        <f>IF(GETPIVOTDATA("Sum of Net Profit",Pivot_table!$A$151,"Consumer ID",$A271,"Years (DATE)",$B$66)=0,"",GETPIVOTDATA("Sum of Net Profit",Pivot_table!$A$151,"Consumer ID",$A271,"Years (DATE)",$B$66))</f>
        <v/>
      </c>
      <c r="C271" s="6" t="str">
        <f>IF(GETPIVOTDATA("Count of Order ID",Pivot_table!$A$151,"Consumer ID",$A271,"Years (DATE)",$B$66)=0,"",GETPIVOTDATA("Count of Order ID",Pivot_table!$A$151,"Consumer ID",$A271,"Years (DATE)",$B$66))</f>
        <v/>
      </c>
      <c r="D271" s="6">
        <f>IF(GETPIVOTDATA("Sum of Net Profit",Pivot_table!$A$151,"Consumer ID",$A271,"Years (DATE)",$D$66)=0,"",GETPIVOTDATA("Sum of Net Profit",Pivot_table!$A$151,"Consumer ID",$A271,"Years (DATE)",$D$66))</f>
        <v>704.64</v>
      </c>
      <c r="E271" s="6">
        <f>IF(GETPIVOTDATA("Count of Order ID",Pivot_table!$A$151,"Consumer ID",$A271,"Years (DATE)",$D$66)=0,"",GETPIVOTDATA("Count of Order ID",Pivot_table!$A$151,"Consumer ID",$A271,"Years (DATE)",$D$66))</f>
        <v>1</v>
      </c>
      <c r="F271" s="6">
        <f t="shared" si="8"/>
        <v>704.64</v>
      </c>
      <c r="G271" s="6">
        <f t="shared" si="9"/>
        <v>1</v>
      </c>
    </row>
    <row r="272" spans="1:7" x14ac:dyDescent="0.3">
      <c r="A272" s="6" t="s">
        <v>1053</v>
      </c>
      <c r="B272" s="6">
        <f>IF(GETPIVOTDATA("Sum of Net Profit",Pivot_table!$A$151,"Consumer ID",$A272,"Years (DATE)",$B$66)=0,"",GETPIVOTDATA("Sum of Net Profit",Pivot_table!$A$151,"Consumer ID",$A272,"Years (DATE)",$B$66))</f>
        <v>704.64</v>
      </c>
      <c r="C272" s="6">
        <f>IF(GETPIVOTDATA("Count of Order ID",Pivot_table!$A$151,"Consumer ID",$A272,"Years (DATE)",$B$66)=0,"",GETPIVOTDATA("Count of Order ID",Pivot_table!$A$151,"Consumer ID",$A272,"Years (DATE)",$B$66))</f>
        <v>1</v>
      </c>
      <c r="D272" s="6" t="str">
        <f>IF(GETPIVOTDATA("Sum of Net Profit",Pivot_table!$A$151,"Consumer ID",$A272,"Years (DATE)",$D$66)=0,"",GETPIVOTDATA("Sum of Net Profit",Pivot_table!$A$151,"Consumer ID",$A272,"Years (DATE)",$D$66))</f>
        <v/>
      </c>
      <c r="E272" s="6" t="str">
        <f>IF(GETPIVOTDATA("Count of Order ID",Pivot_table!$A$151,"Consumer ID",$A272,"Years (DATE)",$D$66)=0,"",GETPIVOTDATA("Count of Order ID",Pivot_table!$A$151,"Consumer ID",$A272,"Years (DATE)",$D$66))</f>
        <v/>
      </c>
      <c r="F272" s="6">
        <f t="shared" si="8"/>
        <v>704.64</v>
      </c>
      <c r="G272" s="6">
        <f t="shared" si="9"/>
        <v>1</v>
      </c>
    </row>
    <row r="273" spans="1:7" x14ac:dyDescent="0.3">
      <c r="A273" s="6" t="s">
        <v>5411</v>
      </c>
      <c r="B273" s="6" t="str">
        <f>IF(GETPIVOTDATA("Sum of Net Profit",Pivot_table!$A$151,"Consumer ID",$A273,"Years (DATE)",$B$66)=0,"",GETPIVOTDATA("Sum of Net Profit",Pivot_table!$A$151,"Consumer ID",$A273,"Years (DATE)",$B$66))</f>
        <v/>
      </c>
      <c r="C273" s="6" t="str">
        <f>IF(GETPIVOTDATA("Count of Order ID",Pivot_table!$A$151,"Consumer ID",$A273,"Years (DATE)",$B$66)=0,"",GETPIVOTDATA("Count of Order ID",Pivot_table!$A$151,"Consumer ID",$A273,"Years (DATE)",$B$66))</f>
        <v/>
      </c>
      <c r="D273" s="6">
        <f>IF(GETPIVOTDATA("Sum of Net Profit",Pivot_table!$A$151,"Consumer ID",$A273,"Years (DATE)",$D$66)=0,"",GETPIVOTDATA("Sum of Net Profit",Pivot_table!$A$151,"Consumer ID",$A273,"Years (DATE)",$D$66))</f>
        <v>704.64</v>
      </c>
      <c r="E273" s="6">
        <f>IF(GETPIVOTDATA("Count of Order ID",Pivot_table!$A$151,"Consumer ID",$A273,"Years (DATE)",$D$66)=0,"",GETPIVOTDATA("Count of Order ID",Pivot_table!$A$151,"Consumer ID",$A273,"Years (DATE)",$D$66))</f>
        <v>1</v>
      </c>
      <c r="F273" s="6">
        <f t="shared" si="8"/>
        <v>704.64</v>
      </c>
      <c r="G273" s="6">
        <f t="shared" si="9"/>
        <v>1</v>
      </c>
    </row>
    <row r="274" spans="1:7" x14ac:dyDescent="0.3">
      <c r="A274" s="6" t="s">
        <v>5437</v>
      </c>
      <c r="B274" s="6" t="str">
        <f>IF(GETPIVOTDATA("Sum of Net Profit",Pivot_table!$A$151,"Consumer ID",$A274,"Years (DATE)",$B$66)=0,"",GETPIVOTDATA("Sum of Net Profit",Pivot_table!$A$151,"Consumer ID",$A274,"Years (DATE)",$B$66))</f>
        <v/>
      </c>
      <c r="C274" s="6" t="str">
        <f>IF(GETPIVOTDATA("Count of Order ID",Pivot_table!$A$151,"Consumer ID",$A274,"Years (DATE)",$B$66)=0,"",GETPIVOTDATA("Count of Order ID",Pivot_table!$A$151,"Consumer ID",$A274,"Years (DATE)",$B$66))</f>
        <v/>
      </c>
      <c r="D274" s="6">
        <f>IF(GETPIVOTDATA("Sum of Net Profit",Pivot_table!$A$151,"Consumer ID",$A274,"Years (DATE)",$D$66)=0,"",GETPIVOTDATA("Sum of Net Profit",Pivot_table!$A$151,"Consumer ID",$A274,"Years (DATE)",$D$66))</f>
        <v>704.64</v>
      </c>
      <c r="E274" s="6">
        <f>IF(GETPIVOTDATA("Count of Order ID",Pivot_table!$A$151,"Consumer ID",$A274,"Years (DATE)",$D$66)=0,"",GETPIVOTDATA("Count of Order ID",Pivot_table!$A$151,"Consumer ID",$A274,"Years (DATE)",$D$66))</f>
        <v>1</v>
      </c>
      <c r="F274" s="6">
        <f t="shared" si="8"/>
        <v>704.64</v>
      </c>
      <c r="G274" s="6">
        <f t="shared" si="9"/>
        <v>1</v>
      </c>
    </row>
    <row r="275" spans="1:7" x14ac:dyDescent="0.3">
      <c r="A275" s="6" t="s">
        <v>2358</v>
      </c>
      <c r="B275" s="6" t="str">
        <f>IF(GETPIVOTDATA("Sum of Net Profit",Pivot_table!$A$151,"Consumer ID",$A275,"Years (DATE)",$B$66)=0,"",GETPIVOTDATA("Sum of Net Profit",Pivot_table!$A$151,"Consumer ID",$A275,"Years (DATE)",$B$66))</f>
        <v/>
      </c>
      <c r="C275" s="6" t="str">
        <f>IF(GETPIVOTDATA("Count of Order ID",Pivot_table!$A$151,"Consumer ID",$A275,"Years (DATE)",$B$66)=0,"",GETPIVOTDATA("Count of Order ID",Pivot_table!$A$151,"Consumer ID",$A275,"Years (DATE)",$B$66))</f>
        <v/>
      </c>
      <c r="D275" s="6">
        <f>IF(GETPIVOTDATA("Sum of Net Profit",Pivot_table!$A$151,"Consumer ID",$A275,"Years (DATE)",$D$66)=0,"",GETPIVOTDATA("Sum of Net Profit",Pivot_table!$A$151,"Consumer ID",$A275,"Years (DATE)",$D$66))</f>
        <v>703.74</v>
      </c>
      <c r="E275" s="6">
        <f>IF(GETPIVOTDATA("Count of Order ID",Pivot_table!$A$151,"Consumer ID",$A275,"Years (DATE)",$D$66)=0,"",GETPIVOTDATA("Count of Order ID",Pivot_table!$A$151,"Consumer ID",$A275,"Years (DATE)",$D$66))</f>
        <v>1</v>
      </c>
      <c r="F275" s="6">
        <f t="shared" si="8"/>
        <v>703.74</v>
      </c>
      <c r="G275" s="6">
        <f t="shared" si="9"/>
        <v>1</v>
      </c>
    </row>
    <row r="276" spans="1:7" x14ac:dyDescent="0.3">
      <c r="A276" s="6" t="s">
        <v>2004</v>
      </c>
      <c r="B276" s="6">
        <f>IF(GETPIVOTDATA("Sum of Net Profit",Pivot_table!$A$151,"Consumer ID",$A276,"Years (DATE)",$B$66)=0,"",GETPIVOTDATA("Sum of Net Profit",Pivot_table!$A$151,"Consumer ID",$A276,"Years (DATE)",$B$66))</f>
        <v>703.74</v>
      </c>
      <c r="C276" s="6">
        <f>IF(GETPIVOTDATA("Count of Order ID",Pivot_table!$A$151,"Consumer ID",$A276,"Years (DATE)",$B$66)=0,"",GETPIVOTDATA("Count of Order ID",Pivot_table!$A$151,"Consumer ID",$A276,"Years (DATE)",$B$66))</f>
        <v>1</v>
      </c>
      <c r="D276" s="6" t="str">
        <f>IF(GETPIVOTDATA("Sum of Net Profit",Pivot_table!$A$151,"Consumer ID",$A276,"Years (DATE)",$D$66)=0,"",GETPIVOTDATA("Sum of Net Profit",Pivot_table!$A$151,"Consumer ID",$A276,"Years (DATE)",$D$66))</f>
        <v/>
      </c>
      <c r="E276" s="6" t="str">
        <f>IF(GETPIVOTDATA("Count of Order ID",Pivot_table!$A$151,"Consumer ID",$A276,"Years (DATE)",$D$66)=0,"",GETPIVOTDATA("Count of Order ID",Pivot_table!$A$151,"Consumer ID",$A276,"Years (DATE)",$D$66))</f>
        <v/>
      </c>
      <c r="F276" s="6">
        <f t="shared" si="8"/>
        <v>703.74</v>
      </c>
      <c r="G276" s="6">
        <f t="shared" si="9"/>
        <v>1</v>
      </c>
    </row>
    <row r="277" spans="1:7" x14ac:dyDescent="0.3">
      <c r="A277" s="6" t="s">
        <v>2332</v>
      </c>
      <c r="B277" s="6" t="str">
        <f>IF(GETPIVOTDATA("Sum of Net Profit",Pivot_table!$A$151,"Consumer ID",$A277,"Years (DATE)",$B$66)=0,"",GETPIVOTDATA("Sum of Net Profit",Pivot_table!$A$151,"Consumer ID",$A277,"Years (DATE)",$B$66))</f>
        <v/>
      </c>
      <c r="C277" s="6" t="str">
        <f>IF(GETPIVOTDATA("Count of Order ID",Pivot_table!$A$151,"Consumer ID",$A277,"Years (DATE)",$B$66)=0,"",GETPIVOTDATA("Count of Order ID",Pivot_table!$A$151,"Consumer ID",$A277,"Years (DATE)",$B$66))</f>
        <v/>
      </c>
      <c r="D277" s="6">
        <f>IF(GETPIVOTDATA("Sum of Net Profit",Pivot_table!$A$151,"Consumer ID",$A277,"Years (DATE)",$D$66)=0,"",GETPIVOTDATA("Sum of Net Profit",Pivot_table!$A$151,"Consumer ID",$A277,"Years (DATE)",$D$66))</f>
        <v>703.74</v>
      </c>
      <c r="E277" s="6">
        <f>IF(GETPIVOTDATA("Count of Order ID",Pivot_table!$A$151,"Consumer ID",$A277,"Years (DATE)",$D$66)=0,"",GETPIVOTDATA("Count of Order ID",Pivot_table!$A$151,"Consumer ID",$A277,"Years (DATE)",$D$66))</f>
        <v>1</v>
      </c>
      <c r="F277" s="6">
        <f t="shared" si="8"/>
        <v>703.74</v>
      </c>
      <c r="G277" s="6">
        <f t="shared" si="9"/>
        <v>1</v>
      </c>
    </row>
    <row r="278" spans="1:7" x14ac:dyDescent="0.3">
      <c r="A278" s="6" t="s">
        <v>3559</v>
      </c>
      <c r="B278" s="6" t="str">
        <f>IF(GETPIVOTDATA("Sum of Net Profit",Pivot_table!$A$151,"Consumer ID",$A278,"Years (DATE)",$B$66)=0,"",GETPIVOTDATA("Sum of Net Profit",Pivot_table!$A$151,"Consumer ID",$A278,"Years (DATE)",$B$66))</f>
        <v/>
      </c>
      <c r="C278" s="6" t="str">
        <f>IF(GETPIVOTDATA("Count of Order ID",Pivot_table!$A$151,"Consumer ID",$A278,"Years (DATE)",$B$66)=0,"",GETPIVOTDATA("Count of Order ID",Pivot_table!$A$151,"Consumer ID",$A278,"Years (DATE)",$B$66))</f>
        <v/>
      </c>
      <c r="D278" s="6">
        <f>IF(GETPIVOTDATA("Sum of Net Profit",Pivot_table!$A$151,"Consumer ID",$A278,"Years (DATE)",$D$66)=0,"",GETPIVOTDATA("Sum of Net Profit",Pivot_table!$A$151,"Consumer ID",$A278,"Years (DATE)",$D$66))</f>
        <v>703.74</v>
      </c>
      <c r="E278" s="6">
        <f>IF(GETPIVOTDATA("Count of Order ID",Pivot_table!$A$151,"Consumer ID",$A278,"Years (DATE)",$D$66)=0,"",GETPIVOTDATA("Count of Order ID",Pivot_table!$A$151,"Consumer ID",$A278,"Years (DATE)",$D$66))</f>
        <v>1</v>
      </c>
      <c r="F278" s="6">
        <f t="shared" si="8"/>
        <v>703.74</v>
      </c>
      <c r="G278" s="6">
        <f t="shared" si="9"/>
        <v>1</v>
      </c>
    </row>
    <row r="279" spans="1:7" x14ac:dyDescent="0.3">
      <c r="A279" s="6" t="s">
        <v>3577</v>
      </c>
      <c r="B279" s="6" t="str">
        <f>IF(GETPIVOTDATA("Sum of Net Profit",Pivot_table!$A$151,"Consumer ID",$A279,"Years (DATE)",$B$66)=0,"",GETPIVOTDATA("Sum of Net Profit",Pivot_table!$A$151,"Consumer ID",$A279,"Years (DATE)",$B$66))</f>
        <v/>
      </c>
      <c r="C279" s="6" t="str">
        <f>IF(GETPIVOTDATA("Count of Order ID",Pivot_table!$A$151,"Consumer ID",$A279,"Years (DATE)",$B$66)=0,"",GETPIVOTDATA("Count of Order ID",Pivot_table!$A$151,"Consumer ID",$A279,"Years (DATE)",$B$66))</f>
        <v/>
      </c>
      <c r="D279" s="6">
        <f>IF(GETPIVOTDATA("Sum of Net Profit",Pivot_table!$A$151,"Consumer ID",$A279,"Years (DATE)",$D$66)=0,"",GETPIVOTDATA("Sum of Net Profit",Pivot_table!$A$151,"Consumer ID",$A279,"Years (DATE)",$D$66))</f>
        <v>703.74</v>
      </c>
      <c r="E279" s="6">
        <f>IF(GETPIVOTDATA("Count of Order ID",Pivot_table!$A$151,"Consumer ID",$A279,"Years (DATE)",$D$66)=0,"",GETPIVOTDATA("Count of Order ID",Pivot_table!$A$151,"Consumer ID",$A279,"Years (DATE)",$D$66))</f>
        <v>1</v>
      </c>
      <c r="F279" s="6">
        <f t="shared" si="8"/>
        <v>703.74</v>
      </c>
      <c r="G279" s="6">
        <f t="shared" si="9"/>
        <v>1</v>
      </c>
    </row>
    <row r="280" spans="1:7" x14ac:dyDescent="0.3">
      <c r="A280" s="6" t="s">
        <v>3663</v>
      </c>
      <c r="B280" s="6" t="str">
        <f>IF(GETPIVOTDATA("Sum of Net Profit",Pivot_table!$A$151,"Consumer ID",$A280,"Years (DATE)",$B$66)=0,"",GETPIVOTDATA("Sum of Net Profit",Pivot_table!$A$151,"Consumer ID",$A280,"Years (DATE)",$B$66))</f>
        <v/>
      </c>
      <c r="C280" s="6" t="str">
        <f>IF(GETPIVOTDATA("Count of Order ID",Pivot_table!$A$151,"Consumer ID",$A280,"Years (DATE)",$B$66)=0,"",GETPIVOTDATA("Count of Order ID",Pivot_table!$A$151,"Consumer ID",$A280,"Years (DATE)",$B$66))</f>
        <v/>
      </c>
      <c r="D280" s="6">
        <f>IF(GETPIVOTDATA("Sum of Net Profit",Pivot_table!$A$151,"Consumer ID",$A280,"Years (DATE)",$D$66)=0,"",GETPIVOTDATA("Sum of Net Profit",Pivot_table!$A$151,"Consumer ID",$A280,"Years (DATE)",$D$66))</f>
        <v>703.74</v>
      </c>
      <c r="E280" s="6">
        <f>IF(GETPIVOTDATA("Count of Order ID",Pivot_table!$A$151,"Consumer ID",$A280,"Years (DATE)",$D$66)=0,"",GETPIVOTDATA("Count of Order ID",Pivot_table!$A$151,"Consumer ID",$A280,"Years (DATE)",$D$66))</f>
        <v>1</v>
      </c>
      <c r="F280" s="6">
        <f t="shared" si="8"/>
        <v>703.74</v>
      </c>
      <c r="G280" s="6">
        <f t="shared" si="9"/>
        <v>1</v>
      </c>
    </row>
    <row r="281" spans="1:7" x14ac:dyDescent="0.3">
      <c r="A281" s="6" t="s">
        <v>4073</v>
      </c>
      <c r="B281" s="6" t="str">
        <f>IF(GETPIVOTDATA("Sum of Net Profit",Pivot_table!$A$151,"Consumer ID",$A281,"Years (DATE)",$B$66)=0,"",GETPIVOTDATA("Sum of Net Profit",Pivot_table!$A$151,"Consumer ID",$A281,"Years (DATE)",$B$66))</f>
        <v/>
      </c>
      <c r="C281" s="6" t="str">
        <f>IF(GETPIVOTDATA("Count of Order ID",Pivot_table!$A$151,"Consumer ID",$A281,"Years (DATE)",$B$66)=0,"",GETPIVOTDATA("Count of Order ID",Pivot_table!$A$151,"Consumer ID",$A281,"Years (DATE)",$B$66))</f>
        <v/>
      </c>
      <c r="D281" s="6">
        <f>IF(GETPIVOTDATA("Sum of Net Profit",Pivot_table!$A$151,"Consumer ID",$A281,"Years (DATE)",$D$66)=0,"",GETPIVOTDATA("Sum of Net Profit",Pivot_table!$A$151,"Consumer ID",$A281,"Years (DATE)",$D$66))</f>
        <v>703.74</v>
      </c>
      <c r="E281" s="6">
        <f>IF(GETPIVOTDATA("Count of Order ID",Pivot_table!$A$151,"Consumer ID",$A281,"Years (DATE)",$D$66)=0,"",GETPIVOTDATA("Count of Order ID",Pivot_table!$A$151,"Consumer ID",$A281,"Years (DATE)",$D$66))</f>
        <v>1</v>
      </c>
      <c r="F281" s="6">
        <f t="shared" si="8"/>
        <v>703.74</v>
      </c>
      <c r="G281" s="6">
        <f t="shared" si="9"/>
        <v>1</v>
      </c>
    </row>
    <row r="282" spans="1:7" x14ac:dyDescent="0.3">
      <c r="A282" s="6" t="s">
        <v>3963</v>
      </c>
      <c r="B282" s="6" t="str">
        <f>IF(GETPIVOTDATA("Sum of Net Profit",Pivot_table!$A$151,"Consumer ID",$A282,"Years (DATE)",$B$66)=0,"",GETPIVOTDATA("Sum of Net Profit",Pivot_table!$A$151,"Consumer ID",$A282,"Years (DATE)",$B$66))</f>
        <v/>
      </c>
      <c r="C282" s="6" t="str">
        <f>IF(GETPIVOTDATA("Count of Order ID",Pivot_table!$A$151,"Consumer ID",$A282,"Years (DATE)",$B$66)=0,"",GETPIVOTDATA("Count of Order ID",Pivot_table!$A$151,"Consumer ID",$A282,"Years (DATE)",$B$66))</f>
        <v/>
      </c>
      <c r="D282" s="6">
        <f>IF(GETPIVOTDATA("Sum of Net Profit",Pivot_table!$A$151,"Consumer ID",$A282,"Years (DATE)",$D$66)=0,"",GETPIVOTDATA("Sum of Net Profit",Pivot_table!$A$151,"Consumer ID",$A282,"Years (DATE)",$D$66))</f>
        <v>703.74</v>
      </c>
      <c r="E282" s="6">
        <f>IF(GETPIVOTDATA("Count of Order ID",Pivot_table!$A$151,"Consumer ID",$A282,"Years (DATE)",$D$66)=0,"",GETPIVOTDATA("Count of Order ID",Pivot_table!$A$151,"Consumer ID",$A282,"Years (DATE)",$D$66))</f>
        <v>1</v>
      </c>
      <c r="F282" s="6">
        <f t="shared" si="8"/>
        <v>703.74</v>
      </c>
      <c r="G282" s="6">
        <f t="shared" si="9"/>
        <v>1</v>
      </c>
    </row>
    <row r="283" spans="1:7" x14ac:dyDescent="0.3">
      <c r="A283" s="6" t="s">
        <v>3845</v>
      </c>
      <c r="B283" s="6" t="str">
        <f>IF(GETPIVOTDATA("Sum of Net Profit",Pivot_table!$A$151,"Consumer ID",$A283,"Years (DATE)",$B$66)=0,"",GETPIVOTDATA("Sum of Net Profit",Pivot_table!$A$151,"Consumer ID",$A283,"Years (DATE)",$B$66))</f>
        <v/>
      </c>
      <c r="C283" s="6" t="str">
        <f>IF(GETPIVOTDATA("Count of Order ID",Pivot_table!$A$151,"Consumer ID",$A283,"Years (DATE)",$B$66)=0,"",GETPIVOTDATA("Count of Order ID",Pivot_table!$A$151,"Consumer ID",$A283,"Years (DATE)",$B$66))</f>
        <v/>
      </c>
      <c r="D283" s="6">
        <f>IF(GETPIVOTDATA("Sum of Net Profit",Pivot_table!$A$151,"Consumer ID",$A283,"Years (DATE)",$D$66)=0,"",GETPIVOTDATA("Sum of Net Profit",Pivot_table!$A$151,"Consumer ID",$A283,"Years (DATE)",$D$66))</f>
        <v>703.74</v>
      </c>
      <c r="E283" s="6">
        <f>IF(GETPIVOTDATA("Count of Order ID",Pivot_table!$A$151,"Consumer ID",$A283,"Years (DATE)",$D$66)=0,"",GETPIVOTDATA("Count of Order ID",Pivot_table!$A$151,"Consumer ID",$A283,"Years (DATE)",$D$66))</f>
        <v>1</v>
      </c>
      <c r="F283" s="6">
        <f t="shared" si="8"/>
        <v>703.74</v>
      </c>
      <c r="G283" s="6">
        <f t="shared" si="9"/>
        <v>1</v>
      </c>
    </row>
    <row r="284" spans="1:7" x14ac:dyDescent="0.3">
      <c r="A284" s="6" t="s">
        <v>1033</v>
      </c>
      <c r="B284" s="6">
        <f>IF(GETPIVOTDATA("Sum of Net Profit",Pivot_table!$A$151,"Consumer ID",$A284,"Years (DATE)",$B$66)=0,"",GETPIVOTDATA("Sum of Net Profit",Pivot_table!$A$151,"Consumer ID",$A284,"Years (DATE)",$B$66))</f>
        <v>703.74</v>
      </c>
      <c r="C284" s="6">
        <f>IF(GETPIVOTDATA("Count of Order ID",Pivot_table!$A$151,"Consumer ID",$A284,"Years (DATE)",$B$66)=0,"",GETPIVOTDATA("Count of Order ID",Pivot_table!$A$151,"Consumer ID",$A284,"Years (DATE)",$B$66))</f>
        <v>1</v>
      </c>
      <c r="D284" s="6" t="str">
        <f>IF(GETPIVOTDATA("Sum of Net Profit",Pivot_table!$A$151,"Consumer ID",$A284,"Years (DATE)",$D$66)=0,"",GETPIVOTDATA("Sum of Net Profit",Pivot_table!$A$151,"Consumer ID",$A284,"Years (DATE)",$D$66))</f>
        <v/>
      </c>
      <c r="E284" s="6" t="str">
        <f>IF(GETPIVOTDATA("Count of Order ID",Pivot_table!$A$151,"Consumer ID",$A284,"Years (DATE)",$D$66)=0,"",GETPIVOTDATA("Count of Order ID",Pivot_table!$A$151,"Consumer ID",$A284,"Years (DATE)",$D$66))</f>
        <v/>
      </c>
      <c r="F284" s="6">
        <f t="shared" si="8"/>
        <v>703.74</v>
      </c>
      <c r="G284" s="6">
        <f t="shared" si="9"/>
        <v>1</v>
      </c>
    </row>
    <row r="285" spans="1:7" x14ac:dyDescent="0.3">
      <c r="A285" s="6" t="s">
        <v>1792</v>
      </c>
      <c r="B285" s="6">
        <f>IF(GETPIVOTDATA("Sum of Net Profit",Pivot_table!$A$151,"Consumer ID",$A285,"Years (DATE)",$B$66)=0,"",GETPIVOTDATA("Sum of Net Profit",Pivot_table!$A$151,"Consumer ID",$A285,"Years (DATE)",$B$66))</f>
        <v>703.74</v>
      </c>
      <c r="C285" s="6">
        <f>IF(GETPIVOTDATA("Count of Order ID",Pivot_table!$A$151,"Consumer ID",$A285,"Years (DATE)",$B$66)=0,"",GETPIVOTDATA("Count of Order ID",Pivot_table!$A$151,"Consumer ID",$A285,"Years (DATE)",$B$66))</f>
        <v>1</v>
      </c>
      <c r="D285" s="6" t="str">
        <f>IF(GETPIVOTDATA("Sum of Net Profit",Pivot_table!$A$151,"Consumer ID",$A285,"Years (DATE)",$D$66)=0,"",GETPIVOTDATA("Sum of Net Profit",Pivot_table!$A$151,"Consumer ID",$A285,"Years (DATE)",$D$66))</f>
        <v/>
      </c>
      <c r="E285" s="6" t="str">
        <f>IF(GETPIVOTDATA("Count of Order ID",Pivot_table!$A$151,"Consumer ID",$A285,"Years (DATE)",$D$66)=0,"",GETPIVOTDATA("Count of Order ID",Pivot_table!$A$151,"Consumer ID",$A285,"Years (DATE)",$D$66))</f>
        <v/>
      </c>
      <c r="F285" s="6">
        <f t="shared" si="8"/>
        <v>703.74</v>
      </c>
      <c r="G285" s="6">
        <f t="shared" si="9"/>
        <v>1</v>
      </c>
    </row>
    <row r="286" spans="1:7" x14ac:dyDescent="0.3">
      <c r="A286" s="6" t="s">
        <v>1764</v>
      </c>
      <c r="B286" s="6">
        <f>IF(GETPIVOTDATA("Sum of Net Profit",Pivot_table!$A$151,"Consumer ID",$A286,"Years (DATE)",$B$66)=0,"",GETPIVOTDATA("Sum of Net Profit",Pivot_table!$A$151,"Consumer ID",$A286,"Years (DATE)",$B$66))</f>
        <v>703.74</v>
      </c>
      <c r="C286" s="6">
        <f>IF(GETPIVOTDATA("Count of Order ID",Pivot_table!$A$151,"Consumer ID",$A286,"Years (DATE)",$B$66)=0,"",GETPIVOTDATA("Count of Order ID",Pivot_table!$A$151,"Consumer ID",$A286,"Years (DATE)",$B$66))</f>
        <v>1</v>
      </c>
      <c r="D286" s="6" t="str">
        <f>IF(GETPIVOTDATA("Sum of Net Profit",Pivot_table!$A$151,"Consumer ID",$A286,"Years (DATE)",$D$66)=0,"",GETPIVOTDATA("Sum of Net Profit",Pivot_table!$A$151,"Consumer ID",$A286,"Years (DATE)",$D$66))</f>
        <v/>
      </c>
      <c r="E286" s="6" t="str">
        <f>IF(GETPIVOTDATA("Count of Order ID",Pivot_table!$A$151,"Consumer ID",$A286,"Years (DATE)",$D$66)=0,"",GETPIVOTDATA("Count of Order ID",Pivot_table!$A$151,"Consumer ID",$A286,"Years (DATE)",$D$66))</f>
        <v/>
      </c>
      <c r="F286" s="6">
        <f t="shared" si="8"/>
        <v>703.74</v>
      </c>
      <c r="G286" s="6">
        <f t="shared" si="9"/>
        <v>1</v>
      </c>
    </row>
    <row r="287" spans="1:7" x14ac:dyDescent="0.3">
      <c r="A287" s="6" t="s">
        <v>2448</v>
      </c>
      <c r="B287" s="6" t="str">
        <f>IF(GETPIVOTDATA("Sum of Net Profit",Pivot_table!$A$151,"Consumer ID",$A287,"Years (DATE)",$B$66)=0,"",GETPIVOTDATA("Sum of Net Profit",Pivot_table!$A$151,"Consumer ID",$A287,"Years (DATE)",$B$66))</f>
        <v/>
      </c>
      <c r="C287" s="6" t="str">
        <f>IF(GETPIVOTDATA("Count of Order ID",Pivot_table!$A$151,"Consumer ID",$A287,"Years (DATE)",$B$66)=0,"",GETPIVOTDATA("Count of Order ID",Pivot_table!$A$151,"Consumer ID",$A287,"Years (DATE)",$B$66))</f>
        <v/>
      </c>
      <c r="D287" s="6">
        <f>IF(GETPIVOTDATA("Sum of Net Profit",Pivot_table!$A$151,"Consumer ID",$A287,"Years (DATE)",$D$66)=0,"",GETPIVOTDATA("Sum of Net Profit",Pivot_table!$A$151,"Consumer ID",$A287,"Years (DATE)",$D$66))</f>
        <v>703.74</v>
      </c>
      <c r="E287" s="6">
        <f>IF(GETPIVOTDATA("Count of Order ID",Pivot_table!$A$151,"Consumer ID",$A287,"Years (DATE)",$D$66)=0,"",GETPIVOTDATA("Count of Order ID",Pivot_table!$A$151,"Consumer ID",$A287,"Years (DATE)",$D$66))</f>
        <v>1</v>
      </c>
      <c r="F287" s="6">
        <f t="shared" si="8"/>
        <v>703.74</v>
      </c>
      <c r="G287" s="6">
        <f t="shared" si="9"/>
        <v>1</v>
      </c>
    </row>
    <row r="288" spans="1:7" x14ac:dyDescent="0.3">
      <c r="A288" s="6" t="s">
        <v>6717</v>
      </c>
      <c r="B288" s="6">
        <f>IF(GETPIVOTDATA("Sum of Net Profit",Pivot_table!$A$151,"Consumer ID",$A288,"Years (DATE)",$B$66)=0,"",GETPIVOTDATA("Sum of Net Profit",Pivot_table!$A$151,"Consumer ID",$A288,"Years (DATE)",$B$66))</f>
        <v>149.76000000000002</v>
      </c>
      <c r="C288" s="6">
        <f>IF(GETPIVOTDATA("Count of Order ID",Pivot_table!$A$151,"Consumer ID",$A288,"Years (DATE)",$B$66)=0,"",GETPIVOTDATA("Count of Order ID",Pivot_table!$A$151,"Consumer ID",$A288,"Years (DATE)",$B$66))</f>
        <v>1</v>
      </c>
      <c r="D288" s="6">
        <f>IF(GETPIVOTDATA("Sum of Net Profit",Pivot_table!$A$151,"Consumer ID",$A288,"Years (DATE)",$D$66)=0,"",GETPIVOTDATA("Sum of Net Profit",Pivot_table!$A$151,"Consumer ID",$A288,"Years (DATE)",$D$66))</f>
        <v>551.88</v>
      </c>
      <c r="E288" s="6">
        <f>IF(GETPIVOTDATA("Count of Order ID",Pivot_table!$A$151,"Consumer ID",$A288,"Years (DATE)",$D$66)=0,"",GETPIVOTDATA("Count of Order ID",Pivot_table!$A$151,"Consumer ID",$A288,"Years (DATE)",$D$66))</f>
        <v>4</v>
      </c>
      <c r="F288" s="6">
        <f t="shared" si="8"/>
        <v>701.64</v>
      </c>
      <c r="G288" s="6">
        <f t="shared" si="9"/>
        <v>5</v>
      </c>
    </row>
    <row r="289" spans="1:7" x14ac:dyDescent="0.3">
      <c r="A289" s="6" t="s">
        <v>5105</v>
      </c>
      <c r="B289" s="6" t="str">
        <f>IF(GETPIVOTDATA("Sum of Net Profit",Pivot_table!$A$151,"Consumer ID",$A289,"Years (DATE)",$B$66)=0,"",GETPIVOTDATA("Sum of Net Profit",Pivot_table!$A$151,"Consumer ID",$A289,"Years (DATE)",$B$66))</f>
        <v/>
      </c>
      <c r="C289" s="6" t="str">
        <f>IF(GETPIVOTDATA("Count of Order ID",Pivot_table!$A$151,"Consumer ID",$A289,"Years (DATE)",$B$66)=0,"",GETPIVOTDATA("Count of Order ID",Pivot_table!$A$151,"Consumer ID",$A289,"Years (DATE)",$B$66))</f>
        <v/>
      </c>
      <c r="D289" s="6">
        <f>IF(GETPIVOTDATA("Sum of Net Profit",Pivot_table!$A$151,"Consumer ID",$A289,"Years (DATE)",$D$66)=0,"",GETPIVOTDATA("Sum of Net Profit",Pivot_table!$A$151,"Consumer ID",$A289,"Years (DATE)",$D$66))</f>
        <v>696.51</v>
      </c>
      <c r="E289" s="6">
        <f>IF(GETPIVOTDATA("Count of Order ID",Pivot_table!$A$151,"Consumer ID",$A289,"Years (DATE)",$D$66)=0,"",GETPIVOTDATA("Count of Order ID",Pivot_table!$A$151,"Consumer ID",$A289,"Years (DATE)",$D$66))</f>
        <v>3</v>
      </c>
      <c r="F289" s="6">
        <f t="shared" si="8"/>
        <v>696.51</v>
      </c>
      <c r="G289" s="6">
        <f t="shared" si="9"/>
        <v>3</v>
      </c>
    </row>
    <row r="290" spans="1:7" x14ac:dyDescent="0.3">
      <c r="A290" s="6" t="s">
        <v>126</v>
      </c>
      <c r="B290" s="6" t="str">
        <f>IF(GETPIVOTDATA("Sum of Net Profit",Pivot_table!$A$151,"Consumer ID",$A290,"Years (DATE)",$B$66)=0,"",GETPIVOTDATA("Sum of Net Profit",Pivot_table!$A$151,"Consumer ID",$A290,"Years (DATE)",$B$66))</f>
        <v/>
      </c>
      <c r="C290" s="6" t="str">
        <f>IF(GETPIVOTDATA("Count of Order ID",Pivot_table!$A$151,"Consumer ID",$A290,"Years (DATE)",$B$66)=0,"",GETPIVOTDATA("Count of Order ID",Pivot_table!$A$151,"Consumer ID",$A290,"Years (DATE)",$B$66))</f>
        <v/>
      </c>
      <c r="D290" s="6">
        <f>IF(GETPIVOTDATA("Sum of Net Profit",Pivot_table!$A$151,"Consumer ID",$A290,"Years (DATE)",$D$66)=0,"",GETPIVOTDATA("Sum of Net Profit",Pivot_table!$A$151,"Consumer ID",$A290,"Years (DATE)",$D$66))</f>
        <v>687.78</v>
      </c>
      <c r="E290" s="6">
        <f>IF(GETPIVOTDATA("Count of Order ID",Pivot_table!$A$151,"Consumer ID",$A290,"Years (DATE)",$D$66)=0,"",GETPIVOTDATA("Count of Order ID",Pivot_table!$A$151,"Consumer ID",$A290,"Years (DATE)",$D$66))</f>
        <v>5</v>
      </c>
      <c r="F290" s="6">
        <f t="shared" si="8"/>
        <v>687.78</v>
      </c>
      <c r="G290" s="6">
        <f t="shared" si="9"/>
        <v>5</v>
      </c>
    </row>
    <row r="291" spans="1:7" x14ac:dyDescent="0.3">
      <c r="A291" s="6" t="s">
        <v>491</v>
      </c>
      <c r="B291" s="6">
        <f>IF(GETPIVOTDATA("Sum of Net Profit",Pivot_table!$A$151,"Consumer ID",$A291,"Years (DATE)",$B$66)=0,"",GETPIVOTDATA("Sum of Net Profit",Pivot_table!$A$151,"Consumer ID",$A291,"Years (DATE)",$B$66))</f>
        <v>685.8599999999999</v>
      </c>
      <c r="C291" s="6">
        <f>IF(GETPIVOTDATA("Count of Order ID",Pivot_table!$A$151,"Consumer ID",$A291,"Years (DATE)",$B$66)=0,"",GETPIVOTDATA("Count of Order ID",Pivot_table!$A$151,"Consumer ID",$A291,"Years (DATE)",$B$66))</f>
        <v>1</v>
      </c>
      <c r="D291" s="6" t="str">
        <f>IF(GETPIVOTDATA("Sum of Net Profit",Pivot_table!$A$151,"Consumer ID",$A291,"Years (DATE)",$D$66)=0,"",GETPIVOTDATA("Sum of Net Profit",Pivot_table!$A$151,"Consumer ID",$A291,"Years (DATE)",$D$66))</f>
        <v/>
      </c>
      <c r="E291" s="6" t="str">
        <f>IF(GETPIVOTDATA("Count of Order ID",Pivot_table!$A$151,"Consumer ID",$A291,"Years (DATE)",$D$66)=0,"",GETPIVOTDATA("Count of Order ID",Pivot_table!$A$151,"Consumer ID",$A291,"Years (DATE)",$D$66))</f>
        <v/>
      </c>
      <c r="F291" s="6">
        <f t="shared" si="8"/>
        <v>685.8599999999999</v>
      </c>
      <c r="G291" s="6">
        <f t="shared" si="9"/>
        <v>1</v>
      </c>
    </row>
    <row r="292" spans="1:7" x14ac:dyDescent="0.3">
      <c r="A292" s="6" t="s">
        <v>6863</v>
      </c>
      <c r="B292" s="6">
        <f>IF(GETPIVOTDATA("Sum of Net Profit",Pivot_table!$A$151,"Consumer ID",$A292,"Years (DATE)",$B$66)=0,"",GETPIVOTDATA("Sum of Net Profit",Pivot_table!$A$151,"Consumer ID",$A292,"Years (DATE)",$B$66))</f>
        <v>685.8599999999999</v>
      </c>
      <c r="C292" s="6">
        <f>IF(GETPIVOTDATA("Count of Order ID",Pivot_table!$A$151,"Consumer ID",$A292,"Years (DATE)",$B$66)=0,"",GETPIVOTDATA("Count of Order ID",Pivot_table!$A$151,"Consumer ID",$A292,"Years (DATE)",$B$66))</f>
        <v>1</v>
      </c>
      <c r="D292" s="6" t="str">
        <f>IF(GETPIVOTDATA("Sum of Net Profit",Pivot_table!$A$151,"Consumer ID",$A292,"Years (DATE)",$D$66)=0,"",GETPIVOTDATA("Sum of Net Profit",Pivot_table!$A$151,"Consumer ID",$A292,"Years (DATE)",$D$66))</f>
        <v/>
      </c>
      <c r="E292" s="6" t="str">
        <f>IF(GETPIVOTDATA("Count of Order ID",Pivot_table!$A$151,"Consumer ID",$A292,"Years (DATE)",$D$66)=0,"",GETPIVOTDATA("Count of Order ID",Pivot_table!$A$151,"Consumer ID",$A292,"Years (DATE)",$D$66))</f>
        <v/>
      </c>
      <c r="F292" s="6">
        <f t="shared" si="8"/>
        <v>685.8599999999999</v>
      </c>
      <c r="G292" s="6">
        <f t="shared" si="9"/>
        <v>1</v>
      </c>
    </row>
    <row r="293" spans="1:7" x14ac:dyDescent="0.3">
      <c r="A293" s="6" t="s">
        <v>468</v>
      </c>
      <c r="B293" s="6">
        <f>IF(GETPIVOTDATA("Sum of Net Profit",Pivot_table!$A$151,"Consumer ID",$A293,"Years (DATE)",$B$66)=0,"",GETPIVOTDATA("Sum of Net Profit",Pivot_table!$A$151,"Consumer ID",$A293,"Years (DATE)",$B$66))</f>
        <v>685.8599999999999</v>
      </c>
      <c r="C293" s="6">
        <f>IF(GETPIVOTDATA("Count of Order ID",Pivot_table!$A$151,"Consumer ID",$A293,"Years (DATE)",$B$66)=0,"",GETPIVOTDATA("Count of Order ID",Pivot_table!$A$151,"Consumer ID",$A293,"Years (DATE)",$B$66))</f>
        <v>1</v>
      </c>
      <c r="D293" s="6" t="str">
        <f>IF(GETPIVOTDATA("Sum of Net Profit",Pivot_table!$A$151,"Consumer ID",$A293,"Years (DATE)",$D$66)=0,"",GETPIVOTDATA("Sum of Net Profit",Pivot_table!$A$151,"Consumer ID",$A293,"Years (DATE)",$D$66))</f>
        <v/>
      </c>
      <c r="E293" s="6" t="str">
        <f>IF(GETPIVOTDATA("Count of Order ID",Pivot_table!$A$151,"Consumer ID",$A293,"Years (DATE)",$D$66)=0,"",GETPIVOTDATA("Count of Order ID",Pivot_table!$A$151,"Consumer ID",$A293,"Years (DATE)",$D$66))</f>
        <v/>
      </c>
      <c r="F293" s="6">
        <f t="shared" si="8"/>
        <v>685.8599999999999</v>
      </c>
      <c r="G293" s="6">
        <f t="shared" si="9"/>
        <v>1</v>
      </c>
    </row>
    <row r="294" spans="1:7" x14ac:dyDescent="0.3">
      <c r="A294" s="6" t="s">
        <v>449</v>
      </c>
      <c r="B294" s="6">
        <f>IF(GETPIVOTDATA("Sum of Net Profit",Pivot_table!$A$151,"Consumer ID",$A294,"Years (DATE)",$B$66)=0,"",GETPIVOTDATA("Sum of Net Profit",Pivot_table!$A$151,"Consumer ID",$A294,"Years (DATE)",$B$66))</f>
        <v>685.8599999999999</v>
      </c>
      <c r="C294" s="6">
        <f>IF(GETPIVOTDATA("Count of Order ID",Pivot_table!$A$151,"Consumer ID",$A294,"Years (DATE)",$B$66)=0,"",GETPIVOTDATA("Count of Order ID",Pivot_table!$A$151,"Consumer ID",$A294,"Years (DATE)",$B$66))</f>
        <v>1</v>
      </c>
      <c r="D294" s="6" t="str">
        <f>IF(GETPIVOTDATA("Sum of Net Profit",Pivot_table!$A$151,"Consumer ID",$A294,"Years (DATE)",$D$66)=0,"",GETPIVOTDATA("Sum of Net Profit",Pivot_table!$A$151,"Consumer ID",$A294,"Years (DATE)",$D$66))</f>
        <v/>
      </c>
      <c r="E294" s="6" t="str">
        <f>IF(GETPIVOTDATA("Count of Order ID",Pivot_table!$A$151,"Consumer ID",$A294,"Years (DATE)",$D$66)=0,"",GETPIVOTDATA("Count of Order ID",Pivot_table!$A$151,"Consumer ID",$A294,"Years (DATE)",$D$66))</f>
        <v/>
      </c>
      <c r="F294" s="6">
        <f t="shared" si="8"/>
        <v>685.8599999999999</v>
      </c>
      <c r="G294" s="6">
        <f t="shared" si="9"/>
        <v>1</v>
      </c>
    </row>
    <row r="295" spans="1:7" x14ac:dyDescent="0.3">
      <c r="A295" s="6" t="s">
        <v>618</v>
      </c>
      <c r="B295" s="6">
        <f>IF(GETPIVOTDATA("Sum of Net Profit",Pivot_table!$A$151,"Consumer ID",$A295,"Years (DATE)",$B$66)=0,"",GETPIVOTDATA("Sum of Net Profit",Pivot_table!$A$151,"Consumer ID",$A295,"Years (DATE)",$B$66))</f>
        <v>685.8599999999999</v>
      </c>
      <c r="C295" s="6">
        <f>IF(GETPIVOTDATA("Count of Order ID",Pivot_table!$A$151,"Consumer ID",$A295,"Years (DATE)",$B$66)=0,"",GETPIVOTDATA("Count of Order ID",Pivot_table!$A$151,"Consumer ID",$A295,"Years (DATE)",$B$66))</f>
        <v>1</v>
      </c>
      <c r="D295" s="6" t="str">
        <f>IF(GETPIVOTDATA("Sum of Net Profit",Pivot_table!$A$151,"Consumer ID",$A295,"Years (DATE)",$D$66)=0,"",GETPIVOTDATA("Sum of Net Profit",Pivot_table!$A$151,"Consumer ID",$A295,"Years (DATE)",$D$66))</f>
        <v/>
      </c>
      <c r="E295" s="6" t="str">
        <f>IF(GETPIVOTDATA("Count of Order ID",Pivot_table!$A$151,"Consumer ID",$A295,"Years (DATE)",$D$66)=0,"",GETPIVOTDATA("Count of Order ID",Pivot_table!$A$151,"Consumer ID",$A295,"Years (DATE)",$D$66))</f>
        <v/>
      </c>
      <c r="F295" s="6">
        <f t="shared" si="8"/>
        <v>685.8599999999999</v>
      </c>
      <c r="G295" s="6">
        <f t="shared" si="9"/>
        <v>1</v>
      </c>
    </row>
    <row r="296" spans="1:7" x14ac:dyDescent="0.3">
      <c r="A296" s="6" t="s">
        <v>6387</v>
      </c>
      <c r="B296" s="6">
        <f>IF(GETPIVOTDATA("Sum of Net Profit",Pivot_table!$A$151,"Consumer ID",$A296,"Years (DATE)",$B$66)=0,"",GETPIVOTDATA("Sum of Net Profit",Pivot_table!$A$151,"Consumer ID",$A296,"Years (DATE)",$B$66))</f>
        <v>685.8599999999999</v>
      </c>
      <c r="C296" s="6">
        <f>IF(GETPIVOTDATA("Count of Order ID",Pivot_table!$A$151,"Consumer ID",$A296,"Years (DATE)",$B$66)=0,"",GETPIVOTDATA("Count of Order ID",Pivot_table!$A$151,"Consumer ID",$A296,"Years (DATE)",$B$66))</f>
        <v>1</v>
      </c>
      <c r="D296" s="6" t="str">
        <f>IF(GETPIVOTDATA("Sum of Net Profit",Pivot_table!$A$151,"Consumer ID",$A296,"Years (DATE)",$D$66)=0,"",GETPIVOTDATA("Sum of Net Profit",Pivot_table!$A$151,"Consumer ID",$A296,"Years (DATE)",$D$66))</f>
        <v/>
      </c>
      <c r="E296" s="6" t="str">
        <f>IF(GETPIVOTDATA("Count of Order ID",Pivot_table!$A$151,"Consumer ID",$A296,"Years (DATE)",$D$66)=0,"",GETPIVOTDATA("Count of Order ID",Pivot_table!$A$151,"Consumer ID",$A296,"Years (DATE)",$D$66))</f>
        <v/>
      </c>
      <c r="F296" s="6">
        <f t="shared" si="8"/>
        <v>685.8599999999999</v>
      </c>
      <c r="G296" s="6">
        <f t="shared" si="9"/>
        <v>1</v>
      </c>
    </row>
    <row r="297" spans="1:7" x14ac:dyDescent="0.3">
      <c r="A297" s="6" t="s">
        <v>310</v>
      </c>
      <c r="B297" s="6" t="str">
        <f>IF(GETPIVOTDATA("Sum of Net Profit",Pivot_table!$A$151,"Consumer ID",$A297,"Years (DATE)",$B$66)=0,"",GETPIVOTDATA("Sum of Net Profit",Pivot_table!$A$151,"Consumer ID",$A297,"Years (DATE)",$B$66))</f>
        <v/>
      </c>
      <c r="C297" s="6" t="str">
        <f>IF(GETPIVOTDATA("Count of Order ID",Pivot_table!$A$151,"Consumer ID",$A297,"Years (DATE)",$B$66)=0,"",GETPIVOTDATA("Count of Order ID",Pivot_table!$A$151,"Consumer ID",$A297,"Years (DATE)",$B$66))</f>
        <v/>
      </c>
      <c r="D297" s="6">
        <f>IF(GETPIVOTDATA("Sum of Net Profit",Pivot_table!$A$151,"Consumer ID",$A297,"Years (DATE)",$D$66)=0,"",GETPIVOTDATA("Sum of Net Profit",Pivot_table!$A$151,"Consumer ID",$A297,"Years (DATE)",$D$66))</f>
        <v>685.8599999999999</v>
      </c>
      <c r="E297" s="6">
        <f>IF(GETPIVOTDATA("Count of Order ID",Pivot_table!$A$151,"Consumer ID",$A297,"Years (DATE)",$D$66)=0,"",GETPIVOTDATA("Count of Order ID",Pivot_table!$A$151,"Consumer ID",$A297,"Years (DATE)",$D$66))</f>
        <v>1</v>
      </c>
      <c r="F297" s="6">
        <f t="shared" si="8"/>
        <v>685.8599999999999</v>
      </c>
      <c r="G297" s="6">
        <f t="shared" si="9"/>
        <v>1</v>
      </c>
    </row>
    <row r="298" spans="1:7" x14ac:dyDescent="0.3">
      <c r="A298" s="6" t="s">
        <v>239</v>
      </c>
      <c r="B298" s="6" t="str">
        <f>IF(GETPIVOTDATA("Sum of Net Profit",Pivot_table!$A$151,"Consumer ID",$A298,"Years (DATE)",$B$66)=0,"",GETPIVOTDATA("Sum of Net Profit",Pivot_table!$A$151,"Consumer ID",$A298,"Years (DATE)",$B$66))</f>
        <v/>
      </c>
      <c r="C298" s="6" t="str">
        <f>IF(GETPIVOTDATA("Count of Order ID",Pivot_table!$A$151,"Consumer ID",$A298,"Years (DATE)",$B$66)=0,"",GETPIVOTDATA("Count of Order ID",Pivot_table!$A$151,"Consumer ID",$A298,"Years (DATE)",$B$66))</f>
        <v/>
      </c>
      <c r="D298" s="6">
        <f>IF(GETPIVOTDATA("Sum of Net Profit",Pivot_table!$A$151,"Consumer ID",$A298,"Years (DATE)",$D$66)=0,"",GETPIVOTDATA("Sum of Net Profit",Pivot_table!$A$151,"Consumer ID",$A298,"Years (DATE)",$D$66))</f>
        <v>685.8599999999999</v>
      </c>
      <c r="E298" s="6">
        <f>IF(GETPIVOTDATA("Count of Order ID",Pivot_table!$A$151,"Consumer ID",$A298,"Years (DATE)",$D$66)=0,"",GETPIVOTDATA("Count of Order ID",Pivot_table!$A$151,"Consumer ID",$A298,"Years (DATE)",$D$66))</f>
        <v>1</v>
      </c>
      <c r="F298" s="6">
        <f t="shared" si="8"/>
        <v>685.8599999999999</v>
      </c>
      <c r="G298" s="6">
        <f t="shared" si="9"/>
        <v>1</v>
      </c>
    </row>
    <row r="299" spans="1:7" x14ac:dyDescent="0.3">
      <c r="A299" s="6" t="s">
        <v>184</v>
      </c>
      <c r="B299" s="6" t="str">
        <f>IF(GETPIVOTDATA("Sum of Net Profit",Pivot_table!$A$151,"Consumer ID",$A299,"Years (DATE)",$B$66)=0,"",GETPIVOTDATA("Sum of Net Profit",Pivot_table!$A$151,"Consumer ID",$A299,"Years (DATE)",$B$66))</f>
        <v/>
      </c>
      <c r="C299" s="6" t="str">
        <f>IF(GETPIVOTDATA("Count of Order ID",Pivot_table!$A$151,"Consumer ID",$A299,"Years (DATE)",$B$66)=0,"",GETPIVOTDATA("Count of Order ID",Pivot_table!$A$151,"Consumer ID",$A299,"Years (DATE)",$B$66))</f>
        <v/>
      </c>
      <c r="D299" s="6">
        <f>IF(GETPIVOTDATA("Sum of Net Profit",Pivot_table!$A$151,"Consumer ID",$A299,"Years (DATE)",$D$66)=0,"",GETPIVOTDATA("Sum of Net Profit",Pivot_table!$A$151,"Consumer ID",$A299,"Years (DATE)",$D$66))</f>
        <v>685.8599999999999</v>
      </c>
      <c r="E299" s="6">
        <f>IF(GETPIVOTDATA("Count of Order ID",Pivot_table!$A$151,"Consumer ID",$A299,"Years (DATE)",$D$66)=0,"",GETPIVOTDATA("Count of Order ID",Pivot_table!$A$151,"Consumer ID",$A299,"Years (DATE)",$D$66))</f>
        <v>1</v>
      </c>
      <c r="F299" s="6">
        <f t="shared" si="8"/>
        <v>685.8599999999999</v>
      </c>
      <c r="G299" s="6">
        <f t="shared" si="9"/>
        <v>1</v>
      </c>
    </row>
    <row r="300" spans="1:7" x14ac:dyDescent="0.3">
      <c r="A300" s="6" t="s">
        <v>217</v>
      </c>
      <c r="B300" s="6" t="str">
        <f>IF(GETPIVOTDATA("Sum of Net Profit",Pivot_table!$A$151,"Consumer ID",$A300,"Years (DATE)",$B$66)=0,"",GETPIVOTDATA("Sum of Net Profit",Pivot_table!$A$151,"Consumer ID",$A300,"Years (DATE)",$B$66))</f>
        <v/>
      </c>
      <c r="C300" s="6" t="str">
        <f>IF(GETPIVOTDATA("Count of Order ID",Pivot_table!$A$151,"Consumer ID",$A300,"Years (DATE)",$B$66)=0,"",GETPIVOTDATA("Count of Order ID",Pivot_table!$A$151,"Consumer ID",$A300,"Years (DATE)",$B$66))</f>
        <v/>
      </c>
      <c r="D300" s="6">
        <f>IF(GETPIVOTDATA("Sum of Net Profit",Pivot_table!$A$151,"Consumer ID",$A300,"Years (DATE)",$D$66)=0,"",GETPIVOTDATA("Sum of Net Profit",Pivot_table!$A$151,"Consumer ID",$A300,"Years (DATE)",$D$66))</f>
        <v>685.8599999999999</v>
      </c>
      <c r="E300" s="6">
        <f>IF(GETPIVOTDATA("Count of Order ID",Pivot_table!$A$151,"Consumer ID",$A300,"Years (DATE)",$D$66)=0,"",GETPIVOTDATA("Count of Order ID",Pivot_table!$A$151,"Consumer ID",$A300,"Years (DATE)",$D$66))</f>
        <v>1</v>
      </c>
      <c r="F300" s="6">
        <f t="shared" si="8"/>
        <v>685.8599999999999</v>
      </c>
      <c r="G300" s="6">
        <f t="shared" si="9"/>
        <v>1</v>
      </c>
    </row>
    <row r="301" spans="1:7" x14ac:dyDescent="0.3">
      <c r="A301" s="6" t="s">
        <v>2009</v>
      </c>
      <c r="B301" s="6">
        <f>IF(GETPIVOTDATA("Sum of Net Profit",Pivot_table!$A$151,"Consumer ID",$A301,"Years (DATE)",$B$66)=0,"",GETPIVOTDATA("Sum of Net Profit",Pivot_table!$A$151,"Consumer ID",$A301,"Years (DATE)",$B$66))</f>
        <v>684.48</v>
      </c>
      <c r="C301" s="6">
        <f>IF(GETPIVOTDATA("Count of Order ID",Pivot_table!$A$151,"Consumer ID",$A301,"Years (DATE)",$B$66)=0,"",GETPIVOTDATA("Count of Order ID",Pivot_table!$A$151,"Consumer ID",$A301,"Years (DATE)",$B$66))</f>
        <v>1</v>
      </c>
      <c r="D301" s="6" t="str">
        <f>IF(GETPIVOTDATA("Sum of Net Profit",Pivot_table!$A$151,"Consumer ID",$A301,"Years (DATE)",$D$66)=0,"",GETPIVOTDATA("Sum of Net Profit",Pivot_table!$A$151,"Consumer ID",$A301,"Years (DATE)",$D$66))</f>
        <v/>
      </c>
      <c r="E301" s="6" t="str">
        <f>IF(GETPIVOTDATA("Count of Order ID",Pivot_table!$A$151,"Consumer ID",$A301,"Years (DATE)",$D$66)=0,"",GETPIVOTDATA("Count of Order ID",Pivot_table!$A$151,"Consumer ID",$A301,"Years (DATE)",$D$66))</f>
        <v/>
      </c>
      <c r="F301" s="6">
        <f t="shared" si="8"/>
        <v>684.48</v>
      </c>
      <c r="G301" s="6">
        <f t="shared" si="9"/>
        <v>1</v>
      </c>
    </row>
    <row r="302" spans="1:7" x14ac:dyDescent="0.3">
      <c r="A302" s="6" t="s">
        <v>2164</v>
      </c>
      <c r="B302" s="6" t="str">
        <f>IF(GETPIVOTDATA("Sum of Net Profit",Pivot_table!$A$151,"Consumer ID",$A302,"Years (DATE)",$B$66)=0,"",GETPIVOTDATA("Sum of Net Profit",Pivot_table!$A$151,"Consumer ID",$A302,"Years (DATE)",$B$66))</f>
        <v/>
      </c>
      <c r="C302" s="6" t="str">
        <f>IF(GETPIVOTDATA("Count of Order ID",Pivot_table!$A$151,"Consumer ID",$A302,"Years (DATE)",$B$66)=0,"",GETPIVOTDATA("Count of Order ID",Pivot_table!$A$151,"Consumer ID",$A302,"Years (DATE)",$B$66))</f>
        <v/>
      </c>
      <c r="D302" s="6">
        <f>IF(GETPIVOTDATA("Sum of Net Profit",Pivot_table!$A$151,"Consumer ID",$A302,"Years (DATE)",$D$66)=0,"",GETPIVOTDATA("Sum of Net Profit",Pivot_table!$A$151,"Consumer ID",$A302,"Years (DATE)",$D$66))</f>
        <v>684.48</v>
      </c>
      <c r="E302" s="6">
        <f>IF(GETPIVOTDATA("Count of Order ID",Pivot_table!$A$151,"Consumer ID",$A302,"Years (DATE)",$D$66)=0,"",GETPIVOTDATA("Count of Order ID",Pivot_table!$A$151,"Consumer ID",$A302,"Years (DATE)",$D$66))</f>
        <v>1</v>
      </c>
      <c r="F302" s="6">
        <f t="shared" si="8"/>
        <v>684.48</v>
      </c>
      <c r="G302" s="6">
        <f t="shared" si="9"/>
        <v>1</v>
      </c>
    </row>
    <row r="303" spans="1:7" x14ac:dyDescent="0.3">
      <c r="A303" s="6" t="s">
        <v>3595</v>
      </c>
      <c r="B303" s="6" t="str">
        <f>IF(GETPIVOTDATA("Sum of Net Profit",Pivot_table!$A$151,"Consumer ID",$A303,"Years (DATE)",$B$66)=0,"",GETPIVOTDATA("Sum of Net Profit",Pivot_table!$A$151,"Consumer ID",$A303,"Years (DATE)",$B$66))</f>
        <v/>
      </c>
      <c r="C303" s="6" t="str">
        <f>IF(GETPIVOTDATA("Count of Order ID",Pivot_table!$A$151,"Consumer ID",$A303,"Years (DATE)",$B$66)=0,"",GETPIVOTDATA("Count of Order ID",Pivot_table!$A$151,"Consumer ID",$A303,"Years (DATE)",$B$66))</f>
        <v/>
      </c>
      <c r="D303" s="6">
        <f>IF(GETPIVOTDATA("Sum of Net Profit",Pivot_table!$A$151,"Consumer ID",$A303,"Years (DATE)",$D$66)=0,"",GETPIVOTDATA("Sum of Net Profit",Pivot_table!$A$151,"Consumer ID",$A303,"Years (DATE)",$D$66))</f>
        <v>684.48</v>
      </c>
      <c r="E303" s="6">
        <f>IF(GETPIVOTDATA("Count of Order ID",Pivot_table!$A$151,"Consumer ID",$A303,"Years (DATE)",$D$66)=0,"",GETPIVOTDATA("Count of Order ID",Pivot_table!$A$151,"Consumer ID",$A303,"Years (DATE)",$D$66))</f>
        <v>1</v>
      </c>
      <c r="F303" s="6">
        <f t="shared" si="8"/>
        <v>684.48</v>
      </c>
      <c r="G303" s="6">
        <f t="shared" si="9"/>
        <v>1</v>
      </c>
    </row>
    <row r="304" spans="1:7" x14ac:dyDescent="0.3">
      <c r="A304" s="6" t="s">
        <v>3611</v>
      </c>
      <c r="B304" s="6" t="str">
        <f>IF(GETPIVOTDATA("Sum of Net Profit",Pivot_table!$A$151,"Consumer ID",$A304,"Years (DATE)",$B$66)=0,"",GETPIVOTDATA("Sum of Net Profit",Pivot_table!$A$151,"Consumer ID",$A304,"Years (DATE)",$B$66))</f>
        <v/>
      </c>
      <c r="C304" s="6" t="str">
        <f>IF(GETPIVOTDATA("Count of Order ID",Pivot_table!$A$151,"Consumer ID",$A304,"Years (DATE)",$B$66)=0,"",GETPIVOTDATA("Count of Order ID",Pivot_table!$A$151,"Consumer ID",$A304,"Years (DATE)",$B$66))</f>
        <v/>
      </c>
      <c r="D304" s="6">
        <f>IF(GETPIVOTDATA("Sum of Net Profit",Pivot_table!$A$151,"Consumer ID",$A304,"Years (DATE)",$D$66)=0,"",GETPIVOTDATA("Sum of Net Profit",Pivot_table!$A$151,"Consumer ID",$A304,"Years (DATE)",$D$66))</f>
        <v>684.48</v>
      </c>
      <c r="E304" s="6">
        <f>IF(GETPIVOTDATA("Count of Order ID",Pivot_table!$A$151,"Consumer ID",$A304,"Years (DATE)",$D$66)=0,"",GETPIVOTDATA("Count of Order ID",Pivot_table!$A$151,"Consumer ID",$A304,"Years (DATE)",$D$66))</f>
        <v>1</v>
      </c>
      <c r="F304" s="6">
        <f t="shared" si="8"/>
        <v>684.48</v>
      </c>
      <c r="G304" s="6">
        <f t="shared" si="9"/>
        <v>1</v>
      </c>
    </row>
    <row r="305" spans="1:7" x14ac:dyDescent="0.3">
      <c r="A305" s="6" t="s">
        <v>3701</v>
      </c>
      <c r="B305" s="6" t="str">
        <f>IF(GETPIVOTDATA("Sum of Net Profit",Pivot_table!$A$151,"Consumer ID",$A305,"Years (DATE)",$B$66)=0,"",GETPIVOTDATA("Sum of Net Profit",Pivot_table!$A$151,"Consumer ID",$A305,"Years (DATE)",$B$66))</f>
        <v/>
      </c>
      <c r="C305" s="6" t="str">
        <f>IF(GETPIVOTDATA("Count of Order ID",Pivot_table!$A$151,"Consumer ID",$A305,"Years (DATE)",$B$66)=0,"",GETPIVOTDATA("Count of Order ID",Pivot_table!$A$151,"Consumer ID",$A305,"Years (DATE)",$B$66))</f>
        <v/>
      </c>
      <c r="D305" s="6">
        <f>IF(GETPIVOTDATA("Sum of Net Profit",Pivot_table!$A$151,"Consumer ID",$A305,"Years (DATE)",$D$66)=0,"",GETPIVOTDATA("Sum of Net Profit",Pivot_table!$A$151,"Consumer ID",$A305,"Years (DATE)",$D$66))</f>
        <v>684.48</v>
      </c>
      <c r="E305" s="6">
        <f>IF(GETPIVOTDATA("Count of Order ID",Pivot_table!$A$151,"Consumer ID",$A305,"Years (DATE)",$D$66)=0,"",GETPIVOTDATA("Count of Order ID",Pivot_table!$A$151,"Consumer ID",$A305,"Years (DATE)",$D$66))</f>
        <v>1</v>
      </c>
      <c r="F305" s="6">
        <f t="shared" si="8"/>
        <v>684.48</v>
      </c>
      <c r="G305" s="6">
        <f t="shared" si="9"/>
        <v>1</v>
      </c>
    </row>
    <row r="306" spans="1:7" x14ac:dyDescent="0.3">
      <c r="A306" s="6" t="s">
        <v>3981</v>
      </c>
      <c r="B306" s="6" t="str">
        <f>IF(GETPIVOTDATA("Sum of Net Profit",Pivot_table!$A$151,"Consumer ID",$A306,"Years (DATE)",$B$66)=0,"",GETPIVOTDATA("Sum of Net Profit",Pivot_table!$A$151,"Consumer ID",$A306,"Years (DATE)",$B$66))</f>
        <v/>
      </c>
      <c r="C306" s="6" t="str">
        <f>IF(GETPIVOTDATA("Count of Order ID",Pivot_table!$A$151,"Consumer ID",$A306,"Years (DATE)",$B$66)=0,"",GETPIVOTDATA("Count of Order ID",Pivot_table!$A$151,"Consumer ID",$A306,"Years (DATE)",$B$66))</f>
        <v/>
      </c>
      <c r="D306" s="6">
        <f>IF(GETPIVOTDATA("Sum of Net Profit",Pivot_table!$A$151,"Consumer ID",$A306,"Years (DATE)",$D$66)=0,"",GETPIVOTDATA("Sum of Net Profit",Pivot_table!$A$151,"Consumer ID",$A306,"Years (DATE)",$D$66))</f>
        <v>684.48</v>
      </c>
      <c r="E306" s="6">
        <f>IF(GETPIVOTDATA("Count of Order ID",Pivot_table!$A$151,"Consumer ID",$A306,"Years (DATE)",$D$66)=0,"",GETPIVOTDATA("Count of Order ID",Pivot_table!$A$151,"Consumer ID",$A306,"Years (DATE)",$D$66))</f>
        <v>1</v>
      </c>
      <c r="F306" s="6">
        <f t="shared" si="8"/>
        <v>684.48</v>
      </c>
      <c r="G306" s="6">
        <f t="shared" si="9"/>
        <v>1</v>
      </c>
    </row>
    <row r="307" spans="1:7" x14ac:dyDescent="0.3">
      <c r="A307" s="6" t="s">
        <v>4003</v>
      </c>
      <c r="B307" s="6" t="str">
        <f>IF(GETPIVOTDATA("Sum of Net Profit",Pivot_table!$A$151,"Consumer ID",$A307,"Years (DATE)",$B$66)=0,"",GETPIVOTDATA("Sum of Net Profit",Pivot_table!$A$151,"Consumer ID",$A307,"Years (DATE)",$B$66))</f>
        <v/>
      </c>
      <c r="C307" s="6" t="str">
        <f>IF(GETPIVOTDATA("Count of Order ID",Pivot_table!$A$151,"Consumer ID",$A307,"Years (DATE)",$B$66)=0,"",GETPIVOTDATA("Count of Order ID",Pivot_table!$A$151,"Consumer ID",$A307,"Years (DATE)",$B$66))</f>
        <v/>
      </c>
      <c r="D307" s="6">
        <f>IF(GETPIVOTDATA("Sum of Net Profit",Pivot_table!$A$151,"Consumer ID",$A307,"Years (DATE)",$D$66)=0,"",GETPIVOTDATA("Sum of Net Profit",Pivot_table!$A$151,"Consumer ID",$A307,"Years (DATE)",$D$66))</f>
        <v>684.48</v>
      </c>
      <c r="E307" s="6">
        <f>IF(GETPIVOTDATA("Count of Order ID",Pivot_table!$A$151,"Consumer ID",$A307,"Years (DATE)",$D$66)=0,"",GETPIVOTDATA("Count of Order ID",Pivot_table!$A$151,"Consumer ID",$A307,"Years (DATE)",$D$66))</f>
        <v>1</v>
      </c>
      <c r="F307" s="6">
        <f t="shared" si="8"/>
        <v>684.48</v>
      </c>
      <c r="G307" s="6">
        <f t="shared" si="9"/>
        <v>1</v>
      </c>
    </row>
    <row r="308" spans="1:7" x14ac:dyDescent="0.3">
      <c r="A308" s="6" t="s">
        <v>3027</v>
      </c>
      <c r="B308" s="6" t="str">
        <f>IF(GETPIVOTDATA("Sum of Net Profit",Pivot_table!$A$151,"Consumer ID",$A308,"Years (DATE)",$B$66)=0,"",GETPIVOTDATA("Sum of Net Profit",Pivot_table!$A$151,"Consumer ID",$A308,"Years (DATE)",$B$66))</f>
        <v/>
      </c>
      <c r="C308" s="6" t="str">
        <f>IF(GETPIVOTDATA("Count of Order ID",Pivot_table!$A$151,"Consumer ID",$A308,"Years (DATE)",$B$66)=0,"",GETPIVOTDATA("Count of Order ID",Pivot_table!$A$151,"Consumer ID",$A308,"Years (DATE)",$B$66))</f>
        <v/>
      </c>
      <c r="D308" s="6">
        <f>IF(GETPIVOTDATA("Sum of Net Profit",Pivot_table!$A$151,"Consumer ID",$A308,"Years (DATE)",$D$66)=0,"",GETPIVOTDATA("Sum of Net Profit",Pivot_table!$A$151,"Consumer ID",$A308,"Years (DATE)",$D$66))</f>
        <v>684.48</v>
      </c>
      <c r="E308" s="6">
        <f>IF(GETPIVOTDATA("Count of Order ID",Pivot_table!$A$151,"Consumer ID",$A308,"Years (DATE)",$D$66)=0,"",GETPIVOTDATA("Count of Order ID",Pivot_table!$A$151,"Consumer ID",$A308,"Years (DATE)",$D$66))</f>
        <v>1</v>
      </c>
      <c r="F308" s="6">
        <f t="shared" si="8"/>
        <v>684.48</v>
      </c>
      <c r="G308" s="6">
        <f t="shared" si="9"/>
        <v>1</v>
      </c>
    </row>
    <row r="309" spans="1:7" x14ac:dyDescent="0.3">
      <c r="A309" s="6" t="s">
        <v>3881</v>
      </c>
      <c r="B309" s="6" t="str">
        <f>IF(GETPIVOTDATA("Sum of Net Profit",Pivot_table!$A$151,"Consumer ID",$A309,"Years (DATE)",$B$66)=0,"",GETPIVOTDATA("Sum of Net Profit",Pivot_table!$A$151,"Consumer ID",$A309,"Years (DATE)",$B$66))</f>
        <v/>
      </c>
      <c r="C309" s="6" t="str">
        <f>IF(GETPIVOTDATA("Count of Order ID",Pivot_table!$A$151,"Consumer ID",$A309,"Years (DATE)",$B$66)=0,"",GETPIVOTDATA("Count of Order ID",Pivot_table!$A$151,"Consumer ID",$A309,"Years (DATE)",$B$66))</f>
        <v/>
      </c>
      <c r="D309" s="6">
        <f>IF(GETPIVOTDATA("Sum of Net Profit",Pivot_table!$A$151,"Consumer ID",$A309,"Years (DATE)",$D$66)=0,"",GETPIVOTDATA("Sum of Net Profit",Pivot_table!$A$151,"Consumer ID",$A309,"Years (DATE)",$D$66))</f>
        <v>684.48</v>
      </c>
      <c r="E309" s="6">
        <f>IF(GETPIVOTDATA("Count of Order ID",Pivot_table!$A$151,"Consumer ID",$A309,"Years (DATE)",$D$66)=0,"",GETPIVOTDATA("Count of Order ID",Pivot_table!$A$151,"Consumer ID",$A309,"Years (DATE)",$D$66))</f>
        <v>1</v>
      </c>
      <c r="F309" s="6">
        <f t="shared" si="8"/>
        <v>684.48</v>
      </c>
      <c r="G309" s="6">
        <f t="shared" si="9"/>
        <v>1</v>
      </c>
    </row>
    <row r="310" spans="1:7" x14ac:dyDescent="0.3">
      <c r="A310" s="6" t="s">
        <v>3809</v>
      </c>
      <c r="B310" s="6" t="str">
        <f>IF(GETPIVOTDATA("Sum of Net Profit",Pivot_table!$A$151,"Consumer ID",$A310,"Years (DATE)",$B$66)=0,"",GETPIVOTDATA("Sum of Net Profit",Pivot_table!$A$151,"Consumer ID",$A310,"Years (DATE)",$B$66))</f>
        <v/>
      </c>
      <c r="C310" s="6" t="str">
        <f>IF(GETPIVOTDATA("Count of Order ID",Pivot_table!$A$151,"Consumer ID",$A310,"Years (DATE)",$B$66)=0,"",GETPIVOTDATA("Count of Order ID",Pivot_table!$A$151,"Consumer ID",$A310,"Years (DATE)",$B$66))</f>
        <v/>
      </c>
      <c r="D310" s="6">
        <f>IF(GETPIVOTDATA("Sum of Net Profit",Pivot_table!$A$151,"Consumer ID",$A310,"Years (DATE)",$D$66)=0,"",GETPIVOTDATA("Sum of Net Profit",Pivot_table!$A$151,"Consumer ID",$A310,"Years (DATE)",$D$66))</f>
        <v>684.48</v>
      </c>
      <c r="E310" s="6">
        <f>IF(GETPIVOTDATA("Count of Order ID",Pivot_table!$A$151,"Consumer ID",$A310,"Years (DATE)",$D$66)=0,"",GETPIVOTDATA("Count of Order ID",Pivot_table!$A$151,"Consumer ID",$A310,"Years (DATE)",$D$66))</f>
        <v>1</v>
      </c>
      <c r="F310" s="6">
        <f t="shared" si="8"/>
        <v>684.48</v>
      </c>
      <c r="G310" s="6">
        <f t="shared" si="9"/>
        <v>1</v>
      </c>
    </row>
    <row r="311" spans="1:7" x14ac:dyDescent="0.3">
      <c r="A311" s="6" t="s">
        <v>2446</v>
      </c>
      <c r="B311" s="6" t="str">
        <f>IF(GETPIVOTDATA("Sum of Net Profit",Pivot_table!$A$151,"Consumer ID",$A311,"Years (DATE)",$B$66)=0,"",GETPIVOTDATA("Sum of Net Profit",Pivot_table!$A$151,"Consumer ID",$A311,"Years (DATE)",$B$66))</f>
        <v/>
      </c>
      <c r="C311" s="6" t="str">
        <f>IF(GETPIVOTDATA("Count of Order ID",Pivot_table!$A$151,"Consumer ID",$A311,"Years (DATE)",$B$66)=0,"",GETPIVOTDATA("Count of Order ID",Pivot_table!$A$151,"Consumer ID",$A311,"Years (DATE)",$B$66))</f>
        <v/>
      </c>
      <c r="D311" s="6">
        <f>IF(GETPIVOTDATA("Sum of Net Profit",Pivot_table!$A$151,"Consumer ID",$A311,"Years (DATE)",$D$66)=0,"",GETPIVOTDATA("Sum of Net Profit",Pivot_table!$A$151,"Consumer ID",$A311,"Years (DATE)",$D$66))</f>
        <v>684.48</v>
      </c>
      <c r="E311" s="6">
        <f>IF(GETPIVOTDATA("Count of Order ID",Pivot_table!$A$151,"Consumer ID",$A311,"Years (DATE)",$D$66)=0,"",GETPIVOTDATA("Count of Order ID",Pivot_table!$A$151,"Consumer ID",$A311,"Years (DATE)",$D$66))</f>
        <v>1</v>
      </c>
      <c r="F311" s="6">
        <f t="shared" si="8"/>
        <v>684.48</v>
      </c>
      <c r="G311" s="6">
        <f t="shared" si="9"/>
        <v>1</v>
      </c>
    </row>
    <row r="312" spans="1:7" x14ac:dyDescent="0.3">
      <c r="A312" s="6" t="s">
        <v>674</v>
      </c>
      <c r="B312" s="6">
        <f>IF(GETPIVOTDATA("Sum of Net Profit",Pivot_table!$A$151,"Consumer ID",$A312,"Years (DATE)",$B$66)=0,"",GETPIVOTDATA("Sum of Net Profit",Pivot_table!$A$151,"Consumer ID",$A312,"Years (DATE)",$B$66))</f>
        <v>183.84000000000003</v>
      </c>
      <c r="C312" s="6">
        <f>IF(GETPIVOTDATA("Count of Order ID",Pivot_table!$A$151,"Consumer ID",$A312,"Years (DATE)",$B$66)=0,"",GETPIVOTDATA("Count of Order ID",Pivot_table!$A$151,"Consumer ID",$A312,"Years (DATE)",$B$66))</f>
        <v>1</v>
      </c>
      <c r="D312" s="6">
        <f>IF(GETPIVOTDATA("Sum of Net Profit",Pivot_table!$A$151,"Consumer ID",$A312,"Years (DATE)",$D$66)=0,"",GETPIVOTDATA("Sum of Net Profit",Pivot_table!$A$151,"Consumer ID",$A312,"Years (DATE)",$D$66))</f>
        <v>498.49</v>
      </c>
      <c r="E312" s="6">
        <f>IF(GETPIVOTDATA("Count of Order ID",Pivot_table!$A$151,"Consumer ID",$A312,"Years (DATE)",$D$66)=0,"",GETPIVOTDATA("Count of Order ID",Pivot_table!$A$151,"Consumer ID",$A312,"Years (DATE)",$D$66))</f>
        <v>2</v>
      </c>
      <c r="F312" s="6">
        <f t="shared" si="8"/>
        <v>682.33</v>
      </c>
      <c r="G312" s="6">
        <f t="shared" si="9"/>
        <v>3</v>
      </c>
    </row>
    <row r="313" spans="1:7" x14ac:dyDescent="0.3">
      <c r="A313" s="6" t="s">
        <v>5334</v>
      </c>
      <c r="B313" s="6" t="str">
        <f>IF(GETPIVOTDATA("Sum of Net Profit",Pivot_table!$A$151,"Consumer ID",$A313,"Years (DATE)",$B$66)=0,"",GETPIVOTDATA("Sum of Net Profit",Pivot_table!$A$151,"Consumer ID",$A313,"Years (DATE)",$B$66))</f>
        <v/>
      </c>
      <c r="C313" s="6" t="str">
        <f>IF(GETPIVOTDATA("Count of Order ID",Pivot_table!$A$151,"Consumer ID",$A313,"Years (DATE)",$B$66)=0,"",GETPIVOTDATA("Count of Order ID",Pivot_table!$A$151,"Consumer ID",$A313,"Years (DATE)",$B$66))</f>
        <v/>
      </c>
      <c r="D313" s="6">
        <f>IF(GETPIVOTDATA("Sum of Net Profit",Pivot_table!$A$151,"Consumer ID",$A313,"Years (DATE)",$D$66)=0,"",GETPIVOTDATA("Sum of Net Profit",Pivot_table!$A$151,"Consumer ID",$A313,"Years (DATE)",$D$66))</f>
        <v>680.41</v>
      </c>
      <c r="E313" s="6">
        <f>IF(GETPIVOTDATA("Count of Order ID",Pivot_table!$A$151,"Consumer ID",$A313,"Years (DATE)",$D$66)=0,"",GETPIVOTDATA("Count of Order ID",Pivot_table!$A$151,"Consumer ID",$A313,"Years (DATE)",$D$66))</f>
        <v>2</v>
      </c>
      <c r="F313" s="6">
        <f t="shared" si="8"/>
        <v>680.41</v>
      </c>
      <c r="G313" s="6">
        <f t="shared" si="9"/>
        <v>2</v>
      </c>
    </row>
    <row r="314" spans="1:7" x14ac:dyDescent="0.3">
      <c r="A314" s="6" t="s">
        <v>5947</v>
      </c>
      <c r="B314" s="6" t="str">
        <f>IF(GETPIVOTDATA("Sum of Net Profit",Pivot_table!$A$151,"Consumer ID",$A314,"Years (DATE)",$B$66)=0,"",GETPIVOTDATA("Sum of Net Profit",Pivot_table!$A$151,"Consumer ID",$A314,"Years (DATE)",$B$66))</f>
        <v/>
      </c>
      <c r="C314" s="6" t="str">
        <f>IF(GETPIVOTDATA("Count of Order ID",Pivot_table!$A$151,"Consumer ID",$A314,"Years (DATE)",$B$66)=0,"",GETPIVOTDATA("Count of Order ID",Pivot_table!$A$151,"Consumer ID",$A314,"Years (DATE)",$B$66))</f>
        <v/>
      </c>
      <c r="D314" s="6">
        <f>IF(GETPIVOTDATA("Sum of Net Profit",Pivot_table!$A$151,"Consumer ID",$A314,"Years (DATE)",$D$66)=0,"",GETPIVOTDATA("Sum of Net Profit",Pivot_table!$A$151,"Consumer ID",$A314,"Years (DATE)",$D$66))</f>
        <v>676.1</v>
      </c>
      <c r="E314" s="6">
        <f>IF(GETPIVOTDATA("Count of Order ID",Pivot_table!$A$151,"Consumer ID",$A314,"Years (DATE)",$D$66)=0,"",GETPIVOTDATA("Count of Order ID",Pivot_table!$A$151,"Consumer ID",$A314,"Years (DATE)",$D$66))</f>
        <v>2</v>
      </c>
      <c r="F314" s="6">
        <f t="shared" si="8"/>
        <v>676.1</v>
      </c>
      <c r="G314" s="6">
        <f t="shared" si="9"/>
        <v>2</v>
      </c>
    </row>
    <row r="315" spans="1:7" x14ac:dyDescent="0.3">
      <c r="A315" s="6" t="s">
        <v>202</v>
      </c>
      <c r="B315" s="6" t="str">
        <f>IF(GETPIVOTDATA("Sum of Net Profit",Pivot_table!$A$151,"Consumer ID",$A315,"Years (DATE)",$B$66)=0,"",GETPIVOTDATA("Sum of Net Profit",Pivot_table!$A$151,"Consumer ID",$A315,"Years (DATE)",$B$66))</f>
        <v/>
      </c>
      <c r="C315" s="6" t="str">
        <f>IF(GETPIVOTDATA("Count of Order ID",Pivot_table!$A$151,"Consumer ID",$A315,"Years (DATE)",$B$66)=0,"",GETPIVOTDATA("Count of Order ID",Pivot_table!$A$151,"Consumer ID",$A315,"Years (DATE)",$B$66))</f>
        <v/>
      </c>
      <c r="D315" s="6">
        <f>IF(GETPIVOTDATA("Sum of Net Profit",Pivot_table!$A$151,"Consumer ID",$A315,"Years (DATE)",$D$66)=0,"",GETPIVOTDATA("Sum of Net Profit",Pivot_table!$A$151,"Consumer ID",$A315,"Years (DATE)",$D$66))</f>
        <v>673.68000000000006</v>
      </c>
      <c r="E315" s="6">
        <f>IF(GETPIVOTDATA("Count of Order ID",Pivot_table!$A$151,"Consumer ID",$A315,"Years (DATE)",$D$66)=0,"",GETPIVOTDATA("Count of Order ID",Pivot_table!$A$151,"Consumer ID",$A315,"Years (DATE)",$D$66))</f>
        <v>3</v>
      </c>
      <c r="F315" s="6">
        <f t="shared" si="8"/>
        <v>673.68000000000006</v>
      </c>
      <c r="G315" s="6">
        <f t="shared" si="9"/>
        <v>3</v>
      </c>
    </row>
    <row r="316" spans="1:7" x14ac:dyDescent="0.3">
      <c r="A316" s="6" t="s">
        <v>5317</v>
      </c>
      <c r="B316" s="6" t="str">
        <f>IF(GETPIVOTDATA("Sum of Net Profit",Pivot_table!$A$151,"Consumer ID",$A316,"Years (DATE)",$B$66)=0,"",GETPIVOTDATA("Sum of Net Profit",Pivot_table!$A$151,"Consumer ID",$A316,"Years (DATE)",$B$66))</f>
        <v/>
      </c>
      <c r="C316" s="6" t="str">
        <f>IF(GETPIVOTDATA("Count of Order ID",Pivot_table!$A$151,"Consumer ID",$A316,"Years (DATE)",$B$66)=0,"",GETPIVOTDATA("Count of Order ID",Pivot_table!$A$151,"Consumer ID",$A316,"Years (DATE)",$B$66))</f>
        <v/>
      </c>
      <c r="D316" s="6">
        <f>IF(GETPIVOTDATA("Sum of Net Profit",Pivot_table!$A$151,"Consumer ID",$A316,"Years (DATE)",$D$66)=0,"",GETPIVOTDATA("Sum of Net Profit",Pivot_table!$A$151,"Consumer ID",$A316,"Years (DATE)",$D$66))</f>
        <v>673.5</v>
      </c>
      <c r="E316" s="6">
        <f>IF(GETPIVOTDATA("Count of Order ID",Pivot_table!$A$151,"Consumer ID",$A316,"Years (DATE)",$D$66)=0,"",GETPIVOTDATA("Count of Order ID",Pivot_table!$A$151,"Consumer ID",$A316,"Years (DATE)",$D$66))</f>
        <v>3</v>
      </c>
      <c r="F316" s="6">
        <f t="shared" si="8"/>
        <v>673.5</v>
      </c>
      <c r="G316" s="6">
        <f t="shared" si="9"/>
        <v>3</v>
      </c>
    </row>
    <row r="317" spans="1:7" x14ac:dyDescent="0.3">
      <c r="A317" s="6" t="s">
        <v>3249</v>
      </c>
      <c r="B317" s="6" t="str">
        <f>IF(GETPIVOTDATA("Sum of Net Profit",Pivot_table!$A$151,"Consumer ID",$A317,"Years (DATE)",$B$66)=0,"",GETPIVOTDATA("Sum of Net Profit",Pivot_table!$A$151,"Consumer ID",$A317,"Years (DATE)",$B$66))</f>
        <v/>
      </c>
      <c r="C317" s="6" t="str">
        <f>IF(GETPIVOTDATA("Count of Order ID",Pivot_table!$A$151,"Consumer ID",$A317,"Years (DATE)",$B$66)=0,"",GETPIVOTDATA("Count of Order ID",Pivot_table!$A$151,"Consumer ID",$A317,"Years (DATE)",$B$66))</f>
        <v/>
      </c>
      <c r="D317" s="6">
        <f>IF(GETPIVOTDATA("Sum of Net Profit",Pivot_table!$A$151,"Consumer ID",$A317,"Years (DATE)",$D$66)=0,"",GETPIVOTDATA("Sum of Net Profit",Pivot_table!$A$151,"Consumer ID",$A317,"Years (DATE)",$D$66))</f>
        <v>673.2</v>
      </c>
      <c r="E317" s="6">
        <f>IF(GETPIVOTDATA("Count of Order ID",Pivot_table!$A$151,"Consumer ID",$A317,"Years (DATE)",$D$66)=0,"",GETPIVOTDATA("Count of Order ID",Pivot_table!$A$151,"Consumer ID",$A317,"Years (DATE)",$D$66))</f>
        <v>1</v>
      </c>
      <c r="F317" s="6">
        <f t="shared" si="8"/>
        <v>673.2</v>
      </c>
      <c r="G317" s="6">
        <f t="shared" si="9"/>
        <v>1</v>
      </c>
    </row>
    <row r="318" spans="1:7" x14ac:dyDescent="0.3">
      <c r="A318" s="6" t="s">
        <v>2276</v>
      </c>
      <c r="B318" s="6" t="str">
        <f>IF(GETPIVOTDATA("Sum of Net Profit",Pivot_table!$A$151,"Consumer ID",$A318,"Years (DATE)",$B$66)=0,"",GETPIVOTDATA("Sum of Net Profit",Pivot_table!$A$151,"Consumer ID",$A318,"Years (DATE)",$B$66))</f>
        <v/>
      </c>
      <c r="C318" s="6" t="str">
        <f>IF(GETPIVOTDATA("Count of Order ID",Pivot_table!$A$151,"Consumer ID",$A318,"Years (DATE)",$B$66)=0,"",GETPIVOTDATA("Count of Order ID",Pivot_table!$A$151,"Consumer ID",$A318,"Years (DATE)",$B$66))</f>
        <v/>
      </c>
      <c r="D318" s="6">
        <f>IF(GETPIVOTDATA("Sum of Net Profit",Pivot_table!$A$151,"Consumer ID",$A318,"Years (DATE)",$D$66)=0,"",GETPIVOTDATA("Sum of Net Profit",Pivot_table!$A$151,"Consumer ID",$A318,"Years (DATE)",$D$66))</f>
        <v>673.2</v>
      </c>
      <c r="E318" s="6">
        <f>IF(GETPIVOTDATA("Count of Order ID",Pivot_table!$A$151,"Consumer ID",$A318,"Years (DATE)",$D$66)=0,"",GETPIVOTDATA("Count of Order ID",Pivot_table!$A$151,"Consumer ID",$A318,"Years (DATE)",$D$66))</f>
        <v>1</v>
      </c>
      <c r="F318" s="6">
        <f t="shared" si="8"/>
        <v>673.2</v>
      </c>
      <c r="G318" s="6">
        <f t="shared" si="9"/>
        <v>1</v>
      </c>
    </row>
    <row r="319" spans="1:7" x14ac:dyDescent="0.3">
      <c r="A319" s="6" t="s">
        <v>2356</v>
      </c>
      <c r="B319" s="6" t="str">
        <f>IF(GETPIVOTDATA("Sum of Net Profit",Pivot_table!$A$151,"Consumer ID",$A319,"Years (DATE)",$B$66)=0,"",GETPIVOTDATA("Sum of Net Profit",Pivot_table!$A$151,"Consumer ID",$A319,"Years (DATE)",$B$66))</f>
        <v/>
      </c>
      <c r="C319" s="6" t="str">
        <f>IF(GETPIVOTDATA("Count of Order ID",Pivot_table!$A$151,"Consumer ID",$A319,"Years (DATE)",$B$66)=0,"",GETPIVOTDATA("Count of Order ID",Pivot_table!$A$151,"Consumer ID",$A319,"Years (DATE)",$B$66))</f>
        <v/>
      </c>
      <c r="D319" s="6">
        <f>IF(GETPIVOTDATA("Sum of Net Profit",Pivot_table!$A$151,"Consumer ID",$A319,"Years (DATE)",$D$66)=0,"",GETPIVOTDATA("Sum of Net Profit",Pivot_table!$A$151,"Consumer ID",$A319,"Years (DATE)",$D$66))</f>
        <v>673.2</v>
      </c>
      <c r="E319" s="6">
        <f>IF(GETPIVOTDATA("Count of Order ID",Pivot_table!$A$151,"Consumer ID",$A319,"Years (DATE)",$D$66)=0,"",GETPIVOTDATA("Count of Order ID",Pivot_table!$A$151,"Consumer ID",$A319,"Years (DATE)",$D$66))</f>
        <v>1</v>
      </c>
      <c r="F319" s="6">
        <f t="shared" si="8"/>
        <v>673.2</v>
      </c>
      <c r="G319" s="6">
        <f t="shared" si="9"/>
        <v>1</v>
      </c>
    </row>
    <row r="320" spans="1:7" x14ac:dyDescent="0.3">
      <c r="A320" s="6" t="s">
        <v>2679</v>
      </c>
      <c r="B320" s="6" t="str">
        <f>IF(GETPIVOTDATA("Sum of Net Profit",Pivot_table!$A$151,"Consumer ID",$A320,"Years (DATE)",$B$66)=0,"",GETPIVOTDATA("Sum of Net Profit",Pivot_table!$A$151,"Consumer ID",$A320,"Years (DATE)",$B$66))</f>
        <v/>
      </c>
      <c r="C320" s="6" t="str">
        <f>IF(GETPIVOTDATA("Count of Order ID",Pivot_table!$A$151,"Consumer ID",$A320,"Years (DATE)",$B$66)=0,"",GETPIVOTDATA("Count of Order ID",Pivot_table!$A$151,"Consumer ID",$A320,"Years (DATE)",$B$66))</f>
        <v/>
      </c>
      <c r="D320" s="6">
        <f>IF(GETPIVOTDATA("Sum of Net Profit",Pivot_table!$A$151,"Consumer ID",$A320,"Years (DATE)",$D$66)=0,"",GETPIVOTDATA("Sum of Net Profit",Pivot_table!$A$151,"Consumer ID",$A320,"Years (DATE)",$D$66))</f>
        <v>673.2</v>
      </c>
      <c r="E320" s="6">
        <f>IF(GETPIVOTDATA("Count of Order ID",Pivot_table!$A$151,"Consumer ID",$A320,"Years (DATE)",$D$66)=0,"",GETPIVOTDATA("Count of Order ID",Pivot_table!$A$151,"Consumer ID",$A320,"Years (DATE)",$D$66))</f>
        <v>1</v>
      </c>
      <c r="F320" s="6">
        <f t="shared" si="8"/>
        <v>673.2</v>
      </c>
      <c r="G320" s="6">
        <f t="shared" si="9"/>
        <v>1</v>
      </c>
    </row>
    <row r="321" spans="1:7" x14ac:dyDescent="0.3">
      <c r="A321" s="6" t="s">
        <v>3541</v>
      </c>
      <c r="B321" s="6" t="str">
        <f>IF(GETPIVOTDATA("Sum of Net Profit",Pivot_table!$A$151,"Consumer ID",$A321,"Years (DATE)",$B$66)=0,"",GETPIVOTDATA("Sum of Net Profit",Pivot_table!$A$151,"Consumer ID",$A321,"Years (DATE)",$B$66))</f>
        <v/>
      </c>
      <c r="C321" s="6" t="str">
        <f>IF(GETPIVOTDATA("Count of Order ID",Pivot_table!$A$151,"Consumer ID",$A321,"Years (DATE)",$B$66)=0,"",GETPIVOTDATA("Count of Order ID",Pivot_table!$A$151,"Consumer ID",$A321,"Years (DATE)",$B$66))</f>
        <v/>
      </c>
      <c r="D321" s="6">
        <f>IF(GETPIVOTDATA("Sum of Net Profit",Pivot_table!$A$151,"Consumer ID",$A321,"Years (DATE)",$D$66)=0,"",GETPIVOTDATA("Sum of Net Profit",Pivot_table!$A$151,"Consumer ID",$A321,"Years (DATE)",$D$66))</f>
        <v>673.2</v>
      </c>
      <c r="E321" s="6">
        <f>IF(GETPIVOTDATA("Count of Order ID",Pivot_table!$A$151,"Consumer ID",$A321,"Years (DATE)",$D$66)=0,"",GETPIVOTDATA("Count of Order ID",Pivot_table!$A$151,"Consumer ID",$A321,"Years (DATE)",$D$66))</f>
        <v>1</v>
      </c>
      <c r="F321" s="6">
        <f t="shared" si="8"/>
        <v>673.2</v>
      </c>
      <c r="G321" s="6">
        <f t="shared" si="9"/>
        <v>1</v>
      </c>
    </row>
    <row r="322" spans="1:7" x14ac:dyDescent="0.3">
      <c r="A322" s="6" t="s">
        <v>3965</v>
      </c>
      <c r="B322" s="6" t="str">
        <f>IF(GETPIVOTDATA("Sum of Net Profit",Pivot_table!$A$151,"Consumer ID",$A322,"Years (DATE)",$B$66)=0,"",GETPIVOTDATA("Sum of Net Profit",Pivot_table!$A$151,"Consumer ID",$A322,"Years (DATE)",$B$66))</f>
        <v/>
      </c>
      <c r="C322" s="6" t="str">
        <f>IF(GETPIVOTDATA("Count of Order ID",Pivot_table!$A$151,"Consumer ID",$A322,"Years (DATE)",$B$66)=0,"",GETPIVOTDATA("Count of Order ID",Pivot_table!$A$151,"Consumer ID",$A322,"Years (DATE)",$B$66))</f>
        <v/>
      </c>
      <c r="D322" s="6">
        <f>IF(GETPIVOTDATA("Sum of Net Profit",Pivot_table!$A$151,"Consumer ID",$A322,"Years (DATE)",$D$66)=0,"",GETPIVOTDATA("Sum of Net Profit",Pivot_table!$A$151,"Consumer ID",$A322,"Years (DATE)",$D$66))</f>
        <v>673.2</v>
      </c>
      <c r="E322" s="6">
        <f>IF(GETPIVOTDATA("Count of Order ID",Pivot_table!$A$151,"Consumer ID",$A322,"Years (DATE)",$D$66)=0,"",GETPIVOTDATA("Count of Order ID",Pivot_table!$A$151,"Consumer ID",$A322,"Years (DATE)",$D$66))</f>
        <v>1</v>
      </c>
      <c r="F322" s="6">
        <f t="shared" si="8"/>
        <v>673.2</v>
      </c>
      <c r="G322" s="6">
        <f t="shared" si="9"/>
        <v>1</v>
      </c>
    </row>
    <row r="323" spans="1:7" x14ac:dyDescent="0.3">
      <c r="A323" s="6" t="s">
        <v>3899</v>
      </c>
      <c r="B323" s="6" t="str">
        <f>IF(GETPIVOTDATA("Sum of Net Profit",Pivot_table!$A$151,"Consumer ID",$A323,"Years (DATE)",$B$66)=0,"",GETPIVOTDATA("Sum of Net Profit",Pivot_table!$A$151,"Consumer ID",$A323,"Years (DATE)",$B$66))</f>
        <v/>
      </c>
      <c r="C323" s="6" t="str">
        <f>IF(GETPIVOTDATA("Count of Order ID",Pivot_table!$A$151,"Consumer ID",$A323,"Years (DATE)",$B$66)=0,"",GETPIVOTDATA("Count of Order ID",Pivot_table!$A$151,"Consumer ID",$A323,"Years (DATE)",$B$66))</f>
        <v/>
      </c>
      <c r="D323" s="6">
        <f>IF(GETPIVOTDATA("Sum of Net Profit",Pivot_table!$A$151,"Consumer ID",$A323,"Years (DATE)",$D$66)=0,"",GETPIVOTDATA("Sum of Net Profit",Pivot_table!$A$151,"Consumer ID",$A323,"Years (DATE)",$D$66))</f>
        <v>673.2</v>
      </c>
      <c r="E323" s="6">
        <f>IF(GETPIVOTDATA("Count of Order ID",Pivot_table!$A$151,"Consumer ID",$A323,"Years (DATE)",$D$66)=0,"",GETPIVOTDATA("Count of Order ID",Pivot_table!$A$151,"Consumer ID",$A323,"Years (DATE)",$D$66))</f>
        <v>1</v>
      </c>
      <c r="F323" s="6">
        <f t="shared" si="8"/>
        <v>673.2</v>
      </c>
      <c r="G323" s="6">
        <f t="shared" si="9"/>
        <v>1</v>
      </c>
    </row>
    <row r="324" spans="1:7" x14ac:dyDescent="0.3">
      <c r="A324" s="6" t="s">
        <v>3917</v>
      </c>
      <c r="B324" s="6" t="str">
        <f>IF(GETPIVOTDATA("Sum of Net Profit",Pivot_table!$A$151,"Consumer ID",$A324,"Years (DATE)",$B$66)=0,"",GETPIVOTDATA("Sum of Net Profit",Pivot_table!$A$151,"Consumer ID",$A324,"Years (DATE)",$B$66))</f>
        <v/>
      </c>
      <c r="C324" s="6" t="str">
        <f>IF(GETPIVOTDATA("Count of Order ID",Pivot_table!$A$151,"Consumer ID",$A324,"Years (DATE)",$B$66)=0,"",GETPIVOTDATA("Count of Order ID",Pivot_table!$A$151,"Consumer ID",$A324,"Years (DATE)",$B$66))</f>
        <v/>
      </c>
      <c r="D324" s="6">
        <f>IF(GETPIVOTDATA("Sum of Net Profit",Pivot_table!$A$151,"Consumer ID",$A324,"Years (DATE)",$D$66)=0,"",GETPIVOTDATA("Sum of Net Profit",Pivot_table!$A$151,"Consumer ID",$A324,"Years (DATE)",$D$66))</f>
        <v>673.2</v>
      </c>
      <c r="E324" s="6">
        <f>IF(GETPIVOTDATA("Count of Order ID",Pivot_table!$A$151,"Consumer ID",$A324,"Years (DATE)",$D$66)=0,"",GETPIVOTDATA("Count of Order ID",Pivot_table!$A$151,"Consumer ID",$A324,"Years (DATE)",$D$66))</f>
        <v>1</v>
      </c>
      <c r="F324" s="6">
        <f t="shared" ref="F324:F387" si="10">IF(SUM(B324,D324)=0,"",SUM(B324,D324))</f>
        <v>673.2</v>
      </c>
      <c r="G324" s="6">
        <f t="shared" ref="G324:G387" si="11">IF(SUM(C324,E324)=0,"",SUM(C324,E324))</f>
        <v>1</v>
      </c>
    </row>
    <row r="325" spans="1:7" x14ac:dyDescent="0.3">
      <c r="A325" s="6" t="s">
        <v>1160</v>
      </c>
      <c r="B325" s="6">
        <f>IF(GETPIVOTDATA("Sum of Net Profit",Pivot_table!$A$151,"Consumer ID",$A325,"Years (DATE)",$B$66)=0,"",GETPIVOTDATA("Sum of Net Profit",Pivot_table!$A$151,"Consumer ID",$A325,"Years (DATE)",$B$66))</f>
        <v>673.2</v>
      </c>
      <c r="C325" s="6">
        <f>IF(GETPIVOTDATA("Count of Order ID",Pivot_table!$A$151,"Consumer ID",$A325,"Years (DATE)",$B$66)=0,"",GETPIVOTDATA("Count of Order ID",Pivot_table!$A$151,"Consumer ID",$A325,"Years (DATE)",$B$66))</f>
        <v>1</v>
      </c>
      <c r="D325" s="6" t="str">
        <f>IF(GETPIVOTDATA("Sum of Net Profit",Pivot_table!$A$151,"Consumer ID",$A325,"Years (DATE)",$D$66)=0,"",GETPIVOTDATA("Sum of Net Profit",Pivot_table!$A$151,"Consumer ID",$A325,"Years (DATE)",$D$66))</f>
        <v/>
      </c>
      <c r="E325" s="6" t="str">
        <f>IF(GETPIVOTDATA("Count of Order ID",Pivot_table!$A$151,"Consumer ID",$A325,"Years (DATE)",$D$66)=0,"",GETPIVOTDATA("Count of Order ID",Pivot_table!$A$151,"Consumer ID",$A325,"Years (DATE)",$D$66))</f>
        <v/>
      </c>
      <c r="F325" s="6">
        <f t="shared" si="10"/>
        <v>673.2</v>
      </c>
      <c r="G325" s="6">
        <f t="shared" si="11"/>
        <v>1</v>
      </c>
    </row>
    <row r="326" spans="1:7" x14ac:dyDescent="0.3">
      <c r="A326" s="6" t="s">
        <v>2045</v>
      </c>
      <c r="B326" s="6">
        <f>IF(GETPIVOTDATA("Sum of Net Profit",Pivot_table!$A$151,"Consumer ID",$A326,"Years (DATE)",$B$66)=0,"",GETPIVOTDATA("Sum of Net Profit",Pivot_table!$A$151,"Consumer ID",$A326,"Years (DATE)",$B$66))</f>
        <v>666.75</v>
      </c>
      <c r="C326" s="6">
        <f>IF(GETPIVOTDATA("Count of Order ID",Pivot_table!$A$151,"Consumer ID",$A326,"Years (DATE)",$B$66)=0,"",GETPIVOTDATA("Count of Order ID",Pivot_table!$A$151,"Consumer ID",$A326,"Years (DATE)",$B$66))</f>
        <v>1</v>
      </c>
      <c r="D326" s="6" t="str">
        <f>IF(GETPIVOTDATA("Sum of Net Profit",Pivot_table!$A$151,"Consumer ID",$A326,"Years (DATE)",$D$66)=0,"",GETPIVOTDATA("Sum of Net Profit",Pivot_table!$A$151,"Consumer ID",$A326,"Years (DATE)",$D$66))</f>
        <v/>
      </c>
      <c r="E326" s="6" t="str">
        <f>IF(GETPIVOTDATA("Count of Order ID",Pivot_table!$A$151,"Consumer ID",$A326,"Years (DATE)",$D$66)=0,"",GETPIVOTDATA("Count of Order ID",Pivot_table!$A$151,"Consumer ID",$A326,"Years (DATE)",$D$66))</f>
        <v/>
      </c>
      <c r="F326" s="6">
        <f t="shared" si="10"/>
        <v>666.75</v>
      </c>
      <c r="G326" s="6">
        <f t="shared" si="11"/>
        <v>1</v>
      </c>
    </row>
    <row r="327" spans="1:7" x14ac:dyDescent="0.3">
      <c r="A327" s="6" t="s">
        <v>3145</v>
      </c>
      <c r="B327" s="6" t="str">
        <f>IF(GETPIVOTDATA("Sum of Net Profit",Pivot_table!$A$151,"Consumer ID",$A327,"Years (DATE)",$B$66)=0,"",GETPIVOTDATA("Sum of Net Profit",Pivot_table!$A$151,"Consumer ID",$A327,"Years (DATE)",$B$66))</f>
        <v/>
      </c>
      <c r="C327" s="6" t="str">
        <f>IF(GETPIVOTDATA("Count of Order ID",Pivot_table!$A$151,"Consumer ID",$A327,"Years (DATE)",$B$66)=0,"",GETPIVOTDATA("Count of Order ID",Pivot_table!$A$151,"Consumer ID",$A327,"Years (DATE)",$B$66))</f>
        <v/>
      </c>
      <c r="D327" s="6">
        <f>IF(GETPIVOTDATA("Sum of Net Profit",Pivot_table!$A$151,"Consumer ID",$A327,"Years (DATE)",$D$66)=0,"",GETPIVOTDATA("Sum of Net Profit",Pivot_table!$A$151,"Consumer ID",$A327,"Years (DATE)",$D$66))</f>
        <v>666.75</v>
      </c>
      <c r="E327" s="6">
        <f>IF(GETPIVOTDATA("Count of Order ID",Pivot_table!$A$151,"Consumer ID",$A327,"Years (DATE)",$D$66)=0,"",GETPIVOTDATA("Count of Order ID",Pivot_table!$A$151,"Consumer ID",$A327,"Years (DATE)",$D$66))</f>
        <v>1</v>
      </c>
      <c r="F327" s="6">
        <f t="shared" si="10"/>
        <v>666.75</v>
      </c>
      <c r="G327" s="6">
        <f t="shared" si="11"/>
        <v>1</v>
      </c>
    </row>
    <row r="328" spans="1:7" x14ac:dyDescent="0.3">
      <c r="A328" s="6" t="s">
        <v>3165</v>
      </c>
      <c r="B328" s="6" t="str">
        <f>IF(GETPIVOTDATA("Sum of Net Profit",Pivot_table!$A$151,"Consumer ID",$A328,"Years (DATE)",$B$66)=0,"",GETPIVOTDATA("Sum of Net Profit",Pivot_table!$A$151,"Consumer ID",$A328,"Years (DATE)",$B$66))</f>
        <v/>
      </c>
      <c r="C328" s="6" t="str">
        <f>IF(GETPIVOTDATA("Count of Order ID",Pivot_table!$A$151,"Consumer ID",$A328,"Years (DATE)",$B$66)=0,"",GETPIVOTDATA("Count of Order ID",Pivot_table!$A$151,"Consumer ID",$A328,"Years (DATE)",$B$66))</f>
        <v/>
      </c>
      <c r="D328" s="6">
        <f>IF(GETPIVOTDATA("Sum of Net Profit",Pivot_table!$A$151,"Consumer ID",$A328,"Years (DATE)",$D$66)=0,"",GETPIVOTDATA("Sum of Net Profit",Pivot_table!$A$151,"Consumer ID",$A328,"Years (DATE)",$D$66))</f>
        <v>666.75</v>
      </c>
      <c r="E328" s="6">
        <f>IF(GETPIVOTDATA("Count of Order ID",Pivot_table!$A$151,"Consumer ID",$A328,"Years (DATE)",$D$66)=0,"",GETPIVOTDATA("Count of Order ID",Pivot_table!$A$151,"Consumer ID",$A328,"Years (DATE)",$D$66))</f>
        <v>1</v>
      </c>
      <c r="F328" s="6">
        <f t="shared" si="10"/>
        <v>666.75</v>
      </c>
      <c r="G328" s="6">
        <f t="shared" si="11"/>
        <v>1</v>
      </c>
    </row>
    <row r="329" spans="1:7" x14ac:dyDescent="0.3">
      <c r="A329" s="6" t="s">
        <v>3201</v>
      </c>
      <c r="B329" s="6" t="str">
        <f>IF(GETPIVOTDATA("Sum of Net Profit",Pivot_table!$A$151,"Consumer ID",$A329,"Years (DATE)",$B$66)=0,"",GETPIVOTDATA("Sum of Net Profit",Pivot_table!$A$151,"Consumer ID",$A329,"Years (DATE)",$B$66))</f>
        <v/>
      </c>
      <c r="C329" s="6" t="str">
        <f>IF(GETPIVOTDATA("Count of Order ID",Pivot_table!$A$151,"Consumer ID",$A329,"Years (DATE)",$B$66)=0,"",GETPIVOTDATA("Count of Order ID",Pivot_table!$A$151,"Consumer ID",$A329,"Years (DATE)",$B$66))</f>
        <v/>
      </c>
      <c r="D329" s="6">
        <f>IF(GETPIVOTDATA("Sum of Net Profit",Pivot_table!$A$151,"Consumer ID",$A329,"Years (DATE)",$D$66)=0,"",GETPIVOTDATA("Sum of Net Profit",Pivot_table!$A$151,"Consumer ID",$A329,"Years (DATE)",$D$66))</f>
        <v>666.75</v>
      </c>
      <c r="E329" s="6">
        <f>IF(GETPIVOTDATA("Count of Order ID",Pivot_table!$A$151,"Consumer ID",$A329,"Years (DATE)",$D$66)=0,"",GETPIVOTDATA("Count of Order ID",Pivot_table!$A$151,"Consumer ID",$A329,"Years (DATE)",$D$66))</f>
        <v>1</v>
      </c>
      <c r="F329" s="6">
        <f t="shared" si="10"/>
        <v>666.75</v>
      </c>
      <c r="G329" s="6">
        <f t="shared" si="11"/>
        <v>1</v>
      </c>
    </row>
    <row r="330" spans="1:7" x14ac:dyDescent="0.3">
      <c r="A330" s="6" t="s">
        <v>3199</v>
      </c>
      <c r="B330" s="6" t="str">
        <f>IF(GETPIVOTDATA("Sum of Net Profit",Pivot_table!$A$151,"Consumer ID",$A330,"Years (DATE)",$B$66)=0,"",GETPIVOTDATA("Sum of Net Profit",Pivot_table!$A$151,"Consumer ID",$A330,"Years (DATE)",$B$66))</f>
        <v/>
      </c>
      <c r="C330" s="6" t="str">
        <f>IF(GETPIVOTDATA("Count of Order ID",Pivot_table!$A$151,"Consumer ID",$A330,"Years (DATE)",$B$66)=0,"",GETPIVOTDATA("Count of Order ID",Pivot_table!$A$151,"Consumer ID",$A330,"Years (DATE)",$B$66))</f>
        <v/>
      </c>
      <c r="D330" s="6">
        <f>IF(GETPIVOTDATA("Sum of Net Profit",Pivot_table!$A$151,"Consumer ID",$A330,"Years (DATE)",$D$66)=0,"",GETPIVOTDATA("Sum of Net Profit",Pivot_table!$A$151,"Consumer ID",$A330,"Years (DATE)",$D$66))</f>
        <v>666.75</v>
      </c>
      <c r="E330" s="6">
        <f>IF(GETPIVOTDATA("Count of Order ID",Pivot_table!$A$151,"Consumer ID",$A330,"Years (DATE)",$D$66)=0,"",GETPIVOTDATA("Count of Order ID",Pivot_table!$A$151,"Consumer ID",$A330,"Years (DATE)",$D$66))</f>
        <v>1</v>
      </c>
      <c r="F330" s="6">
        <f t="shared" si="10"/>
        <v>666.75</v>
      </c>
      <c r="G330" s="6">
        <f t="shared" si="11"/>
        <v>1</v>
      </c>
    </row>
    <row r="331" spans="1:7" x14ac:dyDescent="0.3">
      <c r="A331" s="6" t="s">
        <v>2162</v>
      </c>
      <c r="B331" s="6" t="str">
        <f>IF(GETPIVOTDATA("Sum of Net Profit",Pivot_table!$A$151,"Consumer ID",$A331,"Years (DATE)",$B$66)=0,"",GETPIVOTDATA("Sum of Net Profit",Pivot_table!$A$151,"Consumer ID",$A331,"Years (DATE)",$B$66))</f>
        <v/>
      </c>
      <c r="C331" s="6" t="str">
        <f>IF(GETPIVOTDATA("Count of Order ID",Pivot_table!$A$151,"Consumer ID",$A331,"Years (DATE)",$B$66)=0,"",GETPIVOTDATA("Count of Order ID",Pivot_table!$A$151,"Consumer ID",$A331,"Years (DATE)",$B$66))</f>
        <v/>
      </c>
      <c r="D331" s="6">
        <f>IF(GETPIVOTDATA("Sum of Net Profit",Pivot_table!$A$151,"Consumer ID",$A331,"Years (DATE)",$D$66)=0,"",GETPIVOTDATA("Sum of Net Profit",Pivot_table!$A$151,"Consumer ID",$A331,"Years (DATE)",$D$66))</f>
        <v>666.75</v>
      </c>
      <c r="E331" s="6">
        <f>IF(GETPIVOTDATA("Count of Order ID",Pivot_table!$A$151,"Consumer ID",$A331,"Years (DATE)",$D$66)=0,"",GETPIVOTDATA("Count of Order ID",Pivot_table!$A$151,"Consumer ID",$A331,"Years (DATE)",$D$66))</f>
        <v>1</v>
      </c>
      <c r="F331" s="6">
        <f t="shared" si="10"/>
        <v>666.75</v>
      </c>
      <c r="G331" s="6">
        <f t="shared" si="11"/>
        <v>1</v>
      </c>
    </row>
    <row r="332" spans="1:7" x14ac:dyDescent="0.3">
      <c r="A332" s="6" t="s">
        <v>2681</v>
      </c>
      <c r="B332" s="6" t="str">
        <f>IF(GETPIVOTDATA("Sum of Net Profit",Pivot_table!$A$151,"Consumer ID",$A332,"Years (DATE)",$B$66)=0,"",GETPIVOTDATA("Sum of Net Profit",Pivot_table!$A$151,"Consumer ID",$A332,"Years (DATE)",$B$66))</f>
        <v/>
      </c>
      <c r="C332" s="6" t="str">
        <f>IF(GETPIVOTDATA("Count of Order ID",Pivot_table!$A$151,"Consumer ID",$A332,"Years (DATE)",$B$66)=0,"",GETPIVOTDATA("Count of Order ID",Pivot_table!$A$151,"Consumer ID",$A332,"Years (DATE)",$B$66))</f>
        <v/>
      </c>
      <c r="D332" s="6">
        <f>IF(GETPIVOTDATA("Sum of Net Profit",Pivot_table!$A$151,"Consumer ID",$A332,"Years (DATE)",$D$66)=0,"",GETPIVOTDATA("Sum of Net Profit",Pivot_table!$A$151,"Consumer ID",$A332,"Years (DATE)",$D$66))</f>
        <v>666.75</v>
      </c>
      <c r="E332" s="6">
        <f>IF(GETPIVOTDATA("Count of Order ID",Pivot_table!$A$151,"Consumer ID",$A332,"Years (DATE)",$D$66)=0,"",GETPIVOTDATA("Count of Order ID",Pivot_table!$A$151,"Consumer ID",$A332,"Years (DATE)",$D$66))</f>
        <v>1</v>
      </c>
      <c r="F332" s="6">
        <f t="shared" si="10"/>
        <v>666.75</v>
      </c>
      <c r="G332" s="6">
        <f t="shared" si="11"/>
        <v>1</v>
      </c>
    </row>
    <row r="333" spans="1:7" x14ac:dyDescent="0.3">
      <c r="A333" s="6" t="s">
        <v>1986</v>
      </c>
      <c r="B333" s="6">
        <f>IF(GETPIVOTDATA("Sum of Net Profit",Pivot_table!$A$151,"Consumer ID",$A333,"Years (DATE)",$B$66)=0,"",GETPIVOTDATA("Sum of Net Profit",Pivot_table!$A$151,"Consumer ID",$A333,"Years (DATE)",$B$66))</f>
        <v>666.75</v>
      </c>
      <c r="C333" s="6">
        <f>IF(GETPIVOTDATA("Count of Order ID",Pivot_table!$A$151,"Consumer ID",$A333,"Years (DATE)",$B$66)=0,"",GETPIVOTDATA("Count of Order ID",Pivot_table!$A$151,"Consumer ID",$A333,"Years (DATE)",$B$66))</f>
        <v>1</v>
      </c>
      <c r="D333" s="6" t="str">
        <f>IF(GETPIVOTDATA("Sum of Net Profit",Pivot_table!$A$151,"Consumer ID",$A333,"Years (DATE)",$D$66)=0,"",GETPIVOTDATA("Sum of Net Profit",Pivot_table!$A$151,"Consumer ID",$A333,"Years (DATE)",$D$66))</f>
        <v/>
      </c>
      <c r="E333" s="6" t="str">
        <f>IF(GETPIVOTDATA("Count of Order ID",Pivot_table!$A$151,"Consumer ID",$A333,"Years (DATE)",$D$66)=0,"",GETPIVOTDATA("Count of Order ID",Pivot_table!$A$151,"Consumer ID",$A333,"Years (DATE)",$D$66))</f>
        <v/>
      </c>
      <c r="F333" s="6">
        <f t="shared" si="10"/>
        <v>666.75</v>
      </c>
      <c r="G333" s="6">
        <f t="shared" si="11"/>
        <v>1</v>
      </c>
    </row>
    <row r="334" spans="1:7" x14ac:dyDescent="0.3">
      <c r="A334" s="6" t="s">
        <v>3625</v>
      </c>
      <c r="B334" s="6" t="str">
        <f>IF(GETPIVOTDATA("Sum of Net Profit",Pivot_table!$A$151,"Consumer ID",$A334,"Years (DATE)",$B$66)=0,"",GETPIVOTDATA("Sum of Net Profit",Pivot_table!$A$151,"Consumer ID",$A334,"Years (DATE)",$B$66))</f>
        <v/>
      </c>
      <c r="C334" s="6" t="str">
        <f>IF(GETPIVOTDATA("Count of Order ID",Pivot_table!$A$151,"Consumer ID",$A334,"Years (DATE)",$B$66)=0,"",GETPIVOTDATA("Count of Order ID",Pivot_table!$A$151,"Consumer ID",$A334,"Years (DATE)",$B$66))</f>
        <v/>
      </c>
      <c r="D334" s="6">
        <f>IF(GETPIVOTDATA("Sum of Net Profit",Pivot_table!$A$151,"Consumer ID",$A334,"Years (DATE)",$D$66)=0,"",GETPIVOTDATA("Sum of Net Profit",Pivot_table!$A$151,"Consumer ID",$A334,"Years (DATE)",$D$66))</f>
        <v>666.75</v>
      </c>
      <c r="E334" s="6">
        <f>IF(GETPIVOTDATA("Count of Order ID",Pivot_table!$A$151,"Consumer ID",$A334,"Years (DATE)",$D$66)=0,"",GETPIVOTDATA("Count of Order ID",Pivot_table!$A$151,"Consumer ID",$A334,"Years (DATE)",$D$66))</f>
        <v>1</v>
      </c>
      <c r="F334" s="6">
        <f t="shared" si="10"/>
        <v>666.75</v>
      </c>
      <c r="G334" s="6">
        <f t="shared" si="11"/>
        <v>1</v>
      </c>
    </row>
    <row r="335" spans="1:7" x14ac:dyDescent="0.3">
      <c r="A335" s="6" t="s">
        <v>3061</v>
      </c>
      <c r="B335" s="6" t="str">
        <f>IF(GETPIVOTDATA("Sum of Net Profit",Pivot_table!$A$151,"Consumer ID",$A335,"Years (DATE)",$B$66)=0,"",GETPIVOTDATA("Sum of Net Profit",Pivot_table!$A$151,"Consumer ID",$A335,"Years (DATE)",$B$66))</f>
        <v/>
      </c>
      <c r="C335" s="6" t="str">
        <f>IF(GETPIVOTDATA("Count of Order ID",Pivot_table!$A$151,"Consumer ID",$A335,"Years (DATE)",$B$66)=0,"",GETPIVOTDATA("Count of Order ID",Pivot_table!$A$151,"Consumer ID",$A335,"Years (DATE)",$B$66))</f>
        <v/>
      </c>
      <c r="D335" s="6">
        <f>IF(GETPIVOTDATA("Sum of Net Profit",Pivot_table!$A$151,"Consumer ID",$A335,"Years (DATE)",$D$66)=0,"",GETPIVOTDATA("Sum of Net Profit",Pivot_table!$A$151,"Consumer ID",$A335,"Years (DATE)",$D$66))</f>
        <v>666.75</v>
      </c>
      <c r="E335" s="6">
        <f>IF(GETPIVOTDATA("Count of Order ID",Pivot_table!$A$151,"Consumer ID",$A335,"Years (DATE)",$D$66)=0,"",GETPIVOTDATA("Count of Order ID",Pivot_table!$A$151,"Consumer ID",$A335,"Years (DATE)",$D$66))</f>
        <v>1</v>
      </c>
      <c r="F335" s="6">
        <f t="shared" si="10"/>
        <v>666.75</v>
      </c>
      <c r="G335" s="6">
        <f t="shared" si="11"/>
        <v>1</v>
      </c>
    </row>
    <row r="336" spans="1:7" x14ac:dyDescent="0.3">
      <c r="A336" s="6" t="s">
        <v>3043</v>
      </c>
      <c r="B336" s="6" t="str">
        <f>IF(GETPIVOTDATA("Sum of Net Profit",Pivot_table!$A$151,"Consumer ID",$A336,"Years (DATE)",$B$66)=0,"",GETPIVOTDATA("Sum of Net Profit",Pivot_table!$A$151,"Consumer ID",$A336,"Years (DATE)",$B$66))</f>
        <v/>
      </c>
      <c r="C336" s="6" t="str">
        <f>IF(GETPIVOTDATA("Count of Order ID",Pivot_table!$A$151,"Consumer ID",$A336,"Years (DATE)",$B$66)=0,"",GETPIVOTDATA("Count of Order ID",Pivot_table!$A$151,"Consumer ID",$A336,"Years (DATE)",$B$66))</f>
        <v/>
      </c>
      <c r="D336" s="6">
        <f>IF(GETPIVOTDATA("Sum of Net Profit",Pivot_table!$A$151,"Consumer ID",$A336,"Years (DATE)",$D$66)=0,"",GETPIVOTDATA("Sum of Net Profit",Pivot_table!$A$151,"Consumer ID",$A336,"Years (DATE)",$D$66))</f>
        <v>666.75</v>
      </c>
      <c r="E336" s="6">
        <f>IF(GETPIVOTDATA("Count of Order ID",Pivot_table!$A$151,"Consumer ID",$A336,"Years (DATE)",$D$66)=0,"",GETPIVOTDATA("Count of Order ID",Pivot_table!$A$151,"Consumer ID",$A336,"Years (DATE)",$D$66))</f>
        <v>1</v>
      </c>
      <c r="F336" s="6">
        <f t="shared" si="10"/>
        <v>666.75</v>
      </c>
      <c r="G336" s="6">
        <f t="shared" si="11"/>
        <v>1</v>
      </c>
    </row>
    <row r="337" spans="1:7" x14ac:dyDescent="0.3">
      <c r="A337" s="6" t="s">
        <v>4005</v>
      </c>
      <c r="B337" s="6" t="str">
        <f>IF(GETPIVOTDATA("Sum of Net Profit",Pivot_table!$A$151,"Consumer ID",$A337,"Years (DATE)",$B$66)=0,"",GETPIVOTDATA("Sum of Net Profit",Pivot_table!$A$151,"Consumer ID",$A337,"Years (DATE)",$B$66))</f>
        <v/>
      </c>
      <c r="C337" s="6" t="str">
        <f>IF(GETPIVOTDATA("Count of Order ID",Pivot_table!$A$151,"Consumer ID",$A337,"Years (DATE)",$B$66)=0,"",GETPIVOTDATA("Count of Order ID",Pivot_table!$A$151,"Consumer ID",$A337,"Years (DATE)",$B$66))</f>
        <v/>
      </c>
      <c r="D337" s="6">
        <f>IF(GETPIVOTDATA("Sum of Net Profit",Pivot_table!$A$151,"Consumer ID",$A337,"Years (DATE)",$D$66)=0,"",GETPIVOTDATA("Sum of Net Profit",Pivot_table!$A$151,"Consumer ID",$A337,"Years (DATE)",$D$66))</f>
        <v>666.75</v>
      </c>
      <c r="E337" s="6">
        <f>IF(GETPIVOTDATA("Count of Order ID",Pivot_table!$A$151,"Consumer ID",$A337,"Years (DATE)",$D$66)=0,"",GETPIVOTDATA("Count of Order ID",Pivot_table!$A$151,"Consumer ID",$A337,"Years (DATE)",$D$66))</f>
        <v>1</v>
      </c>
      <c r="F337" s="6">
        <f t="shared" si="10"/>
        <v>666.75</v>
      </c>
      <c r="G337" s="6">
        <f t="shared" si="11"/>
        <v>1</v>
      </c>
    </row>
    <row r="338" spans="1:7" x14ac:dyDescent="0.3">
      <c r="A338" s="6" t="s">
        <v>1352</v>
      </c>
      <c r="B338" s="6">
        <f>IF(GETPIVOTDATA("Sum of Net Profit",Pivot_table!$A$151,"Consumer ID",$A338,"Years (DATE)",$B$66)=0,"",GETPIVOTDATA("Sum of Net Profit",Pivot_table!$A$151,"Consumer ID",$A338,"Years (DATE)",$B$66))</f>
        <v>666.75</v>
      </c>
      <c r="C338" s="6">
        <f>IF(GETPIVOTDATA("Count of Order ID",Pivot_table!$A$151,"Consumer ID",$A338,"Years (DATE)",$B$66)=0,"",GETPIVOTDATA("Count of Order ID",Pivot_table!$A$151,"Consumer ID",$A338,"Years (DATE)",$B$66))</f>
        <v>1</v>
      </c>
      <c r="D338" s="6" t="str">
        <f>IF(GETPIVOTDATA("Sum of Net Profit",Pivot_table!$A$151,"Consumer ID",$A338,"Years (DATE)",$D$66)=0,"",GETPIVOTDATA("Sum of Net Profit",Pivot_table!$A$151,"Consumer ID",$A338,"Years (DATE)",$D$66))</f>
        <v/>
      </c>
      <c r="E338" s="6" t="str">
        <f>IF(GETPIVOTDATA("Count of Order ID",Pivot_table!$A$151,"Consumer ID",$A338,"Years (DATE)",$D$66)=0,"",GETPIVOTDATA("Count of Order ID",Pivot_table!$A$151,"Consumer ID",$A338,"Years (DATE)",$D$66))</f>
        <v/>
      </c>
      <c r="F338" s="6">
        <f t="shared" si="10"/>
        <v>666.75</v>
      </c>
      <c r="G338" s="6">
        <f t="shared" si="11"/>
        <v>1</v>
      </c>
    </row>
    <row r="339" spans="1:7" x14ac:dyDescent="0.3">
      <c r="A339" s="6" t="s">
        <v>1198</v>
      </c>
      <c r="B339" s="6">
        <f>IF(GETPIVOTDATA("Sum of Net Profit",Pivot_table!$A$151,"Consumer ID",$A339,"Years (DATE)",$B$66)=0,"",GETPIVOTDATA("Sum of Net Profit",Pivot_table!$A$151,"Consumer ID",$A339,"Years (DATE)",$B$66))</f>
        <v>666.75</v>
      </c>
      <c r="C339" s="6">
        <f>IF(GETPIVOTDATA("Count of Order ID",Pivot_table!$A$151,"Consumer ID",$A339,"Years (DATE)",$B$66)=0,"",GETPIVOTDATA("Count of Order ID",Pivot_table!$A$151,"Consumer ID",$A339,"Years (DATE)",$B$66))</f>
        <v>1</v>
      </c>
      <c r="D339" s="6" t="str">
        <f>IF(GETPIVOTDATA("Sum of Net Profit",Pivot_table!$A$151,"Consumer ID",$A339,"Years (DATE)",$D$66)=0,"",GETPIVOTDATA("Sum of Net Profit",Pivot_table!$A$151,"Consumer ID",$A339,"Years (DATE)",$D$66))</f>
        <v/>
      </c>
      <c r="E339" s="6" t="str">
        <f>IF(GETPIVOTDATA("Count of Order ID",Pivot_table!$A$151,"Consumer ID",$A339,"Years (DATE)",$D$66)=0,"",GETPIVOTDATA("Count of Order ID",Pivot_table!$A$151,"Consumer ID",$A339,"Years (DATE)",$D$66))</f>
        <v/>
      </c>
      <c r="F339" s="6">
        <f t="shared" si="10"/>
        <v>666.75</v>
      </c>
      <c r="G339" s="6">
        <f t="shared" si="11"/>
        <v>1</v>
      </c>
    </row>
    <row r="340" spans="1:7" x14ac:dyDescent="0.3">
      <c r="A340" s="6" t="s">
        <v>1200</v>
      </c>
      <c r="B340" s="6">
        <f>IF(GETPIVOTDATA("Sum of Net Profit",Pivot_table!$A$151,"Consumer ID",$A340,"Years (DATE)",$B$66)=0,"",GETPIVOTDATA("Sum of Net Profit",Pivot_table!$A$151,"Consumer ID",$A340,"Years (DATE)",$B$66))</f>
        <v>666.75</v>
      </c>
      <c r="C340" s="6">
        <f>IF(GETPIVOTDATA("Count of Order ID",Pivot_table!$A$151,"Consumer ID",$A340,"Years (DATE)",$B$66)=0,"",GETPIVOTDATA("Count of Order ID",Pivot_table!$A$151,"Consumer ID",$A340,"Years (DATE)",$B$66))</f>
        <v>1</v>
      </c>
      <c r="D340" s="6" t="str">
        <f>IF(GETPIVOTDATA("Sum of Net Profit",Pivot_table!$A$151,"Consumer ID",$A340,"Years (DATE)",$D$66)=0,"",GETPIVOTDATA("Sum of Net Profit",Pivot_table!$A$151,"Consumer ID",$A340,"Years (DATE)",$D$66))</f>
        <v/>
      </c>
      <c r="E340" s="6" t="str">
        <f>IF(GETPIVOTDATA("Count of Order ID",Pivot_table!$A$151,"Consumer ID",$A340,"Years (DATE)",$D$66)=0,"",GETPIVOTDATA("Count of Order ID",Pivot_table!$A$151,"Consumer ID",$A340,"Years (DATE)",$D$66))</f>
        <v/>
      </c>
      <c r="F340" s="6">
        <f t="shared" si="10"/>
        <v>666.75</v>
      </c>
      <c r="G340" s="6">
        <f t="shared" si="11"/>
        <v>1</v>
      </c>
    </row>
    <row r="341" spans="1:7" x14ac:dyDescent="0.3">
      <c r="A341" s="6" t="s">
        <v>1334</v>
      </c>
      <c r="B341" s="6">
        <f>IF(GETPIVOTDATA("Sum of Net Profit",Pivot_table!$A$151,"Consumer ID",$A341,"Years (DATE)",$B$66)=0,"",GETPIVOTDATA("Sum of Net Profit",Pivot_table!$A$151,"Consumer ID",$A341,"Years (DATE)",$B$66))</f>
        <v>666.75</v>
      </c>
      <c r="C341" s="6">
        <f>IF(GETPIVOTDATA("Count of Order ID",Pivot_table!$A$151,"Consumer ID",$A341,"Years (DATE)",$B$66)=0,"",GETPIVOTDATA("Count of Order ID",Pivot_table!$A$151,"Consumer ID",$A341,"Years (DATE)",$B$66))</f>
        <v>1</v>
      </c>
      <c r="D341" s="6" t="str">
        <f>IF(GETPIVOTDATA("Sum of Net Profit",Pivot_table!$A$151,"Consumer ID",$A341,"Years (DATE)",$D$66)=0,"",GETPIVOTDATA("Sum of Net Profit",Pivot_table!$A$151,"Consumer ID",$A341,"Years (DATE)",$D$66))</f>
        <v/>
      </c>
      <c r="E341" s="6" t="str">
        <f>IF(GETPIVOTDATA("Count of Order ID",Pivot_table!$A$151,"Consumer ID",$A341,"Years (DATE)",$D$66)=0,"",GETPIVOTDATA("Count of Order ID",Pivot_table!$A$151,"Consumer ID",$A341,"Years (DATE)",$D$66))</f>
        <v/>
      </c>
      <c r="F341" s="6">
        <f t="shared" si="10"/>
        <v>666.75</v>
      </c>
      <c r="G341" s="6">
        <f t="shared" si="11"/>
        <v>1</v>
      </c>
    </row>
    <row r="342" spans="1:7" x14ac:dyDescent="0.3">
      <c r="A342" s="6" t="s">
        <v>1350</v>
      </c>
      <c r="B342" s="6">
        <f>IF(GETPIVOTDATA("Sum of Net Profit",Pivot_table!$A$151,"Consumer ID",$A342,"Years (DATE)",$B$66)=0,"",GETPIVOTDATA("Sum of Net Profit",Pivot_table!$A$151,"Consumer ID",$A342,"Years (DATE)",$B$66))</f>
        <v>666.75</v>
      </c>
      <c r="C342" s="6">
        <f>IF(GETPIVOTDATA("Count of Order ID",Pivot_table!$A$151,"Consumer ID",$A342,"Years (DATE)",$B$66)=0,"",GETPIVOTDATA("Count of Order ID",Pivot_table!$A$151,"Consumer ID",$A342,"Years (DATE)",$B$66))</f>
        <v>1</v>
      </c>
      <c r="D342" s="6" t="str">
        <f>IF(GETPIVOTDATA("Sum of Net Profit",Pivot_table!$A$151,"Consumer ID",$A342,"Years (DATE)",$D$66)=0,"",GETPIVOTDATA("Sum of Net Profit",Pivot_table!$A$151,"Consumer ID",$A342,"Years (DATE)",$D$66))</f>
        <v/>
      </c>
      <c r="E342" s="6" t="str">
        <f>IF(GETPIVOTDATA("Count of Order ID",Pivot_table!$A$151,"Consumer ID",$A342,"Years (DATE)",$D$66)=0,"",GETPIVOTDATA("Count of Order ID",Pivot_table!$A$151,"Consumer ID",$A342,"Years (DATE)",$D$66))</f>
        <v/>
      </c>
      <c r="F342" s="6">
        <f t="shared" si="10"/>
        <v>666.75</v>
      </c>
      <c r="G342" s="6">
        <f t="shared" si="11"/>
        <v>1</v>
      </c>
    </row>
    <row r="343" spans="1:7" x14ac:dyDescent="0.3">
      <c r="A343" s="6" t="s">
        <v>5475</v>
      </c>
      <c r="B343" s="6" t="str">
        <f>IF(GETPIVOTDATA("Sum of Net Profit",Pivot_table!$A$151,"Consumer ID",$A343,"Years (DATE)",$B$66)=0,"",GETPIVOTDATA("Sum of Net Profit",Pivot_table!$A$151,"Consumer ID",$A343,"Years (DATE)",$B$66))</f>
        <v/>
      </c>
      <c r="C343" s="6" t="str">
        <f>IF(GETPIVOTDATA("Count of Order ID",Pivot_table!$A$151,"Consumer ID",$A343,"Years (DATE)",$B$66)=0,"",GETPIVOTDATA("Count of Order ID",Pivot_table!$A$151,"Consumer ID",$A343,"Years (DATE)",$B$66))</f>
        <v/>
      </c>
      <c r="D343" s="6">
        <f>IF(GETPIVOTDATA("Sum of Net Profit",Pivot_table!$A$151,"Consumer ID",$A343,"Years (DATE)",$D$66)=0,"",GETPIVOTDATA("Sum of Net Profit",Pivot_table!$A$151,"Consumer ID",$A343,"Years (DATE)",$D$66))</f>
        <v>666.75</v>
      </c>
      <c r="E343" s="6">
        <f>IF(GETPIVOTDATA("Count of Order ID",Pivot_table!$A$151,"Consumer ID",$A343,"Years (DATE)",$D$66)=0,"",GETPIVOTDATA("Count of Order ID",Pivot_table!$A$151,"Consumer ID",$A343,"Years (DATE)",$D$66))</f>
        <v>1</v>
      </c>
      <c r="F343" s="6">
        <f t="shared" si="10"/>
        <v>666.75</v>
      </c>
      <c r="G343" s="6">
        <f t="shared" si="11"/>
        <v>1</v>
      </c>
    </row>
    <row r="344" spans="1:7" x14ac:dyDescent="0.3">
      <c r="A344" s="6" t="s">
        <v>248</v>
      </c>
      <c r="B344" s="6" t="str">
        <f>IF(GETPIVOTDATA("Sum of Net Profit",Pivot_table!$A$151,"Consumer ID",$A344,"Years (DATE)",$B$66)=0,"",GETPIVOTDATA("Sum of Net Profit",Pivot_table!$A$151,"Consumer ID",$A344,"Years (DATE)",$B$66))</f>
        <v/>
      </c>
      <c r="C344" s="6" t="str">
        <f>IF(GETPIVOTDATA("Count of Order ID",Pivot_table!$A$151,"Consumer ID",$A344,"Years (DATE)",$B$66)=0,"",GETPIVOTDATA("Count of Order ID",Pivot_table!$A$151,"Consumer ID",$A344,"Years (DATE)",$B$66))</f>
        <v/>
      </c>
      <c r="D344" s="6">
        <f>IF(GETPIVOTDATA("Sum of Net Profit",Pivot_table!$A$151,"Consumer ID",$A344,"Years (DATE)",$D$66)=0,"",GETPIVOTDATA("Sum of Net Profit",Pivot_table!$A$151,"Consumer ID",$A344,"Years (DATE)",$D$66))</f>
        <v>664.45</v>
      </c>
      <c r="E344" s="6">
        <f>IF(GETPIVOTDATA("Count of Order ID",Pivot_table!$A$151,"Consumer ID",$A344,"Years (DATE)",$D$66)=0,"",GETPIVOTDATA("Count of Order ID",Pivot_table!$A$151,"Consumer ID",$A344,"Years (DATE)",$D$66))</f>
        <v>3</v>
      </c>
      <c r="F344" s="6">
        <f t="shared" si="10"/>
        <v>664.45</v>
      </c>
      <c r="G344" s="6">
        <f t="shared" si="11"/>
        <v>3</v>
      </c>
    </row>
    <row r="345" spans="1:7" x14ac:dyDescent="0.3">
      <c r="A345" s="6" t="s">
        <v>6729</v>
      </c>
      <c r="B345" s="6">
        <f>IF(GETPIVOTDATA("Sum of Net Profit",Pivot_table!$A$151,"Consumer ID",$A345,"Years (DATE)",$B$66)=0,"",GETPIVOTDATA("Sum of Net Profit",Pivot_table!$A$151,"Consumer ID",$A345,"Years (DATE)",$B$66))</f>
        <v>130.19999999999999</v>
      </c>
      <c r="C345" s="6">
        <f>IF(GETPIVOTDATA("Count of Order ID",Pivot_table!$A$151,"Consumer ID",$A345,"Years (DATE)",$B$66)=0,"",GETPIVOTDATA("Count of Order ID",Pivot_table!$A$151,"Consumer ID",$A345,"Years (DATE)",$B$66))</f>
        <v>1</v>
      </c>
      <c r="D345" s="6">
        <f>IF(GETPIVOTDATA("Sum of Net Profit",Pivot_table!$A$151,"Consumer ID",$A345,"Years (DATE)",$D$66)=0,"",GETPIVOTDATA("Sum of Net Profit",Pivot_table!$A$151,"Consumer ID",$A345,"Years (DATE)",$D$66))</f>
        <v>520.70000000000005</v>
      </c>
      <c r="E345" s="6">
        <f>IF(GETPIVOTDATA("Count of Order ID",Pivot_table!$A$151,"Consumer ID",$A345,"Years (DATE)",$D$66)=0,"",GETPIVOTDATA("Count of Order ID",Pivot_table!$A$151,"Consumer ID",$A345,"Years (DATE)",$D$66))</f>
        <v>3</v>
      </c>
      <c r="F345" s="6">
        <f t="shared" si="10"/>
        <v>650.90000000000009</v>
      </c>
      <c r="G345" s="6">
        <f t="shared" si="11"/>
        <v>4</v>
      </c>
    </row>
    <row r="346" spans="1:7" x14ac:dyDescent="0.3">
      <c r="A346" s="6" t="s">
        <v>2011</v>
      </c>
      <c r="B346" s="6">
        <f>IF(GETPIVOTDATA("Sum of Net Profit",Pivot_table!$A$151,"Consumer ID",$A346,"Years (DATE)",$B$66)=0,"",GETPIVOTDATA("Sum of Net Profit",Pivot_table!$A$151,"Consumer ID",$A346,"Years (DATE)",$B$66))</f>
        <v>644.64</v>
      </c>
      <c r="C346" s="6">
        <f>IF(GETPIVOTDATA("Count of Order ID",Pivot_table!$A$151,"Consumer ID",$A346,"Years (DATE)",$B$66)=0,"",GETPIVOTDATA("Count of Order ID",Pivot_table!$A$151,"Consumer ID",$A346,"Years (DATE)",$B$66))</f>
        <v>1</v>
      </c>
      <c r="D346" s="6" t="str">
        <f>IF(GETPIVOTDATA("Sum of Net Profit",Pivot_table!$A$151,"Consumer ID",$A346,"Years (DATE)",$D$66)=0,"",GETPIVOTDATA("Sum of Net Profit",Pivot_table!$A$151,"Consumer ID",$A346,"Years (DATE)",$D$66))</f>
        <v/>
      </c>
      <c r="E346" s="6" t="str">
        <f>IF(GETPIVOTDATA("Count of Order ID",Pivot_table!$A$151,"Consumer ID",$A346,"Years (DATE)",$D$66)=0,"",GETPIVOTDATA("Count of Order ID",Pivot_table!$A$151,"Consumer ID",$A346,"Years (DATE)",$D$66))</f>
        <v/>
      </c>
      <c r="F346" s="6">
        <f t="shared" si="10"/>
        <v>644.64</v>
      </c>
      <c r="G346" s="6">
        <f t="shared" si="11"/>
        <v>1</v>
      </c>
    </row>
    <row r="347" spans="1:7" x14ac:dyDescent="0.3">
      <c r="A347" s="6" t="s">
        <v>3187</v>
      </c>
      <c r="B347" s="6" t="str">
        <f>IF(GETPIVOTDATA("Sum of Net Profit",Pivot_table!$A$151,"Consumer ID",$A347,"Years (DATE)",$B$66)=0,"",GETPIVOTDATA("Sum of Net Profit",Pivot_table!$A$151,"Consumer ID",$A347,"Years (DATE)",$B$66))</f>
        <v/>
      </c>
      <c r="C347" s="6" t="str">
        <f>IF(GETPIVOTDATA("Count of Order ID",Pivot_table!$A$151,"Consumer ID",$A347,"Years (DATE)",$B$66)=0,"",GETPIVOTDATA("Count of Order ID",Pivot_table!$A$151,"Consumer ID",$A347,"Years (DATE)",$B$66))</f>
        <v/>
      </c>
      <c r="D347" s="6">
        <f>IF(GETPIVOTDATA("Sum of Net Profit",Pivot_table!$A$151,"Consumer ID",$A347,"Years (DATE)",$D$66)=0,"",GETPIVOTDATA("Sum of Net Profit",Pivot_table!$A$151,"Consumer ID",$A347,"Years (DATE)",$D$66))</f>
        <v>644.64</v>
      </c>
      <c r="E347" s="6">
        <f>IF(GETPIVOTDATA("Count of Order ID",Pivot_table!$A$151,"Consumer ID",$A347,"Years (DATE)",$D$66)=0,"",GETPIVOTDATA("Count of Order ID",Pivot_table!$A$151,"Consumer ID",$A347,"Years (DATE)",$D$66))</f>
        <v>1</v>
      </c>
      <c r="F347" s="6">
        <f t="shared" si="10"/>
        <v>644.64</v>
      </c>
      <c r="G347" s="6">
        <f t="shared" si="11"/>
        <v>1</v>
      </c>
    </row>
    <row r="348" spans="1:7" x14ac:dyDescent="0.3">
      <c r="A348" s="6" t="s">
        <v>1996</v>
      </c>
      <c r="B348" s="6">
        <f>IF(GETPIVOTDATA("Sum of Net Profit",Pivot_table!$A$151,"Consumer ID",$A348,"Years (DATE)",$B$66)=0,"",GETPIVOTDATA("Sum of Net Profit",Pivot_table!$A$151,"Consumer ID",$A348,"Years (DATE)",$B$66))</f>
        <v>644.64</v>
      </c>
      <c r="C348" s="6">
        <f>IF(GETPIVOTDATA("Count of Order ID",Pivot_table!$A$151,"Consumer ID",$A348,"Years (DATE)",$B$66)=0,"",GETPIVOTDATA("Count of Order ID",Pivot_table!$A$151,"Consumer ID",$A348,"Years (DATE)",$B$66))</f>
        <v>1</v>
      </c>
      <c r="D348" s="6" t="str">
        <f>IF(GETPIVOTDATA("Sum of Net Profit",Pivot_table!$A$151,"Consumer ID",$A348,"Years (DATE)",$D$66)=0,"",GETPIVOTDATA("Sum of Net Profit",Pivot_table!$A$151,"Consumer ID",$A348,"Years (DATE)",$D$66))</f>
        <v/>
      </c>
      <c r="E348" s="6" t="str">
        <f>IF(GETPIVOTDATA("Count of Order ID",Pivot_table!$A$151,"Consumer ID",$A348,"Years (DATE)",$D$66)=0,"",GETPIVOTDATA("Count of Order ID",Pivot_table!$A$151,"Consumer ID",$A348,"Years (DATE)",$D$66))</f>
        <v/>
      </c>
      <c r="F348" s="6">
        <f t="shared" si="10"/>
        <v>644.64</v>
      </c>
      <c r="G348" s="6">
        <f t="shared" si="11"/>
        <v>1</v>
      </c>
    </row>
    <row r="349" spans="1:7" x14ac:dyDescent="0.3">
      <c r="A349" s="6" t="s">
        <v>2334</v>
      </c>
      <c r="B349" s="6" t="str">
        <f>IF(GETPIVOTDATA("Sum of Net Profit",Pivot_table!$A$151,"Consumer ID",$A349,"Years (DATE)",$B$66)=0,"",GETPIVOTDATA("Sum of Net Profit",Pivot_table!$A$151,"Consumer ID",$A349,"Years (DATE)",$B$66))</f>
        <v/>
      </c>
      <c r="C349" s="6" t="str">
        <f>IF(GETPIVOTDATA("Count of Order ID",Pivot_table!$A$151,"Consumer ID",$A349,"Years (DATE)",$B$66)=0,"",GETPIVOTDATA("Count of Order ID",Pivot_table!$A$151,"Consumer ID",$A349,"Years (DATE)",$B$66))</f>
        <v/>
      </c>
      <c r="D349" s="6">
        <f>IF(GETPIVOTDATA("Sum of Net Profit",Pivot_table!$A$151,"Consumer ID",$A349,"Years (DATE)",$D$66)=0,"",GETPIVOTDATA("Sum of Net Profit",Pivot_table!$A$151,"Consumer ID",$A349,"Years (DATE)",$D$66))</f>
        <v>644.64</v>
      </c>
      <c r="E349" s="6">
        <f>IF(GETPIVOTDATA("Count of Order ID",Pivot_table!$A$151,"Consumer ID",$A349,"Years (DATE)",$D$66)=0,"",GETPIVOTDATA("Count of Order ID",Pivot_table!$A$151,"Consumer ID",$A349,"Years (DATE)",$D$66))</f>
        <v>1</v>
      </c>
      <c r="F349" s="6">
        <f t="shared" si="10"/>
        <v>644.64</v>
      </c>
      <c r="G349" s="6">
        <f t="shared" si="11"/>
        <v>1</v>
      </c>
    </row>
    <row r="350" spans="1:7" x14ac:dyDescent="0.3">
      <c r="A350" s="6" t="s">
        <v>2017</v>
      </c>
      <c r="B350" s="6">
        <f>IF(GETPIVOTDATA("Sum of Net Profit",Pivot_table!$A$151,"Consumer ID",$A350,"Years (DATE)",$B$66)=0,"",GETPIVOTDATA("Sum of Net Profit",Pivot_table!$A$151,"Consumer ID",$A350,"Years (DATE)",$B$66))</f>
        <v>644.64</v>
      </c>
      <c r="C350" s="6">
        <f>IF(GETPIVOTDATA("Count of Order ID",Pivot_table!$A$151,"Consumer ID",$A350,"Years (DATE)",$B$66)=0,"",GETPIVOTDATA("Count of Order ID",Pivot_table!$A$151,"Consumer ID",$A350,"Years (DATE)",$B$66))</f>
        <v>1</v>
      </c>
      <c r="D350" s="6" t="str">
        <f>IF(GETPIVOTDATA("Sum of Net Profit",Pivot_table!$A$151,"Consumer ID",$A350,"Years (DATE)",$D$66)=0,"",GETPIVOTDATA("Sum of Net Profit",Pivot_table!$A$151,"Consumer ID",$A350,"Years (DATE)",$D$66))</f>
        <v/>
      </c>
      <c r="E350" s="6" t="str">
        <f>IF(GETPIVOTDATA("Count of Order ID",Pivot_table!$A$151,"Consumer ID",$A350,"Years (DATE)",$D$66)=0,"",GETPIVOTDATA("Count of Order ID",Pivot_table!$A$151,"Consumer ID",$A350,"Years (DATE)",$D$66))</f>
        <v/>
      </c>
      <c r="F350" s="6">
        <f t="shared" si="10"/>
        <v>644.64</v>
      </c>
      <c r="G350" s="6">
        <f t="shared" si="11"/>
        <v>1</v>
      </c>
    </row>
    <row r="351" spans="1:7" x14ac:dyDescent="0.3">
      <c r="A351" s="6" t="s">
        <v>2047</v>
      </c>
      <c r="B351" s="6">
        <f>IF(GETPIVOTDATA("Sum of Net Profit",Pivot_table!$A$151,"Consumer ID",$A351,"Years (DATE)",$B$66)=0,"",GETPIVOTDATA("Sum of Net Profit",Pivot_table!$A$151,"Consumer ID",$A351,"Years (DATE)",$B$66))</f>
        <v>644.64</v>
      </c>
      <c r="C351" s="6">
        <f>IF(GETPIVOTDATA("Count of Order ID",Pivot_table!$A$151,"Consumer ID",$A351,"Years (DATE)",$B$66)=0,"",GETPIVOTDATA("Count of Order ID",Pivot_table!$A$151,"Consumer ID",$A351,"Years (DATE)",$B$66))</f>
        <v>1</v>
      </c>
      <c r="D351" s="6" t="str">
        <f>IF(GETPIVOTDATA("Sum of Net Profit",Pivot_table!$A$151,"Consumer ID",$A351,"Years (DATE)",$D$66)=0,"",GETPIVOTDATA("Sum of Net Profit",Pivot_table!$A$151,"Consumer ID",$A351,"Years (DATE)",$D$66))</f>
        <v/>
      </c>
      <c r="E351" s="6" t="str">
        <f>IF(GETPIVOTDATA("Count of Order ID",Pivot_table!$A$151,"Consumer ID",$A351,"Years (DATE)",$D$66)=0,"",GETPIVOTDATA("Count of Order ID",Pivot_table!$A$151,"Consumer ID",$A351,"Years (DATE)",$D$66))</f>
        <v/>
      </c>
      <c r="F351" s="6">
        <f t="shared" si="10"/>
        <v>644.64</v>
      </c>
      <c r="G351" s="6">
        <f t="shared" si="11"/>
        <v>1</v>
      </c>
    </row>
    <row r="352" spans="1:7" x14ac:dyDescent="0.3">
      <c r="A352" s="6" t="s">
        <v>2036</v>
      </c>
      <c r="B352" s="6">
        <f>IF(GETPIVOTDATA("Sum of Net Profit",Pivot_table!$A$151,"Consumer ID",$A352,"Years (DATE)",$B$66)=0,"",GETPIVOTDATA("Sum of Net Profit",Pivot_table!$A$151,"Consumer ID",$A352,"Years (DATE)",$B$66))</f>
        <v>644.64</v>
      </c>
      <c r="C352" s="6">
        <f>IF(GETPIVOTDATA("Count of Order ID",Pivot_table!$A$151,"Consumer ID",$A352,"Years (DATE)",$B$66)=0,"",GETPIVOTDATA("Count of Order ID",Pivot_table!$A$151,"Consumer ID",$A352,"Years (DATE)",$B$66))</f>
        <v>1</v>
      </c>
      <c r="D352" s="6" t="str">
        <f>IF(GETPIVOTDATA("Sum of Net Profit",Pivot_table!$A$151,"Consumer ID",$A352,"Years (DATE)",$D$66)=0,"",GETPIVOTDATA("Sum of Net Profit",Pivot_table!$A$151,"Consumer ID",$A352,"Years (DATE)",$D$66))</f>
        <v/>
      </c>
      <c r="E352" s="6" t="str">
        <f>IF(GETPIVOTDATA("Count of Order ID",Pivot_table!$A$151,"Consumer ID",$A352,"Years (DATE)",$D$66)=0,"",GETPIVOTDATA("Count of Order ID",Pivot_table!$A$151,"Consumer ID",$A352,"Years (DATE)",$D$66))</f>
        <v/>
      </c>
      <c r="F352" s="6">
        <f t="shared" si="10"/>
        <v>644.64</v>
      </c>
      <c r="G352" s="6">
        <f t="shared" si="11"/>
        <v>1</v>
      </c>
    </row>
    <row r="353" spans="1:7" x14ac:dyDescent="0.3">
      <c r="A353" s="6" t="s">
        <v>3223</v>
      </c>
      <c r="B353" s="6" t="str">
        <f>IF(GETPIVOTDATA("Sum of Net Profit",Pivot_table!$A$151,"Consumer ID",$A353,"Years (DATE)",$B$66)=0,"",GETPIVOTDATA("Sum of Net Profit",Pivot_table!$A$151,"Consumer ID",$A353,"Years (DATE)",$B$66))</f>
        <v/>
      </c>
      <c r="C353" s="6" t="str">
        <f>IF(GETPIVOTDATA("Count of Order ID",Pivot_table!$A$151,"Consumer ID",$A353,"Years (DATE)",$B$66)=0,"",GETPIVOTDATA("Count of Order ID",Pivot_table!$A$151,"Consumer ID",$A353,"Years (DATE)",$B$66))</f>
        <v/>
      </c>
      <c r="D353" s="6">
        <f>IF(GETPIVOTDATA("Sum of Net Profit",Pivot_table!$A$151,"Consumer ID",$A353,"Years (DATE)",$D$66)=0,"",GETPIVOTDATA("Sum of Net Profit",Pivot_table!$A$151,"Consumer ID",$A353,"Years (DATE)",$D$66))</f>
        <v>644.64</v>
      </c>
      <c r="E353" s="6">
        <f>IF(GETPIVOTDATA("Count of Order ID",Pivot_table!$A$151,"Consumer ID",$A353,"Years (DATE)",$D$66)=0,"",GETPIVOTDATA("Count of Order ID",Pivot_table!$A$151,"Consumer ID",$A353,"Years (DATE)",$D$66))</f>
        <v>1</v>
      </c>
      <c r="F353" s="6">
        <f t="shared" si="10"/>
        <v>644.64</v>
      </c>
      <c r="G353" s="6">
        <f t="shared" si="11"/>
        <v>1</v>
      </c>
    </row>
    <row r="354" spans="1:7" x14ac:dyDescent="0.3">
      <c r="A354" s="6" t="s">
        <v>1372</v>
      </c>
      <c r="B354" s="6">
        <f>IF(GETPIVOTDATA("Sum of Net Profit",Pivot_table!$A$151,"Consumer ID",$A354,"Years (DATE)",$B$66)=0,"",GETPIVOTDATA("Sum of Net Profit",Pivot_table!$A$151,"Consumer ID",$A354,"Years (DATE)",$B$66))</f>
        <v>644.64</v>
      </c>
      <c r="C354" s="6">
        <f>IF(GETPIVOTDATA("Count of Order ID",Pivot_table!$A$151,"Consumer ID",$A354,"Years (DATE)",$B$66)=0,"",GETPIVOTDATA("Count of Order ID",Pivot_table!$A$151,"Consumer ID",$A354,"Years (DATE)",$B$66))</f>
        <v>1</v>
      </c>
      <c r="D354" s="6" t="str">
        <f>IF(GETPIVOTDATA("Sum of Net Profit",Pivot_table!$A$151,"Consumer ID",$A354,"Years (DATE)",$D$66)=0,"",GETPIVOTDATA("Sum of Net Profit",Pivot_table!$A$151,"Consumer ID",$A354,"Years (DATE)",$D$66))</f>
        <v/>
      </c>
      <c r="E354" s="6" t="str">
        <f>IF(GETPIVOTDATA("Count of Order ID",Pivot_table!$A$151,"Consumer ID",$A354,"Years (DATE)",$D$66)=0,"",GETPIVOTDATA("Count of Order ID",Pivot_table!$A$151,"Consumer ID",$A354,"Years (DATE)",$D$66))</f>
        <v/>
      </c>
      <c r="F354" s="6">
        <f t="shared" si="10"/>
        <v>644.64</v>
      </c>
      <c r="G354" s="6">
        <f t="shared" si="11"/>
        <v>1</v>
      </c>
    </row>
    <row r="355" spans="1:7" x14ac:dyDescent="0.3">
      <c r="A355" s="6" t="s">
        <v>1990</v>
      </c>
      <c r="B355" s="6">
        <f>IF(GETPIVOTDATA("Sum of Net Profit",Pivot_table!$A$151,"Consumer ID",$A355,"Years (DATE)",$B$66)=0,"",GETPIVOTDATA("Sum of Net Profit",Pivot_table!$A$151,"Consumer ID",$A355,"Years (DATE)",$B$66))</f>
        <v>644.64</v>
      </c>
      <c r="C355" s="6">
        <f>IF(GETPIVOTDATA("Count of Order ID",Pivot_table!$A$151,"Consumer ID",$A355,"Years (DATE)",$B$66)=0,"",GETPIVOTDATA("Count of Order ID",Pivot_table!$A$151,"Consumer ID",$A355,"Years (DATE)",$B$66))</f>
        <v>1</v>
      </c>
      <c r="D355" s="6" t="str">
        <f>IF(GETPIVOTDATA("Sum of Net Profit",Pivot_table!$A$151,"Consumer ID",$A355,"Years (DATE)",$D$66)=0,"",GETPIVOTDATA("Sum of Net Profit",Pivot_table!$A$151,"Consumer ID",$A355,"Years (DATE)",$D$66))</f>
        <v/>
      </c>
      <c r="E355" s="6" t="str">
        <f>IF(GETPIVOTDATA("Count of Order ID",Pivot_table!$A$151,"Consumer ID",$A355,"Years (DATE)",$D$66)=0,"",GETPIVOTDATA("Count of Order ID",Pivot_table!$A$151,"Consumer ID",$A355,"Years (DATE)",$D$66))</f>
        <v/>
      </c>
      <c r="F355" s="6">
        <f t="shared" si="10"/>
        <v>644.64</v>
      </c>
      <c r="G355" s="6">
        <f t="shared" si="11"/>
        <v>1</v>
      </c>
    </row>
    <row r="356" spans="1:7" x14ac:dyDescent="0.3">
      <c r="A356" s="6" t="s">
        <v>1994</v>
      </c>
      <c r="B356" s="6">
        <f>IF(GETPIVOTDATA("Sum of Net Profit",Pivot_table!$A$151,"Consumer ID",$A356,"Years (DATE)",$B$66)=0,"",GETPIVOTDATA("Sum of Net Profit",Pivot_table!$A$151,"Consumer ID",$A356,"Years (DATE)",$B$66))</f>
        <v>644.64</v>
      </c>
      <c r="C356" s="6">
        <f>IF(GETPIVOTDATA("Count of Order ID",Pivot_table!$A$151,"Consumer ID",$A356,"Years (DATE)",$B$66)=0,"",GETPIVOTDATA("Count of Order ID",Pivot_table!$A$151,"Consumer ID",$A356,"Years (DATE)",$B$66))</f>
        <v>1</v>
      </c>
      <c r="D356" s="6" t="str">
        <f>IF(GETPIVOTDATA("Sum of Net Profit",Pivot_table!$A$151,"Consumer ID",$A356,"Years (DATE)",$D$66)=0,"",GETPIVOTDATA("Sum of Net Profit",Pivot_table!$A$151,"Consumer ID",$A356,"Years (DATE)",$D$66))</f>
        <v/>
      </c>
      <c r="E356" s="6" t="str">
        <f>IF(GETPIVOTDATA("Count of Order ID",Pivot_table!$A$151,"Consumer ID",$A356,"Years (DATE)",$D$66)=0,"",GETPIVOTDATA("Count of Order ID",Pivot_table!$A$151,"Consumer ID",$A356,"Years (DATE)",$D$66))</f>
        <v/>
      </c>
      <c r="F356" s="6">
        <f t="shared" si="10"/>
        <v>644.64</v>
      </c>
      <c r="G356" s="6">
        <f t="shared" si="11"/>
        <v>1</v>
      </c>
    </row>
    <row r="357" spans="1:7" x14ac:dyDescent="0.3">
      <c r="A357" s="6" t="s">
        <v>3651</v>
      </c>
      <c r="B357" s="6" t="str">
        <f>IF(GETPIVOTDATA("Sum of Net Profit",Pivot_table!$A$151,"Consumer ID",$A357,"Years (DATE)",$B$66)=0,"",GETPIVOTDATA("Sum of Net Profit",Pivot_table!$A$151,"Consumer ID",$A357,"Years (DATE)",$B$66))</f>
        <v/>
      </c>
      <c r="C357" s="6" t="str">
        <f>IF(GETPIVOTDATA("Count of Order ID",Pivot_table!$A$151,"Consumer ID",$A357,"Years (DATE)",$B$66)=0,"",GETPIVOTDATA("Count of Order ID",Pivot_table!$A$151,"Consumer ID",$A357,"Years (DATE)",$B$66))</f>
        <v/>
      </c>
      <c r="D357" s="6">
        <f>IF(GETPIVOTDATA("Sum of Net Profit",Pivot_table!$A$151,"Consumer ID",$A357,"Years (DATE)",$D$66)=0,"",GETPIVOTDATA("Sum of Net Profit",Pivot_table!$A$151,"Consumer ID",$A357,"Years (DATE)",$D$66))</f>
        <v>644.64</v>
      </c>
      <c r="E357" s="6">
        <f>IF(GETPIVOTDATA("Count of Order ID",Pivot_table!$A$151,"Consumer ID",$A357,"Years (DATE)",$D$66)=0,"",GETPIVOTDATA("Count of Order ID",Pivot_table!$A$151,"Consumer ID",$A357,"Years (DATE)",$D$66))</f>
        <v>1</v>
      </c>
      <c r="F357" s="6">
        <f t="shared" si="10"/>
        <v>644.64</v>
      </c>
      <c r="G357" s="6">
        <f t="shared" si="11"/>
        <v>1</v>
      </c>
    </row>
    <row r="358" spans="1:7" x14ac:dyDescent="0.3">
      <c r="A358" s="6" t="s">
        <v>3583</v>
      </c>
      <c r="B358" s="6" t="str">
        <f>IF(GETPIVOTDATA("Sum of Net Profit",Pivot_table!$A$151,"Consumer ID",$A358,"Years (DATE)",$B$66)=0,"",GETPIVOTDATA("Sum of Net Profit",Pivot_table!$A$151,"Consumer ID",$A358,"Years (DATE)",$B$66))</f>
        <v/>
      </c>
      <c r="C358" s="6" t="str">
        <f>IF(GETPIVOTDATA("Count of Order ID",Pivot_table!$A$151,"Consumer ID",$A358,"Years (DATE)",$B$66)=0,"",GETPIVOTDATA("Count of Order ID",Pivot_table!$A$151,"Consumer ID",$A358,"Years (DATE)",$B$66))</f>
        <v/>
      </c>
      <c r="D358" s="6">
        <f>IF(GETPIVOTDATA("Sum of Net Profit",Pivot_table!$A$151,"Consumer ID",$A358,"Years (DATE)",$D$66)=0,"",GETPIVOTDATA("Sum of Net Profit",Pivot_table!$A$151,"Consumer ID",$A358,"Years (DATE)",$D$66))</f>
        <v>644.64</v>
      </c>
      <c r="E358" s="6">
        <f>IF(GETPIVOTDATA("Count of Order ID",Pivot_table!$A$151,"Consumer ID",$A358,"Years (DATE)",$D$66)=0,"",GETPIVOTDATA("Count of Order ID",Pivot_table!$A$151,"Consumer ID",$A358,"Years (DATE)",$D$66))</f>
        <v>1</v>
      </c>
      <c r="F358" s="6">
        <f t="shared" si="10"/>
        <v>644.64</v>
      </c>
      <c r="G358" s="6">
        <f t="shared" si="11"/>
        <v>1</v>
      </c>
    </row>
    <row r="359" spans="1:7" x14ac:dyDescent="0.3">
      <c r="A359" s="6" t="s">
        <v>3665</v>
      </c>
      <c r="B359" s="6" t="str">
        <f>IF(GETPIVOTDATA("Sum of Net Profit",Pivot_table!$A$151,"Consumer ID",$A359,"Years (DATE)",$B$66)=0,"",GETPIVOTDATA("Sum of Net Profit",Pivot_table!$A$151,"Consumer ID",$A359,"Years (DATE)",$B$66))</f>
        <v/>
      </c>
      <c r="C359" s="6" t="str">
        <f>IF(GETPIVOTDATA("Count of Order ID",Pivot_table!$A$151,"Consumer ID",$A359,"Years (DATE)",$B$66)=0,"",GETPIVOTDATA("Count of Order ID",Pivot_table!$A$151,"Consumer ID",$A359,"Years (DATE)",$B$66))</f>
        <v/>
      </c>
      <c r="D359" s="6">
        <f>IF(GETPIVOTDATA("Sum of Net Profit",Pivot_table!$A$151,"Consumer ID",$A359,"Years (DATE)",$D$66)=0,"",GETPIVOTDATA("Sum of Net Profit",Pivot_table!$A$151,"Consumer ID",$A359,"Years (DATE)",$D$66))</f>
        <v>644.64</v>
      </c>
      <c r="E359" s="6">
        <f>IF(GETPIVOTDATA("Count of Order ID",Pivot_table!$A$151,"Consumer ID",$A359,"Years (DATE)",$D$66)=0,"",GETPIVOTDATA("Count of Order ID",Pivot_table!$A$151,"Consumer ID",$A359,"Years (DATE)",$D$66))</f>
        <v>1</v>
      </c>
      <c r="F359" s="6">
        <f t="shared" si="10"/>
        <v>644.64</v>
      </c>
      <c r="G359" s="6">
        <f t="shared" si="11"/>
        <v>1</v>
      </c>
    </row>
    <row r="360" spans="1:7" x14ac:dyDescent="0.3">
      <c r="A360" s="6" t="s">
        <v>3669</v>
      </c>
      <c r="B360" s="6" t="str">
        <f>IF(GETPIVOTDATA("Sum of Net Profit",Pivot_table!$A$151,"Consumer ID",$A360,"Years (DATE)",$B$66)=0,"",GETPIVOTDATA("Sum of Net Profit",Pivot_table!$A$151,"Consumer ID",$A360,"Years (DATE)",$B$66))</f>
        <v/>
      </c>
      <c r="C360" s="6" t="str">
        <f>IF(GETPIVOTDATA("Count of Order ID",Pivot_table!$A$151,"Consumer ID",$A360,"Years (DATE)",$B$66)=0,"",GETPIVOTDATA("Count of Order ID",Pivot_table!$A$151,"Consumer ID",$A360,"Years (DATE)",$B$66))</f>
        <v/>
      </c>
      <c r="D360" s="6">
        <f>IF(GETPIVOTDATA("Sum of Net Profit",Pivot_table!$A$151,"Consumer ID",$A360,"Years (DATE)",$D$66)=0,"",GETPIVOTDATA("Sum of Net Profit",Pivot_table!$A$151,"Consumer ID",$A360,"Years (DATE)",$D$66))</f>
        <v>644.64</v>
      </c>
      <c r="E360" s="6">
        <f>IF(GETPIVOTDATA("Count of Order ID",Pivot_table!$A$151,"Consumer ID",$A360,"Years (DATE)",$D$66)=0,"",GETPIVOTDATA("Count of Order ID",Pivot_table!$A$151,"Consumer ID",$A360,"Years (DATE)",$D$66))</f>
        <v>1</v>
      </c>
      <c r="F360" s="6">
        <f t="shared" si="10"/>
        <v>644.64</v>
      </c>
      <c r="G360" s="6">
        <f t="shared" si="11"/>
        <v>1</v>
      </c>
    </row>
    <row r="361" spans="1:7" x14ac:dyDescent="0.3">
      <c r="A361" s="6" t="s">
        <v>3615</v>
      </c>
      <c r="B361" s="6" t="str">
        <f>IF(GETPIVOTDATA("Sum of Net Profit",Pivot_table!$A$151,"Consumer ID",$A361,"Years (DATE)",$B$66)=0,"",GETPIVOTDATA("Sum of Net Profit",Pivot_table!$A$151,"Consumer ID",$A361,"Years (DATE)",$B$66))</f>
        <v/>
      </c>
      <c r="C361" s="6" t="str">
        <f>IF(GETPIVOTDATA("Count of Order ID",Pivot_table!$A$151,"Consumer ID",$A361,"Years (DATE)",$B$66)=0,"",GETPIVOTDATA("Count of Order ID",Pivot_table!$A$151,"Consumer ID",$A361,"Years (DATE)",$B$66))</f>
        <v/>
      </c>
      <c r="D361" s="6">
        <f>IF(GETPIVOTDATA("Sum of Net Profit",Pivot_table!$A$151,"Consumer ID",$A361,"Years (DATE)",$D$66)=0,"",GETPIVOTDATA("Sum of Net Profit",Pivot_table!$A$151,"Consumer ID",$A361,"Years (DATE)",$D$66))</f>
        <v>644.64</v>
      </c>
      <c r="E361" s="6">
        <f>IF(GETPIVOTDATA("Count of Order ID",Pivot_table!$A$151,"Consumer ID",$A361,"Years (DATE)",$D$66)=0,"",GETPIVOTDATA("Count of Order ID",Pivot_table!$A$151,"Consumer ID",$A361,"Years (DATE)",$D$66))</f>
        <v>1</v>
      </c>
      <c r="F361" s="6">
        <f t="shared" si="10"/>
        <v>644.64</v>
      </c>
      <c r="G361" s="6">
        <f t="shared" si="11"/>
        <v>1</v>
      </c>
    </row>
    <row r="362" spans="1:7" x14ac:dyDescent="0.3">
      <c r="A362" s="6" t="s">
        <v>3597</v>
      </c>
      <c r="B362" s="6" t="str">
        <f>IF(GETPIVOTDATA("Sum of Net Profit",Pivot_table!$A$151,"Consumer ID",$A362,"Years (DATE)",$B$66)=0,"",GETPIVOTDATA("Sum of Net Profit",Pivot_table!$A$151,"Consumer ID",$A362,"Years (DATE)",$B$66))</f>
        <v/>
      </c>
      <c r="C362" s="6" t="str">
        <f>IF(GETPIVOTDATA("Count of Order ID",Pivot_table!$A$151,"Consumer ID",$A362,"Years (DATE)",$B$66)=0,"",GETPIVOTDATA("Count of Order ID",Pivot_table!$A$151,"Consumer ID",$A362,"Years (DATE)",$B$66))</f>
        <v/>
      </c>
      <c r="D362" s="6">
        <f>IF(GETPIVOTDATA("Sum of Net Profit",Pivot_table!$A$151,"Consumer ID",$A362,"Years (DATE)",$D$66)=0,"",GETPIVOTDATA("Sum of Net Profit",Pivot_table!$A$151,"Consumer ID",$A362,"Years (DATE)",$D$66))</f>
        <v>644.64</v>
      </c>
      <c r="E362" s="6">
        <f>IF(GETPIVOTDATA("Count of Order ID",Pivot_table!$A$151,"Consumer ID",$A362,"Years (DATE)",$D$66)=0,"",GETPIVOTDATA("Count of Order ID",Pivot_table!$A$151,"Consumer ID",$A362,"Years (DATE)",$D$66))</f>
        <v>1</v>
      </c>
      <c r="F362" s="6">
        <f t="shared" si="10"/>
        <v>644.64</v>
      </c>
      <c r="G362" s="6">
        <f t="shared" si="11"/>
        <v>1</v>
      </c>
    </row>
    <row r="363" spans="1:7" x14ac:dyDescent="0.3">
      <c r="A363" s="6" t="s">
        <v>3599</v>
      </c>
      <c r="B363" s="6" t="str">
        <f>IF(GETPIVOTDATA("Sum of Net Profit",Pivot_table!$A$151,"Consumer ID",$A363,"Years (DATE)",$B$66)=0,"",GETPIVOTDATA("Sum of Net Profit",Pivot_table!$A$151,"Consumer ID",$A363,"Years (DATE)",$B$66))</f>
        <v/>
      </c>
      <c r="C363" s="6" t="str">
        <f>IF(GETPIVOTDATA("Count of Order ID",Pivot_table!$A$151,"Consumer ID",$A363,"Years (DATE)",$B$66)=0,"",GETPIVOTDATA("Count of Order ID",Pivot_table!$A$151,"Consumer ID",$A363,"Years (DATE)",$B$66))</f>
        <v/>
      </c>
      <c r="D363" s="6">
        <f>IF(GETPIVOTDATA("Sum of Net Profit",Pivot_table!$A$151,"Consumer ID",$A363,"Years (DATE)",$D$66)=0,"",GETPIVOTDATA("Sum of Net Profit",Pivot_table!$A$151,"Consumer ID",$A363,"Years (DATE)",$D$66))</f>
        <v>644.64</v>
      </c>
      <c r="E363" s="6">
        <f>IF(GETPIVOTDATA("Count of Order ID",Pivot_table!$A$151,"Consumer ID",$A363,"Years (DATE)",$D$66)=0,"",GETPIVOTDATA("Count of Order ID",Pivot_table!$A$151,"Consumer ID",$A363,"Years (DATE)",$D$66))</f>
        <v>1</v>
      </c>
      <c r="F363" s="6">
        <f t="shared" si="10"/>
        <v>644.64</v>
      </c>
      <c r="G363" s="6">
        <f t="shared" si="11"/>
        <v>1</v>
      </c>
    </row>
    <row r="364" spans="1:7" x14ac:dyDescent="0.3">
      <c r="A364" s="6" t="s">
        <v>3563</v>
      </c>
      <c r="B364" s="6" t="str">
        <f>IF(GETPIVOTDATA("Sum of Net Profit",Pivot_table!$A$151,"Consumer ID",$A364,"Years (DATE)",$B$66)=0,"",GETPIVOTDATA("Sum of Net Profit",Pivot_table!$A$151,"Consumer ID",$A364,"Years (DATE)",$B$66))</f>
        <v/>
      </c>
      <c r="C364" s="6" t="str">
        <f>IF(GETPIVOTDATA("Count of Order ID",Pivot_table!$A$151,"Consumer ID",$A364,"Years (DATE)",$B$66)=0,"",GETPIVOTDATA("Count of Order ID",Pivot_table!$A$151,"Consumer ID",$A364,"Years (DATE)",$B$66))</f>
        <v/>
      </c>
      <c r="D364" s="6">
        <f>IF(GETPIVOTDATA("Sum of Net Profit",Pivot_table!$A$151,"Consumer ID",$A364,"Years (DATE)",$D$66)=0,"",GETPIVOTDATA("Sum of Net Profit",Pivot_table!$A$151,"Consumer ID",$A364,"Years (DATE)",$D$66))</f>
        <v>644.64</v>
      </c>
      <c r="E364" s="6">
        <f>IF(GETPIVOTDATA("Count of Order ID",Pivot_table!$A$151,"Consumer ID",$A364,"Years (DATE)",$D$66)=0,"",GETPIVOTDATA("Count of Order ID",Pivot_table!$A$151,"Consumer ID",$A364,"Years (DATE)",$D$66))</f>
        <v>1</v>
      </c>
      <c r="F364" s="6">
        <f t="shared" si="10"/>
        <v>644.64</v>
      </c>
      <c r="G364" s="6">
        <f t="shared" si="11"/>
        <v>1</v>
      </c>
    </row>
    <row r="365" spans="1:7" x14ac:dyDescent="0.3">
      <c r="A365" s="6" t="s">
        <v>3733</v>
      </c>
      <c r="B365" s="6" t="str">
        <f>IF(GETPIVOTDATA("Sum of Net Profit",Pivot_table!$A$151,"Consumer ID",$A365,"Years (DATE)",$B$66)=0,"",GETPIVOTDATA("Sum of Net Profit",Pivot_table!$A$151,"Consumer ID",$A365,"Years (DATE)",$B$66))</f>
        <v/>
      </c>
      <c r="C365" s="6" t="str">
        <f>IF(GETPIVOTDATA("Count of Order ID",Pivot_table!$A$151,"Consumer ID",$A365,"Years (DATE)",$B$66)=0,"",GETPIVOTDATA("Count of Order ID",Pivot_table!$A$151,"Consumer ID",$A365,"Years (DATE)",$B$66))</f>
        <v/>
      </c>
      <c r="D365" s="6">
        <f>IF(GETPIVOTDATA("Sum of Net Profit",Pivot_table!$A$151,"Consumer ID",$A365,"Years (DATE)",$D$66)=0,"",GETPIVOTDATA("Sum of Net Profit",Pivot_table!$A$151,"Consumer ID",$A365,"Years (DATE)",$D$66))</f>
        <v>644.64</v>
      </c>
      <c r="E365" s="6">
        <f>IF(GETPIVOTDATA("Count of Order ID",Pivot_table!$A$151,"Consumer ID",$A365,"Years (DATE)",$D$66)=0,"",GETPIVOTDATA("Count of Order ID",Pivot_table!$A$151,"Consumer ID",$A365,"Years (DATE)",$D$66))</f>
        <v>1</v>
      </c>
      <c r="F365" s="6">
        <f t="shared" si="10"/>
        <v>644.64</v>
      </c>
      <c r="G365" s="6">
        <f t="shared" si="11"/>
        <v>1</v>
      </c>
    </row>
    <row r="366" spans="1:7" x14ac:dyDescent="0.3">
      <c r="A366" s="6" t="s">
        <v>3631</v>
      </c>
      <c r="B366" s="6" t="str">
        <f>IF(GETPIVOTDATA("Sum of Net Profit",Pivot_table!$A$151,"Consumer ID",$A366,"Years (DATE)",$B$66)=0,"",GETPIVOTDATA("Sum of Net Profit",Pivot_table!$A$151,"Consumer ID",$A366,"Years (DATE)",$B$66))</f>
        <v/>
      </c>
      <c r="C366" s="6" t="str">
        <f>IF(GETPIVOTDATA("Count of Order ID",Pivot_table!$A$151,"Consumer ID",$A366,"Years (DATE)",$B$66)=0,"",GETPIVOTDATA("Count of Order ID",Pivot_table!$A$151,"Consumer ID",$A366,"Years (DATE)",$B$66))</f>
        <v/>
      </c>
      <c r="D366" s="6">
        <f>IF(GETPIVOTDATA("Sum of Net Profit",Pivot_table!$A$151,"Consumer ID",$A366,"Years (DATE)",$D$66)=0,"",GETPIVOTDATA("Sum of Net Profit",Pivot_table!$A$151,"Consumer ID",$A366,"Years (DATE)",$D$66))</f>
        <v>644.64</v>
      </c>
      <c r="E366" s="6">
        <f>IF(GETPIVOTDATA("Count of Order ID",Pivot_table!$A$151,"Consumer ID",$A366,"Years (DATE)",$D$66)=0,"",GETPIVOTDATA("Count of Order ID",Pivot_table!$A$151,"Consumer ID",$A366,"Years (DATE)",$D$66))</f>
        <v>1</v>
      </c>
      <c r="F366" s="6">
        <f t="shared" si="10"/>
        <v>644.64</v>
      </c>
      <c r="G366" s="6">
        <f t="shared" si="11"/>
        <v>1</v>
      </c>
    </row>
    <row r="367" spans="1:7" x14ac:dyDescent="0.3">
      <c r="A367" s="6" t="s">
        <v>3649</v>
      </c>
      <c r="B367" s="6" t="str">
        <f>IF(GETPIVOTDATA("Sum of Net Profit",Pivot_table!$A$151,"Consumer ID",$A367,"Years (DATE)",$B$66)=0,"",GETPIVOTDATA("Sum of Net Profit",Pivot_table!$A$151,"Consumer ID",$A367,"Years (DATE)",$B$66))</f>
        <v/>
      </c>
      <c r="C367" s="6" t="str">
        <f>IF(GETPIVOTDATA("Count of Order ID",Pivot_table!$A$151,"Consumer ID",$A367,"Years (DATE)",$B$66)=0,"",GETPIVOTDATA("Count of Order ID",Pivot_table!$A$151,"Consumer ID",$A367,"Years (DATE)",$B$66))</f>
        <v/>
      </c>
      <c r="D367" s="6">
        <f>IF(GETPIVOTDATA("Sum of Net Profit",Pivot_table!$A$151,"Consumer ID",$A367,"Years (DATE)",$D$66)=0,"",GETPIVOTDATA("Sum of Net Profit",Pivot_table!$A$151,"Consumer ID",$A367,"Years (DATE)",$D$66))</f>
        <v>644.64</v>
      </c>
      <c r="E367" s="6">
        <f>IF(GETPIVOTDATA("Count of Order ID",Pivot_table!$A$151,"Consumer ID",$A367,"Years (DATE)",$D$66)=0,"",GETPIVOTDATA("Count of Order ID",Pivot_table!$A$151,"Consumer ID",$A367,"Years (DATE)",$D$66))</f>
        <v>1</v>
      </c>
      <c r="F367" s="6">
        <f t="shared" si="10"/>
        <v>644.64</v>
      </c>
      <c r="G367" s="6">
        <f t="shared" si="11"/>
        <v>1</v>
      </c>
    </row>
    <row r="368" spans="1:7" x14ac:dyDescent="0.3">
      <c r="A368" s="6" t="s">
        <v>3927</v>
      </c>
      <c r="B368" s="6" t="str">
        <f>IF(GETPIVOTDATA("Sum of Net Profit",Pivot_table!$A$151,"Consumer ID",$A368,"Years (DATE)",$B$66)=0,"",GETPIVOTDATA("Sum of Net Profit",Pivot_table!$A$151,"Consumer ID",$A368,"Years (DATE)",$B$66))</f>
        <v/>
      </c>
      <c r="C368" s="6" t="str">
        <f>IF(GETPIVOTDATA("Count of Order ID",Pivot_table!$A$151,"Consumer ID",$A368,"Years (DATE)",$B$66)=0,"",GETPIVOTDATA("Count of Order ID",Pivot_table!$A$151,"Consumer ID",$A368,"Years (DATE)",$B$66))</f>
        <v/>
      </c>
      <c r="D368" s="6">
        <f>IF(GETPIVOTDATA("Sum of Net Profit",Pivot_table!$A$151,"Consumer ID",$A368,"Years (DATE)",$D$66)=0,"",GETPIVOTDATA("Sum of Net Profit",Pivot_table!$A$151,"Consumer ID",$A368,"Years (DATE)",$D$66))</f>
        <v>644.64</v>
      </c>
      <c r="E368" s="6">
        <f>IF(GETPIVOTDATA("Count of Order ID",Pivot_table!$A$151,"Consumer ID",$A368,"Years (DATE)",$D$66)=0,"",GETPIVOTDATA("Count of Order ID",Pivot_table!$A$151,"Consumer ID",$A368,"Years (DATE)",$D$66))</f>
        <v>1</v>
      </c>
      <c r="F368" s="6">
        <f t="shared" si="10"/>
        <v>644.64</v>
      </c>
      <c r="G368" s="6">
        <f t="shared" si="11"/>
        <v>1</v>
      </c>
    </row>
    <row r="369" spans="1:7" x14ac:dyDescent="0.3">
      <c r="A369" s="6" t="s">
        <v>3923</v>
      </c>
      <c r="B369" s="6" t="str">
        <f>IF(GETPIVOTDATA("Sum of Net Profit",Pivot_table!$A$151,"Consumer ID",$A369,"Years (DATE)",$B$66)=0,"",GETPIVOTDATA("Sum of Net Profit",Pivot_table!$A$151,"Consumer ID",$A369,"Years (DATE)",$B$66))</f>
        <v/>
      </c>
      <c r="C369" s="6" t="str">
        <f>IF(GETPIVOTDATA("Count of Order ID",Pivot_table!$A$151,"Consumer ID",$A369,"Years (DATE)",$B$66)=0,"",GETPIVOTDATA("Count of Order ID",Pivot_table!$A$151,"Consumer ID",$A369,"Years (DATE)",$B$66))</f>
        <v/>
      </c>
      <c r="D369" s="6">
        <f>IF(GETPIVOTDATA("Sum of Net Profit",Pivot_table!$A$151,"Consumer ID",$A369,"Years (DATE)",$D$66)=0,"",GETPIVOTDATA("Sum of Net Profit",Pivot_table!$A$151,"Consumer ID",$A369,"Years (DATE)",$D$66))</f>
        <v>644.64</v>
      </c>
      <c r="E369" s="6">
        <f>IF(GETPIVOTDATA("Count of Order ID",Pivot_table!$A$151,"Consumer ID",$A369,"Years (DATE)",$D$66)=0,"",GETPIVOTDATA("Count of Order ID",Pivot_table!$A$151,"Consumer ID",$A369,"Years (DATE)",$D$66))</f>
        <v>1</v>
      </c>
      <c r="F369" s="6">
        <f t="shared" si="10"/>
        <v>644.64</v>
      </c>
      <c r="G369" s="6">
        <f t="shared" si="11"/>
        <v>1</v>
      </c>
    </row>
    <row r="370" spans="1:7" x14ac:dyDescent="0.3">
      <c r="A370" s="6" t="s">
        <v>3921</v>
      </c>
      <c r="B370" s="6" t="str">
        <f>IF(GETPIVOTDATA("Sum of Net Profit",Pivot_table!$A$151,"Consumer ID",$A370,"Years (DATE)",$B$66)=0,"",GETPIVOTDATA("Sum of Net Profit",Pivot_table!$A$151,"Consumer ID",$A370,"Years (DATE)",$B$66))</f>
        <v/>
      </c>
      <c r="C370" s="6" t="str">
        <f>IF(GETPIVOTDATA("Count of Order ID",Pivot_table!$A$151,"Consumer ID",$A370,"Years (DATE)",$B$66)=0,"",GETPIVOTDATA("Count of Order ID",Pivot_table!$A$151,"Consumer ID",$A370,"Years (DATE)",$B$66))</f>
        <v/>
      </c>
      <c r="D370" s="6">
        <f>IF(GETPIVOTDATA("Sum of Net Profit",Pivot_table!$A$151,"Consumer ID",$A370,"Years (DATE)",$D$66)=0,"",GETPIVOTDATA("Sum of Net Profit",Pivot_table!$A$151,"Consumer ID",$A370,"Years (DATE)",$D$66))</f>
        <v>644.64</v>
      </c>
      <c r="E370" s="6">
        <f>IF(GETPIVOTDATA("Count of Order ID",Pivot_table!$A$151,"Consumer ID",$A370,"Years (DATE)",$D$66)=0,"",GETPIVOTDATA("Count of Order ID",Pivot_table!$A$151,"Consumer ID",$A370,"Years (DATE)",$D$66))</f>
        <v>1</v>
      </c>
      <c r="F370" s="6">
        <f t="shared" si="10"/>
        <v>644.64</v>
      </c>
      <c r="G370" s="6">
        <f t="shared" si="11"/>
        <v>1</v>
      </c>
    </row>
    <row r="371" spans="1:7" x14ac:dyDescent="0.3">
      <c r="A371" s="6" t="s">
        <v>3987</v>
      </c>
      <c r="B371" s="6" t="str">
        <f>IF(GETPIVOTDATA("Sum of Net Profit",Pivot_table!$A$151,"Consumer ID",$A371,"Years (DATE)",$B$66)=0,"",GETPIVOTDATA("Sum of Net Profit",Pivot_table!$A$151,"Consumer ID",$A371,"Years (DATE)",$B$66))</f>
        <v/>
      </c>
      <c r="C371" s="6" t="str">
        <f>IF(GETPIVOTDATA("Count of Order ID",Pivot_table!$A$151,"Consumer ID",$A371,"Years (DATE)",$B$66)=0,"",GETPIVOTDATA("Count of Order ID",Pivot_table!$A$151,"Consumer ID",$A371,"Years (DATE)",$B$66))</f>
        <v/>
      </c>
      <c r="D371" s="6">
        <f>IF(GETPIVOTDATA("Sum of Net Profit",Pivot_table!$A$151,"Consumer ID",$A371,"Years (DATE)",$D$66)=0,"",GETPIVOTDATA("Sum of Net Profit",Pivot_table!$A$151,"Consumer ID",$A371,"Years (DATE)",$D$66))</f>
        <v>644.64</v>
      </c>
      <c r="E371" s="6">
        <f>IF(GETPIVOTDATA("Count of Order ID",Pivot_table!$A$151,"Consumer ID",$A371,"Years (DATE)",$D$66)=0,"",GETPIVOTDATA("Count of Order ID",Pivot_table!$A$151,"Consumer ID",$A371,"Years (DATE)",$D$66))</f>
        <v>1</v>
      </c>
      <c r="F371" s="6">
        <f t="shared" si="10"/>
        <v>644.64</v>
      </c>
      <c r="G371" s="6">
        <f t="shared" si="11"/>
        <v>1</v>
      </c>
    </row>
    <row r="372" spans="1:7" x14ac:dyDescent="0.3">
      <c r="A372" s="6" t="s">
        <v>3909</v>
      </c>
      <c r="B372" s="6" t="str">
        <f>IF(GETPIVOTDATA("Sum of Net Profit",Pivot_table!$A$151,"Consumer ID",$A372,"Years (DATE)",$B$66)=0,"",GETPIVOTDATA("Sum of Net Profit",Pivot_table!$A$151,"Consumer ID",$A372,"Years (DATE)",$B$66))</f>
        <v/>
      </c>
      <c r="C372" s="6" t="str">
        <f>IF(GETPIVOTDATA("Count of Order ID",Pivot_table!$A$151,"Consumer ID",$A372,"Years (DATE)",$B$66)=0,"",GETPIVOTDATA("Count of Order ID",Pivot_table!$A$151,"Consumer ID",$A372,"Years (DATE)",$B$66))</f>
        <v/>
      </c>
      <c r="D372" s="6">
        <f>IF(GETPIVOTDATA("Sum of Net Profit",Pivot_table!$A$151,"Consumer ID",$A372,"Years (DATE)",$D$66)=0,"",GETPIVOTDATA("Sum of Net Profit",Pivot_table!$A$151,"Consumer ID",$A372,"Years (DATE)",$D$66))</f>
        <v>644.64</v>
      </c>
      <c r="E372" s="6">
        <f>IF(GETPIVOTDATA("Count of Order ID",Pivot_table!$A$151,"Consumer ID",$A372,"Years (DATE)",$D$66)=0,"",GETPIVOTDATA("Count of Order ID",Pivot_table!$A$151,"Consumer ID",$A372,"Years (DATE)",$D$66))</f>
        <v>1</v>
      </c>
      <c r="F372" s="6">
        <f t="shared" si="10"/>
        <v>644.64</v>
      </c>
      <c r="G372" s="6">
        <f t="shared" si="11"/>
        <v>1</v>
      </c>
    </row>
    <row r="373" spans="1:7" x14ac:dyDescent="0.3">
      <c r="A373" s="6" t="s">
        <v>3905</v>
      </c>
      <c r="B373" s="6" t="str">
        <f>IF(GETPIVOTDATA("Sum of Net Profit",Pivot_table!$A$151,"Consumer ID",$A373,"Years (DATE)",$B$66)=0,"",GETPIVOTDATA("Sum of Net Profit",Pivot_table!$A$151,"Consumer ID",$A373,"Years (DATE)",$B$66))</f>
        <v/>
      </c>
      <c r="C373" s="6" t="str">
        <f>IF(GETPIVOTDATA("Count of Order ID",Pivot_table!$A$151,"Consumer ID",$A373,"Years (DATE)",$B$66)=0,"",GETPIVOTDATA("Count of Order ID",Pivot_table!$A$151,"Consumer ID",$A373,"Years (DATE)",$B$66))</f>
        <v/>
      </c>
      <c r="D373" s="6">
        <f>IF(GETPIVOTDATA("Sum of Net Profit",Pivot_table!$A$151,"Consumer ID",$A373,"Years (DATE)",$D$66)=0,"",GETPIVOTDATA("Sum of Net Profit",Pivot_table!$A$151,"Consumer ID",$A373,"Years (DATE)",$D$66))</f>
        <v>644.64</v>
      </c>
      <c r="E373" s="6">
        <f>IF(GETPIVOTDATA("Count of Order ID",Pivot_table!$A$151,"Consumer ID",$A373,"Years (DATE)",$D$66)=0,"",GETPIVOTDATA("Count of Order ID",Pivot_table!$A$151,"Consumer ID",$A373,"Years (DATE)",$D$66))</f>
        <v>1</v>
      </c>
      <c r="F373" s="6">
        <f t="shared" si="10"/>
        <v>644.64</v>
      </c>
      <c r="G373" s="6">
        <f t="shared" si="11"/>
        <v>1</v>
      </c>
    </row>
    <row r="374" spans="1:7" x14ac:dyDescent="0.3">
      <c r="A374" s="6" t="s">
        <v>1356</v>
      </c>
      <c r="B374" s="6">
        <f>IF(GETPIVOTDATA("Sum of Net Profit",Pivot_table!$A$151,"Consumer ID",$A374,"Years (DATE)",$B$66)=0,"",GETPIVOTDATA("Sum of Net Profit",Pivot_table!$A$151,"Consumer ID",$A374,"Years (DATE)",$B$66))</f>
        <v>644.64</v>
      </c>
      <c r="C374" s="6">
        <f>IF(GETPIVOTDATA("Count of Order ID",Pivot_table!$A$151,"Consumer ID",$A374,"Years (DATE)",$B$66)=0,"",GETPIVOTDATA("Count of Order ID",Pivot_table!$A$151,"Consumer ID",$A374,"Years (DATE)",$B$66))</f>
        <v>1</v>
      </c>
      <c r="D374" s="6" t="str">
        <f>IF(GETPIVOTDATA("Sum of Net Profit",Pivot_table!$A$151,"Consumer ID",$A374,"Years (DATE)",$D$66)=0,"",GETPIVOTDATA("Sum of Net Profit",Pivot_table!$A$151,"Consumer ID",$A374,"Years (DATE)",$D$66))</f>
        <v/>
      </c>
      <c r="E374" s="6" t="str">
        <f>IF(GETPIVOTDATA("Count of Order ID",Pivot_table!$A$151,"Consumer ID",$A374,"Years (DATE)",$D$66)=0,"",GETPIVOTDATA("Count of Order ID",Pivot_table!$A$151,"Consumer ID",$A374,"Years (DATE)",$D$66))</f>
        <v/>
      </c>
      <c r="F374" s="6">
        <f t="shared" si="10"/>
        <v>644.64</v>
      </c>
      <c r="G374" s="6">
        <f t="shared" si="11"/>
        <v>1</v>
      </c>
    </row>
    <row r="375" spans="1:7" x14ac:dyDescent="0.3">
      <c r="A375" s="6" t="s">
        <v>1354</v>
      </c>
      <c r="B375" s="6">
        <f>IF(GETPIVOTDATA("Sum of Net Profit",Pivot_table!$A$151,"Consumer ID",$A375,"Years (DATE)",$B$66)=0,"",GETPIVOTDATA("Sum of Net Profit",Pivot_table!$A$151,"Consumer ID",$A375,"Years (DATE)",$B$66))</f>
        <v>644.64</v>
      </c>
      <c r="C375" s="6">
        <f>IF(GETPIVOTDATA("Count of Order ID",Pivot_table!$A$151,"Consumer ID",$A375,"Years (DATE)",$B$66)=0,"",GETPIVOTDATA("Count of Order ID",Pivot_table!$A$151,"Consumer ID",$A375,"Years (DATE)",$B$66))</f>
        <v>1</v>
      </c>
      <c r="D375" s="6" t="str">
        <f>IF(GETPIVOTDATA("Sum of Net Profit",Pivot_table!$A$151,"Consumer ID",$A375,"Years (DATE)",$D$66)=0,"",GETPIVOTDATA("Sum of Net Profit",Pivot_table!$A$151,"Consumer ID",$A375,"Years (DATE)",$D$66))</f>
        <v/>
      </c>
      <c r="E375" s="6" t="str">
        <f>IF(GETPIVOTDATA("Count of Order ID",Pivot_table!$A$151,"Consumer ID",$A375,"Years (DATE)",$D$66)=0,"",GETPIVOTDATA("Count of Order ID",Pivot_table!$A$151,"Consumer ID",$A375,"Years (DATE)",$D$66))</f>
        <v/>
      </c>
      <c r="F375" s="6">
        <f t="shared" si="10"/>
        <v>644.64</v>
      </c>
      <c r="G375" s="6">
        <f t="shared" si="11"/>
        <v>1</v>
      </c>
    </row>
    <row r="376" spans="1:7" x14ac:dyDescent="0.3">
      <c r="A376" s="6" t="s">
        <v>5433</v>
      </c>
      <c r="B376" s="6" t="str">
        <f>IF(GETPIVOTDATA("Sum of Net Profit",Pivot_table!$A$151,"Consumer ID",$A376,"Years (DATE)",$B$66)=0,"",GETPIVOTDATA("Sum of Net Profit",Pivot_table!$A$151,"Consumer ID",$A376,"Years (DATE)",$B$66))</f>
        <v/>
      </c>
      <c r="C376" s="6" t="str">
        <f>IF(GETPIVOTDATA("Count of Order ID",Pivot_table!$A$151,"Consumer ID",$A376,"Years (DATE)",$B$66)=0,"",GETPIVOTDATA("Count of Order ID",Pivot_table!$A$151,"Consumer ID",$A376,"Years (DATE)",$B$66))</f>
        <v/>
      </c>
      <c r="D376" s="6">
        <f>IF(GETPIVOTDATA("Sum of Net Profit",Pivot_table!$A$151,"Consumer ID",$A376,"Years (DATE)",$D$66)=0,"",GETPIVOTDATA("Sum of Net Profit",Pivot_table!$A$151,"Consumer ID",$A376,"Years (DATE)",$D$66))</f>
        <v>644.64</v>
      </c>
      <c r="E376" s="6">
        <f>IF(GETPIVOTDATA("Count of Order ID",Pivot_table!$A$151,"Consumer ID",$A376,"Years (DATE)",$D$66)=0,"",GETPIVOTDATA("Count of Order ID",Pivot_table!$A$151,"Consumer ID",$A376,"Years (DATE)",$D$66))</f>
        <v>1</v>
      </c>
      <c r="F376" s="6">
        <f t="shared" si="10"/>
        <v>644.64</v>
      </c>
      <c r="G376" s="6">
        <f t="shared" si="11"/>
        <v>1</v>
      </c>
    </row>
    <row r="377" spans="1:7" x14ac:dyDescent="0.3">
      <c r="A377" s="6" t="s">
        <v>2638</v>
      </c>
      <c r="B377" s="6" t="str">
        <f>IF(GETPIVOTDATA("Sum of Net Profit",Pivot_table!$A$151,"Consumer ID",$A377,"Years (DATE)",$B$66)=0,"",GETPIVOTDATA("Sum of Net Profit",Pivot_table!$A$151,"Consumer ID",$A377,"Years (DATE)",$B$66))</f>
        <v/>
      </c>
      <c r="C377" s="6" t="str">
        <f>IF(GETPIVOTDATA("Count of Order ID",Pivot_table!$A$151,"Consumer ID",$A377,"Years (DATE)",$B$66)=0,"",GETPIVOTDATA("Count of Order ID",Pivot_table!$A$151,"Consumer ID",$A377,"Years (DATE)",$B$66))</f>
        <v/>
      </c>
      <c r="D377" s="6">
        <f>IF(GETPIVOTDATA("Sum of Net Profit",Pivot_table!$A$151,"Consumer ID",$A377,"Years (DATE)",$D$66)=0,"",GETPIVOTDATA("Sum of Net Profit",Pivot_table!$A$151,"Consumer ID",$A377,"Years (DATE)",$D$66))</f>
        <v>644.64</v>
      </c>
      <c r="E377" s="6">
        <f>IF(GETPIVOTDATA("Count of Order ID",Pivot_table!$A$151,"Consumer ID",$A377,"Years (DATE)",$D$66)=0,"",GETPIVOTDATA("Count of Order ID",Pivot_table!$A$151,"Consumer ID",$A377,"Years (DATE)",$D$66))</f>
        <v>1</v>
      </c>
      <c r="F377" s="6">
        <f t="shared" si="10"/>
        <v>644.64</v>
      </c>
      <c r="G377" s="6">
        <f t="shared" si="11"/>
        <v>1</v>
      </c>
    </row>
    <row r="378" spans="1:7" x14ac:dyDescent="0.3">
      <c r="A378" s="6" t="s">
        <v>2466</v>
      </c>
      <c r="B378" s="6" t="str">
        <f>IF(GETPIVOTDATA("Sum of Net Profit",Pivot_table!$A$151,"Consumer ID",$A378,"Years (DATE)",$B$66)=0,"",GETPIVOTDATA("Sum of Net Profit",Pivot_table!$A$151,"Consumer ID",$A378,"Years (DATE)",$B$66))</f>
        <v/>
      </c>
      <c r="C378" s="6" t="str">
        <f>IF(GETPIVOTDATA("Count of Order ID",Pivot_table!$A$151,"Consumer ID",$A378,"Years (DATE)",$B$66)=0,"",GETPIVOTDATA("Count of Order ID",Pivot_table!$A$151,"Consumer ID",$A378,"Years (DATE)",$B$66))</f>
        <v/>
      </c>
      <c r="D378" s="6">
        <f>IF(GETPIVOTDATA("Sum of Net Profit",Pivot_table!$A$151,"Consumer ID",$A378,"Years (DATE)",$D$66)=0,"",GETPIVOTDATA("Sum of Net Profit",Pivot_table!$A$151,"Consumer ID",$A378,"Years (DATE)",$D$66))</f>
        <v>644.64</v>
      </c>
      <c r="E378" s="6">
        <f>IF(GETPIVOTDATA("Count of Order ID",Pivot_table!$A$151,"Consumer ID",$A378,"Years (DATE)",$D$66)=0,"",GETPIVOTDATA("Count of Order ID",Pivot_table!$A$151,"Consumer ID",$A378,"Years (DATE)",$D$66))</f>
        <v>1</v>
      </c>
      <c r="F378" s="6">
        <f t="shared" si="10"/>
        <v>644.64</v>
      </c>
      <c r="G378" s="6">
        <f t="shared" si="11"/>
        <v>1</v>
      </c>
    </row>
    <row r="379" spans="1:7" x14ac:dyDescent="0.3">
      <c r="A379" s="6" t="s">
        <v>6042</v>
      </c>
      <c r="B379" s="6" t="str">
        <f>IF(GETPIVOTDATA("Sum of Net Profit",Pivot_table!$A$151,"Consumer ID",$A379,"Years (DATE)",$B$66)=0,"",GETPIVOTDATA("Sum of Net Profit",Pivot_table!$A$151,"Consumer ID",$A379,"Years (DATE)",$B$66))</f>
        <v/>
      </c>
      <c r="C379" s="6" t="str">
        <f>IF(GETPIVOTDATA("Count of Order ID",Pivot_table!$A$151,"Consumer ID",$A379,"Years (DATE)",$B$66)=0,"",GETPIVOTDATA("Count of Order ID",Pivot_table!$A$151,"Consumer ID",$A379,"Years (DATE)",$B$66))</f>
        <v/>
      </c>
      <c r="D379" s="6">
        <f>IF(GETPIVOTDATA("Sum of Net Profit",Pivot_table!$A$151,"Consumer ID",$A379,"Years (DATE)",$D$66)=0,"",GETPIVOTDATA("Sum of Net Profit",Pivot_table!$A$151,"Consumer ID",$A379,"Years (DATE)",$D$66))</f>
        <v>639.28</v>
      </c>
      <c r="E379" s="6">
        <f>IF(GETPIVOTDATA("Count of Order ID",Pivot_table!$A$151,"Consumer ID",$A379,"Years (DATE)",$D$66)=0,"",GETPIVOTDATA("Count of Order ID",Pivot_table!$A$151,"Consumer ID",$A379,"Years (DATE)",$D$66))</f>
        <v>2</v>
      </c>
      <c r="F379" s="6">
        <f t="shared" si="10"/>
        <v>639.28</v>
      </c>
      <c r="G379" s="6">
        <f t="shared" si="11"/>
        <v>2</v>
      </c>
    </row>
    <row r="380" spans="1:7" x14ac:dyDescent="0.3">
      <c r="A380" s="6" t="s">
        <v>6619</v>
      </c>
      <c r="B380" s="6">
        <f>IF(GETPIVOTDATA("Sum of Net Profit",Pivot_table!$A$151,"Consumer ID",$A380,"Years (DATE)",$B$66)=0,"",GETPIVOTDATA("Sum of Net Profit",Pivot_table!$A$151,"Consumer ID",$A380,"Years (DATE)",$B$66))</f>
        <v>201.15000000000003</v>
      </c>
      <c r="C380" s="6">
        <f>IF(GETPIVOTDATA("Count of Order ID",Pivot_table!$A$151,"Consumer ID",$A380,"Years (DATE)",$B$66)=0,"",GETPIVOTDATA("Count of Order ID",Pivot_table!$A$151,"Consumer ID",$A380,"Years (DATE)",$B$66))</f>
        <v>1</v>
      </c>
      <c r="D380" s="6">
        <f>IF(GETPIVOTDATA("Sum of Net Profit",Pivot_table!$A$151,"Consumer ID",$A380,"Years (DATE)",$D$66)=0,"",GETPIVOTDATA("Sum of Net Profit",Pivot_table!$A$151,"Consumer ID",$A380,"Years (DATE)",$D$66))</f>
        <v>437.09</v>
      </c>
      <c r="E380" s="6">
        <f>IF(GETPIVOTDATA("Count of Order ID",Pivot_table!$A$151,"Consumer ID",$A380,"Years (DATE)",$D$66)=0,"",GETPIVOTDATA("Count of Order ID",Pivot_table!$A$151,"Consumer ID",$A380,"Years (DATE)",$D$66))</f>
        <v>3</v>
      </c>
      <c r="F380" s="6">
        <f t="shared" si="10"/>
        <v>638.24</v>
      </c>
      <c r="G380" s="6">
        <f t="shared" si="11"/>
        <v>4</v>
      </c>
    </row>
    <row r="381" spans="1:7" x14ac:dyDescent="0.3">
      <c r="A381" s="6" t="s">
        <v>5242</v>
      </c>
      <c r="B381" s="6" t="str">
        <f>IF(GETPIVOTDATA("Sum of Net Profit",Pivot_table!$A$151,"Consumer ID",$A381,"Years (DATE)",$B$66)=0,"",GETPIVOTDATA("Sum of Net Profit",Pivot_table!$A$151,"Consumer ID",$A381,"Years (DATE)",$B$66))</f>
        <v/>
      </c>
      <c r="C381" s="6" t="str">
        <f>IF(GETPIVOTDATA("Count of Order ID",Pivot_table!$A$151,"Consumer ID",$A381,"Years (DATE)",$B$66)=0,"",GETPIVOTDATA("Count of Order ID",Pivot_table!$A$151,"Consumer ID",$A381,"Years (DATE)",$B$66))</f>
        <v/>
      </c>
      <c r="D381" s="6">
        <f>IF(GETPIVOTDATA("Sum of Net Profit",Pivot_table!$A$151,"Consumer ID",$A381,"Years (DATE)",$D$66)=0,"",GETPIVOTDATA("Sum of Net Profit",Pivot_table!$A$151,"Consumer ID",$A381,"Years (DATE)",$D$66))</f>
        <v>632.44000000000005</v>
      </c>
      <c r="E381" s="6">
        <f>IF(GETPIVOTDATA("Count of Order ID",Pivot_table!$A$151,"Consumer ID",$A381,"Years (DATE)",$D$66)=0,"",GETPIVOTDATA("Count of Order ID",Pivot_table!$A$151,"Consumer ID",$A381,"Years (DATE)",$D$66))</f>
        <v>3</v>
      </c>
      <c r="F381" s="6">
        <f t="shared" si="10"/>
        <v>632.44000000000005</v>
      </c>
      <c r="G381" s="6">
        <f t="shared" si="11"/>
        <v>3</v>
      </c>
    </row>
    <row r="382" spans="1:7" x14ac:dyDescent="0.3">
      <c r="A382" s="6" t="s">
        <v>4589</v>
      </c>
      <c r="B382" s="6" t="str">
        <f>IF(GETPIVOTDATA("Sum of Net Profit",Pivot_table!$A$151,"Consumer ID",$A382,"Years (DATE)",$B$66)=0,"",GETPIVOTDATA("Sum of Net Profit",Pivot_table!$A$151,"Consumer ID",$A382,"Years (DATE)",$B$66))</f>
        <v/>
      </c>
      <c r="C382" s="6" t="str">
        <f>IF(GETPIVOTDATA("Count of Order ID",Pivot_table!$A$151,"Consumer ID",$A382,"Years (DATE)",$B$66)=0,"",GETPIVOTDATA("Count of Order ID",Pivot_table!$A$151,"Consumer ID",$A382,"Years (DATE)",$B$66))</f>
        <v/>
      </c>
      <c r="D382" s="6">
        <f>IF(GETPIVOTDATA("Sum of Net Profit",Pivot_table!$A$151,"Consumer ID",$A382,"Years (DATE)",$D$66)=0,"",GETPIVOTDATA("Sum of Net Profit",Pivot_table!$A$151,"Consumer ID",$A382,"Years (DATE)",$D$66))</f>
        <v>629.88</v>
      </c>
      <c r="E382" s="6">
        <f>IF(GETPIVOTDATA("Count of Order ID",Pivot_table!$A$151,"Consumer ID",$A382,"Years (DATE)",$D$66)=0,"",GETPIVOTDATA("Count of Order ID",Pivot_table!$A$151,"Consumer ID",$A382,"Years (DATE)",$D$66))</f>
        <v>1</v>
      </c>
      <c r="F382" s="6">
        <f t="shared" si="10"/>
        <v>629.88</v>
      </c>
      <c r="G382" s="6">
        <f t="shared" si="11"/>
        <v>1</v>
      </c>
    </row>
    <row r="383" spans="1:7" x14ac:dyDescent="0.3">
      <c r="A383" s="6" t="s">
        <v>4637</v>
      </c>
      <c r="B383" s="6" t="str">
        <f>IF(GETPIVOTDATA("Sum of Net Profit",Pivot_table!$A$151,"Consumer ID",$A383,"Years (DATE)",$B$66)=0,"",GETPIVOTDATA("Sum of Net Profit",Pivot_table!$A$151,"Consumer ID",$A383,"Years (DATE)",$B$66))</f>
        <v/>
      </c>
      <c r="C383" s="6" t="str">
        <f>IF(GETPIVOTDATA("Count of Order ID",Pivot_table!$A$151,"Consumer ID",$A383,"Years (DATE)",$B$66)=0,"",GETPIVOTDATA("Count of Order ID",Pivot_table!$A$151,"Consumer ID",$A383,"Years (DATE)",$B$66))</f>
        <v/>
      </c>
      <c r="D383" s="6">
        <f>IF(GETPIVOTDATA("Sum of Net Profit",Pivot_table!$A$151,"Consumer ID",$A383,"Years (DATE)",$D$66)=0,"",GETPIVOTDATA("Sum of Net Profit",Pivot_table!$A$151,"Consumer ID",$A383,"Years (DATE)",$D$66))</f>
        <v>629.88</v>
      </c>
      <c r="E383" s="6">
        <f>IF(GETPIVOTDATA("Count of Order ID",Pivot_table!$A$151,"Consumer ID",$A383,"Years (DATE)",$D$66)=0,"",GETPIVOTDATA("Count of Order ID",Pivot_table!$A$151,"Consumer ID",$A383,"Years (DATE)",$D$66))</f>
        <v>1</v>
      </c>
      <c r="F383" s="6">
        <f t="shared" si="10"/>
        <v>629.88</v>
      </c>
      <c r="G383" s="6">
        <f t="shared" si="11"/>
        <v>1</v>
      </c>
    </row>
    <row r="384" spans="1:7" x14ac:dyDescent="0.3">
      <c r="A384" s="6" t="s">
        <v>5729</v>
      </c>
      <c r="B384" s="6" t="str">
        <f>IF(GETPIVOTDATA("Sum of Net Profit",Pivot_table!$A$151,"Consumer ID",$A384,"Years (DATE)",$B$66)=0,"",GETPIVOTDATA("Sum of Net Profit",Pivot_table!$A$151,"Consumer ID",$A384,"Years (DATE)",$B$66))</f>
        <v/>
      </c>
      <c r="C384" s="6" t="str">
        <f>IF(GETPIVOTDATA("Count of Order ID",Pivot_table!$A$151,"Consumer ID",$A384,"Years (DATE)",$B$66)=0,"",GETPIVOTDATA("Count of Order ID",Pivot_table!$A$151,"Consumer ID",$A384,"Years (DATE)",$B$66))</f>
        <v/>
      </c>
      <c r="D384" s="6">
        <f>IF(GETPIVOTDATA("Sum of Net Profit",Pivot_table!$A$151,"Consumer ID",$A384,"Years (DATE)",$D$66)=0,"",GETPIVOTDATA("Sum of Net Profit",Pivot_table!$A$151,"Consumer ID",$A384,"Years (DATE)",$D$66))</f>
        <v>629.88</v>
      </c>
      <c r="E384" s="6">
        <f>IF(GETPIVOTDATA("Count of Order ID",Pivot_table!$A$151,"Consumer ID",$A384,"Years (DATE)",$D$66)=0,"",GETPIVOTDATA("Count of Order ID",Pivot_table!$A$151,"Consumer ID",$A384,"Years (DATE)",$D$66))</f>
        <v>1</v>
      </c>
      <c r="F384" s="6">
        <f t="shared" si="10"/>
        <v>629.88</v>
      </c>
      <c r="G384" s="6">
        <f t="shared" si="11"/>
        <v>1</v>
      </c>
    </row>
    <row r="385" spans="1:7" x14ac:dyDescent="0.3">
      <c r="A385" s="6" t="s">
        <v>4723</v>
      </c>
      <c r="B385" s="6" t="str">
        <f>IF(GETPIVOTDATA("Sum of Net Profit",Pivot_table!$A$151,"Consumer ID",$A385,"Years (DATE)",$B$66)=0,"",GETPIVOTDATA("Sum of Net Profit",Pivot_table!$A$151,"Consumer ID",$A385,"Years (DATE)",$B$66))</f>
        <v/>
      </c>
      <c r="C385" s="6" t="str">
        <f>IF(GETPIVOTDATA("Count of Order ID",Pivot_table!$A$151,"Consumer ID",$A385,"Years (DATE)",$B$66)=0,"",GETPIVOTDATA("Count of Order ID",Pivot_table!$A$151,"Consumer ID",$A385,"Years (DATE)",$B$66))</f>
        <v/>
      </c>
      <c r="D385" s="6">
        <f>IF(GETPIVOTDATA("Sum of Net Profit",Pivot_table!$A$151,"Consumer ID",$A385,"Years (DATE)",$D$66)=0,"",GETPIVOTDATA("Sum of Net Profit",Pivot_table!$A$151,"Consumer ID",$A385,"Years (DATE)",$D$66))</f>
        <v>629.88</v>
      </c>
      <c r="E385" s="6">
        <f>IF(GETPIVOTDATA("Count of Order ID",Pivot_table!$A$151,"Consumer ID",$A385,"Years (DATE)",$D$66)=0,"",GETPIVOTDATA("Count of Order ID",Pivot_table!$A$151,"Consumer ID",$A385,"Years (DATE)",$D$66))</f>
        <v>1</v>
      </c>
      <c r="F385" s="6">
        <f t="shared" si="10"/>
        <v>629.88</v>
      </c>
      <c r="G385" s="6">
        <f t="shared" si="11"/>
        <v>1</v>
      </c>
    </row>
    <row r="386" spans="1:7" x14ac:dyDescent="0.3">
      <c r="A386" s="6" t="s">
        <v>5711</v>
      </c>
      <c r="B386" s="6" t="str">
        <f>IF(GETPIVOTDATA("Sum of Net Profit",Pivot_table!$A$151,"Consumer ID",$A386,"Years (DATE)",$B$66)=0,"",GETPIVOTDATA("Sum of Net Profit",Pivot_table!$A$151,"Consumer ID",$A386,"Years (DATE)",$B$66))</f>
        <v/>
      </c>
      <c r="C386" s="6" t="str">
        <f>IF(GETPIVOTDATA("Count of Order ID",Pivot_table!$A$151,"Consumer ID",$A386,"Years (DATE)",$B$66)=0,"",GETPIVOTDATA("Count of Order ID",Pivot_table!$A$151,"Consumer ID",$A386,"Years (DATE)",$B$66))</f>
        <v/>
      </c>
      <c r="D386" s="6">
        <f>IF(GETPIVOTDATA("Sum of Net Profit",Pivot_table!$A$151,"Consumer ID",$A386,"Years (DATE)",$D$66)=0,"",GETPIVOTDATA("Sum of Net Profit",Pivot_table!$A$151,"Consumer ID",$A386,"Years (DATE)",$D$66))</f>
        <v>629.88</v>
      </c>
      <c r="E386" s="6">
        <f>IF(GETPIVOTDATA("Count of Order ID",Pivot_table!$A$151,"Consumer ID",$A386,"Years (DATE)",$D$66)=0,"",GETPIVOTDATA("Count of Order ID",Pivot_table!$A$151,"Consumer ID",$A386,"Years (DATE)",$D$66))</f>
        <v>1</v>
      </c>
      <c r="F386" s="6">
        <f t="shared" si="10"/>
        <v>629.88</v>
      </c>
      <c r="G386" s="6">
        <f t="shared" si="11"/>
        <v>1</v>
      </c>
    </row>
    <row r="387" spans="1:7" x14ac:dyDescent="0.3">
      <c r="A387" s="6" t="s">
        <v>6737</v>
      </c>
      <c r="B387" s="6">
        <f>IF(GETPIVOTDATA("Sum of Net Profit",Pivot_table!$A$151,"Consumer ID",$A387,"Years (DATE)",$B$66)=0,"",GETPIVOTDATA("Sum of Net Profit",Pivot_table!$A$151,"Consumer ID",$A387,"Years (DATE)",$B$66))</f>
        <v>274.10000000000002</v>
      </c>
      <c r="C387" s="6">
        <f>IF(GETPIVOTDATA("Count of Order ID",Pivot_table!$A$151,"Consumer ID",$A387,"Years (DATE)",$B$66)=0,"",GETPIVOTDATA("Count of Order ID",Pivot_table!$A$151,"Consumer ID",$A387,"Years (DATE)",$B$66))</f>
        <v>2</v>
      </c>
      <c r="D387" s="6">
        <f>IF(GETPIVOTDATA("Sum of Net Profit",Pivot_table!$A$151,"Consumer ID",$A387,"Years (DATE)",$D$66)=0,"",GETPIVOTDATA("Sum of Net Profit",Pivot_table!$A$151,"Consumer ID",$A387,"Years (DATE)",$D$66))</f>
        <v>351.21000000000004</v>
      </c>
      <c r="E387" s="6">
        <f>IF(GETPIVOTDATA("Count of Order ID",Pivot_table!$A$151,"Consumer ID",$A387,"Years (DATE)",$D$66)=0,"",GETPIVOTDATA("Count of Order ID",Pivot_table!$A$151,"Consumer ID",$A387,"Years (DATE)",$D$66))</f>
        <v>2</v>
      </c>
      <c r="F387" s="6">
        <f t="shared" si="10"/>
        <v>625.31000000000006</v>
      </c>
      <c r="G387" s="6">
        <f t="shared" si="11"/>
        <v>4</v>
      </c>
    </row>
    <row r="388" spans="1:7" x14ac:dyDescent="0.3">
      <c r="A388" s="6" t="s">
        <v>5573</v>
      </c>
      <c r="B388" s="6" t="str">
        <f>IF(GETPIVOTDATA("Sum of Net Profit",Pivot_table!$A$151,"Consumer ID",$A388,"Years (DATE)",$B$66)=0,"",GETPIVOTDATA("Sum of Net Profit",Pivot_table!$A$151,"Consumer ID",$A388,"Years (DATE)",$B$66))</f>
        <v/>
      </c>
      <c r="C388" s="6" t="str">
        <f>IF(GETPIVOTDATA("Count of Order ID",Pivot_table!$A$151,"Consumer ID",$A388,"Years (DATE)",$B$66)=0,"",GETPIVOTDATA("Count of Order ID",Pivot_table!$A$151,"Consumer ID",$A388,"Years (DATE)",$B$66))</f>
        <v/>
      </c>
      <c r="D388" s="6">
        <f>IF(GETPIVOTDATA("Sum of Net Profit",Pivot_table!$A$151,"Consumer ID",$A388,"Years (DATE)",$D$66)=0,"",GETPIVOTDATA("Sum of Net Profit",Pivot_table!$A$151,"Consumer ID",$A388,"Years (DATE)",$D$66))</f>
        <v>623.89</v>
      </c>
      <c r="E388" s="6">
        <f>IF(GETPIVOTDATA("Count of Order ID",Pivot_table!$A$151,"Consumer ID",$A388,"Years (DATE)",$D$66)=0,"",GETPIVOTDATA("Count of Order ID",Pivot_table!$A$151,"Consumer ID",$A388,"Years (DATE)",$D$66))</f>
        <v>2</v>
      </c>
      <c r="F388" s="6">
        <f t="shared" ref="F388:F451" si="12">IF(SUM(B388,D388)=0,"",SUM(B388,D388))</f>
        <v>623.89</v>
      </c>
      <c r="G388" s="6">
        <f t="shared" ref="G388:G451" si="13">IF(SUM(C388,E388)=0,"",SUM(C388,E388))</f>
        <v>2</v>
      </c>
    </row>
    <row r="389" spans="1:7" x14ac:dyDescent="0.3">
      <c r="A389" s="6" t="s">
        <v>781</v>
      </c>
      <c r="B389" s="6">
        <f>IF(GETPIVOTDATA("Sum of Net Profit",Pivot_table!$A$151,"Consumer ID",$A389,"Years (DATE)",$B$66)=0,"",GETPIVOTDATA("Sum of Net Profit",Pivot_table!$A$151,"Consumer ID",$A389,"Years (DATE)",$B$66))</f>
        <v>234.24000000000004</v>
      </c>
      <c r="C389" s="6">
        <f>IF(GETPIVOTDATA("Count of Order ID",Pivot_table!$A$151,"Consumer ID",$A389,"Years (DATE)",$B$66)=0,"",GETPIVOTDATA("Count of Order ID",Pivot_table!$A$151,"Consumer ID",$A389,"Years (DATE)",$B$66))</f>
        <v>1</v>
      </c>
      <c r="D389" s="6">
        <f>IF(GETPIVOTDATA("Sum of Net Profit",Pivot_table!$A$151,"Consumer ID",$A389,"Years (DATE)",$D$66)=0,"",GETPIVOTDATA("Sum of Net Profit",Pivot_table!$A$151,"Consumer ID",$A389,"Years (DATE)",$D$66))</f>
        <v>386.25</v>
      </c>
      <c r="E389" s="6">
        <f>IF(GETPIVOTDATA("Count of Order ID",Pivot_table!$A$151,"Consumer ID",$A389,"Years (DATE)",$D$66)=0,"",GETPIVOTDATA("Count of Order ID",Pivot_table!$A$151,"Consumer ID",$A389,"Years (DATE)",$D$66))</f>
        <v>2</v>
      </c>
      <c r="F389" s="6">
        <f t="shared" si="12"/>
        <v>620.49</v>
      </c>
      <c r="G389" s="6">
        <f t="shared" si="13"/>
        <v>3</v>
      </c>
    </row>
    <row r="390" spans="1:7" x14ac:dyDescent="0.3">
      <c r="A390" s="6" t="s">
        <v>6394</v>
      </c>
      <c r="B390" s="6">
        <f>IF(GETPIVOTDATA("Sum of Net Profit",Pivot_table!$A$151,"Consumer ID",$A390,"Years (DATE)",$B$66)=0,"",GETPIVOTDATA("Sum of Net Profit",Pivot_table!$A$151,"Consumer ID",$A390,"Years (DATE)",$B$66))</f>
        <v>295.29000000000008</v>
      </c>
      <c r="C390" s="6">
        <f>IF(GETPIVOTDATA("Count of Order ID",Pivot_table!$A$151,"Consumer ID",$A390,"Years (DATE)",$B$66)=0,"",GETPIVOTDATA("Count of Order ID",Pivot_table!$A$151,"Consumer ID",$A390,"Years (DATE)",$B$66))</f>
        <v>1</v>
      </c>
      <c r="D390" s="6">
        <f>IF(GETPIVOTDATA("Sum of Net Profit",Pivot_table!$A$151,"Consumer ID",$A390,"Years (DATE)",$D$66)=0,"",GETPIVOTDATA("Sum of Net Profit",Pivot_table!$A$151,"Consumer ID",$A390,"Years (DATE)",$D$66))</f>
        <v>321.32000000000005</v>
      </c>
      <c r="E390" s="6">
        <f>IF(GETPIVOTDATA("Count of Order ID",Pivot_table!$A$151,"Consumer ID",$A390,"Years (DATE)",$D$66)=0,"",GETPIVOTDATA("Count of Order ID",Pivot_table!$A$151,"Consumer ID",$A390,"Years (DATE)",$D$66))</f>
        <v>1</v>
      </c>
      <c r="F390" s="6">
        <f t="shared" si="12"/>
        <v>616.61000000000013</v>
      </c>
      <c r="G390" s="6">
        <f t="shared" si="13"/>
        <v>2</v>
      </c>
    </row>
    <row r="391" spans="1:7" x14ac:dyDescent="0.3">
      <c r="A391" s="6" t="s">
        <v>6031</v>
      </c>
      <c r="B391" s="6" t="str">
        <f>IF(GETPIVOTDATA("Sum of Net Profit",Pivot_table!$A$151,"Consumer ID",$A391,"Years (DATE)",$B$66)=0,"",GETPIVOTDATA("Sum of Net Profit",Pivot_table!$A$151,"Consumer ID",$A391,"Years (DATE)",$B$66))</f>
        <v/>
      </c>
      <c r="C391" s="6" t="str">
        <f>IF(GETPIVOTDATA("Count of Order ID",Pivot_table!$A$151,"Consumer ID",$A391,"Years (DATE)",$B$66)=0,"",GETPIVOTDATA("Count of Order ID",Pivot_table!$A$151,"Consumer ID",$A391,"Years (DATE)",$B$66))</f>
        <v/>
      </c>
      <c r="D391" s="6">
        <f>IF(GETPIVOTDATA("Sum of Net Profit",Pivot_table!$A$151,"Consumer ID",$A391,"Years (DATE)",$D$66)=0,"",GETPIVOTDATA("Sum of Net Profit",Pivot_table!$A$151,"Consumer ID",$A391,"Years (DATE)",$D$66))</f>
        <v>611.8599999999999</v>
      </c>
      <c r="E391" s="6">
        <f>IF(GETPIVOTDATA("Count of Order ID",Pivot_table!$A$151,"Consumer ID",$A391,"Years (DATE)",$D$66)=0,"",GETPIVOTDATA("Count of Order ID",Pivot_table!$A$151,"Consumer ID",$A391,"Years (DATE)",$D$66))</f>
        <v>2</v>
      </c>
      <c r="F391" s="6">
        <f t="shared" si="12"/>
        <v>611.8599999999999</v>
      </c>
      <c r="G391" s="6">
        <f t="shared" si="13"/>
        <v>2</v>
      </c>
    </row>
    <row r="392" spans="1:7" x14ac:dyDescent="0.3">
      <c r="A392" s="6" t="s">
        <v>72</v>
      </c>
      <c r="B392" s="6" t="str">
        <f>IF(GETPIVOTDATA("Sum of Net Profit",Pivot_table!$A$151,"Consumer ID",$A392,"Years (DATE)",$B$66)=0,"",GETPIVOTDATA("Sum of Net Profit",Pivot_table!$A$151,"Consumer ID",$A392,"Years (DATE)",$B$66))</f>
        <v/>
      </c>
      <c r="C392" s="6" t="str">
        <f>IF(GETPIVOTDATA("Count of Order ID",Pivot_table!$A$151,"Consumer ID",$A392,"Years (DATE)",$B$66)=0,"",GETPIVOTDATA("Count of Order ID",Pivot_table!$A$151,"Consumer ID",$A392,"Years (DATE)",$B$66))</f>
        <v/>
      </c>
      <c r="D392" s="6">
        <f>IF(GETPIVOTDATA("Sum of Net Profit",Pivot_table!$A$151,"Consumer ID",$A392,"Years (DATE)",$D$66)=0,"",GETPIVOTDATA("Sum of Net Profit",Pivot_table!$A$151,"Consumer ID",$A392,"Years (DATE)",$D$66))</f>
        <v>611.04</v>
      </c>
      <c r="E392" s="6">
        <f>IF(GETPIVOTDATA("Count of Order ID",Pivot_table!$A$151,"Consumer ID",$A392,"Years (DATE)",$D$66)=0,"",GETPIVOTDATA("Count of Order ID",Pivot_table!$A$151,"Consumer ID",$A392,"Years (DATE)",$D$66))</f>
        <v>4</v>
      </c>
      <c r="F392" s="6">
        <f t="shared" si="12"/>
        <v>611.04</v>
      </c>
      <c r="G392" s="6">
        <f t="shared" si="13"/>
        <v>4</v>
      </c>
    </row>
    <row r="393" spans="1:7" x14ac:dyDescent="0.3">
      <c r="A393" s="6" t="s">
        <v>678</v>
      </c>
      <c r="B393" s="6">
        <f>IF(GETPIVOTDATA("Sum of Net Profit",Pivot_table!$A$151,"Consumer ID",$A393,"Years (DATE)",$B$66)=0,"",GETPIVOTDATA("Sum of Net Profit",Pivot_table!$A$151,"Consumer ID",$A393,"Years (DATE)",$B$66))</f>
        <v>169.05</v>
      </c>
      <c r="C393" s="6">
        <f>IF(GETPIVOTDATA("Count of Order ID",Pivot_table!$A$151,"Consumer ID",$A393,"Years (DATE)",$B$66)=0,"",GETPIVOTDATA("Count of Order ID",Pivot_table!$A$151,"Consumer ID",$A393,"Years (DATE)",$B$66))</f>
        <v>1</v>
      </c>
      <c r="D393" s="6">
        <f>IF(GETPIVOTDATA("Sum of Net Profit",Pivot_table!$A$151,"Consumer ID",$A393,"Years (DATE)",$D$66)=0,"",GETPIVOTDATA("Sum of Net Profit",Pivot_table!$A$151,"Consumer ID",$A393,"Years (DATE)",$D$66))</f>
        <v>430.59999999999997</v>
      </c>
      <c r="E393" s="6">
        <f>IF(GETPIVOTDATA("Count of Order ID",Pivot_table!$A$151,"Consumer ID",$A393,"Years (DATE)",$D$66)=0,"",GETPIVOTDATA("Count of Order ID",Pivot_table!$A$151,"Consumer ID",$A393,"Years (DATE)",$D$66))</f>
        <v>3</v>
      </c>
      <c r="F393" s="6">
        <f t="shared" si="12"/>
        <v>599.65</v>
      </c>
      <c r="G393" s="6">
        <f t="shared" si="13"/>
        <v>4</v>
      </c>
    </row>
    <row r="394" spans="1:7" x14ac:dyDescent="0.3">
      <c r="A394" s="6" t="s">
        <v>67</v>
      </c>
      <c r="B394" s="6" t="str">
        <f>IF(GETPIVOTDATA("Sum of Net Profit",Pivot_table!$A$151,"Consumer ID",$A394,"Years (DATE)",$B$66)=0,"",GETPIVOTDATA("Sum of Net Profit",Pivot_table!$A$151,"Consumer ID",$A394,"Years (DATE)",$B$66))</f>
        <v/>
      </c>
      <c r="C394" s="6" t="str">
        <f>IF(GETPIVOTDATA("Count of Order ID",Pivot_table!$A$151,"Consumer ID",$A394,"Years (DATE)",$B$66)=0,"",GETPIVOTDATA("Count of Order ID",Pivot_table!$A$151,"Consumer ID",$A394,"Years (DATE)",$B$66))</f>
        <v/>
      </c>
      <c r="D394" s="6">
        <f>IF(GETPIVOTDATA("Sum of Net Profit",Pivot_table!$A$151,"Consumer ID",$A394,"Years (DATE)",$D$66)=0,"",GETPIVOTDATA("Sum of Net Profit",Pivot_table!$A$151,"Consumer ID",$A394,"Years (DATE)",$D$66))</f>
        <v>598.34</v>
      </c>
      <c r="E394" s="6">
        <f>IF(GETPIVOTDATA("Count of Order ID",Pivot_table!$A$151,"Consumer ID",$A394,"Years (DATE)",$D$66)=0,"",GETPIVOTDATA("Count of Order ID",Pivot_table!$A$151,"Consumer ID",$A394,"Years (DATE)",$D$66))</f>
        <v>3</v>
      </c>
      <c r="F394" s="6">
        <f t="shared" si="12"/>
        <v>598.34</v>
      </c>
      <c r="G394" s="6">
        <f t="shared" si="13"/>
        <v>3</v>
      </c>
    </row>
    <row r="395" spans="1:7" x14ac:dyDescent="0.3">
      <c r="A395" s="6" t="s">
        <v>6069</v>
      </c>
      <c r="B395" s="6" t="str">
        <f>IF(GETPIVOTDATA("Sum of Net Profit",Pivot_table!$A$151,"Consumer ID",$A395,"Years (DATE)",$B$66)=0,"",GETPIVOTDATA("Sum of Net Profit",Pivot_table!$A$151,"Consumer ID",$A395,"Years (DATE)",$B$66))</f>
        <v/>
      </c>
      <c r="C395" s="6" t="str">
        <f>IF(GETPIVOTDATA("Count of Order ID",Pivot_table!$A$151,"Consumer ID",$A395,"Years (DATE)",$B$66)=0,"",GETPIVOTDATA("Count of Order ID",Pivot_table!$A$151,"Consumer ID",$A395,"Years (DATE)",$B$66))</f>
        <v/>
      </c>
      <c r="D395" s="6">
        <f>IF(GETPIVOTDATA("Sum of Net Profit",Pivot_table!$A$151,"Consumer ID",$A395,"Years (DATE)",$D$66)=0,"",GETPIVOTDATA("Sum of Net Profit",Pivot_table!$A$151,"Consumer ID",$A395,"Years (DATE)",$D$66))</f>
        <v>595.31999999999994</v>
      </c>
      <c r="E395" s="6">
        <f>IF(GETPIVOTDATA("Count of Order ID",Pivot_table!$A$151,"Consumer ID",$A395,"Years (DATE)",$D$66)=0,"",GETPIVOTDATA("Count of Order ID",Pivot_table!$A$151,"Consumer ID",$A395,"Years (DATE)",$D$66))</f>
        <v>2</v>
      </c>
      <c r="F395" s="6">
        <f t="shared" si="12"/>
        <v>595.31999999999994</v>
      </c>
      <c r="G395" s="6">
        <f t="shared" si="13"/>
        <v>2</v>
      </c>
    </row>
    <row r="396" spans="1:7" x14ac:dyDescent="0.3">
      <c r="A396" s="6" t="s">
        <v>6808</v>
      </c>
      <c r="B396" s="6">
        <f>IF(GETPIVOTDATA("Sum of Net Profit",Pivot_table!$A$151,"Consumer ID",$A396,"Years (DATE)",$B$66)=0,"",GETPIVOTDATA("Sum of Net Profit",Pivot_table!$A$151,"Consumer ID",$A396,"Years (DATE)",$B$66))</f>
        <v>72.239999999999995</v>
      </c>
      <c r="C396" s="6">
        <f>IF(GETPIVOTDATA("Count of Order ID",Pivot_table!$A$151,"Consumer ID",$A396,"Years (DATE)",$B$66)=0,"",GETPIVOTDATA("Count of Order ID",Pivot_table!$A$151,"Consumer ID",$A396,"Years (DATE)",$B$66))</f>
        <v>1</v>
      </c>
      <c r="D396" s="6">
        <f>IF(GETPIVOTDATA("Sum of Net Profit",Pivot_table!$A$151,"Consumer ID",$A396,"Years (DATE)",$D$66)=0,"",GETPIVOTDATA("Sum of Net Profit",Pivot_table!$A$151,"Consumer ID",$A396,"Years (DATE)",$D$66))</f>
        <v>522.34</v>
      </c>
      <c r="E396" s="6">
        <f>IF(GETPIVOTDATA("Count of Order ID",Pivot_table!$A$151,"Consumer ID",$A396,"Years (DATE)",$D$66)=0,"",GETPIVOTDATA("Count of Order ID",Pivot_table!$A$151,"Consumer ID",$A396,"Years (DATE)",$D$66))</f>
        <v>3</v>
      </c>
      <c r="F396" s="6">
        <f t="shared" si="12"/>
        <v>594.58000000000004</v>
      </c>
      <c r="G396" s="6">
        <f t="shared" si="13"/>
        <v>4</v>
      </c>
    </row>
    <row r="397" spans="1:7" x14ac:dyDescent="0.3">
      <c r="A397" s="6" t="s">
        <v>6522</v>
      </c>
      <c r="B397" s="6">
        <f>IF(GETPIVOTDATA("Sum of Net Profit",Pivot_table!$A$151,"Consumer ID",$A397,"Years (DATE)",$B$66)=0,"",GETPIVOTDATA("Sum of Net Profit",Pivot_table!$A$151,"Consumer ID",$A397,"Years (DATE)",$B$66))</f>
        <v>201.15000000000003</v>
      </c>
      <c r="C397" s="6">
        <f>IF(GETPIVOTDATA("Count of Order ID",Pivot_table!$A$151,"Consumer ID",$A397,"Years (DATE)",$B$66)=0,"",GETPIVOTDATA("Count of Order ID",Pivot_table!$A$151,"Consumer ID",$A397,"Years (DATE)",$B$66))</f>
        <v>1</v>
      </c>
      <c r="D397" s="6">
        <f>IF(GETPIVOTDATA("Sum of Net Profit",Pivot_table!$A$151,"Consumer ID",$A397,"Years (DATE)",$D$66)=0,"",GETPIVOTDATA("Sum of Net Profit",Pivot_table!$A$151,"Consumer ID",$A397,"Years (DATE)",$D$66))</f>
        <v>392.35999999999996</v>
      </c>
      <c r="E397" s="6">
        <f>IF(GETPIVOTDATA("Count of Order ID",Pivot_table!$A$151,"Consumer ID",$A397,"Years (DATE)",$D$66)=0,"",GETPIVOTDATA("Count of Order ID",Pivot_table!$A$151,"Consumer ID",$A397,"Years (DATE)",$D$66))</f>
        <v>3</v>
      </c>
      <c r="F397" s="6">
        <f t="shared" si="12"/>
        <v>593.51</v>
      </c>
      <c r="G397" s="6">
        <f t="shared" si="13"/>
        <v>4</v>
      </c>
    </row>
    <row r="398" spans="1:7" x14ac:dyDescent="0.3">
      <c r="A398" s="6" t="s">
        <v>5180</v>
      </c>
      <c r="B398" s="6" t="str">
        <f>IF(GETPIVOTDATA("Sum of Net Profit",Pivot_table!$A$151,"Consumer ID",$A398,"Years (DATE)",$B$66)=0,"",GETPIVOTDATA("Sum of Net Profit",Pivot_table!$A$151,"Consumer ID",$A398,"Years (DATE)",$B$66))</f>
        <v/>
      </c>
      <c r="C398" s="6" t="str">
        <f>IF(GETPIVOTDATA("Count of Order ID",Pivot_table!$A$151,"Consumer ID",$A398,"Years (DATE)",$B$66)=0,"",GETPIVOTDATA("Count of Order ID",Pivot_table!$A$151,"Consumer ID",$A398,"Years (DATE)",$B$66))</f>
        <v/>
      </c>
      <c r="D398" s="6">
        <f>IF(GETPIVOTDATA("Sum of Net Profit",Pivot_table!$A$151,"Consumer ID",$A398,"Years (DATE)",$D$66)=0,"",GETPIVOTDATA("Sum of Net Profit",Pivot_table!$A$151,"Consumer ID",$A398,"Years (DATE)",$D$66))</f>
        <v>588.04</v>
      </c>
      <c r="E398" s="6">
        <f>IF(GETPIVOTDATA("Count of Order ID",Pivot_table!$A$151,"Consumer ID",$A398,"Years (DATE)",$D$66)=0,"",GETPIVOTDATA("Count of Order ID",Pivot_table!$A$151,"Consumer ID",$A398,"Years (DATE)",$D$66))</f>
        <v>4</v>
      </c>
      <c r="F398" s="6">
        <f t="shared" si="12"/>
        <v>588.04</v>
      </c>
      <c r="G398" s="6">
        <f t="shared" si="13"/>
        <v>4</v>
      </c>
    </row>
    <row r="399" spans="1:7" x14ac:dyDescent="0.3">
      <c r="A399" s="6" t="s">
        <v>5935</v>
      </c>
      <c r="B399" s="6" t="str">
        <f>IF(GETPIVOTDATA("Sum of Net Profit",Pivot_table!$A$151,"Consumer ID",$A399,"Years (DATE)",$B$66)=0,"",GETPIVOTDATA("Sum of Net Profit",Pivot_table!$A$151,"Consumer ID",$A399,"Years (DATE)",$B$66))</f>
        <v/>
      </c>
      <c r="C399" s="6" t="str">
        <f>IF(GETPIVOTDATA("Count of Order ID",Pivot_table!$A$151,"Consumer ID",$A399,"Years (DATE)",$B$66)=0,"",GETPIVOTDATA("Count of Order ID",Pivot_table!$A$151,"Consumer ID",$A399,"Years (DATE)",$B$66))</f>
        <v/>
      </c>
      <c r="D399" s="6">
        <f>IF(GETPIVOTDATA("Sum of Net Profit",Pivot_table!$A$151,"Consumer ID",$A399,"Years (DATE)",$D$66)=0,"",GETPIVOTDATA("Sum of Net Profit",Pivot_table!$A$151,"Consumer ID",$A399,"Years (DATE)",$D$66))</f>
        <v>577.89</v>
      </c>
      <c r="E399" s="6">
        <f>IF(GETPIVOTDATA("Count of Order ID",Pivot_table!$A$151,"Consumer ID",$A399,"Years (DATE)",$D$66)=0,"",GETPIVOTDATA("Count of Order ID",Pivot_table!$A$151,"Consumer ID",$A399,"Years (DATE)",$D$66))</f>
        <v>2</v>
      </c>
      <c r="F399" s="6">
        <f t="shared" si="12"/>
        <v>577.89</v>
      </c>
      <c r="G399" s="6">
        <f t="shared" si="13"/>
        <v>2</v>
      </c>
    </row>
    <row r="400" spans="1:7" x14ac:dyDescent="0.3">
      <c r="A400" s="6" t="s">
        <v>6859</v>
      </c>
      <c r="B400" s="6">
        <f>IF(GETPIVOTDATA("Sum of Net Profit",Pivot_table!$A$151,"Consumer ID",$A400,"Years (DATE)",$B$66)=0,"",GETPIVOTDATA("Sum of Net Profit",Pivot_table!$A$151,"Consumer ID",$A400,"Years (DATE)",$B$66))</f>
        <v>575.58000000000004</v>
      </c>
      <c r="C400" s="6">
        <f>IF(GETPIVOTDATA("Count of Order ID",Pivot_table!$A$151,"Consumer ID",$A400,"Years (DATE)",$B$66)=0,"",GETPIVOTDATA("Count of Order ID",Pivot_table!$A$151,"Consumer ID",$A400,"Years (DATE)",$B$66))</f>
        <v>1</v>
      </c>
      <c r="D400" s="6" t="str">
        <f>IF(GETPIVOTDATA("Sum of Net Profit",Pivot_table!$A$151,"Consumer ID",$A400,"Years (DATE)",$D$66)=0,"",GETPIVOTDATA("Sum of Net Profit",Pivot_table!$A$151,"Consumer ID",$A400,"Years (DATE)",$D$66))</f>
        <v/>
      </c>
      <c r="E400" s="6" t="str">
        <f>IF(GETPIVOTDATA("Count of Order ID",Pivot_table!$A$151,"Consumer ID",$A400,"Years (DATE)",$D$66)=0,"",GETPIVOTDATA("Count of Order ID",Pivot_table!$A$151,"Consumer ID",$A400,"Years (DATE)",$D$66))</f>
        <v/>
      </c>
      <c r="F400" s="6">
        <f t="shared" si="12"/>
        <v>575.58000000000004</v>
      </c>
      <c r="G400" s="6">
        <f t="shared" si="13"/>
        <v>1</v>
      </c>
    </row>
    <row r="401" spans="1:7" x14ac:dyDescent="0.3">
      <c r="A401" s="6" t="s">
        <v>465</v>
      </c>
      <c r="B401" s="6">
        <f>IF(GETPIVOTDATA("Sum of Net Profit",Pivot_table!$A$151,"Consumer ID",$A401,"Years (DATE)",$B$66)=0,"",GETPIVOTDATA("Sum of Net Profit",Pivot_table!$A$151,"Consumer ID",$A401,"Years (DATE)",$B$66))</f>
        <v>575.58000000000004</v>
      </c>
      <c r="C401" s="6">
        <f>IF(GETPIVOTDATA("Count of Order ID",Pivot_table!$A$151,"Consumer ID",$A401,"Years (DATE)",$B$66)=0,"",GETPIVOTDATA("Count of Order ID",Pivot_table!$A$151,"Consumer ID",$A401,"Years (DATE)",$B$66))</f>
        <v>1</v>
      </c>
      <c r="D401" s="6" t="str">
        <f>IF(GETPIVOTDATA("Sum of Net Profit",Pivot_table!$A$151,"Consumer ID",$A401,"Years (DATE)",$D$66)=0,"",GETPIVOTDATA("Sum of Net Profit",Pivot_table!$A$151,"Consumer ID",$A401,"Years (DATE)",$D$66))</f>
        <v/>
      </c>
      <c r="E401" s="6" t="str">
        <f>IF(GETPIVOTDATA("Count of Order ID",Pivot_table!$A$151,"Consumer ID",$A401,"Years (DATE)",$D$66)=0,"",GETPIVOTDATA("Count of Order ID",Pivot_table!$A$151,"Consumer ID",$A401,"Years (DATE)",$D$66))</f>
        <v/>
      </c>
      <c r="F401" s="6">
        <f t="shared" si="12"/>
        <v>575.58000000000004</v>
      </c>
      <c r="G401" s="6">
        <f t="shared" si="13"/>
        <v>1</v>
      </c>
    </row>
    <row r="402" spans="1:7" x14ac:dyDescent="0.3">
      <c r="A402" s="6" t="s">
        <v>4697</v>
      </c>
      <c r="B402" s="6" t="str">
        <f>IF(GETPIVOTDATA("Sum of Net Profit",Pivot_table!$A$151,"Consumer ID",$A402,"Years (DATE)",$B$66)=0,"",GETPIVOTDATA("Sum of Net Profit",Pivot_table!$A$151,"Consumer ID",$A402,"Years (DATE)",$B$66))</f>
        <v/>
      </c>
      <c r="C402" s="6" t="str">
        <f>IF(GETPIVOTDATA("Count of Order ID",Pivot_table!$A$151,"Consumer ID",$A402,"Years (DATE)",$B$66)=0,"",GETPIVOTDATA("Count of Order ID",Pivot_table!$A$151,"Consumer ID",$A402,"Years (DATE)",$B$66))</f>
        <v/>
      </c>
      <c r="D402" s="6">
        <f>IF(GETPIVOTDATA("Sum of Net Profit",Pivot_table!$A$151,"Consumer ID",$A402,"Years (DATE)",$D$66)=0,"",GETPIVOTDATA("Sum of Net Profit",Pivot_table!$A$151,"Consumer ID",$A402,"Years (DATE)",$D$66))</f>
        <v>565.43999999999983</v>
      </c>
      <c r="E402" s="6">
        <f>IF(GETPIVOTDATA("Count of Order ID",Pivot_table!$A$151,"Consumer ID",$A402,"Years (DATE)",$D$66)=0,"",GETPIVOTDATA("Count of Order ID",Pivot_table!$A$151,"Consumer ID",$A402,"Years (DATE)",$D$66))</f>
        <v>1</v>
      </c>
      <c r="F402" s="6">
        <f t="shared" si="12"/>
        <v>565.43999999999983</v>
      </c>
      <c r="G402" s="6">
        <f t="shared" si="13"/>
        <v>1</v>
      </c>
    </row>
    <row r="403" spans="1:7" x14ac:dyDescent="0.3">
      <c r="A403" s="6" t="s">
        <v>4769</v>
      </c>
      <c r="B403" s="6" t="str">
        <f>IF(GETPIVOTDATA("Sum of Net Profit",Pivot_table!$A$151,"Consumer ID",$A403,"Years (DATE)",$B$66)=0,"",GETPIVOTDATA("Sum of Net Profit",Pivot_table!$A$151,"Consumer ID",$A403,"Years (DATE)",$B$66))</f>
        <v/>
      </c>
      <c r="C403" s="6" t="str">
        <f>IF(GETPIVOTDATA("Count of Order ID",Pivot_table!$A$151,"Consumer ID",$A403,"Years (DATE)",$B$66)=0,"",GETPIVOTDATA("Count of Order ID",Pivot_table!$A$151,"Consumer ID",$A403,"Years (DATE)",$B$66))</f>
        <v/>
      </c>
      <c r="D403" s="6">
        <f>IF(GETPIVOTDATA("Sum of Net Profit",Pivot_table!$A$151,"Consumer ID",$A403,"Years (DATE)",$D$66)=0,"",GETPIVOTDATA("Sum of Net Profit",Pivot_table!$A$151,"Consumer ID",$A403,"Years (DATE)",$D$66))</f>
        <v>565.43999999999983</v>
      </c>
      <c r="E403" s="6">
        <f>IF(GETPIVOTDATA("Count of Order ID",Pivot_table!$A$151,"Consumer ID",$A403,"Years (DATE)",$D$66)=0,"",GETPIVOTDATA("Count of Order ID",Pivot_table!$A$151,"Consumer ID",$A403,"Years (DATE)",$D$66))</f>
        <v>1</v>
      </c>
      <c r="F403" s="6">
        <f t="shared" si="12"/>
        <v>565.43999999999983</v>
      </c>
      <c r="G403" s="6">
        <f t="shared" si="13"/>
        <v>1</v>
      </c>
    </row>
    <row r="404" spans="1:7" x14ac:dyDescent="0.3">
      <c r="A404" s="6" t="s">
        <v>4619</v>
      </c>
      <c r="B404" s="6" t="str">
        <f>IF(GETPIVOTDATA("Sum of Net Profit",Pivot_table!$A$151,"Consumer ID",$A404,"Years (DATE)",$B$66)=0,"",GETPIVOTDATA("Sum of Net Profit",Pivot_table!$A$151,"Consumer ID",$A404,"Years (DATE)",$B$66))</f>
        <v/>
      </c>
      <c r="C404" s="6" t="str">
        <f>IF(GETPIVOTDATA("Count of Order ID",Pivot_table!$A$151,"Consumer ID",$A404,"Years (DATE)",$B$66)=0,"",GETPIVOTDATA("Count of Order ID",Pivot_table!$A$151,"Consumer ID",$A404,"Years (DATE)",$B$66))</f>
        <v/>
      </c>
      <c r="D404" s="6">
        <f>IF(GETPIVOTDATA("Sum of Net Profit",Pivot_table!$A$151,"Consumer ID",$A404,"Years (DATE)",$D$66)=0,"",GETPIVOTDATA("Sum of Net Profit",Pivot_table!$A$151,"Consumer ID",$A404,"Years (DATE)",$D$66))</f>
        <v>565.43999999999983</v>
      </c>
      <c r="E404" s="6">
        <f>IF(GETPIVOTDATA("Count of Order ID",Pivot_table!$A$151,"Consumer ID",$A404,"Years (DATE)",$D$66)=0,"",GETPIVOTDATA("Count of Order ID",Pivot_table!$A$151,"Consumer ID",$A404,"Years (DATE)",$D$66))</f>
        <v>1</v>
      </c>
      <c r="F404" s="6">
        <f t="shared" si="12"/>
        <v>565.43999999999983</v>
      </c>
      <c r="G404" s="6">
        <f t="shared" si="13"/>
        <v>1</v>
      </c>
    </row>
    <row r="405" spans="1:7" x14ac:dyDescent="0.3">
      <c r="A405" s="6" t="s">
        <v>6364</v>
      </c>
      <c r="B405" s="6" t="str">
        <f>IF(GETPIVOTDATA("Sum of Net Profit",Pivot_table!$A$151,"Consumer ID",$A405,"Years (DATE)",$B$66)=0,"",GETPIVOTDATA("Sum of Net Profit",Pivot_table!$A$151,"Consumer ID",$A405,"Years (DATE)",$B$66))</f>
        <v/>
      </c>
      <c r="C405" s="6" t="str">
        <f>IF(GETPIVOTDATA("Count of Order ID",Pivot_table!$A$151,"Consumer ID",$A405,"Years (DATE)",$B$66)=0,"",GETPIVOTDATA("Count of Order ID",Pivot_table!$A$151,"Consumer ID",$A405,"Years (DATE)",$B$66))</f>
        <v/>
      </c>
      <c r="D405" s="6">
        <f>IF(GETPIVOTDATA("Sum of Net Profit",Pivot_table!$A$151,"Consumer ID",$A405,"Years (DATE)",$D$66)=0,"",GETPIVOTDATA("Sum of Net Profit",Pivot_table!$A$151,"Consumer ID",$A405,"Years (DATE)",$D$66))</f>
        <v>565.43999999999983</v>
      </c>
      <c r="E405" s="6">
        <f>IF(GETPIVOTDATA("Count of Order ID",Pivot_table!$A$151,"Consumer ID",$A405,"Years (DATE)",$D$66)=0,"",GETPIVOTDATA("Count of Order ID",Pivot_table!$A$151,"Consumer ID",$A405,"Years (DATE)",$D$66))</f>
        <v>1</v>
      </c>
      <c r="F405" s="6">
        <f t="shared" si="12"/>
        <v>565.43999999999983</v>
      </c>
      <c r="G405" s="6">
        <f t="shared" si="13"/>
        <v>1</v>
      </c>
    </row>
    <row r="406" spans="1:7" x14ac:dyDescent="0.3">
      <c r="A406" s="6" t="s">
        <v>5667</v>
      </c>
      <c r="B406" s="6" t="str">
        <f>IF(GETPIVOTDATA("Sum of Net Profit",Pivot_table!$A$151,"Consumer ID",$A406,"Years (DATE)",$B$66)=0,"",GETPIVOTDATA("Sum of Net Profit",Pivot_table!$A$151,"Consumer ID",$A406,"Years (DATE)",$B$66))</f>
        <v/>
      </c>
      <c r="C406" s="6" t="str">
        <f>IF(GETPIVOTDATA("Count of Order ID",Pivot_table!$A$151,"Consumer ID",$A406,"Years (DATE)",$B$66)=0,"",GETPIVOTDATA("Count of Order ID",Pivot_table!$A$151,"Consumer ID",$A406,"Years (DATE)",$B$66))</f>
        <v/>
      </c>
      <c r="D406" s="6">
        <f>IF(GETPIVOTDATA("Sum of Net Profit",Pivot_table!$A$151,"Consumer ID",$A406,"Years (DATE)",$D$66)=0,"",GETPIVOTDATA("Sum of Net Profit",Pivot_table!$A$151,"Consumer ID",$A406,"Years (DATE)",$D$66))</f>
        <v>565.43999999999983</v>
      </c>
      <c r="E406" s="6">
        <f>IF(GETPIVOTDATA("Count of Order ID",Pivot_table!$A$151,"Consumer ID",$A406,"Years (DATE)",$D$66)=0,"",GETPIVOTDATA("Count of Order ID",Pivot_table!$A$151,"Consumer ID",$A406,"Years (DATE)",$D$66))</f>
        <v>1</v>
      </c>
      <c r="F406" s="6">
        <f t="shared" si="12"/>
        <v>565.43999999999983</v>
      </c>
      <c r="G406" s="6">
        <f t="shared" si="13"/>
        <v>1</v>
      </c>
    </row>
    <row r="407" spans="1:7" x14ac:dyDescent="0.3">
      <c r="A407" s="6" t="s">
        <v>6252</v>
      </c>
      <c r="B407" s="6" t="str">
        <f>IF(GETPIVOTDATA("Sum of Net Profit",Pivot_table!$A$151,"Consumer ID",$A407,"Years (DATE)",$B$66)=0,"",GETPIVOTDATA("Sum of Net Profit",Pivot_table!$A$151,"Consumer ID",$A407,"Years (DATE)",$B$66))</f>
        <v/>
      </c>
      <c r="C407" s="6" t="str">
        <f>IF(GETPIVOTDATA("Count of Order ID",Pivot_table!$A$151,"Consumer ID",$A407,"Years (DATE)",$B$66)=0,"",GETPIVOTDATA("Count of Order ID",Pivot_table!$A$151,"Consumer ID",$A407,"Years (DATE)",$B$66))</f>
        <v/>
      </c>
      <c r="D407" s="6">
        <f>IF(GETPIVOTDATA("Sum of Net Profit",Pivot_table!$A$151,"Consumer ID",$A407,"Years (DATE)",$D$66)=0,"",GETPIVOTDATA("Sum of Net Profit",Pivot_table!$A$151,"Consumer ID",$A407,"Years (DATE)",$D$66))</f>
        <v>561.09</v>
      </c>
      <c r="E407" s="6">
        <f>IF(GETPIVOTDATA("Count of Order ID",Pivot_table!$A$151,"Consumer ID",$A407,"Years (DATE)",$D$66)=0,"",GETPIVOTDATA("Count of Order ID",Pivot_table!$A$151,"Consumer ID",$A407,"Years (DATE)",$D$66))</f>
        <v>1</v>
      </c>
      <c r="F407" s="6">
        <f t="shared" si="12"/>
        <v>561.09</v>
      </c>
      <c r="G407" s="6">
        <f t="shared" si="13"/>
        <v>1</v>
      </c>
    </row>
    <row r="408" spans="1:7" x14ac:dyDescent="0.3">
      <c r="A408" s="6" t="s">
        <v>4973</v>
      </c>
      <c r="B408" s="6" t="str">
        <f>IF(GETPIVOTDATA("Sum of Net Profit",Pivot_table!$A$151,"Consumer ID",$A408,"Years (DATE)",$B$66)=0,"",GETPIVOTDATA("Sum of Net Profit",Pivot_table!$A$151,"Consumer ID",$A408,"Years (DATE)",$B$66))</f>
        <v/>
      </c>
      <c r="C408" s="6" t="str">
        <f>IF(GETPIVOTDATA("Count of Order ID",Pivot_table!$A$151,"Consumer ID",$A408,"Years (DATE)",$B$66)=0,"",GETPIVOTDATA("Count of Order ID",Pivot_table!$A$151,"Consumer ID",$A408,"Years (DATE)",$B$66))</f>
        <v/>
      </c>
      <c r="D408" s="6">
        <f>IF(GETPIVOTDATA("Sum of Net Profit",Pivot_table!$A$151,"Consumer ID",$A408,"Years (DATE)",$D$66)=0,"",GETPIVOTDATA("Sum of Net Profit",Pivot_table!$A$151,"Consumer ID",$A408,"Years (DATE)",$D$66))</f>
        <v>561.09</v>
      </c>
      <c r="E408" s="6">
        <f>IF(GETPIVOTDATA("Count of Order ID",Pivot_table!$A$151,"Consumer ID",$A408,"Years (DATE)",$D$66)=0,"",GETPIVOTDATA("Count of Order ID",Pivot_table!$A$151,"Consumer ID",$A408,"Years (DATE)",$D$66))</f>
        <v>1</v>
      </c>
      <c r="F408" s="6">
        <f t="shared" si="12"/>
        <v>561.09</v>
      </c>
      <c r="G408" s="6">
        <f t="shared" si="13"/>
        <v>1</v>
      </c>
    </row>
    <row r="409" spans="1:7" x14ac:dyDescent="0.3">
      <c r="A409" s="6" t="s">
        <v>4635</v>
      </c>
      <c r="B409" s="6" t="str">
        <f>IF(GETPIVOTDATA("Sum of Net Profit",Pivot_table!$A$151,"Consumer ID",$A409,"Years (DATE)",$B$66)=0,"",GETPIVOTDATA("Sum of Net Profit",Pivot_table!$A$151,"Consumer ID",$A409,"Years (DATE)",$B$66))</f>
        <v/>
      </c>
      <c r="C409" s="6" t="str">
        <f>IF(GETPIVOTDATA("Count of Order ID",Pivot_table!$A$151,"Consumer ID",$A409,"Years (DATE)",$B$66)=0,"",GETPIVOTDATA("Count of Order ID",Pivot_table!$A$151,"Consumer ID",$A409,"Years (DATE)",$B$66))</f>
        <v/>
      </c>
      <c r="D409" s="6">
        <f>IF(GETPIVOTDATA("Sum of Net Profit",Pivot_table!$A$151,"Consumer ID",$A409,"Years (DATE)",$D$66)=0,"",GETPIVOTDATA("Sum of Net Profit",Pivot_table!$A$151,"Consumer ID",$A409,"Years (DATE)",$D$66))</f>
        <v>561.09</v>
      </c>
      <c r="E409" s="6">
        <f>IF(GETPIVOTDATA("Count of Order ID",Pivot_table!$A$151,"Consumer ID",$A409,"Years (DATE)",$D$66)=0,"",GETPIVOTDATA("Count of Order ID",Pivot_table!$A$151,"Consumer ID",$A409,"Years (DATE)",$D$66))</f>
        <v>1</v>
      </c>
      <c r="F409" s="6">
        <f t="shared" si="12"/>
        <v>561.09</v>
      </c>
      <c r="G409" s="6">
        <f t="shared" si="13"/>
        <v>1</v>
      </c>
    </row>
    <row r="410" spans="1:7" x14ac:dyDescent="0.3">
      <c r="A410" s="6" t="s">
        <v>6328</v>
      </c>
      <c r="B410" s="6" t="str">
        <f>IF(GETPIVOTDATA("Sum of Net Profit",Pivot_table!$A$151,"Consumer ID",$A410,"Years (DATE)",$B$66)=0,"",GETPIVOTDATA("Sum of Net Profit",Pivot_table!$A$151,"Consumer ID",$A410,"Years (DATE)",$B$66))</f>
        <v/>
      </c>
      <c r="C410" s="6" t="str">
        <f>IF(GETPIVOTDATA("Count of Order ID",Pivot_table!$A$151,"Consumer ID",$A410,"Years (DATE)",$B$66)=0,"",GETPIVOTDATA("Count of Order ID",Pivot_table!$A$151,"Consumer ID",$A410,"Years (DATE)",$B$66))</f>
        <v/>
      </c>
      <c r="D410" s="6">
        <f>IF(GETPIVOTDATA("Sum of Net Profit",Pivot_table!$A$151,"Consumer ID",$A410,"Years (DATE)",$D$66)=0,"",GETPIVOTDATA("Sum of Net Profit",Pivot_table!$A$151,"Consumer ID",$A410,"Years (DATE)",$D$66))</f>
        <v>561.09</v>
      </c>
      <c r="E410" s="6">
        <f>IF(GETPIVOTDATA("Count of Order ID",Pivot_table!$A$151,"Consumer ID",$A410,"Years (DATE)",$D$66)=0,"",GETPIVOTDATA("Count of Order ID",Pivot_table!$A$151,"Consumer ID",$A410,"Years (DATE)",$D$66))</f>
        <v>1</v>
      </c>
      <c r="F410" s="6">
        <f t="shared" si="12"/>
        <v>561.09</v>
      </c>
      <c r="G410" s="6">
        <f t="shared" si="13"/>
        <v>1</v>
      </c>
    </row>
    <row r="411" spans="1:7" x14ac:dyDescent="0.3">
      <c r="A411" s="6" t="s">
        <v>5713</v>
      </c>
      <c r="B411" s="6" t="str">
        <f>IF(GETPIVOTDATA("Sum of Net Profit",Pivot_table!$A$151,"Consumer ID",$A411,"Years (DATE)",$B$66)=0,"",GETPIVOTDATA("Sum of Net Profit",Pivot_table!$A$151,"Consumer ID",$A411,"Years (DATE)",$B$66))</f>
        <v/>
      </c>
      <c r="C411" s="6" t="str">
        <f>IF(GETPIVOTDATA("Count of Order ID",Pivot_table!$A$151,"Consumer ID",$A411,"Years (DATE)",$B$66)=0,"",GETPIVOTDATA("Count of Order ID",Pivot_table!$A$151,"Consumer ID",$A411,"Years (DATE)",$B$66))</f>
        <v/>
      </c>
      <c r="D411" s="6">
        <f>IF(GETPIVOTDATA("Sum of Net Profit",Pivot_table!$A$151,"Consumer ID",$A411,"Years (DATE)",$D$66)=0,"",GETPIVOTDATA("Sum of Net Profit",Pivot_table!$A$151,"Consumer ID",$A411,"Years (DATE)",$D$66))</f>
        <v>561.09</v>
      </c>
      <c r="E411" s="6">
        <f>IF(GETPIVOTDATA("Count of Order ID",Pivot_table!$A$151,"Consumer ID",$A411,"Years (DATE)",$D$66)=0,"",GETPIVOTDATA("Count of Order ID",Pivot_table!$A$151,"Consumer ID",$A411,"Years (DATE)",$D$66))</f>
        <v>1</v>
      </c>
      <c r="F411" s="6">
        <f t="shared" si="12"/>
        <v>561.09</v>
      </c>
      <c r="G411" s="6">
        <f t="shared" si="13"/>
        <v>1</v>
      </c>
    </row>
    <row r="412" spans="1:7" x14ac:dyDescent="0.3">
      <c r="A412" s="6" t="s">
        <v>6222</v>
      </c>
      <c r="B412" s="6" t="str">
        <f>IF(GETPIVOTDATA("Sum of Net Profit",Pivot_table!$A$151,"Consumer ID",$A412,"Years (DATE)",$B$66)=0,"",GETPIVOTDATA("Sum of Net Profit",Pivot_table!$A$151,"Consumer ID",$A412,"Years (DATE)",$B$66))</f>
        <v/>
      </c>
      <c r="C412" s="6" t="str">
        <f>IF(GETPIVOTDATA("Count of Order ID",Pivot_table!$A$151,"Consumer ID",$A412,"Years (DATE)",$B$66)=0,"",GETPIVOTDATA("Count of Order ID",Pivot_table!$A$151,"Consumer ID",$A412,"Years (DATE)",$B$66))</f>
        <v/>
      </c>
      <c r="D412" s="6">
        <f>IF(GETPIVOTDATA("Sum of Net Profit",Pivot_table!$A$151,"Consumer ID",$A412,"Years (DATE)",$D$66)=0,"",GETPIVOTDATA("Sum of Net Profit",Pivot_table!$A$151,"Consumer ID",$A412,"Years (DATE)",$D$66))</f>
        <v>561.09</v>
      </c>
      <c r="E412" s="6">
        <f>IF(GETPIVOTDATA("Count of Order ID",Pivot_table!$A$151,"Consumer ID",$A412,"Years (DATE)",$D$66)=0,"",GETPIVOTDATA("Count of Order ID",Pivot_table!$A$151,"Consumer ID",$A412,"Years (DATE)",$D$66))</f>
        <v>1</v>
      </c>
      <c r="F412" s="6">
        <f t="shared" si="12"/>
        <v>561.09</v>
      </c>
      <c r="G412" s="6">
        <f t="shared" si="13"/>
        <v>1</v>
      </c>
    </row>
    <row r="413" spans="1:7" x14ac:dyDescent="0.3">
      <c r="A413" s="6" t="s">
        <v>273</v>
      </c>
      <c r="B413" s="6" t="str">
        <f>IF(GETPIVOTDATA("Sum of Net Profit",Pivot_table!$A$151,"Consumer ID",$A413,"Years (DATE)",$B$66)=0,"",GETPIVOTDATA("Sum of Net Profit",Pivot_table!$A$151,"Consumer ID",$A413,"Years (DATE)",$B$66))</f>
        <v/>
      </c>
      <c r="C413" s="6" t="str">
        <f>IF(GETPIVOTDATA("Count of Order ID",Pivot_table!$A$151,"Consumer ID",$A413,"Years (DATE)",$B$66)=0,"",GETPIVOTDATA("Count of Order ID",Pivot_table!$A$151,"Consumer ID",$A413,"Years (DATE)",$B$66))</f>
        <v/>
      </c>
      <c r="D413" s="6">
        <f>IF(GETPIVOTDATA("Sum of Net Profit",Pivot_table!$A$151,"Consumer ID",$A413,"Years (DATE)",$D$66)=0,"",GETPIVOTDATA("Sum of Net Profit",Pivot_table!$A$151,"Consumer ID",$A413,"Years (DATE)",$D$66))</f>
        <v>559.26</v>
      </c>
      <c r="E413" s="6">
        <f>IF(GETPIVOTDATA("Count of Order ID",Pivot_table!$A$151,"Consumer ID",$A413,"Years (DATE)",$D$66)=0,"",GETPIVOTDATA("Count of Order ID",Pivot_table!$A$151,"Consumer ID",$A413,"Years (DATE)",$D$66))</f>
        <v>2</v>
      </c>
      <c r="F413" s="6">
        <f t="shared" si="12"/>
        <v>559.26</v>
      </c>
      <c r="G413" s="6">
        <f t="shared" si="13"/>
        <v>2</v>
      </c>
    </row>
    <row r="414" spans="1:7" x14ac:dyDescent="0.3">
      <c r="A414" s="6" t="s">
        <v>1370</v>
      </c>
      <c r="B414" s="6">
        <f>IF(GETPIVOTDATA("Sum of Net Profit",Pivot_table!$A$151,"Consumer ID",$A414,"Years (DATE)",$B$66)=0,"",GETPIVOTDATA("Sum of Net Profit",Pivot_table!$A$151,"Consumer ID",$A414,"Years (DATE)",$B$66))</f>
        <v>555.45000000000005</v>
      </c>
      <c r="C414" s="6">
        <f>IF(GETPIVOTDATA("Count of Order ID",Pivot_table!$A$151,"Consumer ID",$A414,"Years (DATE)",$B$66)=0,"",GETPIVOTDATA("Count of Order ID",Pivot_table!$A$151,"Consumer ID",$A414,"Years (DATE)",$B$66))</f>
        <v>1</v>
      </c>
      <c r="D414" s="6" t="str">
        <f>IF(GETPIVOTDATA("Sum of Net Profit",Pivot_table!$A$151,"Consumer ID",$A414,"Years (DATE)",$D$66)=0,"",GETPIVOTDATA("Sum of Net Profit",Pivot_table!$A$151,"Consumer ID",$A414,"Years (DATE)",$D$66))</f>
        <v/>
      </c>
      <c r="E414" s="6" t="str">
        <f>IF(GETPIVOTDATA("Count of Order ID",Pivot_table!$A$151,"Consumer ID",$A414,"Years (DATE)",$D$66)=0,"",GETPIVOTDATA("Count of Order ID",Pivot_table!$A$151,"Consumer ID",$A414,"Years (DATE)",$D$66))</f>
        <v/>
      </c>
      <c r="F414" s="6">
        <f t="shared" si="12"/>
        <v>555.45000000000005</v>
      </c>
      <c r="G414" s="6">
        <f t="shared" si="13"/>
        <v>1</v>
      </c>
    </row>
    <row r="415" spans="1:7" x14ac:dyDescent="0.3">
      <c r="A415" s="6" t="s">
        <v>2290</v>
      </c>
      <c r="B415" s="6" t="str">
        <f>IF(GETPIVOTDATA("Sum of Net Profit",Pivot_table!$A$151,"Consumer ID",$A415,"Years (DATE)",$B$66)=0,"",GETPIVOTDATA("Sum of Net Profit",Pivot_table!$A$151,"Consumer ID",$A415,"Years (DATE)",$B$66))</f>
        <v/>
      </c>
      <c r="C415" s="6" t="str">
        <f>IF(GETPIVOTDATA("Count of Order ID",Pivot_table!$A$151,"Consumer ID",$A415,"Years (DATE)",$B$66)=0,"",GETPIVOTDATA("Count of Order ID",Pivot_table!$A$151,"Consumer ID",$A415,"Years (DATE)",$B$66))</f>
        <v/>
      </c>
      <c r="D415" s="6">
        <f>IF(GETPIVOTDATA("Sum of Net Profit",Pivot_table!$A$151,"Consumer ID",$A415,"Years (DATE)",$D$66)=0,"",GETPIVOTDATA("Sum of Net Profit",Pivot_table!$A$151,"Consumer ID",$A415,"Years (DATE)",$D$66))</f>
        <v>555.45000000000005</v>
      </c>
      <c r="E415" s="6">
        <f>IF(GETPIVOTDATA("Count of Order ID",Pivot_table!$A$151,"Consumer ID",$A415,"Years (DATE)",$D$66)=0,"",GETPIVOTDATA("Count of Order ID",Pivot_table!$A$151,"Consumer ID",$A415,"Years (DATE)",$D$66))</f>
        <v>1</v>
      </c>
      <c r="F415" s="6">
        <f t="shared" si="12"/>
        <v>555.45000000000005</v>
      </c>
      <c r="G415" s="6">
        <f t="shared" si="13"/>
        <v>1</v>
      </c>
    </row>
    <row r="416" spans="1:7" x14ac:dyDescent="0.3">
      <c r="A416" s="6" t="s">
        <v>3539</v>
      </c>
      <c r="B416" s="6" t="str">
        <f>IF(GETPIVOTDATA("Sum of Net Profit",Pivot_table!$A$151,"Consumer ID",$A416,"Years (DATE)",$B$66)=0,"",GETPIVOTDATA("Sum of Net Profit",Pivot_table!$A$151,"Consumer ID",$A416,"Years (DATE)",$B$66))</f>
        <v/>
      </c>
      <c r="C416" s="6" t="str">
        <f>IF(GETPIVOTDATA("Count of Order ID",Pivot_table!$A$151,"Consumer ID",$A416,"Years (DATE)",$B$66)=0,"",GETPIVOTDATA("Count of Order ID",Pivot_table!$A$151,"Consumer ID",$A416,"Years (DATE)",$B$66))</f>
        <v/>
      </c>
      <c r="D416" s="6">
        <f>IF(GETPIVOTDATA("Sum of Net Profit",Pivot_table!$A$151,"Consumer ID",$A416,"Years (DATE)",$D$66)=0,"",GETPIVOTDATA("Sum of Net Profit",Pivot_table!$A$151,"Consumer ID",$A416,"Years (DATE)",$D$66))</f>
        <v>555.45000000000005</v>
      </c>
      <c r="E416" s="6">
        <f>IF(GETPIVOTDATA("Count of Order ID",Pivot_table!$A$151,"Consumer ID",$A416,"Years (DATE)",$D$66)=0,"",GETPIVOTDATA("Count of Order ID",Pivot_table!$A$151,"Consumer ID",$A416,"Years (DATE)",$D$66))</f>
        <v>1</v>
      </c>
      <c r="F416" s="6">
        <f t="shared" si="12"/>
        <v>555.45000000000005</v>
      </c>
      <c r="G416" s="6">
        <f t="shared" si="13"/>
        <v>1</v>
      </c>
    </row>
    <row r="417" spans="1:7" x14ac:dyDescent="0.3">
      <c r="A417" s="6" t="s">
        <v>3627</v>
      </c>
      <c r="B417" s="6" t="str">
        <f>IF(GETPIVOTDATA("Sum of Net Profit",Pivot_table!$A$151,"Consumer ID",$A417,"Years (DATE)",$B$66)=0,"",GETPIVOTDATA("Sum of Net Profit",Pivot_table!$A$151,"Consumer ID",$A417,"Years (DATE)",$B$66))</f>
        <v/>
      </c>
      <c r="C417" s="6" t="str">
        <f>IF(GETPIVOTDATA("Count of Order ID",Pivot_table!$A$151,"Consumer ID",$A417,"Years (DATE)",$B$66)=0,"",GETPIVOTDATA("Count of Order ID",Pivot_table!$A$151,"Consumer ID",$A417,"Years (DATE)",$B$66))</f>
        <v/>
      </c>
      <c r="D417" s="6">
        <f>IF(GETPIVOTDATA("Sum of Net Profit",Pivot_table!$A$151,"Consumer ID",$A417,"Years (DATE)",$D$66)=0,"",GETPIVOTDATA("Sum of Net Profit",Pivot_table!$A$151,"Consumer ID",$A417,"Years (DATE)",$D$66))</f>
        <v>555.45000000000005</v>
      </c>
      <c r="E417" s="6">
        <f>IF(GETPIVOTDATA("Count of Order ID",Pivot_table!$A$151,"Consumer ID",$A417,"Years (DATE)",$D$66)=0,"",GETPIVOTDATA("Count of Order ID",Pivot_table!$A$151,"Consumer ID",$A417,"Years (DATE)",$D$66))</f>
        <v>1</v>
      </c>
      <c r="F417" s="6">
        <f t="shared" si="12"/>
        <v>555.45000000000005</v>
      </c>
      <c r="G417" s="6">
        <f t="shared" si="13"/>
        <v>1</v>
      </c>
    </row>
    <row r="418" spans="1:7" x14ac:dyDescent="0.3">
      <c r="A418" s="6" t="s">
        <v>3829</v>
      </c>
      <c r="B418" s="6" t="str">
        <f>IF(GETPIVOTDATA("Sum of Net Profit",Pivot_table!$A$151,"Consumer ID",$A418,"Years (DATE)",$B$66)=0,"",GETPIVOTDATA("Sum of Net Profit",Pivot_table!$A$151,"Consumer ID",$A418,"Years (DATE)",$B$66))</f>
        <v/>
      </c>
      <c r="C418" s="6" t="str">
        <f>IF(GETPIVOTDATA("Count of Order ID",Pivot_table!$A$151,"Consumer ID",$A418,"Years (DATE)",$B$66)=0,"",GETPIVOTDATA("Count of Order ID",Pivot_table!$A$151,"Consumer ID",$A418,"Years (DATE)",$B$66))</f>
        <v/>
      </c>
      <c r="D418" s="6">
        <f>IF(GETPIVOTDATA("Sum of Net Profit",Pivot_table!$A$151,"Consumer ID",$A418,"Years (DATE)",$D$66)=0,"",GETPIVOTDATA("Sum of Net Profit",Pivot_table!$A$151,"Consumer ID",$A418,"Years (DATE)",$D$66))</f>
        <v>555.45000000000005</v>
      </c>
      <c r="E418" s="6">
        <f>IF(GETPIVOTDATA("Count of Order ID",Pivot_table!$A$151,"Consumer ID",$A418,"Years (DATE)",$D$66)=0,"",GETPIVOTDATA("Count of Order ID",Pivot_table!$A$151,"Consumer ID",$A418,"Years (DATE)",$D$66))</f>
        <v>1</v>
      </c>
      <c r="F418" s="6">
        <f t="shared" si="12"/>
        <v>555.45000000000005</v>
      </c>
      <c r="G418" s="6">
        <f t="shared" si="13"/>
        <v>1</v>
      </c>
    </row>
    <row r="419" spans="1:7" x14ac:dyDescent="0.3">
      <c r="A419" s="6" t="s">
        <v>3865</v>
      </c>
      <c r="B419" s="6" t="str">
        <f>IF(GETPIVOTDATA("Sum of Net Profit",Pivot_table!$A$151,"Consumer ID",$A419,"Years (DATE)",$B$66)=0,"",GETPIVOTDATA("Sum of Net Profit",Pivot_table!$A$151,"Consumer ID",$A419,"Years (DATE)",$B$66))</f>
        <v/>
      </c>
      <c r="C419" s="6" t="str">
        <f>IF(GETPIVOTDATA("Count of Order ID",Pivot_table!$A$151,"Consumer ID",$A419,"Years (DATE)",$B$66)=0,"",GETPIVOTDATA("Count of Order ID",Pivot_table!$A$151,"Consumer ID",$A419,"Years (DATE)",$B$66))</f>
        <v/>
      </c>
      <c r="D419" s="6">
        <f>IF(GETPIVOTDATA("Sum of Net Profit",Pivot_table!$A$151,"Consumer ID",$A419,"Years (DATE)",$D$66)=0,"",GETPIVOTDATA("Sum of Net Profit",Pivot_table!$A$151,"Consumer ID",$A419,"Years (DATE)",$D$66))</f>
        <v>555.45000000000005</v>
      </c>
      <c r="E419" s="6">
        <f>IF(GETPIVOTDATA("Count of Order ID",Pivot_table!$A$151,"Consumer ID",$A419,"Years (DATE)",$D$66)=0,"",GETPIVOTDATA("Count of Order ID",Pivot_table!$A$151,"Consumer ID",$A419,"Years (DATE)",$D$66))</f>
        <v>1</v>
      </c>
      <c r="F419" s="6">
        <f t="shared" si="12"/>
        <v>555.45000000000005</v>
      </c>
      <c r="G419" s="6">
        <f t="shared" si="13"/>
        <v>1</v>
      </c>
    </row>
    <row r="420" spans="1:7" x14ac:dyDescent="0.3">
      <c r="A420" s="6" t="s">
        <v>3863</v>
      </c>
      <c r="B420" s="6" t="str">
        <f>IF(GETPIVOTDATA("Sum of Net Profit",Pivot_table!$A$151,"Consumer ID",$A420,"Years (DATE)",$B$66)=0,"",GETPIVOTDATA("Sum of Net Profit",Pivot_table!$A$151,"Consumer ID",$A420,"Years (DATE)",$B$66))</f>
        <v/>
      </c>
      <c r="C420" s="6" t="str">
        <f>IF(GETPIVOTDATA("Count of Order ID",Pivot_table!$A$151,"Consumer ID",$A420,"Years (DATE)",$B$66)=0,"",GETPIVOTDATA("Count of Order ID",Pivot_table!$A$151,"Consumer ID",$A420,"Years (DATE)",$B$66))</f>
        <v/>
      </c>
      <c r="D420" s="6">
        <f>IF(GETPIVOTDATA("Sum of Net Profit",Pivot_table!$A$151,"Consumer ID",$A420,"Years (DATE)",$D$66)=0,"",GETPIVOTDATA("Sum of Net Profit",Pivot_table!$A$151,"Consumer ID",$A420,"Years (DATE)",$D$66))</f>
        <v>555.45000000000005</v>
      </c>
      <c r="E420" s="6">
        <f>IF(GETPIVOTDATA("Count of Order ID",Pivot_table!$A$151,"Consumer ID",$A420,"Years (DATE)",$D$66)=0,"",GETPIVOTDATA("Count of Order ID",Pivot_table!$A$151,"Consumer ID",$A420,"Years (DATE)",$D$66))</f>
        <v>1</v>
      </c>
      <c r="F420" s="6">
        <f t="shared" si="12"/>
        <v>555.45000000000005</v>
      </c>
      <c r="G420" s="6">
        <f t="shared" si="13"/>
        <v>1</v>
      </c>
    </row>
    <row r="421" spans="1:7" x14ac:dyDescent="0.3">
      <c r="A421" s="6" t="s">
        <v>5427</v>
      </c>
      <c r="B421" s="6" t="str">
        <f>IF(GETPIVOTDATA("Sum of Net Profit",Pivot_table!$A$151,"Consumer ID",$A421,"Years (DATE)",$B$66)=0,"",GETPIVOTDATA("Sum of Net Profit",Pivot_table!$A$151,"Consumer ID",$A421,"Years (DATE)",$B$66))</f>
        <v/>
      </c>
      <c r="C421" s="6" t="str">
        <f>IF(GETPIVOTDATA("Count of Order ID",Pivot_table!$A$151,"Consumer ID",$A421,"Years (DATE)",$B$66)=0,"",GETPIVOTDATA("Count of Order ID",Pivot_table!$A$151,"Consumer ID",$A421,"Years (DATE)",$B$66))</f>
        <v/>
      </c>
      <c r="D421" s="6">
        <f>IF(GETPIVOTDATA("Sum of Net Profit",Pivot_table!$A$151,"Consumer ID",$A421,"Years (DATE)",$D$66)=0,"",GETPIVOTDATA("Sum of Net Profit",Pivot_table!$A$151,"Consumer ID",$A421,"Years (DATE)",$D$66))</f>
        <v>555.45000000000005</v>
      </c>
      <c r="E421" s="6">
        <f>IF(GETPIVOTDATA("Count of Order ID",Pivot_table!$A$151,"Consumer ID",$A421,"Years (DATE)",$D$66)=0,"",GETPIVOTDATA("Count of Order ID",Pivot_table!$A$151,"Consumer ID",$A421,"Years (DATE)",$D$66))</f>
        <v>1</v>
      </c>
      <c r="F421" s="6">
        <f t="shared" si="12"/>
        <v>555.45000000000005</v>
      </c>
      <c r="G421" s="6">
        <f t="shared" si="13"/>
        <v>1</v>
      </c>
    </row>
    <row r="422" spans="1:7" x14ac:dyDescent="0.3">
      <c r="A422" s="6" t="s">
        <v>5458</v>
      </c>
      <c r="B422" s="6" t="str">
        <f>IF(GETPIVOTDATA("Sum of Net Profit",Pivot_table!$A$151,"Consumer ID",$A422,"Years (DATE)",$B$66)=0,"",GETPIVOTDATA("Sum of Net Profit",Pivot_table!$A$151,"Consumer ID",$A422,"Years (DATE)",$B$66))</f>
        <v/>
      </c>
      <c r="C422" s="6" t="str">
        <f>IF(GETPIVOTDATA("Count of Order ID",Pivot_table!$A$151,"Consumer ID",$A422,"Years (DATE)",$B$66)=0,"",GETPIVOTDATA("Count of Order ID",Pivot_table!$A$151,"Consumer ID",$A422,"Years (DATE)",$B$66))</f>
        <v/>
      </c>
      <c r="D422" s="6">
        <f>IF(GETPIVOTDATA("Sum of Net Profit",Pivot_table!$A$151,"Consumer ID",$A422,"Years (DATE)",$D$66)=0,"",GETPIVOTDATA("Sum of Net Profit",Pivot_table!$A$151,"Consumer ID",$A422,"Years (DATE)",$D$66))</f>
        <v>555.45000000000005</v>
      </c>
      <c r="E422" s="6">
        <f>IF(GETPIVOTDATA("Count of Order ID",Pivot_table!$A$151,"Consumer ID",$A422,"Years (DATE)",$D$66)=0,"",GETPIVOTDATA("Count of Order ID",Pivot_table!$A$151,"Consumer ID",$A422,"Years (DATE)",$D$66))</f>
        <v>1</v>
      </c>
      <c r="F422" s="6">
        <f t="shared" si="12"/>
        <v>555.45000000000005</v>
      </c>
      <c r="G422" s="6">
        <f t="shared" si="13"/>
        <v>1</v>
      </c>
    </row>
    <row r="423" spans="1:7" x14ac:dyDescent="0.3">
      <c r="A423" s="6" t="s">
        <v>5101</v>
      </c>
      <c r="B423" s="6" t="str">
        <f>IF(GETPIVOTDATA("Sum of Net Profit",Pivot_table!$A$151,"Consumer ID",$A423,"Years (DATE)",$B$66)=0,"",GETPIVOTDATA("Sum of Net Profit",Pivot_table!$A$151,"Consumer ID",$A423,"Years (DATE)",$B$66))</f>
        <v/>
      </c>
      <c r="C423" s="6" t="str">
        <f>IF(GETPIVOTDATA("Count of Order ID",Pivot_table!$A$151,"Consumer ID",$A423,"Years (DATE)",$B$66)=0,"",GETPIVOTDATA("Count of Order ID",Pivot_table!$A$151,"Consumer ID",$A423,"Years (DATE)",$B$66))</f>
        <v/>
      </c>
      <c r="D423" s="6">
        <f>IF(GETPIVOTDATA("Sum of Net Profit",Pivot_table!$A$151,"Consumer ID",$A423,"Years (DATE)",$D$66)=0,"",GETPIVOTDATA("Sum of Net Profit",Pivot_table!$A$151,"Consumer ID",$A423,"Years (DATE)",$D$66))</f>
        <v>554.76</v>
      </c>
      <c r="E423" s="6">
        <f>IF(GETPIVOTDATA("Count of Order ID",Pivot_table!$A$151,"Consumer ID",$A423,"Years (DATE)",$D$66)=0,"",GETPIVOTDATA("Count of Order ID",Pivot_table!$A$151,"Consumer ID",$A423,"Years (DATE)",$D$66))</f>
        <v>3</v>
      </c>
      <c r="F423" s="6">
        <f t="shared" si="12"/>
        <v>554.76</v>
      </c>
      <c r="G423" s="6">
        <f t="shared" si="13"/>
        <v>3</v>
      </c>
    </row>
    <row r="424" spans="1:7" x14ac:dyDescent="0.3">
      <c r="A424" s="6" t="s">
        <v>5697</v>
      </c>
      <c r="B424" s="6" t="str">
        <f>IF(GETPIVOTDATA("Sum of Net Profit",Pivot_table!$A$151,"Consumer ID",$A424,"Years (DATE)",$B$66)=0,"",GETPIVOTDATA("Sum of Net Profit",Pivot_table!$A$151,"Consumer ID",$A424,"Years (DATE)",$B$66))</f>
        <v/>
      </c>
      <c r="C424" s="6" t="str">
        <f>IF(GETPIVOTDATA("Count of Order ID",Pivot_table!$A$151,"Consumer ID",$A424,"Years (DATE)",$B$66)=0,"",GETPIVOTDATA("Count of Order ID",Pivot_table!$A$151,"Consumer ID",$A424,"Years (DATE)",$B$66))</f>
        <v/>
      </c>
      <c r="D424" s="6">
        <f>IF(GETPIVOTDATA("Sum of Net Profit",Pivot_table!$A$151,"Consumer ID",$A424,"Years (DATE)",$D$66)=0,"",GETPIVOTDATA("Sum of Net Profit",Pivot_table!$A$151,"Consumer ID",$A424,"Years (DATE)",$D$66))</f>
        <v>551.20000000000005</v>
      </c>
      <c r="E424" s="6">
        <f>IF(GETPIVOTDATA("Count of Order ID",Pivot_table!$A$151,"Consumer ID",$A424,"Years (DATE)",$D$66)=0,"",GETPIVOTDATA("Count of Order ID",Pivot_table!$A$151,"Consumer ID",$A424,"Years (DATE)",$D$66))</f>
        <v>3</v>
      </c>
      <c r="F424" s="6">
        <f t="shared" si="12"/>
        <v>551.20000000000005</v>
      </c>
      <c r="G424" s="6">
        <f t="shared" si="13"/>
        <v>3</v>
      </c>
    </row>
    <row r="425" spans="1:7" x14ac:dyDescent="0.3">
      <c r="A425" s="6" t="s">
        <v>5151</v>
      </c>
      <c r="B425" s="6" t="str">
        <f>IF(GETPIVOTDATA("Sum of Net Profit",Pivot_table!$A$151,"Consumer ID",$A425,"Years (DATE)",$B$66)=0,"",GETPIVOTDATA("Sum of Net Profit",Pivot_table!$A$151,"Consumer ID",$A425,"Years (DATE)",$B$66))</f>
        <v/>
      </c>
      <c r="C425" s="6" t="str">
        <f>IF(GETPIVOTDATA("Count of Order ID",Pivot_table!$A$151,"Consumer ID",$A425,"Years (DATE)",$B$66)=0,"",GETPIVOTDATA("Count of Order ID",Pivot_table!$A$151,"Consumer ID",$A425,"Years (DATE)",$B$66))</f>
        <v/>
      </c>
      <c r="D425" s="6">
        <f>IF(GETPIVOTDATA("Sum of Net Profit",Pivot_table!$A$151,"Consumer ID",$A425,"Years (DATE)",$D$66)=0,"",GETPIVOTDATA("Sum of Net Profit",Pivot_table!$A$151,"Consumer ID",$A425,"Years (DATE)",$D$66))</f>
        <v>546.66</v>
      </c>
      <c r="E425" s="6">
        <f>IF(GETPIVOTDATA("Count of Order ID",Pivot_table!$A$151,"Consumer ID",$A425,"Years (DATE)",$D$66)=0,"",GETPIVOTDATA("Count of Order ID",Pivot_table!$A$151,"Consumer ID",$A425,"Years (DATE)",$D$66))</f>
        <v>3</v>
      </c>
      <c r="F425" s="6">
        <f t="shared" si="12"/>
        <v>546.66</v>
      </c>
      <c r="G425" s="6">
        <f t="shared" si="13"/>
        <v>3</v>
      </c>
    </row>
    <row r="426" spans="1:7" x14ac:dyDescent="0.3">
      <c r="A426" s="6" t="s">
        <v>198</v>
      </c>
      <c r="B426" s="6" t="str">
        <f>IF(GETPIVOTDATA("Sum of Net Profit",Pivot_table!$A$151,"Consumer ID",$A426,"Years (DATE)",$B$66)=0,"",GETPIVOTDATA("Sum of Net Profit",Pivot_table!$A$151,"Consumer ID",$A426,"Years (DATE)",$B$66))</f>
        <v/>
      </c>
      <c r="C426" s="6" t="str">
        <f>IF(GETPIVOTDATA("Count of Order ID",Pivot_table!$A$151,"Consumer ID",$A426,"Years (DATE)",$B$66)=0,"",GETPIVOTDATA("Count of Order ID",Pivot_table!$A$151,"Consumer ID",$A426,"Years (DATE)",$B$66))</f>
        <v/>
      </c>
      <c r="D426" s="6">
        <f>IF(GETPIVOTDATA("Sum of Net Profit",Pivot_table!$A$151,"Consumer ID",$A426,"Years (DATE)",$D$66)=0,"",GETPIVOTDATA("Sum of Net Profit",Pivot_table!$A$151,"Consumer ID",$A426,"Years (DATE)",$D$66))</f>
        <v>541.95999999999992</v>
      </c>
      <c r="E426" s="6">
        <f>IF(GETPIVOTDATA("Count of Order ID",Pivot_table!$A$151,"Consumer ID",$A426,"Years (DATE)",$D$66)=0,"",GETPIVOTDATA("Count of Order ID",Pivot_table!$A$151,"Consumer ID",$A426,"Years (DATE)",$D$66))</f>
        <v>2</v>
      </c>
      <c r="F426" s="6">
        <f t="shared" si="12"/>
        <v>541.95999999999992</v>
      </c>
      <c r="G426" s="6">
        <f t="shared" si="13"/>
        <v>2</v>
      </c>
    </row>
    <row r="427" spans="1:7" x14ac:dyDescent="0.3">
      <c r="A427" s="6" t="s">
        <v>6172</v>
      </c>
      <c r="B427" s="6" t="str">
        <f>IF(GETPIVOTDATA("Sum of Net Profit",Pivot_table!$A$151,"Consumer ID",$A427,"Years (DATE)",$B$66)=0,"",GETPIVOTDATA("Sum of Net Profit",Pivot_table!$A$151,"Consumer ID",$A427,"Years (DATE)",$B$66))</f>
        <v/>
      </c>
      <c r="C427" s="6" t="str">
        <f>IF(GETPIVOTDATA("Count of Order ID",Pivot_table!$A$151,"Consumer ID",$A427,"Years (DATE)",$B$66)=0,"",GETPIVOTDATA("Count of Order ID",Pivot_table!$A$151,"Consumer ID",$A427,"Years (DATE)",$B$66))</f>
        <v/>
      </c>
      <c r="D427" s="6">
        <f>IF(GETPIVOTDATA("Sum of Net Profit",Pivot_table!$A$151,"Consumer ID",$A427,"Years (DATE)",$D$66)=0,"",GETPIVOTDATA("Sum of Net Profit",Pivot_table!$A$151,"Consumer ID",$A427,"Years (DATE)",$D$66))</f>
        <v>539.49</v>
      </c>
      <c r="E427" s="6">
        <f>IF(GETPIVOTDATA("Count of Order ID",Pivot_table!$A$151,"Consumer ID",$A427,"Years (DATE)",$D$66)=0,"",GETPIVOTDATA("Count of Order ID",Pivot_table!$A$151,"Consumer ID",$A427,"Years (DATE)",$D$66))</f>
        <v>1</v>
      </c>
      <c r="F427" s="6">
        <f t="shared" si="12"/>
        <v>539.49</v>
      </c>
      <c r="G427" s="6">
        <f t="shared" si="13"/>
        <v>1</v>
      </c>
    </row>
    <row r="428" spans="1:7" x14ac:dyDescent="0.3">
      <c r="A428" s="6" t="s">
        <v>6242</v>
      </c>
      <c r="B428" s="6" t="str">
        <f>IF(GETPIVOTDATA("Sum of Net Profit",Pivot_table!$A$151,"Consumer ID",$A428,"Years (DATE)",$B$66)=0,"",GETPIVOTDATA("Sum of Net Profit",Pivot_table!$A$151,"Consumer ID",$A428,"Years (DATE)",$B$66))</f>
        <v/>
      </c>
      <c r="C428" s="6" t="str">
        <f>IF(GETPIVOTDATA("Count of Order ID",Pivot_table!$A$151,"Consumer ID",$A428,"Years (DATE)",$B$66)=0,"",GETPIVOTDATA("Count of Order ID",Pivot_table!$A$151,"Consumer ID",$A428,"Years (DATE)",$B$66))</f>
        <v/>
      </c>
      <c r="D428" s="6">
        <f>IF(GETPIVOTDATA("Sum of Net Profit",Pivot_table!$A$151,"Consumer ID",$A428,"Years (DATE)",$D$66)=0,"",GETPIVOTDATA("Sum of Net Profit",Pivot_table!$A$151,"Consumer ID",$A428,"Years (DATE)",$D$66))</f>
        <v>539.49</v>
      </c>
      <c r="E428" s="6">
        <f>IF(GETPIVOTDATA("Count of Order ID",Pivot_table!$A$151,"Consumer ID",$A428,"Years (DATE)",$D$66)=0,"",GETPIVOTDATA("Count of Order ID",Pivot_table!$A$151,"Consumer ID",$A428,"Years (DATE)",$D$66))</f>
        <v>1</v>
      </c>
      <c r="F428" s="6">
        <f t="shared" si="12"/>
        <v>539.49</v>
      </c>
      <c r="G428" s="6">
        <f t="shared" si="13"/>
        <v>1</v>
      </c>
    </row>
    <row r="429" spans="1:7" x14ac:dyDescent="0.3">
      <c r="A429" s="6" t="s">
        <v>6162</v>
      </c>
      <c r="B429" s="6" t="str">
        <f>IF(GETPIVOTDATA("Sum of Net Profit",Pivot_table!$A$151,"Consumer ID",$A429,"Years (DATE)",$B$66)=0,"",GETPIVOTDATA("Sum of Net Profit",Pivot_table!$A$151,"Consumer ID",$A429,"Years (DATE)",$B$66))</f>
        <v/>
      </c>
      <c r="C429" s="6" t="str">
        <f>IF(GETPIVOTDATA("Count of Order ID",Pivot_table!$A$151,"Consumer ID",$A429,"Years (DATE)",$B$66)=0,"",GETPIVOTDATA("Count of Order ID",Pivot_table!$A$151,"Consumer ID",$A429,"Years (DATE)",$B$66))</f>
        <v/>
      </c>
      <c r="D429" s="6">
        <f>IF(GETPIVOTDATA("Sum of Net Profit",Pivot_table!$A$151,"Consumer ID",$A429,"Years (DATE)",$D$66)=0,"",GETPIVOTDATA("Sum of Net Profit",Pivot_table!$A$151,"Consumer ID",$A429,"Years (DATE)",$D$66))</f>
        <v>539.49</v>
      </c>
      <c r="E429" s="6">
        <f>IF(GETPIVOTDATA("Count of Order ID",Pivot_table!$A$151,"Consumer ID",$A429,"Years (DATE)",$D$66)=0,"",GETPIVOTDATA("Count of Order ID",Pivot_table!$A$151,"Consumer ID",$A429,"Years (DATE)",$D$66))</f>
        <v>1</v>
      </c>
      <c r="F429" s="6">
        <f t="shared" si="12"/>
        <v>539.49</v>
      </c>
      <c r="G429" s="6">
        <f t="shared" si="13"/>
        <v>1</v>
      </c>
    </row>
    <row r="430" spans="1:7" x14ac:dyDescent="0.3">
      <c r="A430" s="6" t="s">
        <v>6151</v>
      </c>
      <c r="B430" s="6" t="str">
        <f>IF(GETPIVOTDATA("Sum of Net Profit",Pivot_table!$A$151,"Consumer ID",$A430,"Years (DATE)",$B$66)=0,"",GETPIVOTDATA("Sum of Net Profit",Pivot_table!$A$151,"Consumer ID",$A430,"Years (DATE)",$B$66))</f>
        <v/>
      </c>
      <c r="C430" s="6" t="str">
        <f>IF(GETPIVOTDATA("Count of Order ID",Pivot_table!$A$151,"Consumer ID",$A430,"Years (DATE)",$B$66)=0,"",GETPIVOTDATA("Count of Order ID",Pivot_table!$A$151,"Consumer ID",$A430,"Years (DATE)",$B$66))</f>
        <v/>
      </c>
      <c r="D430" s="6">
        <f>IF(GETPIVOTDATA("Sum of Net Profit",Pivot_table!$A$151,"Consumer ID",$A430,"Years (DATE)",$D$66)=0,"",GETPIVOTDATA("Sum of Net Profit",Pivot_table!$A$151,"Consumer ID",$A430,"Years (DATE)",$D$66))</f>
        <v>539.49</v>
      </c>
      <c r="E430" s="6">
        <f>IF(GETPIVOTDATA("Count of Order ID",Pivot_table!$A$151,"Consumer ID",$A430,"Years (DATE)",$D$66)=0,"",GETPIVOTDATA("Count of Order ID",Pivot_table!$A$151,"Consumer ID",$A430,"Years (DATE)",$D$66))</f>
        <v>1</v>
      </c>
      <c r="F430" s="6">
        <f t="shared" si="12"/>
        <v>539.49</v>
      </c>
      <c r="G430" s="6">
        <f t="shared" si="13"/>
        <v>1</v>
      </c>
    </row>
    <row r="431" spans="1:7" x14ac:dyDescent="0.3">
      <c r="A431" s="6" t="s">
        <v>4995</v>
      </c>
      <c r="B431" s="6" t="str">
        <f>IF(GETPIVOTDATA("Sum of Net Profit",Pivot_table!$A$151,"Consumer ID",$A431,"Years (DATE)",$B$66)=0,"",GETPIVOTDATA("Sum of Net Profit",Pivot_table!$A$151,"Consumer ID",$A431,"Years (DATE)",$B$66))</f>
        <v/>
      </c>
      <c r="C431" s="6" t="str">
        <f>IF(GETPIVOTDATA("Count of Order ID",Pivot_table!$A$151,"Consumer ID",$A431,"Years (DATE)",$B$66)=0,"",GETPIVOTDATA("Count of Order ID",Pivot_table!$A$151,"Consumer ID",$A431,"Years (DATE)",$B$66))</f>
        <v/>
      </c>
      <c r="D431" s="6">
        <f>IF(GETPIVOTDATA("Sum of Net Profit",Pivot_table!$A$151,"Consumer ID",$A431,"Years (DATE)",$D$66)=0,"",GETPIVOTDATA("Sum of Net Profit",Pivot_table!$A$151,"Consumer ID",$A431,"Years (DATE)",$D$66))</f>
        <v>539.49</v>
      </c>
      <c r="E431" s="6">
        <f>IF(GETPIVOTDATA("Count of Order ID",Pivot_table!$A$151,"Consumer ID",$A431,"Years (DATE)",$D$66)=0,"",GETPIVOTDATA("Count of Order ID",Pivot_table!$A$151,"Consumer ID",$A431,"Years (DATE)",$D$66))</f>
        <v>1</v>
      </c>
      <c r="F431" s="6">
        <f t="shared" si="12"/>
        <v>539.49</v>
      </c>
      <c r="G431" s="6">
        <f t="shared" si="13"/>
        <v>1</v>
      </c>
    </row>
    <row r="432" spans="1:7" x14ac:dyDescent="0.3">
      <c r="A432" s="6" t="s">
        <v>4755</v>
      </c>
      <c r="B432" s="6" t="str">
        <f>IF(GETPIVOTDATA("Sum of Net Profit",Pivot_table!$A$151,"Consumer ID",$A432,"Years (DATE)",$B$66)=0,"",GETPIVOTDATA("Sum of Net Profit",Pivot_table!$A$151,"Consumer ID",$A432,"Years (DATE)",$B$66))</f>
        <v/>
      </c>
      <c r="C432" s="6" t="str">
        <f>IF(GETPIVOTDATA("Count of Order ID",Pivot_table!$A$151,"Consumer ID",$A432,"Years (DATE)",$B$66)=0,"",GETPIVOTDATA("Count of Order ID",Pivot_table!$A$151,"Consumer ID",$A432,"Years (DATE)",$B$66))</f>
        <v/>
      </c>
      <c r="D432" s="6">
        <f>IF(GETPIVOTDATA("Sum of Net Profit",Pivot_table!$A$151,"Consumer ID",$A432,"Years (DATE)",$D$66)=0,"",GETPIVOTDATA("Sum of Net Profit",Pivot_table!$A$151,"Consumer ID",$A432,"Years (DATE)",$D$66))</f>
        <v>539.49</v>
      </c>
      <c r="E432" s="6">
        <f>IF(GETPIVOTDATA("Count of Order ID",Pivot_table!$A$151,"Consumer ID",$A432,"Years (DATE)",$D$66)=0,"",GETPIVOTDATA("Count of Order ID",Pivot_table!$A$151,"Consumer ID",$A432,"Years (DATE)",$D$66))</f>
        <v>1</v>
      </c>
      <c r="F432" s="6">
        <f t="shared" si="12"/>
        <v>539.49</v>
      </c>
      <c r="G432" s="6">
        <f t="shared" si="13"/>
        <v>1</v>
      </c>
    </row>
    <row r="433" spans="1:7" x14ac:dyDescent="0.3">
      <c r="A433" s="6" t="s">
        <v>4753</v>
      </c>
      <c r="B433" s="6" t="str">
        <f>IF(GETPIVOTDATA("Sum of Net Profit",Pivot_table!$A$151,"Consumer ID",$A433,"Years (DATE)",$B$66)=0,"",GETPIVOTDATA("Sum of Net Profit",Pivot_table!$A$151,"Consumer ID",$A433,"Years (DATE)",$B$66))</f>
        <v/>
      </c>
      <c r="C433" s="6" t="str">
        <f>IF(GETPIVOTDATA("Count of Order ID",Pivot_table!$A$151,"Consumer ID",$A433,"Years (DATE)",$B$66)=0,"",GETPIVOTDATA("Count of Order ID",Pivot_table!$A$151,"Consumer ID",$A433,"Years (DATE)",$B$66))</f>
        <v/>
      </c>
      <c r="D433" s="6">
        <f>IF(GETPIVOTDATA("Sum of Net Profit",Pivot_table!$A$151,"Consumer ID",$A433,"Years (DATE)",$D$66)=0,"",GETPIVOTDATA("Sum of Net Profit",Pivot_table!$A$151,"Consumer ID",$A433,"Years (DATE)",$D$66))</f>
        <v>539.49</v>
      </c>
      <c r="E433" s="6">
        <f>IF(GETPIVOTDATA("Count of Order ID",Pivot_table!$A$151,"Consumer ID",$A433,"Years (DATE)",$D$66)=0,"",GETPIVOTDATA("Count of Order ID",Pivot_table!$A$151,"Consumer ID",$A433,"Years (DATE)",$D$66))</f>
        <v>1</v>
      </c>
      <c r="F433" s="6">
        <f t="shared" si="12"/>
        <v>539.49</v>
      </c>
      <c r="G433" s="6">
        <f t="shared" si="13"/>
        <v>1</v>
      </c>
    </row>
    <row r="434" spans="1:7" x14ac:dyDescent="0.3">
      <c r="A434" s="6" t="s">
        <v>5733</v>
      </c>
      <c r="B434" s="6" t="str">
        <f>IF(GETPIVOTDATA("Sum of Net Profit",Pivot_table!$A$151,"Consumer ID",$A434,"Years (DATE)",$B$66)=0,"",GETPIVOTDATA("Sum of Net Profit",Pivot_table!$A$151,"Consumer ID",$A434,"Years (DATE)",$B$66))</f>
        <v/>
      </c>
      <c r="C434" s="6" t="str">
        <f>IF(GETPIVOTDATA("Count of Order ID",Pivot_table!$A$151,"Consumer ID",$A434,"Years (DATE)",$B$66)=0,"",GETPIVOTDATA("Count of Order ID",Pivot_table!$A$151,"Consumer ID",$A434,"Years (DATE)",$B$66))</f>
        <v/>
      </c>
      <c r="D434" s="6">
        <f>IF(GETPIVOTDATA("Sum of Net Profit",Pivot_table!$A$151,"Consumer ID",$A434,"Years (DATE)",$D$66)=0,"",GETPIVOTDATA("Sum of Net Profit",Pivot_table!$A$151,"Consumer ID",$A434,"Years (DATE)",$D$66))</f>
        <v>539.49</v>
      </c>
      <c r="E434" s="6">
        <f>IF(GETPIVOTDATA("Count of Order ID",Pivot_table!$A$151,"Consumer ID",$A434,"Years (DATE)",$D$66)=0,"",GETPIVOTDATA("Count of Order ID",Pivot_table!$A$151,"Consumer ID",$A434,"Years (DATE)",$D$66))</f>
        <v>1</v>
      </c>
      <c r="F434" s="6">
        <f t="shared" si="12"/>
        <v>539.49</v>
      </c>
      <c r="G434" s="6">
        <f t="shared" si="13"/>
        <v>1</v>
      </c>
    </row>
    <row r="435" spans="1:7" x14ac:dyDescent="0.3">
      <c r="A435" s="6" t="s">
        <v>5715</v>
      </c>
      <c r="B435" s="6" t="str">
        <f>IF(GETPIVOTDATA("Sum of Net Profit",Pivot_table!$A$151,"Consumer ID",$A435,"Years (DATE)",$B$66)=0,"",GETPIVOTDATA("Sum of Net Profit",Pivot_table!$A$151,"Consumer ID",$A435,"Years (DATE)",$B$66))</f>
        <v/>
      </c>
      <c r="C435" s="6" t="str">
        <f>IF(GETPIVOTDATA("Count of Order ID",Pivot_table!$A$151,"Consumer ID",$A435,"Years (DATE)",$B$66)=0,"",GETPIVOTDATA("Count of Order ID",Pivot_table!$A$151,"Consumer ID",$A435,"Years (DATE)",$B$66))</f>
        <v/>
      </c>
      <c r="D435" s="6">
        <f>IF(GETPIVOTDATA("Sum of Net Profit",Pivot_table!$A$151,"Consumer ID",$A435,"Years (DATE)",$D$66)=0,"",GETPIVOTDATA("Sum of Net Profit",Pivot_table!$A$151,"Consumer ID",$A435,"Years (DATE)",$D$66))</f>
        <v>539.49</v>
      </c>
      <c r="E435" s="6">
        <f>IF(GETPIVOTDATA("Count of Order ID",Pivot_table!$A$151,"Consumer ID",$A435,"Years (DATE)",$D$66)=0,"",GETPIVOTDATA("Count of Order ID",Pivot_table!$A$151,"Consumer ID",$A435,"Years (DATE)",$D$66))</f>
        <v>1</v>
      </c>
      <c r="F435" s="6">
        <f t="shared" si="12"/>
        <v>539.49</v>
      </c>
      <c r="G435" s="6">
        <f t="shared" si="13"/>
        <v>1</v>
      </c>
    </row>
    <row r="436" spans="1:7" x14ac:dyDescent="0.3">
      <c r="A436" s="6" t="s">
        <v>6214</v>
      </c>
      <c r="B436" s="6" t="str">
        <f>IF(GETPIVOTDATA("Sum of Net Profit",Pivot_table!$A$151,"Consumer ID",$A436,"Years (DATE)",$B$66)=0,"",GETPIVOTDATA("Sum of Net Profit",Pivot_table!$A$151,"Consumer ID",$A436,"Years (DATE)",$B$66))</f>
        <v/>
      </c>
      <c r="C436" s="6" t="str">
        <f>IF(GETPIVOTDATA("Count of Order ID",Pivot_table!$A$151,"Consumer ID",$A436,"Years (DATE)",$B$66)=0,"",GETPIVOTDATA("Count of Order ID",Pivot_table!$A$151,"Consumer ID",$A436,"Years (DATE)",$B$66))</f>
        <v/>
      </c>
      <c r="D436" s="6">
        <f>IF(GETPIVOTDATA("Sum of Net Profit",Pivot_table!$A$151,"Consumer ID",$A436,"Years (DATE)",$D$66)=0,"",GETPIVOTDATA("Sum of Net Profit",Pivot_table!$A$151,"Consumer ID",$A436,"Years (DATE)",$D$66))</f>
        <v>535.67999999999995</v>
      </c>
      <c r="E436" s="6">
        <f>IF(GETPIVOTDATA("Count of Order ID",Pivot_table!$A$151,"Consumer ID",$A436,"Years (DATE)",$D$66)=0,"",GETPIVOTDATA("Count of Order ID",Pivot_table!$A$151,"Consumer ID",$A436,"Years (DATE)",$D$66))</f>
        <v>1</v>
      </c>
      <c r="F436" s="6">
        <f t="shared" si="12"/>
        <v>535.67999999999995</v>
      </c>
      <c r="G436" s="6">
        <f t="shared" si="13"/>
        <v>1</v>
      </c>
    </row>
    <row r="437" spans="1:7" x14ac:dyDescent="0.3">
      <c r="A437" s="6" t="s">
        <v>4591</v>
      </c>
      <c r="B437" s="6" t="str">
        <f>IF(GETPIVOTDATA("Sum of Net Profit",Pivot_table!$A$151,"Consumer ID",$A437,"Years (DATE)",$B$66)=0,"",GETPIVOTDATA("Sum of Net Profit",Pivot_table!$A$151,"Consumer ID",$A437,"Years (DATE)",$B$66))</f>
        <v/>
      </c>
      <c r="C437" s="6" t="str">
        <f>IF(GETPIVOTDATA("Count of Order ID",Pivot_table!$A$151,"Consumer ID",$A437,"Years (DATE)",$B$66)=0,"",GETPIVOTDATA("Count of Order ID",Pivot_table!$A$151,"Consumer ID",$A437,"Years (DATE)",$B$66))</f>
        <v/>
      </c>
      <c r="D437" s="6">
        <f>IF(GETPIVOTDATA("Sum of Net Profit",Pivot_table!$A$151,"Consumer ID",$A437,"Years (DATE)",$D$66)=0,"",GETPIVOTDATA("Sum of Net Profit",Pivot_table!$A$151,"Consumer ID",$A437,"Years (DATE)",$D$66))</f>
        <v>535.67999999999995</v>
      </c>
      <c r="E437" s="6">
        <f>IF(GETPIVOTDATA("Count of Order ID",Pivot_table!$A$151,"Consumer ID",$A437,"Years (DATE)",$D$66)=0,"",GETPIVOTDATA("Count of Order ID",Pivot_table!$A$151,"Consumer ID",$A437,"Years (DATE)",$D$66))</f>
        <v>1</v>
      </c>
      <c r="F437" s="6">
        <f t="shared" si="12"/>
        <v>535.67999999999995</v>
      </c>
      <c r="G437" s="6">
        <f t="shared" si="13"/>
        <v>1</v>
      </c>
    </row>
    <row r="438" spans="1:7" x14ac:dyDescent="0.3">
      <c r="A438" s="6" t="s">
        <v>6383</v>
      </c>
      <c r="B438" s="6" t="str">
        <f>IF(GETPIVOTDATA("Sum of Net Profit",Pivot_table!$A$151,"Consumer ID",$A438,"Years (DATE)",$B$66)=0,"",GETPIVOTDATA("Sum of Net Profit",Pivot_table!$A$151,"Consumer ID",$A438,"Years (DATE)",$B$66))</f>
        <v/>
      </c>
      <c r="C438" s="6" t="str">
        <f>IF(GETPIVOTDATA("Count of Order ID",Pivot_table!$A$151,"Consumer ID",$A438,"Years (DATE)",$B$66)=0,"",GETPIVOTDATA("Count of Order ID",Pivot_table!$A$151,"Consumer ID",$A438,"Years (DATE)",$B$66))</f>
        <v/>
      </c>
      <c r="D438" s="6">
        <f>IF(GETPIVOTDATA("Sum of Net Profit",Pivot_table!$A$151,"Consumer ID",$A438,"Years (DATE)",$D$66)=0,"",GETPIVOTDATA("Sum of Net Profit",Pivot_table!$A$151,"Consumer ID",$A438,"Years (DATE)",$D$66))</f>
        <v>535.67999999999995</v>
      </c>
      <c r="E438" s="6">
        <f>IF(GETPIVOTDATA("Count of Order ID",Pivot_table!$A$151,"Consumer ID",$A438,"Years (DATE)",$D$66)=0,"",GETPIVOTDATA("Count of Order ID",Pivot_table!$A$151,"Consumer ID",$A438,"Years (DATE)",$D$66))</f>
        <v>1</v>
      </c>
      <c r="F438" s="6">
        <f t="shared" si="12"/>
        <v>535.67999999999995</v>
      </c>
      <c r="G438" s="6">
        <f t="shared" si="13"/>
        <v>1</v>
      </c>
    </row>
    <row r="439" spans="1:7" x14ac:dyDescent="0.3">
      <c r="A439" s="6" t="s">
        <v>4659</v>
      </c>
      <c r="B439" s="6" t="str">
        <f>IF(GETPIVOTDATA("Sum of Net Profit",Pivot_table!$A$151,"Consumer ID",$A439,"Years (DATE)",$B$66)=0,"",GETPIVOTDATA("Sum of Net Profit",Pivot_table!$A$151,"Consumer ID",$A439,"Years (DATE)",$B$66))</f>
        <v/>
      </c>
      <c r="C439" s="6" t="str">
        <f>IF(GETPIVOTDATA("Count of Order ID",Pivot_table!$A$151,"Consumer ID",$A439,"Years (DATE)",$B$66)=0,"",GETPIVOTDATA("Count of Order ID",Pivot_table!$A$151,"Consumer ID",$A439,"Years (DATE)",$B$66))</f>
        <v/>
      </c>
      <c r="D439" s="6">
        <f>IF(GETPIVOTDATA("Sum of Net Profit",Pivot_table!$A$151,"Consumer ID",$A439,"Years (DATE)",$D$66)=0,"",GETPIVOTDATA("Sum of Net Profit",Pivot_table!$A$151,"Consumer ID",$A439,"Years (DATE)",$D$66))</f>
        <v>533.4</v>
      </c>
      <c r="E439" s="6">
        <f>IF(GETPIVOTDATA("Count of Order ID",Pivot_table!$A$151,"Consumer ID",$A439,"Years (DATE)",$D$66)=0,"",GETPIVOTDATA("Count of Order ID",Pivot_table!$A$151,"Consumer ID",$A439,"Years (DATE)",$D$66))</f>
        <v>1</v>
      </c>
      <c r="F439" s="6">
        <f t="shared" si="12"/>
        <v>533.4</v>
      </c>
      <c r="G439" s="6">
        <f t="shared" si="13"/>
        <v>1</v>
      </c>
    </row>
    <row r="440" spans="1:7" x14ac:dyDescent="0.3">
      <c r="A440" s="6" t="s">
        <v>4749</v>
      </c>
      <c r="B440" s="6" t="str">
        <f>IF(GETPIVOTDATA("Sum of Net Profit",Pivot_table!$A$151,"Consumer ID",$A440,"Years (DATE)",$B$66)=0,"",GETPIVOTDATA("Sum of Net Profit",Pivot_table!$A$151,"Consumer ID",$A440,"Years (DATE)",$B$66))</f>
        <v/>
      </c>
      <c r="C440" s="6" t="str">
        <f>IF(GETPIVOTDATA("Count of Order ID",Pivot_table!$A$151,"Consumer ID",$A440,"Years (DATE)",$B$66)=0,"",GETPIVOTDATA("Count of Order ID",Pivot_table!$A$151,"Consumer ID",$A440,"Years (DATE)",$B$66))</f>
        <v/>
      </c>
      <c r="D440" s="6">
        <f>IF(GETPIVOTDATA("Sum of Net Profit",Pivot_table!$A$151,"Consumer ID",$A440,"Years (DATE)",$D$66)=0,"",GETPIVOTDATA("Sum of Net Profit",Pivot_table!$A$151,"Consumer ID",$A440,"Years (DATE)",$D$66))</f>
        <v>533.4</v>
      </c>
      <c r="E440" s="6">
        <f>IF(GETPIVOTDATA("Count of Order ID",Pivot_table!$A$151,"Consumer ID",$A440,"Years (DATE)",$D$66)=0,"",GETPIVOTDATA("Count of Order ID",Pivot_table!$A$151,"Consumer ID",$A440,"Years (DATE)",$D$66))</f>
        <v>1</v>
      </c>
      <c r="F440" s="6">
        <f t="shared" si="12"/>
        <v>533.4</v>
      </c>
      <c r="G440" s="6">
        <f t="shared" si="13"/>
        <v>1</v>
      </c>
    </row>
    <row r="441" spans="1:7" x14ac:dyDescent="0.3">
      <c r="A441" s="6" t="s">
        <v>6274</v>
      </c>
      <c r="B441" s="6" t="str">
        <f>IF(GETPIVOTDATA("Sum of Net Profit",Pivot_table!$A$151,"Consumer ID",$A441,"Years (DATE)",$B$66)=0,"",GETPIVOTDATA("Sum of Net Profit",Pivot_table!$A$151,"Consumer ID",$A441,"Years (DATE)",$B$66))</f>
        <v/>
      </c>
      <c r="C441" s="6" t="str">
        <f>IF(GETPIVOTDATA("Count of Order ID",Pivot_table!$A$151,"Consumer ID",$A441,"Years (DATE)",$B$66)=0,"",GETPIVOTDATA("Count of Order ID",Pivot_table!$A$151,"Consumer ID",$A441,"Years (DATE)",$B$66))</f>
        <v/>
      </c>
      <c r="D441" s="6">
        <f>IF(GETPIVOTDATA("Sum of Net Profit",Pivot_table!$A$151,"Consumer ID",$A441,"Years (DATE)",$D$66)=0,"",GETPIVOTDATA("Sum of Net Profit",Pivot_table!$A$151,"Consumer ID",$A441,"Years (DATE)",$D$66))</f>
        <v>533.4</v>
      </c>
      <c r="E441" s="6">
        <f>IF(GETPIVOTDATA("Count of Order ID",Pivot_table!$A$151,"Consumer ID",$A441,"Years (DATE)",$D$66)=0,"",GETPIVOTDATA("Count of Order ID",Pivot_table!$A$151,"Consumer ID",$A441,"Years (DATE)",$D$66))</f>
        <v>1</v>
      </c>
      <c r="F441" s="6">
        <f t="shared" si="12"/>
        <v>533.4</v>
      </c>
      <c r="G441" s="6">
        <f t="shared" si="13"/>
        <v>1</v>
      </c>
    </row>
    <row r="442" spans="1:7" x14ac:dyDescent="0.3">
      <c r="A442" s="6" t="s">
        <v>6330</v>
      </c>
      <c r="B442" s="6" t="str">
        <f>IF(GETPIVOTDATA("Sum of Net Profit",Pivot_table!$A$151,"Consumer ID",$A442,"Years (DATE)",$B$66)=0,"",GETPIVOTDATA("Sum of Net Profit",Pivot_table!$A$151,"Consumer ID",$A442,"Years (DATE)",$B$66))</f>
        <v/>
      </c>
      <c r="C442" s="6" t="str">
        <f>IF(GETPIVOTDATA("Count of Order ID",Pivot_table!$A$151,"Consumer ID",$A442,"Years (DATE)",$B$66)=0,"",GETPIVOTDATA("Count of Order ID",Pivot_table!$A$151,"Consumer ID",$A442,"Years (DATE)",$B$66))</f>
        <v/>
      </c>
      <c r="D442" s="6">
        <f>IF(GETPIVOTDATA("Sum of Net Profit",Pivot_table!$A$151,"Consumer ID",$A442,"Years (DATE)",$D$66)=0,"",GETPIVOTDATA("Sum of Net Profit",Pivot_table!$A$151,"Consumer ID",$A442,"Years (DATE)",$D$66))</f>
        <v>533.4</v>
      </c>
      <c r="E442" s="6">
        <f>IF(GETPIVOTDATA("Count of Order ID",Pivot_table!$A$151,"Consumer ID",$A442,"Years (DATE)",$D$66)=0,"",GETPIVOTDATA("Count of Order ID",Pivot_table!$A$151,"Consumer ID",$A442,"Years (DATE)",$D$66))</f>
        <v>1</v>
      </c>
      <c r="F442" s="6">
        <f t="shared" si="12"/>
        <v>533.4</v>
      </c>
      <c r="G442" s="6">
        <f t="shared" si="13"/>
        <v>1</v>
      </c>
    </row>
    <row r="443" spans="1:7" x14ac:dyDescent="0.3">
      <c r="A443" s="6" t="s">
        <v>6385</v>
      </c>
      <c r="B443" s="6" t="str">
        <f>IF(GETPIVOTDATA("Sum of Net Profit",Pivot_table!$A$151,"Consumer ID",$A443,"Years (DATE)",$B$66)=0,"",GETPIVOTDATA("Sum of Net Profit",Pivot_table!$A$151,"Consumer ID",$A443,"Years (DATE)",$B$66))</f>
        <v/>
      </c>
      <c r="C443" s="6" t="str">
        <f>IF(GETPIVOTDATA("Count of Order ID",Pivot_table!$A$151,"Consumer ID",$A443,"Years (DATE)",$B$66)=0,"",GETPIVOTDATA("Count of Order ID",Pivot_table!$A$151,"Consumer ID",$A443,"Years (DATE)",$B$66))</f>
        <v/>
      </c>
      <c r="D443" s="6">
        <f>IF(GETPIVOTDATA("Sum of Net Profit",Pivot_table!$A$151,"Consumer ID",$A443,"Years (DATE)",$D$66)=0,"",GETPIVOTDATA("Sum of Net Profit",Pivot_table!$A$151,"Consumer ID",$A443,"Years (DATE)",$D$66))</f>
        <v>533.4</v>
      </c>
      <c r="E443" s="6">
        <f>IF(GETPIVOTDATA("Count of Order ID",Pivot_table!$A$151,"Consumer ID",$A443,"Years (DATE)",$D$66)=0,"",GETPIVOTDATA("Count of Order ID",Pivot_table!$A$151,"Consumer ID",$A443,"Years (DATE)",$D$66))</f>
        <v>1</v>
      </c>
      <c r="F443" s="6">
        <f t="shared" si="12"/>
        <v>533.4</v>
      </c>
      <c r="G443" s="6">
        <f t="shared" si="13"/>
        <v>1</v>
      </c>
    </row>
    <row r="444" spans="1:7" x14ac:dyDescent="0.3">
      <c r="A444" s="6" t="s">
        <v>6391</v>
      </c>
      <c r="B444" s="6">
        <f>IF(GETPIVOTDATA("Sum of Net Profit",Pivot_table!$A$151,"Consumer ID",$A444,"Years (DATE)",$B$66)=0,"",GETPIVOTDATA("Sum of Net Profit",Pivot_table!$A$151,"Consumer ID",$A444,"Years (DATE)",$B$66))</f>
        <v>292.56</v>
      </c>
      <c r="C444" s="6">
        <f>IF(GETPIVOTDATA("Count of Order ID",Pivot_table!$A$151,"Consumer ID",$A444,"Years (DATE)",$B$66)=0,"",GETPIVOTDATA("Count of Order ID",Pivot_table!$A$151,"Consumer ID",$A444,"Years (DATE)",$B$66))</f>
        <v>1</v>
      </c>
      <c r="D444" s="6">
        <f>IF(GETPIVOTDATA("Sum of Net Profit",Pivot_table!$A$151,"Consumer ID",$A444,"Years (DATE)",$D$66)=0,"",GETPIVOTDATA("Sum of Net Profit",Pivot_table!$A$151,"Consumer ID",$A444,"Years (DATE)",$D$66))</f>
        <v>238.22</v>
      </c>
      <c r="E444" s="6">
        <f>IF(GETPIVOTDATA("Count of Order ID",Pivot_table!$A$151,"Consumer ID",$A444,"Years (DATE)",$D$66)=0,"",GETPIVOTDATA("Count of Order ID",Pivot_table!$A$151,"Consumer ID",$A444,"Years (DATE)",$D$66))</f>
        <v>1</v>
      </c>
      <c r="F444" s="6">
        <f t="shared" si="12"/>
        <v>530.78</v>
      </c>
      <c r="G444" s="6">
        <f t="shared" si="13"/>
        <v>2</v>
      </c>
    </row>
    <row r="445" spans="1:7" x14ac:dyDescent="0.3">
      <c r="A445" s="6" t="s">
        <v>5350</v>
      </c>
      <c r="B445" s="6" t="str">
        <f>IF(GETPIVOTDATA("Sum of Net Profit",Pivot_table!$A$151,"Consumer ID",$A445,"Years (DATE)",$B$66)=0,"",GETPIVOTDATA("Sum of Net Profit",Pivot_table!$A$151,"Consumer ID",$A445,"Years (DATE)",$B$66))</f>
        <v/>
      </c>
      <c r="C445" s="6" t="str">
        <f>IF(GETPIVOTDATA("Count of Order ID",Pivot_table!$A$151,"Consumer ID",$A445,"Years (DATE)",$B$66)=0,"",GETPIVOTDATA("Count of Order ID",Pivot_table!$A$151,"Consumer ID",$A445,"Years (DATE)",$B$66))</f>
        <v/>
      </c>
      <c r="D445" s="6">
        <f>IF(GETPIVOTDATA("Sum of Net Profit",Pivot_table!$A$151,"Consumer ID",$A445,"Years (DATE)",$D$66)=0,"",GETPIVOTDATA("Sum of Net Profit",Pivot_table!$A$151,"Consumer ID",$A445,"Years (DATE)",$D$66))</f>
        <v>528.6</v>
      </c>
      <c r="E445" s="6">
        <f>IF(GETPIVOTDATA("Count of Order ID",Pivot_table!$A$151,"Consumer ID",$A445,"Years (DATE)",$D$66)=0,"",GETPIVOTDATA("Count of Order ID",Pivot_table!$A$151,"Consumer ID",$A445,"Years (DATE)",$D$66))</f>
        <v>2</v>
      </c>
      <c r="F445" s="6">
        <f t="shared" si="12"/>
        <v>528.6</v>
      </c>
      <c r="G445" s="6">
        <f t="shared" si="13"/>
        <v>2</v>
      </c>
    </row>
    <row r="446" spans="1:7" x14ac:dyDescent="0.3">
      <c r="A446" s="6" t="s">
        <v>5059</v>
      </c>
      <c r="B446" s="6" t="str">
        <f>IF(GETPIVOTDATA("Sum of Net Profit",Pivot_table!$A$151,"Consumer ID",$A446,"Years (DATE)",$B$66)=0,"",GETPIVOTDATA("Sum of Net Profit",Pivot_table!$A$151,"Consumer ID",$A446,"Years (DATE)",$B$66))</f>
        <v/>
      </c>
      <c r="C446" s="6" t="str">
        <f>IF(GETPIVOTDATA("Count of Order ID",Pivot_table!$A$151,"Consumer ID",$A446,"Years (DATE)",$B$66)=0,"",GETPIVOTDATA("Count of Order ID",Pivot_table!$A$151,"Consumer ID",$A446,"Years (DATE)",$B$66))</f>
        <v/>
      </c>
      <c r="D446" s="6">
        <f>IF(GETPIVOTDATA("Sum of Net Profit",Pivot_table!$A$151,"Consumer ID",$A446,"Years (DATE)",$D$66)=0,"",GETPIVOTDATA("Sum of Net Profit",Pivot_table!$A$151,"Consumer ID",$A446,"Years (DATE)",$D$66))</f>
        <v>528.6</v>
      </c>
      <c r="E446" s="6">
        <f>IF(GETPIVOTDATA("Count of Order ID",Pivot_table!$A$151,"Consumer ID",$A446,"Years (DATE)",$D$66)=0,"",GETPIVOTDATA("Count of Order ID",Pivot_table!$A$151,"Consumer ID",$A446,"Years (DATE)",$D$66))</f>
        <v>2</v>
      </c>
      <c r="F446" s="6">
        <f t="shared" si="12"/>
        <v>528.6</v>
      </c>
      <c r="G446" s="6">
        <f t="shared" si="13"/>
        <v>2</v>
      </c>
    </row>
    <row r="447" spans="1:7" x14ac:dyDescent="0.3">
      <c r="A447" s="6" t="s">
        <v>5200</v>
      </c>
      <c r="B447" s="6" t="str">
        <f>IF(GETPIVOTDATA("Sum of Net Profit",Pivot_table!$A$151,"Consumer ID",$A447,"Years (DATE)",$B$66)=0,"",GETPIVOTDATA("Sum of Net Profit",Pivot_table!$A$151,"Consumer ID",$A447,"Years (DATE)",$B$66))</f>
        <v/>
      </c>
      <c r="C447" s="6" t="str">
        <f>IF(GETPIVOTDATA("Count of Order ID",Pivot_table!$A$151,"Consumer ID",$A447,"Years (DATE)",$B$66)=0,"",GETPIVOTDATA("Count of Order ID",Pivot_table!$A$151,"Consumer ID",$A447,"Years (DATE)",$B$66))</f>
        <v/>
      </c>
      <c r="D447" s="6">
        <f>IF(GETPIVOTDATA("Sum of Net Profit",Pivot_table!$A$151,"Consumer ID",$A447,"Years (DATE)",$D$66)=0,"",GETPIVOTDATA("Sum of Net Profit",Pivot_table!$A$151,"Consumer ID",$A447,"Years (DATE)",$D$66))</f>
        <v>528.6</v>
      </c>
      <c r="E447" s="6">
        <f>IF(GETPIVOTDATA("Count of Order ID",Pivot_table!$A$151,"Consumer ID",$A447,"Years (DATE)",$D$66)=0,"",GETPIVOTDATA("Count of Order ID",Pivot_table!$A$151,"Consumer ID",$A447,"Years (DATE)",$D$66))</f>
        <v>2</v>
      </c>
      <c r="F447" s="6">
        <f t="shared" si="12"/>
        <v>528.6</v>
      </c>
      <c r="G447" s="6">
        <f t="shared" si="13"/>
        <v>2</v>
      </c>
    </row>
    <row r="448" spans="1:7" x14ac:dyDescent="0.3">
      <c r="A448" s="6" t="s">
        <v>6397</v>
      </c>
      <c r="B448" s="6">
        <f>IF(GETPIVOTDATA("Sum of Net Profit",Pivot_table!$A$151,"Consumer ID",$A448,"Years (DATE)",$B$66)=0,"",GETPIVOTDATA("Sum of Net Profit",Pivot_table!$A$151,"Consumer ID",$A448,"Years (DATE)",$B$66))</f>
        <v>106.92000000000002</v>
      </c>
      <c r="C448" s="6">
        <f>IF(GETPIVOTDATA("Count of Order ID",Pivot_table!$A$151,"Consumer ID",$A448,"Years (DATE)",$B$66)=0,"",GETPIVOTDATA("Count of Order ID",Pivot_table!$A$151,"Consumer ID",$A448,"Years (DATE)",$B$66))</f>
        <v>1</v>
      </c>
      <c r="D448" s="6">
        <f>IF(GETPIVOTDATA("Sum of Net Profit",Pivot_table!$A$151,"Consumer ID",$A448,"Years (DATE)",$D$66)=0,"",GETPIVOTDATA("Sum of Net Profit",Pivot_table!$A$151,"Consumer ID",$A448,"Years (DATE)",$D$66))</f>
        <v>419.76</v>
      </c>
      <c r="E448" s="6">
        <f>IF(GETPIVOTDATA("Count of Order ID",Pivot_table!$A$151,"Consumer ID",$A448,"Years (DATE)",$D$66)=0,"",GETPIVOTDATA("Count of Order ID",Pivot_table!$A$151,"Consumer ID",$A448,"Years (DATE)",$D$66))</f>
        <v>1</v>
      </c>
      <c r="F448" s="6">
        <f t="shared" si="12"/>
        <v>526.68000000000006</v>
      </c>
      <c r="G448" s="6">
        <f t="shared" si="13"/>
        <v>2</v>
      </c>
    </row>
    <row r="449" spans="1:7" x14ac:dyDescent="0.3">
      <c r="A449" s="6" t="s">
        <v>5118</v>
      </c>
      <c r="B449" s="6" t="str">
        <f>IF(GETPIVOTDATA("Sum of Net Profit",Pivot_table!$A$151,"Consumer ID",$A449,"Years (DATE)",$B$66)=0,"",GETPIVOTDATA("Sum of Net Profit",Pivot_table!$A$151,"Consumer ID",$A449,"Years (DATE)",$B$66))</f>
        <v/>
      </c>
      <c r="C449" s="6" t="str">
        <f>IF(GETPIVOTDATA("Count of Order ID",Pivot_table!$A$151,"Consumer ID",$A449,"Years (DATE)",$B$66)=0,"",GETPIVOTDATA("Count of Order ID",Pivot_table!$A$151,"Consumer ID",$A449,"Years (DATE)",$B$66))</f>
        <v/>
      </c>
      <c r="D449" s="6">
        <f>IF(GETPIVOTDATA("Sum of Net Profit",Pivot_table!$A$151,"Consumer ID",$A449,"Years (DATE)",$D$66)=0,"",GETPIVOTDATA("Sum of Net Profit",Pivot_table!$A$151,"Consumer ID",$A449,"Years (DATE)",$D$66))</f>
        <v>522.59999999999991</v>
      </c>
      <c r="E449" s="6">
        <f>IF(GETPIVOTDATA("Count of Order ID",Pivot_table!$A$151,"Consumer ID",$A449,"Years (DATE)",$D$66)=0,"",GETPIVOTDATA("Count of Order ID",Pivot_table!$A$151,"Consumer ID",$A449,"Years (DATE)",$D$66))</f>
        <v>4</v>
      </c>
      <c r="F449" s="6">
        <f t="shared" si="12"/>
        <v>522.59999999999991</v>
      </c>
      <c r="G449" s="6">
        <f t="shared" si="13"/>
        <v>4</v>
      </c>
    </row>
    <row r="450" spans="1:7" x14ac:dyDescent="0.3">
      <c r="A450" s="6" t="s">
        <v>5085</v>
      </c>
      <c r="B450" s="6" t="str">
        <f>IF(GETPIVOTDATA("Sum of Net Profit",Pivot_table!$A$151,"Consumer ID",$A450,"Years (DATE)",$B$66)=0,"",GETPIVOTDATA("Sum of Net Profit",Pivot_table!$A$151,"Consumer ID",$A450,"Years (DATE)",$B$66))</f>
        <v/>
      </c>
      <c r="C450" s="6" t="str">
        <f>IF(GETPIVOTDATA("Count of Order ID",Pivot_table!$A$151,"Consumer ID",$A450,"Years (DATE)",$B$66)=0,"",GETPIVOTDATA("Count of Order ID",Pivot_table!$A$151,"Consumer ID",$A450,"Years (DATE)",$B$66))</f>
        <v/>
      </c>
      <c r="D450" s="6">
        <f>IF(GETPIVOTDATA("Sum of Net Profit",Pivot_table!$A$151,"Consumer ID",$A450,"Years (DATE)",$D$66)=0,"",GETPIVOTDATA("Sum of Net Profit",Pivot_table!$A$151,"Consumer ID",$A450,"Years (DATE)",$D$66))</f>
        <v>520.88</v>
      </c>
      <c r="E450" s="6">
        <f>IF(GETPIVOTDATA("Count of Order ID",Pivot_table!$A$151,"Consumer ID",$A450,"Years (DATE)",$D$66)=0,"",GETPIVOTDATA("Count of Order ID",Pivot_table!$A$151,"Consumer ID",$A450,"Years (DATE)",$D$66))</f>
        <v>2</v>
      </c>
      <c r="F450" s="6">
        <f t="shared" si="12"/>
        <v>520.88</v>
      </c>
      <c r="G450" s="6">
        <f t="shared" si="13"/>
        <v>2</v>
      </c>
    </row>
    <row r="451" spans="1:7" x14ac:dyDescent="0.3">
      <c r="A451" s="6" t="s">
        <v>6957</v>
      </c>
      <c r="B451" s="6" t="str">
        <f>IF(GETPIVOTDATA("Sum of Net Profit",Pivot_table!$A$151,"Consumer ID",$A451,"Years (DATE)",$B$66)=0,"",GETPIVOTDATA("Sum of Net Profit",Pivot_table!$A$151,"Consumer ID",$A451,"Years (DATE)",$B$66))</f>
        <v/>
      </c>
      <c r="C451" s="6" t="str">
        <f>IF(GETPIVOTDATA("Count of Order ID",Pivot_table!$A$151,"Consumer ID",$A451,"Years (DATE)",$B$66)=0,"",GETPIVOTDATA("Count of Order ID",Pivot_table!$A$151,"Consumer ID",$A451,"Years (DATE)",$B$66))</f>
        <v/>
      </c>
      <c r="D451" s="6">
        <f>IF(GETPIVOTDATA("Sum of Net Profit",Pivot_table!$A$151,"Consumer ID",$A451,"Years (DATE)",$D$66)=0,"",GETPIVOTDATA("Sum of Net Profit",Pivot_table!$A$151,"Consumer ID",$A451,"Years (DATE)",$D$66))</f>
        <v>520</v>
      </c>
      <c r="E451" s="6">
        <f>IF(GETPIVOTDATA("Count of Order ID",Pivot_table!$A$151,"Consumer ID",$A451,"Years (DATE)",$D$66)=0,"",GETPIVOTDATA("Count of Order ID",Pivot_table!$A$151,"Consumer ID",$A451,"Years (DATE)",$D$66))</f>
        <v>3</v>
      </c>
      <c r="F451" s="6">
        <f t="shared" si="12"/>
        <v>520</v>
      </c>
      <c r="G451" s="6">
        <f t="shared" si="13"/>
        <v>3</v>
      </c>
    </row>
    <row r="452" spans="1:7" x14ac:dyDescent="0.3">
      <c r="A452" s="6" t="s">
        <v>6804</v>
      </c>
      <c r="B452" s="6">
        <f>IF(GETPIVOTDATA("Sum of Net Profit",Pivot_table!$A$151,"Consumer ID",$A452,"Years (DATE)",$B$66)=0,"",GETPIVOTDATA("Sum of Net Profit",Pivot_table!$A$151,"Consumer ID",$A452,"Years (DATE)",$B$66))</f>
        <v>515.83999999999992</v>
      </c>
      <c r="C452" s="6">
        <f>IF(GETPIVOTDATA("Count of Order ID",Pivot_table!$A$151,"Consumer ID",$A452,"Years (DATE)",$B$66)=0,"",GETPIVOTDATA("Count of Order ID",Pivot_table!$A$151,"Consumer ID",$A452,"Years (DATE)",$B$66))</f>
        <v>1</v>
      </c>
      <c r="D452" s="6" t="str">
        <f>IF(GETPIVOTDATA("Sum of Net Profit",Pivot_table!$A$151,"Consumer ID",$A452,"Years (DATE)",$D$66)=0,"",GETPIVOTDATA("Sum of Net Profit",Pivot_table!$A$151,"Consumer ID",$A452,"Years (DATE)",$D$66))</f>
        <v/>
      </c>
      <c r="E452" s="6" t="str">
        <f>IF(GETPIVOTDATA("Count of Order ID",Pivot_table!$A$151,"Consumer ID",$A452,"Years (DATE)",$D$66)=0,"",GETPIVOTDATA("Count of Order ID",Pivot_table!$A$151,"Consumer ID",$A452,"Years (DATE)",$D$66))</f>
        <v/>
      </c>
      <c r="F452" s="6">
        <f t="shared" ref="F452:F515" si="14">IF(SUM(B452,D452)=0,"",SUM(B452,D452))</f>
        <v>515.83999999999992</v>
      </c>
      <c r="G452" s="6">
        <f t="shared" ref="G452:G515" si="15">IF(SUM(C452,E452)=0,"",SUM(C452,E452))</f>
        <v>1</v>
      </c>
    </row>
    <row r="453" spans="1:7" x14ac:dyDescent="0.3">
      <c r="A453" s="6" t="s">
        <v>314</v>
      </c>
      <c r="B453" s="6" t="str">
        <f>IF(GETPIVOTDATA("Sum of Net Profit",Pivot_table!$A$151,"Consumer ID",$A453,"Years (DATE)",$B$66)=0,"",GETPIVOTDATA("Sum of Net Profit",Pivot_table!$A$151,"Consumer ID",$A453,"Years (DATE)",$B$66))</f>
        <v/>
      </c>
      <c r="C453" s="6" t="str">
        <f>IF(GETPIVOTDATA("Count of Order ID",Pivot_table!$A$151,"Consumer ID",$A453,"Years (DATE)",$B$66)=0,"",GETPIVOTDATA("Count of Order ID",Pivot_table!$A$151,"Consumer ID",$A453,"Years (DATE)",$B$66))</f>
        <v/>
      </c>
      <c r="D453" s="6">
        <f>IF(GETPIVOTDATA("Sum of Net Profit",Pivot_table!$A$151,"Consumer ID",$A453,"Years (DATE)",$D$66)=0,"",GETPIVOTDATA("Sum of Net Profit",Pivot_table!$A$151,"Consumer ID",$A453,"Years (DATE)",$D$66))</f>
        <v>515.06000000000006</v>
      </c>
      <c r="E453" s="6">
        <f>IF(GETPIVOTDATA("Count of Order ID",Pivot_table!$A$151,"Consumer ID",$A453,"Years (DATE)",$D$66)=0,"",GETPIVOTDATA("Count of Order ID",Pivot_table!$A$151,"Consumer ID",$A453,"Years (DATE)",$D$66))</f>
        <v>4</v>
      </c>
      <c r="F453" s="6">
        <f t="shared" si="14"/>
        <v>515.06000000000006</v>
      </c>
      <c r="G453" s="6">
        <f t="shared" si="15"/>
        <v>4</v>
      </c>
    </row>
    <row r="454" spans="1:7" x14ac:dyDescent="0.3">
      <c r="A454" s="6" t="s">
        <v>6400</v>
      </c>
      <c r="B454" s="6">
        <f>IF(GETPIVOTDATA("Sum of Net Profit",Pivot_table!$A$151,"Consumer ID",$A454,"Years (DATE)",$B$66)=0,"",GETPIVOTDATA("Sum of Net Profit",Pivot_table!$A$151,"Consumer ID",$A454,"Years (DATE)",$B$66))</f>
        <v>167.96000000000004</v>
      </c>
      <c r="C454" s="6">
        <f>IF(GETPIVOTDATA("Count of Order ID",Pivot_table!$A$151,"Consumer ID",$A454,"Years (DATE)",$B$66)=0,"",GETPIVOTDATA("Count of Order ID",Pivot_table!$A$151,"Consumer ID",$A454,"Years (DATE)",$B$66))</f>
        <v>1</v>
      </c>
      <c r="D454" s="6">
        <f>IF(GETPIVOTDATA("Sum of Net Profit",Pivot_table!$A$151,"Consumer ID",$A454,"Years (DATE)",$D$66)=0,"",GETPIVOTDATA("Sum of Net Profit",Pivot_table!$A$151,"Consumer ID",$A454,"Years (DATE)",$D$66))</f>
        <v>346.79999999999995</v>
      </c>
      <c r="E454" s="6">
        <f>IF(GETPIVOTDATA("Count of Order ID",Pivot_table!$A$151,"Consumer ID",$A454,"Years (DATE)",$D$66)=0,"",GETPIVOTDATA("Count of Order ID",Pivot_table!$A$151,"Consumer ID",$A454,"Years (DATE)",$D$66))</f>
        <v>1</v>
      </c>
      <c r="F454" s="6">
        <f t="shared" si="14"/>
        <v>514.76</v>
      </c>
      <c r="G454" s="6">
        <f t="shared" si="15"/>
        <v>2</v>
      </c>
    </row>
    <row r="455" spans="1:7" x14ac:dyDescent="0.3">
      <c r="A455" s="6" t="s">
        <v>5080</v>
      </c>
      <c r="B455" s="6" t="str">
        <f>IF(GETPIVOTDATA("Sum of Net Profit",Pivot_table!$A$151,"Consumer ID",$A455,"Years (DATE)",$B$66)=0,"",GETPIVOTDATA("Sum of Net Profit",Pivot_table!$A$151,"Consumer ID",$A455,"Years (DATE)",$B$66))</f>
        <v/>
      </c>
      <c r="C455" s="6" t="str">
        <f>IF(GETPIVOTDATA("Count of Order ID",Pivot_table!$A$151,"Consumer ID",$A455,"Years (DATE)",$B$66)=0,"",GETPIVOTDATA("Count of Order ID",Pivot_table!$A$151,"Consumer ID",$A455,"Years (DATE)",$B$66))</f>
        <v/>
      </c>
      <c r="D455" s="6">
        <f>IF(GETPIVOTDATA("Sum of Net Profit",Pivot_table!$A$151,"Consumer ID",$A455,"Years (DATE)",$D$66)=0,"",GETPIVOTDATA("Sum of Net Profit",Pivot_table!$A$151,"Consumer ID",$A455,"Years (DATE)",$D$66))</f>
        <v>514.29999999999995</v>
      </c>
      <c r="E455" s="6">
        <f>IF(GETPIVOTDATA("Count of Order ID",Pivot_table!$A$151,"Consumer ID",$A455,"Years (DATE)",$D$66)=0,"",GETPIVOTDATA("Count of Order ID",Pivot_table!$A$151,"Consumer ID",$A455,"Years (DATE)",$D$66))</f>
        <v>2</v>
      </c>
      <c r="F455" s="6">
        <f t="shared" si="14"/>
        <v>514.29999999999995</v>
      </c>
      <c r="G455" s="6">
        <f t="shared" si="15"/>
        <v>2</v>
      </c>
    </row>
    <row r="456" spans="1:7" x14ac:dyDescent="0.3">
      <c r="A456" s="6" t="s">
        <v>427</v>
      </c>
      <c r="B456" s="6" t="str">
        <f>IF(GETPIVOTDATA("Sum of Net Profit",Pivot_table!$A$151,"Consumer ID",$A456,"Years (DATE)",$B$66)=0,"",GETPIVOTDATA("Sum of Net Profit",Pivot_table!$A$151,"Consumer ID",$A456,"Years (DATE)",$B$66))</f>
        <v/>
      </c>
      <c r="C456" s="6" t="str">
        <f>IF(GETPIVOTDATA("Count of Order ID",Pivot_table!$A$151,"Consumer ID",$A456,"Years (DATE)",$B$66)=0,"",GETPIVOTDATA("Count of Order ID",Pivot_table!$A$151,"Consumer ID",$A456,"Years (DATE)",$B$66))</f>
        <v/>
      </c>
      <c r="D456" s="6">
        <f>IF(GETPIVOTDATA("Sum of Net Profit",Pivot_table!$A$151,"Consumer ID",$A456,"Years (DATE)",$D$66)=0,"",GETPIVOTDATA("Sum of Net Profit",Pivot_table!$A$151,"Consumer ID",$A456,"Years (DATE)",$D$66))</f>
        <v>513.54000000000008</v>
      </c>
      <c r="E456" s="6">
        <f>IF(GETPIVOTDATA("Count of Order ID",Pivot_table!$A$151,"Consumer ID",$A456,"Years (DATE)",$D$66)=0,"",GETPIVOTDATA("Count of Order ID",Pivot_table!$A$151,"Consumer ID",$A456,"Years (DATE)",$D$66))</f>
        <v>1</v>
      </c>
      <c r="F456" s="6">
        <f t="shared" si="14"/>
        <v>513.54000000000008</v>
      </c>
      <c r="G456" s="6">
        <f t="shared" si="15"/>
        <v>1</v>
      </c>
    </row>
    <row r="457" spans="1:7" x14ac:dyDescent="0.3">
      <c r="A457" s="6" t="s">
        <v>6786</v>
      </c>
      <c r="B457" s="6">
        <f>IF(GETPIVOTDATA("Sum of Net Profit",Pivot_table!$A$151,"Consumer ID",$A457,"Years (DATE)",$B$66)=0,"",GETPIVOTDATA("Sum of Net Profit",Pivot_table!$A$151,"Consumer ID",$A457,"Years (DATE)",$B$66))</f>
        <v>148.80000000000001</v>
      </c>
      <c r="C457" s="6">
        <f>IF(GETPIVOTDATA("Count of Order ID",Pivot_table!$A$151,"Consumer ID",$A457,"Years (DATE)",$B$66)=0,"",GETPIVOTDATA("Count of Order ID",Pivot_table!$A$151,"Consumer ID",$A457,"Years (DATE)",$B$66))</f>
        <v>1</v>
      </c>
      <c r="D457" s="6">
        <f>IF(GETPIVOTDATA("Sum of Net Profit",Pivot_table!$A$151,"Consumer ID",$A457,"Years (DATE)",$D$66)=0,"",GETPIVOTDATA("Sum of Net Profit",Pivot_table!$A$151,"Consumer ID",$A457,"Years (DATE)",$D$66))</f>
        <v>360.9</v>
      </c>
      <c r="E457" s="6">
        <f>IF(GETPIVOTDATA("Count of Order ID",Pivot_table!$A$151,"Consumer ID",$A457,"Years (DATE)",$D$66)=0,"",GETPIVOTDATA("Count of Order ID",Pivot_table!$A$151,"Consumer ID",$A457,"Years (DATE)",$D$66))</f>
        <v>2</v>
      </c>
      <c r="F457" s="6">
        <f t="shared" si="14"/>
        <v>509.7</v>
      </c>
      <c r="G457" s="6">
        <f t="shared" si="15"/>
        <v>3</v>
      </c>
    </row>
    <row r="458" spans="1:7" x14ac:dyDescent="0.3">
      <c r="A458" s="6" t="s">
        <v>6792</v>
      </c>
      <c r="B458" s="6">
        <f>IF(GETPIVOTDATA("Sum of Net Profit",Pivot_table!$A$151,"Consumer ID",$A458,"Years (DATE)",$B$66)=0,"",GETPIVOTDATA("Sum of Net Profit",Pivot_table!$A$151,"Consumer ID",$A458,"Years (DATE)",$B$66))</f>
        <v>134.16</v>
      </c>
      <c r="C458" s="6">
        <f>IF(GETPIVOTDATA("Count of Order ID",Pivot_table!$A$151,"Consumer ID",$A458,"Years (DATE)",$B$66)=0,"",GETPIVOTDATA("Count of Order ID",Pivot_table!$A$151,"Consumer ID",$A458,"Years (DATE)",$B$66))</f>
        <v>1</v>
      </c>
      <c r="D458" s="6">
        <f>IF(GETPIVOTDATA("Sum of Net Profit",Pivot_table!$A$151,"Consumer ID",$A458,"Years (DATE)",$D$66)=0,"",GETPIVOTDATA("Sum of Net Profit",Pivot_table!$A$151,"Consumer ID",$A458,"Years (DATE)",$D$66))</f>
        <v>368.88</v>
      </c>
      <c r="E458" s="6">
        <f>IF(GETPIVOTDATA("Count of Order ID",Pivot_table!$A$151,"Consumer ID",$A458,"Years (DATE)",$D$66)=0,"",GETPIVOTDATA("Count of Order ID",Pivot_table!$A$151,"Consumer ID",$A458,"Years (DATE)",$D$66))</f>
        <v>2</v>
      </c>
      <c r="F458" s="6">
        <f t="shared" si="14"/>
        <v>503.03999999999996</v>
      </c>
      <c r="G458" s="6">
        <f t="shared" si="15"/>
        <v>3</v>
      </c>
    </row>
    <row r="459" spans="1:7" x14ac:dyDescent="0.3">
      <c r="A459" s="6" t="s">
        <v>4993</v>
      </c>
      <c r="B459" s="6" t="str">
        <f>IF(GETPIVOTDATA("Sum of Net Profit",Pivot_table!$A$151,"Consumer ID",$A459,"Years (DATE)",$B$66)=0,"",GETPIVOTDATA("Sum of Net Profit",Pivot_table!$A$151,"Consumer ID",$A459,"Years (DATE)",$B$66))</f>
        <v/>
      </c>
      <c r="C459" s="6" t="str">
        <f>IF(GETPIVOTDATA("Count of Order ID",Pivot_table!$A$151,"Consumer ID",$A459,"Years (DATE)",$B$66)=0,"",GETPIVOTDATA("Count of Order ID",Pivot_table!$A$151,"Consumer ID",$A459,"Years (DATE)",$B$66))</f>
        <v/>
      </c>
      <c r="D459" s="6">
        <f>IF(GETPIVOTDATA("Sum of Net Profit",Pivot_table!$A$151,"Consumer ID",$A459,"Years (DATE)",$D$66)=0,"",GETPIVOTDATA("Sum of Net Profit",Pivot_table!$A$151,"Consumer ID",$A459,"Years (DATE)",$D$66))</f>
        <v>502.43999999999994</v>
      </c>
      <c r="E459" s="6">
        <f>IF(GETPIVOTDATA("Count of Order ID",Pivot_table!$A$151,"Consumer ID",$A459,"Years (DATE)",$D$66)=0,"",GETPIVOTDATA("Count of Order ID",Pivot_table!$A$151,"Consumer ID",$A459,"Years (DATE)",$D$66))</f>
        <v>1</v>
      </c>
      <c r="F459" s="6">
        <f t="shared" si="14"/>
        <v>502.43999999999994</v>
      </c>
      <c r="G459" s="6">
        <f t="shared" si="15"/>
        <v>1</v>
      </c>
    </row>
    <row r="460" spans="1:7" x14ac:dyDescent="0.3">
      <c r="A460" s="6" t="s">
        <v>4975</v>
      </c>
      <c r="B460" s="6" t="str">
        <f>IF(GETPIVOTDATA("Sum of Net Profit",Pivot_table!$A$151,"Consumer ID",$A460,"Years (DATE)",$B$66)=0,"",GETPIVOTDATA("Sum of Net Profit",Pivot_table!$A$151,"Consumer ID",$A460,"Years (DATE)",$B$66))</f>
        <v/>
      </c>
      <c r="C460" s="6" t="str">
        <f>IF(GETPIVOTDATA("Count of Order ID",Pivot_table!$A$151,"Consumer ID",$A460,"Years (DATE)",$B$66)=0,"",GETPIVOTDATA("Count of Order ID",Pivot_table!$A$151,"Consumer ID",$A460,"Years (DATE)",$B$66))</f>
        <v/>
      </c>
      <c r="D460" s="6">
        <f>IF(GETPIVOTDATA("Sum of Net Profit",Pivot_table!$A$151,"Consumer ID",$A460,"Years (DATE)",$D$66)=0,"",GETPIVOTDATA("Sum of Net Profit",Pivot_table!$A$151,"Consumer ID",$A460,"Years (DATE)",$D$66))</f>
        <v>502.43999999999994</v>
      </c>
      <c r="E460" s="6">
        <f>IF(GETPIVOTDATA("Count of Order ID",Pivot_table!$A$151,"Consumer ID",$A460,"Years (DATE)",$D$66)=0,"",GETPIVOTDATA("Count of Order ID",Pivot_table!$A$151,"Consumer ID",$A460,"Years (DATE)",$D$66))</f>
        <v>1</v>
      </c>
      <c r="F460" s="6">
        <f t="shared" si="14"/>
        <v>502.43999999999994</v>
      </c>
      <c r="G460" s="6">
        <f t="shared" si="15"/>
        <v>1</v>
      </c>
    </row>
    <row r="461" spans="1:7" x14ac:dyDescent="0.3">
      <c r="A461" s="6" t="s">
        <v>6332</v>
      </c>
      <c r="B461" s="6" t="str">
        <f>IF(GETPIVOTDATA("Sum of Net Profit",Pivot_table!$A$151,"Consumer ID",$A461,"Years (DATE)",$B$66)=0,"",GETPIVOTDATA("Sum of Net Profit",Pivot_table!$A$151,"Consumer ID",$A461,"Years (DATE)",$B$66))</f>
        <v/>
      </c>
      <c r="C461" s="6" t="str">
        <f>IF(GETPIVOTDATA("Count of Order ID",Pivot_table!$A$151,"Consumer ID",$A461,"Years (DATE)",$B$66)=0,"",GETPIVOTDATA("Count of Order ID",Pivot_table!$A$151,"Consumer ID",$A461,"Years (DATE)",$B$66))</f>
        <v/>
      </c>
      <c r="D461" s="6">
        <f>IF(GETPIVOTDATA("Sum of Net Profit",Pivot_table!$A$151,"Consumer ID",$A461,"Years (DATE)",$D$66)=0,"",GETPIVOTDATA("Sum of Net Profit",Pivot_table!$A$151,"Consumer ID",$A461,"Years (DATE)",$D$66))</f>
        <v>502.43999999999994</v>
      </c>
      <c r="E461" s="6">
        <f>IF(GETPIVOTDATA("Count of Order ID",Pivot_table!$A$151,"Consumer ID",$A461,"Years (DATE)",$D$66)=0,"",GETPIVOTDATA("Count of Order ID",Pivot_table!$A$151,"Consumer ID",$A461,"Years (DATE)",$D$66))</f>
        <v>1</v>
      </c>
      <c r="F461" s="6">
        <f t="shared" si="14"/>
        <v>502.43999999999994</v>
      </c>
      <c r="G461" s="6">
        <f t="shared" si="15"/>
        <v>1</v>
      </c>
    </row>
    <row r="462" spans="1:7" x14ac:dyDescent="0.3">
      <c r="A462" s="6" t="s">
        <v>6224</v>
      </c>
      <c r="B462" s="6" t="str">
        <f>IF(GETPIVOTDATA("Sum of Net Profit",Pivot_table!$A$151,"Consumer ID",$A462,"Years (DATE)",$B$66)=0,"",GETPIVOTDATA("Sum of Net Profit",Pivot_table!$A$151,"Consumer ID",$A462,"Years (DATE)",$B$66))</f>
        <v/>
      </c>
      <c r="C462" s="6" t="str">
        <f>IF(GETPIVOTDATA("Count of Order ID",Pivot_table!$A$151,"Consumer ID",$A462,"Years (DATE)",$B$66)=0,"",GETPIVOTDATA("Count of Order ID",Pivot_table!$A$151,"Consumer ID",$A462,"Years (DATE)",$B$66))</f>
        <v/>
      </c>
      <c r="D462" s="6">
        <f>IF(GETPIVOTDATA("Sum of Net Profit",Pivot_table!$A$151,"Consumer ID",$A462,"Years (DATE)",$D$66)=0,"",GETPIVOTDATA("Sum of Net Profit",Pivot_table!$A$151,"Consumer ID",$A462,"Years (DATE)",$D$66))</f>
        <v>502.43999999999994</v>
      </c>
      <c r="E462" s="6">
        <f>IF(GETPIVOTDATA("Count of Order ID",Pivot_table!$A$151,"Consumer ID",$A462,"Years (DATE)",$D$66)=0,"",GETPIVOTDATA("Count of Order ID",Pivot_table!$A$151,"Consumer ID",$A462,"Years (DATE)",$D$66))</f>
        <v>1</v>
      </c>
      <c r="F462" s="6">
        <f t="shared" si="14"/>
        <v>502.43999999999994</v>
      </c>
      <c r="G462" s="6">
        <f t="shared" si="15"/>
        <v>1</v>
      </c>
    </row>
    <row r="463" spans="1:7" x14ac:dyDescent="0.3">
      <c r="A463" s="6" t="s">
        <v>5717</v>
      </c>
      <c r="B463" s="6" t="str">
        <f>IF(GETPIVOTDATA("Sum of Net Profit",Pivot_table!$A$151,"Consumer ID",$A463,"Years (DATE)",$B$66)=0,"",GETPIVOTDATA("Sum of Net Profit",Pivot_table!$A$151,"Consumer ID",$A463,"Years (DATE)",$B$66))</f>
        <v/>
      </c>
      <c r="C463" s="6" t="str">
        <f>IF(GETPIVOTDATA("Count of Order ID",Pivot_table!$A$151,"Consumer ID",$A463,"Years (DATE)",$B$66)=0,"",GETPIVOTDATA("Count of Order ID",Pivot_table!$A$151,"Consumer ID",$A463,"Years (DATE)",$B$66))</f>
        <v/>
      </c>
      <c r="D463" s="6">
        <f>IF(GETPIVOTDATA("Sum of Net Profit",Pivot_table!$A$151,"Consumer ID",$A463,"Years (DATE)",$D$66)=0,"",GETPIVOTDATA("Sum of Net Profit",Pivot_table!$A$151,"Consumer ID",$A463,"Years (DATE)",$D$66))</f>
        <v>502.43999999999994</v>
      </c>
      <c r="E463" s="6">
        <f>IF(GETPIVOTDATA("Count of Order ID",Pivot_table!$A$151,"Consumer ID",$A463,"Years (DATE)",$D$66)=0,"",GETPIVOTDATA("Count of Order ID",Pivot_table!$A$151,"Consumer ID",$A463,"Years (DATE)",$D$66))</f>
        <v>1</v>
      </c>
      <c r="F463" s="6">
        <f t="shared" si="14"/>
        <v>502.43999999999994</v>
      </c>
      <c r="G463" s="6">
        <f t="shared" si="15"/>
        <v>1</v>
      </c>
    </row>
    <row r="464" spans="1:7" x14ac:dyDescent="0.3">
      <c r="A464" s="6" t="s">
        <v>6406</v>
      </c>
      <c r="B464" s="6">
        <f>IF(GETPIVOTDATA("Sum of Net Profit",Pivot_table!$A$151,"Consumer ID",$A464,"Years (DATE)",$B$66)=0,"",GETPIVOTDATA("Sum of Net Profit",Pivot_table!$A$151,"Consumer ID",$A464,"Years (DATE)",$B$66))</f>
        <v>89.25</v>
      </c>
      <c r="C464" s="6">
        <f>IF(GETPIVOTDATA("Count of Order ID",Pivot_table!$A$151,"Consumer ID",$A464,"Years (DATE)",$B$66)=0,"",GETPIVOTDATA("Count of Order ID",Pivot_table!$A$151,"Consumer ID",$A464,"Years (DATE)",$B$66))</f>
        <v>1</v>
      </c>
      <c r="D464" s="6">
        <f>IF(GETPIVOTDATA("Sum of Net Profit",Pivot_table!$A$151,"Consumer ID",$A464,"Years (DATE)",$D$66)=0,"",GETPIVOTDATA("Sum of Net Profit",Pivot_table!$A$151,"Consumer ID",$A464,"Years (DATE)",$D$66))</f>
        <v>411.09000000000003</v>
      </c>
      <c r="E464" s="6">
        <f>IF(GETPIVOTDATA("Count of Order ID",Pivot_table!$A$151,"Consumer ID",$A464,"Years (DATE)",$D$66)=0,"",GETPIVOTDATA("Count of Order ID",Pivot_table!$A$151,"Consumer ID",$A464,"Years (DATE)",$D$66))</f>
        <v>1</v>
      </c>
      <c r="F464" s="6">
        <f t="shared" si="14"/>
        <v>500.34000000000003</v>
      </c>
      <c r="G464" s="6">
        <f t="shared" si="15"/>
        <v>2</v>
      </c>
    </row>
    <row r="465" spans="1:7" x14ac:dyDescent="0.3">
      <c r="A465" s="6" t="s">
        <v>5513</v>
      </c>
      <c r="B465" s="6" t="str">
        <f>IF(GETPIVOTDATA("Sum of Net Profit",Pivot_table!$A$151,"Consumer ID",$A465,"Years (DATE)",$B$66)=0,"",GETPIVOTDATA("Sum of Net Profit",Pivot_table!$A$151,"Consumer ID",$A465,"Years (DATE)",$B$66))</f>
        <v/>
      </c>
      <c r="C465" s="6" t="str">
        <f>IF(GETPIVOTDATA("Count of Order ID",Pivot_table!$A$151,"Consumer ID",$A465,"Years (DATE)",$B$66)=0,"",GETPIVOTDATA("Count of Order ID",Pivot_table!$A$151,"Consumer ID",$A465,"Years (DATE)",$B$66))</f>
        <v/>
      </c>
      <c r="D465" s="6">
        <f>IF(GETPIVOTDATA("Sum of Net Profit",Pivot_table!$A$151,"Consumer ID",$A465,"Years (DATE)",$D$66)=0,"",GETPIVOTDATA("Sum of Net Profit",Pivot_table!$A$151,"Consumer ID",$A465,"Years (DATE)",$D$66))</f>
        <v>498.49</v>
      </c>
      <c r="E465" s="6">
        <f>IF(GETPIVOTDATA("Count of Order ID",Pivot_table!$A$151,"Consumer ID",$A465,"Years (DATE)",$D$66)=0,"",GETPIVOTDATA("Count of Order ID",Pivot_table!$A$151,"Consumer ID",$A465,"Years (DATE)",$D$66))</f>
        <v>2</v>
      </c>
      <c r="F465" s="6">
        <f t="shared" si="14"/>
        <v>498.49</v>
      </c>
      <c r="G465" s="6">
        <f t="shared" si="15"/>
        <v>2</v>
      </c>
    </row>
    <row r="466" spans="1:7" x14ac:dyDescent="0.3">
      <c r="A466" s="6" t="s">
        <v>5250</v>
      </c>
      <c r="B466" s="6" t="str">
        <f>IF(GETPIVOTDATA("Sum of Net Profit",Pivot_table!$A$151,"Consumer ID",$A466,"Years (DATE)",$B$66)=0,"",GETPIVOTDATA("Sum of Net Profit",Pivot_table!$A$151,"Consumer ID",$A466,"Years (DATE)",$B$66))</f>
        <v/>
      </c>
      <c r="C466" s="6" t="str">
        <f>IF(GETPIVOTDATA("Count of Order ID",Pivot_table!$A$151,"Consumer ID",$A466,"Years (DATE)",$B$66)=0,"",GETPIVOTDATA("Count of Order ID",Pivot_table!$A$151,"Consumer ID",$A466,"Years (DATE)",$B$66))</f>
        <v/>
      </c>
      <c r="D466" s="6">
        <f>IF(GETPIVOTDATA("Sum of Net Profit",Pivot_table!$A$151,"Consumer ID",$A466,"Years (DATE)",$D$66)=0,"",GETPIVOTDATA("Sum of Net Profit",Pivot_table!$A$151,"Consumer ID",$A466,"Years (DATE)",$D$66))</f>
        <v>498.49</v>
      </c>
      <c r="E466" s="6">
        <f>IF(GETPIVOTDATA("Count of Order ID",Pivot_table!$A$151,"Consumer ID",$A466,"Years (DATE)",$D$66)=0,"",GETPIVOTDATA("Count of Order ID",Pivot_table!$A$151,"Consumer ID",$A466,"Years (DATE)",$D$66))</f>
        <v>2</v>
      </c>
      <c r="F466" s="6">
        <f t="shared" si="14"/>
        <v>498.49</v>
      </c>
      <c r="G466" s="6">
        <f t="shared" si="15"/>
        <v>2</v>
      </c>
    </row>
    <row r="467" spans="1:7" x14ac:dyDescent="0.3">
      <c r="A467" s="6" t="s">
        <v>6608</v>
      </c>
      <c r="B467" s="6">
        <f>IF(GETPIVOTDATA("Sum of Net Profit",Pivot_table!$A$151,"Consumer ID",$A467,"Years (DATE)",$B$66)=0,"",GETPIVOTDATA("Sum of Net Profit",Pivot_table!$A$151,"Consumer ID",$A467,"Years (DATE)",$B$66))</f>
        <v>307.84000000000003</v>
      </c>
      <c r="C467" s="6">
        <f>IF(GETPIVOTDATA("Count of Order ID",Pivot_table!$A$151,"Consumer ID",$A467,"Years (DATE)",$B$66)=0,"",GETPIVOTDATA("Count of Order ID",Pivot_table!$A$151,"Consumer ID",$A467,"Years (DATE)",$B$66))</f>
        <v>1</v>
      </c>
      <c r="D467" s="6">
        <f>IF(GETPIVOTDATA("Sum of Net Profit",Pivot_table!$A$151,"Consumer ID",$A467,"Years (DATE)",$D$66)=0,"",GETPIVOTDATA("Sum of Net Profit",Pivot_table!$A$151,"Consumer ID",$A467,"Years (DATE)",$D$66))</f>
        <v>189.04</v>
      </c>
      <c r="E467" s="6">
        <f>IF(GETPIVOTDATA("Count of Order ID",Pivot_table!$A$151,"Consumer ID",$A467,"Years (DATE)",$D$66)=0,"",GETPIVOTDATA("Count of Order ID",Pivot_table!$A$151,"Consumer ID",$A467,"Years (DATE)",$D$66))</f>
        <v>1</v>
      </c>
      <c r="F467" s="6">
        <f t="shared" si="14"/>
        <v>496.88</v>
      </c>
      <c r="G467" s="6">
        <f t="shared" si="15"/>
        <v>2</v>
      </c>
    </row>
    <row r="468" spans="1:7" x14ac:dyDescent="0.3">
      <c r="A468" s="6" t="s">
        <v>299</v>
      </c>
      <c r="B468" s="6" t="str">
        <f>IF(GETPIVOTDATA("Sum of Net Profit",Pivot_table!$A$151,"Consumer ID",$A468,"Years (DATE)",$B$66)=0,"",GETPIVOTDATA("Sum of Net Profit",Pivot_table!$A$151,"Consumer ID",$A468,"Years (DATE)",$B$66))</f>
        <v/>
      </c>
      <c r="C468" s="6" t="str">
        <f>IF(GETPIVOTDATA("Count of Order ID",Pivot_table!$A$151,"Consumer ID",$A468,"Years (DATE)",$B$66)=0,"",GETPIVOTDATA("Count of Order ID",Pivot_table!$A$151,"Consumer ID",$A468,"Years (DATE)",$B$66))</f>
        <v/>
      </c>
      <c r="D468" s="6">
        <f>IF(GETPIVOTDATA("Sum of Net Profit",Pivot_table!$A$151,"Consumer ID",$A468,"Years (DATE)",$D$66)=0,"",GETPIVOTDATA("Sum of Net Profit",Pivot_table!$A$151,"Consumer ID",$A468,"Years (DATE)",$D$66))</f>
        <v>496.69</v>
      </c>
      <c r="E468" s="6">
        <f>IF(GETPIVOTDATA("Count of Order ID",Pivot_table!$A$151,"Consumer ID",$A468,"Years (DATE)",$D$66)=0,"",GETPIVOTDATA("Count of Order ID",Pivot_table!$A$151,"Consumer ID",$A468,"Years (DATE)",$D$66))</f>
        <v>3</v>
      </c>
      <c r="F468" s="6">
        <f t="shared" si="14"/>
        <v>496.69</v>
      </c>
      <c r="G468" s="6">
        <f t="shared" si="15"/>
        <v>3</v>
      </c>
    </row>
    <row r="469" spans="1:7" x14ac:dyDescent="0.3">
      <c r="A469" s="6" t="s">
        <v>6010</v>
      </c>
      <c r="B469" s="6" t="str">
        <f>IF(GETPIVOTDATA("Sum of Net Profit",Pivot_table!$A$151,"Consumer ID",$A469,"Years (DATE)",$B$66)=0,"",GETPIVOTDATA("Sum of Net Profit",Pivot_table!$A$151,"Consumer ID",$A469,"Years (DATE)",$B$66))</f>
        <v/>
      </c>
      <c r="C469" s="6" t="str">
        <f>IF(GETPIVOTDATA("Count of Order ID",Pivot_table!$A$151,"Consumer ID",$A469,"Years (DATE)",$B$66)=0,"",GETPIVOTDATA("Count of Order ID",Pivot_table!$A$151,"Consumer ID",$A469,"Years (DATE)",$B$66))</f>
        <v/>
      </c>
      <c r="D469" s="6">
        <f>IF(GETPIVOTDATA("Sum of Net Profit",Pivot_table!$A$151,"Consumer ID",$A469,"Years (DATE)",$D$66)=0,"",GETPIVOTDATA("Sum of Net Profit",Pivot_table!$A$151,"Consumer ID",$A469,"Years (DATE)",$D$66))</f>
        <v>493.54</v>
      </c>
      <c r="E469" s="6">
        <f>IF(GETPIVOTDATA("Count of Order ID",Pivot_table!$A$151,"Consumer ID",$A469,"Years (DATE)",$D$66)=0,"",GETPIVOTDATA("Count of Order ID",Pivot_table!$A$151,"Consumer ID",$A469,"Years (DATE)",$D$66))</f>
        <v>2</v>
      </c>
      <c r="F469" s="6">
        <f t="shared" si="14"/>
        <v>493.54</v>
      </c>
      <c r="G469" s="6">
        <f t="shared" si="15"/>
        <v>2</v>
      </c>
    </row>
    <row r="470" spans="1:7" x14ac:dyDescent="0.3">
      <c r="A470" s="6" t="s">
        <v>746</v>
      </c>
      <c r="B470" s="6">
        <f>IF(GETPIVOTDATA("Sum of Net Profit",Pivot_table!$A$151,"Consumer ID",$A470,"Years (DATE)",$B$66)=0,"",GETPIVOTDATA("Sum of Net Profit",Pivot_table!$A$151,"Consumer ID",$A470,"Years (DATE)",$B$66))</f>
        <v>169.05</v>
      </c>
      <c r="C470" s="6">
        <f>IF(GETPIVOTDATA("Count of Order ID",Pivot_table!$A$151,"Consumer ID",$A470,"Years (DATE)",$B$66)=0,"",GETPIVOTDATA("Count of Order ID",Pivot_table!$A$151,"Consumer ID",$A470,"Years (DATE)",$B$66))</f>
        <v>1</v>
      </c>
      <c r="D470" s="6">
        <f>IF(GETPIVOTDATA("Sum of Net Profit",Pivot_table!$A$151,"Consumer ID",$A470,"Years (DATE)",$D$66)=0,"",GETPIVOTDATA("Sum of Net Profit",Pivot_table!$A$151,"Consumer ID",$A470,"Years (DATE)",$D$66))</f>
        <v>319.92</v>
      </c>
      <c r="E470" s="6">
        <f>IF(GETPIVOTDATA("Count of Order ID",Pivot_table!$A$151,"Consumer ID",$A470,"Years (DATE)",$D$66)=0,"",GETPIVOTDATA("Count of Order ID",Pivot_table!$A$151,"Consumer ID",$A470,"Years (DATE)",$D$66))</f>
        <v>3</v>
      </c>
      <c r="F470" s="6">
        <f t="shared" si="14"/>
        <v>488.97</v>
      </c>
      <c r="G470" s="6">
        <f t="shared" si="15"/>
        <v>4</v>
      </c>
    </row>
    <row r="471" spans="1:7" x14ac:dyDescent="0.3">
      <c r="A471" s="6" t="s">
        <v>506</v>
      </c>
      <c r="B471" s="6">
        <f>IF(GETPIVOTDATA("Sum of Net Profit",Pivot_table!$A$151,"Consumer ID",$A471,"Years (DATE)",$B$66)=0,"",GETPIVOTDATA("Sum of Net Profit",Pivot_table!$A$151,"Consumer ID",$A471,"Years (DATE)",$B$66))</f>
        <v>488.95000000000005</v>
      </c>
      <c r="C471" s="6">
        <f>IF(GETPIVOTDATA("Count of Order ID",Pivot_table!$A$151,"Consumer ID",$A471,"Years (DATE)",$B$66)=0,"",GETPIVOTDATA("Count of Order ID",Pivot_table!$A$151,"Consumer ID",$A471,"Years (DATE)",$B$66))</f>
        <v>1</v>
      </c>
      <c r="D471" s="6" t="str">
        <f>IF(GETPIVOTDATA("Sum of Net Profit",Pivot_table!$A$151,"Consumer ID",$A471,"Years (DATE)",$D$66)=0,"",GETPIVOTDATA("Sum of Net Profit",Pivot_table!$A$151,"Consumer ID",$A471,"Years (DATE)",$D$66))</f>
        <v/>
      </c>
      <c r="E471" s="6" t="str">
        <f>IF(GETPIVOTDATA("Count of Order ID",Pivot_table!$A$151,"Consumer ID",$A471,"Years (DATE)",$D$66)=0,"",GETPIVOTDATA("Count of Order ID",Pivot_table!$A$151,"Consumer ID",$A471,"Years (DATE)",$D$66))</f>
        <v/>
      </c>
      <c r="F471" s="6">
        <f t="shared" si="14"/>
        <v>488.95000000000005</v>
      </c>
      <c r="G471" s="6">
        <f t="shared" si="15"/>
        <v>1</v>
      </c>
    </row>
    <row r="472" spans="1:7" x14ac:dyDescent="0.3">
      <c r="A472" s="6" t="s">
        <v>307</v>
      </c>
      <c r="B472" s="6" t="str">
        <f>IF(GETPIVOTDATA("Sum of Net Profit",Pivot_table!$A$151,"Consumer ID",$A472,"Years (DATE)",$B$66)=0,"",GETPIVOTDATA("Sum of Net Profit",Pivot_table!$A$151,"Consumer ID",$A472,"Years (DATE)",$B$66))</f>
        <v/>
      </c>
      <c r="C472" s="6" t="str">
        <f>IF(GETPIVOTDATA("Count of Order ID",Pivot_table!$A$151,"Consumer ID",$A472,"Years (DATE)",$B$66)=0,"",GETPIVOTDATA("Count of Order ID",Pivot_table!$A$151,"Consumer ID",$A472,"Years (DATE)",$B$66))</f>
        <v/>
      </c>
      <c r="D472" s="6">
        <f>IF(GETPIVOTDATA("Sum of Net Profit",Pivot_table!$A$151,"Consumer ID",$A472,"Years (DATE)",$D$66)=0,"",GETPIVOTDATA("Sum of Net Profit",Pivot_table!$A$151,"Consumer ID",$A472,"Years (DATE)",$D$66))</f>
        <v>488.95000000000005</v>
      </c>
      <c r="E472" s="6">
        <f>IF(GETPIVOTDATA("Count of Order ID",Pivot_table!$A$151,"Consumer ID",$A472,"Years (DATE)",$D$66)=0,"",GETPIVOTDATA("Count of Order ID",Pivot_table!$A$151,"Consumer ID",$A472,"Years (DATE)",$D$66))</f>
        <v>1</v>
      </c>
      <c r="F472" s="6">
        <f t="shared" si="14"/>
        <v>488.95000000000005</v>
      </c>
      <c r="G472" s="6">
        <f t="shared" si="15"/>
        <v>1</v>
      </c>
    </row>
    <row r="473" spans="1:7" x14ac:dyDescent="0.3">
      <c r="A473" s="6" t="s">
        <v>6450</v>
      </c>
      <c r="B473" s="6">
        <f>IF(GETPIVOTDATA("Sum of Net Profit",Pivot_table!$A$151,"Consumer ID",$A473,"Years (DATE)",$B$66)=0,"",GETPIVOTDATA("Sum of Net Profit",Pivot_table!$A$151,"Consumer ID",$A473,"Years (DATE)",$B$66))</f>
        <v>119.04000000000002</v>
      </c>
      <c r="C473" s="6">
        <f>IF(GETPIVOTDATA("Count of Order ID",Pivot_table!$A$151,"Consumer ID",$A473,"Years (DATE)",$B$66)=0,"",GETPIVOTDATA("Count of Order ID",Pivot_table!$A$151,"Consumer ID",$A473,"Years (DATE)",$B$66))</f>
        <v>1</v>
      </c>
      <c r="D473" s="6">
        <f>IF(GETPIVOTDATA("Sum of Net Profit",Pivot_table!$A$151,"Consumer ID",$A473,"Years (DATE)",$D$66)=0,"",GETPIVOTDATA("Sum of Net Profit",Pivot_table!$A$151,"Consumer ID",$A473,"Years (DATE)",$D$66))</f>
        <v>369</v>
      </c>
      <c r="E473" s="6">
        <f>IF(GETPIVOTDATA("Count of Order ID",Pivot_table!$A$151,"Consumer ID",$A473,"Years (DATE)",$D$66)=0,"",GETPIVOTDATA("Count of Order ID",Pivot_table!$A$151,"Consumer ID",$A473,"Years (DATE)",$D$66))</f>
        <v>2</v>
      </c>
      <c r="F473" s="6">
        <f t="shared" si="14"/>
        <v>488.04</v>
      </c>
      <c r="G473" s="6">
        <f t="shared" si="15"/>
        <v>3</v>
      </c>
    </row>
    <row r="474" spans="1:7" x14ac:dyDescent="0.3">
      <c r="A474" s="6" t="s">
        <v>5602</v>
      </c>
      <c r="B474" s="6" t="str">
        <f>IF(GETPIVOTDATA("Sum of Net Profit",Pivot_table!$A$151,"Consumer ID",$A474,"Years (DATE)",$B$66)=0,"",GETPIVOTDATA("Sum of Net Profit",Pivot_table!$A$151,"Consumer ID",$A474,"Years (DATE)",$B$66))</f>
        <v/>
      </c>
      <c r="C474" s="6" t="str">
        <f>IF(GETPIVOTDATA("Count of Order ID",Pivot_table!$A$151,"Consumer ID",$A474,"Years (DATE)",$B$66)=0,"",GETPIVOTDATA("Count of Order ID",Pivot_table!$A$151,"Consumer ID",$A474,"Years (DATE)",$B$66))</f>
        <v/>
      </c>
      <c r="D474" s="6">
        <f>IF(GETPIVOTDATA("Sum of Net Profit",Pivot_table!$A$151,"Consumer ID",$A474,"Years (DATE)",$D$66)=0,"",GETPIVOTDATA("Sum of Net Profit",Pivot_table!$A$151,"Consumer ID",$A474,"Years (DATE)",$D$66))</f>
        <v>487.7</v>
      </c>
      <c r="E474" s="6">
        <f>IF(GETPIVOTDATA("Count of Order ID",Pivot_table!$A$151,"Consumer ID",$A474,"Years (DATE)",$D$66)=0,"",GETPIVOTDATA("Count of Order ID",Pivot_table!$A$151,"Consumer ID",$A474,"Years (DATE)",$D$66))</f>
        <v>3</v>
      </c>
      <c r="F474" s="6">
        <f t="shared" si="14"/>
        <v>487.7</v>
      </c>
      <c r="G474" s="6">
        <f t="shared" si="15"/>
        <v>3</v>
      </c>
    </row>
    <row r="475" spans="1:7" x14ac:dyDescent="0.3">
      <c r="A475" s="6" t="s">
        <v>463</v>
      </c>
      <c r="B475" s="6">
        <f>IF(GETPIVOTDATA("Sum of Net Profit",Pivot_table!$A$151,"Consumer ID",$A475,"Years (DATE)",$B$66)=0,"",GETPIVOTDATA("Sum of Net Profit",Pivot_table!$A$151,"Consumer ID",$A475,"Years (DATE)",$B$66))</f>
        <v>486.08000000000004</v>
      </c>
      <c r="C475" s="6">
        <f>IF(GETPIVOTDATA("Count of Order ID",Pivot_table!$A$151,"Consumer ID",$A475,"Years (DATE)",$B$66)=0,"",GETPIVOTDATA("Count of Order ID",Pivot_table!$A$151,"Consumer ID",$A475,"Years (DATE)",$B$66))</f>
        <v>1</v>
      </c>
      <c r="D475" s="6" t="str">
        <f>IF(GETPIVOTDATA("Sum of Net Profit",Pivot_table!$A$151,"Consumer ID",$A475,"Years (DATE)",$D$66)=0,"",GETPIVOTDATA("Sum of Net Profit",Pivot_table!$A$151,"Consumer ID",$A475,"Years (DATE)",$D$66))</f>
        <v/>
      </c>
      <c r="E475" s="6" t="str">
        <f>IF(GETPIVOTDATA("Count of Order ID",Pivot_table!$A$151,"Consumer ID",$A475,"Years (DATE)",$D$66)=0,"",GETPIVOTDATA("Count of Order ID",Pivot_table!$A$151,"Consumer ID",$A475,"Years (DATE)",$D$66))</f>
        <v/>
      </c>
      <c r="F475" s="6">
        <f t="shared" si="14"/>
        <v>486.08000000000004</v>
      </c>
      <c r="G475" s="6">
        <f t="shared" si="15"/>
        <v>1</v>
      </c>
    </row>
    <row r="476" spans="1:7" x14ac:dyDescent="0.3">
      <c r="A476" s="6" t="s">
        <v>5263</v>
      </c>
      <c r="B476" s="6" t="str">
        <f>IF(GETPIVOTDATA("Sum of Net Profit",Pivot_table!$A$151,"Consumer ID",$A476,"Years (DATE)",$B$66)=0,"",GETPIVOTDATA("Sum of Net Profit",Pivot_table!$A$151,"Consumer ID",$A476,"Years (DATE)",$B$66))</f>
        <v/>
      </c>
      <c r="C476" s="6" t="str">
        <f>IF(GETPIVOTDATA("Count of Order ID",Pivot_table!$A$151,"Consumer ID",$A476,"Years (DATE)",$B$66)=0,"",GETPIVOTDATA("Count of Order ID",Pivot_table!$A$151,"Consumer ID",$A476,"Years (DATE)",$B$66))</f>
        <v/>
      </c>
      <c r="D476" s="6">
        <f>IF(GETPIVOTDATA("Sum of Net Profit",Pivot_table!$A$151,"Consumer ID",$A476,"Years (DATE)",$D$66)=0,"",GETPIVOTDATA("Sum of Net Profit",Pivot_table!$A$151,"Consumer ID",$A476,"Years (DATE)",$D$66))</f>
        <v>485.85</v>
      </c>
      <c r="E476" s="6">
        <f>IF(GETPIVOTDATA("Count of Order ID",Pivot_table!$A$151,"Consumer ID",$A476,"Years (DATE)",$D$66)=0,"",GETPIVOTDATA("Count of Order ID",Pivot_table!$A$151,"Consumer ID",$A476,"Years (DATE)",$D$66))</f>
        <v>3</v>
      </c>
      <c r="F476" s="6">
        <f t="shared" si="14"/>
        <v>485.85</v>
      </c>
      <c r="G476" s="6">
        <f t="shared" si="15"/>
        <v>3</v>
      </c>
    </row>
    <row r="477" spans="1:7" x14ac:dyDescent="0.3">
      <c r="A477" s="6" t="s">
        <v>6865</v>
      </c>
      <c r="B477" s="6">
        <f>IF(GETPIVOTDATA("Sum of Net Profit",Pivot_table!$A$151,"Consumer ID",$A477,"Years (DATE)",$B$66)=0,"",GETPIVOTDATA("Sum of Net Profit",Pivot_table!$A$151,"Consumer ID",$A477,"Years (DATE)",$B$66))</f>
        <v>484.44000000000005</v>
      </c>
      <c r="C477" s="6">
        <f>IF(GETPIVOTDATA("Count of Order ID",Pivot_table!$A$151,"Consumer ID",$A477,"Years (DATE)",$B$66)=0,"",GETPIVOTDATA("Count of Order ID",Pivot_table!$A$151,"Consumer ID",$A477,"Years (DATE)",$B$66))</f>
        <v>1</v>
      </c>
      <c r="D477" s="6" t="str">
        <f>IF(GETPIVOTDATA("Sum of Net Profit",Pivot_table!$A$151,"Consumer ID",$A477,"Years (DATE)",$D$66)=0,"",GETPIVOTDATA("Sum of Net Profit",Pivot_table!$A$151,"Consumer ID",$A477,"Years (DATE)",$D$66))</f>
        <v/>
      </c>
      <c r="E477" s="6" t="str">
        <f>IF(GETPIVOTDATA("Count of Order ID",Pivot_table!$A$151,"Consumer ID",$A477,"Years (DATE)",$D$66)=0,"",GETPIVOTDATA("Count of Order ID",Pivot_table!$A$151,"Consumer ID",$A477,"Years (DATE)",$D$66))</f>
        <v/>
      </c>
      <c r="F477" s="6">
        <f t="shared" si="14"/>
        <v>484.44000000000005</v>
      </c>
      <c r="G477" s="6">
        <f t="shared" si="15"/>
        <v>1</v>
      </c>
    </row>
    <row r="478" spans="1:7" x14ac:dyDescent="0.3">
      <c r="A478" s="6" t="s">
        <v>470</v>
      </c>
      <c r="B478" s="6">
        <f>IF(GETPIVOTDATA("Sum of Net Profit",Pivot_table!$A$151,"Consumer ID",$A478,"Years (DATE)",$B$66)=0,"",GETPIVOTDATA("Sum of Net Profit",Pivot_table!$A$151,"Consumer ID",$A478,"Years (DATE)",$B$66))</f>
        <v>484.44000000000005</v>
      </c>
      <c r="C478" s="6">
        <f>IF(GETPIVOTDATA("Count of Order ID",Pivot_table!$A$151,"Consumer ID",$A478,"Years (DATE)",$B$66)=0,"",GETPIVOTDATA("Count of Order ID",Pivot_table!$A$151,"Consumer ID",$A478,"Years (DATE)",$B$66))</f>
        <v>1</v>
      </c>
      <c r="D478" s="6" t="str">
        <f>IF(GETPIVOTDATA("Sum of Net Profit",Pivot_table!$A$151,"Consumer ID",$A478,"Years (DATE)",$D$66)=0,"",GETPIVOTDATA("Sum of Net Profit",Pivot_table!$A$151,"Consumer ID",$A478,"Years (DATE)",$D$66))</f>
        <v/>
      </c>
      <c r="E478" s="6" t="str">
        <f>IF(GETPIVOTDATA("Count of Order ID",Pivot_table!$A$151,"Consumer ID",$A478,"Years (DATE)",$D$66)=0,"",GETPIVOTDATA("Count of Order ID",Pivot_table!$A$151,"Consumer ID",$A478,"Years (DATE)",$D$66))</f>
        <v/>
      </c>
      <c r="F478" s="6">
        <f t="shared" si="14"/>
        <v>484.44000000000005</v>
      </c>
      <c r="G478" s="6">
        <f t="shared" si="15"/>
        <v>1</v>
      </c>
    </row>
    <row r="479" spans="1:7" x14ac:dyDescent="0.3">
      <c r="A479" s="6" t="s">
        <v>312</v>
      </c>
      <c r="B479" s="6" t="str">
        <f>IF(GETPIVOTDATA("Sum of Net Profit",Pivot_table!$A$151,"Consumer ID",$A479,"Years (DATE)",$B$66)=0,"",GETPIVOTDATA("Sum of Net Profit",Pivot_table!$A$151,"Consumer ID",$A479,"Years (DATE)",$B$66))</f>
        <v/>
      </c>
      <c r="C479" s="6" t="str">
        <f>IF(GETPIVOTDATA("Count of Order ID",Pivot_table!$A$151,"Consumer ID",$A479,"Years (DATE)",$B$66)=0,"",GETPIVOTDATA("Count of Order ID",Pivot_table!$A$151,"Consumer ID",$A479,"Years (DATE)",$B$66))</f>
        <v/>
      </c>
      <c r="D479" s="6">
        <f>IF(GETPIVOTDATA("Sum of Net Profit",Pivot_table!$A$151,"Consumer ID",$A479,"Years (DATE)",$D$66)=0,"",GETPIVOTDATA("Sum of Net Profit",Pivot_table!$A$151,"Consumer ID",$A479,"Years (DATE)",$D$66))</f>
        <v>484.44000000000005</v>
      </c>
      <c r="E479" s="6">
        <f>IF(GETPIVOTDATA("Count of Order ID",Pivot_table!$A$151,"Consumer ID",$A479,"Years (DATE)",$D$66)=0,"",GETPIVOTDATA("Count of Order ID",Pivot_table!$A$151,"Consumer ID",$A479,"Years (DATE)",$D$66))</f>
        <v>1</v>
      </c>
      <c r="F479" s="6">
        <f t="shared" si="14"/>
        <v>484.44000000000005</v>
      </c>
      <c r="G479" s="6">
        <f t="shared" si="15"/>
        <v>1</v>
      </c>
    </row>
    <row r="480" spans="1:7" x14ac:dyDescent="0.3">
      <c r="A480" s="6" t="s">
        <v>5958</v>
      </c>
      <c r="B480" s="6" t="str">
        <f>IF(GETPIVOTDATA("Sum of Net Profit",Pivot_table!$A$151,"Consumer ID",$A480,"Years (DATE)",$B$66)=0,"",GETPIVOTDATA("Sum of Net Profit",Pivot_table!$A$151,"Consumer ID",$A480,"Years (DATE)",$B$66))</f>
        <v/>
      </c>
      <c r="C480" s="6" t="str">
        <f>IF(GETPIVOTDATA("Count of Order ID",Pivot_table!$A$151,"Consumer ID",$A480,"Years (DATE)",$B$66)=0,"",GETPIVOTDATA("Count of Order ID",Pivot_table!$A$151,"Consumer ID",$A480,"Years (DATE)",$B$66))</f>
        <v/>
      </c>
      <c r="D480" s="6">
        <f>IF(GETPIVOTDATA("Sum of Net Profit",Pivot_table!$A$151,"Consumer ID",$A480,"Years (DATE)",$D$66)=0,"",GETPIVOTDATA("Sum of Net Profit",Pivot_table!$A$151,"Consumer ID",$A480,"Years (DATE)",$D$66))</f>
        <v>483.94</v>
      </c>
      <c r="E480" s="6">
        <f>IF(GETPIVOTDATA("Count of Order ID",Pivot_table!$A$151,"Consumer ID",$A480,"Years (DATE)",$D$66)=0,"",GETPIVOTDATA("Count of Order ID",Pivot_table!$A$151,"Consumer ID",$A480,"Years (DATE)",$D$66))</f>
        <v>2</v>
      </c>
      <c r="F480" s="6">
        <f t="shared" si="14"/>
        <v>483.94</v>
      </c>
      <c r="G480" s="6">
        <f t="shared" si="15"/>
        <v>2</v>
      </c>
    </row>
    <row r="481" spans="1:7" x14ac:dyDescent="0.3">
      <c r="A481" s="6" t="s">
        <v>686</v>
      </c>
      <c r="B481" s="6">
        <f>IF(GETPIVOTDATA("Sum of Net Profit",Pivot_table!$A$151,"Consumer ID",$A481,"Years (DATE)",$B$66)=0,"",GETPIVOTDATA("Sum of Net Profit",Pivot_table!$A$151,"Consumer ID",$A481,"Years (DATE)",$B$66))</f>
        <v>48.959999999999994</v>
      </c>
      <c r="C481" s="6">
        <f>IF(GETPIVOTDATA("Count of Order ID",Pivot_table!$A$151,"Consumer ID",$A481,"Years (DATE)",$B$66)=0,"",GETPIVOTDATA("Count of Order ID",Pivot_table!$A$151,"Consumer ID",$A481,"Years (DATE)",$B$66))</f>
        <v>1</v>
      </c>
      <c r="D481" s="6">
        <f>IF(GETPIVOTDATA("Sum of Net Profit",Pivot_table!$A$151,"Consumer ID",$A481,"Years (DATE)",$D$66)=0,"",GETPIVOTDATA("Sum of Net Profit",Pivot_table!$A$151,"Consumer ID",$A481,"Years (DATE)",$D$66))</f>
        <v>432</v>
      </c>
      <c r="E481" s="6">
        <f>IF(GETPIVOTDATA("Count of Order ID",Pivot_table!$A$151,"Consumer ID",$A481,"Years (DATE)",$D$66)=0,"",GETPIVOTDATA("Count of Order ID",Pivot_table!$A$151,"Consumer ID",$A481,"Years (DATE)",$D$66))</f>
        <v>3</v>
      </c>
      <c r="F481" s="6">
        <f t="shared" si="14"/>
        <v>480.96</v>
      </c>
      <c r="G481" s="6">
        <f t="shared" si="15"/>
        <v>4</v>
      </c>
    </row>
    <row r="482" spans="1:7" x14ac:dyDescent="0.3">
      <c r="A482" s="6" t="s">
        <v>6685</v>
      </c>
      <c r="B482" s="6">
        <f>IF(GETPIVOTDATA("Sum of Net Profit",Pivot_table!$A$151,"Consumer ID",$A482,"Years (DATE)",$B$66)=0,"",GETPIVOTDATA("Sum of Net Profit",Pivot_table!$A$151,"Consumer ID",$A482,"Years (DATE)",$B$66))</f>
        <v>261.5</v>
      </c>
      <c r="C482" s="6">
        <f>IF(GETPIVOTDATA("Count of Order ID",Pivot_table!$A$151,"Consumer ID",$A482,"Years (DATE)",$B$66)=0,"",GETPIVOTDATA("Count of Order ID",Pivot_table!$A$151,"Consumer ID",$A482,"Years (DATE)",$B$66))</f>
        <v>1</v>
      </c>
      <c r="D482" s="6">
        <f>IF(GETPIVOTDATA("Sum of Net Profit",Pivot_table!$A$151,"Consumer ID",$A482,"Years (DATE)",$D$66)=0,"",GETPIVOTDATA("Sum of Net Profit",Pivot_table!$A$151,"Consumer ID",$A482,"Years (DATE)",$D$66))</f>
        <v>218.73000000000002</v>
      </c>
      <c r="E482" s="6">
        <f>IF(GETPIVOTDATA("Count of Order ID",Pivot_table!$A$151,"Consumer ID",$A482,"Years (DATE)",$D$66)=0,"",GETPIVOTDATA("Count of Order ID",Pivot_table!$A$151,"Consumer ID",$A482,"Years (DATE)",$D$66))</f>
        <v>1</v>
      </c>
      <c r="F482" s="6">
        <f t="shared" si="14"/>
        <v>480.23</v>
      </c>
      <c r="G482" s="6">
        <f t="shared" si="15"/>
        <v>2</v>
      </c>
    </row>
    <row r="483" spans="1:7" x14ac:dyDescent="0.3">
      <c r="A483" s="6" t="s">
        <v>5654</v>
      </c>
      <c r="B483" s="6" t="str">
        <f>IF(GETPIVOTDATA("Sum of Net Profit",Pivot_table!$A$151,"Consumer ID",$A483,"Years (DATE)",$B$66)=0,"",GETPIVOTDATA("Sum of Net Profit",Pivot_table!$A$151,"Consumer ID",$A483,"Years (DATE)",$B$66))</f>
        <v/>
      </c>
      <c r="C483" s="6" t="str">
        <f>IF(GETPIVOTDATA("Count of Order ID",Pivot_table!$A$151,"Consumer ID",$A483,"Years (DATE)",$B$66)=0,"",GETPIVOTDATA("Count of Order ID",Pivot_table!$A$151,"Consumer ID",$A483,"Years (DATE)",$B$66))</f>
        <v/>
      </c>
      <c r="D483" s="6">
        <f>IF(GETPIVOTDATA("Sum of Net Profit",Pivot_table!$A$151,"Consumer ID",$A483,"Years (DATE)",$D$66)=0,"",GETPIVOTDATA("Sum of Net Profit",Pivot_table!$A$151,"Consumer ID",$A483,"Years (DATE)",$D$66))</f>
        <v>479.87999999999994</v>
      </c>
      <c r="E483" s="6">
        <f>IF(GETPIVOTDATA("Count of Order ID",Pivot_table!$A$151,"Consumer ID",$A483,"Years (DATE)",$D$66)=0,"",GETPIVOTDATA("Count of Order ID",Pivot_table!$A$151,"Consumer ID",$A483,"Years (DATE)",$D$66))</f>
        <v>3</v>
      </c>
      <c r="F483" s="6">
        <f t="shared" si="14"/>
        <v>479.87999999999994</v>
      </c>
      <c r="G483" s="6">
        <f t="shared" si="15"/>
        <v>3</v>
      </c>
    </row>
    <row r="484" spans="1:7" x14ac:dyDescent="0.3">
      <c r="A484" s="6" t="s">
        <v>489</v>
      </c>
      <c r="B484" s="6">
        <f>IF(GETPIVOTDATA("Sum of Net Profit",Pivot_table!$A$151,"Consumer ID",$A484,"Years (DATE)",$B$66)=0,"",GETPIVOTDATA("Sum of Net Profit",Pivot_table!$A$151,"Consumer ID",$A484,"Years (DATE)",$B$66))</f>
        <v>475.2</v>
      </c>
      <c r="C484" s="6">
        <f>IF(GETPIVOTDATA("Count of Order ID",Pivot_table!$A$151,"Consumer ID",$A484,"Years (DATE)",$B$66)=0,"",GETPIVOTDATA("Count of Order ID",Pivot_table!$A$151,"Consumer ID",$A484,"Years (DATE)",$B$66))</f>
        <v>1</v>
      </c>
      <c r="D484" s="6" t="str">
        <f>IF(GETPIVOTDATA("Sum of Net Profit",Pivot_table!$A$151,"Consumer ID",$A484,"Years (DATE)",$D$66)=0,"",GETPIVOTDATA("Sum of Net Profit",Pivot_table!$A$151,"Consumer ID",$A484,"Years (DATE)",$D$66))</f>
        <v/>
      </c>
      <c r="E484" s="6" t="str">
        <f>IF(GETPIVOTDATA("Count of Order ID",Pivot_table!$A$151,"Consumer ID",$A484,"Years (DATE)",$D$66)=0,"",GETPIVOTDATA("Count of Order ID",Pivot_table!$A$151,"Consumer ID",$A484,"Years (DATE)",$D$66))</f>
        <v/>
      </c>
      <c r="F484" s="6">
        <f t="shared" si="14"/>
        <v>475.2</v>
      </c>
      <c r="G484" s="6">
        <f t="shared" si="15"/>
        <v>1</v>
      </c>
    </row>
    <row r="485" spans="1:7" x14ac:dyDescent="0.3">
      <c r="A485" s="6" t="s">
        <v>6849</v>
      </c>
      <c r="B485" s="6">
        <f>IF(GETPIVOTDATA("Sum of Net Profit",Pivot_table!$A$151,"Consumer ID",$A485,"Years (DATE)",$B$66)=0,"",GETPIVOTDATA("Sum of Net Profit",Pivot_table!$A$151,"Consumer ID",$A485,"Years (DATE)",$B$66))</f>
        <v>475.2</v>
      </c>
      <c r="C485" s="6">
        <f>IF(GETPIVOTDATA("Count of Order ID",Pivot_table!$A$151,"Consumer ID",$A485,"Years (DATE)",$B$66)=0,"",GETPIVOTDATA("Count of Order ID",Pivot_table!$A$151,"Consumer ID",$A485,"Years (DATE)",$B$66))</f>
        <v>1</v>
      </c>
      <c r="D485" s="6" t="str">
        <f>IF(GETPIVOTDATA("Sum of Net Profit",Pivot_table!$A$151,"Consumer ID",$A485,"Years (DATE)",$D$66)=0,"",GETPIVOTDATA("Sum of Net Profit",Pivot_table!$A$151,"Consumer ID",$A485,"Years (DATE)",$D$66))</f>
        <v/>
      </c>
      <c r="E485" s="6" t="str">
        <f>IF(GETPIVOTDATA("Count of Order ID",Pivot_table!$A$151,"Consumer ID",$A485,"Years (DATE)",$D$66)=0,"",GETPIVOTDATA("Count of Order ID",Pivot_table!$A$151,"Consumer ID",$A485,"Years (DATE)",$D$66))</f>
        <v/>
      </c>
      <c r="F485" s="6">
        <f t="shared" si="14"/>
        <v>475.2</v>
      </c>
      <c r="G485" s="6">
        <f t="shared" si="15"/>
        <v>1</v>
      </c>
    </row>
    <row r="486" spans="1:7" x14ac:dyDescent="0.3">
      <c r="A486" s="6" t="s">
        <v>445</v>
      </c>
      <c r="B486" s="6">
        <f>IF(GETPIVOTDATA("Sum of Net Profit",Pivot_table!$A$151,"Consumer ID",$A486,"Years (DATE)",$B$66)=0,"",GETPIVOTDATA("Sum of Net Profit",Pivot_table!$A$151,"Consumer ID",$A486,"Years (DATE)",$B$66))</f>
        <v>475.2</v>
      </c>
      <c r="C486" s="6">
        <f>IF(GETPIVOTDATA("Count of Order ID",Pivot_table!$A$151,"Consumer ID",$A486,"Years (DATE)",$B$66)=0,"",GETPIVOTDATA("Count of Order ID",Pivot_table!$A$151,"Consumer ID",$A486,"Years (DATE)",$B$66))</f>
        <v>1</v>
      </c>
      <c r="D486" s="6" t="str">
        <f>IF(GETPIVOTDATA("Sum of Net Profit",Pivot_table!$A$151,"Consumer ID",$A486,"Years (DATE)",$D$66)=0,"",GETPIVOTDATA("Sum of Net Profit",Pivot_table!$A$151,"Consumer ID",$A486,"Years (DATE)",$D$66))</f>
        <v/>
      </c>
      <c r="E486" s="6" t="str">
        <f>IF(GETPIVOTDATA("Count of Order ID",Pivot_table!$A$151,"Consumer ID",$A486,"Years (DATE)",$D$66)=0,"",GETPIVOTDATA("Count of Order ID",Pivot_table!$A$151,"Consumer ID",$A486,"Years (DATE)",$D$66))</f>
        <v/>
      </c>
      <c r="F486" s="6">
        <f t="shared" si="14"/>
        <v>475.2</v>
      </c>
      <c r="G486" s="6">
        <f t="shared" si="15"/>
        <v>1</v>
      </c>
    </row>
    <row r="487" spans="1:7" x14ac:dyDescent="0.3">
      <c r="A487" s="6" t="s">
        <v>210</v>
      </c>
      <c r="B487" s="6" t="str">
        <f>IF(GETPIVOTDATA("Sum of Net Profit",Pivot_table!$A$151,"Consumer ID",$A487,"Years (DATE)",$B$66)=0,"",GETPIVOTDATA("Sum of Net Profit",Pivot_table!$A$151,"Consumer ID",$A487,"Years (DATE)",$B$66))</f>
        <v/>
      </c>
      <c r="C487" s="6" t="str">
        <f>IF(GETPIVOTDATA("Count of Order ID",Pivot_table!$A$151,"Consumer ID",$A487,"Years (DATE)",$B$66)=0,"",GETPIVOTDATA("Count of Order ID",Pivot_table!$A$151,"Consumer ID",$A487,"Years (DATE)",$B$66))</f>
        <v/>
      </c>
      <c r="D487" s="6">
        <f>IF(GETPIVOTDATA("Sum of Net Profit",Pivot_table!$A$151,"Consumer ID",$A487,"Years (DATE)",$D$66)=0,"",GETPIVOTDATA("Sum of Net Profit",Pivot_table!$A$151,"Consumer ID",$A487,"Years (DATE)",$D$66))</f>
        <v>475.2</v>
      </c>
      <c r="E487" s="6">
        <f>IF(GETPIVOTDATA("Count of Order ID",Pivot_table!$A$151,"Consumer ID",$A487,"Years (DATE)",$D$66)=0,"",GETPIVOTDATA("Count of Order ID",Pivot_table!$A$151,"Consumer ID",$A487,"Years (DATE)",$D$66))</f>
        <v>1</v>
      </c>
      <c r="F487" s="6">
        <f t="shared" si="14"/>
        <v>475.2</v>
      </c>
      <c r="G487" s="6">
        <f t="shared" si="15"/>
        <v>1</v>
      </c>
    </row>
    <row r="488" spans="1:7" x14ac:dyDescent="0.3">
      <c r="A488" s="6" t="s">
        <v>6442</v>
      </c>
      <c r="B488" s="6">
        <f>IF(GETPIVOTDATA("Sum of Net Profit",Pivot_table!$A$151,"Consumer ID",$A488,"Years (DATE)",$B$66)=0,"",GETPIVOTDATA("Sum of Net Profit",Pivot_table!$A$151,"Consumer ID",$A488,"Years (DATE)",$B$66))</f>
        <v>109.2</v>
      </c>
      <c r="C488" s="6">
        <f>IF(GETPIVOTDATA("Count of Order ID",Pivot_table!$A$151,"Consumer ID",$A488,"Years (DATE)",$B$66)=0,"",GETPIVOTDATA("Count of Order ID",Pivot_table!$A$151,"Consumer ID",$A488,"Years (DATE)",$B$66))</f>
        <v>1</v>
      </c>
      <c r="D488" s="6">
        <f>IF(GETPIVOTDATA("Sum of Net Profit",Pivot_table!$A$151,"Consumer ID",$A488,"Years (DATE)",$D$66)=0,"",GETPIVOTDATA("Sum of Net Profit",Pivot_table!$A$151,"Consumer ID",$A488,"Years (DATE)",$D$66))</f>
        <v>363.36</v>
      </c>
      <c r="E488" s="6">
        <f>IF(GETPIVOTDATA("Count of Order ID",Pivot_table!$A$151,"Consumer ID",$A488,"Years (DATE)",$D$66)=0,"",GETPIVOTDATA("Count of Order ID",Pivot_table!$A$151,"Consumer ID",$A488,"Years (DATE)",$D$66))</f>
        <v>3</v>
      </c>
      <c r="F488" s="6">
        <f t="shared" si="14"/>
        <v>472.56</v>
      </c>
      <c r="G488" s="6">
        <f t="shared" si="15"/>
        <v>4</v>
      </c>
    </row>
    <row r="489" spans="1:7" x14ac:dyDescent="0.3">
      <c r="A489" s="6" t="s">
        <v>634</v>
      </c>
      <c r="B489" s="6">
        <f>IF(GETPIVOTDATA("Sum of Net Profit",Pivot_table!$A$151,"Consumer ID",$A489,"Years (DATE)",$B$66)=0,"",GETPIVOTDATA("Sum of Net Profit",Pivot_table!$A$151,"Consumer ID",$A489,"Years (DATE)",$B$66))</f>
        <v>268.71000000000004</v>
      </c>
      <c r="C489" s="6">
        <f>IF(GETPIVOTDATA("Count of Order ID",Pivot_table!$A$151,"Consumer ID",$A489,"Years (DATE)",$B$66)=0,"",GETPIVOTDATA("Count of Order ID",Pivot_table!$A$151,"Consumer ID",$A489,"Years (DATE)",$B$66))</f>
        <v>1</v>
      </c>
      <c r="D489" s="6">
        <f>IF(GETPIVOTDATA("Sum of Net Profit",Pivot_table!$A$151,"Consumer ID",$A489,"Years (DATE)",$D$66)=0,"",GETPIVOTDATA("Sum of Net Profit",Pivot_table!$A$151,"Consumer ID",$A489,"Years (DATE)",$D$66))</f>
        <v>202.17000000000002</v>
      </c>
      <c r="E489" s="6">
        <f>IF(GETPIVOTDATA("Count of Order ID",Pivot_table!$A$151,"Consumer ID",$A489,"Years (DATE)",$D$66)=0,"",GETPIVOTDATA("Count of Order ID",Pivot_table!$A$151,"Consumer ID",$A489,"Years (DATE)",$D$66))</f>
        <v>1</v>
      </c>
      <c r="F489" s="6">
        <f t="shared" si="14"/>
        <v>470.88000000000005</v>
      </c>
      <c r="G489" s="6">
        <f t="shared" si="15"/>
        <v>2</v>
      </c>
    </row>
    <row r="490" spans="1:7" x14ac:dyDescent="0.3">
      <c r="A490" s="6" t="s">
        <v>5327</v>
      </c>
      <c r="B490" s="6" t="str">
        <f>IF(GETPIVOTDATA("Sum of Net Profit",Pivot_table!$A$151,"Consumer ID",$A490,"Years (DATE)",$B$66)=0,"",GETPIVOTDATA("Sum of Net Profit",Pivot_table!$A$151,"Consumer ID",$A490,"Years (DATE)",$B$66))</f>
        <v/>
      </c>
      <c r="C490" s="6" t="str">
        <f>IF(GETPIVOTDATA("Count of Order ID",Pivot_table!$A$151,"Consumer ID",$A490,"Years (DATE)",$B$66)=0,"",GETPIVOTDATA("Count of Order ID",Pivot_table!$A$151,"Consumer ID",$A490,"Years (DATE)",$B$66))</f>
        <v/>
      </c>
      <c r="D490" s="6">
        <f>IF(GETPIVOTDATA("Sum of Net Profit",Pivot_table!$A$151,"Consumer ID",$A490,"Years (DATE)",$D$66)=0,"",GETPIVOTDATA("Sum of Net Profit",Pivot_table!$A$151,"Consumer ID",$A490,"Years (DATE)",$D$66))</f>
        <v>468.32000000000005</v>
      </c>
      <c r="E490" s="6">
        <f>IF(GETPIVOTDATA("Count of Order ID",Pivot_table!$A$151,"Consumer ID",$A490,"Years (DATE)",$D$66)=0,"",GETPIVOTDATA("Count of Order ID",Pivot_table!$A$151,"Consumer ID",$A490,"Years (DATE)",$D$66))</f>
        <v>2</v>
      </c>
      <c r="F490" s="6">
        <f t="shared" si="14"/>
        <v>468.32000000000005</v>
      </c>
      <c r="G490" s="6">
        <f t="shared" si="15"/>
        <v>2</v>
      </c>
    </row>
    <row r="491" spans="1:7" x14ac:dyDescent="0.3">
      <c r="A491" s="6" t="s">
        <v>6569</v>
      </c>
      <c r="B491" s="6">
        <f>IF(GETPIVOTDATA("Sum of Net Profit",Pivot_table!$A$151,"Consumer ID",$A491,"Years (DATE)",$B$66)=0,"",GETPIVOTDATA("Sum of Net Profit",Pivot_table!$A$151,"Consumer ID",$A491,"Years (DATE)",$B$66))</f>
        <v>127.1</v>
      </c>
      <c r="C491" s="6">
        <f>IF(GETPIVOTDATA("Count of Order ID",Pivot_table!$A$151,"Consumer ID",$A491,"Years (DATE)",$B$66)=0,"",GETPIVOTDATA("Count of Order ID",Pivot_table!$A$151,"Consumer ID",$A491,"Years (DATE)",$B$66))</f>
        <v>1</v>
      </c>
      <c r="D491" s="6">
        <f>IF(GETPIVOTDATA("Sum of Net Profit",Pivot_table!$A$151,"Consumer ID",$A491,"Years (DATE)",$D$66)=0,"",GETPIVOTDATA("Sum of Net Profit",Pivot_table!$A$151,"Consumer ID",$A491,"Years (DATE)",$D$66))</f>
        <v>341.20000000000005</v>
      </c>
      <c r="E491" s="6">
        <f>IF(GETPIVOTDATA("Count of Order ID",Pivot_table!$A$151,"Consumer ID",$A491,"Years (DATE)",$D$66)=0,"",GETPIVOTDATA("Count of Order ID",Pivot_table!$A$151,"Consumer ID",$A491,"Years (DATE)",$D$66))</f>
        <v>2</v>
      </c>
      <c r="F491" s="6">
        <f t="shared" si="14"/>
        <v>468.30000000000007</v>
      </c>
      <c r="G491" s="6">
        <f t="shared" si="15"/>
        <v>3</v>
      </c>
    </row>
    <row r="492" spans="1:7" x14ac:dyDescent="0.3">
      <c r="A492" s="6" t="s">
        <v>739</v>
      </c>
      <c r="B492" s="6">
        <f>IF(GETPIVOTDATA("Sum of Net Profit",Pivot_table!$A$151,"Consumer ID",$A492,"Years (DATE)",$B$66)=0,"",GETPIVOTDATA("Sum of Net Profit",Pivot_table!$A$151,"Consumer ID",$A492,"Years (DATE)",$B$66))</f>
        <v>201.15000000000003</v>
      </c>
      <c r="C492" s="6">
        <f>IF(GETPIVOTDATA("Count of Order ID",Pivot_table!$A$151,"Consumer ID",$A492,"Years (DATE)",$B$66)=0,"",GETPIVOTDATA("Count of Order ID",Pivot_table!$A$151,"Consumer ID",$A492,"Years (DATE)",$B$66))</f>
        <v>1</v>
      </c>
      <c r="D492" s="6">
        <f>IF(GETPIVOTDATA("Sum of Net Profit",Pivot_table!$A$151,"Consumer ID",$A492,"Years (DATE)",$D$66)=0,"",GETPIVOTDATA("Sum of Net Profit",Pivot_table!$A$151,"Consumer ID",$A492,"Years (DATE)",$D$66))</f>
        <v>260.5</v>
      </c>
      <c r="E492" s="6">
        <f>IF(GETPIVOTDATA("Count of Order ID",Pivot_table!$A$151,"Consumer ID",$A492,"Years (DATE)",$D$66)=0,"",GETPIVOTDATA("Count of Order ID",Pivot_table!$A$151,"Consumer ID",$A492,"Years (DATE)",$D$66))</f>
        <v>2</v>
      </c>
      <c r="F492" s="6">
        <f t="shared" si="14"/>
        <v>461.65000000000003</v>
      </c>
      <c r="G492" s="6">
        <f t="shared" si="15"/>
        <v>3</v>
      </c>
    </row>
    <row r="493" spans="1:7" x14ac:dyDescent="0.3">
      <c r="A493" s="6" t="s">
        <v>255</v>
      </c>
      <c r="B493" s="6" t="str">
        <f>IF(GETPIVOTDATA("Sum of Net Profit",Pivot_table!$A$151,"Consumer ID",$A493,"Years (DATE)",$B$66)=0,"",GETPIVOTDATA("Sum of Net Profit",Pivot_table!$A$151,"Consumer ID",$A493,"Years (DATE)",$B$66))</f>
        <v/>
      </c>
      <c r="C493" s="6" t="str">
        <f>IF(GETPIVOTDATA("Count of Order ID",Pivot_table!$A$151,"Consumer ID",$A493,"Years (DATE)",$B$66)=0,"",GETPIVOTDATA("Count of Order ID",Pivot_table!$A$151,"Consumer ID",$A493,"Years (DATE)",$B$66))</f>
        <v/>
      </c>
      <c r="D493" s="6">
        <f>IF(GETPIVOTDATA("Sum of Net Profit",Pivot_table!$A$151,"Consumer ID",$A493,"Years (DATE)",$D$66)=0,"",GETPIVOTDATA("Sum of Net Profit",Pivot_table!$A$151,"Consumer ID",$A493,"Years (DATE)",$D$66))</f>
        <v>461.59000000000003</v>
      </c>
      <c r="E493" s="6">
        <f>IF(GETPIVOTDATA("Count of Order ID",Pivot_table!$A$151,"Consumer ID",$A493,"Years (DATE)",$D$66)=0,"",GETPIVOTDATA("Count of Order ID",Pivot_table!$A$151,"Consumer ID",$A493,"Years (DATE)",$D$66))</f>
        <v>2</v>
      </c>
      <c r="F493" s="6">
        <f t="shared" si="14"/>
        <v>461.59000000000003</v>
      </c>
      <c r="G493" s="6">
        <f t="shared" si="15"/>
        <v>2</v>
      </c>
    </row>
    <row r="494" spans="1:7" x14ac:dyDescent="0.3">
      <c r="A494" s="6" t="s">
        <v>6630</v>
      </c>
      <c r="B494" s="6">
        <f>IF(GETPIVOTDATA("Sum of Net Profit",Pivot_table!$A$151,"Consumer ID",$A494,"Years (DATE)",$B$66)=0,"",GETPIVOTDATA("Sum of Net Profit",Pivot_table!$A$151,"Consumer ID",$A494,"Years (DATE)",$B$66))</f>
        <v>201.15000000000003</v>
      </c>
      <c r="C494" s="6">
        <f>IF(GETPIVOTDATA("Count of Order ID",Pivot_table!$A$151,"Consumer ID",$A494,"Years (DATE)",$B$66)=0,"",GETPIVOTDATA("Count of Order ID",Pivot_table!$A$151,"Consumer ID",$A494,"Years (DATE)",$B$66))</f>
        <v>1</v>
      </c>
      <c r="D494" s="6">
        <f>IF(GETPIVOTDATA("Sum of Net Profit",Pivot_table!$A$151,"Consumer ID",$A494,"Years (DATE)",$D$66)=0,"",GETPIVOTDATA("Sum of Net Profit",Pivot_table!$A$151,"Consumer ID",$A494,"Years (DATE)",$D$66))</f>
        <v>260.44</v>
      </c>
      <c r="E494" s="6">
        <f>IF(GETPIVOTDATA("Count of Order ID",Pivot_table!$A$151,"Consumer ID",$A494,"Years (DATE)",$D$66)=0,"",GETPIVOTDATA("Count of Order ID",Pivot_table!$A$151,"Consumer ID",$A494,"Years (DATE)",$D$66))</f>
        <v>1</v>
      </c>
      <c r="F494" s="6">
        <f t="shared" si="14"/>
        <v>461.59000000000003</v>
      </c>
      <c r="G494" s="6">
        <f t="shared" si="15"/>
        <v>2</v>
      </c>
    </row>
    <row r="495" spans="1:7" x14ac:dyDescent="0.3">
      <c r="A495" s="6" t="s">
        <v>642</v>
      </c>
      <c r="B495" s="6">
        <f>IF(GETPIVOTDATA("Sum of Net Profit",Pivot_table!$A$151,"Consumer ID",$A495,"Years (DATE)",$B$66)=0,"",GETPIVOTDATA("Sum of Net Profit",Pivot_table!$A$151,"Consumer ID",$A495,"Years (DATE)",$B$66))</f>
        <v>169.05</v>
      </c>
      <c r="C495" s="6">
        <f>IF(GETPIVOTDATA("Count of Order ID",Pivot_table!$A$151,"Consumer ID",$A495,"Years (DATE)",$B$66)=0,"",GETPIVOTDATA("Count of Order ID",Pivot_table!$A$151,"Consumer ID",$A495,"Years (DATE)",$B$66))</f>
        <v>1</v>
      </c>
      <c r="D495" s="6">
        <f>IF(GETPIVOTDATA("Sum of Net Profit",Pivot_table!$A$151,"Consumer ID",$A495,"Years (DATE)",$D$66)=0,"",GETPIVOTDATA("Sum of Net Profit",Pivot_table!$A$151,"Consumer ID",$A495,"Years (DATE)",$D$66))</f>
        <v>290.55</v>
      </c>
      <c r="E495" s="6">
        <f>IF(GETPIVOTDATA("Count of Order ID",Pivot_table!$A$151,"Consumer ID",$A495,"Years (DATE)",$D$66)=0,"",GETPIVOTDATA("Count of Order ID",Pivot_table!$A$151,"Consumer ID",$A495,"Years (DATE)",$D$66))</f>
        <v>1</v>
      </c>
      <c r="F495" s="6">
        <f t="shared" si="14"/>
        <v>459.6</v>
      </c>
      <c r="G495" s="6">
        <f t="shared" si="15"/>
        <v>2</v>
      </c>
    </row>
    <row r="496" spans="1:7" x14ac:dyDescent="0.3">
      <c r="A496" s="6" t="s">
        <v>237</v>
      </c>
      <c r="B496" s="6" t="str">
        <f>IF(GETPIVOTDATA("Sum of Net Profit",Pivot_table!$A$151,"Consumer ID",$A496,"Years (DATE)",$B$66)=0,"",GETPIVOTDATA("Sum of Net Profit",Pivot_table!$A$151,"Consumer ID",$A496,"Years (DATE)",$B$66))</f>
        <v/>
      </c>
      <c r="C496" s="6" t="str">
        <f>IF(GETPIVOTDATA("Count of Order ID",Pivot_table!$A$151,"Consumer ID",$A496,"Years (DATE)",$B$66)=0,"",GETPIVOTDATA("Count of Order ID",Pivot_table!$A$151,"Consumer ID",$A496,"Years (DATE)",$B$66))</f>
        <v/>
      </c>
      <c r="D496" s="6">
        <f>IF(GETPIVOTDATA("Sum of Net Profit",Pivot_table!$A$151,"Consumer ID",$A496,"Years (DATE)",$D$66)=0,"",GETPIVOTDATA("Sum of Net Profit",Pivot_table!$A$151,"Consumer ID",$A496,"Years (DATE)",$D$66))</f>
        <v>455.04000000000008</v>
      </c>
      <c r="E496" s="6">
        <f>IF(GETPIVOTDATA("Count of Order ID",Pivot_table!$A$151,"Consumer ID",$A496,"Years (DATE)",$D$66)=0,"",GETPIVOTDATA("Count of Order ID",Pivot_table!$A$151,"Consumer ID",$A496,"Years (DATE)",$D$66))</f>
        <v>1</v>
      </c>
      <c r="F496" s="6">
        <f t="shared" si="14"/>
        <v>455.04000000000008</v>
      </c>
      <c r="G496" s="6">
        <f t="shared" si="15"/>
        <v>1</v>
      </c>
    </row>
    <row r="497" spans="1:7" x14ac:dyDescent="0.3">
      <c r="A497" s="6" t="s">
        <v>5136</v>
      </c>
      <c r="B497" s="6" t="str">
        <f>IF(GETPIVOTDATA("Sum of Net Profit",Pivot_table!$A$151,"Consumer ID",$A497,"Years (DATE)",$B$66)=0,"",GETPIVOTDATA("Sum of Net Profit",Pivot_table!$A$151,"Consumer ID",$A497,"Years (DATE)",$B$66))</f>
        <v/>
      </c>
      <c r="C497" s="6" t="str">
        <f>IF(GETPIVOTDATA("Count of Order ID",Pivot_table!$A$151,"Consumer ID",$A497,"Years (DATE)",$B$66)=0,"",GETPIVOTDATA("Count of Order ID",Pivot_table!$A$151,"Consumer ID",$A497,"Years (DATE)",$B$66))</f>
        <v/>
      </c>
      <c r="D497" s="6">
        <f>IF(GETPIVOTDATA("Sum of Net Profit",Pivot_table!$A$151,"Consumer ID",$A497,"Years (DATE)",$D$66)=0,"",GETPIVOTDATA("Sum of Net Profit",Pivot_table!$A$151,"Consumer ID",$A497,"Years (DATE)",$D$66))</f>
        <v>451.27000000000004</v>
      </c>
      <c r="E497" s="6">
        <f>IF(GETPIVOTDATA("Count of Order ID",Pivot_table!$A$151,"Consumer ID",$A497,"Years (DATE)",$D$66)=0,"",GETPIVOTDATA("Count of Order ID",Pivot_table!$A$151,"Consumer ID",$A497,"Years (DATE)",$D$66))</f>
        <v>2</v>
      </c>
      <c r="F497" s="6">
        <f t="shared" si="14"/>
        <v>451.27000000000004</v>
      </c>
      <c r="G497" s="6">
        <f t="shared" si="15"/>
        <v>2</v>
      </c>
    </row>
    <row r="498" spans="1:7" x14ac:dyDescent="0.3">
      <c r="A498" s="6" t="s">
        <v>6498</v>
      </c>
      <c r="B498" s="6">
        <f>IF(GETPIVOTDATA("Sum of Net Profit",Pivot_table!$A$151,"Consumer ID",$A498,"Years (DATE)",$B$66)=0,"",GETPIVOTDATA("Sum of Net Profit",Pivot_table!$A$151,"Consumer ID",$A498,"Years (DATE)",$B$66))</f>
        <v>201.15000000000003</v>
      </c>
      <c r="C498" s="6">
        <f>IF(GETPIVOTDATA("Count of Order ID",Pivot_table!$A$151,"Consumer ID",$A498,"Years (DATE)",$B$66)=0,"",GETPIVOTDATA("Count of Order ID",Pivot_table!$A$151,"Consumer ID",$A498,"Years (DATE)",$B$66))</f>
        <v>1</v>
      </c>
      <c r="D498" s="6">
        <f>IF(GETPIVOTDATA("Sum of Net Profit",Pivot_table!$A$151,"Consumer ID",$A498,"Years (DATE)",$D$66)=0,"",GETPIVOTDATA("Sum of Net Profit",Pivot_table!$A$151,"Consumer ID",$A498,"Years (DATE)",$D$66))</f>
        <v>249.44</v>
      </c>
      <c r="E498" s="6">
        <f>IF(GETPIVOTDATA("Count of Order ID",Pivot_table!$A$151,"Consumer ID",$A498,"Years (DATE)",$D$66)=0,"",GETPIVOTDATA("Count of Order ID",Pivot_table!$A$151,"Consumer ID",$A498,"Years (DATE)",$D$66))</f>
        <v>2</v>
      </c>
      <c r="F498" s="6">
        <f t="shared" si="14"/>
        <v>450.59000000000003</v>
      </c>
      <c r="G498" s="6">
        <f t="shared" si="15"/>
        <v>3</v>
      </c>
    </row>
    <row r="499" spans="1:7" x14ac:dyDescent="0.3">
      <c r="A499" s="6" t="s">
        <v>2809</v>
      </c>
      <c r="B499" s="6" t="str">
        <f>IF(GETPIVOTDATA("Sum of Net Profit",Pivot_table!$A$151,"Consumer ID",$A499,"Years (DATE)",$B$66)=0,"",GETPIVOTDATA("Sum of Net Profit",Pivot_table!$A$151,"Consumer ID",$A499,"Years (DATE)",$B$66))</f>
        <v/>
      </c>
      <c r="C499" s="6" t="str">
        <f>IF(GETPIVOTDATA("Count of Order ID",Pivot_table!$A$151,"Consumer ID",$A499,"Years (DATE)",$B$66)=0,"",GETPIVOTDATA("Count of Order ID",Pivot_table!$A$151,"Consumer ID",$A499,"Years (DATE)",$B$66))</f>
        <v/>
      </c>
      <c r="D499" s="6">
        <f>IF(GETPIVOTDATA("Sum of Net Profit",Pivot_table!$A$151,"Consumer ID",$A499,"Years (DATE)",$D$66)=0,"",GETPIVOTDATA("Sum of Net Profit",Pivot_table!$A$151,"Consumer ID",$A499,"Years (DATE)",$D$66))</f>
        <v>445.5</v>
      </c>
      <c r="E499" s="6">
        <f>IF(GETPIVOTDATA("Count of Order ID",Pivot_table!$A$151,"Consumer ID",$A499,"Years (DATE)",$D$66)=0,"",GETPIVOTDATA("Count of Order ID",Pivot_table!$A$151,"Consumer ID",$A499,"Years (DATE)",$D$66))</f>
        <v>1</v>
      </c>
      <c r="F499" s="6">
        <f t="shared" si="14"/>
        <v>445.5</v>
      </c>
      <c r="G499" s="6">
        <f t="shared" si="15"/>
        <v>1</v>
      </c>
    </row>
    <row r="500" spans="1:7" x14ac:dyDescent="0.3">
      <c r="A500" s="6" t="s">
        <v>1528</v>
      </c>
      <c r="B500" s="6">
        <f>IF(GETPIVOTDATA("Sum of Net Profit",Pivot_table!$A$151,"Consumer ID",$A500,"Years (DATE)",$B$66)=0,"",GETPIVOTDATA("Sum of Net Profit",Pivot_table!$A$151,"Consumer ID",$A500,"Years (DATE)",$B$66))</f>
        <v>445.5</v>
      </c>
      <c r="C500" s="6">
        <f>IF(GETPIVOTDATA("Count of Order ID",Pivot_table!$A$151,"Consumer ID",$A500,"Years (DATE)",$B$66)=0,"",GETPIVOTDATA("Count of Order ID",Pivot_table!$A$151,"Consumer ID",$A500,"Years (DATE)",$B$66))</f>
        <v>1</v>
      </c>
      <c r="D500" s="6" t="str">
        <f>IF(GETPIVOTDATA("Sum of Net Profit",Pivot_table!$A$151,"Consumer ID",$A500,"Years (DATE)",$D$66)=0,"",GETPIVOTDATA("Sum of Net Profit",Pivot_table!$A$151,"Consumer ID",$A500,"Years (DATE)",$D$66))</f>
        <v/>
      </c>
      <c r="E500" s="6" t="str">
        <f>IF(GETPIVOTDATA("Count of Order ID",Pivot_table!$A$151,"Consumer ID",$A500,"Years (DATE)",$D$66)=0,"",GETPIVOTDATA("Count of Order ID",Pivot_table!$A$151,"Consumer ID",$A500,"Years (DATE)",$D$66))</f>
        <v/>
      </c>
      <c r="F500" s="6">
        <f t="shared" si="14"/>
        <v>445.5</v>
      </c>
      <c r="G500" s="6">
        <f t="shared" si="15"/>
        <v>1</v>
      </c>
    </row>
    <row r="501" spans="1:7" x14ac:dyDescent="0.3">
      <c r="A501" s="6" t="s">
        <v>6538</v>
      </c>
      <c r="B501" s="6">
        <f>IF(GETPIVOTDATA("Sum of Net Profit",Pivot_table!$A$151,"Consumer ID",$A501,"Years (DATE)",$B$66)=0,"",GETPIVOTDATA("Sum of Net Profit",Pivot_table!$A$151,"Consumer ID",$A501,"Years (DATE)",$B$66))</f>
        <v>183.84000000000003</v>
      </c>
      <c r="C501" s="6">
        <f>IF(GETPIVOTDATA("Count of Order ID",Pivot_table!$A$151,"Consumer ID",$A501,"Years (DATE)",$B$66)=0,"",GETPIVOTDATA("Count of Order ID",Pivot_table!$A$151,"Consumer ID",$A501,"Years (DATE)",$B$66))</f>
        <v>1</v>
      </c>
      <c r="D501" s="6">
        <f>IF(GETPIVOTDATA("Sum of Net Profit",Pivot_table!$A$151,"Consumer ID",$A501,"Years (DATE)",$D$66)=0,"",GETPIVOTDATA("Sum of Net Profit",Pivot_table!$A$151,"Consumer ID",$A501,"Years (DATE)",$D$66))</f>
        <v>260.44</v>
      </c>
      <c r="E501" s="6">
        <f>IF(GETPIVOTDATA("Count of Order ID",Pivot_table!$A$151,"Consumer ID",$A501,"Years (DATE)",$D$66)=0,"",GETPIVOTDATA("Count of Order ID",Pivot_table!$A$151,"Consumer ID",$A501,"Years (DATE)",$D$66))</f>
        <v>1</v>
      </c>
      <c r="F501" s="6">
        <f t="shared" si="14"/>
        <v>444.28000000000003</v>
      </c>
      <c r="G501" s="6">
        <f t="shared" si="15"/>
        <v>2</v>
      </c>
    </row>
    <row r="502" spans="1:7" x14ac:dyDescent="0.3">
      <c r="A502" s="6" t="s">
        <v>5620</v>
      </c>
      <c r="B502" s="6" t="str">
        <f>IF(GETPIVOTDATA("Sum of Net Profit",Pivot_table!$A$151,"Consumer ID",$A502,"Years (DATE)",$B$66)=0,"",GETPIVOTDATA("Sum of Net Profit",Pivot_table!$A$151,"Consumer ID",$A502,"Years (DATE)",$B$66))</f>
        <v/>
      </c>
      <c r="C502" s="6" t="str">
        <f>IF(GETPIVOTDATA("Count of Order ID",Pivot_table!$A$151,"Consumer ID",$A502,"Years (DATE)",$B$66)=0,"",GETPIVOTDATA("Count of Order ID",Pivot_table!$A$151,"Consumer ID",$A502,"Years (DATE)",$B$66))</f>
        <v/>
      </c>
      <c r="D502" s="6">
        <f>IF(GETPIVOTDATA("Sum of Net Profit",Pivot_table!$A$151,"Consumer ID",$A502,"Years (DATE)",$D$66)=0,"",GETPIVOTDATA("Sum of Net Profit",Pivot_table!$A$151,"Consumer ID",$A502,"Years (DATE)",$D$66))</f>
        <v>443.95</v>
      </c>
      <c r="E502" s="6">
        <f>IF(GETPIVOTDATA("Count of Order ID",Pivot_table!$A$151,"Consumer ID",$A502,"Years (DATE)",$D$66)=0,"",GETPIVOTDATA("Count of Order ID",Pivot_table!$A$151,"Consumer ID",$A502,"Years (DATE)",$D$66))</f>
        <v>2</v>
      </c>
      <c r="F502" s="6">
        <f t="shared" si="14"/>
        <v>443.95</v>
      </c>
      <c r="G502" s="6">
        <f t="shared" si="15"/>
        <v>2</v>
      </c>
    </row>
    <row r="503" spans="1:7" x14ac:dyDescent="0.3">
      <c r="A503" s="6" t="s">
        <v>6103</v>
      </c>
      <c r="B503" s="6" t="str">
        <f>IF(GETPIVOTDATA("Sum of Net Profit",Pivot_table!$A$151,"Consumer ID",$A503,"Years (DATE)",$B$66)=0,"",GETPIVOTDATA("Sum of Net Profit",Pivot_table!$A$151,"Consumer ID",$A503,"Years (DATE)",$B$66))</f>
        <v/>
      </c>
      <c r="C503" s="6" t="str">
        <f>IF(GETPIVOTDATA("Count of Order ID",Pivot_table!$A$151,"Consumer ID",$A503,"Years (DATE)",$B$66)=0,"",GETPIVOTDATA("Count of Order ID",Pivot_table!$A$151,"Consumer ID",$A503,"Years (DATE)",$B$66))</f>
        <v/>
      </c>
      <c r="D503" s="6">
        <f>IF(GETPIVOTDATA("Sum of Net Profit",Pivot_table!$A$151,"Consumer ID",$A503,"Years (DATE)",$D$66)=0,"",GETPIVOTDATA("Sum of Net Profit",Pivot_table!$A$151,"Consumer ID",$A503,"Years (DATE)",$D$66))</f>
        <v>435.15000000000003</v>
      </c>
      <c r="E503" s="6">
        <f>IF(GETPIVOTDATA("Count of Order ID",Pivot_table!$A$151,"Consumer ID",$A503,"Years (DATE)",$D$66)=0,"",GETPIVOTDATA("Count of Order ID",Pivot_table!$A$151,"Consumer ID",$A503,"Years (DATE)",$D$66))</f>
        <v>2</v>
      </c>
      <c r="F503" s="6">
        <f t="shared" si="14"/>
        <v>435.15000000000003</v>
      </c>
      <c r="G503" s="6">
        <f t="shared" si="15"/>
        <v>2</v>
      </c>
    </row>
    <row r="504" spans="1:7" x14ac:dyDescent="0.3">
      <c r="A504" s="6" t="s">
        <v>4729</v>
      </c>
      <c r="B504" s="6" t="str">
        <f>IF(GETPIVOTDATA("Sum of Net Profit",Pivot_table!$A$151,"Consumer ID",$A504,"Years (DATE)",$B$66)=0,"",GETPIVOTDATA("Sum of Net Profit",Pivot_table!$A$151,"Consumer ID",$A504,"Years (DATE)",$B$66))</f>
        <v/>
      </c>
      <c r="C504" s="6" t="str">
        <f>IF(GETPIVOTDATA("Count of Order ID",Pivot_table!$A$151,"Consumer ID",$A504,"Years (DATE)",$B$66)=0,"",GETPIVOTDATA("Count of Order ID",Pivot_table!$A$151,"Consumer ID",$A504,"Years (DATE)",$B$66))</f>
        <v/>
      </c>
      <c r="D504" s="6">
        <f>IF(GETPIVOTDATA("Sum of Net Profit",Pivot_table!$A$151,"Consumer ID",$A504,"Years (DATE)",$D$66)=0,"",GETPIVOTDATA("Sum of Net Profit",Pivot_table!$A$151,"Consumer ID",$A504,"Years (DATE)",$D$66))</f>
        <v>434.7</v>
      </c>
      <c r="E504" s="6">
        <f>IF(GETPIVOTDATA("Count of Order ID",Pivot_table!$A$151,"Consumer ID",$A504,"Years (DATE)",$D$66)=0,"",GETPIVOTDATA("Count of Order ID",Pivot_table!$A$151,"Consumer ID",$A504,"Years (DATE)",$D$66))</f>
        <v>1</v>
      </c>
      <c r="F504" s="6">
        <f t="shared" si="14"/>
        <v>434.7</v>
      </c>
      <c r="G504" s="6">
        <f t="shared" si="15"/>
        <v>1</v>
      </c>
    </row>
    <row r="505" spans="1:7" x14ac:dyDescent="0.3">
      <c r="A505" s="6" t="s">
        <v>4991</v>
      </c>
      <c r="B505" s="6" t="str">
        <f>IF(GETPIVOTDATA("Sum of Net Profit",Pivot_table!$A$151,"Consumer ID",$A505,"Years (DATE)",$B$66)=0,"",GETPIVOTDATA("Sum of Net Profit",Pivot_table!$A$151,"Consumer ID",$A505,"Years (DATE)",$B$66))</f>
        <v/>
      </c>
      <c r="C505" s="6" t="str">
        <f>IF(GETPIVOTDATA("Count of Order ID",Pivot_table!$A$151,"Consumer ID",$A505,"Years (DATE)",$B$66)=0,"",GETPIVOTDATA("Count of Order ID",Pivot_table!$A$151,"Consumer ID",$A505,"Years (DATE)",$B$66))</f>
        <v/>
      </c>
      <c r="D505" s="6">
        <f>IF(GETPIVOTDATA("Sum of Net Profit",Pivot_table!$A$151,"Consumer ID",$A505,"Years (DATE)",$D$66)=0,"",GETPIVOTDATA("Sum of Net Profit",Pivot_table!$A$151,"Consumer ID",$A505,"Years (DATE)",$D$66))</f>
        <v>434.7</v>
      </c>
      <c r="E505" s="6">
        <f>IF(GETPIVOTDATA("Count of Order ID",Pivot_table!$A$151,"Consumer ID",$A505,"Years (DATE)",$D$66)=0,"",GETPIVOTDATA("Count of Order ID",Pivot_table!$A$151,"Consumer ID",$A505,"Years (DATE)",$D$66))</f>
        <v>1</v>
      </c>
      <c r="F505" s="6">
        <f t="shared" si="14"/>
        <v>434.7</v>
      </c>
      <c r="G505" s="6">
        <f t="shared" si="15"/>
        <v>1</v>
      </c>
    </row>
    <row r="506" spans="1:7" x14ac:dyDescent="0.3">
      <c r="A506" s="6" t="s">
        <v>4989</v>
      </c>
      <c r="B506" s="6" t="str">
        <f>IF(GETPIVOTDATA("Sum of Net Profit",Pivot_table!$A$151,"Consumer ID",$A506,"Years (DATE)",$B$66)=0,"",GETPIVOTDATA("Sum of Net Profit",Pivot_table!$A$151,"Consumer ID",$A506,"Years (DATE)",$B$66))</f>
        <v/>
      </c>
      <c r="C506" s="6" t="str">
        <f>IF(GETPIVOTDATA("Count of Order ID",Pivot_table!$A$151,"Consumer ID",$A506,"Years (DATE)",$B$66)=0,"",GETPIVOTDATA("Count of Order ID",Pivot_table!$A$151,"Consumer ID",$A506,"Years (DATE)",$B$66))</f>
        <v/>
      </c>
      <c r="D506" s="6">
        <f>IF(GETPIVOTDATA("Sum of Net Profit",Pivot_table!$A$151,"Consumer ID",$A506,"Years (DATE)",$D$66)=0,"",GETPIVOTDATA("Sum of Net Profit",Pivot_table!$A$151,"Consumer ID",$A506,"Years (DATE)",$D$66))</f>
        <v>434.7</v>
      </c>
      <c r="E506" s="6">
        <f>IF(GETPIVOTDATA("Count of Order ID",Pivot_table!$A$151,"Consumer ID",$A506,"Years (DATE)",$D$66)=0,"",GETPIVOTDATA("Count of Order ID",Pivot_table!$A$151,"Consumer ID",$A506,"Years (DATE)",$D$66))</f>
        <v>1</v>
      </c>
      <c r="F506" s="6">
        <f t="shared" si="14"/>
        <v>434.7</v>
      </c>
      <c r="G506" s="6">
        <f t="shared" si="15"/>
        <v>1</v>
      </c>
    </row>
    <row r="507" spans="1:7" x14ac:dyDescent="0.3">
      <c r="A507" s="6" t="s">
        <v>4971</v>
      </c>
      <c r="B507" s="6" t="str">
        <f>IF(GETPIVOTDATA("Sum of Net Profit",Pivot_table!$A$151,"Consumer ID",$A507,"Years (DATE)",$B$66)=0,"",GETPIVOTDATA("Sum of Net Profit",Pivot_table!$A$151,"Consumer ID",$A507,"Years (DATE)",$B$66))</f>
        <v/>
      </c>
      <c r="C507" s="6" t="str">
        <f>IF(GETPIVOTDATA("Count of Order ID",Pivot_table!$A$151,"Consumer ID",$A507,"Years (DATE)",$B$66)=0,"",GETPIVOTDATA("Count of Order ID",Pivot_table!$A$151,"Consumer ID",$A507,"Years (DATE)",$B$66))</f>
        <v/>
      </c>
      <c r="D507" s="6">
        <f>IF(GETPIVOTDATA("Sum of Net Profit",Pivot_table!$A$151,"Consumer ID",$A507,"Years (DATE)",$D$66)=0,"",GETPIVOTDATA("Sum of Net Profit",Pivot_table!$A$151,"Consumer ID",$A507,"Years (DATE)",$D$66))</f>
        <v>434.7</v>
      </c>
      <c r="E507" s="6">
        <f>IF(GETPIVOTDATA("Count of Order ID",Pivot_table!$A$151,"Consumer ID",$A507,"Years (DATE)",$D$66)=0,"",GETPIVOTDATA("Count of Order ID",Pivot_table!$A$151,"Consumer ID",$A507,"Years (DATE)",$D$66))</f>
        <v>1</v>
      </c>
      <c r="F507" s="6">
        <f t="shared" si="14"/>
        <v>434.7</v>
      </c>
      <c r="G507" s="6">
        <f t="shared" si="15"/>
        <v>1</v>
      </c>
    </row>
    <row r="508" spans="1:7" x14ac:dyDescent="0.3">
      <c r="A508" s="6" t="s">
        <v>4657</v>
      </c>
      <c r="B508" s="6" t="str">
        <f>IF(GETPIVOTDATA("Sum of Net Profit",Pivot_table!$A$151,"Consumer ID",$A508,"Years (DATE)",$B$66)=0,"",GETPIVOTDATA("Sum of Net Profit",Pivot_table!$A$151,"Consumer ID",$A508,"Years (DATE)",$B$66))</f>
        <v/>
      </c>
      <c r="C508" s="6" t="str">
        <f>IF(GETPIVOTDATA("Count of Order ID",Pivot_table!$A$151,"Consumer ID",$A508,"Years (DATE)",$B$66)=0,"",GETPIVOTDATA("Count of Order ID",Pivot_table!$A$151,"Consumer ID",$A508,"Years (DATE)",$B$66))</f>
        <v/>
      </c>
      <c r="D508" s="6">
        <f>IF(GETPIVOTDATA("Sum of Net Profit",Pivot_table!$A$151,"Consumer ID",$A508,"Years (DATE)",$D$66)=0,"",GETPIVOTDATA("Sum of Net Profit",Pivot_table!$A$151,"Consumer ID",$A508,"Years (DATE)",$D$66))</f>
        <v>434.7</v>
      </c>
      <c r="E508" s="6">
        <f>IF(GETPIVOTDATA("Count of Order ID",Pivot_table!$A$151,"Consumer ID",$A508,"Years (DATE)",$D$66)=0,"",GETPIVOTDATA("Count of Order ID",Pivot_table!$A$151,"Consumer ID",$A508,"Years (DATE)",$D$66))</f>
        <v>1</v>
      </c>
      <c r="F508" s="6">
        <f t="shared" si="14"/>
        <v>434.7</v>
      </c>
      <c r="G508" s="6">
        <f t="shared" si="15"/>
        <v>1</v>
      </c>
    </row>
    <row r="509" spans="1:7" x14ac:dyDescent="0.3">
      <c r="A509" s="6" t="s">
        <v>4751</v>
      </c>
      <c r="B509" s="6" t="str">
        <f>IF(GETPIVOTDATA("Sum of Net Profit",Pivot_table!$A$151,"Consumer ID",$A509,"Years (DATE)",$B$66)=0,"",GETPIVOTDATA("Sum of Net Profit",Pivot_table!$A$151,"Consumer ID",$A509,"Years (DATE)",$B$66))</f>
        <v/>
      </c>
      <c r="C509" s="6" t="str">
        <f>IF(GETPIVOTDATA("Count of Order ID",Pivot_table!$A$151,"Consumer ID",$A509,"Years (DATE)",$B$66)=0,"",GETPIVOTDATA("Count of Order ID",Pivot_table!$A$151,"Consumer ID",$A509,"Years (DATE)",$B$66))</f>
        <v/>
      </c>
      <c r="D509" s="6">
        <f>IF(GETPIVOTDATA("Sum of Net Profit",Pivot_table!$A$151,"Consumer ID",$A509,"Years (DATE)",$D$66)=0,"",GETPIVOTDATA("Sum of Net Profit",Pivot_table!$A$151,"Consumer ID",$A509,"Years (DATE)",$D$66))</f>
        <v>434.7</v>
      </c>
      <c r="E509" s="6">
        <f>IF(GETPIVOTDATA("Count of Order ID",Pivot_table!$A$151,"Consumer ID",$A509,"Years (DATE)",$D$66)=0,"",GETPIVOTDATA("Count of Order ID",Pivot_table!$A$151,"Consumer ID",$A509,"Years (DATE)",$D$66))</f>
        <v>1</v>
      </c>
      <c r="F509" s="6">
        <f t="shared" si="14"/>
        <v>434.7</v>
      </c>
      <c r="G509" s="6">
        <f t="shared" si="15"/>
        <v>1</v>
      </c>
    </row>
    <row r="510" spans="1:7" x14ac:dyDescent="0.3">
      <c r="A510" s="6" t="s">
        <v>5731</v>
      </c>
      <c r="B510" s="6" t="str">
        <f>IF(GETPIVOTDATA("Sum of Net Profit",Pivot_table!$A$151,"Consumer ID",$A510,"Years (DATE)",$B$66)=0,"",GETPIVOTDATA("Sum of Net Profit",Pivot_table!$A$151,"Consumer ID",$A510,"Years (DATE)",$B$66))</f>
        <v/>
      </c>
      <c r="C510" s="6" t="str">
        <f>IF(GETPIVOTDATA("Count of Order ID",Pivot_table!$A$151,"Consumer ID",$A510,"Years (DATE)",$B$66)=0,"",GETPIVOTDATA("Count of Order ID",Pivot_table!$A$151,"Consumer ID",$A510,"Years (DATE)",$B$66))</f>
        <v/>
      </c>
      <c r="D510" s="6">
        <f>IF(GETPIVOTDATA("Sum of Net Profit",Pivot_table!$A$151,"Consumer ID",$A510,"Years (DATE)",$D$66)=0,"",GETPIVOTDATA("Sum of Net Profit",Pivot_table!$A$151,"Consumer ID",$A510,"Years (DATE)",$D$66))</f>
        <v>434.7</v>
      </c>
      <c r="E510" s="6">
        <f>IF(GETPIVOTDATA("Count of Order ID",Pivot_table!$A$151,"Consumer ID",$A510,"Years (DATE)",$D$66)=0,"",GETPIVOTDATA("Count of Order ID",Pivot_table!$A$151,"Consumer ID",$A510,"Years (DATE)",$D$66))</f>
        <v>1</v>
      </c>
      <c r="F510" s="6">
        <f t="shared" si="14"/>
        <v>434.7</v>
      </c>
      <c r="G510" s="6">
        <f t="shared" si="15"/>
        <v>1</v>
      </c>
    </row>
    <row r="511" spans="1:7" x14ac:dyDescent="0.3">
      <c r="A511" s="6" t="s">
        <v>5641</v>
      </c>
      <c r="B511" s="6" t="str">
        <f>IF(GETPIVOTDATA("Sum of Net Profit",Pivot_table!$A$151,"Consumer ID",$A511,"Years (DATE)",$B$66)=0,"",GETPIVOTDATA("Sum of Net Profit",Pivot_table!$A$151,"Consumer ID",$A511,"Years (DATE)",$B$66))</f>
        <v/>
      </c>
      <c r="C511" s="6" t="str">
        <f>IF(GETPIVOTDATA("Count of Order ID",Pivot_table!$A$151,"Consumer ID",$A511,"Years (DATE)",$B$66)=0,"",GETPIVOTDATA("Count of Order ID",Pivot_table!$A$151,"Consumer ID",$A511,"Years (DATE)",$B$66))</f>
        <v/>
      </c>
      <c r="D511" s="6">
        <f>IF(GETPIVOTDATA("Sum of Net Profit",Pivot_table!$A$151,"Consumer ID",$A511,"Years (DATE)",$D$66)=0,"",GETPIVOTDATA("Sum of Net Profit",Pivot_table!$A$151,"Consumer ID",$A511,"Years (DATE)",$D$66))</f>
        <v>434.7</v>
      </c>
      <c r="E511" s="6">
        <f>IF(GETPIVOTDATA("Count of Order ID",Pivot_table!$A$151,"Consumer ID",$A511,"Years (DATE)",$D$66)=0,"",GETPIVOTDATA("Count of Order ID",Pivot_table!$A$151,"Consumer ID",$A511,"Years (DATE)",$D$66))</f>
        <v>1</v>
      </c>
      <c r="F511" s="6">
        <f t="shared" si="14"/>
        <v>434.7</v>
      </c>
      <c r="G511" s="6">
        <f t="shared" si="15"/>
        <v>1</v>
      </c>
    </row>
    <row r="512" spans="1:7" x14ac:dyDescent="0.3">
      <c r="A512" s="6" t="s">
        <v>6176</v>
      </c>
      <c r="B512" s="6" t="str">
        <f>IF(GETPIVOTDATA("Sum of Net Profit",Pivot_table!$A$151,"Consumer ID",$A512,"Years (DATE)",$B$66)=0,"",GETPIVOTDATA("Sum of Net Profit",Pivot_table!$A$151,"Consumer ID",$A512,"Years (DATE)",$B$66))</f>
        <v/>
      </c>
      <c r="C512" s="6" t="str">
        <f>IF(GETPIVOTDATA("Count of Order ID",Pivot_table!$A$151,"Consumer ID",$A512,"Years (DATE)",$B$66)=0,"",GETPIVOTDATA("Count of Order ID",Pivot_table!$A$151,"Consumer ID",$A512,"Years (DATE)",$B$66))</f>
        <v/>
      </c>
      <c r="D512" s="6">
        <f>IF(GETPIVOTDATA("Sum of Net Profit",Pivot_table!$A$151,"Consumer ID",$A512,"Years (DATE)",$D$66)=0,"",GETPIVOTDATA("Sum of Net Profit",Pivot_table!$A$151,"Consumer ID",$A512,"Years (DATE)",$D$66))</f>
        <v>434.69999999999993</v>
      </c>
      <c r="E512" s="6">
        <f>IF(GETPIVOTDATA("Count of Order ID",Pivot_table!$A$151,"Consumer ID",$A512,"Years (DATE)",$D$66)=0,"",GETPIVOTDATA("Count of Order ID",Pivot_table!$A$151,"Consumer ID",$A512,"Years (DATE)",$D$66))</f>
        <v>3</v>
      </c>
      <c r="F512" s="6">
        <f t="shared" si="14"/>
        <v>434.69999999999993</v>
      </c>
      <c r="G512" s="6">
        <f t="shared" si="15"/>
        <v>3</v>
      </c>
    </row>
    <row r="513" spans="1:7" x14ac:dyDescent="0.3">
      <c r="A513" s="6" t="s">
        <v>5342</v>
      </c>
      <c r="B513" s="6" t="str">
        <f>IF(GETPIVOTDATA("Sum of Net Profit",Pivot_table!$A$151,"Consumer ID",$A513,"Years (DATE)",$B$66)=0,"",GETPIVOTDATA("Sum of Net Profit",Pivot_table!$A$151,"Consumer ID",$A513,"Years (DATE)",$B$66))</f>
        <v/>
      </c>
      <c r="C513" s="6" t="str">
        <f>IF(GETPIVOTDATA("Count of Order ID",Pivot_table!$A$151,"Consumer ID",$A513,"Years (DATE)",$B$66)=0,"",GETPIVOTDATA("Count of Order ID",Pivot_table!$A$151,"Consumer ID",$A513,"Years (DATE)",$B$66))</f>
        <v/>
      </c>
      <c r="D513" s="6">
        <f>IF(GETPIVOTDATA("Sum of Net Profit",Pivot_table!$A$151,"Consumer ID",$A513,"Years (DATE)",$D$66)=0,"",GETPIVOTDATA("Sum of Net Profit",Pivot_table!$A$151,"Consumer ID",$A513,"Years (DATE)",$D$66))</f>
        <v>433.77000000000004</v>
      </c>
      <c r="E513" s="6">
        <f>IF(GETPIVOTDATA("Count of Order ID",Pivot_table!$A$151,"Consumer ID",$A513,"Years (DATE)",$D$66)=0,"",GETPIVOTDATA("Count of Order ID",Pivot_table!$A$151,"Consumer ID",$A513,"Years (DATE)",$D$66))</f>
        <v>2</v>
      </c>
      <c r="F513" s="6">
        <f t="shared" si="14"/>
        <v>433.77000000000004</v>
      </c>
      <c r="G513" s="6">
        <f t="shared" si="15"/>
        <v>2</v>
      </c>
    </row>
    <row r="514" spans="1:7" x14ac:dyDescent="0.3">
      <c r="A514" s="6" t="s">
        <v>6581</v>
      </c>
      <c r="B514" s="6">
        <f>IF(GETPIVOTDATA("Sum of Net Profit",Pivot_table!$A$151,"Consumer ID",$A514,"Years (DATE)",$B$66)=0,"",GETPIVOTDATA("Sum of Net Profit",Pivot_table!$A$151,"Consumer ID",$A514,"Years (DATE)",$B$66))</f>
        <v>183.84000000000003</v>
      </c>
      <c r="C514" s="6">
        <f>IF(GETPIVOTDATA("Count of Order ID",Pivot_table!$A$151,"Consumer ID",$A514,"Years (DATE)",$B$66)=0,"",GETPIVOTDATA("Count of Order ID",Pivot_table!$A$151,"Consumer ID",$A514,"Years (DATE)",$B$66))</f>
        <v>1</v>
      </c>
      <c r="D514" s="6">
        <f>IF(GETPIVOTDATA("Sum of Net Profit",Pivot_table!$A$151,"Consumer ID",$A514,"Years (DATE)",$D$66)=0,"",GETPIVOTDATA("Sum of Net Profit",Pivot_table!$A$151,"Consumer ID",$A514,"Years (DATE)",$D$66))</f>
        <v>249.89</v>
      </c>
      <c r="E514" s="6">
        <f>IF(GETPIVOTDATA("Count of Order ID",Pivot_table!$A$151,"Consumer ID",$A514,"Years (DATE)",$D$66)=0,"",GETPIVOTDATA("Count of Order ID",Pivot_table!$A$151,"Consumer ID",$A514,"Years (DATE)",$D$66))</f>
        <v>2</v>
      </c>
      <c r="F514" s="6">
        <f t="shared" si="14"/>
        <v>433.73</v>
      </c>
      <c r="G514" s="6">
        <f t="shared" si="15"/>
        <v>3</v>
      </c>
    </row>
    <row r="515" spans="1:7" x14ac:dyDescent="0.3">
      <c r="A515" s="6" t="s">
        <v>1479</v>
      </c>
      <c r="B515" s="6">
        <f>IF(GETPIVOTDATA("Sum of Net Profit",Pivot_table!$A$151,"Consumer ID",$A515,"Years (DATE)",$B$66)=0,"",GETPIVOTDATA("Sum of Net Profit",Pivot_table!$A$151,"Consumer ID",$A515,"Years (DATE)",$B$66))</f>
        <v>426.24</v>
      </c>
      <c r="C515" s="6">
        <f>IF(GETPIVOTDATA("Count of Order ID",Pivot_table!$A$151,"Consumer ID",$A515,"Years (DATE)",$B$66)=0,"",GETPIVOTDATA("Count of Order ID",Pivot_table!$A$151,"Consumer ID",$A515,"Years (DATE)",$B$66))</f>
        <v>1</v>
      </c>
      <c r="D515" s="6" t="str">
        <f>IF(GETPIVOTDATA("Sum of Net Profit",Pivot_table!$A$151,"Consumer ID",$A515,"Years (DATE)",$D$66)=0,"",GETPIVOTDATA("Sum of Net Profit",Pivot_table!$A$151,"Consumer ID",$A515,"Years (DATE)",$D$66))</f>
        <v/>
      </c>
      <c r="E515" s="6" t="str">
        <f>IF(GETPIVOTDATA("Count of Order ID",Pivot_table!$A$151,"Consumer ID",$A515,"Years (DATE)",$D$66)=0,"",GETPIVOTDATA("Count of Order ID",Pivot_table!$A$151,"Consumer ID",$A515,"Years (DATE)",$D$66))</f>
        <v/>
      </c>
      <c r="F515" s="6">
        <f t="shared" si="14"/>
        <v>426.24</v>
      </c>
      <c r="G515" s="6">
        <f t="shared" si="15"/>
        <v>1</v>
      </c>
    </row>
    <row r="516" spans="1:7" x14ac:dyDescent="0.3">
      <c r="A516" s="6" t="s">
        <v>1932</v>
      </c>
      <c r="B516" s="6">
        <f>IF(GETPIVOTDATA("Sum of Net Profit",Pivot_table!$A$151,"Consumer ID",$A516,"Years (DATE)",$B$66)=0,"",GETPIVOTDATA("Sum of Net Profit",Pivot_table!$A$151,"Consumer ID",$A516,"Years (DATE)",$B$66))</f>
        <v>426.24</v>
      </c>
      <c r="C516" s="6">
        <f>IF(GETPIVOTDATA("Count of Order ID",Pivot_table!$A$151,"Consumer ID",$A516,"Years (DATE)",$B$66)=0,"",GETPIVOTDATA("Count of Order ID",Pivot_table!$A$151,"Consumer ID",$A516,"Years (DATE)",$B$66))</f>
        <v>1</v>
      </c>
      <c r="D516" s="6" t="str">
        <f>IF(GETPIVOTDATA("Sum of Net Profit",Pivot_table!$A$151,"Consumer ID",$A516,"Years (DATE)",$D$66)=0,"",GETPIVOTDATA("Sum of Net Profit",Pivot_table!$A$151,"Consumer ID",$A516,"Years (DATE)",$D$66))</f>
        <v/>
      </c>
      <c r="E516" s="6" t="str">
        <f>IF(GETPIVOTDATA("Count of Order ID",Pivot_table!$A$151,"Consumer ID",$A516,"Years (DATE)",$D$66)=0,"",GETPIVOTDATA("Count of Order ID",Pivot_table!$A$151,"Consumer ID",$A516,"Years (DATE)",$D$66))</f>
        <v/>
      </c>
      <c r="F516" s="6">
        <f t="shared" ref="F516:F579" si="16">IF(SUM(B516,D516)=0,"",SUM(B516,D516))</f>
        <v>426.24</v>
      </c>
      <c r="G516" s="6">
        <f t="shared" ref="G516:G579" si="17">IF(SUM(C516,E516)=0,"",SUM(C516,E516))</f>
        <v>1</v>
      </c>
    </row>
    <row r="517" spans="1:7" x14ac:dyDescent="0.3">
      <c r="A517" s="6" t="s">
        <v>2949</v>
      </c>
      <c r="B517" s="6" t="str">
        <f>IF(GETPIVOTDATA("Sum of Net Profit",Pivot_table!$A$151,"Consumer ID",$A517,"Years (DATE)",$B$66)=0,"",GETPIVOTDATA("Sum of Net Profit",Pivot_table!$A$151,"Consumer ID",$A517,"Years (DATE)",$B$66))</f>
        <v/>
      </c>
      <c r="C517" s="6" t="str">
        <f>IF(GETPIVOTDATA("Count of Order ID",Pivot_table!$A$151,"Consumer ID",$A517,"Years (DATE)",$B$66)=0,"",GETPIVOTDATA("Count of Order ID",Pivot_table!$A$151,"Consumer ID",$A517,"Years (DATE)",$B$66))</f>
        <v/>
      </c>
      <c r="D517" s="6">
        <f>IF(GETPIVOTDATA("Sum of Net Profit",Pivot_table!$A$151,"Consumer ID",$A517,"Years (DATE)",$D$66)=0,"",GETPIVOTDATA("Sum of Net Profit",Pivot_table!$A$151,"Consumer ID",$A517,"Years (DATE)",$D$66))</f>
        <v>426.24</v>
      </c>
      <c r="E517" s="6">
        <f>IF(GETPIVOTDATA("Count of Order ID",Pivot_table!$A$151,"Consumer ID",$A517,"Years (DATE)",$D$66)=0,"",GETPIVOTDATA("Count of Order ID",Pivot_table!$A$151,"Consumer ID",$A517,"Years (DATE)",$D$66))</f>
        <v>1</v>
      </c>
      <c r="F517" s="6">
        <f t="shared" si="16"/>
        <v>426.24</v>
      </c>
      <c r="G517" s="6">
        <f t="shared" si="17"/>
        <v>1</v>
      </c>
    </row>
    <row r="518" spans="1:7" x14ac:dyDescent="0.3">
      <c r="A518" s="6" t="s">
        <v>2871</v>
      </c>
      <c r="B518" s="6" t="str">
        <f>IF(GETPIVOTDATA("Sum of Net Profit",Pivot_table!$A$151,"Consumer ID",$A518,"Years (DATE)",$B$66)=0,"",GETPIVOTDATA("Sum of Net Profit",Pivot_table!$A$151,"Consumer ID",$A518,"Years (DATE)",$B$66))</f>
        <v/>
      </c>
      <c r="C518" s="6" t="str">
        <f>IF(GETPIVOTDATA("Count of Order ID",Pivot_table!$A$151,"Consumer ID",$A518,"Years (DATE)",$B$66)=0,"",GETPIVOTDATA("Count of Order ID",Pivot_table!$A$151,"Consumer ID",$A518,"Years (DATE)",$B$66))</f>
        <v/>
      </c>
      <c r="D518" s="6">
        <f>IF(GETPIVOTDATA("Sum of Net Profit",Pivot_table!$A$151,"Consumer ID",$A518,"Years (DATE)",$D$66)=0,"",GETPIVOTDATA("Sum of Net Profit",Pivot_table!$A$151,"Consumer ID",$A518,"Years (DATE)",$D$66))</f>
        <v>426.24</v>
      </c>
      <c r="E518" s="6">
        <f>IF(GETPIVOTDATA("Count of Order ID",Pivot_table!$A$151,"Consumer ID",$A518,"Years (DATE)",$D$66)=0,"",GETPIVOTDATA("Count of Order ID",Pivot_table!$A$151,"Consumer ID",$A518,"Years (DATE)",$D$66))</f>
        <v>1</v>
      </c>
      <c r="F518" s="6">
        <f t="shared" si="16"/>
        <v>426.24</v>
      </c>
      <c r="G518" s="6">
        <f t="shared" si="17"/>
        <v>1</v>
      </c>
    </row>
    <row r="519" spans="1:7" x14ac:dyDescent="0.3">
      <c r="A519" s="6" t="s">
        <v>2831</v>
      </c>
      <c r="B519" s="6" t="str">
        <f>IF(GETPIVOTDATA("Sum of Net Profit",Pivot_table!$A$151,"Consumer ID",$A519,"Years (DATE)",$B$66)=0,"",GETPIVOTDATA("Sum of Net Profit",Pivot_table!$A$151,"Consumer ID",$A519,"Years (DATE)",$B$66))</f>
        <v/>
      </c>
      <c r="C519" s="6" t="str">
        <f>IF(GETPIVOTDATA("Count of Order ID",Pivot_table!$A$151,"Consumer ID",$A519,"Years (DATE)",$B$66)=0,"",GETPIVOTDATA("Count of Order ID",Pivot_table!$A$151,"Consumer ID",$A519,"Years (DATE)",$B$66))</f>
        <v/>
      </c>
      <c r="D519" s="6">
        <f>IF(GETPIVOTDATA("Sum of Net Profit",Pivot_table!$A$151,"Consumer ID",$A519,"Years (DATE)",$D$66)=0,"",GETPIVOTDATA("Sum of Net Profit",Pivot_table!$A$151,"Consumer ID",$A519,"Years (DATE)",$D$66))</f>
        <v>426.24</v>
      </c>
      <c r="E519" s="6">
        <f>IF(GETPIVOTDATA("Count of Order ID",Pivot_table!$A$151,"Consumer ID",$A519,"Years (DATE)",$D$66)=0,"",GETPIVOTDATA("Count of Order ID",Pivot_table!$A$151,"Consumer ID",$A519,"Years (DATE)",$D$66))</f>
        <v>1</v>
      </c>
      <c r="F519" s="6">
        <f t="shared" si="16"/>
        <v>426.24</v>
      </c>
      <c r="G519" s="6">
        <f t="shared" si="17"/>
        <v>1</v>
      </c>
    </row>
    <row r="520" spans="1:7" x14ac:dyDescent="0.3">
      <c r="A520" s="6" t="s">
        <v>2715</v>
      </c>
      <c r="B520" s="6" t="str">
        <f>IF(GETPIVOTDATA("Sum of Net Profit",Pivot_table!$A$151,"Consumer ID",$A520,"Years (DATE)",$B$66)=0,"",GETPIVOTDATA("Sum of Net Profit",Pivot_table!$A$151,"Consumer ID",$A520,"Years (DATE)",$B$66))</f>
        <v/>
      </c>
      <c r="C520" s="6" t="str">
        <f>IF(GETPIVOTDATA("Count of Order ID",Pivot_table!$A$151,"Consumer ID",$A520,"Years (DATE)",$B$66)=0,"",GETPIVOTDATA("Count of Order ID",Pivot_table!$A$151,"Consumer ID",$A520,"Years (DATE)",$B$66))</f>
        <v/>
      </c>
      <c r="D520" s="6">
        <f>IF(GETPIVOTDATA("Sum of Net Profit",Pivot_table!$A$151,"Consumer ID",$A520,"Years (DATE)",$D$66)=0,"",GETPIVOTDATA("Sum of Net Profit",Pivot_table!$A$151,"Consumer ID",$A520,"Years (DATE)",$D$66))</f>
        <v>426.24</v>
      </c>
      <c r="E520" s="6">
        <f>IF(GETPIVOTDATA("Count of Order ID",Pivot_table!$A$151,"Consumer ID",$A520,"Years (DATE)",$D$66)=0,"",GETPIVOTDATA("Count of Order ID",Pivot_table!$A$151,"Consumer ID",$A520,"Years (DATE)",$D$66))</f>
        <v>1</v>
      </c>
      <c r="F520" s="6">
        <f t="shared" si="16"/>
        <v>426.24</v>
      </c>
      <c r="G520" s="6">
        <f t="shared" si="17"/>
        <v>1</v>
      </c>
    </row>
    <row r="521" spans="1:7" x14ac:dyDescent="0.3">
      <c r="A521" s="6" t="s">
        <v>3411</v>
      </c>
      <c r="B521" s="6" t="str">
        <f>IF(GETPIVOTDATA("Sum of Net Profit",Pivot_table!$A$151,"Consumer ID",$A521,"Years (DATE)",$B$66)=0,"",GETPIVOTDATA("Sum of Net Profit",Pivot_table!$A$151,"Consumer ID",$A521,"Years (DATE)",$B$66))</f>
        <v/>
      </c>
      <c r="C521" s="6" t="str">
        <f>IF(GETPIVOTDATA("Count of Order ID",Pivot_table!$A$151,"Consumer ID",$A521,"Years (DATE)",$B$66)=0,"",GETPIVOTDATA("Count of Order ID",Pivot_table!$A$151,"Consumer ID",$A521,"Years (DATE)",$B$66))</f>
        <v/>
      </c>
      <c r="D521" s="6">
        <f>IF(GETPIVOTDATA("Sum of Net Profit",Pivot_table!$A$151,"Consumer ID",$A521,"Years (DATE)",$D$66)=0,"",GETPIVOTDATA("Sum of Net Profit",Pivot_table!$A$151,"Consumer ID",$A521,"Years (DATE)",$D$66))</f>
        <v>426.24</v>
      </c>
      <c r="E521" s="6">
        <f>IF(GETPIVOTDATA("Count of Order ID",Pivot_table!$A$151,"Consumer ID",$A521,"Years (DATE)",$D$66)=0,"",GETPIVOTDATA("Count of Order ID",Pivot_table!$A$151,"Consumer ID",$A521,"Years (DATE)",$D$66))</f>
        <v>1</v>
      </c>
      <c r="F521" s="6">
        <f t="shared" si="16"/>
        <v>426.24</v>
      </c>
      <c r="G521" s="6">
        <f t="shared" si="17"/>
        <v>1</v>
      </c>
    </row>
    <row r="522" spans="1:7" x14ac:dyDescent="0.3">
      <c r="A522" s="6" t="s">
        <v>4315</v>
      </c>
      <c r="B522" s="6" t="str">
        <f>IF(GETPIVOTDATA("Sum of Net Profit",Pivot_table!$A$151,"Consumer ID",$A522,"Years (DATE)",$B$66)=0,"",GETPIVOTDATA("Sum of Net Profit",Pivot_table!$A$151,"Consumer ID",$A522,"Years (DATE)",$B$66))</f>
        <v/>
      </c>
      <c r="C522" s="6" t="str">
        <f>IF(GETPIVOTDATA("Count of Order ID",Pivot_table!$A$151,"Consumer ID",$A522,"Years (DATE)",$B$66)=0,"",GETPIVOTDATA("Count of Order ID",Pivot_table!$A$151,"Consumer ID",$A522,"Years (DATE)",$B$66))</f>
        <v/>
      </c>
      <c r="D522" s="6">
        <f>IF(GETPIVOTDATA("Sum of Net Profit",Pivot_table!$A$151,"Consumer ID",$A522,"Years (DATE)",$D$66)=0,"",GETPIVOTDATA("Sum of Net Profit",Pivot_table!$A$151,"Consumer ID",$A522,"Years (DATE)",$D$66))</f>
        <v>426.24</v>
      </c>
      <c r="E522" s="6">
        <f>IF(GETPIVOTDATA("Count of Order ID",Pivot_table!$A$151,"Consumer ID",$A522,"Years (DATE)",$D$66)=0,"",GETPIVOTDATA("Count of Order ID",Pivot_table!$A$151,"Consumer ID",$A522,"Years (DATE)",$D$66))</f>
        <v>1</v>
      </c>
      <c r="F522" s="6">
        <f t="shared" si="16"/>
        <v>426.24</v>
      </c>
      <c r="G522" s="6">
        <f t="shared" si="17"/>
        <v>1</v>
      </c>
    </row>
    <row r="523" spans="1:7" x14ac:dyDescent="0.3">
      <c r="A523" s="6" t="s">
        <v>5057</v>
      </c>
      <c r="B523" s="6" t="str">
        <f>IF(GETPIVOTDATA("Sum of Net Profit",Pivot_table!$A$151,"Consumer ID",$A523,"Years (DATE)",$B$66)=0,"",GETPIVOTDATA("Sum of Net Profit",Pivot_table!$A$151,"Consumer ID",$A523,"Years (DATE)",$B$66))</f>
        <v/>
      </c>
      <c r="C523" s="6" t="str">
        <f>IF(GETPIVOTDATA("Count of Order ID",Pivot_table!$A$151,"Consumer ID",$A523,"Years (DATE)",$B$66)=0,"",GETPIVOTDATA("Count of Order ID",Pivot_table!$A$151,"Consumer ID",$A523,"Years (DATE)",$B$66))</f>
        <v/>
      </c>
      <c r="D523" s="6">
        <f>IF(GETPIVOTDATA("Sum of Net Profit",Pivot_table!$A$151,"Consumer ID",$A523,"Years (DATE)",$D$66)=0,"",GETPIVOTDATA("Sum of Net Profit",Pivot_table!$A$151,"Consumer ID",$A523,"Years (DATE)",$D$66))</f>
        <v>426.24</v>
      </c>
      <c r="E523" s="6">
        <f>IF(GETPIVOTDATA("Count of Order ID",Pivot_table!$A$151,"Consumer ID",$A523,"Years (DATE)",$D$66)=0,"",GETPIVOTDATA("Count of Order ID",Pivot_table!$A$151,"Consumer ID",$A523,"Years (DATE)",$D$66))</f>
        <v>1</v>
      </c>
      <c r="F523" s="6">
        <f t="shared" si="16"/>
        <v>426.24</v>
      </c>
      <c r="G523" s="6">
        <f t="shared" si="17"/>
        <v>1</v>
      </c>
    </row>
    <row r="524" spans="1:7" x14ac:dyDescent="0.3">
      <c r="A524" s="6" t="s">
        <v>5345</v>
      </c>
      <c r="B524" s="6" t="str">
        <f>IF(GETPIVOTDATA("Sum of Net Profit",Pivot_table!$A$151,"Consumer ID",$A524,"Years (DATE)",$B$66)=0,"",GETPIVOTDATA("Sum of Net Profit",Pivot_table!$A$151,"Consumer ID",$A524,"Years (DATE)",$B$66))</f>
        <v/>
      </c>
      <c r="C524" s="6" t="str">
        <f>IF(GETPIVOTDATA("Count of Order ID",Pivot_table!$A$151,"Consumer ID",$A524,"Years (DATE)",$B$66)=0,"",GETPIVOTDATA("Count of Order ID",Pivot_table!$A$151,"Consumer ID",$A524,"Years (DATE)",$B$66))</f>
        <v/>
      </c>
      <c r="D524" s="6">
        <f>IF(GETPIVOTDATA("Sum of Net Profit",Pivot_table!$A$151,"Consumer ID",$A524,"Years (DATE)",$D$66)=0,"",GETPIVOTDATA("Sum of Net Profit",Pivot_table!$A$151,"Consumer ID",$A524,"Years (DATE)",$D$66))</f>
        <v>424.35</v>
      </c>
      <c r="E524" s="6">
        <f>IF(GETPIVOTDATA("Count of Order ID",Pivot_table!$A$151,"Consumer ID",$A524,"Years (DATE)",$D$66)=0,"",GETPIVOTDATA("Count of Order ID",Pivot_table!$A$151,"Consumer ID",$A524,"Years (DATE)",$D$66))</f>
        <v>2</v>
      </c>
      <c r="F524" s="6">
        <f t="shared" si="16"/>
        <v>424.35</v>
      </c>
      <c r="G524" s="6">
        <f t="shared" si="17"/>
        <v>2</v>
      </c>
    </row>
    <row r="525" spans="1:7" x14ac:dyDescent="0.3">
      <c r="A525" s="6" t="s">
        <v>711</v>
      </c>
      <c r="B525" s="6">
        <f>IF(GETPIVOTDATA("Sum of Net Profit",Pivot_table!$A$151,"Consumer ID",$A525,"Years (DATE)",$B$66)=0,"",GETPIVOTDATA("Sum of Net Profit",Pivot_table!$A$151,"Consumer ID",$A525,"Years (DATE)",$B$66))</f>
        <v>183.84000000000003</v>
      </c>
      <c r="C525" s="6">
        <f>IF(GETPIVOTDATA("Count of Order ID",Pivot_table!$A$151,"Consumer ID",$A525,"Years (DATE)",$B$66)=0,"",GETPIVOTDATA("Count of Order ID",Pivot_table!$A$151,"Consumer ID",$A525,"Years (DATE)",$B$66))</f>
        <v>1</v>
      </c>
      <c r="D525" s="6">
        <f>IF(GETPIVOTDATA("Sum of Net Profit",Pivot_table!$A$151,"Consumer ID",$A525,"Years (DATE)",$D$66)=0,"",GETPIVOTDATA("Sum of Net Profit",Pivot_table!$A$151,"Consumer ID",$A525,"Years (DATE)",$D$66))</f>
        <v>238.05</v>
      </c>
      <c r="E525" s="6">
        <f>IF(GETPIVOTDATA("Count of Order ID",Pivot_table!$A$151,"Consumer ID",$A525,"Years (DATE)",$D$66)=0,"",GETPIVOTDATA("Count of Order ID",Pivot_table!$A$151,"Consumer ID",$A525,"Years (DATE)",$D$66))</f>
        <v>1</v>
      </c>
      <c r="F525" s="6">
        <f t="shared" si="16"/>
        <v>421.89000000000004</v>
      </c>
      <c r="G525" s="6">
        <f t="shared" si="17"/>
        <v>2</v>
      </c>
    </row>
    <row r="526" spans="1:7" x14ac:dyDescent="0.3">
      <c r="A526" s="6" t="s">
        <v>6688</v>
      </c>
      <c r="B526" s="6">
        <f>IF(GETPIVOTDATA("Sum of Net Profit",Pivot_table!$A$151,"Consumer ID",$A526,"Years (DATE)",$B$66)=0,"",GETPIVOTDATA("Sum of Net Profit",Pivot_table!$A$151,"Consumer ID",$A526,"Years (DATE)",$B$66))</f>
        <v>183.84000000000003</v>
      </c>
      <c r="C526" s="6">
        <f>IF(GETPIVOTDATA("Count of Order ID",Pivot_table!$A$151,"Consumer ID",$A526,"Years (DATE)",$B$66)=0,"",GETPIVOTDATA("Count of Order ID",Pivot_table!$A$151,"Consumer ID",$A526,"Years (DATE)",$B$66))</f>
        <v>1</v>
      </c>
      <c r="D526" s="6">
        <f>IF(GETPIVOTDATA("Sum of Net Profit",Pivot_table!$A$151,"Consumer ID",$A526,"Years (DATE)",$D$66)=0,"",GETPIVOTDATA("Sum of Net Profit",Pivot_table!$A$151,"Consumer ID",$A526,"Years (DATE)",$D$66))</f>
        <v>238.05</v>
      </c>
      <c r="E526" s="6">
        <f>IF(GETPIVOTDATA("Count of Order ID",Pivot_table!$A$151,"Consumer ID",$A526,"Years (DATE)",$D$66)=0,"",GETPIVOTDATA("Count of Order ID",Pivot_table!$A$151,"Consumer ID",$A526,"Years (DATE)",$D$66))</f>
        <v>1</v>
      </c>
      <c r="F526" s="6">
        <f t="shared" si="16"/>
        <v>421.89000000000004</v>
      </c>
      <c r="G526" s="6">
        <f t="shared" si="17"/>
        <v>2</v>
      </c>
    </row>
    <row r="527" spans="1:7" x14ac:dyDescent="0.3">
      <c r="A527" s="6" t="s">
        <v>5077</v>
      </c>
      <c r="B527" s="6" t="str">
        <f>IF(GETPIVOTDATA("Sum of Net Profit",Pivot_table!$A$151,"Consumer ID",$A527,"Years (DATE)",$B$66)=0,"",GETPIVOTDATA("Sum of Net Profit",Pivot_table!$A$151,"Consumer ID",$A527,"Years (DATE)",$B$66))</f>
        <v/>
      </c>
      <c r="C527" s="6" t="str">
        <f>IF(GETPIVOTDATA("Count of Order ID",Pivot_table!$A$151,"Consumer ID",$A527,"Years (DATE)",$B$66)=0,"",GETPIVOTDATA("Count of Order ID",Pivot_table!$A$151,"Consumer ID",$A527,"Years (DATE)",$B$66))</f>
        <v/>
      </c>
      <c r="D527" s="6">
        <f>IF(GETPIVOTDATA("Sum of Net Profit",Pivot_table!$A$151,"Consumer ID",$A527,"Years (DATE)",$D$66)=0,"",GETPIVOTDATA("Sum of Net Profit",Pivot_table!$A$151,"Consumer ID",$A527,"Years (DATE)",$D$66))</f>
        <v>420.87</v>
      </c>
      <c r="E527" s="6">
        <f>IF(GETPIVOTDATA("Count of Order ID",Pivot_table!$A$151,"Consumer ID",$A527,"Years (DATE)",$D$66)=0,"",GETPIVOTDATA("Count of Order ID",Pivot_table!$A$151,"Consumer ID",$A527,"Years (DATE)",$D$66))</f>
        <v>2</v>
      </c>
      <c r="F527" s="6">
        <f t="shared" si="16"/>
        <v>420.87</v>
      </c>
      <c r="G527" s="6">
        <f t="shared" si="17"/>
        <v>2</v>
      </c>
    </row>
    <row r="528" spans="1:7" x14ac:dyDescent="0.3">
      <c r="A528" s="6" t="s">
        <v>2049</v>
      </c>
      <c r="B528" s="6">
        <f>IF(GETPIVOTDATA("Sum of Net Profit",Pivot_table!$A$151,"Consumer ID",$A528,"Years (DATE)",$B$66)=0,"",GETPIVOTDATA("Sum of Net Profit",Pivot_table!$A$151,"Consumer ID",$A528,"Years (DATE)",$B$66))</f>
        <v>419.76</v>
      </c>
      <c r="C528" s="6">
        <f>IF(GETPIVOTDATA("Count of Order ID",Pivot_table!$A$151,"Consumer ID",$A528,"Years (DATE)",$B$66)=0,"",GETPIVOTDATA("Count of Order ID",Pivot_table!$A$151,"Consumer ID",$A528,"Years (DATE)",$B$66))</f>
        <v>1</v>
      </c>
      <c r="D528" s="6" t="str">
        <f>IF(GETPIVOTDATA("Sum of Net Profit",Pivot_table!$A$151,"Consumer ID",$A528,"Years (DATE)",$D$66)=0,"",GETPIVOTDATA("Sum of Net Profit",Pivot_table!$A$151,"Consumer ID",$A528,"Years (DATE)",$D$66))</f>
        <v/>
      </c>
      <c r="E528" s="6" t="str">
        <f>IF(GETPIVOTDATA("Count of Order ID",Pivot_table!$A$151,"Consumer ID",$A528,"Years (DATE)",$D$66)=0,"",GETPIVOTDATA("Count of Order ID",Pivot_table!$A$151,"Consumer ID",$A528,"Years (DATE)",$D$66))</f>
        <v/>
      </c>
      <c r="F528" s="6">
        <f t="shared" si="16"/>
        <v>419.76</v>
      </c>
      <c r="G528" s="6">
        <f t="shared" si="17"/>
        <v>1</v>
      </c>
    </row>
    <row r="529" spans="1:7" x14ac:dyDescent="0.3">
      <c r="A529" s="6" t="s">
        <v>2032</v>
      </c>
      <c r="B529" s="6">
        <f>IF(GETPIVOTDATA("Sum of Net Profit",Pivot_table!$A$151,"Consumer ID",$A529,"Years (DATE)",$B$66)=0,"",GETPIVOTDATA("Sum of Net Profit",Pivot_table!$A$151,"Consumer ID",$A529,"Years (DATE)",$B$66))</f>
        <v>419.76</v>
      </c>
      <c r="C529" s="6">
        <f>IF(GETPIVOTDATA("Count of Order ID",Pivot_table!$A$151,"Consumer ID",$A529,"Years (DATE)",$B$66)=0,"",GETPIVOTDATA("Count of Order ID",Pivot_table!$A$151,"Consumer ID",$A529,"Years (DATE)",$B$66))</f>
        <v>1</v>
      </c>
      <c r="D529" s="6" t="str">
        <f>IF(GETPIVOTDATA("Sum of Net Profit",Pivot_table!$A$151,"Consumer ID",$A529,"Years (DATE)",$D$66)=0,"",GETPIVOTDATA("Sum of Net Profit",Pivot_table!$A$151,"Consumer ID",$A529,"Years (DATE)",$D$66))</f>
        <v/>
      </c>
      <c r="E529" s="6" t="str">
        <f>IF(GETPIVOTDATA("Count of Order ID",Pivot_table!$A$151,"Consumer ID",$A529,"Years (DATE)",$D$66)=0,"",GETPIVOTDATA("Count of Order ID",Pivot_table!$A$151,"Consumer ID",$A529,"Years (DATE)",$D$66))</f>
        <v/>
      </c>
      <c r="F529" s="6">
        <f t="shared" si="16"/>
        <v>419.76</v>
      </c>
      <c r="G529" s="6">
        <f t="shared" si="17"/>
        <v>1</v>
      </c>
    </row>
    <row r="530" spans="1:7" x14ac:dyDescent="0.3">
      <c r="A530" s="6" t="s">
        <v>2058</v>
      </c>
      <c r="B530" s="6">
        <f>IF(GETPIVOTDATA("Sum of Net Profit",Pivot_table!$A$151,"Consumer ID",$A530,"Years (DATE)",$B$66)=0,"",GETPIVOTDATA("Sum of Net Profit",Pivot_table!$A$151,"Consumer ID",$A530,"Years (DATE)",$B$66))</f>
        <v>419.76</v>
      </c>
      <c r="C530" s="6">
        <f>IF(GETPIVOTDATA("Count of Order ID",Pivot_table!$A$151,"Consumer ID",$A530,"Years (DATE)",$B$66)=0,"",GETPIVOTDATA("Count of Order ID",Pivot_table!$A$151,"Consumer ID",$A530,"Years (DATE)",$B$66))</f>
        <v>1</v>
      </c>
      <c r="D530" s="6" t="str">
        <f>IF(GETPIVOTDATA("Sum of Net Profit",Pivot_table!$A$151,"Consumer ID",$A530,"Years (DATE)",$D$66)=0,"",GETPIVOTDATA("Sum of Net Profit",Pivot_table!$A$151,"Consumer ID",$A530,"Years (DATE)",$D$66))</f>
        <v/>
      </c>
      <c r="E530" s="6" t="str">
        <f>IF(GETPIVOTDATA("Count of Order ID",Pivot_table!$A$151,"Consumer ID",$A530,"Years (DATE)",$D$66)=0,"",GETPIVOTDATA("Count of Order ID",Pivot_table!$A$151,"Consumer ID",$A530,"Years (DATE)",$D$66))</f>
        <v/>
      </c>
      <c r="F530" s="6">
        <f t="shared" si="16"/>
        <v>419.76</v>
      </c>
      <c r="G530" s="6">
        <f t="shared" si="17"/>
        <v>1</v>
      </c>
    </row>
    <row r="531" spans="1:7" x14ac:dyDescent="0.3">
      <c r="A531" s="6" t="s">
        <v>3263</v>
      </c>
      <c r="B531" s="6" t="str">
        <f>IF(GETPIVOTDATA("Sum of Net Profit",Pivot_table!$A$151,"Consumer ID",$A531,"Years (DATE)",$B$66)=0,"",GETPIVOTDATA("Sum of Net Profit",Pivot_table!$A$151,"Consumer ID",$A531,"Years (DATE)",$B$66))</f>
        <v/>
      </c>
      <c r="C531" s="6" t="str">
        <f>IF(GETPIVOTDATA("Count of Order ID",Pivot_table!$A$151,"Consumer ID",$A531,"Years (DATE)",$B$66)=0,"",GETPIVOTDATA("Count of Order ID",Pivot_table!$A$151,"Consumer ID",$A531,"Years (DATE)",$B$66))</f>
        <v/>
      </c>
      <c r="D531" s="6">
        <f>IF(GETPIVOTDATA("Sum of Net Profit",Pivot_table!$A$151,"Consumer ID",$A531,"Years (DATE)",$D$66)=0,"",GETPIVOTDATA("Sum of Net Profit",Pivot_table!$A$151,"Consumer ID",$A531,"Years (DATE)",$D$66))</f>
        <v>419.76</v>
      </c>
      <c r="E531" s="6">
        <f>IF(GETPIVOTDATA("Count of Order ID",Pivot_table!$A$151,"Consumer ID",$A531,"Years (DATE)",$D$66)=0,"",GETPIVOTDATA("Count of Order ID",Pivot_table!$A$151,"Consumer ID",$A531,"Years (DATE)",$D$66))</f>
        <v>1</v>
      </c>
      <c r="F531" s="6">
        <f t="shared" si="16"/>
        <v>419.76</v>
      </c>
      <c r="G531" s="6">
        <f t="shared" si="17"/>
        <v>1</v>
      </c>
    </row>
    <row r="532" spans="1:7" x14ac:dyDescent="0.3">
      <c r="A532" s="6" t="s">
        <v>3227</v>
      </c>
      <c r="B532" s="6" t="str">
        <f>IF(GETPIVOTDATA("Sum of Net Profit",Pivot_table!$A$151,"Consumer ID",$A532,"Years (DATE)",$B$66)=0,"",GETPIVOTDATA("Sum of Net Profit",Pivot_table!$A$151,"Consumer ID",$A532,"Years (DATE)",$B$66))</f>
        <v/>
      </c>
      <c r="C532" s="6" t="str">
        <f>IF(GETPIVOTDATA("Count of Order ID",Pivot_table!$A$151,"Consumer ID",$A532,"Years (DATE)",$B$66)=0,"",GETPIVOTDATA("Count of Order ID",Pivot_table!$A$151,"Consumer ID",$A532,"Years (DATE)",$B$66))</f>
        <v/>
      </c>
      <c r="D532" s="6">
        <f>IF(GETPIVOTDATA("Sum of Net Profit",Pivot_table!$A$151,"Consumer ID",$A532,"Years (DATE)",$D$66)=0,"",GETPIVOTDATA("Sum of Net Profit",Pivot_table!$A$151,"Consumer ID",$A532,"Years (DATE)",$D$66))</f>
        <v>419.76</v>
      </c>
      <c r="E532" s="6">
        <f>IF(GETPIVOTDATA("Count of Order ID",Pivot_table!$A$151,"Consumer ID",$A532,"Years (DATE)",$D$66)=0,"",GETPIVOTDATA("Count of Order ID",Pivot_table!$A$151,"Consumer ID",$A532,"Years (DATE)",$D$66))</f>
        <v>1</v>
      </c>
      <c r="F532" s="6">
        <f t="shared" si="16"/>
        <v>419.76</v>
      </c>
      <c r="G532" s="6">
        <f t="shared" si="17"/>
        <v>1</v>
      </c>
    </row>
    <row r="533" spans="1:7" x14ac:dyDescent="0.3">
      <c r="A533" s="6" t="s">
        <v>2025</v>
      </c>
      <c r="B533" s="6">
        <f>IF(GETPIVOTDATA("Sum of Net Profit",Pivot_table!$A$151,"Consumer ID",$A533,"Years (DATE)",$B$66)=0,"",GETPIVOTDATA("Sum of Net Profit",Pivot_table!$A$151,"Consumer ID",$A533,"Years (DATE)",$B$66))</f>
        <v>419.76</v>
      </c>
      <c r="C533" s="6">
        <f>IF(GETPIVOTDATA("Count of Order ID",Pivot_table!$A$151,"Consumer ID",$A533,"Years (DATE)",$B$66)=0,"",GETPIVOTDATA("Count of Order ID",Pivot_table!$A$151,"Consumer ID",$A533,"Years (DATE)",$B$66))</f>
        <v>1</v>
      </c>
      <c r="D533" s="6" t="str">
        <f>IF(GETPIVOTDATA("Sum of Net Profit",Pivot_table!$A$151,"Consumer ID",$A533,"Years (DATE)",$D$66)=0,"",GETPIVOTDATA("Sum of Net Profit",Pivot_table!$A$151,"Consumer ID",$A533,"Years (DATE)",$D$66))</f>
        <v/>
      </c>
      <c r="E533" s="6" t="str">
        <f>IF(GETPIVOTDATA("Count of Order ID",Pivot_table!$A$151,"Consumer ID",$A533,"Years (DATE)",$D$66)=0,"",GETPIVOTDATA("Count of Order ID",Pivot_table!$A$151,"Consumer ID",$A533,"Years (DATE)",$D$66))</f>
        <v/>
      </c>
      <c r="F533" s="6">
        <f t="shared" si="16"/>
        <v>419.76</v>
      </c>
      <c r="G533" s="6">
        <f t="shared" si="17"/>
        <v>1</v>
      </c>
    </row>
    <row r="534" spans="1:7" x14ac:dyDescent="0.3">
      <c r="A534" s="6" t="s">
        <v>3709</v>
      </c>
      <c r="B534" s="6" t="str">
        <f>IF(GETPIVOTDATA("Sum of Net Profit",Pivot_table!$A$151,"Consumer ID",$A534,"Years (DATE)",$B$66)=0,"",GETPIVOTDATA("Sum of Net Profit",Pivot_table!$A$151,"Consumer ID",$A534,"Years (DATE)",$B$66))</f>
        <v/>
      </c>
      <c r="C534" s="6" t="str">
        <f>IF(GETPIVOTDATA("Count of Order ID",Pivot_table!$A$151,"Consumer ID",$A534,"Years (DATE)",$B$66)=0,"",GETPIVOTDATA("Count of Order ID",Pivot_table!$A$151,"Consumer ID",$A534,"Years (DATE)",$B$66))</f>
        <v/>
      </c>
      <c r="D534" s="6">
        <f>IF(GETPIVOTDATA("Sum of Net Profit",Pivot_table!$A$151,"Consumer ID",$A534,"Years (DATE)",$D$66)=0,"",GETPIVOTDATA("Sum of Net Profit",Pivot_table!$A$151,"Consumer ID",$A534,"Years (DATE)",$D$66))</f>
        <v>419.76</v>
      </c>
      <c r="E534" s="6">
        <f>IF(GETPIVOTDATA("Count of Order ID",Pivot_table!$A$151,"Consumer ID",$A534,"Years (DATE)",$D$66)=0,"",GETPIVOTDATA("Count of Order ID",Pivot_table!$A$151,"Consumer ID",$A534,"Years (DATE)",$D$66))</f>
        <v>1</v>
      </c>
      <c r="F534" s="6">
        <f t="shared" si="16"/>
        <v>419.76</v>
      </c>
      <c r="G534" s="6">
        <f t="shared" si="17"/>
        <v>1</v>
      </c>
    </row>
    <row r="535" spans="1:7" x14ac:dyDescent="0.3">
      <c r="A535" s="6" t="s">
        <v>3689</v>
      </c>
      <c r="B535" s="6" t="str">
        <f>IF(GETPIVOTDATA("Sum of Net Profit",Pivot_table!$A$151,"Consumer ID",$A535,"Years (DATE)",$B$66)=0,"",GETPIVOTDATA("Sum of Net Profit",Pivot_table!$A$151,"Consumer ID",$A535,"Years (DATE)",$B$66))</f>
        <v/>
      </c>
      <c r="C535" s="6" t="str">
        <f>IF(GETPIVOTDATA("Count of Order ID",Pivot_table!$A$151,"Consumer ID",$A535,"Years (DATE)",$B$66)=0,"",GETPIVOTDATA("Count of Order ID",Pivot_table!$A$151,"Consumer ID",$A535,"Years (DATE)",$B$66))</f>
        <v/>
      </c>
      <c r="D535" s="6">
        <f>IF(GETPIVOTDATA("Sum of Net Profit",Pivot_table!$A$151,"Consumer ID",$A535,"Years (DATE)",$D$66)=0,"",GETPIVOTDATA("Sum of Net Profit",Pivot_table!$A$151,"Consumer ID",$A535,"Years (DATE)",$D$66))</f>
        <v>419.76</v>
      </c>
      <c r="E535" s="6">
        <f>IF(GETPIVOTDATA("Count of Order ID",Pivot_table!$A$151,"Consumer ID",$A535,"Years (DATE)",$D$66)=0,"",GETPIVOTDATA("Count of Order ID",Pivot_table!$A$151,"Consumer ID",$A535,"Years (DATE)",$D$66))</f>
        <v>1</v>
      </c>
      <c r="F535" s="6">
        <f t="shared" si="16"/>
        <v>419.76</v>
      </c>
      <c r="G535" s="6">
        <f t="shared" si="17"/>
        <v>1</v>
      </c>
    </row>
    <row r="536" spans="1:7" x14ac:dyDescent="0.3">
      <c r="A536" s="6" t="s">
        <v>1426</v>
      </c>
      <c r="B536" s="6">
        <f>IF(GETPIVOTDATA("Sum of Net Profit",Pivot_table!$A$151,"Consumer ID",$A536,"Years (DATE)",$B$66)=0,"",GETPIVOTDATA("Sum of Net Profit",Pivot_table!$A$151,"Consumer ID",$A536,"Years (DATE)",$B$66))</f>
        <v>419.76</v>
      </c>
      <c r="C536" s="6">
        <f>IF(GETPIVOTDATA("Count of Order ID",Pivot_table!$A$151,"Consumer ID",$A536,"Years (DATE)",$B$66)=0,"",GETPIVOTDATA("Count of Order ID",Pivot_table!$A$151,"Consumer ID",$A536,"Years (DATE)",$B$66))</f>
        <v>1</v>
      </c>
      <c r="D536" s="6" t="str">
        <f>IF(GETPIVOTDATA("Sum of Net Profit",Pivot_table!$A$151,"Consumer ID",$A536,"Years (DATE)",$D$66)=0,"",GETPIVOTDATA("Sum of Net Profit",Pivot_table!$A$151,"Consumer ID",$A536,"Years (DATE)",$D$66))</f>
        <v/>
      </c>
      <c r="E536" s="6" t="str">
        <f>IF(GETPIVOTDATA("Count of Order ID",Pivot_table!$A$151,"Consumer ID",$A536,"Years (DATE)",$D$66)=0,"",GETPIVOTDATA("Count of Order ID",Pivot_table!$A$151,"Consumer ID",$A536,"Years (DATE)",$D$66))</f>
        <v/>
      </c>
      <c r="F536" s="6">
        <f t="shared" si="16"/>
        <v>419.76</v>
      </c>
      <c r="G536" s="6">
        <f t="shared" si="17"/>
        <v>1</v>
      </c>
    </row>
    <row r="537" spans="1:7" x14ac:dyDescent="0.3">
      <c r="A537" s="6" t="s">
        <v>1390</v>
      </c>
      <c r="B537" s="6">
        <f>IF(GETPIVOTDATA("Sum of Net Profit",Pivot_table!$A$151,"Consumer ID",$A537,"Years (DATE)",$B$66)=0,"",GETPIVOTDATA("Sum of Net Profit",Pivot_table!$A$151,"Consumer ID",$A537,"Years (DATE)",$B$66))</f>
        <v>419.76</v>
      </c>
      <c r="C537" s="6">
        <f>IF(GETPIVOTDATA("Count of Order ID",Pivot_table!$A$151,"Consumer ID",$A537,"Years (DATE)",$B$66)=0,"",GETPIVOTDATA("Count of Order ID",Pivot_table!$A$151,"Consumer ID",$A537,"Years (DATE)",$B$66))</f>
        <v>1</v>
      </c>
      <c r="D537" s="6" t="str">
        <f>IF(GETPIVOTDATA("Sum of Net Profit",Pivot_table!$A$151,"Consumer ID",$A537,"Years (DATE)",$D$66)=0,"",GETPIVOTDATA("Sum of Net Profit",Pivot_table!$A$151,"Consumer ID",$A537,"Years (DATE)",$D$66))</f>
        <v/>
      </c>
      <c r="E537" s="6" t="str">
        <f>IF(GETPIVOTDATA("Count of Order ID",Pivot_table!$A$151,"Consumer ID",$A537,"Years (DATE)",$D$66)=0,"",GETPIVOTDATA("Count of Order ID",Pivot_table!$A$151,"Consumer ID",$A537,"Years (DATE)",$D$66))</f>
        <v/>
      </c>
      <c r="F537" s="6">
        <f t="shared" si="16"/>
        <v>419.76</v>
      </c>
      <c r="G537" s="6">
        <f t="shared" si="17"/>
        <v>1</v>
      </c>
    </row>
    <row r="538" spans="1:7" x14ac:dyDescent="0.3">
      <c r="A538" s="6" t="s">
        <v>2508</v>
      </c>
      <c r="B538" s="6" t="str">
        <f>IF(GETPIVOTDATA("Sum of Net Profit",Pivot_table!$A$151,"Consumer ID",$A538,"Years (DATE)",$B$66)=0,"",GETPIVOTDATA("Sum of Net Profit",Pivot_table!$A$151,"Consumer ID",$A538,"Years (DATE)",$B$66))</f>
        <v/>
      </c>
      <c r="C538" s="6" t="str">
        <f>IF(GETPIVOTDATA("Count of Order ID",Pivot_table!$A$151,"Consumer ID",$A538,"Years (DATE)",$B$66)=0,"",GETPIVOTDATA("Count of Order ID",Pivot_table!$A$151,"Consumer ID",$A538,"Years (DATE)",$B$66))</f>
        <v/>
      </c>
      <c r="D538" s="6">
        <f>IF(GETPIVOTDATA("Sum of Net Profit",Pivot_table!$A$151,"Consumer ID",$A538,"Years (DATE)",$D$66)=0,"",GETPIVOTDATA("Sum of Net Profit",Pivot_table!$A$151,"Consumer ID",$A538,"Years (DATE)",$D$66))</f>
        <v>419.76</v>
      </c>
      <c r="E538" s="6">
        <f>IF(GETPIVOTDATA("Count of Order ID",Pivot_table!$A$151,"Consumer ID",$A538,"Years (DATE)",$D$66)=0,"",GETPIVOTDATA("Count of Order ID",Pivot_table!$A$151,"Consumer ID",$A538,"Years (DATE)",$D$66))</f>
        <v>1</v>
      </c>
      <c r="F538" s="6">
        <f t="shared" si="16"/>
        <v>419.76</v>
      </c>
      <c r="G538" s="6">
        <f t="shared" si="17"/>
        <v>1</v>
      </c>
    </row>
    <row r="539" spans="1:7" x14ac:dyDescent="0.3">
      <c r="A539" s="6" t="s">
        <v>2490</v>
      </c>
      <c r="B539" s="6" t="str">
        <f>IF(GETPIVOTDATA("Sum of Net Profit",Pivot_table!$A$151,"Consumer ID",$A539,"Years (DATE)",$B$66)=0,"",GETPIVOTDATA("Sum of Net Profit",Pivot_table!$A$151,"Consumer ID",$A539,"Years (DATE)",$B$66))</f>
        <v/>
      </c>
      <c r="C539" s="6" t="str">
        <f>IF(GETPIVOTDATA("Count of Order ID",Pivot_table!$A$151,"Consumer ID",$A539,"Years (DATE)",$B$66)=0,"",GETPIVOTDATA("Count of Order ID",Pivot_table!$A$151,"Consumer ID",$A539,"Years (DATE)",$B$66))</f>
        <v/>
      </c>
      <c r="D539" s="6">
        <f>IF(GETPIVOTDATA("Sum of Net Profit",Pivot_table!$A$151,"Consumer ID",$A539,"Years (DATE)",$D$66)=0,"",GETPIVOTDATA("Sum of Net Profit",Pivot_table!$A$151,"Consumer ID",$A539,"Years (DATE)",$D$66))</f>
        <v>419.76</v>
      </c>
      <c r="E539" s="6">
        <f>IF(GETPIVOTDATA("Count of Order ID",Pivot_table!$A$151,"Consumer ID",$A539,"Years (DATE)",$D$66)=0,"",GETPIVOTDATA("Count of Order ID",Pivot_table!$A$151,"Consumer ID",$A539,"Years (DATE)",$D$66))</f>
        <v>1</v>
      </c>
      <c r="F539" s="6">
        <f t="shared" si="16"/>
        <v>419.76</v>
      </c>
      <c r="G539" s="6">
        <f t="shared" si="17"/>
        <v>1</v>
      </c>
    </row>
    <row r="540" spans="1:7" x14ac:dyDescent="0.3">
      <c r="A540" s="6" t="s">
        <v>1063</v>
      </c>
      <c r="B540" s="6">
        <f>IF(GETPIVOTDATA("Sum of Net Profit",Pivot_table!$A$151,"Consumer ID",$A540,"Years (DATE)",$B$66)=0,"",GETPIVOTDATA("Sum of Net Profit",Pivot_table!$A$151,"Consumer ID",$A540,"Years (DATE)",$B$66))</f>
        <v>419.76</v>
      </c>
      <c r="C540" s="6">
        <f>IF(GETPIVOTDATA("Count of Order ID",Pivot_table!$A$151,"Consumer ID",$A540,"Years (DATE)",$B$66)=0,"",GETPIVOTDATA("Count of Order ID",Pivot_table!$A$151,"Consumer ID",$A540,"Years (DATE)",$B$66))</f>
        <v>1</v>
      </c>
      <c r="D540" s="6" t="str">
        <f>IF(GETPIVOTDATA("Sum of Net Profit",Pivot_table!$A$151,"Consumer ID",$A540,"Years (DATE)",$D$66)=0,"",GETPIVOTDATA("Sum of Net Profit",Pivot_table!$A$151,"Consumer ID",$A540,"Years (DATE)",$D$66))</f>
        <v/>
      </c>
      <c r="E540" s="6" t="str">
        <f>IF(GETPIVOTDATA("Count of Order ID",Pivot_table!$A$151,"Consumer ID",$A540,"Years (DATE)",$D$66)=0,"",GETPIVOTDATA("Count of Order ID",Pivot_table!$A$151,"Consumer ID",$A540,"Years (DATE)",$D$66))</f>
        <v/>
      </c>
      <c r="F540" s="6">
        <f t="shared" si="16"/>
        <v>419.76</v>
      </c>
      <c r="G540" s="6">
        <f t="shared" si="17"/>
        <v>1</v>
      </c>
    </row>
    <row r="541" spans="1:7" x14ac:dyDescent="0.3">
      <c r="A541" s="6" t="s">
        <v>5483</v>
      </c>
      <c r="B541" s="6" t="str">
        <f>IF(GETPIVOTDATA("Sum of Net Profit",Pivot_table!$A$151,"Consumer ID",$A541,"Years (DATE)",$B$66)=0,"",GETPIVOTDATA("Sum of Net Profit",Pivot_table!$A$151,"Consumer ID",$A541,"Years (DATE)",$B$66))</f>
        <v/>
      </c>
      <c r="C541" s="6" t="str">
        <f>IF(GETPIVOTDATA("Count of Order ID",Pivot_table!$A$151,"Consumer ID",$A541,"Years (DATE)",$B$66)=0,"",GETPIVOTDATA("Count of Order ID",Pivot_table!$A$151,"Consumer ID",$A541,"Years (DATE)",$B$66))</f>
        <v/>
      </c>
      <c r="D541" s="6">
        <f>IF(GETPIVOTDATA("Sum of Net Profit",Pivot_table!$A$151,"Consumer ID",$A541,"Years (DATE)",$D$66)=0,"",GETPIVOTDATA("Sum of Net Profit",Pivot_table!$A$151,"Consumer ID",$A541,"Years (DATE)",$D$66))</f>
        <v>419.76</v>
      </c>
      <c r="E541" s="6">
        <f>IF(GETPIVOTDATA("Count of Order ID",Pivot_table!$A$151,"Consumer ID",$A541,"Years (DATE)",$D$66)=0,"",GETPIVOTDATA("Count of Order ID",Pivot_table!$A$151,"Consumer ID",$A541,"Years (DATE)",$D$66))</f>
        <v>1</v>
      </c>
      <c r="F541" s="6">
        <f t="shared" si="16"/>
        <v>419.76</v>
      </c>
      <c r="G541" s="6">
        <f t="shared" si="17"/>
        <v>1</v>
      </c>
    </row>
    <row r="542" spans="1:7" x14ac:dyDescent="0.3">
      <c r="A542" s="6" t="s">
        <v>1634</v>
      </c>
      <c r="B542" s="6">
        <f>IF(GETPIVOTDATA("Sum of Net Profit",Pivot_table!$A$151,"Consumer ID",$A542,"Years (DATE)",$B$66)=0,"",GETPIVOTDATA("Sum of Net Profit",Pivot_table!$A$151,"Consumer ID",$A542,"Years (DATE)",$B$66))</f>
        <v>419.76</v>
      </c>
      <c r="C542" s="6">
        <f>IF(GETPIVOTDATA("Count of Order ID",Pivot_table!$A$151,"Consumer ID",$A542,"Years (DATE)",$B$66)=0,"",GETPIVOTDATA("Count of Order ID",Pivot_table!$A$151,"Consumer ID",$A542,"Years (DATE)",$B$66))</f>
        <v>1</v>
      </c>
      <c r="D542" s="6" t="str">
        <f>IF(GETPIVOTDATA("Sum of Net Profit",Pivot_table!$A$151,"Consumer ID",$A542,"Years (DATE)",$D$66)=0,"",GETPIVOTDATA("Sum of Net Profit",Pivot_table!$A$151,"Consumer ID",$A542,"Years (DATE)",$D$66))</f>
        <v/>
      </c>
      <c r="E542" s="6" t="str">
        <f>IF(GETPIVOTDATA("Count of Order ID",Pivot_table!$A$151,"Consumer ID",$A542,"Years (DATE)",$D$66)=0,"",GETPIVOTDATA("Count of Order ID",Pivot_table!$A$151,"Consumer ID",$A542,"Years (DATE)",$D$66))</f>
        <v/>
      </c>
      <c r="F542" s="6">
        <f t="shared" si="16"/>
        <v>419.76</v>
      </c>
      <c r="G542" s="6">
        <f t="shared" si="17"/>
        <v>1</v>
      </c>
    </row>
    <row r="543" spans="1:7" x14ac:dyDescent="0.3">
      <c r="A543" s="6" t="s">
        <v>5501</v>
      </c>
      <c r="B543" s="6" t="str">
        <f>IF(GETPIVOTDATA("Sum of Net Profit",Pivot_table!$A$151,"Consumer ID",$A543,"Years (DATE)",$B$66)=0,"",GETPIVOTDATA("Sum of Net Profit",Pivot_table!$A$151,"Consumer ID",$A543,"Years (DATE)",$B$66))</f>
        <v/>
      </c>
      <c r="C543" s="6" t="str">
        <f>IF(GETPIVOTDATA("Count of Order ID",Pivot_table!$A$151,"Consumer ID",$A543,"Years (DATE)",$B$66)=0,"",GETPIVOTDATA("Count of Order ID",Pivot_table!$A$151,"Consumer ID",$A543,"Years (DATE)",$B$66))</f>
        <v/>
      </c>
      <c r="D543" s="6">
        <f>IF(GETPIVOTDATA("Sum of Net Profit",Pivot_table!$A$151,"Consumer ID",$A543,"Years (DATE)",$D$66)=0,"",GETPIVOTDATA("Sum of Net Profit",Pivot_table!$A$151,"Consumer ID",$A543,"Years (DATE)",$D$66))</f>
        <v>419.76</v>
      </c>
      <c r="E543" s="6">
        <f>IF(GETPIVOTDATA("Count of Order ID",Pivot_table!$A$151,"Consumer ID",$A543,"Years (DATE)",$D$66)=0,"",GETPIVOTDATA("Count of Order ID",Pivot_table!$A$151,"Consumer ID",$A543,"Years (DATE)",$D$66))</f>
        <v>1</v>
      </c>
      <c r="F543" s="6">
        <f t="shared" si="16"/>
        <v>419.76</v>
      </c>
      <c r="G543" s="6">
        <f t="shared" si="17"/>
        <v>1</v>
      </c>
    </row>
    <row r="544" spans="1:7" x14ac:dyDescent="0.3">
      <c r="A544" s="6" t="s">
        <v>4276</v>
      </c>
      <c r="B544" s="6" t="str">
        <f>IF(GETPIVOTDATA("Sum of Net Profit",Pivot_table!$A$151,"Consumer ID",$A544,"Years (DATE)",$B$66)=0,"",GETPIVOTDATA("Sum of Net Profit",Pivot_table!$A$151,"Consumer ID",$A544,"Years (DATE)",$B$66))</f>
        <v/>
      </c>
      <c r="C544" s="6" t="str">
        <f>IF(GETPIVOTDATA("Count of Order ID",Pivot_table!$A$151,"Consumer ID",$A544,"Years (DATE)",$B$66)=0,"",GETPIVOTDATA("Count of Order ID",Pivot_table!$A$151,"Consumer ID",$A544,"Years (DATE)",$B$66))</f>
        <v/>
      </c>
      <c r="D544" s="6">
        <f>IF(GETPIVOTDATA("Sum of Net Profit",Pivot_table!$A$151,"Consumer ID",$A544,"Years (DATE)",$D$66)=0,"",GETPIVOTDATA("Sum of Net Profit",Pivot_table!$A$151,"Consumer ID",$A544,"Years (DATE)",$D$66))</f>
        <v>419.76</v>
      </c>
      <c r="E544" s="6">
        <f>IF(GETPIVOTDATA("Count of Order ID",Pivot_table!$A$151,"Consumer ID",$A544,"Years (DATE)",$D$66)=0,"",GETPIVOTDATA("Count of Order ID",Pivot_table!$A$151,"Consumer ID",$A544,"Years (DATE)",$D$66))</f>
        <v>1</v>
      </c>
      <c r="F544" s="6">
        <f t="shared" si="16"/>
        <v>419.76</v>
      </c>
      <c r="G544" s="6">
        <f t="shared" si="17"/>
        <v>1</v>
      </c>
    </row>
    <row r="545" spans="1:7" x14ac:dyDescent="0.3">
      <c r="A545" s="6" t="s">
        <v>1640</v>
      </c>
      <c r="B545" s="6">
        <f>IF(GETPIVOTDATA("Sum of Net Profit",Pivot_table!$A$151,"Consumer ID",$A545,"Years (DATE)",$B$66)=0,"",GETPIVOTDATA("Sum of Net Profit",Pivot_table!$A$151,"Consumer ID",$A545,"Years (DATE)",$B$66))</f>
        <v>419.76</v>
      </c>
      <c r="C545" s="6">
        <f>IF(GETPIVOTDATA("Count of Order ID",Pivot_table!$A$151,"Consumer ID",$A545,"Years (DATE)",$B$66)=0,"",GETPIVOTDATA("Count of Order ID",Pivot_table!$A$151,"Consumer ID",$A545,"Years (DATE)",$B$66))</f>
        <v>1</v>
      </c>
      <c r="D545" s="6" t="str">
        <f>IF(GETPIVOTDATA("Sum of Net Profit",Pivot_table!$A$151,"Consumer ID",$A545,"Years (DATE)",$D$66)=0,"",GETPIVOTDATA("Sum of Net Profit",Pivot_table!$A$151,"Consumer ID",$A545,"Years (DATE)",$D$66))</f>
        <v/>
      </c>
      <c r="E545" s="6" t="str">
        <f>IF(GETPIVOTDATA("Count of Order ID",Pivot_table!$A$151,"Consumer ID",$A545,"Years (DATE)",$D$66)=0,"",GETPIVOTDATA("Count of Order ID",Pivot_table!$A$151,"Consumer ID",$A545,"Years (DATE)",$D$66))</f>
        <v/>
      </c>
      <c r="F545" s="6">
        <f t="shared" si="16"/>
        <v>419.76</v>
      </c>
      <c r="G545" s="6">
        <f t="shared" si="17"/>
        <v>1</v>
      </c>
    </row>
    <row r="546" spans="1:7" x14ac:dyDescent="0.3">
      <c r="A546" s="6" t="s">
        <v>2651</v>
      </c>
      <c r="B546" s="6" t="str">
        <f>IF(GETPIVOTDATA("Sum of Net Profit",Pivot_table!$A$151,"Consumer ID",$A546,"Years (DATE)",$B$66)=0,"",GETPIVOTDATA("Sum of Net Profit",Pivot_table!$A$151,"Consumer ID",$A546,"Years (DATE)",$B$66))</f>
        <v/>
      </c>
      <c r="C546" s="6" t="str">
        <f>IF(GETPIVOTDATA("Count of Order ID",Pivot_table!$A$151,"Consumer ID",$A546,"Years (DATE)",$B$66)=0,"",GETPIVOTDATA("Count of Order ID",Pivot_table!$A$151,"Consumer ID",$A546,"Years (DATE)",$B$66))</f>
        <v/>
      </c>
      <c r="D546" s="6">
        <f>IF(GETPIVOTDATA("Sum of Net Profit",Pivot_table!$A$151,"Consumer ID",$A546,"Years (DATE)",$D$66)=0,"",GETPIVOTDATA("Sum of Net Profit",Pivot_table!$A$151,"Consumer ID",$A546,"Years (DATE)",$D$66))</f>
        <v>419.76</v>
      </c>
      <c r="E546" s="6">
        <f>IF(GETPIVOTDATA("Count of Order ID",Pivot_table!$A$151,"Consumer ID",$A546,"Years (DATE)",$D$66)=0,"",GETPIVOTDATA("Count of Order ID",Pivot_table!$A$151,"Consumer ID",$A546,"Years (DATE)",$D$66))</f>
        <v>1</v>
      </c>
      <c r="F546" s="6">
        <f t="shared" si="16"/>
        <v>419.76</v>
      </c>
      <c r="G546" s="6">
        <f t="shared" si="17"/>
        <v>1</v>
      </c>
    </row>
    <row r="547" spans="1:7" x14ac:dyDescent="0.3">
      <c r="A547" s="6" t="s">
        <v>1936</v>
      </c>
      <c r="B547" s="6">
        <f>IF(GETPIVOTDATA("Sum of Net Profit",Pivot_table!$A$151,"Consumer ID",$A547,"Years (DATE)",$B$66)=0,"",GETPIVOTDATA("Sum of Net Profit",Pivot_table!$A$151,"Consumer ID",$A547,"Years (DATE)",$B$66))</f>
        <v>419.76</v>
      </c>
      <c r="C547" s="6">
        <f>IF(GETPIVOTDATA("Count of Order ID",Pivot_table!$A$151,"Consumer ID",$A547,"Years (DATE)",$B$66)=0,"",GETPIVOTDATA("Count of Order ID",Pivot_table!$A$151,"Consumer ID",$A547,"Years (DATE)",$B$66))</f>
        <v>1</v>
      </c>
      <c r="D547" s="6" t="str">
        <f>IF(GETPIVOTDATA("Sum of Net Profit",Pivot_table!$A$151,"Consumer ID",$A547,"Years (DATE)",$D$66)=0,"",GETPIVOTDATA("Sum of Net Profit",Pivot_table!$A$151,"Consumer ID",$A547,"Years (DATE)",$D$66))</f>
        <v/>
      </c>
      <c r="E547" s="6" t="str">
        <f>IF(GETPIVOTDATA("Count of Order ID",Pivot_table!$A$151,"Consumer ID",$A547,"Years (DATE)",$D$66)=0,"",GETPIVOTDATA("Count of Order ID",Pivot_table!$A$151,"Consumer ID",$A547,"Years (DATE)",$D$66))</f>
        <v/>
      </c>
      <c r="F547" s="6">
        <f t="shared" si="16"/>
        <v>419.76</v>
      </c>
      <c r="G547" s="6">
        <f t="shared" si="17"/>
        <v>1</v>
      </c>
    </row>
    <row r="548" spans="1:7" x14ac:dyDescent="0.3">
      <c r="A548" s="6" t="s">
        <v>1531</v>
      </c>
      <c r="B548" s="6">
        <f>IF(GETPIVOTDATA("Sum of Net Profit",Pivot_table!$A$151,"Consumer ID",$A548,"Years (DATE)",$B$66)=0,"",GETPIVOTDATA("Sum of Net Profit",Pivot_table!$A$151,"Consumer ID",$A548,"Years (DATE)",$B$66))</f>
        <v>419.76</v>
      </c>
      <c r="C548" s="6">
        <f>IF(GETPIVOTDATA("Count of Order ID",Pivot_table!$A$151,"Consumer ID",$A548,"Years (DATE)",$B$66)=0,"",GETPIVOTDATA("Count of Order ID",Pivot_table!$A$151,"Consumer ID",$A548,"Years (DATE)",$B$66))</f>
        <v>1</v>
      </c>
      <c r="D548" s="6" t="str">
        <f>IF(GETPIVOTDATA("Sum of Net Profit",Pivot_table!$A$151,"Consumer ID",$A548,"Years (DATE)",$D$66)=0,"",GETPIVOTDATA("Sum of Net Profit",Pivot_table!$A$151,"Consumer ID",$A548,"Years (DATE)",$D$66))</f>
        <v/>
      </c>
      <c r="E548" s="6" t="str">
        <f>IF(GETPIVOTDATA("Count of Order ID",Pivot_table!$A$151,"Consumer ID",$A548,"Years (DATE)",$D$66)=0,"",GETPIVOTDATA("Count of Order ID",Pivot_table!$A$151,"Consumer ID",$A548,"Years (DATE)",$D$66))</f>
        <v/>
      </c>
      <c r="F548" s="6">
        <f t="shared" si="16"/>
        <v>419.76</v>
      </c>
      <c r="G548" s="6">
        <f t="shared" si="17"/>
        <v>1</v>
      </c>
    </row>
    <row r="549" spans="1:7" x14ac:dyDescent="0.3">
      <c r="A549" s="6" t="s">
        <v>1556</v>
      </c>
      <c r="B549" s="6">
        <f>IF(GETPIVOTDATA("Sum of Net Profit",Pivot_table!$A$151,"Consumer ID",$A549,"Years (DATE)",$B$66)=0,"",GETPIVOTDATA("Sum of Net Profit",Pivot_table!$A$151,"Consumer ID",$A549,"Years (DATE)",$B$66))</f>
        <v>419.76</v>
      </c>
      <c r="C549" s="6">
        <f>IF(GETPIVOTDATA("Count of Order ID",Pivot_table!$A$151,"Consumer ID",$A549,"Years (DATE)",$B$66)=0,"",GETPIVOTDATA("Count of Order ID",Pivot_table!$A$151,"Consumer ID",$A549,"Years (DATE)",$B$66))</f>
        <v>1</v>
      </c>
      <c r="D549" s="6" t="str">
        <f>IF(GETPIVOTDATA("Sum of Net Profit",Pivot_table!$A$151,"Consumer ID",$A549,"Years (DATE)",$D$66)=0,"",GETPIVOTDATA("Sum of Net Profit",Pivot_table!$A$151,"Consumer ID",$A549,"Years (DATE)",$D$66))</f>
        <v/>
      </c>
      <c r="E549" s="6" t="str">
        <f>IF(GETPIVOTDATA("Count of Order ID",Pivot_table!$A$151,"Consumer ID",$A549,"Years (DATE)",$D$66)=0,"",GETPIVOTDATA("Count of Order ID",Pivot_table!$A$151,"Consumer ID",$A549,"Years (DATE)",$D$66))</f>
        <v/>
      </c>
      <c r="F549" s="6">
        <f t="shared" si="16"/>
        <v>419.76</v>
      </c>
      <c r="G549" s="6">
        <f t="shared" si="17"/>
        <v>1</v>
      </c>
    </row>
    <row r="550" spans="1:7" x14ac:dyDescent="0.3">
      <c r="A550" s="6" t="s">
        <v>1544</v>
      </c>
      <c r="B550" s="6">
        <f>IF(GETPIVOTDATA("Sum of Net Profit",Pivot_table!$A$151,"Consumer ID",$A550,"Years (DATE)",$B$66)=0,"",GETPIVOTDATA("Sum of Net Profit",Pivot_table!$A$151,"Consumer ID",$A550,"Years (DATE)",$B$66))</f>
        <v>419.76</v>
      </c>
      <c r="C550" s="6">
        <f>IF(GETPIVOTDATA("Count of Order ID",Pivot_table!$A$151,"Consumer ID",$A550,"Years (DATE)",$B$66)=0,"",GETPIVOTDATA("Count of Order ID",Pivot_table!$A$151,"Consumer ID",$A550,"Years (DATE)",$B$66))</f>
        <v>1</v>
      </c>
      <c r="D550" s="6" t="str">
        <f>IF(GETPIVOTDATA("Sum of Net Profit",Pivot_table!$A$151,"Consumer ID",$A550,"Years (DATE)",$D$66)=0,"",GETPIVOTDATA("Sum of Net Profit",Pivot_table!$A$151,"Consumer ID",$A550,"Years (DATE)",$D$66))</f>
        <v/>
      </c>
      <c r="E550" s="6" t="str">
        <f>IF(GETPIVOTDATA("Count of Order ID",Pivot_table!$A$151,"Consumer ID",$A550,"Years (DATE)",$D$66)=0,"",GETPIVOTDATA("Count of Order ID",Pivot_table!$A$151,"Consumer ID",$A550,"Years (DATE)",$D$66))</f>
        <v/>
      </c>
      <c r="F550" s="6">
        <f t="shared" si="16"/>
        <v>419.76</v>
      </c>
      <c r="G550" s="6">
        <f t="shared" si="17"/>
        <v>1</v>
      </c>
    </row>
    <row r="551" spans="1:7" x14ac:dyDescent="0.3">
      <c r="A551" s="6" t="s">
        <v>5469</v>
      </c>
      <c r="B551" s="6" t="str">
        <f>IF(GETPIVOTDATA("Sum of Net Profit",Pivot_table!$A$151,"Consumer ID",$A551,"Years (DATE)",$B$66)=0,"",GETPIVOTDATA("Sum of Net Profit",Pivot_table!$A$151,"Consumer ID",$A551,"Years (DATE)",$B$66))</f>
        <v/>
      </c>
      <c r="C551" s="6" t="str">
        <f>IF(GETPIVOTDATA("Count of Order ID",Pivot_table!$A$151,"Consumer ID",$A551,"Years (DATE)",$B$66)=0,"",GETPIVOTDATA("Count of Order ID",Pivot_table!$A$151,"Consumer ID",$A551,"Years (DATE)",$B$66))</f>
        <v/>
      </c>
      <c r="D551" s="6">
        <f>IF(GETPIVOTDATA("Sum of Net Profit",Pivot_table!$A$151,"Consumer ID",$A551,"Years (DATE)",$D$66)=0,"",GETPIVOTDATA("Sum of Net Profit",Pivot_table!$A$151,"Consumer ID",$A551,"Years (DATE)",$D$66))</f>
        <v>417.93</v>
      </c>
      <c r="E551" s="6">
        <f>IF(GETPIVOTDATA("Count of Order ID",Pivot_table!$A$151,"Consumer ID",$A551,"Years (DATE)",$D$66)=0,"",GETPIVOTDATA("Count of Order ID",Pivot_table!$A$151,"Consumer ID",$A551,"Years (DATE)",$D$66))</f>
        <v>2</v>
      </c>
      <c r="F551" s="6">
        <f t="shared" si="16"/>
        <v>417.93</v>
      </c>
      <c r="G551" s="6">
        <f t="shared" si="17"/>
        <v>2</v>
      </c>
    </row>
    <row r="552" spans="1:7" x14ac:dyDescent="0.3">
      <c r="A552" s="6" t="s">
        <v>5234</v>
      </c>
      <c r="B552" s="6" t="str">
        <f>IF(GETPIVOTDATA("Sum of Net Profit",Pivot_table!$A$151,"Consumer ID",$A552,"Years (DATE)",$B$66)=0,"",GETPIVOTDATA("Sum of Net Profit",Pivot_table!$A$151,"Consumer ID",$A552,"Years (DATE)",$B$66))</f>
        <v/>
      </c>
      <c r="C552" s="6" t="str">
        <f>IF(GETPIVOTDATA("Count of Order ID",Pivot_table!$A$151,"Consumer ID",$A552,"Years (DATE)",$B$66)=0,"",GETPIVOTDATA("Count of Order ID",Pivot_table!$A$151,"Consumer ID",$A552,"Years (DATE)",$B$66))</f>
        <v/>
      </c>
      <c r="D552" s="6">
        <f>IF(GETPIVOTDATA("Sum of Net Profit",Pivot_table!$A$151,"Consumer ID",$A552,"Years (DATE)",$D$66)=0,"",GETPIVOTDATA("Sum of Net Profit",Pivot_table!$A$151,"Consumer ID",$A552,"Years (DATE)",$D$66))</f>
        <v>411.48</v>
      </c>
      <c r="E552" s="6">
        <f>IF(GETPIVOTDATA("Count of Order ID",Pivot_table!$A$151,"Consumer ID",$A552,"Years (DATE)",$D$66)=0,"",GETPIVOTDATA("Count of Order ID",Pivot_table!$A$151,"Consumer ID",$A552,"Years (DATE)",$D$66))</f>
        <v>3</v>
      </c>
      <c r="F552" s="6">
        <f t="shared" si="16"/>
        <v>411.48</v>
      </c>
      <c r="G552" s="6">
        <f t="shared" si="17"/>
        <v>3</v>
      </c>
    </row>
    <row r="553" spans="1:7" x14ac:dyDescent="0.3">
      <c r="A553" s="6" t="s">
        <v>3261</v>
      </c>
      <c r="B553" s="6" t="str">
        <f>IF(GETPIVOTDATA("Sum of Net Profit",Pivot_table!$A$151,"Consumer ID",$A553,"Years (DATE)",$B$66)=0,"",GETPIVOTDATA("Sum of Net Profit",Pivot_table!$A$151,"Consumer ID",$A553,"Years (DATE)",$B$66))</f>
        <v/>
      </c>
      <c r="C553" s="6" t="str">
        <f>IF(GETPIVOTDATA("Count of Order ID",Pivot_table!$A$151,"Consumer ID",$A553,"Years (DATE)",$B$66)=0,"",GETPIVOTDATA("Count of Order ID",Pivot_table!$A$151,"Consumer ID",$A553,"Years (DATE)",$B$66))</f>
        <v/>
      </c>
      <c r="D553" s="6">
        <f>IF(GETPIVOTDATA("Sum of Net Profit",Pivot_table!$A$151,"Consumer ID",$A553,"Years (DATE)",$D$66)=0,"",GETPIVOTDATA("Sum of Net Profit",Pivot_table!$A$151,"Consumer ID",$A553,"Years (DATE)",$D$66))</f>
        <v>411.09000000000003</v>
      </c>
      <c r="E553" s="6">
        <f>IF(GETPIVOTDATA("Count of Order ID",Pivot_table!$A$151,"Consumer ID",$A553,"Years (DATE)",$D$66)=0,"",GETPIVOTDATA("Count of Order ID",Pivot_table!$A$151,"Consumer ID",$A553,"Years (DATE)",$D$66))</f>
        <v>1</v>
      </c>
      <c r="F553" s="6">
        <f t="shared" si="16"/>
        <v>411.09000000000003</v>
      </c>
      <c r="G553" s="6">
        <f t="shared" si="17"/>
        <v>1</v>
      </c>
    </row>
    <row r="554" spans="1:7" x14ac:dyDescent="0.3">
      <c r="A554" s="6" t="s">
        <v>1385</v>
      </c>
      <c r="B554" s="6">
        <f>IF(GETPIVOTDATA("Sum of Net Profit",Pivot_table!$A$151,"Consumer ID",$A554,"Years (DATE)",$B$66)=0,"",GETPIVOTDATA("Sum of Net Profit",Pivot_table!$A$151,"Consumer ID",$A554,"Years (DATE)",$B$66))</f>
        <v>411.09000000000003</v>
      </c>
      <c r="C554" s="6">
        <f>IF(GETPIVOTDATA("Count of Order ID",Pivot_table!$A$151,"Consumer ID",$A554,"Years (DATE)",$B$66)=0,"",GETPIVOTDATA("Count of Order ID",Pivot_table!$A$151,"Consumer ID",$A554,"Years (DATE)",$B$66))</f>
        <v>1</v>
      </c>
      <c r="D554" s="6" t="str">
        <f>IF(GETPIVOTDATA("Sum of Net Profit",Pivot_table!$A$151,"Consumer ID",$A554,"Years (DATE)",$D$66)=0,"",GETPIVOTDATA("Sum of Net Profit",Pivot_table!$A$151,"Consumer ID",$A554,"Years (DATE)",$D$66))</f>
        <v/>
      </c>
      <c r="E554" s="6" t="str">
        <f>IF(GETPIVOTDATA("Count of Order ID",Pivot_table!$A$151,"Consumer ID",$A554,"Years (DATE)",$D$66)=0,"",GETPIVOTDATA("Count of Order ID",Pivot_table!$A$151,"Consumer ID",$A554,"Years (DATE)",$D$66))</f>
        <v/>
      </c>
      <c r="F554" s="6">
        <f t="shared" si="16"/>
        <v>411.09000000000003</v>
      </c>
      <c r="G554" s="6">
        <f t="shared" si="17"/>
        <v>1</v>
      </c>
    </row>
    <row r="555" spans="1:7" x14ac:dyDescent="0.3">
      <c r="A555" s="6" t="s">
        <v>2174</v>
      </c>
      <c r="B555" s="6" t="str">
        <f>IF(GETPIVOTDATA("Sum of Net Profit",Pivot_table!$A$151,"Consumer ID",$A555,"Years (DATE)",$B$66)=0,"",GETPIVOTDATA("Sum of Net Profit",Pivot_table!$A$151,"Consumer ID",$A555,"Years (DATE)",$B$66))</f>
        <v/>
      </c>
      <c r="C555" s="6" t="str">
        <f>IF(GETPIVOTDATA("Count of Order ID",Pivot_table!$A$151,"Consumer ID",$A555,"Years (DATE)",$B$66)=0,"",GETPIVOTDATA("Count of Order ID",Pivot_table!$A$151,"Consumer ID",$A555,"Years (DATE)",$B$66))</f>
        <v/>
      </c>
      <c r="D555" s="6">
        <f>IF(GETPIVOTDATA("Sum of Net Profit",Pivot_table!$A$151,"Consumer ID",$A555,"Years (DATE)",$D$66)=0,"",GETPIVOTDATA("Sum of Net Profit",Pivot_table!$A$151,"Consumer ID",$A555,"Years (DATE)",$D$66))</f>
        <v>411.09000000000003</v>
      </c>
      <c r="E555" s="6">
        <f>IF(GETPIVOTDATA("Count of Order ID",Pivot_table!$A$151,"Consumer ID",$A555,"Years (DATE)",$D$66)=0,"",GETPIVOTDATA("Count of Order ID",Pivot_table!$A$151,"Consumer ID",$A555,"Years (DATE)",$D$66))</f>
        <v>1</v>
      </c>
      <c r="F555" s="6">
        <f t="shared" si="16"/>
        <v>411.09000000000003</v>
      </c>
      <c r="G555" s="6">
        <f t="shared" si="17"/>
        <v>1</v>
      </c>
    </row>
    <row r="556" spans="1:7" x14ac:dyDescent="0.3">
      <c r="A556" s="6" t="s">
        <v>2030</v>
      </c>
      <c r="B556" s="6">
        <f>IF(GETPIVOTDATA("Sum of Net Profit",Pivot_table!$A$151,"Consumer ID",$A556,"Years (DATE)",$B$66)=0,"",GETPIVOTDATA("Sum of Net Profit",Pivot_table!$A$151,"Consumer ID",$A556,"Years (DATE)",$B$66))</f>
        <v>411.09000000000003</v>
      </c>
      <c r="C556" s="6">
        <f>IF(GETPIVOTDATA("Count of Order ID",Pivot_table!$A$151,"Consumer ID",$A556,"Years (DATE)",$B$66)=0,"",GETPIVOTDATA("Count of Order ID",Pivot_table!$A$151,"Consumer ID",$A556,"Years (DATE)",$B$66))</f>
        <v>1</v>
      </c>
      <c r="D556" s="6" t="str">
        <f>IF(GETPIVOTDATA("Sum of Net Profit",Pivot_table!$A$151,"Consumer ID",$A556,"Years (DATE)",$D$66)=0,"",GETPIVOTDATA("Sum of Net Profit",Pivot_table!$A$151,"Consumer ID",$A556,"Years (DATE)",$D$66))</f>
        <v/>
      </c>
      <c r="E556" s="6" t="str">
        <f>IF(GETPIVOTDATA("Count of Order ID",Pivot_table!$A$151,"Consumer ID",$A556,"Years (DATE)",$D$66)=0,"",GETPIVOTDATA("Count of Order ID",Pivot_table!$A$151,"Consumer ID",$A556,"Years (DATE)",$D$66))</f>
        <v/>
      </c>
      <c r="F556" s="6">
        <f t="shared" si="16"/>
        <v>411.09000000000003</v>
      </c>
      <c r="G556" s="6">
        <f t="shared" si="17"/>
        <v>1</v>
      </c>
    </row>
    <row r="557" spans="1:7" x14ac:dyDescent="0.3">
      <c r="A557" s="6" t="s">
        <v>1380</v>
      </c>
      <c r="B557" s="6">
        <f>IF(GETPIVOTDATA("Sum of Net Profit",Pivot_table!$A$151,"Consumer ID",$A557,"Years (DATE)",$B$66)=0,"",GETPIVOTDATA("Sum of Net Profit",Pivot_table!$A$151,"Consumer ID",$A557,"Years (DATE)",$B$66))</f>
        <v>411.09000000000003</v>
      </c>
      <c r="C557" s="6">
        <f>IF(GETPIVOTDATA("Count of Order ID",Pivot_table!$A$151,"Consumer ID",$A557,"Years (DATE)",$B$66)=0,"",GETPIVOTDATA("Count of Order ID",Pivot_table!$A$151,"Consumer ID",$A557,"Years (DATE)",$B$66))</f>
        <v>1</v>
      </c>
      <c r="D557" s="6" t="str">
        <f>IF(GETPIVOTDATA("Sum of Net Profit",Pivot_table!$A$151,"Consumer ID",$A557,"Years (DATE)",$D$66)=0,"",GETPIVOTDATA("Sum of Net Profit",Pivot_table!$A$151,"Consumer ID",$A557,"Years (DATE)",$D$66))</f>
        <v/>
      </c>
      <c r="E557" s="6" t="str">
        <f>IF(GETPIVOTDATA("Count of Order ID",Pivot_table!$A$151,"Consumer ID",$A557,"Years (DATE)",$D$66)=0,"",GETPIVOTDATA("Count of Order ID",Pivot_table!$A$151,"Consumer ID",$A557,"Years (DATE)",$D$66))</f>
        <v/>
      </c>
      <c r="F557" s="6">
        <f t="shared" si="16"/>
        <v>411.09000000000003</v>
      </c>
      <c r="G557" s="6">
        <f t="shared" si="17"/>
        <v>1</v>
      </c>
    </row>
    <row r="558" spans="1:7" x14ac:dyDescent="0.3">
      <c r="A558" s="6" t="s">
        <v>3639</v>
      </c>
      <c r="B558" s="6" t="str">
        <f>IF(GETPIVOTDATA("Sum of Net Profit",Pivot_table!$A$151,"Consumer ID",$A558,"Years (DATE)",$B$66)=0,"",GETPIVOTDATA("Sum of Net Profit",Pivot_table!$A$151,"Consumer ID",$A558,"Years (DATE)",$B$66))</f>
        <v/>
      </c>
      <c r="C558" s="6" t="str">
        <f>IF(GETPIVOTDATA("Count of Order ID",Pivot_table!$A$151,"Consumer ID",$A558,"Years (DATE)",$B$66)=0,"",GETPIVOTDATA("Count of Order ID",Pivot_table!$A$151,"Consumer ID",$A558,"Years (DATE)",$B$66))</f>
        <v/>
      </c>
      <c r="D558" s="6">
        <f>IF(GETPIVOTDATA("Sum of Net Profit",Pivot_table!$A$151,"Consumer ID",$A558,"Years (DATE)",$D$66)=0,"",GETPIVOTDATA("Sum of Net Profit",Pivot_table!$A$151,"Consumer ID",$A558,"Years (DATE)",$D$66))</f>
        <v>411.09000000000003</v>
      </c>
      <c r="E558" s="6">
        <f>IF(GETPIVOTDATA("Count of Order ID",Pivot_table!$A$151,"Consumer ID",$A558,"Years (DATE)",$D$66)=0,"",GETPIVOTDATA("Count of Order ID",Pivot_table!$A$151,"Consumer ID",$A558,"Years (DATE)",$D$66))</f>
        <v>1</v>
      </c>
      <c r="F558" s="6">
        <f t="shared" si="16"/>
        <v>411.09000000000003</v>
      </c>
      <c r="G558" s="6">
        <f t="shared" si="17"/>
        <v>1</v>
      </c>
    </row>
    <row r="559" spans="1:7" x14ac:dyDescent="0.3">
      <c r="A559" s="6" t="s">
        <v>3673</v>
      </c>
      <c r="B559" s="6" t="str">
        <f>IF(GETPIVOTDATA("Sum of Net Profit",Pivot_table!$A$151,"Consumer ID",$A559,"Years (DATE)",$B$66)=0,"",GETPIVOTDATA("Sum of Net Profit",Pivot_table!$A$151,"Consumer ID",$A559,"Years (DATE)",$B$66))</f>
        <v/>
      </c>
      <c r="C559" s="6" t="str">
        <f>IF(GETPIVOTDATA("Count of Order ID",Pivot_table!$A$151,"Consumer ID",$A559,"Years (DATE)",$B$66)=0,"",GETPIVOTDATA("Count of Order ID",Pivot_table!$A$151,"Consumer ID",$A559,"Years (DATE)",$B$66))</f>
        <v/>
      </c>
      <c r="D559" s="6">
        <f>IF(GETPIVOTDATA("Sum of Net Profit",Pivot_table!$A$151,"Consumer ID",$A559,"Years (DATE)",$D$66)=0,"",GETPIVOTDATA("Sum of Net Profit",Pivot_table!$A$151,"Consumer ID",$A559,"Years (DATE)",$D$66))</f>
        <v>411.09000000000003</v>
      </c>
      <c r="E559" s="6">
        <f>IF(GETPIVOTDATA("Count of Order ID",Pivot_table!$A$151,"Consumer ID",$A559,"Years (DATE)",$D$66)=0,"",GETPIVOTDATA("Count of Order ID",Pivot_table!$A$151,"Consumer ID",$A559,"Years (DATE)",$D$66))</f>
        <v>1</v>
      </c>
      <c r="F559" s="6">
        <f t="shared" si="16"/>
        <v>411.09000000000003</v>
      </c>
      <c r="G559" s="6">
        <f t="shared" si="17"/>
        <v>1</v>
      </c>
    </row>
    <row r="560" spans="1:7" x14ac:dyDescent="0.3">
      <c r="A560" s="6" t="s">
        <v>3655</v>
      </c>
      <c r="B560" s="6" t="str">
        <f>IF(GETPIVOTDATA("Sum of Net Profit",Pivot_table!$A$151,"Consumer ID",$A560,"Years (DATE)",$B$66)=0,"",GETPIVOTDATA("Sum of Net Profit",Pivot_table!$A$151,"Consumer ID",$A560,"Years (DATE)",$B$66))</f>
        <v/>
      </c>
      <c r="C560" s="6" t="str">
        <f>IF(GETPIVOTDATA("Count of Order ID",Pivot_table!$A$151,"Consumer ID",$A560,"Years (DATE)",$B$66)=0,"",GETPIVOTDATA("Count of Order ID",Pivot_table!$A$151,"Consumer ID",$A560,"Years (DATE)",$B$66))</f>
        <v/>
      </c>
      <c r="D560" s="6">
        <f>IF(GETPIVOTDATA("Sum of Net Profit",Pivot_table!$A$151,"Consumer ID",$A560,"Years (DATE)",$D$66)=0,"",GETPIVOTDATA("Sum of Net Profit",Pivot_table!$A$151,"Consumer ID",$A560,"Years (DATE)",$D$66))</f>
        <v>411.09000000000003</v>
      </c>
      <c r="E560" s="6">
        <f>IF(GETPIVOTDATA("Count of Order ID",Pivot_table!$A$151,"Consumer ID",$A560,"Years (DATE)",$D$66)=0,"",GETPIVOTDATA("Count of Order ID",Pivot_table!$A$151,"Consumer ID",$A560,"Years (DATE)",$D$66))</f>
        <v>1</v>
      </c>
      <c r="F560" s="6">
        <f t="shared" si="16"/>
        <v>411.09000000000003</v>
      </c>
      <c r="G560" s="6">
        <f t="shared" si="17"/>
        <v>1</v>
      </c>
    </row>
    <row r="561" spans="1:7" x14ac:dyDescent="0.3">
      <c r="A561" s="6" t="s">
        <v>3675</v>
      </c>
      <c r="B561" s="6" t="str">
        <f>IF(GETPIVOTDATA("Sum of Net Profit",Pivot_table!$A$151,"Consumer ID",$A561,"Years (DATE)",$B$66)=0,"",GETPIVOTDATA("Sum of Net Profit",Pivot_table!$A$151,"Consumer ID",$A561,"Years (DATE)",$B$66))</f>
        <v/>
      </c>
      <c r="C561" s="6" t="str">
        <f>IF(GETPIVOTDATA("Count of Order ID",Pivot_table!$A$151,"Consumer ID",$A561,"Years (DATE)",$B$66)=0,"",GETPIVOTDATA("Count of Order ID",Pivot_table!$A$151,"Consumer ID",$A561,"Years (DATE)",$B$66))</f>
        <v/>
      </c>
      <c r="D561" s="6">
        <f>IF(GETPIVOTDATA("Sum of Net Profit",Pivot_table!$A$151,"Consumer ID",$A561,"Years (DATE)",$D$66)=0,"",GETPIVOTDATA("Sum of Net Profit",Pivot_table!$A$151,"Consumer ID",$A561,"Years (DATE)",$D$66))</f>
        <v>411.09000000000003</v>
      </c>
      <c r="E561" s="6">
        <f>IF(GETPIVOTDATA("Count of Order ID",Pivot_table!$A$151,"Consumer ID",$A561,"Years (DATE)",$D$66)=0,"",GETPIVOTDATA("Count of Order ID",Pivot_table!$A$151,"Consumer ID",$A561,"Years (DATE)",$D$66))</f>
        <v>1</v>
      </c>
      <c r="F561" s="6">
        <f t="shared" si="16"/>
        <v>411.09000000000003</v>
      </c>
      <c r="G561" s="6">
        <f t="shared" si="17"/>
        <v>1</v>
      </c>
    </row>
    <row r="562" spans="1:7" x14ac:dyDescent="0.3">
      <c r="A562" s="6" t="s">
        <v>1834</v>
      </c>
      <c r="B562" s="6">
        <f>IF(GETPIVOTDATA("Sum of Net Profit",Pivot_table!$A$151,"Consumer ID",$A562,"Years (DATE)",$B$66)=0,"",GETPIVOTDATA("Sum of Net Profit",Pivot_table!$A$151,"Consumer ID",$A562,"Years (DATE)",$B$66))</f>
        <v>411.09000000000003</v>
      </c>
      <c r="C562" s="6">
        <f>IF(GETPIVOTDATA("Count of Order ID",Pivot_table!$A$151,"Consumer ID",$A562,"Years (DATE)",$B$66)=0,"",GETPIVOTDATA("Count of Order ID",Pivot_table!$A$151,"Consumer ID",$A562,"Years (DATE)",$B$66))</f>
        <v>1</v>
      </c>
      <c r="D562" s="6" t="str">
        <f>IF(GETPIVOTDATA("Sum of Net Profit",Pivot_table!$A$151,"Consumer ID",$A562,"Years (DATE)",$D$66)=0,"",GETPIVOTDATA("Sum of Net Profit",Pivot_table!$A$151,"Consumer ID",$A562,"Years (DATE)",$D$66))</f>
        <v/>
      </c>
      <c r="E562" s="6" t="str">
        <f>IF(GETPIVOTDATA("Count of Order ID",Pivot_table!$A$151,"Consumer ID",$A562,"Years (DATE)",$D$66)=0,"",GETPIVOTDATA("Count of Order ID",Pivot_table!$A$151,"Consumer ID",$A562,"Years (DATE)",$D$66))</f>
        <v/>
      </c>
      <c r="F562" s="6">
        <f t="shared" si="16"/>
        <v>411.09000000000003</v>
      </c>
      <c r="G562" s="6">
        <f t="shared" si="17"/>
        <v>1</v>
      </c>
    </row>
    <row r="563" spans="1:7" x14ac:dyDescent="0.3">
      <c r="A563" s="6" t="s">
        <v>4313</v>
      </c>
      <c r="B563" s="6" t="str">
        <f>IF(GETPIVOTDATA("Sum of Net Profit",Pivot_table!$A$151,"Consumer ID",$A563,"Years (DATE)",$B$66)=0,"",GETPIVOTDATA("Sum of Net Profit",Pivot_table!$A$151,"Consumer ID",$A563,"Years (DATE)",$B$66))</f>
        <v/>
      </c>
      <c r="C563" s="6" t="str">
        <f>IF(GETPIVOTDATA("Count of Order ID",Pivot_table!$A$151,"Consumer ID",$A563,"Years (DATE)",$B$66)=0,"",GETPIVOTDATA("Count of Order ID",Pivot_table!$A$151,"Consumer ID",$A563,"Years (DATE)",$B$66))</f>
        <v/>
      </c>
      <c r="D563" s="6">
        <f>IF(GETPIVOTDATA("Sum of Net Profit",Pivot_table!$A$151,"Consumer ID",$A563,"Years (DATE)",$D$66)=0,"",GETPIVOTDATA("Sum of Net Profit",Pivot_table!$A$151,"Consumer ID",$A563,"Years (DATE)",$D$66))</f>
        <v>411.09000000000003</v>
      </c>
      <c r="E563" s="6">
        <f>IF(GETPIVOTDATA("Count of Order ID",Pivot_table!$A$151,"Consumer ID",$A563,"Years (DATE)",$D$66)=0,"",GETPIVOTDATA("Count of Order ID",Pivot_table!$A$151,"Consumer ID",$A563,"Years (DATE)",$D$66))</f>
        <v>1</v>
      </c>
      <c r="F563" s="6">
        <f t="shared" si="16"/>
        <v>411.09000000000003</v>
      </c>
      <c r="G563" s="6">
        <f t="shared" si="17"/>
        <v>1</v>
      </c>
    </row>
    <row r="564" spans="1:7" x14ac:dyDescent="0.3">
      <c r="A564" s="6" t="s">
        <v>4319</v>
      </c>
      <c r="B564" s="6" t="str">
        <f>IF(GETPIVOTDATA("Sum of Net Profit",Pivot_table!$A$151,"Consumer ID",$A564,"Years (DATE)",$B$66)=0,"",GETPIVOTDATA("Sum of Net Profit",Pivot_table!$A$151,"Consumer ID",$A564,"Years (DATE)",$B$66))</f>
        <v/>
      </c>
      <c r="C564" s="6" t="str">
        <f>IF(GETPIVOTDATA("Count of Order ID",Pivot_table!$A$151,"Consumer ID",$A564,"Years (DATE)",$B$66)=0,"",GETPIVOTDATA("Count of Order ID",Pivot_table!$A$151,"Consumer ID",$A564,"Years (DATE)",$B$66))</f>
        <v/>
      </c>
      <c r="D564" s="6">
        <f>IF(GETPIVOTDATA("Sum of Net Profit",Pivot_table!$A$151,"Consumer ID",$A564,"Years (DATE)",$D$66)=0,"",GETPIVOTDATA("Sum of Net Profit",Pivot_table!$A$151,"Consumer ID",$A564,"Years (DATE)",$D$66))</f>
        <v>411.09000000000003</v>
      </c>
      <c r="E564" s="6">
        <f>IF(GETPIVOTDATA("Count of Order ID",Pivot_table!$A$151,"Consumer ID",$A564,"Years (DATE)",$D$66)=0,"",GETPIVOTDATA("Count of Order ID",Pivot_table!$A$151,"Consumer ID",$A564,"Years (DATE)",$D$66))</f>
        <v>1</v>
      </c>
      <c r="F564" s="6">
        <f t="shared" si="16"/>
        <v>411.09000000000003</v>
      </c>
      <c r="G564" s="6">
        <f t="shared" si="17"/>
        <v>1</v>
      </c>
    </row>
    <row r="565" spans="1:7" x14ac:dyDescent="0.3">
      <c r="A565" s="6" t="s">
        <v>4295</v>
      </c>
      <c r="B565" s="6" t="str">
        <f>IF(GETPIVOTDATA("Sum of Net Profit",Pivot_table!$A$151,"Consumer ID",$A565,"Years (DATE)",$B$66)=0,"",GETPIVOTDATA("Sum of Net Profit",Pivot_table!$A$151,"Consumer ID",$A565,"Years (DATE)",$B$66))</f>
        <v/>
      </c>
      <c r="C565" s="6" t="str">
        <f>IF(GETPIVOTDATA("Count of Order ID",Pivot_table!$A$151,"Consumer ID",$A565,"Years (DATE)",$B$66)=0,"",GETPIVOTDATA("Count of Order ID",Pivot_table!$A$151,"Consumer ID",$A565,"Years (DATE)",$B$66))</f>
        <v/>
      </c>
      <c r="D565" s="6">
        <f>IF(GETPIVOTDATA("Sum of Net Profit",Pivot_table!$A$151,"Consumer ID",$A565,"Years (DATE)",$D$66)=0,"",GETPIVOTDATA("Sum of Net Profit",Pivot_table!$A$151,"Consumer ID",$A565,"Years (DATE)",$D$66))</f>
        <v>411.09000000000003</v>
      </c>
      <c r="E565" s="6">
        <f>IF(GETPIVOTDATA("Count of Order ID",Pivot_table!$A$151,"Consumer ID",$A565,"Years (DATE)",$D$66)=0,"",GETPIVOTDATA("Count of Order ID",Pivot_table!$A$151,"Consumer ID",$A565,"Years (DATE)",$D$66))</f>
        <v>1</v>
      </c>
      <c r="F565" s="6">
        <f t="shared" si="16"/>
        <v>411.09000000000003</v>
      </c>
      <c r="G565" s="6">
        <f t="shared" si="17"/>
        <v>1</v>
      </c>
    </row>
    <row r="566" spans="1:7" x14ac:dyDescent="0.3">
      <c r="A566" s="6" t="s">
        <v>4208</v>
      </c>
      <c r="B566" s="6" t="str">
        <f>IF(GETPIVOTDATA("Sum of Net Profit",Pivot_table!$A$151,"Consumer ID",$A566,"Years (DATE)",$B$66)=0,"",GETPIVOTDATA("Sum of Net Profit",Pivot_table!$A$151,"Consumer ID",$A566,"Years (DATE)",$B$66))</f>
        <v/>
      </c>
      <c r="C566" s="6" t="str">
        <f>IF(GETPIVOTDATA("Count of Order ID",Pivot_table!$A$151,"Consumer ID",$A566,"Years (DATE)",$B$66)=0,"",GETPIVOTDATA("Count of Order ID",Pivot_table!$A$151,"Consumer ID",$A566,"Years (DATE)",$B$66))</f>
        <v/>
      </c>
      <c r="D566" s="6">
        <f>IF(GETPIVOTDATA("Sum of Net Profit",Pivot_table!$A$151,"Consumer ID",$A566,"Years (DATE)",$D$66)=0,"",GETPIVOTDATA("Sum of Net Profit",Pivot_table!$A$151,"Consumer ID",$A566,"Years (DATE)",$D$66))</f>
        <v>411.09000000000003</v>
      </c>
      <c r="E566" s="6">
        <f>IF(GETPIVOTDATA("Count of Order ID",Pivot_table!$A$151,"Consumer ID",$A566,"Years (DATE)",$D$66)=0,"",GETPIVOTDATA("Count of Order ID",Pivot_table!$A$151,"Consumer ID",$A566,"Years (DATE)",$D$66))</f>
        <v>1</v>
      </c>
      <c r="F566" s="6">
        <f t="shared" si="16"/>
        <v>411.09000000000003</v>
      </c>
      <c r="G566" s="6">
        <f t="shared" si="17"/>
        <v>1</v>
      </c>
    </row>
    <row r="567" spans="1:7" x14ac:dyDescent="0.3">
      <c r="A567" s="6" t="s">
        <v>4375</v>
      </c>
      <c r="B567" s="6" t="str">
        <f>IF(GETPIVOTDATA("Sum of Net Profit",Pivot_table!$A$151,"Consumer ID",$A567,"Years (DATE)",$B$66)=0,"",GETPIVOTDATA("Sum of Net Profit",Pivot_table!$A$151,"Consumer ID",$A567,"Years (DATE)",$B$66))</f>
        <v/>
      </c>
      <c r="C567" s="6" t="str">
        <f>IF(GETPIVOTDATA("Count of Order ID",Pivot_table!$A$151,"Consumer ID",$A567,"Years (DATE)",$B$66)=0,"",GETPIVOTDATA("Count of Order ID",Pivot_table!$A$151,"Consumer ID",$A567,"Years (DATE)",$B$66))</f>
        <v/>
      </c>
      <c r="D567" s="6">
        <f>IF(GETPIVOTDATA("Sum of Net Profit",Pivot_table!$A$151,"Consumer ID",$A567,"Years (DATE)",$D$66)=0,"",GETPIVOTDATA("Sum of Net Profit",Pivot_table!$A$151,"Consumer ID",$A567,"Years (DATE)",$D$66))</f>
        <v>411.09000000000003</v>
      </c>
      <c r="E567" s="6">
        <f>IF(GETPIVOTDATA("Count of Order ID",Pivot_table!$A$151,"Consumer ID",$A567,"Years (DATE)",$D$66)=0,"",GETPIVOTDATA("Count of Order ID",Pivot_table!$A$151,"Consumer ID",$A567,"Years (DATE)",$D$66))</f>
        <v>1</v>
      </c>
      <c r="F567" s="6">
        <f t="shared" si="16"/>
        <v>411.09000000000003</v>
      </c>
      <c r="G567" s="6">
        <f t="shared" si="17"/>
        <v>1</v>
      </c>
    </row>
    <row r="568" spans="1:7" x14ac:dyDescent="0.3">
      <c r="A568" s="6" t="s">
        <v>5325</v>
      </c>
      <c r="B568" s="6" t="str">
        <f>IF(GETPIVOTDATA("Sum of Net Profit",Pivot_table!$A$151,"Consumer ID",$A568,"Years (DATE)",$B$66)=0,"",GETPIVOTDATA("Sum of Net Profit",Pivot_table!$A$151,"Consumer ID",$A568,"Years (DATE)",$B$66))</f>
        <v/>
      </c>
      <c r="C568" s="6" t="str">
        <f>IF(GETPIVOTDATA("Count of Order ID",Pivot_table!$A$151,"Consumer ID",$A568,"Years (DATE)",$B$66)=0,"",GETPIVOTDATA("Count of Order ID",Pivot_table!$A$151,"Consumer ID",$A568,"Years (DATE)",$B$66))</f>
        <v/>
      </c>
      <c r="D568" s="6">
        <f>IF(GETPIVOTDATA("Sum of Net Profit",Pivot_table!$A$151,"Consumer ID",$A568,"Years (DATE)",$D$66)=0,"",GETPIVOTDATA("Sum of Net Profit",Pivot_table!$A$151,"Consumer ID",$A568,"Years (DATE)",$D$66))</f>
        <v>411.09000000000003</v>
      </c>
      <c r="E568" s="6">
        <f>IF(GETPIVOTDATA("Count of Order ID",Pivot_table!$A$151,"Consumer ID",$A568,"Years (DATE)",$D$66)=0,"",GETPIVOTDATA("Count of Order ID",Pivot_table!$A$151,"Consumer ID",$A568,"Years (DATE)",$D$66))</f>
        <v>1</v>
      </c>
      <c r="F568" s="6">
        <f t="shared" si="16"/>
        <v>411.09000000000003</v>
      </c>
      <c r="G568" s="6">
        <f t="shared" si="17"/>
        <v>1</v>
      </c>
    </row>
    <row r="569" spans="1:7" x14ac:dyDescent="0.3">
      <c r="A569" s="6" t="s">
        <v>5269</v>
      </c>
      <c r="B569" s="6" t="str">
        <f>IF(GETPIVOTDATA("Sum of Net Profit",Pivot_table!$A$151,"Consumer ID",$A569,"Years (DATE)",$B$66)=0,"",GETPIVOTDATA("Sum of Net Profit",Pivot_table!$A$151,"Consumer ID",$A569,"Years (DATE)",$B$66))</f>
        <v/>
      </c>
      <c r="C569" s="6" t="str">
        <f>IF(GETPIVOTDATA("Count of Order ID",Pivot_table!$A$151,"Consumer ID",$A569,"Years (DATE)",$B$66)=0,"",GETPIVOTDATA("Count of Order ID",Pivot_table!$A$151,"Consumer ID",$A569,"Years (DATE)",$B$66))</f>
        <v/>
      </c>
      <c r="D569" s="6">
        <f>IF(GETPIVOTDATA("Sum of Net Profit",Pivot_table!$A$151,"Consumer ID",$A569,"Years (DATE)",$D$66)=0,"",GETPIVOTDATA("Sum of Net Profit",Pivot_table!$A$151,"Consumer ID",$A569,"Years (DATE)",$D$66))</f>
        <v>411.09000000000003</v>
      </c>
      <c r="E569" s="6">
        <f>IF(GETPIVOTDATA("Count of Order ID",Pivot_table!$A$151,"Consumer ID",$A569,"Years (DATE)",$D$66)=0,"",GETPIVOTDATA("Count of Order ID",Pivot_table!$A$151,"Consumer ID",$A569,"Years (DATE)",$D$66))</f>
        <v>1</v>
      </c>
      <c r="F569" s="6">
        <f t="shared" si="16"/>
        <v>411.09000000000003</v>
      </c>
      <c r="G569" s="6">
        <f t="shared" si="17"/>
        <v>1</v>
      </c>
    </row>
    <row r="570" spans="1:7" x14ac:dyDescent="0.3">
      <c r="A570" s="6" t="s">
        <v>6467</v>
      </c>
      <c r="B570" s="6">
        <f>IF(GETPIVOTDATA("Sum of Net Profit",Pivot_table!$A$151,"Consumer ID",$A570,"Years (DATE)",$B$66)=0,"",GETPIVOTDATA("Sum of Net Profit",Pivot_table!$A$151,"Consumer ID",$A570,"Years (DATE)",$B$66))</f>
        <v>149.76000000000002</v>
      </c>
      <c r="C570" s="6">
        <f>IF(GETPIVOTDATA("Count of Order ID",Pivot_table!$A$151,"Consumer ID",$A570,"Years (DATE)",$B$66)=0,"",GETPIVOTDATA("Count of Order ID",Pivot_table!$A$151,"Consumer ID",$A570,"Years (DATE)",$B$66))</f>
        <v>1</v>
      </c>
      <c r="D570" s="6">
        <f>IF(GETPIVOTDATA("Sum of Net Profit",Pivot_table!$A$151,"Consumer ID",$A570,"Years (DATE)",$D$66)=0,"",GETPIVOTDATA("Sum of Net Profit",Pivot_table!$A$151,"Consumer ID",$A570,"Years (DATE)",$D$66))</f>
        <v>260.44</v>
      </c>
      <c r="E570" s="6">
        <f>IF(GETPIVOTDATA("Count of Order ID",Pivot_table!$A$151,"Consumer ID",$A570,"Years (DATE)",$D$66)=0,"",GETPIVOTDATA("Count of Order ID",Pivot_table!$A$151,"Consumer ID",$A570,"Years (DATE)",$D$66))</f>
        <v>1</v>
      </c>
      <c r="F570" s="6">
        <f t="shared" si="16"/>
        <v>410.20000000000005</v>
      </c>
      <c r="G570" s="6">
        <f t="shared" si="17"/>
        <v>2</v>
      </c>
    </row>
    <row r="571" spans="1:7" x14ac:dyDescent="0.3">
      <c r="A571" s="6" t="s">
        <v>4252</v>
      </c>
      <c r="B571" s="6" t="str">
        <f>IF(GETPIVOTDATA("Sum of Net Profit",Pivot_table!$A$151,"Consumer ID",$A571,"Years (DATE)",$B$66)=0,"",GETPIVOTDATA("Sum of Net Profit",Pivot_table!$A$151,"Consumer ID",$A571,"Years (DATE)",$B$66))</f>
        <v/>
      </c>
      <c r="C571" s="6" t="str">
        <f>IF(GETPIVOTDATA("Count of Order ID",Pivot_table!$A$151,"Consumer ID",$A571,"Years (DATE)",$B$66)=0,"",GETPIVOTDATA("Count of Order ID",Pivot_table!$A$151,"Consumer ID",$A571,"Years (DATE)",$B$66))</f>
        <v/>
      </c>
      <c r="D571" s="6">
        <f>IF(GETPIVOTDATA("Sum of Net Profit",Pivot_table!$A$151,"Consumer ID",$A571,"Years (DATE)",$D$66)=0,"",GETPIVOTDATA("Sum of Net Profit",Pivot_table!$A$151,"Consumer ID",$A571,"Years (DATE)",$D$66))</f>
        <v>408.88</v>
      </c>
      <c r="E571" s="6">
        <f>IF(GETPIVOTDATA("Count of Order ID",Pivot_table!$A$151,"Consumer ID",$A571,"Years (DATE)",$D$66)=0,"",GETPIVOTDATA("Count of Order ID",Pivot_table!$A$151,"Consumer ID",$A571,"Years (DATE)",$D$66))</f>
        <v>1</v>
      </c>
      <c r="F571" s="6">
        <f t="shared" si="16"/>
        <v>408.88</v>
      </c>
      <c r="G571" s="6">
        <f t="shared" si="17"/>
        <v>1</v>
      </c>
    </row>
    <row r="572" spans="1:7" x14ac:dyDescent="0.3">
      <c r="A572" s="6" t="s">
        <v>2568</v>
      </c>
      <c r="B572" s="6" t="str">
        <f>IF(GETPIVOTDATA("Sum of Net Profit",Pivot_table!$A$151,"Consumer ID",$A572,"Years (DATE)",$B$66)=0,"",GETPIVOTDATA("Sum of Net Profit",Pivot_table!$A$151,"Consumer ID",$A572,"Years (DATE)",$B$66))</f>
        <v/>
      </c>
      <c r="C572" s="6" t="str">
        <f>IF(GETPIVOTDATA("Count of Order ID",Pivot_table!$A$151,"Consumer ID",$A572,"Years (DATE)",$B$66)=0,"",GETPIVOTDATA("Count of Order ID",Pivot_table!$A$151,"Consumer ID",$A572,"Years (DATE)",$B$66))</f>
        <v/>
      </c>
      <c r="D572" s="6">
        <f>IF(GETPIVOTDATA("Sum of Net Profit",Pivot_table!$A$151,"Consumer ID",$A572,"Years (DATE)",$D$66)=0,"",GETPIVOTDATA("Sum of Net Profit",Pivot_table!$A$151,"Consumer ID",$A572,"Years (DATE)",$D$66))</f>
        <v>408.88</v>
      </c>
      <c r="E572" s="6">
        <f>IF(GETPIVOTDATA("Count of Order ID",Pivot_table!$A$151,"Consumer ID",$A572,"Years (DATE)",$D$66)=0,"",GETPIVOTDATA("Count of Order ID",Pivot_table!$A$151,"Consumer ID",$A572,"Years (DATE)",$D$66))</f>
        <v>1</v>
      </c>
      <c r="F572" s="6">
        <f t="shared" si="16"/>
        <v>408.88</v>
      </c>
      <c r="G572" s="6">
        <f t="shared" si="17"/>
        <v>1</v>
      </c>
    </row>
    <row r="573" spans="1:7" x14ac:dyDescent="0.3">
      <c r="A573" s="6" t="s">
        <v>2925</v>
      </c>
      <c r="B573" s="6" t="str">
        <f>IF(GETPIVOTDATA("Sum of Net Profit",Pivot_table!$A$151,"Consumer ID",$A573,"Years (DATE)",$B$66)=0,"",GETPIVOTDATA("Sum of Net Profit",Pivot_table!$A$151,"Consumer ID",$A573,"Years (DATE)",$B$66))</f>
        <v/>
      </c>
      <c r="C573" s="6" t="str">
        <f>IF(GETPIVOTDATA("Count of Order ID",Pivot_table!$A$151,"Consumer ID",$A573,"Years (DATE)",$B$66)=0,"",GETPIVOTDATA("Count of Order ID",Pivot_table!$A$151,"Consumer ID",$A573,"Years (DATE)",$B$66))</f>
        <v/>
      </c>
      <c r="D573" s="6">
        <f>IF(GETPIVOTDATA("Sum of Net Profit",Pivot_table!$A$151,"Consumer ID",$A573,"Years (DATE)",$D$66)=0,"",GETPIVOTDATA("Sum of Net Profit",Pivot_table!$A$151,"Consumer ID",$A573,"Years (DATE)",$D$66))</f>
        <v>408.88</v>
      </c>
      <c r="E573" s="6">
        <f>IF(GETPIVOTDATA("Count of Order ID",Pivot_table!$A$151,"Consumer ID",$A573,"Years (DATE)",$D$66)=0,"",GETPIVOTDATA("Count of Order ID",Pivot_table!$A$151,"Consumer ID",$A573,"Years (DATE)",$D$66))</f>
        <v>1</v>
      </c>
      <c r="F573" s="6">
        <f t="shared" si="16"/>
        <v>408.88</v>
      </c>
      <c r="G573" s="6">
        <f t="shared" si="17"/>
        <v>1</v>
      </c>
    </row>
    <row r="574" spans="1:7" x14ac:dyDescent="0.3">
      <c r="A574" s="6" t="s">
        <v>2813</v>
      </c>
      <c r="B574" s="6" t="str">
        <f>IF(GETPIVOTDATA("Sum of Net Profit",Pivot_table!$A$151,"Consumer ID",$A574,"Years (DATE)",$B$66)=0,"",GETPIVOTDATA("Sum of Net Profit",Pivot_table!$A$151,"Consumer ID",$A574,"Years (DATE)",$B$66))</f>
        <v/>
      </c>
      <c r="C574" s="6" t="str">
        <f>IF(GETPIVOTDATA("Count of Order ID",Pivot_table!$A$151,"Consumer ID",$A574,"Years (DATE)",$B$66)=0,"",GETPIVOTDATA("Count of Order ID",Pivot_table!$A$151,"Consumer ID",$A574,"Years (DATE)",$B$66))</f>
        <v/>
      </c>
      <c r="D574" s="6">
        <f>IF(GETPIVOTDATA("Sum of Net Profit",Pivot_table!$A$151,"Consumer ID",$A574,"Years (DATE)",$D$66)=0,"",GETPIVOTDATA("Sum of Net Profit",Pivot_table!$A$151,"Consumer ID",$A574,"Years (DATE)",$D$66))</f>
        <v>408.88</v>
      </c>
      <c r="E574" s="6">
        <f>IF(GETPIVOTDATA("Count of Order ID",Pivot_table!$A$151,"Consumer ID",$A574,"Years (DATE)",$D$66)=0,"",GETPIVOTDATA("Count of Order ID",Pivot_table!$A$151,"Consumer ID",$A574,"Years (DATE)",$D$66))</f>
        <v>1</v>
      </c>
      <c r="F574" s="6">
        <f t="shared" si="16"/>
        <v>408.88</v>
      </c>
      <c r="G574" s="6">
        <f t="shared" si="17"/>
        <v>1</v>
      </c>
    </row>
    <row r="575" spans="1:7" x14ac:dyDescent="0.3">
      <c r="A575" s="6" t="s">
        <v>1493</v>
      </c>
      <c r="B575" s="6">
        <f>IF(GETPIVOTDATA("Sum of Net Profit",Pivot_table!$A$151,"Consumer ID",$A575,"Years (DATE)",$B$66)=0,"",GETPIVOTDATA("Sum of Net Profit",Pivot_table!$A$151,"Consumer ID",$A575,"Years (DATE)",$B$66))</f>
        <v>408.88</v>
      </c>
      <c r="C575" s="6">
        <f>IF(GETPIVOTDATA("Count of Order ID",Pivot_table!$A$151,"Consumer ID",$A575,"Years (DATE)",$B$66)=0,"",GETPIVOTDATA("Count of Order ID",Pivot_table!$A$151,"Consumer ID",$A575,"Years (DATE)",$B$66))</f>
        <v>1</v>
      </c>
      <c r="D575" s="6" t="str">
        <f>IF(GETPIVOTDATA("Sum of Net Profit",Pivot_table!$A$151,"Consumer ID",$A575,"Years (DATE)",$D$66)=0,"",GETPIVOTDATA("Sum of Net Profit",Pivot_table!$A$151,"Consumer ID",$A575,"Years (DATE)",$D$66))</f>
        <v/>
      </c>
      <c r="E575" s="6" t="str">
        <f>IF(GETPIVOTDATA("Count of Order ID",Pivot_table!$A$151,"Consumer ID",$A575,"Years (DATE)",$D$66)=0,"",GETPIVOTDATA("Count of Order ID",Pivot_table!$A$151,"Consumer ID",$A575,"Years (DATE)",$D$66))</f>
        <v/>
      </c>
      <c r="F575" s="6">
        <f t="shared" si="16"/>
        <v>408.88</v>
      </c>
      <c r="G575" s="6">
        <f t="shared" si="17"/>
        <v>1</v>
      </c>
    </row>
    <row r="576" spans="1:7" x14ac:dyDescent="0.3">
      <c r="A576" s="6" t="s">
        <v>1706</v>
      </c>
      <c r="B576" s="6">
        <f>IF(GETPIVOTDATA("Sum of Net Profit",Pivot_table!$A$151,"Consumer ID",$A576,"Years (DATE)",$B$66)=0,"",GETPIVOTDATA("Sum of Net Profit",Pivot_table!$A$151,"Consumer ID",$A576,"Years (DATE)",$B$66))</f>
        <v>408.88</v>
      </c>
      <c r="C576" s="6">
        <f>IF(GETPIVOTDATA("Count of Order ID",Pivot_table!$A$151,"Consumer ID",$A576,"Years (DATE)",$B$66)=0,"",GETPIVOTDATA("Count of Order ID",Pivot_table!$A$151,"Consumer ID",$A576,"Years (DATE)",$B$66))</f>
        <v>1</v>
      </c>
      <c r="D576" s="6" t="str">
        <f>IF(GETPIVOTDATA("Sum of Net Profit",Pivot_table!$A$151,"Consumer ID",$A576,"Years (DATE)",$D$66)=0,"",GETPIVOTDATA("Sum of Net Profit",Pivot_table!$A$151,"Consumer ID",$A576,"Years (DATE)",$D$66))</f>
        <v/>
      </c>
      <c r="E576" s="6" t="str">
        <f>IF(GETPIVOTDATA("Count of Order ID",Pivot_table!$A$151,"Consumer ID",$A576,"Years (DATE)",$D$66)=0,"",GETPIVOTDATA("Count of Order ID",Pivot_table!$A$151,"Consumer ID",$A576,"Years (DATE)",$D$66))</f>
        <v/>
      </c>
      <c r="F576" s="6">
        <f t="shared" si="16"/>
        <v>408.88</v>
      </c>
      <c r="G576" s="6">
        <f t="shared" si="17"/>
        <v>1</v>
      </c>
    </row>
    <row r="577" spans="1:7" x14ac:dyDescent="0.3">
      <c r="A577" s="6" t="s">
        <v>1510</v>
      </c>
      <c r="B577" s="6">
        <f>IF(GETPIVOTDATA("Sum of Net Profit",Pivot_table!$A$151,"Consumer ID",$A577,"Years (DATE)",$B$66)=0,"",GETPIVOTDATA("Sum of Net Profit",Pivot_table!$A$151,"Consumer ID",$A577,"Years (DATE)",$B$66))</f>
        <v>408.88</v>
      </c>
      <c r="C577" s="6">
        <f>IF(GETPIVOTDATA("Count of Order ID",Pivot_table!$A$151,"Consumer ID",$A577,"Years (DATE)",$B$66)=0,"",GETPIVOTDATA("Count of Order ID",Pivot_table!$A$151,"Consumer ID",$A577,"Years (DATE)",$B$66))</f>
        <v>1</v>
      </c>
      <c r="D577" s="6" t="str">
        <f>IF(GETPIVOTDATA("Sum of Net Profit",Pivot_table!$A$151,"Consumer ID",$A577,"Years (DATE)",$D$66)=0,"",GETPIVOTDATA("Sum of Net Profit",Pivot_table!$A$151,"Consumer ID",$A577,"Years (DATE)",$D$66))</f>
        <v/>
      </c>
      <c r="E577" s="6" t="str">
        <f>IF(GETPIVOTDATA("Count of Order ID",Pivot_table!$A$151,"Consumer ID",$A577,"Years (DATE)",$D$66)=0,"",GETPIVOTDATA("Count of Order ID",Pivot_table!$A$151,"Consumer ID",$A577,"Years (DATE)",$D$66))</f>
        <v/>
      </c>
      <c r="F577" s="6">
        <f t="shared" si="16"/>
        <v>408.88</v>
      </c>
      <c r="G577" s="6">
        <f t="shared" si="17"/>
        <v>1</v>
      </c>
    </row>
    <row r="578" spans="1:7" x14ac:dyDescent="0.3">
      <c r="A578" s="6" t="s">
        <v>2366</v>
      </c>
      <c r="B578" s="6" t="str">
        <f>IF(GETPIVOTDATA("Sum of Net Profit",Pivot_table!$A$151,"Consumer ID",$A578,"Years (DATE)",$B$66)=0,"",GETPIVOTDATA("Sum of Net Profit",Pivot_table!$A$151,"Consumer ID",$A578,"Years (DATE)",$B$66))</f>
        <v/>
      </c>
      <c r="C578" s="6" t="str">
        <f>IF(GETPIVOTDATA("Count of Order ID",Pivot_table!$A$151,"Consumer ID",$A578,"Years (DATE)",$B$66)=0,"",GETPIVOTDATA("Count of Order ID",Pivot_table!$A$151,"Consumer ID",$A578,"Years (DATE)",$B$66))</f>
        <v/>
      </c>
      <c r="D578" s="6">
        <f>IF(GETPIVOTDATA("Sum of Net Profit",Pivot_table!$A$151,"Consumer ID",$A578,"Years (DATE)",$D$66)=0,"",GETPIVOTDATA("Sum of Net Profit",Pivot_table!$A$151,"Consumer ID",$A578,"Years (DATE)",$D$66))</f>
        <v>408.88</v>
      </c>
      <c r="E578" s="6">
        <f>IF(GETPIVOTDATA("Count of Order ID",Pivot_table!$A$151,"Consumer ID",$A578,"Years (DATE)",$D$66)=0,"",GETPIVOTDATA("Count of Order ID",Pivot_table!$A$151,"Consumer ID",$A578,"Years (DATE)",$D$66))</f>
        <v>1</v>
      </c>
      <c r="F578" s="6">
        <f t="shared" si="16"/>
        <v>408.88</v>
      </c>
      <c r="G578" s="6">
        <f t="shared" si="17"/>
        <v>1</v>
      </c>
    </row>
    <row r="579" spans="1:7" x14ac:dyDescent="0.3">
      <c r="A579" s="6" t="s">
        <v>1514</v>
      </c>
      <c r="B579" s="6">
        <f>IF(GETPIVOTDATA("Sum of Net Profit",Pivot_table!$A$151,"Consumer ID",$A579,"Years (DATE)",$B$66)=0,"",GETPIVOTDATA("Sum of Net Profit",Pivot_table!$A$151,"Consumer ID",$A579,"Years (DATE)",$B$66))</f>
        <v>408.88</v>
      </c>
      <c r="C579" s="6">
        <f>IF(GETPIVOTDATA("Count of Order ID",Pivot_table!$A$151,"Consumer ID",$A579,"Years (DATE)",$B$66)=0,"",GETPIVOTDATA("Count of Order ID",Pivot_table!$A$151,"Consumer ID",$A579,"Years (DATE)",$B$66))</f>
        <v>1</v>
      </c>
      <c r="D579" s="6" t="str">
        <f>IF(GETPIVOTDATA("Sum of Net Profit",Pivot_table!$A$151,"Consumer ID",$A579,"Years (DATE)",$D$66)=0,"",GETPIVOTDATA("Sum of Net Profit",Pivot_table!$A$151,"Consumer ID",$A579,"Years (DATE)",$D$66))</f>
        <v/>
      </c>
      <c r="E579" s="6" t="str">
        <f>IF(GETPIVOTDATA("Count of Order ID",Pivot_table!$A$151,"Consumer ID",$A579,"Years (DATE)",$D$66)=0,"",GETPIVOTDATA("Count of Order ID",Pivot_table!$A$151,"Consumer ID",$A579,"Years (DATE)",$D$66))</f>
        <v/>
      </c>
      <c r="F579" s="6">
        <f t="shared" si="16"/>
        <v>408.88</v>
      </c>
      <c r="G579" s="6">
        <f t="shared" si="17"/>
        <v>1</v>
      </c>
    </row>
    <row r="580" spans="1:7" x14ac:dyDescent="0.3">
      <c r="A580" s="6" t="s">
        <v>1506</v>
      </c>
      <c r="B580" s="6">
        <f>IF(GETPIVOTDATA("Sum of Net Profit",Pivot_table!$A$151,"Consumer ID",$A580,"Years (DATE)",$B$66)=0,"",GETPIVOTDATA("Sum of Net Profit",Pivot_table!$A$151,"Consumer ID",$A580,"Years (DATE)",$B$66))</f>
        <v>408.88</v>
      </c>
      <c r="C580" s="6">
        <f>IF(GETPIVOTDATA("Count of Order ID",Pivot_table!$A$151,"Consumer ID",$A580,"Years (DATE)",$B$66)=0,"",GETPIVOTDATA("Count of Order ID",Pivot_table!$A$151,"Consumer ID",$A580,"Years (DATE)",$B$66))</f>
        <v>1</v>
      </c>
      <c r="D580" s="6" t="str">
        <f>IF(GETPIVOTDATA("Sum of Net Profit",Pivot_table!$A$151,"Consumer ID",$A580,"Years (DATE)",$D$66)=0,"",GETPIVOTDATA("Sum of Net Profit",Pivot_table!$A$151,"Consumer ID",$A580,"Years (DATE)",$D$66))</f>
        <v/>
      </c>
      <c r="E580" s="6" t="str">
        <f>IF(GETPIVOTDATA("Count of Order ID",Pivot_table!$A$151,"Consumer ID",$A580,"Years (DATE)",$D$66)=0,"",GETPIVOTDATA("Count of Order ID",Pivot_table!$A$151,"Consumer ID",$A580,"Years (DATE)",$D$66))</f>
        <v/>
      </c>
      <c r="F580" s="6">
        <f t="shared" ref="F580:F643" si="18">IF(SUM(B580,D580)=0,"",SUM(B580,D580))</f>
        <v>408.88</v>
      </c>
      <c r="G580" s="6">
        <f t="shared" ref="G580:G643" si="19">IF(SUM(C580,E580)=0,"",SUM(C580,E580))</f>
        <v>1</v>
      </c>
    </row>
    <row r="581" spans="1:7" x14ac:dyDescent="0.3">
      <c r="A581" s="6" t="s">
        <v>5271</v>
      </c>
      <c r="B581" s="6" t="str">
        <f>IF(GETPIVOTDATA("Sum of Net Profit",Pivot_table!$A$151,"Consumer ID",$A581,"Years (DATE)",$B$66)=0,"",GETPIVOTDATA("Sum of Net Profit",Pivot_table!$A$151,"Consumer ID",$A581,"Years (DATE)",$B$66))</f>
        <v/>
      </c>
      <c r="C581" s="6" t="str">
        <f>IF(GETPIVOTDATA("Count of Order ID",Pivot_table!$A$151,"Consumer ID",$A581,"Years (DATE)",$B$66)=0,"",GETPIVOTDATA("Count of Order ID",Pivot_table!$A$151,"Consumer ID",$A581,"Years (DATE)",$B$66))</f>
        <v/>
      </c>
      <c r="D581" s="6">
        <f>IF(GETPIVOTDATA("Sum of Net Profit",Pivot_table!$A$151,"Consumer ID",$A581,"Years (DATE)",$D$66)=0,"",GETPIVOTDATA("Sum of Net Profit",Pivot_table!$A$151,"Consumer ID",$A581,"Years (DATE)",$D$66))</f>
        <v>408.88</v>
      </c>
      <c r="E581" s="6">
        <f>IF(GETPIVOTDATA("Count of Order ID",Pivot_table!$A$151,"Consumer ID",$A581,"Years (DATE)",$D$66)=0,"",GETPIVOTDATA("Count of Order ID",Pivot_table!$A$151,"Consumer ID",$A581,"Years (DATE)",$D$66))</f>
        <v>1</v>
      </c>
      <c r="F581" s="6">
        <f t="shared" si="18"/>
        <v>408.88</v>
      </c>
      <c r="G581" s="6">
        <f t="shared" si="19"/>
        <v>1</v>
      </c>
    </row>
    <row r="582" spans="1:7" x14ac:dyDescent="0.3">
      <c r="A582" s="6" t="s">
        <v>5192</v>
      </c>
      <c r="B582" s="6" t="str">
        <f>IF(GETPIVOTDATA("Sum of Net Profit",Pivot_table!$A$151,"Consumer ID",$A582,"Years (DATE)",$B$66)=0,"",GETPIVOTDATA("Sum of Net Profit",Pivot_table!$A$151,"Consumer ID",$A582,"Years (DATE)",$B$66))</f>
        <v/>
      </c>
      <c r="C582" s="6" t="str">
        <f>IF(GETPIVOTDATA("Count of Order ID",Pivot_table!$A$151,"Consumer ID",$A582,"Years (DATE)",$B$66)=0,"",GETPIVOTDATA("Count of Order ID",Pivot_table!$A$151,"Consumer ID",$A582,"Years (DATE)",$B$66))</f>
        <v/>
      </c>
      <c r="D582" s="6">
        <f>IF(GETPIVOTDATA("Sum of Net Profit",Pivot_table!$A$151,"Consumer ID",$A582,"Years (DATE)",$D$66)=0,"",GETPIVOTDATA("Sum of Net Profit",Pivot_table!$A$151,"Consumer ID",$A582,"Years (DATE)",$D$66))</f>
        <v>408.88</v>
      </c>
      <c r="E582" s="6">
        <f>IF(GETPIVOTDATA("Count of Order ID",Pivot_table!$A$151,"Consumer ID",$A582,"Years (DATE)",$D$66)=0,"",GETPIVOTDATA("Count of Order ID",Pivot_table!$A$151,"Consumer ID",$A582,"Years (DATE)",$D$66))</f>
        <v>1</v>
      </c>
      <c r="F582" s="6">
        <f t="shared" si="18"/>
        <v>408.88</v>
      </c>
      <c r="G582" s="6">
        <f t="shared" si="19"/>
        <v>1</v>
      </c>
    </row>
    <row r="583" spans="1:7" x14ac:dyDescent="0.3">
      <c r="A583" s="6" t="s">
        <v>733</v>
      </c>
      <c r="B583" s="6">
        <f>IF(GETPIVOTDATA("Sum of Net Profit",Pivot_table!$A$151,"Consumer ID",$A583,"Years (DATE)",$B$66)=0,"",GETPIVOTDATA("Sum of Net Profit",Pivot_table!$A$151,"Consumer ID",$A583,"Years (DATE)",$B$66))</f>
        <v>72.239999999999995</v>
      </c>
      <c r="C583" s="6">
        <f>IF(GETPIVOTDATA("Count of Order ID",Pivot_table!$A$151,"Consumer ID",$A583,"Years (DATE)",$B$66)=0,"",GETPIVOTDATA("Count of Order ID",Pivot_table!$A$151,"Consumer ID",$A583,"Years (DATE)",$B$66))</f>
        <v>1</v>
      </c>
      <c r="D583" s="6">
        <f>IF(GETPIVOTDATA("Sum of Net Profit",Pivot_table!$A$151,"Consumer ID",$A583,"Years (DATE)",$D$66)=0,"",GETPIVOTDATA("Sum of Net Profit",Pivot_table!$A$151,"Consumer ID",$A583,"Years (DATE)",$D$66))</f>
        <v>336.2</v>
      </c>
      <c r="E583" s="6">
        <f>IF(GETPIVOTDATA("Count of Order ID",Pivot_table!$A$151,"Consumer ID",$A583,"Years (DATE)",$D$66)=0,"",GETPIVOTDATA("Count of Order ID",Pivot_table!$A$151,"Consumer ID",$A583,"Years (DATE)",$D$66))</f>
        <v>2</v>
      </c>
      <c r="F583" s="6">
        <f t="shared" si="18"/>
        <v>408.44</v>
      </c>
      <c r="G583" s="6">
        <f t="shared" si="19"/>
        <v>3</v>
      </c>
    </row>
    <row r="584" spans="1:7" x14ac:dyDescent="0.3">
      <c r="A584" s="6" t="s">
        <v>5380</v>
      </c>
      <c r="B584" s="6" t="str">
        <f>IF(GETPIVOTDATA("Sum of Net Profit",Pivot_table!$A$151,"Consumer ID",$A584,"Years (DATE)",$B$66)=0,"",GETPIVOTDATA("Sum of Net Profit",Pivot_table!$A$151,"Consumer ID",$A584,"Years (DATE)",$B$66))</f>
        <v/>
      </c>
      <c r="C584" s="6" t="str">
        <f>IF(GETPIVOTDATA("Count of Order ID",Pivot_table!$A$151,"Consumer ID",$A584,"Years (DATE)",$B$66)=0,"",GETPIVOTDATA("Count of Order ID",Pivot_table!$A$151,"Consumer ID",$A584,"Years (DATE)",$B$66))</f>
        <v/>
      </c>
      <c r="D584" s="6">
        <f>IF(GETPIVOTDATA("Sum of Net Profit",Pivot_table!$A$151,"Consumer ID",$A584,"Years (DATE)",$D$66)=0,"",GETPIVOTDATA("Sum of Net Profit",Pivot_table!$A$151,"Consumer ID",$A584,"Years (DATE)",$D$66))</f>
        <v>407.8</v>
      </c>
      <c r="E584" s="6">
        <f>IF(GETPIVOTDATA("Count of Order ID",Pivot_table!$A$151,"Consumer ID",$A584,"Years (DATE)",$D$66)=0,"",GETPIVOTDATA("Count of Order ID",Pivot_table!$A$151,"Consumer ID",$A584,"Years (DATE)",$D$66))</f>
        <v>2</v>
      </c>
      <c r="F584" s="6">
        <f t="shared" si="18"/>
        <v>407.8</v>
      </c>
      <c r="G584" s="6">
        <f t="shared" si="19"/>
        <v>2</v>
      </c>
    </row>
    <row r="585" spans="1:7" x14ac:dyDescent="0.3">
      <c r="A585" s="6" t="s">
        <v>6196</v>
      </c>
      <c r="B585" s="6" t="str">
        <f>IF(GETPIVOTDATA("Sum of Net Profit",Pivot_table!$A$151,"Consumer ID",$A585,"Years (DATE)",$B$66)=0,"",GETPIVOTDATA("Sum of Net Profit",Pivot_table!$A$151,"Consumer ID",$A585,"Years (DATE)",$B$66))</f>
        <v/>
      </c>
      <c r="C585" s="6" t="str">
        <f>IF(GETPIVOTDATA("Count of Order ID",Pivot_table!$A$151,"Consumer ID",$A585,"Years (DATE)",$B$66)=0,"",GETPIVOTDATA("Count of Order ID",Pivot_table!$A$151,"Consumer ID",$A585,"Years (DATE)",$B$66))</f>
        <v/>
      </c>
      <c r="D585" s="6">
        <f>IF(GETPIVOTDATA("Sum of Net Profit",Pivot_table!$A$151,"Consumer ID",$A585,"Years (DATE)",$D$66)=0,"",GETPIVOTDATA("Sum of Net Profit",Pivot_table!$A$151,"Consumer ID",$A585,"Years (DATE)",$D$66))</f>
        <v>404.32000000000005</v>
      </c>
      <c r="E585" s="6">
        <f>IF(GETPIVOTDATA("Count of Order ID",Pivot_table!$A$151,"Consumer ID",$A585,"Years (DATE)",$D$66)=0,"",GETPIVOTDATA("Count of Order ID",Pivot_table!$A$151,"Consumer ID",$A585,"Years (DATE)",$D$66))</f>
        <v>2</v>
      </c>
      <c r="F585" s="6">
        <f t="shared" si="18"/>
        <v>404.32000000000005</v>
      </c>
      <c r="G585" s="6">
        <f t="shared" si="19"/>
        <v>2</v>
      </c>
    </row>
    <row r="586" spans="1:7" x14ac:dyDescent="0.3">
      <c r="A586" s="6" t="s">
        <v>645</v>
      </c>
      <c r="B586" s="6">
        <f>IF(GETPIVOTDATA("Sum of Net Profit",Pivot_table!$A$151,"Consumer ID",$A586,"Years (DATE)",$B$66)=0,"",GETPIVOTDATA("Sum of Net Profit",Pivot_table!$A$151,"Consumer ID",$A586,"Years (DATE)",$B$66))</f>
        <v>201.15000000000003</v>
      </c>
      <c r="C586" s="6">
        <f>IF(GETPIVOTDATA("Count of Order ID",Pivot_table!$A$151,"Consumer ID",$A586,"Years (DATE)",$B$66)=0,"",GETPIVOTDATA("Count of Order ID",Pivot_table!$A$151,"Consumer ID",$A586,"Years (DATE)",$B$66))</f>
        <v>1</v>
      </c>
      <c r="D586" s="6">
        <f>IF(GETPIVOTDATA("Sum of Net Profit",Pivot_table!$A$151,"Consumer ID",$A586,"Years (DATE)",$D$66)=0,"",GETPIVOTDATA("Sum of Net Profit",Pivot_table!$A$151,"Consumer ID",$A586,"Years (DATE)",$D$66))</f>
        <v>202.99</v>
      </c>
      <c r="E586" s="6">
        <f>IF(GETPIVOTDATA("Count of Order ID",Pivot_table!$A$151,"Consumer ID",$A586,"Years (DATE)",$D$66)=0,"",GETPIVOTDATA("Count of Order ID",Pivot_table!$A$151,"Consumer ID",$A586,"Years (DATE)",$D$66))</f>
        <v>1</v>
      </c>
      <c r="F586" s="6">
        <f t="shared" si="18"/>
        <v>404.14000000000004</v>
      </c>
      <c r="G586" s="6">
        <f t="shared" si="19"/>
        <v>2</v>
      </c>
    </row>
    <row r="587" spans="1:7" x14ac:dyDescent="0.3">
      <c r="A587" s="6" t="s">
        <v>6691</v>
      </c>
      <c r="B587" s="6">
        <f>IF(GETPIVOTDATA("Sum of Net Profit",Pivot_table!$A$151,"Consumer ID",$A587,"Years (DATE)",$B$66)=0,"",GETPIVOTDATA("Sum of Net Profit",Pivot_table!$A$151,"Consumer ID",$A587,"Years (DATE)",$B$66))</f>
        <v>201.15000000000003</v>
      </c>
      <c r="C587" s="6">
        <f>IF(GETPIVOTDATA("Count of Order ID",Pivot_table!$A$151,"Consumer ID",$A587,"Years (DATE)",$B$66)=0,"",GETPIVOTDATA("Count of Order ID",Pivot_table!$A$151,"Consumer ID",$A587,"Years (DATE)",$B$66))</f>
        <v>1</v>
      </c>
      <c r="D587" s="6">
        <f>IF(GETPIVOTDATA("Sum of Net Profit",Pivot_table!$A$151,"Consumer ID",$A587,"Years (DATE)",$D$66)=0,"",GETPIVOTDATA("Sum of Net Profit",Pivot_table!$A$151,"Consumer ID",$A587,"Years (DATE)",$D$66))</f>
        <v>202.99</v>
      </c>
      <c r="E587" s="6">
        <f>IF(GETPIVOTDATA("Count of Order ID",Pivot_table!$A$151,"Consumer ID",$A587,"Years (DATE)",$D$66)=0,"",GETPIVOTDATA("Count of Order ID",Pivot_table!$A$151,"Consumer ID",$A587,"Years (DATE)",$D$66))</f>
        <v>1</v>
      </c>
      <c r="F587" s="6">
        <f t="shared" si="18"/>
        <v>404.14000000000004</v>
      </c>
      <c r="G587" s="6">
        <f t="shared" si="19"/>
        <v>2</v>
      </c>
    </row>
    <row r="588" spans="1:7" x14ac:dyDescent="0.3">
      <c r="A588" s="6" t="s">
        <v>637</v>
      </c>
      <c r="B588" s="6">
        <f>IF(GETPIVOTDATA("Sum of Net Profit",Pivot_table!$A$151,"Consumer ID",$A588,"Years (DATE)",$B$66)=0,"",GETPIVOTDATA("Sum of Net Profit",Pivot_table!$A$151,"Consumer ID",$A588,"Years (DATE)",$B$66))</f>
        <v>402.30000000000007</v>
      </c>
      <c r="C588" s="6">
        <f>IF(GETPIVOTDATA("Count of Order ID",Pivot_table!$A$151,"Consumer ID",$A588,"Years (DATE)",$B$66)=0,"",GETPIVOTDATA("Count of Order ID",Pivot_table!$A$151,"Consumer ID",$A588,"Years (DATE)",$B$66))</f>
        <v>2</v>
      </c>
      <c r="D588" s="6" t="str">
        <f>IF(GETPIVOTDATA("Sum of Net Profit",Pivot_table!$A$151,"Consumer ID",$A588,"Years (DATE)",$D$66)=0,"",GETPIVOTDATA("Sum of Net Profit",Pivot_table!$A$151,"Consumer ID",$A588,"Years (DATE)",$D$66))</f>
        <v/>
      </c>
      <c r="E588" s="6" t="str">
        <f>IF(GETPIVOTDATA("Count of Order ID",Pivot_table!$A$151,"Consumer ID",$A588,"Years (DATE)",$D$66)=0,"",GETPIVOTDATA("Count of Order ID",Pivot_table!$A$151,"Consumer ID",$A588,"Years (DATE)",$D$66))</f>
        <v/>
      </c>
      <c r="F588" s="6">
        <f t="shared" si="18"/>
        <v>402.30000000000007</v>
      </c>
      <c r="G588" s="6">
        <f t="shared" si="19"/>
        <v>2</v>
      </c>
    </row>
    <row r="589" spans="1:7" x14ac:dyDescent="0.3">
      <c r="A589" s="6" t="s">
        <v>5419</v>
      </c>
      <c r="B589" s="6" t="str">
        <f>IF(GETPIVOTDATA("Sum of Net Profit",Pivot_table!$A$151,"Consumer ID",$A589,"Years (DATE)",$B$66)=0,"",GETPIVOTDATA("Sum of Net Profit",Pivot_table!$A$151,"Consumer ID",$A589,"Years (DATE)",$B$66))</f>
        <v/>
      </c>
      <c r="C589" s="6" t="str">
        <f>IF(GETPIVOTDATA("Count of Order ID",Pivot_table!$A$151,"Consumer ID",$A589,"Years (DATE)",$B$66)=0,"",GETPIVOTDATA("Count of Order ID",Pivot_table!$A$151,"Consumer ID",$A589,"Years (DATE)",$B$66))</f>
        <v/>
      </c>
      <c r="D589" s="6">
        <f>IF(GETPIVOTDATA("Sum of Net Profit",Pivot_table!$A$151,"Consumer ID",$A589,"Years (DATE)",$D$66)=0,"",GETPIVOTDATA("Sum of Net Profit",Pivot_table!$A$151,"Consumer ID",$A589,"Years (DATE)",$D$66))</f>
        <v>399.5</v>
      </c>
      <c r="E589" s="6">
        <f>IF(GETPIVOTDATA("Count of Order ID",Pivot_table!$A$151,"Consumer ID",$A589,"Years (DATE)",$D$66)=0,"",GETPIVOTDATA("Count of Order ID",Pivot_table!$A$151,"Consumer ID",$A589,"Years (DATE)",$D$66))</f>
        <v>2</v>
      </c>
      <c r="F589" s="6">
        <f t="shared" si="18"/>
        <v>399.5</v>
      </c>
      <c r="G589" s="6">
        <f t="shared" si="19"/>
        <v>2</v>
      </c>
    </row>
    <row r="590" spans="1:7" x14ac:dyDescent="0.3">
      <c r="A590" s="6" t="s">
        <v>6418</v>
      </c>
      <c r="B590" s="6">
        <f>IF(GETPIVOTDATA("Sum of Net Profit",Pivot_table!$A$151,"Consumer ID",$A590,"Years (DATE)",$B$66)=0,"",GETPIVOTDATA("Sum of Net Profit",Pivot_table!$A$151,"Consumer ID",$A590,"Years (DATE)",$B$66))</f>
        <v>166.77000000000004</v>
      </c>
      <c r="C590" s="6">
        <f>IF(GETPIVOTDATA("Count of Order ID",Pivot_table!$A$151,"Consumer ID",$A590,"Years (DATE)",$B$66)=0,"",GETPIVOTDATA("Count of Order ID",Pivot_table!$A$151,"Consumer ID",$A590,"Years (DATE)",$B$66))</f>
        <v>1</v>
      </c>
      <c r="D590" s="6">
        <f>IF(GETPIVOTDATA("Sum of Net Profit",Pivot_table!$A$151,"Consumer ID",$A590,"Years (DATE)",$D$66)=0,"",GETPIVOTDATA("Sum of Net Profit",Pivot_table!$A$151,"Consumer ID",$A590,"Years (DATE)",$D$66))</f>
        <v>232.17000000000002</v>
      </c>
      <c r="E590" s="6">
        <f>IF(GETPIVOTDATA("Count of Order ID",Pivot_table!$A$151,"Consumer ID",$A590,"Years (DATE)",$D$66)=0,"",GETPIVOTDATA("Count of Order ID",Pivot_table!$A$151,"Consumer ID",$A590,"Years (DATE)",$D$66))</f>
        <v>1</v>
      </c>
      <c r="F590" s="6">
        <f t="shared" si="18"/>
        <v>398.94000000000005</v>
      </c>
      <c r="G590" s="6">
        <f t="shared" si="19"/>
        <v>2</v>
      </c>
    </row>
    <row r="591" spans="1:7" x14ac:dyDescent="0.3">
      <c r="A591" s="6" t="s">
        <v>6682</v>
      </c>
      <c r="B591" s="6">
        <f>IF(GETPIVOTDATA("Sum of Net Profit",Pivot_table!$A$151,"Consumer ID",$A591,"Years (DATE)",$B$66)=0,"",GETPIVOTDATA("Sum of Net Profit",Pivot_table!$A$151,"Consumer ID",$A591,"Years (DATE)",$B$66))</f>
        <v>166.77000000000004</v>
      </c>
      <c r="C591" s="6">
        <f>IF(GETPIVOTDATA("Count of Order ID",Pivot_table!$A$151,"Consumer ID",$A591,"Years (DATE)",$B$66)=0,"",GETPIVOTDATA("Count of Order ID",Pivot_table!$A$151,"Consumer ID",$A591,"Years (DATE)",$B$66))</f>
        <v>1</v>
      </c>
      <c r="D591" s="6">
        <f>IF(GETPIVOTDATA("Sum of Net Profit",Pivot_table!$A$151,"Consumer ID",$A591,"Years (DATE)",$D$66)=0,"",GETPIVOTDATA("Sum of Net Profit",Pivot_table!$A$151,"Consumer ID",$A591,"Years (DATE)",$D$66))</f>
        <v>232.17000000000002</v>
      </c>
      <c r="E591" s="6">
        <f>IF(GETPIVOTDATA("Count of Order ID",Pivot_table!$A$151,"Consumer ID",$A591,"Years (DATE)",$D$66)=0,"",GETPIVOTDATA("Count of Order ID",Pivot_table!$A$151,"Consumer ID",$A591,"Years (DATE)",$D$66))</f>
        <v>1</v>
      </c>
      <c r="F591" s="6">
        <f t="shared" si="18"/>
        <v>398.94000000000005</v>
      </c>
      <c r="G591" s="6">
        <f t="shared" si="19"/>
        <v>2</v>
      </c>
    </row>
    <row r="592" spans="1:7" x14ac:dyDescent="0.3">
      <c r="A592" s="6" t="s">
        <v>178</v>
      </c>
      <c r="B592" s="6" t="str">
        <f>IF(GETPIVOTDATA("Sum of Net Profit",Pivot_table!$A$151,"Consumer ID",$A592,"Years (DATE)",$B$66)=0,"",GETPIVOTDATA("Sum of Net Profit",Pivot_table!$A$151,"Consumer ID",$A592,"Years (DATE)",$B$66))</f>
        <v/>
      </c>
      <c r="C592" s="6" t="str">
        <f>IF(GETPIVOTDATA("Count of Order ID",Pivot_table!$A$151,"Consumer ID",$A592,"Years (DATE)",$B$66)=0,"",GETPIVOTDATA("Count of Order ID",Pivot_table!$A$151,"Consumer ID",$A592,"Years (DATE)",$B$66))</f>
        <v/>
      </c>
      <c r="D592" s="6">
        <f>IF(GETPIVOTDATA("Sum of Net Profit",Pivot_table!$A$151,"Consumer ID",$A592,"Years (DATE)",$D$66)=0,"",GETPIVOTDATA("Sum of Net Profit",Pivot_table!$A$151,"Consumer ID",$A592,"Years (DATE)",$D$66))</f>
        <v>394.45</v>
      </c>
      <c r="E592" s="6">
        <f>IF(GETPIVOTDATA("Count of Order ID",Pivot_table!$A$151,"Consumer ID",$A592,"Years (DATE)",$D$66)=0,"",GETPIVOTDATA("Count of Order ID",Pivot_table!$A$151,"Consumer ID",$A592,"Years (DATE)",$D$66))</f>
        <v>1</v>
      </c>
      <c r="F592" s="6">
        <f t="shared" si="18"/>
        <v>394.45</v>
      </c>
      <c r="G592" s="6">
        <f t="shared" si="19"/>
        <v>1</v>
      </c>
    </row>
    <row r="593" spans="1:7" x14ac:dyDescent="0.3">
      <c r="A593" s="6" t="s">
        <v>6549</v>
      </c>
      <c r="B593" s="6">
        <f>IF(GETPIVOTDATA("Sum of Net Profit",Pivot_table!$A$151,"Consumer ID",$A593,"Years (DATE)",$B$66)=0,"",GETPIVOTDATA("Sum of Net Profit",Pivot_table!$A$151,"Consumer ID",$A593,"Years (DATE)",$B$66))</f>
        <v>221.04000000000002</v>
      </c>
      <c r="C593" s="6">
        <f>IF(GETPIVOTDATA("Count of Order ID",Pivot_table!$A$151,"Consumer ID",$A593,"Years (DATE)",$B$66)=0,"",GETPIVOTDATA("Count of Order ID",Pivot_table!$A$151,"Consumer ID",$A593,"Years (DATE)",$B$66))</f>
        <v>2</v>
      </c>
      <c r="D593" s="6">
        <f>IF(GETPIVOTDATA("Sum of Net Profit",Pivot_table!$A$151,"Consumer ID",$A593,"Years (DATE)",$D$66)=0,"",GETPIVOTDATA("Sum of Net Profit",Pivot_table!$A$151,"Consumer ID",$A593,"Years (DATE)",$D$66))</f>
        <v>172.2</v>
      </c>
      <c r="E593" s="6">
        <f>IF(GETPIVOTDATA("Count of Order ID",Pivot_table!$A$151,"Consumer ID",$A593,"Years (DATE)",$D$66)=0,"",GETPIVOTDATA("Count of Order ID",Pivot_table!$A$151,"Consumer ID",$A593,"Years (DATE)",$D$66))</f>
        <v>1</v>
      </c>
      <c r="F593" s="6">
        <f t="shared" si="18"/>
        <v>393.24</v>
      </c>
      <c r="G593" s="6">
        <f t="shared" si="19"/>
        <v>3</v>
      </c>
    </row>
    <row r="594" spans="1:7" x14ac:dyDescent="0.3">
      <c r="A594" s="6" t="s">
        <v>2086</v>
      </c>
      <c r="B594" s="6">
        <f>IF(GETPIVOTDATA("Sum of Net Profit",Pivot_table!$A$151,"Consumer ID",$A594,"Years (DATE)",$B$66)=0,"",GETPIVOTDATA("Sum of Net Profit",Pivot_table!$A$151,"Consumer ID",$A594,"Years (DATE)",$B$66))</f>
        <v>392.74</v>
      </c>
      <c r="C594" s="6">
        <f>IF(GETPIVOTDATA("Count of Order ID",Pivot_table!$A$151,"Consumer ID",$A594,"Years (DATE)",$B$66)=0,"",GETPIVOTDATA("Count of Order ID",Pivot_table!$A$151,"Consumer ID",$A594,"Years (DATE)",$B$66))</f>
        <v>1</v>
      </c>
      <c r="D594" s="6" t="str">
        <f>IF(GETPIVOTDATA("Sum of Net Profit",Pivot_table!$A$151,"Consumer ID",$A594,"Years (DATE)",$D$66)=0,"",GETPIVOTDATA("Sum of Net Profit",Pivot_table!$A$151,"Consumer ID",$A594,"Years (DATE)",$D$66))</f>
        <v/>
      </c>
      <c r="E594" s="6" t="str">
        <f>IF(GETPIVOTDATA("Count of Order ID",Pivot_table!$A$151,"Consumer ID",$A594,"Years (DATE)",$D$66)=0,"",GETPIVOTDATA("Count of Order ID",Pivot_table!$A$151,"Consumer ID",$A594,"Years (DATE)",$D$66))</f>
        <v/>
      </c>
      <c r="F594" s="6">
        <f t="shared" si="18"/>
        <v>392.74</v>
      </c>
      <c r="G594" s="6">
        <f t="shared" si="19"/>
        <v>1</v>
      </c>
    </row>
    <row r="595" spans="1:7" x14ac:dyDescent="0.3">
      <c r="A595" s="6" t="s">
        <v>2653</v>
      </c>
      <c r="B595" s="6" t="str">
        <f>IF(GETPIVOTDATA("Sum of Net Profit",Pivot_table!$A$151,"Consumer ID",$A595,"Years (DATE)",$B$66)=0,"",GETPIVOTDATA("Sum of Net Profit",Pivot_table!$A$151,"Consumer ID",$A595,"Years (DATE)",$B$66))</f>
        <v/>
      </c>
      <c r="C595" s="6" t="str">
        <f>IF(GETPIVOTDATA("Count of Order ID",Pivot_table!$A$151,"Consumer ID",$A595,"Years (DATE)",$B$66)=0,"",GETPIVOTDATA("Count of Order ID",Pivot_table!$A$151,"Consumer ID",$A595,"Years (DATE)",$B$66))</f>
        <v/>
      </c>
      <c r="D595" s="6">
        <f>IF(GETPIVOTDATA("Sum of Net Profit",Pivot_table!$A$151,"Consumer ID",$A595,"Years (DATE)",$D$66)=0,"",GETPIVOTDATA("Sum of Net Profit",Pivot_table!$A$151,"Consumer ID",$A595,"Years (DATE)",$D$66))</f>
        <v>392.74</v>
      </c>
      <c r="E595" s="6">
        <f>IF(GETPIVOTDATA("Count of Order ID",Pivot_table!$A$151,"Consumer ID",$A595,"Years (DATE)",$D$66)=0,"",GETPIVOTDATA("Count of Order ID",Pivot_table!$A$151,"Consumer ID",$A595,"Years (DATE)",$D$66))</f>
        <v>1</v>
      </c>
      <c r="F595" s="6">
        <f t="shared" si="18"/>
        <v>392.74</v>
      </c>
      <c r="G595" s="6">
        <f t="shared" si="19"/>
        <v>1</v>
      </c>
    </row>
    <row r="596" spans="1:7" x14ac:dyDescent="0.3">
      <c r="A596" s="6" t="s">
        <v>1094</v>
      </c>
      <c r="B596" s="6">
        <f>IF(GETPIVOTDATA("Sum of Net Profit",Pivot_table!$A$151,"Consumer ID",$A596,"Years (DATE)",$B$66)=0,"",GETPIVOTDATA("Sum of Net Profit",Pivot_table!$A$151,"Consumer ID",$A596,"Years (DATE)",$B$66))</f>
        <v>392.74</v>
      </c>
      <c r="C596" s="6">
        <f>IF(GETPIVOTDATA("Count of Order ID",Pivot_table!$A$151,"Consumer ID",$A596,"Years (DATE)",$B$66)=0,"",GETPIVOTDATA("Count of Order ID",Pivot_table!$A$151,"Consumer ID",$A596,"Years (DATE)",$B$66))</f>
        <v>1</v>
      </c>
      <c r="D596" s="6" t="str">
        <f>IF(GETPIVOTDATA("Sum of Net Profit",Pivot_table!$A$151,"Consumer ID",$A596,"Years (DATE)",$D$66)=0,"",GETPIVOTDATA("Sum of Net Profit",Pivot_table!$A$151,"Consumer ID",$A596,"Years (DATE)",$D$66))</f>
        <v/>
      </c>
      <c r="E596" s="6" t="str">
        <f>IF(GETPIVOTDATA("Count of Order ID",Pivot_table!$A$151,"Consumer ID",$A596,"Years (DATE)",$D$66)=0,"",GETPIVOTDATA("Count of Order ID",Pivot_table!$A$151,"Consumer ID",$A596,"Years (DATE)",$D$66))</f>
        <v/>
      </c>
      <c r="F596" s="6">
        <f t="shared" si="18"/>
        <v>392.74</v>
      </c>
      <c r="G596" s="6">
        <f t="shared" si="19"/>
        <v>1</v>
      </c>
    </row>
    <row r="597" spans="1:7" x14ac:dyDescent="0.3">
      <c r="A597" s="6" t="s">
        <v>1204</v>
      </c>
      <c r="B597" s="6">
        <f>IF(GETPIVOTDATA("Sum of Net Profit",Pivot_table!$A$151,"Consumer ID",$A597,"Years (DATE)",$B$66)=0,"",GETPIVOTDATA("Sum of Net Profit",Pivot_table!$A$151,"Consumer ID",$A597,"Years (DATE)",$B$66))</f>
        <v>392.74</v>
      </c>
      <c r="C597" s="6">
        <f>IF(GETPIVOTDATA("Count of Order ID",Pivot_table!$A$151,"Consumer ID",$A597,"Years (DATE)",$B$66)=0,"",GETPIVOTDATA("Count of Order ID",Pivot_table!$A$151,"Consumer ID",$A597,"Years (DATE)",$B$66))</f>
        <v>1</v>
      </c>
      <c r="D597" s="6" t="str">
        <f>IF(GETPIVOTDATA("Sum of Net Profit",Pivot_table!$A$151,"Consumer ID",$A597,"Years (DATE)",$D$66)=0,"",GETPIVOTDATA("Sum of Net Profit",Pivot_table!$A$151,"Consumer ID",$A597,"Years (DATE)",$D$66))</f>
        <v/>
      </c>
      <c r="E597" s="6" t="str">
        <f>IF(GETPIVOTDATA("Count of Order ID",Pivot_table!$A$151,"Consumer ID",$A597,"Years (DATE)",$D$66)=0,"",GETPIVOTDATA("Count of Order ID",Pivot_table!$A$151,"Consumer ID",$A597,"Years (DATE)",$D$66))</f>
        <v/>
      </c>
      <c r="F597" s="6">
        <f t="shared" si="18"/>
        <v>392.74</v>
      </c>
      <c r="G597" s="6">
        <f t="shared" si="19"/>
        <v>1</v>
      </c>
    </row>
    <row r="598" spans="1:7" x14ac:dyDescent="0.3">
      <c r="A598" s="6" t="s">
        <v>3459</v>
      </c>
      <c r="B598" s="6" t="str">
        <f>IF(GETPIVOTDATA("Sum of Net Profit",Pivot_table!$A$151,"Consumer ID",$A598,"Years (DATE)",$B$66)=0,"",GETPIVOTDATA("Sum of Net Profit",Pivot_table!$A$151,"Consumer ID",$A598,"Years (DATE)",$B$66))</f>
        <v/>
      </c>
      <c r="C598" s="6" t="str">
        <f>IF(GETPIVOTDATA("Count of Order ID",Pivot_table!$A$151,"Consumer ID",$A598,"Years (DATE)",$B$66)=0,"",GETPIVOTDATA("Count of Order ID",Pivot_table!$A$151,"Consumer ID",$A598,"Years (DATE)",$B$66))</f>
        <v/>
      </c>
      <c r="D598" s="6">
        <f>IF(GETPIVOTDATA("Sum of Net Profit",Pivot_table!$A$151,"Consumer ID",$A598,"Years (DATE)",$D$66)=0,"",GETPIVOTDATA("Sum of Net Profit",Pivot_table!$A$151,"Consumer ID",$A598,"Years (DATE)",$D$66))</f>
        <v>392.74</v>
      </c>
      <c r="E598" s="6">
        <f>IF(GETPIVOTDATA("Count of Order ID",Pivot_table!$A$151,"Consumer ID",$A598,"Years (DATE)",$D$66)=0,"",GETPIVOTDATA("Count of Order ID",Pivot_table!$A$151,"Consumer ID",$A598,"Years (DATE)",$D$66))</f>
        <v>1</v>
      </c>
      <c r="F598" s="6">
        <f t="shared" si="18"/>
        <v>392.74</v>
      </c>
      <c r="G598" s="6">
        <f t="shared" si="19"/>
        <v>1</v>
      </c>
    </row>
    <row r="599" spans="1:7" x14ac:dyDescent="0.3">
      <c r="A599" s="6" t="s">
        <v>2803</v>
      </c>
      <c r="B599" s="6" t="str">
        <f>IF(GETPIVOTDATA("Sum of Net Profit",Pivot_table!$A$151,"Consumer ID",$A599,"Years (DATE)",$B$66)=0,"",GETPIVOTDATA("Sum of Net Profit",Pivot_table!$A$151,"Consumer ID",$A599,"Years (DATE)",$B$66))</f>
        <v/>
      </c>
      <c r="C599" s="6" t="str">
        <f>IF(GETPIVOTDATA("Count of Order ID",Pivot_table!$A$151,"Consumer ID",$A599,"Years (DATE)",$B$66)=0,"",GETPIVOTDATA("Count of Order ID",Pivot_table!$A$151,"Consumer ID",$A599,"Years (DATE)",$B$66))</f>
        <v/>
      </c>
      <c r="D599" s="6">
        <f>IF(GETPIVOTDATA("Sum of Net Profit",Pivot_table!$A$151,"Consumer ID",$A599,"Years (DATE)",$D$66)=0,"",GETPIVOTDATA("Sum of Net Profit",Pivot_table!$A$151,"Consumer ID",$A599,"Years (DATE)",$D$66))</f>
        <v>392.74</v>
      </c>
      <c r="E599" s="6">
        <f>IF(GETPIVOTDATA("Count of Order ID",Pivot_table!$A$151,"Consumer ID",$A599,"Years (DATE)",$D$66)=0,"",GETPIVOTDATA("Count of Order ID",Pivot_table!$A$151,"Consumer ID",$A599,"Years (DATE)",$D$66))</f>
        <v>1</v>
      </c>
      <c r="F599" s="6">
        <f t="shared" si="18"/>
        <v>392.74</v>
      </c>
      <c r="G599" s="6">
        <f t="shared" si="19"/>
        <v>1</v>
      </c>
    </row>
    <row r="600" spans="1:7" x14ac:dyDescent="0.3">
      <c r="A600" s="6" t="s">
        <v>4321</v>
      </c>
      <c r="B600" s="6" t="str">
        <f>IF(GETPIVOTDATA("Sum of Net Profit",Pivot_table!$A$151,"Consumer ID",$A600,"Years (DATE)",$B$66)=0,"",GETPIVOTDATA("Sum of Net Profit",Pivot_table!$A$151,"Consumer ID",$A600,"Years (DATE)",$B$66))</f>
        <v/>
      </c>
      <c r="C600" s="6" t="str">
        <f>IF(GETPIVOTDATA("Count of Order ID",Pivot_table!$A$151,"Consumer ID",$A600,"Years (DATE)",$B$66)=0,"",GETPIVOTDATA("Count of Order ID",Pivot_table!$A$151,"Consumer ID",$A600,"Years (DATE)",$B$66))</f>
        <v/>
      </c>
      <c r="D600" s="6">
        <f>IF(GETPIVOTDATA("Sum of Net Profit",Pivot_table!$A$151,"Consumer ID",$A600,"Years (DATE)",$D$66)=0,"",GETPIVOTDATA("Sum of Net Profit",Pivot_table!$A$151,"Consumer ID",$A600,"Years (DATE)",$D$66))</f>
        <v>392.74</v>
      </c>
      <c r="E600" s="6">
        <f>IF(GETPIVOTDATA("Count of Order ID",Pivot_table!$A$151,"Consumer ID",$A600,"Years (DATE)",$D$66)=0,"",GETPIVOTDATA("Count of Order ID",Pivot_table!$A$151,"Consumer ID",$A600,"Years (DATE)",$D$66))</f>
        <v>1</v>
      </c>
      <c r="F600" s="6">
        <f t="shared" si="18"/>
        <v>392.74</v>
      </c>
      <c r="G600" s="6">
        <f t="shared" si="19"/>
        <v>1</v>
      </c>
    </row>
    <row r="601" spans="1:7" x14ac:dyDescent="0.3">
      <c r="A601" s="6" t="s">
        <v>4297</v>
      </c>
      <c r="B601" s="6" t="str">
        <f>IF(GETPIVOTDATA("Sum of Net Profit",Pivot_table!$A$151,"Consumer ID",$A601,"Years (DATE)",$B$66)=0,"",GETPIVOTDATA("Sum of Net Profit",Pivot_table!$A$151,"Consumer ID",$A601,"Years (DATE)",$B$66))</f>
        <v/>
      </c>
      <c r="C601" s="6" t="str">
        <f>IF(GETPIVOTDATA("Count of Order ID",Pivot_table!$A$151,"Consumer ID",$A601,"Years (DATE)",$B$66)=0,"",GETPIVOTDATA("Count of Order ID",Pivot_table!$A$151,"Consumer ID",$A601,"Years (DATE)",$B$66))</f>
        <v/>
      </c>
      <c r="D601" s="6">
        <f>IF(GETPIVOTDATA("Sum of Net Profit",Pivot_table!$A$151,"Consumer ID",$A601,"Years (DATE)",$D$66)=0,"",GETPIVOTDATA("Sum of Net Profit",Pivot_table!$A$151,"Consumer ID",$A601,"Years (DATE)",$D$66))</f>
        <v>392.74</v>
      </c>
      <c r="E601" s="6">
        <f>IF(GETPIVOTDATA("Count of Order ID",Pivot_table!$A$151,"Consumer ID",$A601,"Years (DATE)",$D$66)=0,"",GETPIVOTDATA("Count of Order ID",Pivot_table!$A$151,"Consumer ID",$A601,"Years (DATE)",$D$66))</f>
        <v>1</v>
      </c>
      <c r="F601" s="6">
        <f t="shared" si="18"/>
        <v>392.74</v>
      </c>
      <c r="G601" s="6">
        <f t="shared" si="19"/>
        <v>1</v>
      </c>
    </row>
    <row r="602" spans="1:7" x14ac:dyDescent="0.3">
      <c r="A602" s="6" t="s">
        <v>1642</v>
      </c>
      <c r="B602" s="6">
        <f>IF(GETPIVOTDATA("Sum of Net Profit",Pivot_table!$A$151,"Consumer ID",$A602,"Years (DATE)",$B$66)=0,"",GETPIVOTDATA("Sum of Net Profit",Pivot_table!$A$151,"Consumer ID",$A602,"Years (DATE)",$B$66))</f>
        <v>392.74</v>
      </c>
      <c r="C602" s="6">
        <f>IF(GETPIVOTDATA("Count of Order ID",Pivot_table!$A$151,"Consumer ID",$A602,"Years (DATE)",$B$66)=0,"",GETPIVOTDATA("Count of Order ID",Pivot_table!$A$151,"Consumer ID",$A602,"Years (DATE)",$B$66))</f>
        <v>1</v>
      </c>
      <c r="D602" s="6" t="str">
        <f>IF(GETPIVOTDATA("Sum of Net Profit",Pivot_table!$A$151,"Consumer ID",$A602,"Years (DATE)",$D$66)=0,"",GETPIVOTDATA("Sum of Net Profit",Pivot_table!$A$151,"Consumer ID",$A602,"Years (DATE)",$D$66))</f>
        <v/>
      </c>
      <c r="E602" s="6" t="str">
        <f>IF(GETPIVOTDATA("Count of Order ID",Pivot_table!$A$151,"Consumer ID",$A602,"Years (DATE)",$D$66)=0,"",GETPIVOTDATA("Count of Order ID",Pivot_table!$A$151,"Consumer ID",$A602,"Years (DATE)",$D$66))</f>
        <v/>
      </c>
      <c r="F602" s="6">
        <f t="shared" si="18"/>
        <v>392.74</v>
      </c>
      <c r="G602" s="6">
        <f t="shared" si="19"/>
        <v>1</v>
      </c>
    </row>
    <row r="603" spans="1:7" x14ac:dyDescent="0.3">
      <c r="A603" s="6" t="s">
        <v>5215</v>
      </c>
      <c r="B603" s="6" t="str">
        <f>IF(GETPIVOTDATA("Sum of Net Profit",Pivot_table!$A$151,"Consumer ID",$A603,"Years (DATE)",$B$66)=0,"",GETPIVOTDATA("Sum of Net Profit",Pivot_table!$A$151,"Consumer ID",$A603,"Years (DATE)",$B$66))</f>
        <v/>
      </c>
      <c r="C603" s="6" t="str">
        <f>IF(GETPIVOTDATA("Count of Order ID",Pivot_table!$A$151,"Consumer ID",$A603,"Years (DATE)",$B$66)=0,"",GETPIVOTDATA("Count of Order ID",Pivot_table!$A$151,"Consumer ID",$A603,"Years (DATE)",$B$66))</f>
        <v/>
      </c>
      <c r="D603" s="6">
        <f>IF(GETPIVOTDATA("Sum of Net Profit",Pivot_table!$A$151,"Consumer ID",$A603,"Years (DATE)",$D$66)=0,"",GETPIVOTDATA("Sum of Net Profit",Pivot_table!$A$151,"Consumer ID",$A603,"Years (DATE)",$D$66))</f>
        <v>392.74</v>
      </c>
      <c r="E603" s="6">
        <f>IF(GETPIVOTDATA("Count of Order ID",Pivot_table!$A$151,"Consumer ID",$A603,"Years (DATE)",$D$66)=0,"",GETPIVOTDATA("Count of Order ID",Pivot_table!$A$151,"Consumer ID",$A603,"Years (DATE)",$D$66))</f>
        <v>1</v>
      </c>
      <c r="F603" s="6">
        <f t="shared" si="18"/>
        <v>392.74</v>
      </c>
      <c r="G603" s="6">
        <f t="shared" si="19"/>
        <v>1</v>
      </c>
    </row>
    <row r="604" spans="1:7" x14ac:dyDescent="0.3">
      <c r="A604" s="6" t="s">
        <v>6725</v>
      </c>
      <c r="B604" s="6">
        <f>IF(GETPIVOTDATA("Sum of Net Profit",Pivot_table!$A$151,"Consumer ID",$A604,"Years (DATE)",$B$66)=0,"",GETPIVOTDATA("Sum of Net Profit",Pivot_table!$A$151,"Consumer ID",$A604,"Years (DATE)",$B$66))</f>
        <v>218.4</v>
      </c>
      <c r="C604" s="6">
        <f>IF(GETPIVOTDATA("Count of Order ID",Pivot_table!$A$151,"Consumer ID",$A604,"Years (DATE)",$B$66)=0,"",GETPIVOTDATA("Count of Order ID",Pivot_table!$A$151,"Consumer ID",$A604,"Years (DATE)",$B$66))</f>
        <v>2</v>
      </c>
      <c r="D604" s="6">
        <f>IF(GETPIVOTDATA("Sum of Net Profit",Pivot_table!$A$151,"Consumer ID",$A604,"Years (DATE)",$D$66)=0,"",GETPIVOTDATA("Sum of Net Profit",Pivot_table!$A$151,"Consumer ID",$A604,"Years (DATE)",$D$66))</f>
        <v>172.2</v>
      </c>
      <c r="E604" s="6">
        <f>IF(GETPIVOTDATA("Count of Order ID",Pivot_table!$A$151,"Consumer ID",$A604,"Years (DATE)",$D$66)=0,"",GETPIVOTDATA("Count of Order ID",Pivot_table!$A$151,"Consumer ID",$A604,"Years (DATE)",$D$66))</f>
        <v>1</v>
      </c>
      <c r="F604" s="6">
        <f t="shared" si="18"/>
        <v>390.6</v>
      </c>
      <c r="G604" s="6">
        <f t="shared" si="19"/>
        <v>3</v>
      </c>
    </row>
    <row r="605" spans="1:7" x14ac:dyDescent="0.3">
      <c r="A605" s="6" t="s">
        <v>6403</v>
      </c>
      <c r="B605" s="6">
        <f>IF(GETPIVOTDATA("Sum of Net Profit",Pivot_table!$A$151,"Consumer ID",$A605,"Years (DATE)",$B$66)=0,"",GETPIVOTDATA("Sum of Net Profit",Pivot_table!$A$151,"Consumer ID",$A605,"Years (DATE)",$B$66))</f>
        <v>176.32</v>
      </c>
      <c r="C605" s="6">
        <f>IF(GETPIVOTDATA("Count of Order ID",Pivot_table!$A$151,"Consumer ID",$A605,"Years (DATE)",$B$66)=0,"",GETPIVOTDATA("Count of Order ID",Pivot_table!$A$151,"Consumer ID",$A605,"Years (DATE)",$B$66))</f>
        <v>1</v>
      </c>
      <c r="D605" s="6">
        <f>IF(GETPIVOTDATA("Sum of Net Profit",Pivot_table!$A$151,"Consumer ID",$A605,"Years (DATE)",$D$66)=0,"",GETPIVOTDATA("Sum of Net Profit",Pivot_table!$A$151,"Consumer ID",$A605,"Years (DATE)",$D$66))</f>
        <v>210.84000000000003</v>
      </c>
      <c r="E605" s="6">
        <f>IF(GETPIVOTDATA("Count of Order ID",Pivot_table!$A$151,"Consumer ID",$A605,"Years (DATE)",$D$66)=0,"",GETPIVOTDATA("Count of Order ID",Pivot_table!$A$151,"Consumer ID",$A605,"Years (DATE)",$D$66))</f>
        <v>1</v>
      </c>
      <c r="F605" s="6">
        <f t="shared" si="18"/>
        <v>387.16</v>
      </c>
      <c r="G605" s="6">
        <f t="shared" si="19"/>
        <v>2</v>
      </c>
    </row>
    <row r="606" spans="1:7" x14ac:dyDescent="0.3">
      <c r="A606" s="6" t="s">
        <v>6541</v>
      </c>
      <c r="B606" s="6">
        <f>IF(GETPIVOTDATA("Sum of Net Profit",Pivot_table!$A$151,"Consumer ID",$A606,"Years (DATE)",$B$66)=0,"",GETPIVOTDATA("Sum of Net Profit",Pivot_table!$A$151,"Consumer ID",$A606,"Years (DATE)",$B$66))</f>
        <v>183.84000000000003</v>
      </c>
      <c r="C606" s="6">
        <f>IF(GETPIVOTDATA("Count of Order ID",Pivot_table!$A$151,"Consumer ID",$A606,"Years (DATE)",$B$66)=0,"",GETPIVOTDATA("Count of Order ID",Pivot_table!$A$151,"Consumer ID",$A606,"Years (DATE)",$B$66))</f>
        <v>1</v>
      </c>
      <c r="D606" s="6">
        <f>IF(GETPIVOTDATA("Sum of Net Profit",Pivot_table!$A$151,"Consumer ID",$A606,"Years (DATE)",$D$66)=0,"",GETPIVOTDATA("Sum of Net Profit",Pivot_table!$A$151,"Consumer ID",$A606,"Years (DATE)",$D$66))</f>
        <v>202.99</v>
      </c>
      <c r="E606" s="6">
        <f>IF(GETPIVOTDATA("Count of Order ID",Pivot_table!$A$151,"Consumer ID",$A606,"Years (DATE)",$D$66)=0,"",GETPIVOTDATA("Count of Order ID",Pivot_table!$A$151,"Consumer ID",$A606,"Years (DATE)",$D$66))</f>
        <v>1</v>
      </c>
      <c r="F606" s="6">
        <f t="shared" si="18"/>
        <v>386.83000000000004</v>
      </c>
      <c r="G606" s="6">
        <f t="shared" si="19"/>
        <v>2</v>
      </c>
    </row>
    <row r="607" spans="1:7" x14ac:dyDescent="0.3">
      <c r="A607" s="6" t="s">
        <v>6421</v>
      </c>
      <c r="B607" s="6">
        <f>IF(GETPIVOTDATA("Sum of Net Profit",Pivot_table!$A$151,"Consumer ID",$A607,"Years (DATE)",$B$66)=0,"",GETPIVOTDATA("Sum of Net Profit",Pivot_table!$A$151,"Consumer ID",$A607,"Years (DATE)",$B$66))</f>
        <v>166.77000000000004</v>
      </c>
      <c r="C607" s="6">
        <f>IF(GETPIVOTDATA("Count of Order ID",Pivot_table!$A$151,"Consumer ID",$A607,"Years (DATE)",$B$66)=0,"",GETPIVOTDATA("Count of Order ID",Pivot_table!$A$151,"Consumer ID",$A607,"Years (DATE)",$B$66))</f>
        <v>1</v>
      </c>
      <c r="D607" s="6">
        <f>IF(GETPIVOTDATA("Sum of Net Profit",Pivot_table!$A$151,"Consumer ID",$A607,"Years (DATE)",$D$66)=0,"",GETPIVOTDATA("Sum of Net Profit",Pivot_table!$A$151,"Consumer ID",$A607,"Years (DATE)",$D$66))</f>
        <v>219.10000000000002</v>
      </c>
      <c r="E607" s="6">
        <f>IF(GETPIVOTDATA("Count of Order ID",Pivot_table!$A$151,"Consumer ID",$A607,"Years (DATE)",$D$66)=0,"",GETPIVOTDATA("Count of Order ID",Pivot_table!$A$151,"Consumer ID",$A607,"Years (DATE)",$D$66))</f>
        <v>1</v>
      </c>
      <c r="F607" s="6">
        <f t="shared" si="18"/>
        <v>385.87000000000006</v>
      </c>
      <c r="G607" s="6">
        <f t="shared" si="19"/>
        <v>2</v>
      </c>
    </row>
    <row r="608" spans="1:7" x14ac:dyDescent="0.3">
      <c r="A608" s="6" t="s">
        <v>4121</v>
      </c>
      <c r="B608" s="6" t="str">
        <f>IF(GETPIVOTDATA("Sum of Net Profit",Pivot_table!$A$151,"Consumer ID",$A608,"Years (DATE)",$B$66)=0,"",GETPIVOTDATA("Sum of Net Profit",Pivot_table!$A$151,"Consumer ID",$A608,"Years (DATE)",$B$66))</f>
        <v/>
      </c>
      <c r="C608" s="6" t="str">
        <f>IF(GETPIVOTDATA("Count of Order ID",Pivot_table!$A$151,"Consumer ID",$A608,"Years (DATE)",$B$66)=0,"",GETPIVOTDATA("Count of Order ID",Pivot_table!$A$151,"Consumer ID",$A608,"Years (DATE)",$B$66))</f>
        <v/>
      </c>
      <c r="D608" s="6">
        <f>IF(GETPIVOTDATA("Sum of Net Profit",Pivot_table!$A$151,"Consumer ID",$A608,"Years (DATE)",$D$66)=0,"",GETPIVOTDATA("Sum of Net Profit",Pivot_table!$A$151,"Consumer ID",$A608,"Years (DATE)",$D$66))</f>
        <v>382.69</v>
      </c>
      <c r="E608" s="6">
        <f>IF(GETPIVOTDATA("Count of Order ID",Pivot_table!$A$151,"Consumer ID",$A608,"Years (DATE)",$D$66)=0,"",GETPIVOTDATA("Count of Order ID",Pivot_table!$A$151,"Consumer ID",$A608,"Years (DATE)",$D$66))</f>
        <v>1</v>
      </c>
      <c r="F608" s="6">
        <f t="shared" si="18"/>
        <v>382.69</v>
      </c>
      <c r="G608" s="6">
        <f t="shared" si="19"/>
        <v>1</v>
      </c>
    </row>
    <row r="609" spans="1:7" x14ac:dyDescent="0.3">
      <c r="A609" s="6" t="s">
        <v>4141</v>
      </c>
      <c r="B609" s="6" t="str">
        <f>IF(GETPIVOTDATA("Sum of Net Profit",Pivot_table!$A$151,"Consumer ID",$A609,"Years (DATE)",$B$66)=0,"",GETPIVOTDATA("Sum of Net Profit",Pivot_table!$A$151,"Consumer ID",$A609,"Years (DATE)",$B$66))</f>
        <v/>
      </c>
      <c r="C609" s="6" t="str">
        <f>IF(GETPIVOTDATA("Count of Order ID",Pivot_table!$A$151,"Consumer ID",$A609,"Years (DATE)",$B$66)=0,"",GETPIVOTDATA("Count of Order ID",Pivot_table!$A$151,"Consumer ID",$A609,"Years (DATE)",$B$66))</f>
        <v/>
      </c>
      <c r="D609" s="6">
        <f>IF(GETPIVOTDATA("Sum of Net Profit",Pivot_table!$A$151,"Consumer ID",$A609,"Years (DATE)",$D$66)=0,"",GETPIVOTDATA("Sum of Net Profit",Pivot_table!$A$151,"Consumer ID",$A609,"Years (DATE)",$D$66))</f>
        <v>382.69</v>
      </c>
      <c r="E609" s="6">
        <f>IF(GETPIVOTDATA("Count of Order ID",Pivot_table!$A$151,"Consumer ID",$A609,"Years (DATE)",$D$66)=0,"",GETPIVOTDATA("Count of Order ID",Pivot_table!$A$151,"Consumer ID",$A609,"Years (DATE)",$D$66))</f>
        <v>1</v>
      </c>
      <c r="F609" s="6">
        <f t="shared" si="18"/>
        <v>382.69</v>
      </c>
      <c r="G609" s="6">
        <f t="shared" si="19"/>
        <v>1</v>
      </c>
    </row>
    <row r="610" spans="1:7" x14ac:dyDescent="0.3">
      <c r="A610" s="6" t="s">
        <v>4193</v>
      </c>
      <c r="B610" s="6" t="str">
        <f>IF(GETPIVOTDATA("Sum of Net Profit",Pivot_table!$A$151,"Consumer ID",$A610,"Years (DATE)",$B$66)=0,"",GETPIVOTDATA("Sum of Net Profit",Pivot_table!$A$151,"Consumer ID",$A610,"Years (DATE)",$B$66))</f>
        <v/>
      </c>
      <c r="C610" s="6" t="str">
        <f>IF(GETPIVOTDATA("Count of Order ID",Pivot_table!$A$151,"Consumer ID",$A610,"Years (DATE)",$B$66)=0,"",GETPIVOTDATA("Count of Order ID",Pivot_table!$A$151,"Consumer ID",$A610,"Years (DATE)",$B$66))</f>
        <v/>
      </c>
      <c r="D610" s="6">
        <f>IF(GETPIVOTDATA("Sum of Net Profit",Pivot_table!$A$151,"Consumer ID",$A610,"Years (DATE)",$D$66)=0,"",GETPIVOTDATA("Sum of Net Profit",Pivot_table!$A$151,"Consumer ID",$A610,"Years (DATE)",$D$66))</f>
        <v>382.69</v>
      </c>
      <c r="E610" s="6">
        <f>IF(GETPIVOTDATA("Count of Order ID",Pivot_table!$A$151,"Consumer ID",$A610,"Years (DATE)",$D$66)=0,"",GETPIVOTDATA("Count of Order ID",Pivot_table!$A$151,"Consumer ID",$A610,"Years (DATE)",$D$66))</f>
        <v>1</v>
      </c>
      <c r="F610" s="6">
        <f t="shared" si="18"/>
        <v>382.69</v>
      </c>
      <c r="G610" s="6">
        <f t="shared" si="19"/>
        <v>1</v>
      </c>
    </row>
    <row r="611" spans="1:7" x14ac:dyDescent="0.3">
      <c r="A611" s="6" t="s">
        <v>4007</v>
      </c>
      <c r="B611" s="6" t="str">
        <f>IF(GETPIVOTDATA("Sum of Net Profit",Pivot_table!$A$151,"Consumer ID",$A611,"Years (DATE)",$B$66)=0,"",GETPIVOTDATA("Sum of Net Profit",Pivot_table!$A$151,"Consumer ID",$A611,"Years (DATE)",$B$66))</f>
        <v/>
      </c>
      <c r="C611" s="6" t="str">
        <f>IF(GETPIVOTDATA("Count of Order ID",Pivot_table!$A$151,"Consumer ID",$A611,"Years (DATE)",$B$66)=0,"",GETPIVOTDATA("Count of Order ID",Pivot_table!$A$151,"Consumer ID",$A611,"Years (DATE)",$B$66))</f>
        <v/>
      </c>
      <c r="D611" s="6">
        <f>IF(GETPIVOTDATA("Sum of Net Profit",Pivot_table!$A$151,"Consumer ID",$A611,"Years (DATE)",$D$66)=0,"",GETPIVOTDATA("Sum of Net Profit",Pivot_table!$A$151,"Consumer ID",$A611,"Years (DATE)",$D$66))</f>
        <v>382.69</v>
      </c>
      <c r="E611" s="6">
        <f>IF(GETPIVOTDATA("Count of Order ID",Pivot_table!$A$151,"Consumer ID",$A611,"Years (DATE)",$D$66)=0,"",GETPIVOTDATA("Count of Order ID",Pivot_table!$A$151,"Consumer ID",$A611,"Years (DATE)",$D$66))</f>
        <v>1</v>
      </c>
      <c r="F611" s="6">
        <f t="shared" si="18"/>
        <v>382.69</v>
      </c>
      <c r="G611" s="6">
        <f t="shared" si="19"/>
        <v>1</v>
      </c>
    </row>
    <row r="612" spans="1:7" x14ac:dyDescent="0.3">
      <c r="A612" s="6" t="s">
        <v>2528</v>
      </c>
      <c r="B612" s="6" t="str">
        <f>IF(GETPIVOTDATA("Sum of Net Profit",Pivot_table!$A$151,"Consumer ID",$A612,"Years (DATE)",$B$66)=0,"",GETPIVOTDATA("Sum of Net Profit",Pivot_table!$A$151,"Consumer ID",$A612,"Years (DATE)",$B$66))</f>
        <v/>
      </c>
      <c r="C612" s="6" t="str">
        <f>IF(GETPIVOTDATA("Count of Order ID",Pivot_table!$A$151,"Consumer ID",$A612,"Years (DATE)",$B$66)=0,"",GETPIVOTDATA("Count of Order ID",Pivot_table!$A$151,"Consumer ID",$A612,"Years (DATE)",$B$66))</f>
        <v/>
      </c>
      <c r="D612" s="6">
        <f>IF(GETPIVOTDATA("Sum of Net Profit",Pivot_table!$A$151,"Consumer ID",$A612,"Years (DATE)",$D$66)=0,"",GETPIVOTDATA("Sum of Net Profit",Pivot_table!$A$151,"Consumer ID",$A612,"Years (DATE)",$D$66))</f>
        <v>382.69</v>
      </c>
      <c r="E612" s="6">
        <f>IF(GETPIVOTDATA("Count of Order ID",Pivot_table!$A$151,"Consumer ID",$A612,"Years (DATE)",$D$66)=0,"",GETPIVOTDATA("Count of Order ID",Pivot_table!$A$151,"Consumer ID",$A612,"Years (DATE)",$D$66))</f>
        <v>1</v>
      </c>
      <c r="F612" s="6">
        <f t="shared" si="18"/>
        <v>382.69</v>
      </c>
      <c r="G612" s="6">
        <f t="shared" si="19"/>
        <v>1</v>
      </c>
    </row>
    <row r="613" spans="1:7" x14ac:dyDescent="0.3">
      <c r="A613" s="6" t="s">
        <v>2548</v>
      </c>
      <c r="B613" s="6" t="str">
        <f>IF(GETPIVOTDATA("Sum of Net Profit",Pivot_table!$A$151,"Consumer ID",$A613,"Years (DATE)",$B$66)=0,"",GETPIVOTDATA("Sum of Net Profit",Pivot_table!$A$151,"Consumer ID",$A613,"Years (DATE)",$B$66))</f>
        <v/>
      </c>
      <c r="C613" s="6" t="str">
        <f>IF(GETPIVOTDATA("Count of Order ID",Pivot_table!$A$151,"Consumer ID",$A613,"Years (DATE)",$B$66)=0,"",GETPIVOTDATA("Count of Order ID",Pivot_table!$A$151,"Consumer ID",$A613,"Years (DATE)",$B$66))</f>
        <v/>
      </c>
      <c r="D613" s="6">
        <f>IF(GETPIVOTDATA("Sum of Net Profit",Pivot_table!$A$151,"Consumer ID",$A613,"Years (DATE)",$D$66)=0,"",GETPIVOTDATA("Sum of Net Profit",Pivot_table!$A$151,"Consumer ID",$A613,"Years (DATE)",$D$66))</f>
        <v>382.69</v>
      </c>
      <c r="E613" s="6">
        <f>IF(GETPIVOTDATA("Count of Order ID",Pivot_table!$A$151,"Consumer ID",$A613,"Years (DATE)",$D$66)=0,"",GETPIVOTDATA("Count of Order ID",Pivot_table!$A$151,"Consumer ID",$A613,"Years (DATE)",$D$66))</f>
        <v>1</v>
      </c>
      <c r="F613" s="6">
        <f t="shared" si="18"/>
        <v>382.69</v>
      </c>
      <c r="G613" s="6">
        <f t="shared" si="19"/>
        <v>1</v>
      </c>
    </row>
    <row r="614" spans="1:7" x14ac:dyDescent="0.3">
      <c r="A614" s="6" t="s">
        <v>1428</v>
      </c>
      <c r="B614" s="6">
        <f>IF(GETPIVOTDATA("Sum of Net Profit",Pivot_table!$A$151,"Consumer ID",$A614,"Years (DATE)",$B$66)=0,"",GETPIVOTDATA("Sum of Net Profit",Pivot_table!$A$151,"Consumer ID",$A614,"Years (DATE)",$B$66))</f>
        <v>382.69</v>
      </c>
      <c r="C614" s="6">
        <f>IF(GETPIVOTDATA("Count of Order ID",Pivot_table!$A$151,"Consumer ID",$A614,"Years (DATE)",$B$66)=0,"",GETPIVOTDATA("Count of Order ID",Pivot_table!$A$151,"Consumer ID",$A614,"Years (DATE)",$B$66))</f>
        <v>1</v>
      </c>
      <c r="D614" s="6" t="str">
        <f>IF(GETPIVOTDATA("Sum of Net Profit",Pivot_table!$A$151,"Consumer ID",$A614,"Years (DATE)",$D$66)=0,"",GETPIVOTDATA("Sum of Net Profit",Pivot_table!$A$151,"Consumer ID",$A614,"Years (DATE)",$D$66))</f>
        <v/>
      </c>
      <c r="E614" s="6" t="str">
        <f>IF(GETPIVOTDATA("Count of Order ID",Pivot_table!$A$151,"Consumer ID",$A614,"Years (DATE)",$D$66)=0,"",GETPIVOTDATA("Count of Order ID",Pivot_table!$A$151,"Consumer ID",$A614,"Years (DATE)",$D$66))</f>
        <v/>
      </c>
      <c r="F614" s="6">
        <f t="shared" si="18"/>
        <v>382.69</v>
      </c>
      <c r="G614" s="6">
        <f t="shared" si="19"/>
        <v>1</v>
      </c>
    </row>
    <row r="615" spans="1:7" x14ac:dyDescent="0.3">
      <c r="A615" s="6" t="s">
        <v>3103</v>
      </c>
      <c r="B615" s="6" t="str">
        <f>IF(GETPIVOTDATA("Sum of Net Profit",Pivot_table!$A$151,"Consumer ID",$A615,"Years (DATE)",$B$66)=0,"",GETPIVOTDATA("Sum of Net Profit",Pivot_table!$A$151,"Consumer ID",$A615,"Years (DATE)",$B$66))</f>
        <v/>
      </c>
      <c r="C615" s="6" t="str">
        <f>IF(GETPIVOTDATA("Count of Order ID",Pivot_table!$A$151,"Consumer ID",$A615,"Years (DATE)",$B$66)=0,"",GETPIVOTDATA("Count of Order ID",Pivot_table!$A$151,"Consumer ID",$A615,"Years (DATE)",$B$66))</f>
        <v/>
      </c>
      <c r="D615" s="6">
        <f>IF(GETPIVOTDATA("Sum of Net Profit",Pivot_table!$A$151,"Consumer ID",$A615,"Years (DATE)",$D$66)=0,"",GETPIVOTDATA("Sum of Net Profit",Pivot_table!$A$151,"Consumer ID",$A615,"Years (DATE)",$D$66))</f>
        <v>382.69</v>
      </c>
      <c r="E615" s="6">
        <f>IF(GETPIVOTDATA("Count of Order ID",Pivot_table!$A$151,"Consumer ID",$A615,"Years (DATE)",$D$66)=0,"",GETPIVOTDATA("Count of Order ID",Pivot_table!$A$151,"Consumer ID",$A615,"Years (DATE)",$D$66))</f>
        <v>1</v>
      </c>
      <c r="F615" s="6">
        <f t="shared" si="18"/>
        <v>382.69</v>
      </c>
      <c r="G615" s="6">
        <f t="shared" si="19"/>
        <v>1</v>
      </c>
    </row>
    <row r="616" spans="1:7" x14ac:dyDescent="0.3">
      <c r="A616" s="6" t="s">
        <v>1459</v>
      </c>
      <c r="B616" s="6">
        <f>IF(GETPIVOTDATA("Sum of Net Profit",Pivot_table!$A$151,"Consumer ID",$A616,"Years (DATE)",$B$66)=0,"",GETPIVOTDATA("Sum of Net Profit",Pivot_table!$A$151,"Consumer ID",$A616,"Years (DATE)",$B$66))</f>
        <v>382.69</v>
      </c>
      <c r="C616" s="6">
        <f>IF(GETPIVOTDATA("Count of Order ID",Pivot_table!$A$151,"Consumer ID",$A616,"Years (DATE)",$B$66)=0,"",GETPIVOTDATA("Count of Order ID",Pivot_table!$A$151,"Consumer ID",$A616,"Years (DATE)",$B$66))</f>
        <v>1</v>
      </c>
      <c r="D616" s="6" t="str">
        <f>IF(GETPIVOTDATA("Sum of Net Profit",Pivot_table!$A$151,"Consumer ID",$A616,"Years (DATE)",$D$66)=0,"",GETPIVOTDATA("Sum of Net Profit",Pivot_table!$A$151,"Consumer ID",$A616,"Years (DATE)",$D$66))</f>
        <v/>
      </c>
      <c r="E616" s="6" t="str">
        <f>IF(GETPIVOTDATA("Count of Order ID",Pivot_table!$A$151,"Consumer ID",$A616,"Years (DATE)",$D$66)=0,"",GETPIVOTDATA("Count of Order ID",Pivot_table!$A$151,"Consumer ID",$A616,"Years (DATE)",$D$66))</f>
        <v/>
      </c>
      <c r="F616" s="6">
        <f t="shared" si="18"/>
        <v>382.69</v>
      </c>
      <c r="G616" s="6">
        <f t="shared" si="19"/>
        <v>1</v>
      </c>
    </row>
    <row r="617" spans="1:7" x14ac:dyDescent="0.3">
      <c r="A617" s="6" t="s">
        <v>1836</v>
      </c>
      <c r="B617" s="6">
        <f>IF(GETPIVOTDATA("Sum of Net Profit",Pivot_table!$A$151,"Consumer ID",$A617,"Years (DATE)",$B$66)=0,"",GETPIVOTDATA("Sum of Net Profit",Pivot_table!$A$151,"Consumer ID",$A617,"Years (DATE)",$B$66))</f>
        <v>382.69</v>
      </c>
      <c r="C617" s="6">
        <f>IF(GETPIVOTDATA("Count of Order ID",Pivot_table!$A$151,"Consumer ID",$A617,"Years (DATE)",$B$66)=0,"",GETPIVOTDATA("Count of Order ID",Pivot_table!$A$151,"Consumer ID",$A617,"Years (DATE)",$B$66))</f>
        <v>1</v>
      </c>
      <c r="D617" s="6" t="str">
        <f>IF(GETPIVOTDATA("Sum of Net Profit",Pivot_table!$A$151,"Consumer ID",$A617,"Years (DATE)",$D$66)=0,"",GETPIVOTDATA("Sum of Net Profit",Pivot_table!$A$151,"Consumer ID",$A617,"Years (DATE)",$D$66))</f>
        <v/>
      </c>
      <c r="E617" s="6" t="str">
        <f>IF(GETPIVOTDATA("Count of Order ID",Pivot_table!$A$151,"Consumer ID",$A617,"Years (DATE)",$D$66)=0,"",GETPIVOTDATA("Count of Order ID",Pivot_table!$A$151,"Consumer ID",$A617,"Years (DATE)",$D$66))</f>
        <v/>
      </c>
      <c r="F617" s="6">
        <f t="shared" si="18"/>
        <v>382.69</v>
      </c>
      <c r="G617" s="6">
        <f t="shared" si="19"/>
        <v>1</v>
      </c>
    </row>
    <row r="618" spans="1:7" x14ac:dyDescent="0.3">
      <c r="A618" s="6" t="s">
        <v>2178</v>
      </c>
      <c r="B618" s="6" t="str">
        <f>IF(GETPIVOTDATA("Sum of Net Profit",Pivot_table!$A$151,"Consumer ID",$A618,"Years (DATE)",$B$66)=0,"",GETPIVOTDATA("Sum of Net Profit",Pivot_table!$A$151,"Consumer ID",$A618,"Years (DATE)",$B$66))</f>
        <v/>
      </c>
      <c r="C618" s="6" t="str">
        <f>IF(GETPIVOTDATA("Count of Order ID",Pivot_table!$A$151,"Consumer ID",$A618,"Years (DATE)",$B$66)=0,"",GETPIVOTDATA("Count of Order ID",Pivot_table!$A$151,"Consumer ID",$A618,"Years (DATE)",$B$66))</f>
        <v/>
      </c>
      <c r="D618" s="6">
        <f>IF(GETPIVOTDATA("Sum of Net Profit",Pivot_table!$A$151,"Consumer ID",$A618,"Years (DATE)",$D$66)=0,"",GETPIVOTDATA("Sum of Net Profit",Pivot_table!$A$151,"Consumer ID",$A618,"Years (DATE)",$D$66))</f>
        <v>382.69</v>
      </c>
      <c r="E618" s="6">
        <f>IF(GETPIVOTDATA("Count of Order ID",Pivot_table!$A$151,"Consumer ID",$A618,"Years (DATE)",$D$66)=0,"",GETPIVOTDATA("Count of Order ID",Pivot_table!$A$151,"Consumer ID",$A618,"Years (DATE)",$D$66))</f>
        <v>1</v>
      </c>
      <c r="F618" s="6">
        <f t="shared" si="18"/>
        <v>382.69</v>
      </c>
      <c r="G618" s="6">
        <f t="shared" si="19"/>
        <v>1</v>
      </c>
    </row>
    <row r="619" spans="1:7" x14ac:dyDescent="0.3">
      <c r="A619" s="6" t="s">
        <v>1087</v>
      </c>
      <c r="B619" s="6">
        <f>IF(GETPIVOTDATA("Sum of Net Profit",Pivot_table!$A$151,"Consumer ID",$A619,"Years (DATE)",$B$66)=0,"",GETPIVOTDATA("Sum of Net Profit",Pivot_table!$A$151,"Consumer ID",$A619,"Years (DATE)",$B$66))</f>
        <v>382.69</v>
      </c>
      <c r="C619" s="6">
        <f>IF(GETPIVOTDATA("Count of Order ID",Pivot_table!$A$151,"Consumer ID",$A619,"Years (DATE)",$B$66)=0,"",GETPIVOTDATA("Count of Order ID",Pivot_table!$A$151,"Consumer ID",$A619,"Years (DATE)",$B$66))</f>
        <v>1</v>
      </c>
      <c r="D619" s="6" t="str">
        <f>IF(GETPIVOTDATA("Sum of Net Profit",Pivot_table!$A$151,"Consumer ID",$A619,"Years (DATE)",$D$66)=0,"",GETPIVOTDATA("Sum of Net Profit",Pivot_table!$A$151,"Consumer ID",$A619,"Years (DATE)",$D$66))</f>
        <v/>
      </c>
      <c r="E619" s="6" t="str">
        <f>IF(GETPIVOTDATA("Count of Order ID",Pivot_table!$A$151,"Consumer ID",$A619,"Years (DATE)",$D$66)=0,"",GETPIVOTDATA("Count of Order ID",Pivot_table!$A$151,"Consumer ID",$A619,"Years (DATE)",$D$66))</f>
        <v/>
      </c>
      <c r="F619" s="6">
        <f t="shared" si="18"/>
        <v>382.69</v>
      </c>
      <c r="G619" s="6">
        <f t="shared" si="19"/>
        <v>1</v>
      </c>
    </row>
    <row r="620" spans="1:7" x14ac:dyDescent="0.3">
      <c r="A620" s="6" t="s">
        <v>1558</v>
      </c>
      <c r="B620" s="6">
        <f>IF(GETPIVOTDATA("Sum of Net Profit",Pivot_table!$A$151,"Consumer ID",$A620,"Years (DATE)",$B$66)=0,"",GETPIVOTDATA("Sum of Net Profit",Pivot_table!$A$151,"Consumer ID",$A620,"Years (DATE)",$B$66))</f>
        <v>382.69</v>
      </c>
      <c r="C620" s="6">
        <f>IF(GETPIVOTDATA("Count of Order ID",Pivot_table!$A$151,"Consumer ID",$A620,"Years (DATE)",$B$66)=0,"",GETPIVOTDATA("Count of Order ID",Pivot_table!$A$151,"Consumer ID",$A620,"Years (DATE)",$B$66))</f>
        <v>1</v>
      </c>
      <c r="D620" s="6" t="str">
        <f>IF(GETPIVOTDATA("Sum of Net Profit",Pivot_table!$A$151,"Consumer ID",$A620,"Years (DATE)",$D$66)=0,"",GETPIVOTDATA("Sum of Net Profit",Pivot_table!$A$151,"Consumer ID",$A620,"Years (DATE)",$D$66))</f>
        <v/>
      </c>
      <c r="E620" s="6" t="str">
        <f>IF(GETPIVOTDATA("Count of Order ID",Pivot_table!$A$151,"Consumer ID",$A620,"Years (DATE)",$D$66)=0,"",GETPIVOTDATA("Count of Order ID",Pivot_table!$A$151,"Consumer ID",$A620,"Years (DATE)",$D$66))</f>
        <v/>
      </c>
      <c r="F620" s="6">
        <f t="shared" si="18"/>
        <v>382.69</v>
      </c>
      <c r="G620" s="6">
        <f t="shared" si="19"/>
        <v>1</v>
      </c>
    </row>
    <row r="621" spans="1:7" x14ac:dyDescent="0.3">
      <c r="A621" s="6" t="s">
        <v>5273</v>
      </c>
      <c r="B621" s="6" t="str">
        <f>IF(GETPIVOTDATA("Sum of Net Profit",Pivot_table!$A$151,"Consumer ID",$A621,"Years (DATE)",$B$66)=0,"",GETPIVOTDATA("Sum of Net Profit",Pivot_table!$A$151,"Consumer ID",$A621,"Years (DATE)",$B$66))</f>
        <v/>
      </c>
      <c r="C621" s="6" t="str">
        <f>IF(GETPIVOTDATA("Count of Order ID",Pivot_table!$A$151,"Consumer ID",$A621,"Years (DATE)",$B$66)=0,"",GETPIVOTDATA("Count of Order ID",Pivot_table!$A$151,"Consumer ID",$A621,"Years (DATE)",$B$66))</f>
        <v/>
      </c>
      <c r="D621" s="6">
        <f>IF(GETPIVOTDATA("Sum of Net Profit",Pivot_table!$A$151,"Consumer ID",$A621,"Years (DATE)",$D$66)=0,"",GETPIVOTDATA("Sum of Net Profit",Pivot_table!$A$151,"Consumer ID",$A621,"Years (DATE)",$D$66))</f>
        <v>382.69</v>
      </c>
      <c r="E621" s="6">
        <f>IF(GETPIVOTDATA("Count of Order ID",Pivot_table!$A$151,"Consumer ID",$A621,"Years (DATE)",$D$66)=0,"",GETPIVOTDATA("Count of Order ID",Pivot_table!$A$151,"Consumer ID",$A621,"Years (DATE)",$D$66))</f>
        <v>1</v>
      </c>
      <c r="F621" s="6">
        <f t="shared" si="18"/>
        <v>382.69</v>
      </c>
      <c r="G621" s="6">
        <f t="shared" si="19"/>
        <v>1</v>
      </c>
    </row>
    <row r="622" spans="1:7" x14ac:dyDescent="0.3">
      <c r="A622" s="6" t="s">
        <v>5275</v>
      </c>
      <c r="B622" s="6" t="str">
        <f>IF(GETPIVOTDATA("Sum of Net Profit",Pivot_table!$A$151,"Consumer ID",$A622,"Years (DATE)",$B$66)=0,"",GETPIVOTDATA("Sum of Net Profit",Pivot_table!$A$151,"Consumer ID",$A622,"Years (DATE)",$B$66))</f>
        <v/>
      </c>
      <c r="C622" s="6" t="str">
        <f>IF(GETPIVOTDATA("Count of Order ID",Pivot_table!$A$151,"Consumer ID",$A622,"Years (DATE)",$B$66)=0,"",GETPIVOTDATA("Count of Order ID",Pivot_table!$A$151,"Consumer ID",$A622,"Years (DATE)",$B$66))</f>
        <v/>
      </c>
      <c r="D622" s="6">
        <f>IF(GETPIVOTDATA("Sum of Net Profit",Pivot_table!$A$151,"Consumer ID",$A622,"Years (DATE)",$D$66)=0,"",GETPIVOTDATA("Sum of Net Profit",Pivot_table!$A$151,"Consumer ID",$A622,"Years (DATE)",$D$66))</f>
        <v>382.69</v>
      </c>
      <c r="E622" s="6">
        <f>IF(GETPIVOTDATA("Count of Order ID",Pivot_table!$A$151,"Consumer ID",$A622,"Years (DATE)",$D$66)=0,"",GETPIVOTDATA("Count of Order ID",Pivot_table!$A$151,"Consumer ID",$A622,"Years (DATE)",$D$66))</f>
        <v>1</v>
      </c>
      <c r="F622" s="6">
        <f t="shared" si="18"/>
        <v>382.69</v>
      </c>
      <c r="G622" s="6">
        <f t="shared" si="19"/>
        <v>1</v>
      </c>
    </row>
    <row r="623" spans="1:7" x14ac:dyDescent="0.3">
      <c r="A623" s="6" t="s">
        <v>5290</v>
      </c>
      <c r="B623" s="6" t="str">
        <f>IF(GETPIVOTDATA("Sum of Net Profit",Pivot_table!$A$151,"Consumer ID",$A623,"Years (DATE)",$B$66)=0,"",GETPIVOTDATA("Sum of Net Profit",Pivot_table!$A$151,"Consumer ID",$A623,"Years (DATE)",$B$66))</f>
        <v/>
      </c>
      <c r="C623" s="6" t="str">
        <f>IF(GETPIVOTDATA("Count of Order ID",Pivot_table!$A$151,"Consumer ID",$A623,"Years (DATE)",$B$66)=0,"",GETPIVOTDATA("Count of Order ID",Pivot_table!$A$151,"Consumer ID",$A623,"Years (DATE)",$B$66))</f>
        <v/>
      </c>
      <c r="D623" s="6">
        <f>IF(GETPIVOTDATA("Sum of Net Profit",Pivot_table!$A$151,"Consumer ID",$A623,"Years (DATE)",$D$66)=0,"",GETPIVOTDATA("Sum of Net Profit",Pivot_table!$A$151,"Consumer ID",$A623,"Years (DATE)",$D$66))</f>
        <v>382.69</v>
      </c>
      <c r="E623" s="6">
        <f>IF(GETPIVOTDATA("Count of Order ID",Pivot_table!$A$151,"Consumer ID",$A623,"Years (DATE)",$D$66)=0,"",GETPIVOTDATA("Count of Order ID",Pivot_table!$A$151,"Consumer ID",$A623,"Years (DATE)",$D$66))</f>
        <v>1</v>
      </c>
      <c r="F623" s="6">
        <f t="shared" si="18"/>
        <v>382.69</v>
      </c>
      <c r="G623" s="6">
        <f t="shared" si="19"/>
        <v>1</v>
      </c>
    </row>
    <row r="624" spans="1:7" x14ac:dyDescent="0.3">
      <c r="A624" s="6" t="s">
        <v>6780</v>
      </c>
      <c r="B624" s="6">
        <f>IF(GETPIVOTDATA("Sum of Net Profit",Pivot_table!$A$151,"Consumer ID",$A624,"Years (DATE)",$B$66)=0,"",GETPIVOTDATA("Sum of Net Profit",Pivot_table!$A$151,"Consumer ID",$A624,"Years (DATE)",$B$66))</f>
        <v>48.959999999999994</v>
      </c>
      <c r="C624" s="6">
        <f>IF(GETPIVOTDATA("Count of Order ID",Pivot_table!$A$151,"Consumer ID",$A624,"Years (DATE)",$B$66)=0,"",GETPIVOTDATA("Count of Order ID",Pivot_table!$A$151,"Consumer ID",$A624,"Years (DATE)",$B$66))</f>
        <v>1</v>
      </c>
      <c r="D624" s="6">
        <f>IF(GETPIVOTDATA("Sum of Net Profit",Pivot_table!$A$151,"Consumer ID",$A624,"Years (DATE)",$D$66)=0,"",GETPIVOTDATA("Sum of Net Profit",Pivot_table!$A$151,"Consumer ID",$A624,"Years (DATE)",$D$66))</f>
        <v>333</v>
      </c>
      <c r="E624" s="6">
        <f>IF(GETPIVOTDATA("Count of Order ID",Pivot_table!$A$151,"Consumer ID",$A624,"Years (DATE)",$D$66)=0,"",GETPIVOTDATA("Count of Order ID",Pivot_table!$A$151,"Consumer ID",$A624,"Years (DATE)",$D$66))</f>
        <v>2</v>
      </c>
      <c r="F624" s="6">
        <f t="shared" si="18"/>
        <v>381.96</v>
      </c>
      <c r="G624" s="6">
        <f t="shared" si="19"/>
        <v>3</v>
      </c>
    </row>
    <row r="625" spans="1:7" x14ac:dyDescent="0.3">
      <c r="A625" s="6" t="s">
        <v>6531</v>
      </c>
      <c r="B625" s="6">
        <f>IF(GETPIVOTDATA("Sum of Net Profit",Pivot_table!$A$151,"Consumer ID",$A625,"Years (DATE)",$B$66)=0,"",GETPIVOTDATA("Sum of Net Profit",Pivot_table!$A$151,"Consumer ID",$A625,"Years (DATE)",$B$66))</f>
        <v>215.6</v>
      </c>
      <c r="C625" s="6">
        <f>IF(GETPIVOTDATA("Count of Order ID",Pivot_table!$A$151,"Consumer ID",$A625,"Years (DATE)",$B$66)=0,"",GETPIVOTDATA("Count of Order ID",Pivot_table!$A$151,"Consumer ID",$A625,"Years (DATE)",$B$66))</f>
        <v>1</v>
      </c>
      <c r="D625" s="6">
        <f>IF(GETPIVOTDATA("Sum of Net Profit",Pivot_table!$A$151,"Consumer ID",$A625,"Years (DATE)",$D$66)=0,"",GETPIVOTDATA("Sum of Net Profit",Pivot_table!$A$151,"Consumer ID",$A625,"Years (DATE)",$D$66))</f>
        <v>165.35999999999999</v>
      </c>
      <c r="E625" s="6">
        <f>IF(GETPIVOTDATA("Count of Order ID",Pivot_table!$A$151,"Consumer ID",$A625,"Years (DATE)",$D$66)=0,"",GETPIVOTDATA("Count of Order ID",Pivot_table!$A$151,"Consumer ID",$A625,"Years (DATE)",$D$66))</f>
        <v>1</v>
      </c>
      <c r="F625" s="6">
        <f t="shared" si="18"/>
        <v>380.96</v>
      </c>
      <c r="G625" s="6">
        <f t="shared" si="19"/>
        <v>2</v>
      </c>
    </row>
    <row r="626" spans="1:7" x14ac:dyDescent="0.3">
      <c r="A626" s="6" t="s">
        <v>5277</v>
      </c>
      <c r="B626" s="6" t="str">
        <f>IF(GETPIVOTDATA("Sum of Net Profit",Pivot_table!$A$151,"Consumer ID",$A626,"Years (DATE)",$B$66)=0,"",GETPIVOTDATA("Sum of Net Profit",Pivot_table!$A$151,"Consumer ID",$A626,"Years (DATE)",$B$66))</f>
        <v/>
      </c>
      <c r="C626" s="6" t="str">
        <f>IF(GETPIVOTDATA("Count of Order ID",Pivot_table!$A$151,"Consumer ID",$A626,"Years (DATE)",$B$66)=0,"",GETPIVOTDATA("Count of Order ID",Pivot_table!$A$151,"Consumer ID",$A626,"Years (DATE)",$B$66))</f>
        <v/>
      </c>
      <c r="D626" s="6">
        <f>IF(GETPIVOTDATA("Sum of Net Profit",Pivot_table!$A$151,"Consumer ID",$A626,"Years (DATE)",$D$66)=0,"",GETPIVOTDATA("Sum of Net Profit",Pivot_table!$A$151,"Consumer ID",$A626,"Years (DATE)",$D$66))</f>
        <v>380.4</v>
      </c>
      <c r="E626" s="6">
        <f>IF(GETPIVOTDATA("Count of Order ID",Pivot_table!$A$151,"Consumer ID",$A626,"Years (DATE)",$D$66)=0,"",GETPIVOTDATA("Count of Order ID",Pivot_table!$A$151,"Consumer ID",$A626,"Years (DATE)",$D$66))</f>
        <v>2</v>
      </c>
      <c r="F626" s="6">
        <f t="shared" si="18"/>
        <v>380.4</v>
      </c>
      <c r="G626" s="6">
        <f t="shared" si="19"/>
        <v>2</v>
      </c>
    </row>
    <row r="627" spans="1:7" x14ac:dyDescent="0.3">
      <c r="A627" s="6" t="s">
        <v>106</v>
      </c>
      <c r="B627" s="6" t="str">
        <f>IF(GETPIVOTDATA("Sum of Net Profit",Pivot_table!$A$151,"Consumer ID",$A627,"Years (DATE)",$B$66)=0,"",GETPIVOTDATA("Sum of Net Profit",Pivot_table!$A$151,"Consumer ID",$A627,"Years (DATE)",$B$66))</f>
        <v/>
      </c>
      <c r="C627" s="6" t="str">
        <f>IF(GETPIVOTDATA("Count of Order ID",Pivot_table!$A$151,"Consumer ID",$A627,"Years (DATE)",$B$66)=0,"",GETPIVOTDATA("Count of Order ID",Pivot_table!$A$151,"Consumer ID",$A627,"Years (DATE)",$B$66))</f>
        <v/>
      </c>
      <c r="D627" s="6">
        <f>IF(GETPIVOTDATA("Sum of Net Profit",Pivot_table!$A$151,"Consumer ID",$A627,"Years (DATE)",$D$66)=0,"",GETPIVOTDATA("Sum of Net Profit",Pivot_table!$A$151,"Consumer ID",$A627,"Years (DATE)",$D$66))</f>
        <v>380.32</v>
      </c>
      <c r="E627" s="6">
        <f>IF(GETPIVOTDATA("Count of Order ID",Pivot_table!$A$151,"Consumer ID",$A627,"Years (DATE)",$D$66)=0,"",GETPIVOTDATA("Count of Order ID",Pivot_table!$A$151,"Consumer ID",$A627,"Years (DATE)",$D$66))</f>
        <v>2</v>
      </c>
      <c r="F627" s="6">
        <f t="shared" si="18"/>
        <v>380.32</v>
      </c>
      <c r="G627" s="6">
        <f t="shared" si="19"/>
        <v>2</v>
      </c>
    </row>
    <row r="628" spans="1:7" x14ac:dyDescent="0.3">
      <c r="A628" s="6" t="s">
        <v>5466</v>
      </c>
      <c r="B628" s="6" t="str">
        <f>IF(GETPIVOTDATA("Sum of Net Profit",Pivot_table!$A$151,"Consumer ID",$A628,"Years (DATE)",$B$66)=0,"",GETPIVOTDATA("Sum of Net Profit",Pivot_table!$A$151,"Consumer ID",$A628,"Years (DATE)",$B$66))</f>
        <v/>
      </c>
      <c r="C628" s="6" t="str">
        <f>IF(GETPIVOTDATA("Count of Order ID",Pivot_table!$A$151,"Consumer ID",$A628,"Years (DATE)",$B$66)=0,"",GETPIVOTDATA("Count of Order ID",Pivot_table!$A$151,"Consumer ID",$A628,"Years (DATE)",$B$66))</f>
        <v/>
      </c>
      <c r="D628" s="6">
        <f>IF(GETPIVOTDATA("Sum of Net Profit",Pivot_table!$A$151,"Consumer ID",$A628,"Years (DATE)",$D$66)=0,"",GETPIVOTDATA("Sum of Net Profit",Pivot_table!$A$151,"Consumer ID",$A628,"Years (DATE)",$D$66))</f>
        <v>376.54</v>
      </c>
      <c r="E628" s="6">
        <f>IF(GETPIVOTDATA("Count of Order ID",Pivot_table!$A$151,"Consumer ID",$A628,"Years (DATE)",$D$66)=0,"",GETPIVOTDATA("Count of Order ID",Pivot_table!$A$151,"Consumer ID",$A628,"Years (DATE)",$D$66))</f>
        <v>2</v>
      </c>
      <c r="F628" s="6">
        <f t="shared" si="18"/>
        <v>376.54</v>
      </c>
      <c r="G628" s="6">
        <f t="shared" si="19"/>
        <v>2</v>
      </c>
    </row>
    <row r="629" spans="1:7" x14ac:dyDescent="0.3">
      <c r="A629" s="6" t="s">
        <v>6487</v>
      </c>
      <c r="B629" s="6">
        <f>IF(GETPIVOTDATA("Sum of Net Profit",Pivot_table!$A$151,"Consumer ID",$A629,"Years (DATE)",$B$66)=0,"",GETPIVOTDATA("Sum of Net Profit",Pivot_table!$A$151,"Consumer ID",$A629,"Years (DATE)",$B$66))</f>
        <v>82.8</v>
      </c>
      <c r="C629" s="6">
        <f>IF(GETPIVOTDATA("Count of Order ID",Pivot_table!$A$151,"Consumer ID",$A629,"Years (DATE)",$B$66)=0,"",GETPIVOTDATA("Count of Order ID",Pivot_table!$A$151,"Consumer ID",$A629,"Years (DATE)",$B$66))</f>
        <v>1</v>
      </c>
      <c r="D629" s="6">
        <f>IF(GETPIVOTDATA("Sum of Net Profit",Pivot_table!$A$151,"Consumer ID",$A629,"Years (DATE)",$D$66)=0,"",GETPIVOTDATA("Sum of Net Profit",Pivot_table!$A$151,"Consumer ID",$A629,"Years (DATE)",$D$66))</f>
        <v>290.55</v>
      </c>
      <c r="E629" s="6">
        <f>IF(GETPIVOTDATA("Count of Order ID",Pivot_table!$A$151,"Consumer ID",$A629,"Years (DATE)",$D$66)=0,"",GETPIVOTDATA("Count of Order ID",Pivot_table!$A$151,"Consumer ID",$A629,"Years (DATE)",$D$66))</f>
        <v>1</v>
      </c>
      <c r="F629" s="6">
        <f t="shared" si="18"/>
        <v>373.35</v>
      </c>
      <c r="G629" s="6">
        <f t="shared" si="19"/>
        <v>2</v>
      </c>
    </row>
    <row r="630" spans="1:7" x14ac:dyDescent="0.3">
      <c r="A630" s="6" t="s">
        <v>2510</v>
      </c>
      <c r="B630" s="6" t="str">
        <f>IF(GETPIVOTDATA("Sum of Net Profit",Pivot_table!$A$151,"Consumer ID",$A630,"Years (DATE)",$B$66)=0,"",GETPIVOTDATA("Sum of Net Profit",Pivot_table!$A$151,"Consumer ID",$A630,"Years (DATE)",$B$66))</f>
        <v/>
      </c>
      <c r="C630" s="6" t="str">
        <f>IF(GETPIVOTDATA("Count of Order ID",Pivot_table!$A$151,"Consumer ID",$A630,"Years (DATE)",$B$66)=0,"",GETPIVOTDATA("Count of Order ID",Pivot_table!$A$151,"Consumer ID",$A630,"Years (DATE)",$B$66))</f>
        <v/>
      </c>
      <c r="D630" s="6">
        <f>IF(GETPIVOTDATA("Sum of Net Profit",Pivot_table!$A$151,"Consumer ID",$A630,"Years (DATE)",$D$66)=0,"",GETPIVOTDATA("Sum of Net Profit",Pivot_table!$A$151,"Consumer ID",$A630,"Years (DATE)",$D$66))</f>
        <v>372.6</v>
      </c>
      <c r="E630" s="6">
        <f>IF(GETPIVOTDATA("Count of Order ID",Pivot_table!$A$151,"Consumer ID",$A630,"Years (DATE)",$D$66)=0,"",GETPIVOTDATA("Count of Order ID",Pivot_table!$A$151,"Consumer ID",$A630,"Years (DATE)",$D$66))</f>
        <v>1</v>
      </c>
      <c r="F630" s="6">
        <f t="shared" si="18"/>
        <v>372.6</v>
      </c>
      <c r="G630" s="6">
        <f t="shared" si="19"/>
        <v>1</v>
      </c>
    </row>
    <row r="631" spans="1:7" x14ac:dyDescent="0.3">
      <c r="A631" s="6" t="s">
        <v>1512</v>
      </c>
      <c r="B631" s="6">
        <f>IF(GETPIVOTDATA("Sum of Net Profit",Pivot_table!$A$151,"Consumer ID",$A631,"Years (DATE)",$B$66)=0,"",GETPIVOTDATA("Sum of Net Profit",Pivot_table!$A$151,"Consumer ID",$A631,"Years (DATE)",$B$66))</f>
        <v>372.6</v>
      </c>
      <c r="C631" s="6">
        <f>IF(GETPIVOTDATA("Count of Order ID",Pivot_table!$A$151,"Consumer ID",$A631,"Years (DATE)",$B$66)=0,"",GETPIVOTDATA("Count of Order ID",Pivot_table!$A$151,"Consumer ID",$A631,"Years (DATE)",$B$66))</f>
        <v>1</v>
      </c>
      <c r="D631" s="6" t="str">
        <f>IF(GETPIVOTDATA("Sum of Net Profit",Pivot_table!$A$151,"Consumer ID",$A631,"Years (DATE)",$D$66)=0,"",GETPIVOTDATA("Sum of Net Profit",Pivot_table!$A$151,"Consumer ID",$A631,"Years (DATE)",$D$66))</f>
        <v/>
      </c>
      <c r="E631" s="6" t="str">
        <f>IF(GETPIVOTDATA("Count of Order ID",Pivot_table!$A$151,"Consumer ID",$A631,"Years (DATE)",$D$66)=0,"",GETPIVOTDATA("Count of Order ID",Pivot_table!$A$151,"Consumer ID",$A631,"Years (DATE)",$D$66))</f>
        <v/>
      </c>
      <c r="F631" s="6">
        <f t="shared" si="18"/>
        <v>372.6</v>
      </c>
      <c r="G631" s="6">
        <f t="shared" si="19"/>
        <v>1</v>
      </c>
    </row>
    <row r="632" spans="1:7" x14ac:dyDescent="0.3">
      <c r="A632" s="6" t="s">
        <v>5520</v>
      </c>
      <c r="B632" s="6" t="str">
        <f>IF(GETPIVOTDATA("Sum of Net Profit",Pivot_table!$A$151,"Consumer ID",$A632,"Years (DATE)",$B$66)=0,"",GETPIVOTDATA("Sum of Net Profit",Pivot_table!$A$151,"Consumer ID",$A632,"Years (DATE)",$B$66))</f>
        <v/>
      </c>
      <c r="C632" s="6" t="str">
        <f>IF(GETPIVOTDATA("Count of Order ID",Pivot_table!$A$151,"Consumer ID",$A632,"Years (DATE)",$B$66)=0,"",GETPIVOTDATA("Count of Order ID",Pivot_table!$A$151,"Consumer ID",$A632,"Years (DATE)",$B$66))</f>
        <v/>
      </c>
      <c r="D632" s="6">
        <f>IF(GETPIVOTDATA("Sum of Net Profit",Pivot_table!$A$151,"Consumer ID",$A632,"Years (DATE)",$D$66)=0,"",GETPIVOTDATA("Sum of Net Profit",Pivot_table!$A$151,"Consumer ID",$A632,"Years (DATE)",$D$66))</f>
        <v>372.6</v>
      </c>
      <c r="E632" s="6">
        <f>IF(GETPIVOTDATA("Count of Order ID",Pivot_table!$A$151,"Consumer ID",$A632,"Years (DATE)",$D$66)=0,"",GETPIVOTDATA("Count of Order ID",Pivot_table!$A$151,"Consumer ID",$A632,"Years (DATE)",$D$66))</f>
        <v>1</v>
      </c>
      <c r="F632" s="6">
        <f t="shared" si="18"/>
        <v>372.6</v>
      </c>
      <c r="G632" s="6">
        <f t="shared" si="19"/>
        <v>1</v>
      </c>
    </row>
    <row r="633" spans="1:7" x14ac:dyDescent="0.3">
      <c r="A633" s="6" t="s">
        <v>5205</v>
      </c>
      <c r="B633" s="6" t="str">
        <f>IF(GETPIVOTDATA("Sum of Net Profit",Pivot_table!$A$151,"Consumer ID",$A633,"Years (DATE)",$B$66)=0,"",GETPIVOTDATA("Sum of Net Profit",Pivot_table!$A$151,"Consumer ID",$A633,"Years (DATE)",$B$66))</f>
        <v/>
      </c>
      <c r="C633" s="6" t="str">
        <f>IF(GETPIVOTDATA("Count of Order ID",Pivot_table!$A$151,"Consumer ID",$A633,"Years (DATE)",$B$66)=0,"",GETPIVOTDATA("Count of Order ID",Pivot_table!$A$151,"Consumer ID",$A633,"Years (DATE)",$B$66))</f>
        <v/>
      </c>
      <c r="D633" s="6">
        <f>IF(GETPIVOTDATA("Sum of Net Profit",Pivot_table!$A$151,"Consumer ID",$A633,"Years (DATE)",$D$66)=0,"",GETPIVOTDATA("Sum of Net Profit",Pivot_table!$A$151,"Consumer ID",$A633,"Years (DATE)",$D$66))</f>
        <v>371.23999999999995</v>
      </c>
      <c r="E633" s="6">
        <f>IF(GETPIVOTDATA("Count of Order ID",Pivot_table!$A$151,"Consumer ID",$A633,"Years (DATE)",$D$66)=0,"",GETPIVOTDATA("Count of Order ID",Pivot_table!$A$151,"Consumer ID",$A633,"Years (DATE)",$D$66))</f>
        <v>3</v>
      </c>
      <c r="F633" s="6">
        <f t="shared" si="18"/>
        <v>371.23999999999995</v>
      </c>
      <c r="G633" s="6">
        <f t="shared" si="19"/>
        <v>3</v>
      </c>
    </row>
    <row r="634" spans="1:7" x14ac:dyDescent="0.3">
      <c r="A634" s="6" t="s">
        <v>1854</v>
      </c>
      <c r="B634" s="6">
        <f>IF(GETPIVOTDATA("Sum of Net Profit",Pivot_table!$A$151,"Consumer ID",$A634,"Years (DATE)",$B$66)=0,"",GETPIVOTDATA("Sum of Net Profit",Pivot_table!$A$151,"Consumer ID",$A634,"Years (DATE)",$B$66))</f>
        <v>370.11</v>
      </c>
      <c r="C634" s="6">
        <f>IF(GETPIVOTDATA("Count of Order ID",Pivot_table!$A$151,"Consumer ID",$A634,"Years (DATE)",$B$66)=0,"",GETPIVOTDATA("Count of Order ID",Pivot_table!$A$151,"Consumer ID",$A634,"Years (DATE)",$B$66))</f>
        <v>1</v>
      </c>
      <c r="D634" s="6" t="str">
        <f>IF(GETPIVOTDATA("Sum of Net Profit",Pivot_table!$A$151,"Consumer ID",$A634,"Years (DATE)",$D$66)=0,"",GETPIVOTDATA("Sum of Net Profit",Pivot_table!$A$151,"Consumer ID",$A634,"Years (DATE)",$D$66))</f>
        <v/>
      </c>
      <c r="E634" s="6" t="str">
        <f>IF(GETPIVOTDATA("Count of Order ID",Pivot_table!$A$151,"Consumer ID",$A634,"Years (DATE)",$D$66)=0,"",GETPIVOTDATA("Count of Order ID",Pivot_table!$A$151,"Consumer ID",$A634,"Years (DATE)",$D$66))</f>
        <v/>
      </c>
      <c r="F634" s="6">
        <f t="shared" si="18"/>
        <v>370.11</v>
      </c>
      <c r="G634" s="6">
        <f t="shared" si="19"/>
        <v>1</v>
      </c>
    </row>
    <row r="635" spans="1:7" x14ac:dyDescent="0.3">
      <c r="A635" s="6" t="s">
        <v>4339</v>
      </c>
      <c r="B635" s="6" t="str">
        <f>IF(GETPIVOTDATA("Sum of Net Profit",Pivot_table!$A$151,"Consumer ID",$A635,"Years (DATE)",$B$66)=0,"",GETPIVOTDATA("Sum of Net Profit",Pivot_table!$A$151,"Consumer ID",$A635,"Years (DATE)",$B$66))</f>
        <v/>
      </c>
      <c r="C635" s="6" t="str">
        <f>IF(GETPIVOTDATA("Count of Order ID",Pivot_table!$A$151,"Consumer ID",$A635,"Years (DATE)",$B$66)=0,"",GETPIVOTDATA("Count of Order ID",Pivot_table!$A$151,"Consumer ID",$A635,"Years (DATE)",$B$66))</f>
        <v/>
      </c>
      <c r="D635" s="6">
        <f>IF(GETPIVOTDATA("Sum of Net Profit",Pivot_table!$A$151,"Consumer ID",$A635,"Years (DATE)",$D$66)=0,"",GETPIVOTDATA("Sum of Net Profit",Pivot_table!$A$151,"Consumer ID",$A635,"Years (DATE)",$D$66))</f>
        <v>370.11</v>
      </c>
      <c r="E635" s="6">
        <f>IF(GETPIVOTDATA("Count of Order ID",Pivot_table!$A$151,"Consumer ID",$A635,"Years (DATE)",$D$66)=0,"",GETPIVOTDATA("Count of Order ID",Pivot_table!$A$151,"Consumer ID",$A635,"Years (DATE)",$D$66))</f>
        <v>1</v>
      </c>
      <c r="F635" s="6">
        <f t="shared" si="18"/>
        <v>370.11</v>
      </c>
      <c r="G635" s="6">
        <f t="shared" si="19"/>
        <v>1</v>
      </c>
    </row>
    <row r="636" spans="1:7" x14ac:dyDescent="0.3">
      <c r="A636" s="6" t="s">
        <v>1568</v>
      </c>
      <c r="B636" s="6">
        <f>IF(GETPIVOTDATA("Sum of Net Profit",Pivot_table!$A$151,"Consumer ID",$A636,"Years (DATE)",$B$66)=0,"",GETPIVOTDATA("Sum of Net Profit",Pivot_table!$A$151,"Consumer ID",$A636,"Years (DATE)",$B$66))</f>
        <v>370.11</v>
      </c>
      <c r="C636" s="6">
        <f>IF(GETPIVOTDATA("Count of Order ID",Pivot_table!$A$151,"Consumer ID",$A636,"Years (DATE)",$B$66)=0,"",GETPIVOTDATA("Count of Order ID",Pivot_table!$A$151,"Consumer ID",$A636,"Years (DATE)",$B$66))</f>
        <v>1</v>
      </c>
      <c r="D636" s="6" t="str">
        <f>IF(GETPIVOTDATA("Sum of Net Profit",Pivot_table!$A$151,"Consumer ID",$A636,"Years (DATE)",$D$66)=0,"",GETPIVOTDATA("Sum of Net Profit",Pivot_table!$A$151,"Consumer ID",$A636,"Years (DATE)",$D$66))</f>
        <v/>
      </c>
      <c r="E636" s="6" t="str">
        <f>IF(GETPIVOTDATA("Count of Order ID",Pivot_table!$A$151,"Consumer ID",$A636,"Years (DATE)",$D$66)=0,"",GETPIVOTDATA("Count of Order ID",Pivot_table!$A$151,"Consumer ID",$A636,"Years (DATE)",$D$66))</f>
        <v/>
      </c>
      <c r="F636" s="6">
        <f t="shared" si="18"/>
        <v>370.11</v>
      </c>
      <c r="G636" s="6">
        <f t="shared" si="19"/>
        <v>1</v>
      </c>
    </row>
    <row r="637" spans="1:7" x14ac:dyDescent="0.3">
      <c r="A637" s="6" t="s">
        <v>5522</v>
      </c>
      <c r="B637" s="6" t="str">
        <f>IF(GETPIVOTDATA("Sum of Net Profit",Pivot_table!$A$151,"Consumer ID",$A637,"Years (DATE)",$B$66)=0,"",GETPIVOTDATA("Sum of Net Profit",Pivot_table!$A$151,"Consumer ID",$A637,"Years (DATE)",$B$66))</f>
        <v/>
      </c>
      <c r="C637" s="6" t="str">
        <f>IF(GETPIVOTDATA("Count of Order ID",Pivot_table!$A$151,"Consumer ID",$A637,"Years (DATE)",$B$66)=0,"",GETPIVOTDATA("Count of Order ID",Pivot_table!$A$151,"Consumer ID",$A637,"Years (DATE)",$B$66))</f>
        <v/>
      </c>
      <c r="D637" s="6">
        <f>IF(GETPIVOTDATA("Sum of Net Profit",Pivot_table!$A$151,"Consumer ID",$A637,"Years (DATE)",$D$66)=0,"",GETPIVOTDATA("Sum of Net Profit",Pivot_table!$A$151,"Consumer ID",$A637,"Years (DATE)",$D$66))</f>
        <v>370.11</v>
      </c>
      <c r="E637" s="6">
        <f>IF(GETPIVOTDATA("Count of Order ID",Pivot_table!$A$151,"Consumer ID",$A637,"Years (DATE)",$D$66)=0,"",GETPIVOTDATA("Count of Order ID",Pivot_table!$A$151,"Consumer ID",$A637,"Years (DATE)",$D$66))</f>
        <v>1</v>
      </c>
      <c r="F637" s="6">
        <f t="shared" si="18"/>
        <v>370.11</v>
      </c>
      <c r="G637" s="6">
        <f t="shared" si="19"/>
        <v>1</v>
      </c>
    </row>
    <row r="638" spans="1:7" x14ac:dyDescent="0.3">
      <c r="A638" s="6" t="s">
        <v>1934</v>
      </c>
      <c r="B638" s="6">
        <f>IF(GETPIVOTDATA("Sum of Net Profit",Pivot_table!$A$151,"Consumer ID",$A638,"Years (DATE)",$B$66)=0,"",GETPIVOTDATA("Sum of Net Profit",Pivot_table!$A$151,"Consumer ID",$A638,"Years (DATE)",$B$66))</f>
        <v>369</v>
      </c>
      <c r="C638" s="6">
        <f>IF(GETPIVOTDATA("Count of Order ID",Pivot_table!$A$151,"Consumer ID",$A638,"Years (DATE)",$B$66)=0,"",GETPIVOTDATA("Count of Order ID",Pivot_table!$A$151,"Consumer ID",$A638,"Years (DATE)",$B$66))</f>
        <v>1</v>
      </c>
      <c r="D638" s="6" t="str">
        <f>IF(GETPIVOTDATA("Sum of Net Profit",Pivot_table!$A$151,"Consumer ID",$A638,"Years (DATE)",$D$66)=0,"",GETPIVOTDATA("Sum of Net Profit",Pivot_table!$A$151,"Consumer ID",$A638,"Years (DATE)",$D$66))</f>
        <v/>
      </c>
      <c r="E638" s="6" t="str">
        <f>IF(GETPIVOTDATA("Count of Order ID",Pivot_table!$A$151,"Consumer ID",$A638,"Years (DATE)",$D$66)=0,"",GETPIVOTDATA("Count of Order ID",Pivot_table!$A$151,"Consumer ID",$A638,"Years (DATE)",$D$66))</f>
        <v/>
      </c>
      <c r="F638" s="6">
        <f t="shared" si="18"/>
        <v>369</v>
      </c>
      <c r="G638" s="6">
        <f t="shared" si="19"/>
        <v>1</v>
      </c>
    </row>
    <row r="639" spans="1:7" x14ac:dyDescent="0.3">
      <c r="A639" s="6" t="s">
        <v>5189</v>
      </c>
      <c r="B639" s="6" t="str">
        <f>IF(GETPIVOTDATA("Sum of Net Profit",Pivot_table!$A$151,"Consumer ID",$A639,"Years (DATE)",$B$66)=0,"",GETPIVOTDATA("Sum of Net Profit",Pivot_table!$A$151,"Consumer ID",$A639,"Years (DATE)",$B$66))</f>
        <v/>
      </c>
      <c r="C639" s="6" t="str">
        <f>IF(GETPIVOTDATA("Count of Order ID",Pivot_table!$A$151,"Consumer ID",$A639,"Years (DATE)",$B$66)=0,"",GETPIVOTDATA("Count of Order ID",Pivot_table!$A$151,"Consumer ID",$A639,"Years (DATE)",$B$66))</f>
        <v/>
      </c>
      <c r="D639" s="6">
        <f>IF(GETPIVOTDATA("Sum of Net Profit",Pivot_table!$A$151,"Consumer ID",$A639,"Years (DATE)",$D$66)=0,"",GETPIVOTDATA("Sum of Net Profit",Pivot_table!$A$151,"Consumer ID",$A639,"Years (DATE)",$D$66))</f>
        <v>369</v>
      </c>
      <c r="E639" s="6">
        <f>IF(GETPIVOTDATA("Count of Order ID",Pivot_table!$A$151,"Consumer ID",$A639,"Years (DATE)",$D$66)=0,"",GETPIVOTDATA("Count of Order ID",Pivot_table!$A$151,"Consumer ID",$A639,"Years (DATE)",$D$66))</f>
        <v>2</v>
      </c>
      <c r="F639" s="6">
        <f t="shared" si="18"/>
        <v>369</v>
      </c>
      <c r="G639" s="6">
        <f t="shared" si="19"/>
        <v>2</v>
      </c>
    </row>
    <row r="640" spans="1:7" x14ac:dyDescent="0.3">
      <c r="A640" s="6" t="s">
        <v>6424</v>
      </c>
      <c r="B640" s="6">
        <f>IF(GETPIVOTDATA("Sum of Net Profit",Pivot_table!$A$151,"Consumer ID",$A640,"Years (DATE)",$B$66)=0,"",GETPIVOTDATA("Sum of Net Profit",Pivot_table!$A$151,"Consumer ID",$A640,"Years (DATE)",$B$66))</f>
        <v>134.16</v>
      </c>
      <c r="C640" s="6">
        <f>IF(GETPIVOTDATA("Count of Order ID",Pivot_table!$A$151,"Consumer ID",$A640,"Years (DATE)",$B$66)=0,"",GETPIVOTDATA("Count of Order ID",Pivot_table!$A$151,"Consumer ID",$A640,"Years (DATE)",$B$66))</f>
        <v>1</v>
      </c>
      <c r="D640" s="6">
        <f>IF(GETPIVOTDATA("Sum of Net Profit",Pivot_table!$A$151,"Consumer ID",$A640,"Years (DATE)",$D$66)=0,"",GETPIVOTDATA("Sum of Net Profit",Pivot_table!$A$151,"Consumer ID",$A640,"Years (DATE)",$D$66))</f>
        <v>232.17000000000002</v>
      </c>
      <c r="E640" s="6">
        <f>IF(GETPIVOTDATA("Count of Order ID",Pivot_table!$A$151,"Consumer ID",$A640,"Years (DATE)",$D$66)=0,"",GETPIVOTDATA("Count of Order ID",Pivot_table!$A$151,"Consumer ID",$A640,"Years (DATE)",$D$66))</f>
        <v>1</v>
      </c>
      <c r="F640" s="6">
        <f t="shared" si="18"/>
        <v>366.33000000000004</v>
      </c>
      <c r="G640" s="6">
        <f t="shared" si="19"/>
        <v>2</v>
      </c>
    </row>
    <row r="641" spans="1:7" x14ac:dyDescent="0.3">
      <c r="A641" s="6" t="s">
        <v>6712</v>
      </c>
      <c r="B641" s="6">
        <f>IF(GETPIVOTDATA("Sum of Net Profit",Pivot_table!$A$151,"Consumer ID",$A641,"Years (DATE)",$B$66)=0,"",GETPIVOTDATA("Sum of Net Profit",Pivot_table!$A$151,"Consumer ID",$A641,"Years (DATE)",$B$66))</f>
        <v>134.16</v>
      </c>
      <c r="C641" s="6">
        <f>IF(GETPIVOTDATA("Count of Order ID",Pivot_table!$A$151,"Consumer ID",$A641,"Years (DATE)",$B$66)=0,"",GETPIVOTDATA("Count of Order ID",Pivot_table!$A$151,"Consumer ID",$A641,"Years (DATE)",$B$66))</f>
        <v>1</v>
      </c>
      <c r="D641" s="6">
        <f>IF(GETPIVOTDATA("Sum of Net Profit",Pivot_table!$A$151,"Consumer ID",$A641,"Years (DATE)",$D$66)=0,"",GETPIVOTDATA("Sum of Net Profit",Pivot_table!$A$151,"Consumer ID",$A641,"Years (DATE)",$D$66))</f>
        <v>232.17000000000002</v>
      </c>
      <c r="E641" s="6">
        <f>IF(GETPIVOTDATA("Count of Order ID",Pivot_table!$A$151,"Consumer ID",$A641,"Years (DATE)",$D$66)=0,"",GETPIVOTDATA("Count of Order ID",Pivot_table!$A$151,"Consumer ID",$A641,"Years (DATE)",$D$66))</f>
        <v>1</v>
      </c>
      <c r="F641" s="6">
        <f t="shared" si="18"/>
        <v>366.33000000000004</v>
      </c>
      <c r="G641" s="6">
        <f t="shared" si="19"/>
        <v>2</v>
      </c>
    </row>
    <row r="642" spans="1:7" x14ac:dyDescent="0.3">
      <c r="A642" s="6" t="s">
        <v>4234</v>
      </c>
      <c r="B642" s="6" t="str">
        <f>IF(GETPIVOTDATA("Sum of Net Profit",Pivot_table!$A$151,"Consumer ID",$A642,"Years (DATE)",$B$66)=0,"",GETPIVOTDATA("Sum of Net Profit",Pivot_table!$A$151,"Consumer ID",$A642,"Years (DATE)",$B$66))</f>
        <v/>
      </c>
      <c r="C642" s="6" t="str">
        <f>IF(GETPIVOTDATA("Count of Order ID",Pivot_table!$A$151,"Consumer ID",$A642,"Years (DATE)",$B$66)=0,"",GETPIVOTDATA("Count of Order ID",Pivot_table!$A$151,"Consumer ID",$A642,"Years (DATE)",$B$66))</f>
        <v/>
      </c>
      <c r="D642" s="6">
        <f>IF(GETPIVOTDATA("Sum of Net Profit",Pivot_table!$A$151,"Consumer ID",$A642,"Years (DATE)",$D$66)=0,"",GETPIVOTDATA("Sum of Net Profit",Pivot_table!$A$151,"Consumer ID",$A642,"Years (DATE)",$D$66))</f>
        <v>366.1</v>
      </c>
      <c r="E642" s="6">
        <f>IF(GETPIVOTDATA("Count of Order ID",Pivot_table!$A$151,"Consumer ID",$A642,"Years (DATE)",$D$66)=0,"",GETPIVOTDATA("Count of Order ID",Pivot_table!$A$151,"Consumer ID",$A642,"Years (DATE)",$D$66))</f>
        <v>1</v>
      </c>
      <c r="F642" s="6">
        <f t="shared" si="18"/>
        <v>366.1</v>
      </c>
      <c r="G642" s="6">
        <f t="shared" si="19"/>
        <v>1</v>
      </c>
    </row>
    <row r="643" spans="1:7" x14ac:dyDescent="0.3">
      <c r="A643" s="6" t="s">
        <v>4083</v>
      </c>
      <c r="B643" s="6" t="str">
        <f>IF(GETPIVOTDATA("Sum of Net Profit",Pivot_table!$A$151,"Consumer ID",$A643,"Years (DATE)",$B$66)=0,"",GETPIVOTDATA("Sum of Net Profit",Pivot_table!$A$151,"Consumer ID",$A643,"Years (DATE)",$B$66))</f>
        <v/>
      </c>
      <c r="C643" s="6" t="str">
        <f>IF(GETPIVOTDATA("Count of Order ID",Pivot_table!$A$151,"Consumer ID",$A643,"Years (DATE)",$B$66)=0,"",GETPIVOTDATA("Count of Order ID",Pivot_table!$A$151,"Consumer ID",$A643,"Years (DATE)",$B$66))</f>
        <v/>
      </c>
      <c r="D643" s="6">
        <f>IF(GETPIVOTDATA("Sum of Net Profit",Pivot_table!$A$151,"Consumer ID",$A643,"Years (DATE)",$D$66)=0,"",GETPIVOTDATA("Sum of Net Profit",Pivot_table!$A$151,"Consumer ID",$A643,"Years (DATE)",$D$66))</f>
        <v>366.1</v>
      </c>
      <c r="E643" s="6">
        <f>IF(GETPIVOTDATA("Count of Order ID",Pivot_table!$A$151,"Consumer ID",$A643,"Years (DATE)",$D$66)=0,"",GETPIVOTDATA("Count of Order ID",Pivot_table!$A$151,"Consumer ID",$A643,"Years (DATE)",$D$66))</f>
        <v>1</v>
      </c>
      <c r="F643" s="6">
        <f t="shared" si="18"/>
        <v>366.1</v>
      </c>
      <c r="G643" s="6">
        <f t="shared" si="19"/>
        <v>1</v>
      </c>
    </row>
    <row r="644" spans="1:7" x14ac:dyDescent="0.3">
      <c r="A644" s="6" t="s">
        <v>1410</v>
      </c>
      <c r="B644" s="6">
        <f>IF(GETPIVOTDATA("Sum of Net Profit",Pivot_table!$A$151,"Consumer ID",$A644,"Years (DATE)",$B$66)=0,"",GETPIVOTDATA("Sum of Net Profit",Pivot_table!$A$151,"Consumer ID",$A644,"Years (DATE)",$B$66))</f>
        <v>366.1</v>
      </c>
      <c r="C644" s="6">
        <f>IF(GETPIVOTDATA("Count of Order ID",Pivot_table!$A$151,"Consumer ID",$A644,"Years (DATE)",$B$66)=0,"",GETPIVOTDATA("Count of Order ID",Pivot_table!$A$151,"Consumer ID",$A644,"Years (DATE)",$B$66))</f>
        <v>1</v>
      </c>
      <c r="D644" s="6" t="str">
        <f>IF(GETPIVOTDATA("Sum of Net Profit",Pivot_table!$A$151,"Consumer ID",$A644,"Years (DATE)",$D$66)=0,"",GETPIVOTDATA("Sum of Net Profit",Pivot_table!$A$151,"Consumer ID",$A644,"Years (DATE)",$D$66))</f>
        <v/>
      </c>
      <c r="E644" s="6" t="str">
        <f>IF(GETPIVOTDATA("Count of Order ID",Pivot_table!$A$151,"Consumer ID",$A644,"Years (DATE)",$D$66)=0,"",GETPIVOTDATA("Count of Order ID",Pivot_table!$A$151,"Consumer ID",$A644,"Years (DATE)",$D$66))</f>
        <v/>
      </c>
      <c r="F644" s="6">
        <f t="shared" ref="F644:F707" si="20">IF(SUM(B644,D644)=0,"",SUM(B644,D644))</f>
        <v>366.1</v>
      </c>
      <c r="G644" s="6">
        <f t="shared" ref="G644:G707" si="21">IF(SUM(C644,E644)=0,"",SUM(C644,E644))</f>
        <v>1</v>
      </c>
    </row>
    <row r="645" spans="1:7" x14ac:dyDescent="0.3">
      <c r="A645" s="6" t="s">
        <v>1392</v>
      </c>
      <c r="B645" s="6">
        <f>IF(GETPIVOTDATA("Sum of Net Profit",Pivot_table!$A$151,"Consumer ID",$A645,"Years (DATE)",$B$66)=0,"",GETPIVOTDATA("Sum of Net Profit",Pivot_table!$A$151,"Consumer ID",$A645,"Years (DATE)",$B$66))</f>
        <v>366.1</v>
      </c>
      <c r="C645" s="6">
        <f>IF(GETPIVOTDATA("Count of Order ID",Pivot_table!$A$151,"Consumer ID",$A645,"Years (DATE)",$B$66)=0,"",GETPIVOTDATA("Count of Order ID",Pivot_table!$A$151,"Consumer ID",$A645,"Years (DATE)",$B$66))</f>
        <v>1</v>
      </c>
      <c r="D645" s="6" t="str">
        <f>IF(GETPIVOTDATA("Sum of Net Profit",Pivot_table!$A$151,"Consumer ID",$A645,"Years (DATE)",$D$66)=0,"",GETPIVOTDATA("Sum of Net Profit",Pivot_table!$A$151,"Consumer ID",$A645,"Years (DATE)",$D$66))</f>
        <v/>
      </c>
      <c r="E645" s="6" t="str">
        <f>IF(GETPIVOTDATA("Count of Order ID",Pivot_table!$A$151,"Consumer ID",$A645,"Years (DATE)",$D$66)=0,"",GETPIVOTDATA("Count of Order ID",Pivot_table!$A$151,"Consumer ID",$A645,"Years (DATE)",$D$66))</f>
        <v/>
      </c>
      <c r="F645" s="6">
        <f t="shared" si="20"/>
        <v>366.1</v>
      </c>
      <c r="G645" s="6">
        <f t="shared" si="21"/>
        <v>1</v>
      </c>
    </row>
    <row r="646" spans="1:7" x14ac:dyDescent="0.3">
      <c r="A646" s="6" t="s">
        <v>3439</v>
      </c>
      <c r="B646" s="6" t="str">
        <f>IF(GETPIVOTDATA("Sum of Net Profit",Pivot_table!$A$151,"Consumer ID",$A646,"Years (DATE)",$B$66)=0,"",GETPIVOTDATA("Sum of Net Profit",Pivot_table!$A$151,"Consumer ID",$A646,"Years (DATE)",$B$66))</f>
        <v/>
      </c>
      <c r="C646" s="6" t="str">
        <f>IF(GETPIVOTDATA("Count of Order ID",Pivot_table!$A$151,"Consumer ID",$A646,"Years (DATE)",$B$66)=0,"",GETPIVOTDATA("Count of Order ID",Pivot_table!$A$151,"Consumer ID",$A646,"Years (DATE)",$B$66))</f>
        <v/>
      </c>
      <c r="D646" s="6">
        <f>IF(GETPIVOTDATA("Sum of Net Profit",Pivot_table!$A$151,"Consumer ID",$A646,"Years (DATE)",$D$66)=0,"",GETPIVOTDATA("Sum of Net Profit",Pivot_table!$A$151,"Consumer ID",$A646,"Years (DATE)",$D$66))</f>
        <v>366.1</v>
      </c>
      <c r="E646" s="6">
        <f>IF(GETPIVOTDATA("Count of Order ID",Pivot_table!$A$151,"Consumer ID",$A646,"Years (DATE)",$D$66)=0,"",GETPIVOTDATA("Count of Order ID",Pivot_table!$A$151,"Consumer ID",$A646,"Years (DATE)",$D$66))</f>
        <v>1</v>
      </c>
      <c r="F646" s="6">
        <f t="shared" si="20"/>
        <v>366.1</v>
      </c>
      <c r="G646" s="6">
        <f t="shared" si="21"/>
        <v>1</v>
      </c>
    </row>
    <row r="647" spans="1:7" x14ac:dyDescent="0.3">
      <c r="A647" s="6" t="s">
        <v>1686</v>
      </c>
      <c r="B647" s="6">
        <f>IF(GETPIVOTDATA("Sum of Net Profit",Pivot_table!$A$151,"Consumer ID",$A647,"Years (DATE)",$B$66)=0,"",GETPIVOTDATA("Sum of Net Profit",Pivot_table!$A$151,"Consumer ID",$A647,"Years (DATE)",$B$66))</f>
        <v>366.1</v>
      </c>
      <c r="C647" s="6">
        <f>IF(GETPIVOTDATA("Count of Order ID",Pivot_table!$A$151,"Consumer ID",$A647,"Years (DATE)",$B$66)=0,"",GETPIVOTDATA("Count of Order ID",Pivot_table!$A$151,"Consumer ID",$A647,"Years (DATE)",$B$66))</f>
        <v>1</v>
      </c>
      <c r="D647" s="6" t="str">
        <f>IF(GETPIVOTDATA("Sum of Net Profit",Pivot_table!$A$151,"Consumer ID",$A647,"Years (DATE)",$D$66)=0,"",GETPIVOTDATA("Sum of Net Profit",Pivot_table!$A$151,"Consumer ID",$A647,"Years (DATE)",$D$66))</f>
        <v/>
      </c>
      <c r="E647" s="6" t="str">
        <f>IF(GETPIVOTDATA("Count of Order ID",Pivot_table!$A$151,"Consumer ID",$A647,"Years (DATE)",$D$66)=0,"",GETPIVOTDATA("Count of Order ID",Pivot_table!$A$151,"Consumer ID",$A647,"Years (DATE)",$D$66))</f>
        <v/>
      </c>
      <c r="F647" s="6">
        <f t="shared" si="20"/>
        <v>366.1</v>
      </c>
      <c r="G647" s="6">
        <f t="shared" si="21"/>
        <v>1</v>
      </c>
    </row>
    <row r="648" spans="1:7" x14ac:dyDescent="0.3">
      <c r="A648" s="6" t="s">
        <v>4212</v>
      </c>
      <c r="B648" s="6" t="str">
        <f>IF(GETPIVOTDATA("Sum of Net Profit",Pivot_table!$A$151,"Consumer ID",$A648,"Years (DATE)",$B$66)=0,"",GETPIVOTDATA("Sum of Net Profit",Pivot_table!$A$151,"Consumer ID",$A648,"Years (DATE)",$B$66))</f>
        <v/>
      </c>
      <c r="C648" s="6" t="str">
        <f>IF(GETPIVOTDATA("Count of Order ID",Pivot_table!$A$151,"Consumer ID",$A648,"Years (DATE)",$B$66)=0,"",GETPIVOTDATA("Count of Order ID",Pivot_table!$A$151,"Consumer ID",$A648,"Years (DATE)",$B$66))</f>
        <v/>
      </c>
      <c r="D648" s="6">
        <f>IF(GETPIVOTDATA("Sum of Net Profit",Pivot_table!$A$151,"Consumer ID",$A648,"Years (DATE)",$D$66)=0,"",GETPIVOTDATA("Sum of Net Profit",Pivot_table!$A$151,"Consumer ID",$A648,"Years (DATE)",$D$66))</f>
        <v>366.1</v>
      </c>
      <c r="E648" s="6">
        <f>IF(GETPIVOTDATA("Count of Order ID",Pivot_table!$A$151,"Consumer ID",$A648,"Years (DATE)",$D$66)=0,"",GETPIVOTDATA("Count of Order ID",Pivot_table!$A$151,"Consumer ID",$A648,"Years (DATE)",$D$66))</f>
        <v>1</v>
      </c>
      <c r="F648" s="6">
        <f t="shared" si="20"/>
        <v>366.1</v>
      </c>
      <c r="G648" s="6">
        <f t="shared" si="21"/>
        <v>1</v>
      </c>
    </row>
    <row r="649" spans="1:7" x14ac:dyDescent="0.3">
      <c r="A649" s="6" t="s">
        <v>5503</v>
      </c>
      <c r="B649" s="6" t="str">
        <f>IF(GETPIVOTDATA("Sum of Net Profit",Pivot_table!$A$151,"Consumer ID",$A649,"Years (DATE)",$B$66)=0,"",GETPIVOTDATA("Sum of Net Profit",Pivot_table!$A$151,"Consumer ID",$A649,"Years (DATE)",$B$66))</f>
        <v/>
      </c>
      <c r="C649" s="6" t="str">
        <f>IF(GETPIVOTDATA("Count of Order ID",Pivot_table!$A$151,"Consumer ID",$A649,"Years (DATE)",$B$66)=0,"",GETPIVOTDATA("Count of Order ID",Pivot_table!$A$151,"Consumer ID",$A649,"Years (DATE)",$B$66))</f>
        <v/>
      </c>
      <c r="D649" s="6">
        <f>IF(GETPIVOTDATA("Sum of Net Profit",Pivot_table!$A$151,"Consumer ID",$A649,"Years (DATE)",$D$66)=0,"",GETPIVOTDATA("Sum of Net Profit",Pivot_table!$A$151,"Consumer ID",$A649,"Years (DATE)",$D$66))</f>
        <v>366.1</v>
      </c>
      <c r="E649" s="6">
        <f>IF(GETPIVOTDATA("Count of Order ID",Pivot_table!$A$151,"Consumer ID",$A649,"Years (DATE)",$D$66)=0,"",GETPIVOTDATA("Count of Order ID",Pivot_table!$A$151,"Consumer ID",$A649,"Years (DATE)",$D$66))</f>
        <v>1</v>
      </c>
      <c r="F649" s="6">
        <f t="shared" si="20"/>
        <v>366.1</v>
      </c>
      <c r="G649" s="6">
        <f t="shared" si="21"/>
        <v>1</v>
      </c>
    </row>
    <row r="650" spans="1:7" x14ac:dyDescent="0.3">
      <c r="A650" s="6" t="s">
        <v>1576</v>
      </c>
      <c r="B650" s="6">
        <f>IF(GETPIVOTDATA("Sum of Net Profit",Pivot_table!$A$151,"Consumer ID",$A650,"Years (DATE)",$B$66)=0,"",GETPIVOTDATA("Sum of Net Profit",Pivot_table!$A$151,"Consumer ID",$A650,"Years (DATE)",$B$66))</f>
        <v>366.1</v>
      </c>
      <c r="C650" s="6">
        <f>IF(GETPIVOTDATA("Count of Order ID",Pivot_table!$A$151,"Consumer ID",$A650,"Years (DATE)",$B$66)=0,"",GETPIVOTDATA("Count of Order ID",Pivot_table!$A$151,"Consumer ID",$A650,"Years (DATE)",$B$66))</f>
        <v>1</v>
      </c>
      <c r="D650" s="6" t="str">
        <f>IF(GETPIVOTDATA("Sum of Net Profit",Pivot_table!$A$151,"Consumer ID",$A650,"Years (DATE)",$D$66)=0,"",GETPIVOTDATA("Sum of Net Profit",Pivot_table!$A$151,"Consumer ID",$A650,"Years (DATE)",$D$66))</f>
        <v/>
      </c>
      <c r="E650" s="6" t="str">
        <f>IF(GETPIVOTDATA("Count of Order ID",Pivot_table!$A$151,"Consumer ID",$A650,"Years (DATE)",$D$66)=0,"",GETPIVOTDATA("Count of Order ID",Pivot_table!$A$151,"Consumer ID",$A650,"Years (DATE)",$D$66))</f>
        <v/>
      </c>
      <c r="F650" s="6">
        <f t="shared" si="20"/>
        <v>366.1</v>
      </c>
      <c r="G650" s="6">
        <f t="shared" si="21"/>
        <v>1</v>
      </c>
    </row>
    <row r="651" spans="1:7" x14ac:dyDescent="0.3">
      <c r="A651" s="6" t="s">
        <v>1537</v>
      </c>
      <c r="B651" s="6">
        <f>IF(GETPIVOTDATA("Sum of Net Profit",Pivot_table!$A$151,"Consumer ID",$A651,"Years (DATE)",$B$66)=0,"",GETPIVOTDATA("Sum of Net Profit",Pivot_table!$A$151,"Consumer ID",$A651,"Years (DATE)",$B$66))</f>
        <v>366.1</v>
      </c>
      <c r="C651" s="6">
        <f>IF(GETPIVOTDATA("Count of Order ID",Pivot_table!$A$151,"Consumer ID",$A651,"Years (DATE)",$B$66)=0,"",GETPIVOTDATA("Count of Order ID",Pivot_table!$A$151,"Consumer ID",$A651,"Years (DATE)",$B$66))</f>
        <v>1</v>
      </c>
      <c r="D651" s="6" t="str">
        <f>IF(GETPIVOTDATA("Sum of Net Profit",Pivot_table!$A$151,"Consumer ID",$A651,"Years (DATE)",$D$66)=0,"",GETPIVOTDATA("Sum of Net Profit",Pivot_table!$A$151,"Consumer ID",$A651,"Years (DATE)",$D$66))</f>
        <v/>
      </c>
      <c r="E651" s="6" t="str">
        <f>IF(GETPIVOTDATA("Count of Order ID",Pivot_table!$A$151,"Consumer ID",$A651,"Years (DATE)",$D$66)=0,"",GETPIVOTDATA("Count of Order ID",Pivot_table!$A$151,"Consumer ID",$A651,"Years (DATE)",$D$66))</f>
        <v/>
      </c>
      <c r="F651" s="6">
        <f t="shared" si="20"/>
        <v>366.1</v>
      </c>
      <c r="G651" s="6">
        <f t="shared" si="21"/>
        <v>1</v>
      </c>
    </row>
    <row r="652" spans="1:7" x14ac:dyDescent="0.3">
      <c r="A652" s="6" t="s">
        <v>5292</v>
      </c>
      <c r="B652" s="6" t="str">
        <f>IF(GETPIVOTDATA("Sum of Net Profit",Pivot_table!$A$151,"Consumer ID",$A652,"Years (DATE)",$B$66)=0,"",GETPIVOTDATA("Sum of Net Profit",Pivot_table!$A$151,"Consumer ID",$A652,"Years (DATE)",$B$66))</f>
        <v/>
      </c>
      <c r="C652" s="6" t="str">
        <f>IF(GETPIVOTDATA("Count of Order ID",Pivot_table!$A$151,"Consumer ID",$A652,"Years (DATE)",$B$66)=0,"",GETPIVOTDATA("Count of Order ID",Pivot_table!$A$151,"Consumer ID",$A652,"Years (DATE)",$B$66))</f>
        <v/>
      </c>
      <c r="D652" s="6">
        <f>IF(GETPIVOTDATA("Sum of Net Profit",Pivot_table!$A$151,"Consumer ID",$A652,"Years (DATE)",$D$66)=0,"",GETPIVOTDATA("Sum of Net Profit",Pivot_table!$A$151,"Consumer ID",$A652,"Years (DATE)",$D$66))</f>
        <v>366.1</v>
      </c>
      <c r="E652" s="6">
        <f>IF(GETPIVOTDATA("Count of Order ID",Pivot_table!$A$151,"Consumer ID",$A652,"Years (DATE)",$D$66)=0,"",GETPIVOTDATA("Count of Order ID",Pivot_table!$A$151,"Consumer ID",$A652,"Years (DATE)",$D$66))</f>
        <v>1</v>
      </c>
      <c r="F652" s="6">
        <f t="shared" si="20"/>
        <v>366.1</v>
      </c>
      <c r="G652" s="6">
        <f t="shared" si="21"/>
        <v>1</v>
      </c>
    </row>
    <row r="653" spans="1:7" x14ac:dyDescent="0.3">
      <c r="A653" s="6" t="s">
        <v>5074</v>
      </c>
      <c r="B653" s="6" t="str">
        <f>IF(GETPIVOTDATA("Sum of Net Profit",Pivot_table!$A$151,"Consumer ID",$A653,"Years (DATE)",$B$66)=0,"",GETPIVOTDATA("Sum of Net Profit",Pivot_table!$A$151,"Consumer ID",$A653,"Years (DATE)",$B$66))</f>
        <v/>
      </c>
      <c r="C653" s="6" t="str">
        <f>IF(GETPIVOTDATA("Count of Order ID",Pivot_table!$A$151,"Consumer ID",$A653,"Years (DATE)",$B$66)=0,"",GETPIVOTDATA("Count of Order ID",Pivot_table!$A$151,"Consumer ID",$A653,"Years (DATE)",$B$66))</f>
        <v/>
      </c>
      <c r="D653" s="6">
        <f>IF(GETPIVOTDATA("Sum of Net Profit",Pivot_table!$A$151,"Consumer ID",$A653,"Years (DATE)",$D$66)=0,"",GETPIVOTDATA("Sum of Net Profit",Pivot_table!$A$151,"Consumer ID",$A653,"Years (DATE)",$D$66))</f>
        <v>360.8</v>
      </c>
      <c r="E653" s="6">
        <f>IF(GETPIVOTDATA("Count of Order ID",Pivot_table!$A$151,"Consumer ID",$A653,"Years (DATE)",$D$66)=0,"",GETPIVOTDATA("Count of Order ID",Pivot_table!$A$151,"Consumer ID",$A653,"Years (DATE)",$D$66))</f>
        <v>2</v>
      </c>
      <c r="F653" s="6">
        <f t="shared" si="20"/>
        <v>360.8</v>
      </c>
      <c r="G653" s="6">
        <f t="shared" si="21"/>
        <v>2</v>
      </c>
    </row>
    <row r="654" spans="1:7" x14ac:dyDescent="0.3">
      <c r="A654" s="6" t="s">
        <v>1874</v>
      </c>
      <c r="B654" s="6">
        <f>IF(GETPIVOTDATA("Sum of Net Profit",Pivot_table!$A$151,"Consumer ID",$A654,"Years (DATE)",$B$66)=0,"",GETPIVOTDATA("Sum of Net Profit",Pivot_table!$A$151,"Consumer ID",$A654,"Years (DATE)",$B$66))</f>
        <v>359.26</v>
      </c>
      <c r="C654" s="6">
        <f>IF(GETPIVOTDATA("Count of Order ID",Pivot_table!$A$151,"Consumer ID",$A654,"Years (DATE)",$B$66)=0,"",GETPIVOTDATA("Count of Order ID",Pivot_table!$A$151,"Consumer ID",$A654,"Years (DATE)",$B$66))</f>
        <v>1</v>
      </c>
      <c r="D654" s="6" t="str">
        <f>IF(GETPIVOTDATA("Sum of Net Profit",Pivot_table!$A$151,"Consumer ID",$A654,"Years (DATE)",$D$66)=0,"",GETPIVOTDATA("Sum of Net Profit",Pivot_table!$A$151,"Consumer ID",$A654,"Years (DATE)",$D$66))</f>
        <v/>
      </c>
      <c r="E654" s="6" t="str">
        <f>IF(GETPIVOTDATA("Count of Order ID",Pivot_table!$A$151,"Consumer ID",$A654,"Years (DATE)",$D$66)=0,"",GETPIVOTDATA("Count of Order ID",Pivot_table!$A$151,"Consumer ID",$A654,"Years (DATE)",$D$66))</f>
        <v/>
      </c>
      <c r="F654" s="6">
        <f t="shared" si="20"/>
        <v>359.26</v>
      </c>
      <c r="G654" s="6">
        <f t="shared" si="21"/>
        <v>1</v>
      </c>
    </row>
    <row r="655" spans="1:7" x14ac:dyDescent="0.3">
      <c r="A655" s="6" t="s">
        <v>3079</v>
      </c>
      <c r="B655" s="6" t="str">
        <f>IF(GETPIVOTDATA("Sum of Net Profit",Pivot_table!$A$151,"Consumer ID",$A655,"Years (DATE)",$B$66)=0,"",GETPIVOTDATA("Sum of Net Profit",Pivot_table!$A$151,"Consumer ID",$A655,"Years (DATE)",$B$66))</f>
        <v/>
      </c>
      <c r="C655" s="6" t="str">
        <f>IF(GETPIVOTDATA("Count of Order ID",Pivot_table!$A$151,"Consumer ID",$A655,"Years (DATE)",$B$66)=0,"",GETPIVOTDATA("Count of Order ID",Pivot_table!$A$151,"Consumer ID",$A655,"Years (DATE)",$B$66))</f>
        <v/>
      </c>
      <c r="D655" s="6">
        <f>IF(GETPIVOTDATA("Sum of Net Profit",Pivot_table!$A$151,"Consumer ID",$A655,"Years (DATE)",$D$66)=0,"",GETPIVOTDATA("Sum of Net Profit",Pivot_table!$A$151,"Consumer ID",$A655,"Years (DATE)",$D$66))</f>
        <v>359.26</v>
      </c>
      <c r="E655" s="6">
        <f>IF(GETPIVOTDATA("Count of Order ID",Pivot_table!$A$151,"Consumer ID",$A655,"Years (DATE)",$D$66)=0,"",GETPIVOTDATA("Count of Order ID",Pivot_table!$A$151,"Consumer ID",$A655,"Years (DATE)",$D$66))</f>
        <v>1</v>
      </c>
      <c r="F655" s="6">
        <f t="shared" si="20"/>
        <v>359.26</v>
      </c>
      <c r="G655" s="6">
        <f t="shared" si="21"/>
        <v>1</v>
      </c>
    </row>
    <row r="656" spans="1:7" x14ac:dyDescent="0.3">
      <c r="A656" s="6" t="s">
        <v>2907</v>
      </c>
      <c r="B656" s="6" t="str">
        <f>IF(GETPIVOTDATA("Sum of Net Profit",Pivot_table!$A$151,"Consumer ID",$A656,"Years (DATE)",$B$66)=0,"",GETPIVOTDATA("Sum of Net Profit",Pivot_table!$A$151,"Consumer ID",$A656,"Years (DATE)",$B$66))</f>
        <v/>
      </c>
      <c r="C656" s="6" t="str">
        <f>IF(GETPIVOTDATA("Count of Order ID",Pivot_table!$A$151,"Consumer ID",$A656,"Years (DATE)",$B$66)=0,"",GETPIVOTDATA("Count of Order ID",Pivot_table!$A$151,"Consumer ID",$A656,"Years (DATE)",$B$66))</f>
        <v/>
      </c>
      <c r="D656" s="6">
        <f>IF(GETPIVOTDATA("Sum of Net Profit",Pivot_table!$A$151,"Consumer ID",$A656,"Years (DATE)",$D$66)=0,"",GETPIVOTDATA("Sum of Net Profit",Pivot_table!$A$151,"Consumer ID",$A656,"Years (DATE)",$D$66))</f>
        <v>359.26</v>
      </c>
      <c r="E656" s="6">
        <f>IF(GETPIVOTDATA("Count of Order ID",Pivot_table!$A$151,"Consumer ID",$A656,"Years (DATE)",$D$66)=0,"",GETPIVOTDATA("Count of Order ID",Pivot_table!$A$151,"Consumer ID",$A656,"Years (DATE)",$D$66))</f>
        <v>1</v>
      </c>
      <c r="F656" s="6">
        <f t="shared" si="20"/>
        <v>359.26</v>
      </c>
      <c r="G656" s="6">
        <f t="shared" si="21"/>
        <v>1</v>
      </c>
    </row>
    <row r="657" spans="1:7" x14ac:dyDescent="0.3">
      <c r="A657" s="6" t="s">
        <v>2889</v>
      </c>
      <c r="B657" s="6" t="str">
        <f>IF(GETPIVOTDATA("Sum of Net Profit",Pivot_table!$A$151,"Consumer ID",$A657,"Years (DATE)",$B$66)=0,"",GETPIVOTDATA("Sum of Net Profit",Pivot_table!$A$151,"Consumer ID",$A657,"Years (DATE)",$B$66))</f>
        <v/>
      </c>
      <c r="C657" s="6" t="str">
        <f>IF(GETPIVOTDATA("Count of Order ID",Pivot_table!$A$151,"Consumer ID",$A657,"Years (DATE)",$B$66)=0,"",GETPIVOTDATA("Count of Order ID",Pivot_table!$A$151,"Consumer ID",$A657,"Years (DATE)",$B$66))</f>
        <v/>
      </c>
      <c r="D657" s="6">
        <f>IF(GETPIVOTDATA("Sum of Net Profit",Pivot_table!$A$151,"Consumer ID",$A657,"Years (DATE)",$D$66)=0,"",GETPIVOTDATA("Sum of Net Profit",Pivot_table!$A$151,"Consumer ID",$A657,"Years (DATE)",$D$66))</f>
        <v>359.26</v>
      </c>
      <c r="E657" s="6">
        <f>IF(GETPIVOTDATA("Count of Order ID",Pivot_table!$A$151,"Consumer ID",$A657,"Years (DATE)",$D$66)=0,"",GETPIVOTDATA("Count of Order ID",Pivot_table!$A$151,"Consumer ID",$A657,"Years (DATE)",$D$66))</f>
        <v>1</v>
      </c>
      <c r="F657" s="6">
        <f t="shared" si="20"/>
        <v>359.26</v>
      </c>
      <c r="G657" s="6">
        <f t="shared" si="21"/>
        <v>1</v>
      </c>
    </row>
    <row r="658" spans="1:7" x14ac:dyDescent="0.3">
      <c r="A658" s="6" t="s">
        <v>3325</v>
      </c>
      <c r="B658" s="6" t="str">
        <f>IF(GETPIVOTDATA("Sum of Net Profit",Pivot_table!$A$151,"Consumer ID",$A658,"Years (DATE)",$B$66)=0,"",GETPIVOTDATA("Sum of Net Profit",Pivot_table!$A$151,"Consumer ID",$A658,"Years (DATE)",$B$66))</f>
        <v/>
      </c>
      <c r="C658" s="6" t="str">
        <f>IF(GETPIVOTDATA("Count of Order ID",Pivot_table!$A$151,"Consumer ID",$A658,"Years (DATE)",$B$66)=0,"",GETPIVOTDATA("Count of Order ID",Pivot_table!$A$151,"Consumer ID",$A658,"Years (DATE)",$B$66))</f>
        <v/>
      </c>
      <c r="D658" s="6">
        <f>IF(GETPIVOTDATA("Sum of Net Profit",Pivot_table!$A$151,"Consumer ID",$A658,"Years (DATE)",$D$66)=0,"",GETPIVOTDATA("Sum of Net Profit",Pivot_table!$A$151,"Consumer ID",$A658,"Years (DATE)",$D$66))</f>
        <v>359.26</v>
      </c>
      <c r="E658" s="6">
        <f>IF(GETPIVOTDATA("Count of Order ID",Pivot_table!$A$151,"Consumer ID",$A658,"Years (DATE)",$D$66)=0,"",GETPIVOTDATA("Count of Order ID",Pivot_table!$A$151,"Consumer ID",$A658,"Years (DATE)",$D$66))</f>
        <v>1</v>
      </c>
      <c r="F658" s="6">
        <f t="shared" si="20"/>
        <v>359.26</v>
      </c>
      <c r="G658" s="6">
        <f t="shared" si="21"/>
        <v>1</v>
      </c>
    </row>
    <row r="659" spans="1:7" x14ac:dyDescent="0.3">
      <c r="A659" s="6" t="s">
        <v>1075</v>
      </c>
      <c r="B659" s="6">
        <f>IF(GETPIVOTDATA("Sum of Net Profit",Pivot_table!$A$151,"Consumer ID",$A659,"Years (DATE)",$B$66)=0,"",GETPIVOTDATA("Sum of Net Profit",Pivot_table!$A$151,"Consumer ID",$A659,"Years (DATE)",$B$66))</f>
        <v>359.26</v>
      </c>
      <c r="C659" s="6">
        <f>IF(GETPIVOTDATA("Count of Order ID",Pivot_table!$A$151,"Consumer ID",$A659,"Years (DATE)",$B$66)=0,"",GETPIVOTDATA("Count of Order ID",Pivot_table!$A$151,"Consumer ID",$A659,"Years (DATE)",$B$66))</f>
        <v>1</v>
      </c>
      <c r="D659" s="6" t="str">
        <f>IF(GETPIVOTDATA("Sum of Net Profit",Pivot_table!$A$151,"Consumer ID",$A659,"Years (DATE)",$D$66)=0,"",GETPIVOTDATA("Sum of Net Profit",Pivot_table!$A$151,"Consumer ID",$A659,"Years (DATE)",$D$66))</f>
        <v/>
      </c>
      <c r="E659" s="6" t="str">
        <f>IF(GETPIVOTDATA("Count of Order ID",Pivot_table!$A$151,"Consumer ID",$A659,"Years (DATE)",$D$66)=0,"",GETPIVOTDATA("Count of Order ID",Pivot_table!$A$151,"Consumer ID",$A659,"Years (DATE)",$D$66))</f>
        <v/>
      </c>
      <c r="F659" s="6">
        <f t="shared" si="20"/>
        <v>359.26</v>
      </c>
      <c r="G659" s="6">
        <f t="shared" si="21"/>
        <v>1</v>
      </c>
    </row>
    <row r="660" spans="1:7" x14ac:dyDescent="0.3">
      <c r="A660" s="6" t="s">
        <v>5337</v>
      </c>
      <c r="B660" s="6" t="str">
        <f>IF(GETPIVOTDATA("Sum of Net Profit",Pivot_table!$A$151,"Consumer ID",$A660,"Years (DATE)",$B$66)=0,"",GETPIVOTDATA("Sum of Net Profit",Pivot_table!$A$151,"Consumer ID",$A660,"Years (DATE)",$B$66))</f>
        <v/>
      </c>
      <c r="C660" s="6" t="str">
        <f>IF(GETPIVOTDATA("Count of Order ID",Pivot_table!$A$151,"Consumer ID",$A660,"Years (DATE)",$B$66)=0,"",GETPIVOTDATA("Count of Order ID",Pivot_table!$A$151,"Consumer ID",$A660,"Years (DATE)",$B$66))</f>
        <v/>
      </c>
      <c r="D660" s="6">
        <f>IF(GETPIVOTDATA("Sum of Net Profit",Pivot_table!$A$151,"Consumer ID",$A660,"Years (DATE)",$D$66)=0,"",GETPIVOTDATA("Sum of Net Profit",Pivot_table!$A$151,"Consumer ID",$A660,"Years (DATE)",$D$66))</f>
        <v>359.26</v>
      </c>
      <c r="E660" s="6">
        <f>IF(GETPIVOTDATA("Count of Order ID",Pivot_table!$A$151,"Consumer ID",$A660,"Years (DATE)",$D$66)=0,"",GETPIVOTDATA("Count of Order ID",Pivot_table!$A$151,"Consumer ID",$A660,"Years (DATE)",$D$66))</f>
        <v>1</v>
      </c>
      <c r="F660" s="6">
        <f t="shared" si="20"/>
        <v>359.26</v>
      </c>
      <c r="G660" s="6">
        <f t="shared" si="21"/>
        <v>1</v>
      </c>
    </row>
    <row r="661" spans="1:7" x14ac:dyDescent="0.3">
      <c r="A661" s="6" t="s">
        <v>1533</v>
      </c>
      <c r="B661" s="6">
        <f>IF(GETPIVOTDATA("Sum of Net Profit",Pivot_table!$A$151,"Consumer ID",$A661,"Years (DATE)",$B$66)=0,"",GETPIVOTDATA("Sum of Net Profit",Pivot_table!$A$151,"Consumer ID",$A661,"Years (DATE)",$B$66))</f>
        <v>359.26</v>
      </c>
      <c r="C661" s="6">
        <f>IF(GETPIVOTDATA("Count of Order ID",Pivot_table!$A$151,"Consumer ID",$A661,"Years (DATE)",$B$66)=0,"",GETPIVOTDATA("Count of Order ID",Pivot_table!$A$151,"Consumer ID",$A661,"Years (DATE)",$B$66))</f>
        <v>1</v>
      </c>
      <c r="D661" s="6" t="str">
        <f>IF(GETPIVOTDATA("Sum of Net Profit",Pivot_table!$A$151,"Consumer ID",$A661,"Years (DATE)",$D$66)=0,"",GETPIVOTDATA("Sum of Net Profit",Pivot_table!$A$151,"Consumer ID",$A661,"Years (DATE)",$D$66))</f>
        <v/>
      </c>
      <c r="E661" s="6" t="str">
        <f>IF(GETPIVOTDATA("Count of Order ID",Pivot_table!$A$151,"Consumer ID",$A661,"Years (DATE)",$D$66)=0,"",GETPIVOTDATA("Count of Order ID",Pivot_table!$A$151,"Consumer ID",$A661,"Years (DATE)",$D$66))</f>
        <v/>
      </c>
      <c r="F661" s="6">
        <f t="shared" si="20"/>
        <v>359.26</v>
      </c>
      <c r="G661" s="6">
        <f t="shared" si="21"/>
        <v>1</v>
      </c>
    </row>
    <row r="662" spans="1:7" x14ac:dyDescent="0.3">
      <c r="A662" s="6" t="s">
        <v>4359</v>
      </c>
      <c r="B662" s="6" t="str">
        <f>IF(GETPIVOTDATA("Sum of Net Profit",Pivot_table!$A$151,"Consumer ID",$A662,"Years (DATE)",$B$66)=0,"",GETPIVOTDATA("Sum of Net Profit",Pivot_table!$A$151,"Consumer ID",$A662,"Years (DATE)",$B$66))</f>
        <v/>
      </c>
      <c r="C662" s="6" t="str">
        <f>IF(GETPIVOTDATA("Count of Order ID",Pivot_table!$A$151,"Consumer ID",$A662,"Years (DATE)",$B$66)=0,"",GETPIVOTDATA("Count of Order ID",Pivot_table!$A$151,"Consumer ID",$A662,"Years (DATE)",$B$66))</f>
        <v/>
      </c>
      <c r="D662" s="6">
        <f>IF(GETPIVOTDATA("Sum of Net Profit",Pivot_table!$A$151,"Consumer ID",$A662,"Years (DATE)",$D$66)=0,"",GETPIVOTDATA("Sum of Net Profit",Pivot_table!$A$151,"Consumer ID",$A662,"Years (DATE)",$D$66))</f>
        <v>359.26</v>
      </c>
      <c r="E662" s="6">
        <f>IF(GETPIVOTDATA("Count of Order ID",Pivot_table!$A$151,"Consumer ID",$A662,"Years (DATE)",$D$66)=0,"",GETPIVOTDATA("Count of Order ID",Pivot_table!$A$151,"Consumer ID",$A662,"Years (DATE)",$D$66))</f>
        <v>1</v>
      </c>
      <c r="F662" s="6">
        <f t="shared" si="20"/>
        <v>359.26</v>
      </c>
      <c r="G662" s="6">
        <f t="shared" si="21"/>
        <v>1</v>
      </c>
    </row>
    <row r="663" spans="1:7" x14ac:dyDescent="0.3">
      <c r="A663" s="6" t="s">
        <v>4395</v>
      </c>
      <c r="B663" s="6" t="str">
        <f>IF(GETPIVOTDATA("Sum of Net Profit",Pivot_table!$A$151,"Consumer ID",$A663,"Years (DATE)",$B$66)=0,"",GETPIVOTDATA("Sum of Net Profit",Pivot_table!$A$151,"Consumer ID",$A663,"Years (DATE)",$B$66))</f>
        <v/>
      </c>
      <c r="C663" s="6" t="str">
        <f>IF(GETPIVOTDATA("Count of Order ID",Pivot_table!$A$151,"Consumer ID",$A663,"Years (DATE)",$B$66)=0,"",GETPIVOTDATA("Count of Order ID",Pivot_table!$A$151,"Consumer ID",$A663,"Years (DATE)",$B$66))</f>
        <v/>
      </c>
      <c r="D663" s="6">
        <f>IF(GETPIVOTDATA("Sum of Net Profit",Pivot_table!$A$151,"Consumer ID",$A663,"Years (DATE)",$D$66)=0,"",GETPIVOTDATA("Sum of Net Profit",Pivot_table!$A$151,"Consumer ID",$A663,"Years (DATE)",$D$66))</f>
        <v>359.26</v>
      </c>
      <c r="E663" s="6">
        <f>IF(GETPIVOTDATA("Count of Order ID",Pivot_table!$A$151,"Consumer ID",$A663,"Years (DATE)",$D$66)=0,"",GETPIVOTDATA("Count of Order ID",Pivot_table!$A$151,"Consumer ID",$A663,"Years (DATE)",$D$66))</f>
        <v>1</v>
      </c>
      <c r="F663" s="6">
        <f t="shared" si="20"/>
        <v>359.26</v>
      </c>
      <c r="G663" s="6">
        <f t="shared" si="21"/>
        <v>1</v>
      </c>
    </row>
    <row r="664" spans="1:7" x14ac:dyDescent="0.3">
      <c r="A664" s="6" t="s">
        <v>5294</v>
      </c>
      <c r="B664" s="6" t="str">
        <f>IF(GETPIVOTDATA("Sum of Net Profit",Pivot_table!$A$151,"Consumer ID",$A664,"Years (DATE)",$B$66)=0,"",GETPIVOTDATA("Sum of Net Profit",Pivot_table!$A$151,"Consumer ID",$A664,"Years (DATE)",$B$66))</f>
        <v/>
      </c>
      <c r="C664" s="6" t="str">
        <f>IF(GETPIVOTDATA("Count of Order ID",Pivot_table!$A$151,"Consumer ID",$A664,"Years (DATE)",$B$66)=0,"",GETPIVOTDATA("Count of Order ID",Pivot_table!$A$151,"Consumer ID",$A664,"Years (DATE)",$B$66))</f>
        <v/>
      </c>
      <c r="D664" s="6">
        <f>IF(GETPIVOTDATA("Sum of Net Profit",Pivot_table!$A$151,"Consumer ID",$A664,"Years (DATE)",$D$66)=0,"",GETPIVOTDATA("Sum of Net Profit",Pivot_table!$A$151,"Consumer ID",$A664,"Years (DATE)",$D$66))</f>
        <v>359.26</v>
      </c>
      <c r="E664" s="6">
        <f>IF(GETPIVOTDATA("Count of Order ID",Pivot_table!$A$151,"Consumer ID",$A664,"Years (DATE)",$D$66)=0,"",GETPIVOTDATA("Count of Order ID",Pivot_table!$A$151,"Consumer ID",$A664,"Years (DATE)",$D$66))</f>
        <v>1</v>
      </c>
      <c r="F664" s="6">
        <f t="shared" si="20"/>
        <v>359.26</v>
      </c>
      <c r="G664" s="6">
        <f t="shared" si="21"/>
        <v>1</v>
      </c>
    </row>
    <row r="665" spans="1:7" x14ac:dyDescent="0.3">
      <c r="A665" s="6" t="s">
        <v>5536</v>
      </c>
      <c r="B665" s="6" t="str">
        <f>IF(GETPIVOTDATA("Sum of Net Profit",Pivot_table!$A$151,"Consumer ID",$A665,"Years (DATE)",$B$66)=0,"",GETPIVOTDATA("Sum of Net Profit",Pivot_table!$A$151,"Consumer ID",$A665,"Years (DATE)",$B$66))</f>
        <v/>
      </c>
      <c r="C665" s="6" t="str">
        <f>IF(GETPIVOTDATA("Count of Order ID",Pivot_table!$A$151,"Consumer ID",$A665,"Years (DATE)",$B$66)=0,"",GETPIVOTDATA("Count of Order ID",Pivot_table!$A$151,"Consumer ID",$A665,"Years (DATE)",$B$66))</f>
        <v/>
      </c>
      <c r="D665" s="6">
        <f>IF(GETPIVOTDATA("Sum of Net Profit",Pivot_table!$A$151,"Consumer ID",$A665,"Years (DATE)",$D$66)=0,"",GETPIVOTDATA("Sum of Net Profit",Pivot_table!$A$151,"Consumer ID",$A665,"Years (DATE)",$D$66))</f>
        <v>359.26</v>
      </c>
      <c r="E665" s="6">
        <f>IF(GETPIVOTDATA("Count of Order ID",Pivot_table!$A$151,"Consumer ID",$A665,"Years (DATE)",$D$66)=0,"",GETPIVOTDATA("Count of Order ID",Pivot_table!$A$151,"Consumer ID",$A665,"Years (DATE)",$D$66))</f>
        <v>1</v>
      </c>
      <c r="F665" s="6">
        <f t="shared" si="20"/>
        <v>359.26</v>
      </c>
      <c r="G665" s="6">
        <f t="shared" si="21"/>
        <v>1</v>
      </c>
    </row>
    <row r="666" spans="1:7" x14ac:dyDescent="0.3">
      <c r="A666" s="6" t="s">
        <v>4101</v>
      </c>
      <c r="B666" s="6" t="str">
        <f>IF(GETPIVOTDATA("Sum of Net Profit",Pivot_table!$A$151,"Consumer ID",$A666,"Years (DATE)",$B$66)=0,"",GETPIVOTDATA("Sum of Net Profit",Pivot_table!$A$151,"Consumer ID",$A666,"Years (DATE)",$B$66))</f>
        <v/>
      </c>
      <c r="C666" s="6" t="str">
        <f>IF(GETPIVOTDATA("Count of Order ID",Pivot_table!$A$151,"Consumer ID",$A666,"Years (DATE)",$B$66)=0,"",GETPIVOTDATA("Count of Order ID",Pivot_table!$A$151,"Consumer ID",$A666,"Years (DATE)",$B$66))</f>
        <v/>
      </c>
      <c r="D666" s="6">
        <f>IF(GETPIVOTDATA("Sum of Net Profit",Pivot_table!$A$151,"Consumer ID",$A666,"Years (DATE)",$D$66)=0,"",GETPIVOTDATA("Sum of Net Profit",Pivot_table!$A$151,"Consumer ID",$A666,"Years (DATE)",$D$66))</f>
        <v>358.5</v>
      </c>
      <c r="E666" s="6">
        <f>IF(GETPIVOTDATA("Count of Order ID",Pivot_table!$A$151,"Consumer ID",$A666,"Years (DATE)",$D$66)=0,"",GETPIVOTDATA("Count of Order ID",Pivot_table!$A$151,"Consumer ID",$A666,"Years (DATE)",$D$66))</f>
        <v>1</v>
      </c>
      <c r="F666" s="6">
        <f t="shared" si="20"/>
        <v>358.5</v>
      </c>
      <c r="G666" s="6">
        <f t="shared" si="21"/>
        <v>1</v>
      </c>
    </row>
    <row r="667" spans="1:7" x14ac:dyDescent="0.3">
      <c r="A667" s="6" t="s">
        <v>2588</v>
      </c>
      <c r="B667" s="6" t="str">
        <f>IF(GETPIVOTDATA("Sum of Net Profit",Pivot_table!$A$151,"Consumer ID",$A667,"Years (DATE)",$B$66)=0,"",GETPIVOTDATA("Sum of Net Profit",Pivot_table!$A$151,"Consumer ID",$A667,"Years (DATE)",$B$66))</f>
        <v/>
      </c>
      <c r="C667" s="6" t="str">
        <f>IF(GETPIVOTDATA("Count of Order ID",Pivot_table!$A$151,"Consumer ID",$A667,"Years (DATE)",$B$66)=0,"",GETPIVOTDATA("Count of Order ID",Pivot_table!$A$151,"Consumer ID",$A667,"Years (DATE)",$B$66))</f>
        <v/>
      </c>
      <c r="D667" s="6">
        <f>IF(GETPIVOTDATA("Sum of Net Profit",Pivot_table!$A$151,"Consumer ID",$A667,"Years (DATE)",$D$66)=0,"",GETPIVOTDATA("Sum of Net Profit",Pivot_table!$A$151,"Consumer ID",$A667,"Years (DATE)",$D$66))</f>
        <v>358.5</v>
      </c>
      <c r="E667" s="6">
        <f>IF(GETPIVOTDATA("Count of Order ID",Pivot_table!$A$151,"Consumer ID",$A667,"Years (DATE)",$D$66)=0,"",GETPIVOTDATA("Count of Order ID",Pivot_table!$A$151,"Consumer ID",$A667,"Years (DATE)",$D$66))</f>
        <v>1</v>
      </c>
      <c r="F667" s="6">
        <f t="shared" si="20"/>
        <v>358.5</v>
      </c>
      <c r="G667" s="6">
        <f t="shared" si="21"/>
        <v>1</v>
      </c>
    </row>
    <row r="668" spans="1:7" x14ac:dyDescent="0.3">
      <c r="A668" s="6" t="s">
        <v>2851</v>
      </c>
      <c r="B668" s="6" t="str">
        <f>IF(GETPIVOTDATA("Sum of Net Profit",Pivot_table!$A$151,"Consumer ID",$A668,"Years (DATE)",$B$66)=0,"",GETPIVOTDATA("Sum of Net Profit",Pivot_table!$A$151,"Consumer ID",$A668,"Years (DATE)",$B$66))</f>
        <v/>
      </c>
      <c r="C668" s="6" t="str">
        <f>IF(GETPIVOTDATA("Count of Order ID",Pivot_table!$A$151,"Consumer ID",$A668,"Years (DATE)",$B$66)=0,"",GETPIVOTDATA("Count of Order ID",Pivot_table!$A$151,"Consumer ID",$A668,"Years (DATE)",$B$66))</f>
        <v/>
      </c>
      <c r="D668" s="6">
        <f>IF(GETPIVOTDATA("Sum of Net Profit",Pivot_table!$A$151,"Consumer ID",$A668,"Years (DATE)",$D$66)=0,"",GETPIVOTDATA("Sum of Net Profit",Pivot_table!$A$151,"Consumer ID",$A668,"Years (DATE)",$D$66))</f>
        <v>358.5</v>
      </c>
      <c r="E668" s="6">
        <f>IF(GETPIVOTDATA("Count of Order ID",Pivot_table!$A$151,"Consumer ID",$A668,"Years (DATE)",$D$66)=0,"",GETPIVOTDATA("Count of Order ID",Pivot_table!$A$151,"Consumer ID",$A668,"Years (DATE)",$D$66))</f>
        <v>1</v>
      </c>
      <c r="F668" s="6">
        <f t="shared" si="20"/>
        <v>358.5</v>
      </c>
      <c r="G668" s="6">
        <f t="shared" si="21"/>
        <v>1</v>
      </c>
    </row>
    <row r="669" spans="1:7" x14ac:dyDescent="0.3">
      <c r="A669" s="6" t="s">
        <v>3343</v>
      </c>
      <c r="B669" s="6" t="str">
        <f>IF(GETPIVOTDATA("Sum of Net Profit",Pivot_table!$A$151,"Consumer ID",$A669,"Years (DATE)",$B$66)=0,"",GETPIVOTDATA("Sum of Net Profit",Pivot_table!$A$151,"Consumer ID",$A669,"Years (DATE)",$B$66))</f>
        <v/>
      </c>
      <c r="C669" s="6" t="str">
        <f>IF(GETPIVOTDATA("Count of Order ID",Pivot_table!$A$151,"Consumer ID",$A669,"Years (DATE)",$B$66)=0,"",GETPIVOTDATA("Count of Order ID",Pivot_table!$A$151,"Consumer ID",$A669,"Years (DATE)",$B$66))</f>
        <v/>
      </c>
      <c r="D669" s="6">
        <f>IF(GETPIVOTDATA("Sum of Net Profit",Pivot_table!$A$151,"Consumer ID",$A669,"Years (DATE)",$D$66)=0,"",GETPIVOTDATA("Sum of Net Profit",Pivot_table!$A$151,"Consumer ID",$A669,"Years (DATE)",$D$66))</f>
        <v>358.5</v>
      </c>
      <c r="E669" s="6">
        <f>IF(GETPIVOTDATA("Count of Order ID",Pivot_table!$A$151,"Consumer ID",$A669,"Years (DATE)",$D$66)=0,"",GETPIVOTDATA("Count of Order ID",Pivot_table!$A$151,"Consumer ID",$A669,"Years (DATE)",$D$66))</f>
        <v>1</v>
      </c>
      <c r="F669" s="6">
        <f t="shared" si="20"/>
        <v>358.5</v>
      </c>
      <c r="G669" s="6">
        <f t="shared" si="21"/>
        <v>1</v>
      </c>
    </row>
    <row r="670" spans="1:7" x14ac:dyDescent="0.3">
      <c r="A670" s="6" t="s">
        <v>2785</v>
      </c>
      <c r="B670" s="6" t="str">
        <f>IF(GETPIVOTDATA("Sum of Net Profit",Pivot_table!$A$151,"Consumer ID",$A670,"Years (DATE)",$B$66)=0,"",GETPIVOTDATA("Sum of Net Profit",Pivot_table!$A$151,"Consumer ID",$A670,"Years (DATE)",$B$66))</f>
        <v/>
      </c>
      <c r="C670" s="6" t="str">
        <f>IF(GETPIVOTDATA("Count of Order ID",Pivot_table!$A$151,"Consumer ID",$A670,"Years (DATE)",$B$66)=0,"",GETPIVOTDATA("Count of Order ID",Pivot_table!$A$151,"Consumer ID",$A670,"Years (DATE)",$B$66))</f>
        <v/>
      </c>
      <c r="D670" s="6">
        <f>IF(GETPIVOTDATA("Sum of Net Profit",Pivot_table!$A$151,"Consumer ID",$A670,"Years (DATE)",$D$66)=0,"",GETPIVOTDATA("Sum of Net Profit",Pivot_table!$A$151,"Consumer ID",$A670,"Years (DATE)",$D$66))</f>
        <v>358.5</v>
      </c>
      <c r="E670" s="6">
        <f>IF(GETPIVOTDATA("Count of Order ID",Pivot_table!$A$151,"Consumer ID",$A670,"Years (DATE)",$D$66)=0,"",GETPIVOTDATA("Count of Order ID",Pivot_table!$A$151,"Consumer ID",$A670,"Years (DATE)",$D$66))</f>
        <v>1</v>
      </c>
      <c r="F670" s="6">
        <f t="shared" si="20"/>
        <v>358.5</v>
      </c>
      <c r="G670" s="6">
        <f t="shared" si="21"/>
        <v>1</v>
      </c>
    </row>
    <row r="671" spans="1:7" x14ac:dyDescent="0.3">
      <c r="A671" s="6" t="s">
        <v>3775</v>
      </c>
      <c r="B671" s="6" t="str">
        <f>IF(GETPIVOTDATA("Sum of Net Profit",Pivot_table!$A$151,"Consumer ID",$A671,"Years (DATE)",$B$66)=0,"",GETPIVOTDATA("Sum of Net Profit",Pivot_table!$A$151,"Consumer ID",$A671,"Years (DATE)",$B$66))</f>
        <v/>
      </c>
      <c r="C671" s="6" t="str">
        <f>IF(GETPIVOTDATA("Count of Order ID",Pivot_table!$A$151,"Consumer ID",$A671,"Years (DATE)",$B$66)=0,"",GETPIVOTDATA("Count of Order ID",Pivot_table!$A$151,"Consumer ID",$A671,"Years (DATE)",$B$66))</f>
        <v/>
      </c>
      <c r="D671" s="6">
        <f>IF(GETPIVOTDATA("Sum of Net Profit",Pivot_table!$A$151,"Consumer ID",$A671,"Years (DATE)",$D$66)=0,"",GETPIVOTDATA("Sum of Net Profit",Pivot_table!$A$151,"Consumer ID",$A671,"Years (DATE)",$D$66))</f>
        <v>358.5</v>
      </c>
      <c r="E671" s="6">
        <f>IF(GETPIVOTDATA("Count of Order ID",Pivot_table!$A$151,"Consumer ID",$A671,"Years (DATE)",$D$66)=0,"",GETPIVOTDATA("Count of Order ID",Pivot_table!$A$151,"Consumer ID",$A671,"Years (DATE)",$D$66))</f>
        <v>1</v>
      </c>
      <c r="F671" s="6">
        <f t="shared" si="20"/>
        <v>358.5</v>
      </c>
      <c r="G671" s="6">
        <f t="shared" si="21"/>
        <v>1</v>
      </c>
    </row>
    <row r="672" spans="1:7" x14ac:dyDescent="0.3">
      <c r="A672" s="6" t="s">
        <v>1104</v>
      </c>
      <c r="B672" s="6">
        <f>IF(GETPIVOTDATA("Sum of Net Profit",Pivot_table!$A$151,"Consumer ID",$A672,"Years (DATE)",$B$66)=0,"",GETPIVOTDATA("Sum of Net Profit",Pivot_table!$A$151,"Consumer ID",$A672,"Years (DATE)",$B$66))</f>
        <v>358.5</v>
      </c>
      <c r="C672" s="6">
        <f>IF(GETPIVOTDATA("Count of Order ID",Pivot_table!$A$151,"Consumer ID",$A672,"Years (DATE)",$B$66)=0,"",GETPIVOTDATA("Count of Order ID",Pivot_table!$A$151,"Consumer ID",$A672,"Years (DATE)",$B$66))</f>
        <v>1</v>
      </c>
      <c r="D672" s="6" t="str">
        <f>IF(GETPIVOTDATA("Sum of Net Profit",Pivot_table!$A$151,"Consumer ID",$A672,"Years (DATE)",$D$66)=0,"",GETPIVOTDATA("Sum of Net Profit",Pivot_table!$A$151,"Consumer ID",$A672,"Years (DATE)",$D$66))</f>
        <v/>
      </c>
      <c r="E672" s="6" t="str">
        <f>IF(GETPIVOTDATA("Count of Order ID",Pivot_table!$A$151,"Consumer ID",$A672,"Years (DATE)",$D$66)=0,"",GETPIVOTDATA("Count of Order ID",Pivot_table!$A$151,"Consumer ID",$A672,"Years (DATE)",$D$66))</f>
        <v/>
      </c>
      <c r="F672" s="6">
        <f t="shared" si="20"/>
        <v>358.5</v>
      </c>
      <c r="G672" s="6">
        <f t="shared" si="21"/>
        <v>1</v>
      </c>
    </row>
    <row r="673" spans="1:7" x14ac:dyDescent="0.3">
      <c r="A673" s="6" t="s">
        <v>1938</v>
      </c>
      <c r="B673" s="6">
        <f>IF(GETPIVOTDATA("Sum of Net Profit",Pivot_table!$A$151,"Consumer ID",$A673,"Years (DATE)",$B$66)=0,"",GETPIVOTDATA("Sum of Net Profit",Pivot_table!$A$151,"Consumer ID",$A673,"Years (DATE)",$B$66))</f>
        <v>358.5</v>
      </c>
      <c r="C673" s="6">
        <f>IF(GETPIVOTDATA("Count of Order ID",Pivot_table!$A$151,"Consumer ID",$A673,"Years (DATE)",$B$66)=0,"",GETPIVOTDATA("Count of Order ID",Pivot_table!$A$151,"Consumer ID",$A673,"Years (DATE)",$B$66))</f>
        <v>1</v>
      </c>
      <c r="D673" s="6" t="str">
        <f>IF(GETPIVOTDATA("Sum of Net Profit",Pivot_table!$A$151,"Consumer ID",$A673,"Years (DATE)",$D$66)=0,"",GETPIVOTDATA("Sum of Net Profit",Pivot_table!$A$151,"Consumer ID",$A673,"Years (DATE)",$D$66))</f>
        <v/>
      </c>
      <c r="E673" s="6" t="str">
        <f>IF(GETPIVOTDATA("Count of Order ID",Pivot_table!$A$151,"Consumer ID",$A673,"Years (DATE)",$D$66)=0,"",GETPIVOTDATA("Count of Order ID",Pivot_table!$A$151,"Consumer ID",$A673,"Years (DATE)",$D$66))</f>
        <v/>
      </c>
      <c r="F673" s="6">
        <f t="shared" si="20"/>
        <v>358.5</v>
      </c>
      <c r="G673" s="6">
        <f t="shared" si="21"/>
        <v>1</v>
      </c>
    </row>
    <row r="674" spans="1:7" x14ac:dyDescent="0.3">
      <c r="A674" s="6" t="s">
        <v>1636</v>
      </c>
      <c r="B674" s="6">
        <f>IF(GETPIVOTDATA("Sum of Net Profit",Pivot_table!$A$151,"Consumer ID",$A674,"Years (DATE)",$B$66)=0,"",GETPIVOTDATA("Sum of Net Profit",Pivot_table!$A$151,"Consumer ID",$A674,"Years (DATE)",$B$66))</f>
        <v>358.5</v>
      </c>
      <c r="C674" s="6">
        <f>IF(GETPIVOTDATA("Count of Order ID",Pivot_table!$A$151,"Consumer ID",$A674,"Years (DATE)",$B$66)=0,"",GETPIVOTDATA("Count of Order ID",Pivot_table!$A$151,"Consumer ID",$A674,"Years (DATE)",$B$66))</f>
        <v>1</v>
      </c>
      <c r="D674" s="6" t="str">
        <f>IF(GETPIVOTDATA("Sum of Net Profit",Pivot_table!$A$151,"Consumer ID",$A674,"Years (DATE)",$D$66)=0,"",GETPIVOTDATA("Sum of Net Profit",Pivot_table!$A$151,"Consumer ID",$A674,"Years (DATE)",$D$66))</f>
        <v/>
      </c>
      <c r="E674" s="6" t="str">
        <f>IF(GETPIVOTDATA("Count of Order ID",Pivot_table!$A$151,"Consumer ID",$A674,"Years (DATE)",$D$66)=0,"",GETPIVOTDATA("Count of Order ID",Pivot_table!$A$151,"Consumer ID",$A674,"Years (DATE)",$D$66))</f>
        <v/>
      </c>
      <c r="F674" s="6">
        <f t="shared" si="20"/>
        <v>358.5</v>
      </c>
      <c r="G674" s="6">
        <f t="shared" si="21"/>
        <v>1</v>
      </c>
    </row>
    <row r="675" spans="1:7" x14ac:dyDescent="0.3">
      <c r="A675" s="6" t="s">
        <v>4278</v>
      </c>
      <c r="B675" s="6" t="str">
        <f>IF(GETPIVOTDATA("Sum of Net Profit",Pivot_table!$A$151,"Consumer ID",$A675,"Years (DATE)",$B$66)=0,"",GETPIVOTDATA("Sum of Net Profit",Pivot_table!$A$151,"Consumer ID",$A675,"Years (DATE)",$B$66))</f>
        <v/>
      </c>
      <c r="C675" s="6" t="str">
        <f>IF(GETPIVOTDATA("Count of Order ID",Pivot_table!$A$151,"Consumer ID",$A675,"Years (DATE)",$B$66)=0,"",GETPIVOTDATA("Count of Order ID",Pivot_table!$A$151,"Consumer ID",$A675,"Years (DATE)",$B$66))</f>
        <v/>
      </c>
      <c r="D675" s="6">
        <f>IF(GETPIVOTDATA("Sum of Net Profit",Pivot_table!$A$151,"Consumer ID",$A675,"Years (DATE)",$D$66)=0,"",GETPIVOTDATA("Sum of Net Profit",Pivot_table!$A$151,"Consumer ID",$A675,"Years (DATE)",$D$66))</f>
        <v>358.5</v>
      </c>
      <c r="E675" s="6">
        <f>IF(GETPIVOTDATA("Count of Order ID",Pivot_table!$A$151,"Consumer ID",$A675,"Years (DATE)",$D$66)=0,"",GETPIVOTDATA("Count of Order ID",Pivot_table!$A$151,"Consumer ID",$A675,"Years (DATE)",$D$66))</f>
        <v>1</v>
      </c>
      <c r="F675" s="6">
        <f t="shared" si="20"/>
        <v>358.5</v>
      </c>
      <c r="G675" s="6">
        <f t="shared" si="21"/>
        <v>1</v>
      </c>
    </row>
    <row r="676" spans="1:7" x14ac:dyDescent="0.3">
      <c r="A676" s="6" t="s">
        <v>1546</v>
      </c>
      <c r="B676" s="6">
        <f>IF(GETPIVOTDATA("Sum of Net Profit",Pivot_table!$A$151,"Consumer ID",$A676,"Years (DATE)",$B$66)=0,"",GETPIVOTDATA("Sum of Net Profit",Pivot_table!$A$151,"Consumer ID",$A676,"Years (DATE)",$B$66))</f>
        <v>358.5</v>
      </c>
      <c r="C676" s="6">
        <f>IF(GETPIVOTDATA("Count of Order ID",Pivot_table!$A$151,"Consumer ID",$A676,"Years (DATE)",$B$66)=0,"",GETPIVOTDATA("Count of Order ID",Pivot_table!$A$151,"Consumer ID",$A676,"Years (DATE)",$B$66))</f>
        <v>1</v>
      </c>
      <c r="D676" s="6" t="str">
        <f>IF(GETPIVOTDATA("Sum of Net Profit",Pivot_table!$A$151,"Consumer ID",$A676,"Years (DATE)",$D$66)=0,"",GETPIVOTDATA("Sum of Net Profit",Pivot_table!$A$151,"Consumer ID",$A676,"Years (DATE)",$D$66))</f>
        <v/>
      </c>
      <c r="E676" s="6" t="str">
        <f>IF(GETPIVOTDATA("Count of Order ID",Pivot_table!$A$151,"Consumer ID",$A676,"Years (DATE)",$D$66)=0,"",GETPIVOTDATA("Count of Order ID",Pivot_table!$A$151,"Consumer ID",$A676,"Years (DATE)",$D$66))</f>
        <v/>
      </c>
      <c r="F676" s="6">
        <f t="shared" si="20"/>
        <v>358.5</v>
      </c>
      <c r="G676" s="6">
        <f t="shared" si="21"/>
        <v>1</v>
      </c>
    </row>
    <row r="677" spans="1:7" x14ac:dyDescent="0.3">
      <c r="A677" s="6" t="s">
        <v>2384</v>
      </c>
      <c r="B677" s="6" t="str">
        <f>IF(GETPIVOTDATA("Sum of Net Profit",Pivot_table!$A$151,"Consumer ID",$A677,"Years (DATE)",$B$66)=0,"",GETPIVOTDATA("Sum of Net Profit",Pivot_table!$A$151,"Consumer ID",$A677,"Years (DATE)",$B$66))</f>
        <v/>
      </c>
      <c r="C677" s="6" t="str">
        <f>IF(GETPIVOTDATA("Count of Order ID",Pivot_table!$A$151,"Consumer ID",$A677,"Years (DATE)",$B$66)=0,"",GETPIVOTDATA("Count of Order ID",Pivot_table!$A$151,"Consumer ID",$A677,"Years (DATE)",$B$66))</f>
        <v/>
      </c>
      <c r="D677" s="6">
        <f>IF(GETPIVOTDATA("Sum of Net Profit",Pivot_table!$A$151,"Consumer ID",$A677,"Years (DATE)",$D$66)=0,"",GETPIVOTDATA("Sum of Net Profit",Pivot_table!$A$151,"Consumer ID",$A677,"Years (DATE)",$D$66))</f>
        <v>358.5</v>
      </c>
      <c r="E677" s="6">
        <f>IF(GETPIVOTDATA("Count of Order ID",Pivot_table!$A$151,"Consumer ID",$A677,"Years (DATE)",$D$66)=0,"",GETPIVOTDATA("Count of Order ID",Pivot_table!$A$151,"Consumer ID",$A677,"Years (DATE)",$D$66))</f>
        <v>1</v>
      </c>
      <c r="F677" s="6">
        <f t="shared" si="20"/>
        <v>358.5</v>
      </c>
      <c r="G677" s="6">
        <f t="shared" si="21"/>
        <v>1</v>
      </c>
    </row>
    <row r="678" spans="1:7" x14ac:dyDescent="0.3">
      <c r="A678" s="6" t="s">
        <v>5307</v>
      </c>
      <c r="B678" s="6" t="str">
        <f>IF(GETPIVOTDATA("Sum of Net Profit",Pivot_table!$A$151,"Consumer ID",$A678,"Years (DATE)",$B$66)=0,"",GETPIVOTDATA("Sum of Net Profit",Pivot_table!$A$151,"Consumer ID",$A678,"Years (DATE)",$B$66))</f>
        <v/>
      </c>
      <c r="C678" s="6" t="str">
        <f>IF(GETPIVOTDATA("Count of Order ID",Pivot_table!$A$151,"Consumer ID",$A678,"Years (DATE)",$B$66)=0,"",GETPIVOTDATA("Count of Order ID",Pivot_table!$A$151,"Consumer ID",$A678,"Years (DATE)",$B$66))</f>
        <v/>
      </c>
      <c r="D678" s="6">
        <f>IF(GETPIVOTDATA("Sum of Net Profit",Pivot_table!$A$151,"Consumer ID",$A678,"Years (DATE)",$D$66)=0,"",GETPIVOTDATA("Sum of Net Profit",Pivot_table!$A$151,"Consumer ID",$A678,"Years (DATE)",$D$66))</f>
        <v>358.5</v>
      </c>
      <c r="E678" s="6">
        <f>IF(GETPIVOTDATA("Count of Order ID",Pivot_table!$A$151,"Consumer ID",$A678,"Years (DATE)",$D$66)=0,"",GETPIVOTDATA("Count of Order ID",Pivot_table!$A$151,"Consumer ID",$A678,"Years (DATE)",$D$66))</f>
        <v>1</v>
      </c>
      <c r="F678" s="6">
        <f t="shared" si="20"/>
        <v>358.5</v>
      </c>
      <c r="G678" s="6">
        <f t="shared" si="21"/>
        <v>1</v>
      </c>
    </row>
    <row r="679" spans="1:7" x14ac:dyDescent="0.3">
      <c r="A679" s="6" t="s">
        <v>5296</v>
      </c>
      <c r="B679" s="6" t="str">
        <f>IF(GETPIVOTDATA("Sum of Net Profit",Pivot_table!$A$151,"Consumer ID",$A679,"Years (DATE)",$B$66)=0,"",GETPIVOTDATA("Sum of Net Profit",Pivot_table!$A$151,"Consumer ID",$A679,"Years (DATE)",$B$66))</f>
        <v/>
      </c>
      <c r="C679" s="6" t="str">
        <f>IF(GETPIVOTDATA("Count of Order ID",Pivot_table!$A$151,"Consumer ID",$A679,"Years (DATE)",$B$66)=0,"",GETPIVOTDATA("Count of Order ID",Pivot_table!$A$151,"Consumer ID",$A679,"Years (DATE)",$B$66))</f>
        <v/>
      </c>
      <c r="D679" s="6">
        <f>IF(GETPIVOTDATA("Sum of Net Profit",Pivot_table!$A$151,"Consumer ID",$A679,"Years (DATE)",$D$66)=0,"",GETPIVOTDATA("Sum of Net Profit",Pivot_table!$A$151,"Consumer ID",$A679,"Years (DATE)",$D$66))</f>
        <v>358.5</v>
      </c>
      <c r="E679" s="6">
        <f>IF(GETPIVOTDATA("Count of Order ID",Pivot_table!$A$151,"Consumer ID",$A679,"Years (DATE)",$D$66)=0,"",GETPIVOTDATA("Count of Order ID",Pivot_table!$A$151,"Consumer ID",$A679,"Years (DATE)",$D$66))</f>
        <v>1</v>
      </c>
      <c r="F679" s="6">
        <f t="shared" si="20"/>
        <v>358.5</v>
      </c>
      <c r="G679" s="6">
        <f t="shared" si="21"/>
        <v>1</v>
      </c>
    </row>
    <row r="680" spans="1:7" x14ac:dyDescent="0.3">
      <c r="A680" s="6" t="s">
        <v>4272</v>
      </c>
      <c r="B680" s="6" t="str">
        <f>IF(GETPIVOTDATA("Sum of Net Profit",Pivot_table!$A$151,"Consumer ID",$A680,"Years (DATE)",$B$66)=0,"",GETPIVOTDATA("Sum of Net Profit",Pivot_table!$A$151,"Consumer ID",$A680,"Years (DATE)",$B$66))</f>
        <v/>
      </c>
      <c r="C680" s="6" t="str">
        <f>IF(GETPIVOTDATA("Count of Order ID",Pivot_table!$A$151,"Consumer ID",$A680,"Years (DATE)",$B$66)=0,"",GETPIVOTDATA("Count of Order ID",Pivot_table!$A$151,"Consumer ID",$A680,"Years (DATE)",$B$66))</f>
        <v/>
      </c>
      <c r="D680" s="6">
        <f>IF(GETPIVOTDATA("Sum of Net Profit",Pivot_table!$A$151,"Consumer ID",$A680,"Years (DATE)",$D$66)=0,"",GETPIVOTDATA("Sum of Net Profit",Pivot_table!$A$151,"Consumer ID",$A680,"Years (DATE)",$D$66))</f>
        <v>354.24</v>
      </c>
      <c r="E680" s="6">
        <f>IF(GETPIVOTDATA("Count of Order ID",Pivot_table!$A$151,"Consumer ID",$A680,"Years (DATE)",$D$66)=0,"",GETPIVOTDATA("Count of Order ID",Pivot_table!$A$151,"Consumer ID",$A680,"Years (DATE)",$D$66))</f>
        <v>1</v>
      </c>
      <c r="F680" s="6">
        <f t="shared" si="20"/>
        <v>354.24</v>
      </c>
      <c r="G680" s="6">
        <f t="shared" si="21"/>
        <v>1</v>
      </c>
    </row>
    <row r="681" spans="1:7" x14ac:dyDescent="0.3">
      <c r="A681" s="6" t="s">
        <v>2148</v>
      </c>
      <c r="B681" s="6" t="str">
        <f>IF(GETPIVOTDATA("Sum of Net Profit",Pivot_table!$A$151,"Consumer ID",$A681,"Years (DATE)",$B$66)=0,"",GETPIVOTDATA("Sum of Net Profit",Pivot_table!$A$151,"Consumer ID",$A681,"Years (DATE)",$B$66))</f>
        <v/>
      </c>
      <c r="C681" s="6" t="str">
        <f>IF(GETPIVOTDATA("Count of Order ID",Pivot_table!$A$151,"Consumer ID",$A681,"Years (DATE)",$B$66)=0,"",GETPIVOTDATA("Count of Order ID",Pivot_table!$A$151,"Consumer ID",$A681,"Years (DATE)",$B$66))</f>
        <v/>
      </c>
      <c r="D681" s="6">
        <f>IF(GETPIVOTDATA("Sum of Net Profit",Pivot_table!$A$151,"Consumer ID",$A681,"Years (DATE)",$D$66)=0,"",GETPIVOTDATA("Sum of Net Profit",Pivot_table!$A$151,"Consumer ID",$A681,"Years (DATE)",$D$66))</f>
        <v>354.24</v>
      </c>
      <c r="E681" s="6">
        <f>IF(GETPIVOTDATA("Count of Order ID",Pivot_table!$A$151,"Consumer ID",$A681,"Years (DATE)",$D$66)=0,"",GETPIVOTDATA("Count of Order ID",Pivot_table!$A$151,"Consumer ID",$A681,"Years (DATE)",$D$66))</f>
        <v>1</v>
      </c>
      <c r="F681" s="6">
        <f t="shared" si="20"/>
        <v>354.24</v>
      </c>
      <c r="G681" s="6">
        <f t="shared" si="21"/>
        <v>1</v>
      </c>
    </row>
    <row r="682" spans="1:7" x14ac:dyDescent="0.3">
      <c r="A682" s="6" t="s">
        <v>3449</v>
      </c>
      <c r="B682" s="6" t="str">
        <f>IF(GETPIVOTDATA("Sum of Net Profit",Pivot_table!$A$151,"Consumer ID",$A682,"Years (DATE)",$B$66)=0,"",GETPIVOTDATA("Sum of Net Profit",Pivot_table!$A$151,"Consumer ID",$A682,"Years (DATE)",$B$66))</f>
        <v/>
      </c>
      <c r="C682" s="6" t="str">
        <f>IF(GETPIVOTDATA("Count of Order ID",Pivot_table!$A$151,"Consumer ID",$A682,"Years (DATE)",$B$66)=0,"",GETPIVOTDATA("Count of Order ID",Pivot_table!$A$151,"Consumer ID",$A682,"Years (DATE)",$B$66))</f>
        <v/>
      </c>
      <c r="D682" s="6">
        <f>IF(GETPIVOTDATA("Sum of Net Profit",Pivot_table!$A$151,"Consumer ID",$A682,"Years (DATE)",$D$66)=0,"",GETPIVOTDATA("Sum of Net Profit",Pivot_table!$A$151,"Consumer ID",$A682,"Years (DATE)",$D$66))</f>
        <v>354.24</v>
      </c>
      <c r="E682" s="6">
        <f>IF(GETPIVOTDATA("Count of Order ID",Pivot_table!$A$151,"Consumer ID",$A682,"Years (DATE)",$D$66)=0,"",GETPIVOTDATA("Count of Order ID",Pivot_table!$A$151,"Consumer ID",$A682,"Years (DATE)",$D$66))</f>
        <v>1</v>
      </c>
      <c r="F682" s="6">
        <f t="shared" si="20"/>
        <v>354.24</v>
      </c>
      <c r="G682" s="6">
        <f t="shared" si="21"/>
        <v>1</v>
      </c>
    </row>
    <row r="683" spans="1:7" x14ac:dyDescent="0.3">
      <c r="A683" s="6" t="s">
        <v>4214</v>
      </c>
      <c r="B683" s="6" t="str">
        <f>IF(GETPIVOTDATA("Sum of Net Profit",Pivot_table!$A$151,"Consumer ID",$A683,"Years (DATE)",$B$66)=0,"",GETPIVOTDATA("Sum of Net Profit",Pivot_table!$A$151,"Consumer ID",$A683,"Years (DATE)",$B$66))</f>
        <v/>
      </c>
      <c r="C683" s="6" t="str">
        <f>IF(GETPIVOTDATA("Count of Order ID",Pivot_table!$A$151,"Consumer ID",$A683,"Years (DATE)",$B$66)=0,"",GETPIVOTDATA("Count of Order ID",Pivot_table!$A$151,"Consumer ID",$A683,"Years (DATE)",$B$66))</f>
        <v/>
      </c>
      <c r="D683" s="6">
        <f>IF(GETPIVOTDATA("Sum of Net Profit",Pivot_table!$A$151,"Consumer ID",$A683,"Years (DATE)",$D$66)=0,"",GETPIVOTDATA("Sum of Net Profit",Pivot_table!$A$151,"Consumer ID",$A683,"Years (DATE)",$D$66))</f>
        <v>354.24</v>
      </c>
      <c r="E683" s="6">
        <f>IF(GETPIVOTDATA("Count of Order ID",Pivot_table!$A$151,"Consumer ID",$A683,"Years (DATE)",$D$66)=0,"",GETPIVOTDATA("Count of Order ID",Pivot_table!$A$151,"Consumer ID",$A683,"Years (DATE)",$D$66))</f>
        <v>1</v>
      </c>
      <c r="F683" s="6">
        <f t="shared" si="20"/>
        <v>354.24</v>
      </c>
      <c r="G683" s="6">
        <f t="shared" si="21"/>
        <v>1</v>
      </c>
    </row>
    <row r="684" spans="1:7" x14ac:dyDescent="0.3">
      <c r="A684" s="6" t="s">
        <v>3429</v>
      </c>
      <c r="B684" s="6" t="str">
        <f>IF(GETPIVOTDATA("Sum of Net Profit",Pivot_table!$A$151,"Consumer ID",$A684,"Years (DATE)",$B$66)=0,"",GETPIVOTDATA("Sum of Net Profit",Pivot_table!$A$151,"Consumer ID",$A684,"Years (DATE)",$B$66))</f>
        <v/>
      </c>
      <c r="C684" s="6" t="str">
        <f>IF(GETPIVOTDATA("Count of Order ID",Pivot_table!$A$151,"Consumer ID",$A684,"Years (DATE)",$B$66)=0,"",GETPIVOTDATA("Count of Order ID",Pivot_table!$A$151,"Consumer ID",$A684,"Years (DATE)",$B$66))</f>
        <v/>
      </c>
      <c r="D684" s="6">
        <f>IF(GETPIVOTDATA("Sum of Net Profit",Pivot_table!$A$151,"Consumer ID",$A684,"Years (DATE)",$D$66)=0,"",GETPIVOTDATA("Sum of Net Profit",Pivot_table!$A$151,"Consumer ID",$A684,"Years (DATE)",$D$66))</f>
        <v>354.24</v>
      </c>
      <c r="E684" s="6">
        <f>IF(GETPIVOTDATA("Count of Order ID",Pivot_table!$A$151,"Consumer ID",$A684,"Years (DATE)",$D$66)=0,"",GETPIVOTDATA("Count of Order ID",Pivot_table!$A$151,"Consumer ID",$A684,"Years (DATE)",$D$66))</f>
        <v>1</v>
      </c>
      <c r="F684" s="6">
        <f t="shared" si="20"/>
        <v>354.24</v>
      </c>
      <c r="G684" s="6">
        <f t="shared" si="21"/>
        <v>1</v>
      </c>
    </row>
    <row r="685" spans="1:7" x14ac:dyDescent="0.3">
      <c r="A685" s="6" t="s">
        <v>2697</v>
      </c>
      <c r="B685" s="6" t="str">
        <f>IF(GETPIVOTDATA("Sum of Net Profit",Pivot_table!$A$151,"Consumer ID",$A685,"Years (DATE)",$B$66)=0,"",GETPIVOTDATA("Sum of Net Profit",Pivot_table!$A$151,"Consumer ID",$A685,"Years (DATE)",$B$66))</f>
        <v/>
      </c>
      <c r="C685" s="6" t="str">
        <f>IF(GETPIVOTDATA("Count of Order ID",Pivot_table!$A$151,"Consumer ID",$A685,"Years (DATE)",$B$66)=0,"",GETPIVOTDATA("Count of Order ID",Pivot_table!$A$151,"Consumer ID",$A685,"Years (DATE)",$B$66))</f>
        <v/>
      </c>
      <c r="D685" s="6">
        <f>IF(GETPIVOTDATA("Sum of Net Profit",Pivot_table!$A$151,"Consumer ID",$A685,"Years (DATE)",$D$66)=0,"",GETPIVOTDATA("Sum of Net Profit",Pivot_table!$A$151,"Consumer ID",$A685,"Years (DATE)",$D$66))</f>
        <v>354.24</v>
      </c>
      <c r="E685" s="6">
        <f>IF(GETPIVOTDATA("Count of Order ID",Pivot_table!$A$151,"Consumer ID",$A685,"Years (DATE)",$D$66)=0,"",GETPIVOTDATA("Count of Order ID",Pivot_table!$A$151,"Consumer ID",$A685,"Years (DATE)",$D$66))</f>
        <v>1</v>
      </c>
      <c r="F685" s="6">
        <f t="shared" si="20"/>
        <v>354.24</v>
      </c>
      <c r="G685" s="6">
        <f t="shared" si="21"/>
        <v>1</v>
      </c>
    </row>
    <row r="686" spans="1:7" x14ac:dyDescent="0.3">
      <c r="A686" s="6" t="s">
        <v>1508</v>
      </c>
      <c r="B686" s="6">
        <f>IF(GETPIVOTDATA("Sum of Net Profit",Pivot_table!$A$151,"Consumer ID",$A686,"Years (DATE)",$B$66)=0,"",GETPIVOTDATA("Sum of Net Profit",Pivot_table!$A$151,"Consumer ID",$A686,"Years (DATE)",$B$66))</f>
        <v>354.24</v>
      </c>
      <c r="C686" s="6">
        <f>IF(GETPIVOTDATA("Count of Order ID",Pivot_table!$A$151,"Consumer ID",$A686,"Years (DATE)",$B$66)=0,"",GETPIVOTDATA("Count of Order ID",Pivot_table!$A$151,"Consumer ID",$A686,"Years (DATE)",$B$66))</f>
        <v>1</v>
      </c>
      <c r="D686" s="6" t="str">
        <f>IF(GETPIVOTDATA("Sum of Net Profit",Pivot_table!$A$151,"Consumer ID",$A686,"Years (DATE)",$D$66)=0,"",GETPIVOTDATA("Sum of Net Profit",Pivot_table!$A$151,"Consumer ID",$A686,"Years (DATE)",$D$66))</f>
        <v/>
      </c>
      <c r="E686" s="6" t="str">
        <f>IF(GETPIVOTDATA("Count of Order ID",Pivot_table!$A$151,"Consumer ID",$A686,"Years (DATE)",$D$66)=0,"",GETPIVOTDATA("Count of Order ID",Pivot_table!$A$151,"Consumer ID",$A686,"Years (DATE)",$D$66))</f>
        <v/>
      </c>
      <c r="F686" s="6">
        <f t="shared" si="20"/>
        <v>354.24</v>
      </c>
      <c r="G686" s="6">
        <f t="shared" si="21"/>
        <v>1</v>
      </c>
    </row>
    <row r="687" spans="1:7" x14ac:dyDescent="0.3">
      <c r="A687" s="6" t="s">
        <v>4377</v>
      </c>
      <c r="B687" s="6" t="str">
        <f>IF(GETPIVOTDATA("Sum of Net Profit",Pivot_table!$A$151,"Consumer ID",$A687,"Years (DATE)",$B$66)=0,"",GETPIVOTDATA("Sum of Net Profit",Pivot_table!$A$151,"Consumer ID",$A687,"Years (DATE)",$B$66))</f>
        <v/>
      </c>
      <c r="C687" s="6" t="str">
        <f>IF(GETPIVOTDATA("Count of Order ID",Pivot_table!$A$151,"Consumer ID",$A687,"Years (DATE)",$B$66)=0,"",GETPIVOTDATA("Count of Order ID",Pivot_table!$A$151,"Consumer ID",$A687,"Years (DATE)",$B$66))</f>
        <v/>
      </c>
      <c r="D687" s="6">
        <f>IF(GETPIVOTDATA("Sum of Net Profit",Pivot_table!$A$151,"Consumer ID",$A687,"Years (DATE)",$D$66)=0,"",GETPIVOTDATA("Sum of Net Profit",Pivot_table!$A$151,"Consumer ID",$A687,"Years (DATE)",$D$66))</f>
        <v>354.24</v>
      </c>
      <c r="E687" s="6">
        <f>IF(GETPIVOTDATA("Count of Order ID",Pivot_table!$A$151,"Consumer ID",$A687,"Years (DATE)",$D$66)=0,"",GETPIVOTDATA("Count of Order ID",Pivot_table!$A$151,"Consumer ID",$A687,"Years (DATE)",$D$66))</f>
        <v>1</v>
      </c>
      <c r="F687" s="6">
        <f t="shared" si="20"/>
        <v>354.24</v>
      </c>
      <c r="G687" s="6">
        <f t="shared" si="21"/>
        <v>1</v>
      </c>
    </row>
    <row r="688" spans="1:7" x14ac:dyDescent="0.3">
      <c r="A688" s="6" t="s">
        <v>5594</v>
      </c>
      <c r="B688" s="6" t="str">
        <f>IF(GETPIVOTDATA("Sum of Net Profit",Pivot_table!$A$151,"Consumer ID",$A688,"Years (DATE)",$B$66)=0,"",GETPIVOTDATA("Sum of Net Profit",Pivot_table!$A$151,"Consumer ID",$A688,"Years (DATE)",$B$66))</f>
        <v/>
      </c>
      <c r="C688" s="6" t="str">
        <f>IF(GETPIVOTDATA("Count of Order ID",Pivot_table!$A$151,"Consumer ID",$A688,"Years (DATE)",$B$66)=0,"",GETPIVOTDATA("Count of Order ID",Pivot_table!$A$151,"Consumer ID",$A688,"Years (DATE)",$B$66))</f>
        <v/>
      </c>
      <c r="D688" s="6">
        <f>IF(GETPIVOTDATA("Sum of Net Profit",Pivot_table!$A$151,"Consumer ID",$A688,"Years (DATE)",$D$66)=0,"",GETPIVOTDATA("Sum of Net Profit",Pivot_table!$A$151,"Consumer ID",$A688,"Years (DATE)",$D$66))</f>
        <v>354.24</v>
      </c>
      <c r="E688" s="6">
        <f>IF(GETPIVOTDATA("Count of Order ID",Pivot_table!$A$151,"Consumer ID",$A688,"Years (DATE)",$D$66)=0,"",GETPIVOTDATA("Count of Order ID",Pivot_table!$A$151,"Consumer ID",$A688,"Years (DATE)",$D$66))</f>
        <v>1</v>
      </c>
      <c r="F688" s="6">
        <f t="shared" si="20"/>
        <v>354.24</v>
      </c>
      <c r="G688" s="6">
        <f t="shared" si="21"/>
        <v>1</v>
      </c>
    </row>
    <row r="689" spans="1:7" x14ac:dyDescent="0.3">
      <c r="A689" s="6" t="s">
        <v>6427</v>
      </c>
      <c r="B689" s="6">
        <f>IF(GETPIVOTDATA("Sum of Net Profit",Pivot_table!$A$151,"Consumer ID",$A689,"Years (DATE)",$B$66)=0,"",GETPIVOTDATA("Sum of Net Profit",Pivot_table!$A$151,"Consumer ID",$A689,"Years (DATE)",$B$66))</f>
        <v>134.16</v>
      </c>
      <c r="C689" s="6">
        <f>IF(GETPIVOTDATA("Count of Order ID",Pivot_table!$A$151,"Consumer ID",$A689,"Years (DATE)",$B$66)=0,"",GETPIVOTDATA("Count of Order ID",Pivot_table!$A$151,"Consumer ID",$A689,"Years (DATE)",$B$66))</f>
        <v>1</v>
      </c>
      <c r="D689" s="6">
        <f>IF(GETPIVOTDATA("Sum of Net Profit",Pivot_table!$A$151,"Consumer ID",$A689,"Years (DATE)",$D$66)=0,"",GETPIVOTDATA("Sum of Net Profit",Pivot_table!$A$151,"Consumer ID",$A689,"Years (DATE)",$D$66))</f>
        <v>219.10000000000002</v>
      </c>
      <c r="E689" s="6">
        <f>IF(GETPIVOTDATA("Count of Order ID",Pivot_table!$A$151,"Consumer ID",$A689,"Years (DATE)",$D$66)=0,"",GETPIVOTDATA("Count of Order ID",Pivot_table!$A$151,"Consumer ID",$A689,"Years (DATE)",$D$66))</f>
        <v>1</v>
      </c>
      <c r="F689" s="6">
        <f t="shared" si="20"/>
        <v>353.26</v>
      </c>
      <c r="G689" s="6">
        <f t="shared" si="21"/>
        <v>2</v>
      </c>
    </row>
    <row r="690" spans="1:7" x14ac:dyDescent="0.3">
      <c r="A690" s="6" t="s">
        <v>5127</v>
      </c>
      <c r="B690" s="6" t="str">
        <f>IF(GETPIVOTDATA("Sum of Net Profit",Pivot_table!$A$151,"Consumer ID",$A690,"Years (DATE)",$B$66)=0,"",GETPIVOTDATA("Sum of Net Profit",Pivot_table!$A$151,"Consumer ID",$A690,"Years (DATE)",$B$66))</f>
        <v/>
      </c>
      <c r="C690" s="6" t="str">
        <f>IF(GETPIVOTDATA("Count of Order ID",Pivot_table!$A$151,"Consumer ID",$A690,"Years (DATE)",$B$66)=0,"",GETPIVOTDATA("Count of Order ID",Pivot_table!$A$151,"Consumer ID",$A690,"Years (DATE)",$B$66))</f>
        <v/>
      </c>
      <c r="D690" s="6">
        <f>IF(GETPIVOTDATA("Sum of Net Profit",Pivot_table!$A$151,"Consumer ID",$A690,"Years (DATE)",$D$66)=0,"",GETPIVOTDATA("Sum of Net Profit",Pivot_table!$A$151,"Consumer ID",$A690,"Years (DATE)",$D$66))</f>
        <v>352.6</v>
      </c>
      <c r="E690" s="6">
        <f>IF(GETPIVOTDATA("Count of Order ID",Pivot_table!$A$151,"Consumer ID",$A690,"Years (DATE)",$D$66)=0,"",GETPIVOTDATA("Count of Order ID",Pivot_table!$A$151,"Consumer ID",$A690,"Years (DATE)",$D$66))</f>
        <v>2</v>
      </c>
      <c r="F690" s="6">
        <f t="shared" si="20"/>
        <v>352.6</v>
      </c>
      <c r="G690" s="6">
        <f t="shared" si="21"/>
        <v>2</v>
      </c>
    </row>
    <row r="691" spans="1:7" x14ac:dyDescent="0.3">
      <c r="A691" s="6" t="s">
        <v>2038</v>
      </c>
      <c r="B691" s="6">
        <f>IF(GETPIVOTDATA("Sum of Net Profit",Pivot_table!$A$151,"Consumer ID",$A691,"Years (DATE)",$B$66)=0,"",GETPIVOTDATA("Sum of Net Profit",Pivot_table!$A$151,"Consumer ID",$A691,"Years (DATE)",$B$66))</f>
        <v>346.79999999999995</v>
      </c>
      <c r="C691" s="6">
        <f>IF(GETPIVOTDATA("Count of Order ID",Pivot_table!$A$151,"Consumer ID",$A691,"Years (DATE)",$B$66)=0,"",GETPIVOTDATA("Count of Order ID",Pivot_table!$A$151,"Consumer ID",$A691,"Years (DATE)",$B$66))</f>
        <v>1</v>
      </c>
      <c r="D691" s="6" t="str">
        <f>IF(GETPIVOTDATA("Sum of Net Profit",Pivot_table!$A$151,"Consumer ID",$A691,"Years (DATE)",$D$66)=0,"",GETPIVOTDATA("Sum of Net Profit",Pivot_table!$A$151,"Consumer ID",$A691,"Years (DATE)",$D$66))</f>
        <v/>
      </c>
      <c r="E691" s="6" t="str">
        <f>IF(GETPIVOTDATA("Count of Order ID",Pivot_table!$A$151,"Consumer ID",$A691,"Years (DATE)",$D$66)=0,"",GETPIVOTDATA("Count of Order ID",Pivot_table!$A$151,"Consumer ID",$A691,"Years (DATE)",$D$66))</f>
        <v/>
      </c>
      <c r="F691" s="6">
        <f t="shared" si="20"/>
        <v>346.79999999999995</v>
      </c>
      <c r="G691" s="6">
        <f t="shared" si="21"/>
        <v>1</v>
      </c>
    </row>
    <row r="692" spans="1:7" x14ac:dyDescent="0.3">
      <c r="A692" s="6" t="s">
        <v>2023</v>
      </c>
      <c r="B692" s="6">
        <f>IF(GETPIVOTDATA("Sum of Net Profit",Pivot_table!$A$151,"Consumer ID",$A692,"Years (DATE)",$B$66)=0,"",GETPIVOTDATA("Sum of Net Profit",Pivot_table!$A$151,"Consumer ID",$A692,"Years (DATE)",$B$66))</f>
        <v>346.79999999999995</v>
      </c>
      <c r="C692" s="6">
        <f>IF(GETPIVOTDATA("Count of Order ID",Pivot_table!$A$151,"Consumer ID",$A692,"Years (DATE)",$B$66)=0,"",GETPIVOTDATA("Count of Order ID",Pivot_table!$A$151,"Consumer ID",$A692,"Years (DATE)",$B$66))</f>
        <v>1</v>
      </c>
      <c r="D692" s="6" t="str">
        <f>IF(GETPIVOTDATA("Sum of Net Profit",Pivot_table!$A$151,"Consumer ID",$A692,"Years (DATE)",$D$66)=0,"",GETPIVOTDATA("Sum of Net Profit",Pivot_table!$A$151,"Consumer ID",$A692,"Years (DATE)",$D$66))</f>
        <v/>
      </c>
      <c r="E692" s="6" t="str">
        <f>IF(GETPIVOTDATA("Count of Order ID",Pivot_table!$A$151,"Consumer ID",$A692,"Years (DATE)",$D$66)=0,"",GETPIVOTDATA("Count of Order ID",Pivot_table!$A$151,"Consumer ID",$A692,"Years (DATE)",$D$66))</f>
        <v/>
      </c>
      <c r="F692" s="6">
        <f t="shared" si="20"/>
        <v>346.79999999999995</v>
      </c>
      <c r="G692" s="6">
        <f t="shared" si="21"/>
        <v>1</v>
      </c>
    </row>
    <row r="693" spans="1:7" x14ac:dyDescent="0.3">
      <c r="A693" s="6" t="s">
        <v>3243</v>
      </c>
      <c r="B693" s="6" t="str">
        <f>IF(GETPIVOTDATA("Sum of Net Profit",Pivot_table!$A$151,"Consumer ID",$A693,"Years (DATE)",$B$66)=0,"",GETPIVOTDATA("Sum of Net Profit",Pivot_table!$A$151,"Consumer ID",$A693,"Years (DATE)",$B$66))</f>
        <v/>
      </c>
      <c r="C693" s="6" t="str">
        <f>IF(GETPIVOTDATA("Count of Order ID",Pivot_table!$A$151,"Consumer ID",$A693,"Years (DATE)",$B$66)=0,"",GETPIVOTDATA("Count of Order ID",Pivot_table!$A$151,"Consumer ID",$A693,"Years (DATE)",$B$66))</f>
        <v/>
      </c>
      <c r="D693" s="6">
        <f>IF(GETPIVOTDATA("Sum of Net Profit",Pivot_table!$A$151,"Consumer ID",$A693,"Years (DATE)",$D$66)=0,"",GETPIVOTDATA("Sum of Net Profit",Pivot_table!$A$151,"Consumer ID",$A693,"Years (DATE)",$D$66))</f>
        <v>346.79999999999995</v>
      </c>
      <c r="E693" s="6">
        <f>IF(GETPIVOTDATA("Count of Order ID",Pivot_table!$A$151,"Consumer ID",$A693,"Years (DATE)",$D$66)=0,"",GETPIVOTDATA("Count of Order ID",Pivot_table!$A$151,"Consumer ID",$A693,"Years (DATE)",$D$66))</f>
        <v>1</v>
      </c>
      <c r="F693" s="6">
        <f t="shared" si="20"/>
        <v>346.79999999999995</v>
      </c>
      <c r="G693" s="6">
        <f t="shared" si="21"/>
        <v>1</v>
      </c>
    </row>
    <row r="694" spans="1:7" x14ac:dyDescent="0.3">
      <c r="A694" s="6" t="s">
        <v>3259</v>
      </c>
      <c r="B694" s="6" t="str">
        <f>IF(GETPIVOTDATA("Sum of Net Profit",Pivot_table!$A$151,"Consumer ID",$A694,"Years (DATE)",$B$66)=0,"",GETPIVOTDATA("Sum of Net Profit",Pivot_table!$A$151,"Consumer ID",$A694,"Years (DATE)",$B$66))</f>
        <v/>
      </c>
      <c r="C694" s="6" t="str">
        <f>IF(GETPIVOTDATA("Count of Order ID",Pivot_table!$A$151,"Consumer ID",$A694,"Years (DATE)",$B$66)=0,"",GETPIVOTDATA("Count of Order ID",Pivot_table!$A$151,"Consumer ID",$A694,"Years (DATE)",$B$66))</f>
        <v/>
      </c>
      <c r="D694" s="6">
        <f>IF(GETPIVOTDATA("Sum of Net Profit",Pivot_table!$A$151,"Consumer ID",$A694,"Years (DATE)",$D$66)=0,"",GETPIVOTDATA("Sum of Net Profit",Pivot_table!$A$151,"Consumer ID",$A694,"Years (DATE)",$D$66))</f>
        <v>346.79999999999995</v>
      </c>
      <c r="E694" s="6">
        <f>IF(GETPIVOTDATA("Count of Order ID",Pivot_table!$A$151,"Consumer ID",$A694,"Years (DATE)",$D$66)=0,"",GETPIVOTDATA("Count of Order ID",Pivot_table!$A$151,"Consumer ID",$A694,"Years (DATE)",$D$66))</f>
        <v>1</v>
      </c>
      <c r="F694" s="6">
        <f t="shared" si="20"/>
        <v>346.79999999999995</v>
      </c>
      <c r="G694" s="6">
        <f t="shared" si="21"/>
        <v>1</v>
      </c>
    </row>
    <row r="695" spans="1:7" x14ac:dyDescent="0.3">
      <c r="A695" s="6" t="s">
        <v>3657</v>
      </c>
      <c r="B695" s="6" t="str">
        <f>IF(GETPIVOTDATA("Sum of Net Profit",Pivot_table!$A$151,"Consumer ID",$A695,"Years (DATE)",$B$66)=0,"",GETPIVOTDATA("Sum of Net Profit",Pivot_table!$A$151,"Consumer ID",$A695,"Years (DATE)",$B$66))</f>
        <v/>
      </c>
      <c r="C695" s="6" t="str">
        <f>IF(GETPIVOTDATA("Count of Order ID",Pivot_table!$A$151,"Consumer ID",$A695,"Years (DATE)",$B$66)=0,"",GETPIVOTDATA("Count of Order ID",Pivot_table!$A$151,"Consumer ID",$A695,"Years (DATE)",$B$66))</f>
        <v/>
      </c>
      <c r="D695" s="6">
        <f>IF(GETPIVOTDATA("Sum of Net Profit",Pivot_table!$A$151,"Consumer ID",$A695,"Years (DATE)",$D$66)=0,"",GETPIVOTDATA("Sum of Net Profit",Pivot_table!$A$151,"Consumer ID",$A695,"Years (DATE)",$D$66))</f>
        <v>346.79999999999995</v>
      </c>
      <c r="E695" s="6">
        <f>IF(GETPIVOTDATA("Count of Order ID",Pivot_table!$A$151,"Consumer ID",$A695,"Years (DATE)",$D$66)=0,"",GETPIVOTDATA("Count of Order ID",Pivot_table!$A$151,"Consumer ID",$A695,"Years (DATE)",$D$66))</f>
        <v>1</v>
      </c>
      <c r="F695" s="6">
        <f t="shared" si="20"/>
        <v>346.79999999999995</v>
      </c>
      <c r="G695" s="6">
        <f t="shared" si="21"/>
        <v>1</v>
      </c>
    </row>
    <row r="696" spans="1:7" x14ac:dyDescent="0.3">
      <c r="A696" s="6" t="s">
        <v>3637</v>
      </c>
      <c r="B696" s="6" t="str">
        <f>IF(GETPIVOTDATA("Sum of Net Profit",Pivot_table!$A$151,"Consumer ID",$A696,"Years (DATE)",$B$66)=0,"",GETPIVOTDATA("Sum of Net Profit",Pivot_table!$A$151,"Consumer ID",$A696,"Years (DATE)",$B$66))</f>
        <v/>
      </c>
      <c r="C696" s="6" t="str">
        <f>IF(GETPIVOTDATA("Count of Order ID",Pivot_table!$A$151,"Consumer ID",$A696,"Years (DATE)",$B$66)=0,"",GETPIVOTDATA("Count of Order ID",Pivot_table!$A$151,"Consumer ID",$A696,"Years (DATE)",$B$66))</f>
        <v/>
      </c>
      <c r="D696" s="6">
        <f>IF(GETPIVOTDATA("Sum of Net Profit",Pivot_table!$A$151,"Consumer ID",$A696,"Years (DATE)",$D$66)=0,"",GETPIVOTDATA("Sum of Net Profit",Pivot_table!$A$151,"Consumer ID",$A696,"Years (DATE)",$D$66))</f>
        <v>346.79999999999995</v>
      </c>
      <c r="E696" s="6">
        <f>IF(GETPIVOTDATA("Count of Order ID",Pivot_table!$A$151,"Consumer ID",$A696,"Years (DATE)",$D$66)=0,"",GETPIVOTDATA("Count of Order ID",Pivot_table!$A$151,"Consumer ID",$A696,"Years (DATE)",$D$66))</f>
        <v>1</v>
      </c>
      <c r="F696" s="6">
        <f t="shared" si="20"/>
        <v>346.79999999999995</v>
      </c>
      <c r="G696" s="6">
        <f t="shared" si="21"/>
        <v>1</v>
      </c>
    </row>
    <row r="697" spans="1:7" x14ac:dyDescent="0.3">
      <c r="A697" s="6" t="s">
        <v>3691</v>
      </c>
      <c r="B697" s="6" t="str">
        <f>IF(GETPIVOTDATA("Sum of Net Profit",Pivot_table!$A$151,"Consumer ID",$A697,"Years (DATE)",$B$66)=0,"",GETPIVOTDATA("Sum of Net Profit",Pivot_table!$A$151,"Consumer ID",$A697,"Years (DATE)",$B$66))</f>
        <v/>
      </c>
      <c r="C697" s="6" t="str">
        <f>IF(GETPIVOTDATA("Count of Order ID",Pivot_table!$A$151,"Consumer ID",$A697,"Years (DATE)",$B$66)=0,"",GETPIVOTDATA("Count of Order ID",Pivot_table!$A$151,"Consumer ID",$A697,"Years (DATE)",$B$66))</f>
        <v/>
      </c>
      <c r="D697" s="6">
        <f>IF(GETPIVOTDATA("Sum of Net Profit",Pivot_table!$A$151,"Consumer ID",$A697,"Years (DATE)",$D$66)=0,"",GETPIVOTDATA("Sum of Net Profit",Pivot_table!$A$151,"Consumer ID",$A697,"Years (DATE)",$D$66))</f>
        <v>346.79999999999995</v>
      </c>
      <c r="E697" s="6">
        <f>IF(GETPIVOTDATA("Count of Order ID",Pivot_table!$A$151,"Consumer ID",$A697,"Years (DATE)",$D$66)=0,"",GETPIVOTDATA("Count of Order ID",Pivot_table!$A$151,"Consumer ID",$A697,"Years (DATE)",$D$66))</f>
        <v>1</v>
      </c>
      <c r="F697" s="6">
        <f t="shared" si="20"/>
        <v>346.79999999999995</v>
      </c>
      <c r="G697" s="6">
        <f t="shared" si="21"/>
        <v>1</v>
      </c>
    </row>
    <row r="698" spans="1:7" x14ac:dyDescent="0.3">
      <c r="A698" s="6" t="s">
        <v>3707</v>
      </c>
      <c r="B698" s="6" t="str">
        <f>IF(GETPIVOTDATA("Sum of Net Profit",Pivot_table!$A$151,"Consumer ID",$A698,"Years (DATE)",$B$66)=0,"",GETPIVOTDATA("Sum of Net Profit",Pivot_table!$A$151,"Consumer ID",$A698,"Years (DATE)",$B$66))</f>
        <v/>
      </c>
      <c r="C698" s="6" t="str">
        <f>IF(GETPIVOTDATA("Count of Order ID",Pivot_table!$A$151,"Consumer ID",$A698,"Years (DATE)",$B$66)=0,"",GETPIVOTDATA("Count of Order ID",Pivot_table!$A$151,"Consumer ID",$A698,"Years (DATE)",$B$66))</f>
        <v/>
      </c>
      <c r="D698" s="6">
        <f>IF(GETPIVOTDATA("Sum of Net Profit",Pivot_table!$A$151,"Consumer ID",$A698,"Years (DATE)",$D$66)=0,"",GETPIVOTDATA("Sum of Net Profit",Pivot_table!$A$151,"Consumer ID",$A698,"Years (DATE)",$D$66))</f>
        <v>346.79999999999995</v>
      </c>
      <c r="E698" s="6">
        <f>IF(GETPIVOTDATA("Count of Order ID",Pivot_table!$A$151,"Consumer ID",$A698,"Years (DATE)",$D$66)=0,"",GETPIVOTDATA("Count of Order ID",Pivot_table!$A$151,"Consumer ID",$A698,"Years (DATE)",$D$66))</f>
        <v>1</v>
      </c>
      <c r="F698" s="6">
        <f t="shared" si="20"/>
        <v>346.79999999999995</v>
      </c>
      <c r="G698" s="6">
        <f t="shared" si="21"/>
        <v>1</v>
      </c>
    </row>
    <row r="699" spans="1:7" x14ac:dyDescent="0.3">
      <c r="A699" s="6" t="s">
        <v>1408</v>
      </c>
      <c r="B699" s="6">
        <f>IF(GETPIVOTDATA("Sum of Net Profit",Pivot_table!$A$151,"Consumer ID",$A699,"Years (DATE)",$B$66)=0,"",GETPIVOTDATA("Sum of Net Profit",Pivot_table!$A$151,"Consumer ID",$A699,"Years (DATE)",$B$66))</f>
        <v>346.79999999999995</v>
      </c>
      <c r="C699" s="6">
        <f>IF(GETPIVOTDATA("Count of Order ID",Pivot_table!$A$151,"Consumer ID",$A699,"Years (DATE)",$B$66)=0,"",GETPIVOTDATA("Count of Order ID",Pivot_table!$A$151,"Consumer ID",$A699,"Years (DATE)",$B$66))</f>
        <v>1</v>
      </c>
      <c r="D699" s="6" t="str">
        <f>IF(GETPIVOTDATA("Sum of Net Profit",Pivot_table!$A$151,"Consumer ID",$A699,"Years (DATE)",$D$66)=0,"",GETPIVOTDATA("Sum of Net Profit",Pivot_table!$A$151,"Consumer ID",$A699,"Years (DATE)",$D$66))</f>
        <v/>
      </c>
      <c r="E699" s="6" t="str">
        <f>IF(GETPIVOTDATA("Count of Order ID",Pivot_table!$A$151,"Consumer ID",$A699,"Years (DATE)",$D$66)=0,"",GETPIVOTDATA("Count of Order ID",Pivot_table!$A$151,"Consumer ID",$A699,"Years (DATE)",$D$66))</f>
        <v/>
      </c>
      <c r="F699" s="6">
        <f t="shared" si="20"/>
        <v>346.79999999999995</v>
      </c>
      <c r="G699" s="6">
        <f t="shared" si="21"/>
        <v>1</v>
      </c>
    </row>
    <row r="700" spans="1:7" x14ac:dyDescent="0.3">
      <c r="A700" s="6" t="s">
        <v>2176</v>
      </c>
      <c r="B700" s="6" t="str">
        <f>IF(GETPIVOTDATA("Sum of Net Profit",Pivot_table!$A$151,"Consumer ID",$A700,"Years (DATE)",$B$66)=0,"",GETPIVOTDATA("Sum of Net Profit",Pivot_table!$A$151,"Consumer ID",$A700,"Years (DATE)",$B$66))</f>
        <v/>
      </c>
      <c r="C700" s="6" t="str">
        <f>IF(GETPIVOTDATA("Count of Order ID",Pivot_table!$A$151,"Consumer ID",$A700,"Years (DATE)",$B$66)=0,"",GETPIVOTDATA("Count of Order ID",Pivot_table!$A$151,"Consumer ID",$A700,"Years (DATE)",$B$66))</f>
        <v/>
      </c>
      <c r="D700" s="6">
        <f>IF(GETPIVOTDATA("Sum of Net Profit",Pivot_table!$A$151,"Consumer ID",$A700,"Years (DATE)",$D$66)=0,"",GETPIVOTDATA("Sum of Net Profit",Pivot_table!$A$151,"Consumer ID",$A700,"Years (DATE)",$D$66))</f>
        <v>346.79999999999995</v>
      </c>
      <c r="E700" s="6">
        <f>IF(GETPIVOTDATA("Count of Order ID",Pivot_table!$A$151,"Consumer ID",$A700,"Years (DATE)",$D$66)=0,"",GETPIVOTDATA("Count of Order ID",Pivot_table!$A$151,"Consumer ID",$A700,"Years (DATE)",$D$66))</f>
        <v>1</v>
      </c>
      <c r="F700" s="6">
        <f t="shared" si="20"/>
        <v>346.79999999999995</v>
      </c>
      <c r="G700" s="6">
        <f t="shared" si="21"/>
        <v>1</v>
      </c>
    </row>
    <row r="701" spans="1:7" x14ac:dyDescent="0.3">
      <c r="A701" s="6" t="s">
        <v>2811</v>
      </c>
      <c r="B701" s="6" t="str">
        <f>IF(GETPIVOTDATA("Sum of Net Profit",Pivot_table!$A$151,"Consumer ID",$A701,"Years (DATE)",$B$66)=0,"",GETPIVOTDATA("Sum of Net Profit",Pivot_table!$A$151,"Consumer ID",$A701,"Years (DATE)",$B$66))</f>
        <v/>
      </c>
      <c r="C701" s="6" t="str">
        <f>IF(GETPIVOTDATA("Count of Order ID",Pivot_table!$A$151,"Consumer ID",$A701,"Years (DATE)",$B$66)=0,"",GETPIVOTDATA("Count of Order ID",Pivot_table!$A$151,"Consumer ID",$A701,"Years (DATE)",$B$66))</f>
        <v/>
      </c>
      <c r="D701" s="6">
        <f>IF(GETPIVOTDATA("Sum of Net Profit",Pivot_table!$A$151,"Consumer ID",$A701,"Years (DATE)",$D$66)=0,"",GETPIVOTDATA("Sum of Net Profit",Pivot_table!$A$151,"Consumer ID",$A701,"Years (DATE)",$D$66))</f>
        <v>346.79999999999995</v>
      </c>
      <c r="E701" s="6">
        <f>IF(GETPIVOTDATA("Count of Order ID",Pivot_table!$A$151,"Consumer ID",$A701,"Years (DATE)",$D$66)=0,"",GETPIVOTDATA("Count of Order ID",Pivot_table!$A$151,"Consumer ID",$A701,"Years (DATE)",$D$66))</f>
        <v>1</v>
      </c>
      <c r="F701" s="6">
        <f t="shared" si="20"/>
        <v>346.79999999999995</v>
      </c>
      <c r="G701" s="6">
        <f t="shared" si="21"/>
        <v>1</v>
      </c>
    </row>
    <row r="702" spans="1:7" x14ac:dyDescent="0.3">
      <c r="A702" s="6" t="s">
        <v>3929</v>
      </c>
      <c r="B702" s="6" t="str">
        <f>IF(GETPIVOTDATA("Sum of Net Profit",Pivot_table!$A$151,"Consumer ID",$A702,"Years (DATE)",$B$66)=0,"",GETPIVOTDATA("Sum of Net Profit",Pivot_table!$A$151,"Consumer ID",$A702,"Years (DATE)",$B$66))</f>
        <v/>
      </c>
      <c r="C702" s="6" t="str">
        <f>IF(GETPIVOTDATA("Count of Order ID",Pivot_table!$A$151,"Consumer ID",$A702,"Years (DATE)",$B$66)=0,"",GETPIVOTDATA("Count of Order ID",Pivot_table!$A$151,"Consumer ID",$A702,"Years (DATE)",$B$66))</f>
        <v/>
      </c>
      <c r="D702" s="6">
        <f>IF(GETPIVOTDATA("Sum of Net Profit",Pivot_table!$A$151,"Consumer ID",$A702,"Years (DATE)",$D$66)=0,"",GETPIVOTDATA("Sum of Net Profit",Pivot_table!$A$151,"Consumer ID",$A702,"Years (DATE)",$D$66))</f>
        <v>346.79999999999995</v>
      </c>
      <c r="E702" s="6">
        <f>IF(GETPIVOTDATA("Count of Order ID",Pivot_table!$A$151,"Consumer ID",$A702,"Years (DATE)",$D$66)=0,"",GETPIVOTDATA("Count of Order ID",Pivot_table!$A$151,"Consumer ID",$A702,"Years (DATE)",$D$66))</f>
        <v>1</v>
      </c>
      <c r="F702" s="6">
        <f t="shared" si="20"/>
        <v>346.79999999999995</v>
      </c>
      <c r="G702" s="6">
        <f t="shared" si="21"/>
        <v>1</v>
      </c>
    </row>
    <row r="703" spans="1:7" x14ac:dyDescent="0.3">
      <c r="A703" s="6" t="s">
        <v>1491</v>
      </c>
      <c r="B703" s="6">
        <f>IF(GETPIVOTDATA("Sum of Net Profit",Pivot_table!$A$151,"Consumer ID",$A703,"Years (DATE)",$B$66)=0,"",GETPIVOTDATA("Sum of Net Profit",Pivot_table!$A$151,"Consumer ID",$A703,"Years (DATE)",$B$66))</f>
        <v>346.79999999999995</v>
      </c>
      <c r="C703" s="6">
        <f>IF(GETPIVOTDATA("Count of Order ID",Pivot_table!$A$151,"Consumer ID",$A703,"Years (DATE)",$B$66)=0,"",GETPIVOTDATA("Count of Order ID",Pivot_table!$A$151,"Consumer ID",$A703,"Years (DATE)",$B$66))</f>
        <v>1</v>
      </c>
      <c r="D703" s="6" t="str">
        <f>IF(GETPIVOTDATA("Sum of Net Profit",Pivot_table!$A$151,"Consumer ID",$A703,"Years (DATE)",$D$66)=0,"",GETPIVOTDATA("Sum of Net Profit",Pivot_table!$A$151,"Consumer ID",$A703,"Years (DATE)",$D$66))</f>
        <v/>
      </c>
      <c r="E703" s="6" t="str">
        <f>IF(GETPIVOTDATA("Count of Order ID",Pivot_table!$A$151,"Consumer ID",$A703,"Years (DATE)",$D$66)=0,"",GETPIVOTDATA("Count of Order ID",Pivot_table!$A$151,"Consumer ID",$A703,"Years (DATE)",$D$66))</f>
        <v/>
      </c>
      <c r="F703" s="6">
        <f t="shared" si="20"/>
        <v>346.79999999999995</v>
      </c>
      <c r="G703" s="6">
        <f t="shared" si="21"/>
        <v>1</v>
      </c>
    </row>
    <row r="704" spans="1:7" x14ac:dyDescent="0.3">
      <c r="A704" s="6" t="s">
        <v>2640</v>
      </c>
      <c r="B704" s="6" t="str">
        <f>IF(GETPIVOTDATA("Sum of Net Profit",Pivot_table!$A$151,"Consumer ID",$A704,"Years (DATE)",$B$66)=0,"",GETPIVOTDATA("Sum of Net Profit",Pivot_table!$A$151,"Consumer ID",$A704,"Years (DATE)",$B$66))</f>
        <v/>
      </c>
      <c r="C704" s="6" t="str">
        <f>IF(GETPIVOTDATA("Count of Order ID",Pivot_table!$A$151,"Consumer ID",$A704,"Years (DATE)",$B$66)=0,"",GETPIVOTDATA("Count of Order ID",Pivot_table!$A$151,"Consumer ID",$A704,"Years (DATE)",$B$66))</f>
        <v/>
      </c>
      <c r="D704" s="6">
        <f>IF(GETPIVOTDATA("Sum of Net Profit",Pivot_table!$A$151,"Consumer ID",$A704,"Years (DATE)",$D$66)=0,"",GETPIVOTDATA("Sum of Net Profit",Pivot_table!$A$151,"Consumer ID",$A704,"Years (DATE)",$D$66))</f>
        <v>346.79999999999995</v>
      </c>
      <c r="E704" s="6">
        <f>IF(GETPIVOTDATA("Count of Order ID",Pivot_table!$A$151,"Consumer ID",$A704,"Years (DATE)",$D$66)=0,"",GETPIVOTDATA("Count of Order ID",Pivot_table!$A$151,"Consumer ID",$A704,"Years (DATE)",$D$66))</f>
        <v>1</v>
      </c>
      <c r="F704" s="6">
        <f t="shared" si="20"/>
        <v>346.79999999999995</v>
      </c>
      <c r="G704" s="6">
        <f t="shared" si="21"/>
        <v>1</v>
      </c>
    </row>
    <row r="705" spans="1:7" x14ac:dyDescent="0.3">
      <c r="A705" s="6" t="s">
        <v>4357</v>
      </c>
      <c r="B705" s="6" t="str">
        <f>IF(GETPIVOTDATA("Sum of Net Profit",Pivot_table!$A$151,"Consumer ID",$A705,"Years (DATE)",$B$66)=0,"",GETPIVOTDATA("Sum of Net Profit",Pivot_table!$A$151,"Consumer ID",$A705,"Years (DATE)",$B$66))</f>
        <v/>
      </c>
      <c r="C705" s="6" t="str">
        <f>IF(GETPIVOTDATA("Count of Order ID",Pivot_table!$A$151,"Consumer ID",$A705,"Years (DATE)",$B$66)=0,"",GETPIVOTDATA("Count of Order ID",Pivot_table!$A$151,"Consumer ID",$A705,"Years (DATE)",$B$66))</f>
        <v/>
      </c>
      <c r="D705" s="6">
        <f>IF(GETPIVOTDATA("Sum of Net Profit",Pivot_table!$A$151,"Consumer ID",$A705,"Years (DATE)",$D$66)=0,"",GETPIVOTDATA("Sum of Net Profit",Pivot_table!$A$151,"Consumer ID",$A705,"Years (DATE)",$D$66))</f>
        <v>346.79999999999995</v>
      </c>
      <c r="E705" s="6">
        <f>IF(GETPIVOTDATA("Count of Order ID",Pivot_table!$A$151,"Consumer ID",$A705,"Years (DATE)",$D$66)=0,"",GETPIVOTDATA("Count of Order ID",Pivot_table!$A$151,"Consumer ID",$A705,"Years (DATE)",$D$66))</f>
        <v>1</v>
      </c>
      <c r="F705" s="6">
        <f t="shared" si="20"/>
        <v>346.79999999999995</v>
      </c>
      <c r="G705" s="6">
        <f t="shared" si="21"/>
        <v>1</v>
      </c>
    </row>
    <row r="706" spans="1:7" x14ac:dyDescent="0.3">
      <c r="A706" s="6" t="s">
        <v>1504</v>
      </c>
      <c r="B706" s="6">
        <f>IF(GETPIVOTDATA("Sum of Net Profit",Pivot_table!$A$151,"Consumer ID",$A706,"Years (DATE)",$B$66)=0,"",GETPIVOTDATA("Sum of Net Profit",Pivot_table!$A$151,"Consumer ID",$A706,"Years (DATE)",$B$66))</f>
        <v>346.79999999999995</v>
      </c>
      <c r="C706" s="6">
        <f>IF(GETPIVOTDATA("Count of Order ID",Pivot_table!$A$151,"Consumer ID",$A706,"Years (DATE)",$B$66)=0,"",GETPIVOTDATA("Count of Order ID",Pivot_table!$A$151,"Consumer ID",$A706,"Years (DATE)",$B$66))</f>
        <v>1</v>
      </c>
      <c r="D706" s="6" t="str">
        <f>IF(GETPIVOTDATA("Sum of Net Profit",Pivot_table!$A$151,"Consumer ID",$A706,"Years (DATE)",$D$66)=0,"",GETPIVOTDATA("Sum of Net Profit",Pivot_table!$A$151,"Consumer ID",$A706,"Years (DATE)",$D$66))</f>
        <v/>
      </c>
      <c r="E706" s="6" t="str">
        <f>IF(GETPIVOTDATA("Count of Order ID",Pivot_table!$A$151,"Consumer ID",$A706,"Years (DATE)",$D$66)=0,"",GETPIVOTDATA("Count of Order ID",Pivot_table!$A$151,"Consumer ID",$A706,"Years (DATE)",$D$66))</f>
        <v/>
      </c>
      <c r="F706" s="6">
        <f t="shared" si="20"/>
        <v>346.79999999999995</v>
      </c>
      <c r="G706" s="6">
        <f t="shared" si="21"/>
        <v>1</v>
      </c>
    </row>
    <row r="707" spans="1:7" x14ac:dyDescent="0.3">
      <c r="A707" s="6" t="s">
        <v>5534</v>
      </c>
      <c r="B707" s="6" t="str">
        <f>IF(GETPIVOTDATA("Sum of Net Profit",Pivot_table!$A$151,"Consumer ID",$A707,"Years (DATE)",$B$66)=0,"",GETPIVOTDATA("Sum of Net Profit",Pivot_table!$A$151,"Consumer ID",$A707,"Years (DATE)",$B$66))</f>
        <v/>
      </c>
      <c r="C707" s="6" t="str">
        <f>IF(GETPIVOTDATA("Count of Order ID",Pivot_table!$A$151,"Consumer ID",$A707,"Years (DATE)",$B$66)=0,"",GETPIVOTDATA("Count of Order ID",Pivot_table!$A$151,"Consumer ID",$A707,"Years (DATE)",$B$66))</f>
        <v/>
      </c>
      <c r="D707" s="6">
        <f>IF(GETPIVOTDATA("Sum of Net Profit",Pivot_table!$A$151,"Consumer ID",$A707,"Years (DATE)",$D$66)=0,"",GETPIVOTDATA("Sum of Net Profit",Pivot_table!$A$151,"Consumer ID",$A707,"Years (DATE)",$D$66))</f>
        <v>346.79999999999995</v>
      </c>
      <c r="E707" s="6">
        <f>IF(GETPIVOTDATA("Count of Order ID",Pivot_table!$A$151,"Consumer ID",$A707,"Years (DATE)",$D$66)=0,"",GETPIVOTDATA("Count of Order ID",Pivot_table!$A$151,"Consumer ID",$A707,"Years (DATE)",$D$66))</f>
        <v>1</v>
      </c>
      <c r="F707" s="6">
        <f t="shared" si="20"/>
        <v>346.79999999999995</v>
      </c>
      <c r="G707" s="6">
        <f t="shared" si="21"/>
        <v>1</v>
      </c>
    </row>
    <row r="708" spans="1:7" x14ac:dyDescent="0.3">
      <c r="A708" s="6" t="s">
        <v>5305</v>
      </c>
      <c r="B708" s="6" t="str">
        <f>IF(GETPIVOTDATA("Sum of Net Profit",Pivot_table!$A$151,"Consumer ID",$A708,"Years (DATE)",$B$66)=0,"",GETPIVOTDATA("Sum of Net Profit",Pivot_table!$A$151,"Consumer ID",$A708,"Years (DATE)",$B$66))</f>
        <v/>
      </c>
      <c r="C708" s="6" t="str">
        <f>IF(GETPIVOTDATA("Count of Order ID",Pivot_table!$A$151,"Consumer ID",$A708,"Years (DATE)",$B$66)=0,"",GETPIVOTDATA("Count of Order ID",Pivot_table!$A$151,"Consumer ID",$A708,"Years (DATE)",$B$66))</f>
        <v/>
      </c>
      <c r="D708" s="6">
        <f>IF(GETPIVOTDATA("Sum of Net Profit",Pivot_table!$A$151,"Consumer ID",$A708,"Years (DATE)",$D$66)=0,"",GETPIVOTDATA("Sum of Net Profit",Pivot_table!$A$151,"Consumer ID",$A708,"Years (DATE)",$D$66))</f>
        <v>346.79999999999995</v>
      </c>
      <c r="E708" s="6">
        <f>IF(GETPIVOTDATA("Count of Order ID",Pivot_table!$A$151,"Consumer ID",$A708,"Years (DATE)",$D$66)=0,"",GETPIVOTDATA("Count of Order ID",Pivot_table!$A$151,"Consumer ID",$A708,"Years (DATE)",$D$66))</f>
        <v>1</v>
      </c>
      <c r="F708" s="6">
        <f t="shared" ref="F708:F771" si="22">IF(SUM(B708,D708)=0,"",SUM(B708,D708))</f>
        <v>346.79999999999995</v>
      </c>
      <c r="G708" s="6">
        <f t="shared" ref="G708:G771" si="23">IF(SUM(C708,E708)=0,"",SUM(C708,E708))</f>
        <v>1</v>
      </c>
    </row>
    <row r="709" spans="1:7" x14ac:dyDescent="0.3">
      <c r="A709" s="6" t="s">
        <v>5288</v>
      </c>
      <c r="B709" s="6" t="str">
        <f>IF(GETPIVOTDATA("Sum of Net Profit",Pivot_table!$A$151,"Consumer ID",$A709,"Years (DATE)",$B$66)=0,"",GETPIVOTDATA("Sum of Net Profit",Pivot_table!$A$151,"Consumer ID",$A709,"Years (DATE)",$B$66))</f>
        <v/>
      </c>
      <c r="C709" s="6" t="str">
        <f>IF(GETPIVOTDATA("Count of Order ID",Pivot_table!$A$151,"Consumer ID",$A709,"Years (DATE)",$B$66)=0,"",GETPIVOTDATA("Count of Order ID",Pivot_table!$A$151,"Consumer ID",$A709,"Years (DATE)",$B$66))</f>
        <v/>
      </c>
      <c r="D709" s="6">
        <f>IF(GETPIVOTDATA("Sum of Net Profit",Pivot_table!$A$151,"Consumer ID",$A709,"Years (DATE)",$D$66)=0,"",GETPIVOTDATA("Sum of Net Profit",Pivot_table!$A$151,"Consumer ID",$A709,"Years (DATE)",$D$66))</f>
        <v>346.79999999999995</v>
      </c>
      <c r="E709" s="6">
        <f>IF(GETPIVOTDATA("Count of Order ID",Pivot_table!$A$151,"Consumer ID",$A709,"Years (DATE)",$D$66)=0,"",GETPIVOTDATA("Count of Order ID",Pivot_table!$A$151,"Consumer ID",$A709,"Years (DATE)",$D$66))</f>
        <v>1</v>
      </c>
      <c r="F709" s="6">
        <f t="shared" si="22"/>
        <v>346.79999999999995</v>
      </c>
      <c r="G709" s="6">
        <f t="shared" si="23"/>
        <v>1</v>
      </c>
    </row>
    <row r="710" spans="1:7" x14ac:dyDescent="0.3">
      <c r="A710" s="6" t="s">
        <v>5518</v>
      </c>
      <c r="B710" s="6" t="str">
        <f>IF(GETPIVOTDATA("Sum of Net Profit",Pivot_table!$A$151,"Consumer ID",$A710,"Years (DATE)",$B$66)=0,"",GETPIVOTDATA("Sum of Net Profit",Pivot_table!$A$151,"Consumer ID",$A710,"Years (DATE)",$B$66))</f>
        <v/>
      </c>
      <c r="C710" s="6" t="str">
        <f>IF(GETPIVOTDATA("Count of Order ID",Pivot_table!$A$151,"Consumer ID",$A710,"Years (DATE)",$B$66)=0,"",GETPIVOTDATA("Count of Order ID",Pivot_table!$A$151,"Consumer ID",$A710,"Years (DATE)",$B$66))</f>
        <v/>
      </c>
      <c r="D710" s="6">
        <f>IF(GETPIVOTDATA("Sum of Net Profit",Pivot_table!$A$151,"Consumer ID",$A710,"Years (DATE)",$D$66)=0,"",GETPIVOTDATA("Sum of Net Profit",Pivot_table!$A$151,"Consumer ID",$A710,"Years (DATE)",$D$66))</f>
        <v>346.79999999999995</v>
      </c>
      <c r="E710" s="6">
        <f>IF(GETPIVOTDATA("Count of Order ID",Pivot_table!$A$151,"Consumer ID",$A710,"Years (DATE)",$D$66)=0,"",GETPIVOTDATA("Count of Order ID",Pivot_table!$A$151,"Consumer ID",$A710,"Years (DATE)",$D$66))</f>
        <v>1</v>
      </c>
      <c r="F710" s="6">
        <f t="shared" si="22"/>
        <v>346.79999999999995</v>
      </c>
      <c r="G710" s="6">
        <f t="shared" si="23"/>
        <v>1</v>
      </c>
    </row>
    <row r="711" spans="1:7" x14ac:dyDescent="0.3">
      <c r="A711" s="6" t="s">
        <v>6817</v>
      </c>
      <c r="B711" s="6">
        <f>IF(GETPIVOTDATA("Sum of Net Profit",Pivot_table!$A$151,"Consumer ID",$A711,"Years (DATE)",$B$66)=0,"",GETPIVOTDATA("Sum of Net Profit",Pivot_table!$A$151,"Consumer ID",$A711,"Years (DATE)",$B$66))</f>
        <v>127.1</v>
      </c>
      <c r="C711" s="6">
        <f>IF(GETPIVOTDATA("Count of Order ID",Pivot_table!$A$151,"Consumer ID",$A711,"Years (DATE)",$B$66)=0,"",GETPIVOTDATA("Count of Order ID",Pivot_table!$A$151,"Consumer ID",$A711,"Years (DATE)",$B$66))</f>
        <v>1</v>
      </c>
      <c r="D711" s="6">
        <f>IF(GETPIVOTDATA("Sum of Net Profit",Pivot_table!$A$151,"Consumer ID",$A711,"Years (DATE)",$D$66)=0,"",GETPIVOTDATA("Sum of Net Profit",Pivot_table!$A$151,"Consumer ID",$A711,"Years (DATE)",$D$66))</f>
        <v>219.10000000000002</v>
      </c>
      <c r="E711" s="6">
        <f>IF(GETPIVOTDATA("Count of Order ID",Pivot_table!$A$151,"Consumer ID",$A711,"Years (DATE)",$D$66)=0,"",GETPIVOTDATA("Count of Order ID",Pivot_table!$A$151,"Consumer ID",$A711,"Years (DATE)",$D$66))</f>
        <v>1</v>
      </c>
      <c r="F711" s="6">
        <f t="shared" si="22"/>
        <v>346.20000000000005</v>
      </c>
      <c r="G711" s="6">
        <f t="shared" si="23"/>
        <v>2</v>
      </c>
    </row>
    <row r="712" spans="1:7" x14ac:dyDescent="0.3">
      <c r="A712" s="6" t="s">
        <v>3659</v>
      </c>
      <c r="B712" s="6" t="str">
        <f>IF(GETPIVOTDATA("Sum of Net Profit",Pivot_table!$A$151,"Consumer ID",$A712,"Years (DATE)",$B$66)=0,"",GETPIVOTDATA("Sum of Net Profit",Pivot_table!$A$151,"Consumer ID",$A712,"Years (DATE)",$B$66))</f>
        <v/>
      </c>
      <c r="C712" s="6" t="str">
        <f>IF(GETPIVOTDATA("Count of Order ID",Pivot_table!$A$151,"Consumer ID",$A712,"Years (DATE)",$B$66)=0,"",GETPIVOTDATA("Count of Order ID",Pivot_table!$A$151,"Consumer ID",$A712,"Years (DATE)",$B$66))</f>
        <v/>
      </c>
      <c r="D712" s="6">
        <f>IF(GETPIVOTDATA("Sum of Net Profit",Pivot_table!$A$151,"Consumer ID",$A712,"Years (DATE)",$D$66)=0,"",GETPIVOTDATA("Sum of Net Profit",Pivot_table!$A$151,"Consumer ID",$A712,"Years (DATE)",$D$66))</f>
        <v>345.68</v>
      </c>
      <c r="E712" s="6">
        <f>IF(GETPIVOTDATA("Count of Order ID",Pivot_table!$A$151,"Consumer ID",$A712,"Years (DATE)",$D$66)=0,"",GETPIVOTDATA("Count of Order ID",Pivot_table!$A$151,"Consumer ID",$A712,"Years (DATE)",$D$66))</f>
        <v>1</v>
      </c>
      <c r="F712" s="6">
        <f t="shared" si="22"/>
        <v>345.68</v>
      </c>
      <c r="G712" s="6">
        <f t="shared" si="23"/>
        <v>1</v>
      </c>
    </row>
    <row r="713" spans="1:7" x14ac:dyDescent="0.3">
      <c r="A713" s="6" t="s">
        <v>2646</v>
      </c>
      <c r="B713" s="6" t="str">
        <f>IF(GETPIVOTDATA("Sum of Net Profit",Pivot_table!$A$151,"Consumer ID",$A713,"Years (DATE)",$B$66)=0,"",GETPIVOTDATA("Sum of Net Profit",Pivot_table!$A$151,"Consumer ID",$A713,"Years (DATE)",$B$66))</f>
        <v/>
      </c>
      <c r="C713" s="6" t="str">
        <f>IF(GETPIVOTDATA("Count of Order ID",Pivot_table!$A$151,"Consumer ID",$A713,"Years (DATE)",$B$66)=0,"",GETPIVOTDATA("Count of Order ID",Pivot_table!$A$151,"Consumer ID",$A713,"Years (DATE)",$B$66))</f>
        <v/>
      </c>
      <c r="D713" s="6">
        <f>IF(GETPIVOTDATA("Sum of Net Profit",Pivot_table!$A$151,"Consumer ID",$A713,"Years (DATE)",$D$66)=0,"",GETPIVOTDATA("Sum of Net Profit",Pivot_table!$A$151,"Consumer ID",$A713,"Years (DATE)",$D$66))</f>
        <v>345.68</v>
      </c>
      <c r="E713" s="6">
        <f>IF(GETPIVOTDATA("Count of Order ID",Pivot_table!$A$151,"Consumer ID",$A713,"Years (DATE)",$D$66)=0,"",GETPIVOTDATA("Count of Order ID",Pivot_table!$A$151,"Consumer ID",$A713,"Years (DATE)",$D$66))</f>
        <v>1</v>
      </c>
      <c r="F713" s="6">
        <f t="shared" si="22"/>
        <v>345.68</v>
      </c>
      <c r="G713" s="6">
        <f t="shared" si="23"/>
        <v>1</v>
      </c>
    </row>
    <row r="714" spans="1:7" x14ac:dyDescent="0.3">
      <c r="A714" s="6" t="s">
        <v>6415</v>
      </c>
      <c r="B714" s="6">
        <f>IF(GETPIVOTDATA("Sum of Net Profit",Pivot_table!$A$151,"Consumer ID",$A714,"Years (DATE)",$B$66)=0,"",GETPIVOTDATA("Sum of Net Profit",Pivot_table!$A$151,"Consumer ID",$A714,"Years (DATE)",$B$66))</f>
        <v>156.5</v>
      </c>
      <c r="C714" s="6">
        <f>IF(GETPIVOTDATA("Count of Order ID",Pivot_table!$A$151,"Consumer ID",$A714,"Years (DATE)",$B$66)=0,"",GETPIVOTDATA("Count of Order ID",Pivot_table!$A$151,"Consumer ID",$A714,"Years (DATE)",$B$66))</f>
        <v>1</v>
      </c>
      <c r="D714" s="6">
        <f>IF(GETPIVOTDATA("Sum of Net Profit",Pivot_table!$A$151,"Consumer ID",$A714,"Years (DATE)",$D$66)=0,"",GETPIVOTDATA("Sum of Net Profit",Pivot_table!$A$151,"Consumer ID",$A714,"Years (DATE)",$D$66))</f>
        <v>185.76</v>
      </c>
      <c r="E714" s="6">
        <f>IF(GETPIVOTDATA("Count of Order ID",Pivot_table!$A$151,"Consumer ID",$A714,"Years (DATE)",$D$66)=0,"",GETPIVOTDATA("Count of Order ID",Pivot_table!$A$151,"Consumer ID",$A714,"Years (DATE)",$D$66))</f>
        <v>1</v>
      </c>
      <c r="F714" s="6">
        <f t="shared" si="22"/>
        <v>342.26</v>
      </c>
      <c r="G714" s="6">
        <f t="shared" si="23"/>
        <v>2</v>
      </c>
    </row>
    <row r="715" spans="1:7" x14ac:dyDescent="0.3">
      <c r="A715" s="6" t="s">
        <v>6775</v>
      </c>
      <c r="B715" s="6">
        <f>IF(GETPIVOTDATA("Sum of Net Profit",Pivot_table!$A$151,"Consumer ID",$A715,"Years (DATE)",$B$66)=0,"",GETPIVOTDATA("Sum of Net Profit",Pivot_table!$A$151,"Consumer ID",$A715,"Years (DATE)",$B$66))</f>
        <v>102.60000000000001</v>
      </c>
      <c r="C715" s="6">
        <f>IF(GETPIVOTDATA("Count of Order ID",Pivot_table!$A$151,"Consumer ID",$A715,"Years (DATE)",$B$66)=0,"",GETPIVOTDATA("Count of Order ID",Pivot_table!$A$151,"Consumer ID",$A715,"Years (DATE)",$B$66))</f>
        <v>1</v>
      </c>
      <c r="D715" s="6">
        <f>IF(GETPIVOTDATA("Sum of Net Profit",Pivot_table!$A$151,"Consumer ID",$A715,"Years (DATE)",$D$66)=0,"",GETPIVOTDATA("Sum of Net Profit",Pivot_table!$A$151,"Consumer ID",$A715,"Years (DATE)",$D$66))</f>
        <v>238.05</v>
      </c>
      <c r="E715" s="6">
        <f>IF(GETPIVOTDATA("Count of Order ID",Pivot_table!$A$151,"Consumer ID",$A715,"Years (DATE)",$D$66)=0,"",GETPIVOTDATA("Count of Order ID",Pivot_table!$A$151,"Consumer ID",$A715,"Years (DATE)",$D$66))</f>
        <v>1</v>
      </c>
      <c r="F715" s="6">
        <f t="shared" si="22"/>
        <v>340.65000000000003</v>
      </c>
      <c r="G715" s="6">
        <f t="shared" si="23"/>
        <v>2</v>
      </c>
    </row>
    <row r="716" spans="1:7" x14ac:dyDescent="0.3">
      <c r="A716" s="6" t="s">
        <v>349</v>
      </c>
      <c r="B716" s="6" t="str">
        <f>IF(GETPIVOTDATA("Sum of Net Profit",Pivot_table!$A$151,"Consumer ID",$A716,"Years (DATE)",$B$66)=0,"",GETPIVOTDATA("Sum of Net Profit",Pivot_table!$A$151,"Consumer ID",$A716,"Years (DATE)",$B$66))</f>
        <v/>
      </c>
      <c r="C716" s="6" t="str">
        <f>IF(GETPIVOTDATA("Count of Order ID",Pivot_table!$A$151,"Consumer ID",$A716,"Years (DATE)",$B$66)=0,"",GETPIVOTDATA("Count of Order ID",Pivot_table!$A$151,"Consumer ID",$A716,"Years (DATE)",$B$66))</f>
        <v/>
      </c>
      <c r="D716" s="6">
        <f>IF(GETPIVOTDATA("Sum of Net Profit",Pivot_table!$A$151,"Consumer ID",$A716,"Years (DATE)",$D$66)=0,"",GETPIVOTDATA("Sum of Net Profit",Pivot_table!$A$151,"Consumer ID",$A716,"Years (DATE)",$D$66))</f>
        <v>338.14000000000004</v>
      </c>
      <c r="E716" s="6">
        <f>IF(GETPIVOTDATA("Count of Order ID",Pivot_table!$A$151,"Consumer ID",$A716,"Years (DATE)",$D$66)=0,"",GETPIVOTDATA("Count of Order ID",Pivot_table!$A$151,"Consumer ID",$A716,"Years (DATE)",$D$66))</f>
        <v>2</v>
      </c>
      <c r="F716" s="6">
        <f t="shared" si="22"/>
        <v>338.14000000000004</v>
      </c>
      <c r="G716" s="6">
        <f t="shared" si="23"/>
        <v>2</v>
      </c>
    </row>
    <row r="717" spans="1:7" x14ac:dyDescent="0.3">
      <c r="A717" s="6" t="s">
        <v>436</v>
      </c>
      <c r="B717" s="6" t="str">
        <f>IF(GETPIVOTDATA("Sum of Net Profit",Pivot_table!$A$151,"Consumer ID",$A717,"Years (DATE)",$B$66)=0,"",GETPIVOTDATA("Sum of Net Profit",Pivot_table!$A$151,"Consumer ID",$A717,"Years (DATE)",$B$66))</f>
        <v/>
      </c>
      <c r="C717" s="6" t="str">
        <f>IF(GETPIVOTDATA("Count of Order ID",Pivot_table!$A$151,"Consumer ID",$A717,"Years (DATE)",$B$66)=0,"",GETPIVOTDATA("Count of Order ID",Pivot_table!$A$151,"Consumer ID",$A717,"Years (DATE)",$B$66))</f>
        <v/>
      </c>
      <c r="D717" s="6">
        <f>IF(GETPIVOTDATA("Sum of Net Profit",Pivot_table!$A$151,"Consumer ID",$A717,"Years (DATE)",$D$66)=0,"",GETPIVOTDATA("Sum of Net Profit",Pivot_table!$A$151,"Consumer ID",$A717,"Years (DATE)",$D$66))</f>
        <v>338.14000000000004</v>
      </c>
      <c r="E717" s="6">
        <f>IF(GETPIVOTDATA("Count of Order ID",Pivot_table!$A$151,"Consumer ID",$A717,"Years (DATE)",$D$66)=0,"",GETPIVOTDATA("Count of Order ID",Pivot_table!$A$151,"Consumer ID",$A717,"Years (DATE)",$D$66))</f>
        <v>2</v>
      </c>
      <c r="F717" s="6">
        <f t="shared" si="22"/>
        <v>338.14000000000004</v>
      </c>
      <c r="G717" s="6">
        <f t="shared" si="23"/>
        <v>2</v>
      </c>
    </row>
    <row r="718" spans="1:7" x14ac:dyDescent="0.3">
      <c r="A718" s="6" t="s">
        <v>6304</v>
      </c>
      <c r="B718" s="6" t="str">
        <f>IF(GETPIVOTDATA("Sum of Net Profit",Pivot_table!$A$151,"Consumer ID",$A718,"Years (DATE)",$B$66)=0,"",GETPIVOTDATA("Sum of Net Profit",Pivot_table!$A$151,"Consumer ID",$A718,"Years (DATE)",$B$66))</f>
        <v/>
      </c>
      <c r="C718" s="6" t="str">
        <f>IF(GETPIVOTDATA("Count of Order ID",Pivot_table!$A$151,"Consumer ID",$A718,"Years (DATE)",$B$66)=0,"",GETPIVOTDATA("Count of Order ID",Pivot_table!$A$151,"Consumer ID",$A718,"Years (DATE)",$B$66))</f>
        <v/>
      </c>
      <c r="D718" s="6">
        <f>IF(GETPIVOTDATA("Sum of Net Profit",Pivot_table!$A$151,"Consumer ID",$A718,"Years (DATE)",$D$66)=0,"",GETPIVOTDATA("Sum of Net Profit",Pivot_table!$A$151,"Consumer ID",$A718,"Years (DATE)",$D$66))</f>
        <v>337.43999999999994</v>
      </c>
      <c r="E718" s="6">
        <f>IF(GETPIVOTDATA("Count of Order ID",Pivot_table!$A$151,"Consumer ID",$A718,"Years (DATE)",$D$66)=0,"",GETPIVOTDATA("Count of Order ID",Pivot_table!$A$151,"Consumer ID",$A718,"Years (DATE)",$D$66))</f>
        <v>1</v>
      </c>
      <c r="F718" s="6">
        <f t="shared" si="22"/>
        <v>337.43999999999994</v>
      </c>
      <c r="G718" s="6">
        <f t="shared" si="23"/>
        <v>1</v>
      </c>
    </row>
    <row r="719" spans="1:7" x14ac:dyDescent="0.3">
      <c r="A719" s="6" t="s">
        <v>4435</v>
      </c>
      <c r="B719" s="6" t="str">
        <f>IF(GETPIVOTDATA("Sum of Net Profit",Pivot_table!$A$151,"Consumer ID",$A719,"Years (DATE)",$B$66)=0,"",GETPIVOTDATA("Sum of Net Profit",Pivot_table!$A$151,"Consumer ID",$A719,"Years (DATE)",$B$66))</f>
        <v/>
      </c>
      <c r="C719" s="6" t="str">
        <f>IF(GETPIVOTDATA("Count of Order ID",Pivot_table!$A$151,"Consumer ID",$A719,"Years (DATE)",$B$66)=0,"",GETPIVOTDATA("Count of Order ID",Pivot_table!$A$151,"Consumer ID",$A719,"Years (DATE)",$B$66))</f>
        <v/>
      </c>
      <c r="D719" s="6">
        <f>IF(GETPIVOTDATA("Sum of Net Profit",Pivot_table!$A$151,"Consumer ID",$A719,"Years (DATE)",$D$66)=0,"",GETPIVOTDATA("Sum of Net Profit",Pivot_table!$A$151,"Consumer ID",$A719,"Years (DATE)",$D$66))</f>
        <v>337.43999999999994</v>
      </c>
      <c r="E719" s="6">
        <f>IF(GETPIVOTDATA("Count of Order ID",Pivot_table!$A$151,"Consumer ID",$A719,"Years (DATE)",$D$66)=0,"",GETPIVOTDATA("Count of Order ID",Pivot_table!$A$151,"Consumer ID",$A719,"Years (DATE)",$D$66))</f>
        <v>1</v>
      </c>
      <c r="F719" s="6">
        <f t="shared" si="22"/>
        <v>337.43999999999994</v>
      </c>
      <c r="G719" s="6">
        <f t="shared" si="23"/>
        <v>1</v>
      </c>
    </row>
    <row r="720" spans="1:7" x14ac:dyDescent="0.3">
      <c r="A720" s="6" t="s">
        <v>4455</v>
      </c>
      <c r="B720" s="6" t="str">
        <f>IF(GETPIVOTDATA("Sum of Net Profit",Pivot_table!$A$151,"Consumer ID",$A720,"Years (DATE)",$B$66)=0,"",GETPIVOTDATA("Sum of Net Profit",Pivot_table!$A$151,"Consumer ID",$A720,"Years (DATE)",$B$66))</f>
        <v/>
      </c>
      <c r="C720" s="6" t="str">
        <f>IF(GETPIVOTDATA("Count of Order ID",Pivot_table!$A$151,"Consumer ID",$A720,"Years (DATE)",$B$66)=0,"",GETPIVOTDATA("Count of Order ID",Pivot_table!$A$151,"Consumer ID",$A720,"Years (DATE)",$B$66))</f>
        <v/>
      </c>
      <c r="D720" s="6">
        <f>IF(GETPIVOTDATA("Sum of Net Profit",Pivot_table!$A$151,"Consumer ID",$A720,"Years (DATE)",$D$66)=0,"",GETPIVOTDATA("Sum of Net Profit",Pivot_table!$A$151,"Consumer ID",$A720,"Years (DATE)",$D$66))</f>
        <v>337.43999999999994</v>
      </c>
      <c r="E720" s="6">
        <f>IF(GETPIVOTDATA("Count of Order ID",Pivot_table!$A$151,"Consumer ID",$A720,"Years (DATE)",$D$66)=0,"",GETPIVOTDATA("Count of Order ID",Pivot_table!$A$151,"Consumer ID",$A720,"Years (DATE)",$D$66))</f>
        <v>1</v>
      </c>
      <c r="F720" s="6">
        <f t="shared" si="22"/>
        <v>337.43999999999994</v>
      </c>
      <c r="G720" s="6">
        <f t="shared" si="23"/>
        <v>1</v>
      </c>
    </row>
    <row r="721" spans="1:7" x14ac:dyDescent="0.3">
      <c r="A721" s="6" t="s">
        <v>6072</v>
      </c>
      <c r="B721" s="6" t="str">
        <f>IF(GETPIVOTDATA("Sum of Net Profit",Pivot_table!$A$151,"Consumer ID",$A721,"Years (DATE)",$B$66)=0,"",GETPIVOTDATA("Sum of Net Profit",Pivot_table!$A$151,"Consumer ID",$A721,"Years (DATE)",$B$66))</f>
        <v/>
      </c>
      <c r="C721" s="6" t="str">
        <f>IF(GETPIVOTDATA("Count of Order ID",Pivot_table!$A$151,"Consumer ID",$A721,"Years (DATE)",$B$66)=0,"",GETPIVOTDATA("Count of Order ID",Pivot_table!$A$151,"Consumer ID",$A721,"Years (DATE)",$B$66))</f>
        <v/>
      </c>
      <c r="D721" s="6">
        <f>IF(GETPIVOTDATA("Sum of Net Profit",Pivot_table!$A$151,"Consumer ID",$A721,"Years (DATE)",$D$66)=0,"",GETPIVOTDATA("Sum of Net Profit",Pivot_table!$A$151,"Consumer ID",$A721,"Years (DATE)",$D$66))</f>
        <v>337.43999999999994</v>
      </c>
      <c r="E721" s="6">
        <f>IF(GETPIVOTDATA("Count of Order ID",Pivot_table!$A$151,"Consumer ID",$A721,"Years (DATE)",$D$66)=0,"",GETPIVOTDATA("Count of Order ID",Pivot_table!$A$151,"Consumer ID",$A721,"Years (DATE)",$D$66))</f>
        <v>1</v>
      </c>
      <c r="F721" s="6">
        <f t="shared" si="22"/>
        <v>337.43999999999994</v>
      </c>
      <c r="G721" s="6">
        <f t="shared" si="23"/>
        <v>1</v>
      </c>
    </row>
    <row r="722" spans="1:7" x14ac:dyDescent="0.3">
      <c r="A722" s="6" t="s">
        <v>6004</v>
      </c>
      <c r="B722" s="6" t="str">
        <f>IF(GETPIVOTDATA("Sum of Net Profit",Pivot_table!$A$151,"Consumer ID",$A722,"Years (DATE)",$B$66)=0,"",GETPIVOTDATA("Sum of Net Profit",Pivot_table!$A$151,"Consumer ID",$A722,"Years (DATE)",$B$66))</f>
        <v/>
      </c>
      <c r="C722" s="6" t="str">
        <f>IF(GETPIVOTDATA("Count of Order ID",Pivot_table!$A$151,"Consumer ID",$A722,"Years (DATE)",$B$66)=0,"",GETPIVOTDATA("Count of Order ID",Pivot_table!$A$151,"Consumer ID",$A722,"Years (DATE)",$B$66))</f>
        <v/>
      </c>
      <c r="D722" s="6">
        <f>IF(GETPIVOTDATA("Sum of Net Profit",Pivot_table!$A$151,"Consumer ID",$A722,"Years (DATE)",$D$66)=0,"",GETPIVOTDATA("Sum of Net Profit",Pivot_table!$A$151,"Consumer ID",$A722,"Years (DATE)",$D$66))</f>
        <v>337.43999999999994</v>
      </c>
      <c r="E722" s="6">
        <f>IF(GETPIVOTDATA("Count of Order ID",Pivot_table!$A$151,"Consumer ID",$A722,"Years (DATE)",$D$66)=0,"",GETPIVOTDATA("Count of Order ID",Pivot_table!$A$151,"Consumer ID",$A722,"Years (DATE)",$D$66))</f>
        <v>1</v>
      </c>
      <c r="F722" s="6">
        <f t="shared" si="22"/>
        <v>337.43999999999994</v>
      </c>
      <c r="G722" s="6">
        <f t="shared" si="23"/>
        <v>1</v>
      </c>
    </row>
    <row r="723" spans="1:7" x14ac:dyDescent="0.3">
      <c r="A723" s="6" t="s">
        <v>4884</v>
      </c>
      <c r="B723" s="6" t="str">
        <f>IF(GETPIVOTDATA("Sum of Net Profit",Pivot_table!$A$151,"Consumer ID",$A723,"Years (DATE)",$B$66)=0,"",GETPIVOTDATA("Sum of Net Profit",Pivot_table!$A$151,"Consumer ID",$A723,"Years (DATE)",$B$66))</f>
        <v/>
      </c>
      <c r="C723" s="6" t="str">
        <f>IF(GETPIVOTDATA("Count of Order ID",Pivot_table!$A$151,"Consumer ID",$A723,"Years (DATE)",$B$66)=0,"",GETPIVOTDATA("Count of Order ID",Pivot_table!$A$151,"Consumer ID",$A723,"Years (DATE)",$B$66))</f>
        <v/>
      </c>
      <c r="D723" s="6">
        <f>IF(GETPIVOTDATA("Sum of Net Profit",Pivot_table!$A$151,"Consumer ID",$A723,"Years (DATE)",$D$66)=0,"",GETPIVOTDATA("Sum of Net Profit",Pivot_table!$A$151,"Consumer ID",$A723,"Years (DATE)",$D$66))</f>
        <v>337.43999999999994</v>
      </c>
      <c r="E723" s="6">
        <f>IF(GETPIVOTDATA("Count of Order ID",Pivot_table!$A$151,"Consumer ID",$A723,"Years (DATE)",$D$66)=0,"",GETPIVOTDATA("Count of Order ID",Pivot_table!$A$151,"Consumer ID",$A723,"Years (DATE)",$D$66))</f>
        <v>1</v>
      </c>
      <c r="F723" s="6">
        <f t="shared" si="22"/>
        <v>337.43999999999994</v>
      </c>
      <c r="G723" s="6">
        <f t="shared" si="23"/>
        <v>1</v>
      </c>
    </row>
    <row r="724" spans="1:7" x14ac:dyDescent="0.3">
      <c r="A724" s="6" t="s">
        <v>6049</v>
      </c>
      <c r="B724" s="6" t="str">
        <f>IF(GETPIVOTDATA("Sum of Net Profit",Pivot_table!$A$151,"Consumer ID",$A724,"Years (DATE)",$B$66)=0,"",GETPIVOTDATA("Sum of Net Profit",Pivot_table!$A$151,"Consumer ID",$A724,"Years (DATE)",$B$66))</f>
        <v/>
      </c>
      <c r="C724" s="6" t="str">
        <f>IF(GETPIVOTDATA("Count of Order ID",Pivot_table!$A$151,"Consumer ID",$A724,"Years (DATE)",$B$66)=0,"",GETPIVOTDATA("Count of Order ID",Pivot_table!$A$151,"Consumer ID",$A724,"Years (DATE)",$B$66))</f>
        <v/>
      </c>
      <c r="D724" s="6">
        <f>IF(GETPIVOTDATA("Sum of Net Profit",Pivot_table!$A$151,"Consumer ID",$A724,"Years (DATE)",$D$66)=0,"",GETPIVOTDATA("Sum of Net Profit",Pivot_table!$A$151,"Consumer ID",$A724,"Years (DATE)",$D$66))</f>
        <v>337.43999999999994</v>
      </c>
      <c r="E724" s="6">
        <f>IF(GETPIVOTDATA("Count of Order ID",Pivot_table!$A$151,"Consumer ID",$A724,"Years (DATE)",$D$66)=0,"",GETPIVOTDATA("Count of Order ID",Pivot_table!$A$151,"Consumer ID",$A724,"Years (DATE)",$D$66))</f>
        <v>1</v>
      </c>
      <c r="F724" s="6">
        <f t="shared" si="22"/>
        <v>337.43999999999994</v>
      </c>
      <c r="G724" s="6">
        <f t="shared" si="23"/>
        <v>1</v>
      </c>
    </row>
    <row r="725" spans="1:7" x14ac:dyDescent="0.3">
      <c r="A725" s="6" t="s">
        <v>4912</v>
      </c>
      <c r="B725" s="6" t="str">
        <f>IF(GETPIVOTDATA("Sum of Net Profit",Pivot_table!$A$151,"Consumer ID",$A725,"Years (DATE)",$B$66)=0,"",GETPIVOTDATA("Sum of Net Profit",Pivot_table!$A$151,"Consumer ID",$A725,"Years (DATE)",$B$66))</f>
        <v/>
      </c>
      <c r="C725" s="6" t="str">
        <f>IF(GETPIVOTDATA("Count of Order ID",Pivot_table!$A$151,"Consumer ID",$A725,"Years (DATE)",$B$66)=0,"",GETPIVOTDATA("Count of Order ID",Pivot_table!$A$151,"Consumer ID",$A725,"Years (DATE)",$B$66))</f>
        <v/>
      </c>
      <c r="D725" s="6">
        <f>IF(GETPIVOTDATA("Sum of Net Profit",Pivot_table!$A$151,"Consumer ID",$A725,"Years (DATE)",$D$66)=0,"",GETPIVOTDATA("Sum of Net Profit",Pivot_table!$A$151,"Consumer ID",$A725,"Years (DATE)",$D$66))</f>
        <v>337.43999999999994</v>
      </c>
      <c r="E725" s="6">
        <f>IF(GETPIVOTDATA("Count of Order ID",Pivot_table!$A$151,"Consumer ID",$A725,"Years (DATE)",$D$66)=0,"",GETPIVOTDATA("Count of Order ID",Pivot_table!$A$151,"Consumer ID",$A725,"Years (DATE)",$D$66))</f>
        <v>1</v>
      </c>
      <c r="F725" s="6">
        <f t="shared" si="22"/>
        <v>337.43999999999994</v>
      </c>
      <c r="G725" s="6">
        <f t="shared" si="23"/>
        <v>1</v>
      </c>
    </row>
    <row r="726" spans="1:7" x14ac:dyDescent="0.3">
      <c r="A726" s="6" t="s">
        <v>4930</v>
      </c>
      <c r="B726" s="6" t="str">
        <f>IF(GETPIVOTDATA("Sum of Net Profit",Pivot_table!$A$151,"Consumer ID",$A726,"Years (DATE)",$B$66)=0,"",GETPIVOTDATA("Sum of Net Profit",Pivot_table!$A$151,"Consumer ID",$A726,"Years (DATE)",$B$66))</f>
        <v/>
      </c>
      <c r="C726" s="6" t="str">
        <f>IF(GETPIVOTDATA("Count of Order ID",Pivot_table!$A$151,"Consumer ID",$A726,"Years (DATE)",$B$66)=0,"",GETPIVOTDATA("Count of Order ID",Pivot_table!$A$151,"Consumer ID",$A726,"Years (DATE)",$B$66))</f>
        <v/>
      </c>
      <c r="D726" s="6">
        <f>IF(GETPIVOTDATA("Sum of Net Profit",Pivot_table!$A$151,"Consumer ID",$A726,"Years (DATE)",$D$66)=0,"",GETPIVOTDATA("Sum of Net Profit",Pivot_table!$A$151,"Consumer ID",$A726,"Years (DATE)",$D$66))</f>
        <v>337.43999999999994</v>
      </c>
      <c r="E726" s="6">
        <f>IF(GETPIVOTDATA("Count of Order ID",Pivot_table!$A$151,"Consumer ID",$A726,"Years (DATE)",$D$66)=0,"",GETPIVOTDATA("Count of Order ID",Pivot_table!$A$151,"Consumer ID",$A726,"Years (DATE)",$D$66))</f>
        <v>1</v>
      </c>
      <c r="F726" s="6">
        <f t="shared" si="22"/>
        <v>337.43999999999994</v>
      </c>
      <c r="G726" s="6">
        <f t="shared" si="23"/>
        <v>1</v>
      </c>
    </row>
    <row r="727" spans="1:7" x14ac:dyDescent="0.3">
      <c r="A727" s="6" t="s">
        <v>6835</v>
      </c>
      <c r="B727" s="6">
        <f>IF(GETPIVOTDATA("Sum of Net Profit",Pivot_table!$A$151,"Consumer ID",$A727,"Years (DATE)",$B$66)=0,"",GETPIVOTDATA("Sum of Net Profit",Pivot_table!$A$151,"Consumer ID",$A727,"Years (DATE)",$B$66))</f>
        <v>168</v>
      </c>
      <c r="C727" s="6">
        <f>IF(GETPIVOTDATA("Count of Order ID",Pivot_table!$A$151,"Consumer ID",$A727,"Years (DATE)",$B$66)=0,"",GETPIVOTDATA("Count of Order ID",Pivot_table!$A$151,"Consumer ID",$A727,"Years (DATE)",$B$66))</f>
        <v>2</v>
      </c>
      <c r="D727" s="6">
        <f>IF(GETPIVOTDATA("Sum of Net Profit",Pivot_table!$A$151,"Consumer ID",$A727,"Years (DATE)",$D$66)=0,"",GETPIVOTDATA("Sum of Net Profit",Pivot_table!$A$151,"Consumer ID",$A727,"Years (DATE)",$D$66))</f>
        <v>168.1</v>
      </c>
      <c r="E727" s="6">
        <f>IF(GETPIVOTDATA("Count of Order ID",Pivot_table!$A$151,"Consumer ID",$A727,"Years (DATE)",$D$66)=0,"",GETPIVOTDATA("Count of Order ID",Pivot_table!$A$151,"Consumer ID",$A727,"Years (DATE)",$D$66))</f>
        <v>1</v>
      </c>
      <c r="F727" s="6">
        <f t="shared" si="22"/>
        <v>336.1</v>
      </c>
      <c r="G727" s="6">
        <f t="shared" si="23"/>
        <v>3</v>
      </c>
    </row>
    <row r="728" spans="1:7" x14ac:dyDescent="0.3">
      <c r="A728" s="6" t="s">
        <v>2051</v>
      </c>
      <c r="B728" s="6">
        <f>IF(GETPIVOTDATA("Sum of Net Profit",Pivot_table!$A$151,"Consumer ID",$A728,"Years (DATE)",$B$66)=0,"",GETPIVOTDATA("Sum of Net Profit",Pivot_table!$A$151,"Consumer ID",$A728,"Years (DATE)",$B$66))</f>
        <v>335.4</v>
      </c>
      <c r="C728" s="6">
        <f>IF(GETPIVOTDATA("Count of Order ID",Pivot_table!$A$151,"Consumer ID",$A728,"Years (DATE)",$B$66)=0,"",GETPIVOTDATA("Count of Order ID",Pivot_table!$A$151,"Consumer ID",$A728,"Years (DATE)",$B$66))</f>
        <v>1</v>
      </c>
      <c r="D728" s="6" t="str">
        <f>IF(GETPIVOTDATA("Sum of Net Profit",Pivot_table!$A$151,"Consumer ID",$A728,"Years (DATE)",$D$66)=0,"",GETPIVOTDATA("Sum of Net Profit",Pivot_table!$A$151,"Consumer ID",$A728,"Years (DATE)",$D$66))</f>
        <v/>
      </c>
      <c r="E728" s="6" t="str">
        <f>IF(GETPIVOTDATA("Count of Order ID",Pivot_table!$A$151,"Consumer ID",$A728,"Years (DATE)",$D$66)=0,"",GETPIVOTDATA("Count of Order ID",Pivot_table!$A$151,"Consumer ID",$A728,"Years (DATE)",$D$66))</f>
        <v/>
      </c>
      <c r="F728" s="6">
        <f t="shared" si="22"/>
        <v>335.4</v>
      </c>
      <c r="G728" s="6">
        <f t="shared" si="23"/>
        <v>1</v>
      </c>
    </row>
    <row r="729" spans="1:7" x14ac:dyDescent="0.3">
      <c r="A729" s="6" t="s">
        <v>3677</v>
      </c>
      <c r="B729" s="6" t="str">
        <f>IF(GETPIVOTDATA("Sum of Net Profit",Pivot_table!$A$151,"Consumer ID",$A729,"Years (DATE)",$B$66)=0,"",GETPIVOTDATA("Sum of Net Profit",Pivot_table!$A$151,"Consumer ID",$A729,"Years (DATE)",$B$66))</f>
        <v/>
      </c>
      <c r="C729" s="6" t="str">
        <f>IF(GETPIVOTDATA("Count of Order ID",Pivot_table!$A$151,"Consumer ID",$A729,"Years (DATE)",$B$66)=0,"",GETPIVOTDATA("Count of Order ID",Pivot_table!$A$151,"Consumer ID",$A729,"Years (DATE)",$B$66))</f>
        <v/>
      </c>
      <c r="D729" s="6">
        <f>IF(GETPIVOTDATA("Sum of Net Profit",Pivot_table!$A$151,"Consumer ID",$A729,"Years (DATE)",$D$66)=0,"",GETPIVOTDATA("Sum of Net Profit",Pivot_table!$A$151,"Consumer ID",$A729,"Years (DATE)",$D$66))</f>
        <v>335.4</v>
      </c>
      <c r="E729" s="6">
        <f>IF(GETPIVOTDATA("Count of Order ID",Pivot_table!$A$151,"Consumer ID",$A729,"Years (DATE)",$D$66)=0,"",GETPIVOTDATA("Count of Order ID",Pivot_table!$A$151,"Consumer ID",$A729,"Years (DATE)",$D$66))</f>
        <v>1</v>
      </c>
      <c r="F729" s="6">
        <f t="shared" si="22"/>
        <v>335.4</v>
      </c>
      <c r="G729" s="6">
        <f t="shared" si="23"/>
        <v>1</v>
      </c>
    </row>
    <row r="730" spans="1:7" x14ac:dyDescent="0.3">
      <c r="A730" s="6" t="s">
        <v>3711</v>
      </c>
      <c r="B730" s="6" t="str">
        <f>IF(GETPIVOTDATA("Sum of Net Profit",Pivot_table!$A$151,"Consumer ID",$A730,"Years (DATE)",$B$66)=0,"",GETPIVOTDATA("Sum of Net Profit",Pivot_table!$A$151,"Consumer ID",$A730,"Years (DATE)",$B$66))</f>
        <v/>
      </c>
      <c r="C730" s="6" t="str">
        <f>IF(GETPIVOTDATA("Count of Order ID",Pivot_table!$A$151,"Consumer ID",$A730,"Years (DATE)",$B$66)=0,"",GETPIVOTDATA("Count of Order ID",Pivot_table!$A$151,"Consumer ID",$A730,"Years (DATE)",$B$66))</f>
        <v/>
      </c>
      <c r="D730" s="6">
        <f>IF(GETPIVOTDATA("Sum of Net Profit",Pivot_table!$A$151,"Consumer ID",$A730,"Years (DATE)",$D$66)=0,"",GETPIVOTDATA("Sum of Net Profit",Pivot_table!$A$151,"Consumer ID",$A730,"Years (DATE)",$D$66))</f>
        <v>335.4</v>
      </c>
      <c r="E730" s="6">
        <f>IF(GETPIVOTDATA("Count of Order ID",Pivot_table!$A$151,"Consumer ID",$A730,"Years (DATE)",$D$66)=0,"",GETPIVOTDATA("Count of Order ID",Pivot_table!$A$151,"Consumer ID",$A730,"Years (DATE)",$D$66))</f>
        <v>1</v>
      </c>
      <c r="F730" s="6">
        <f t="shared" si="22"/>
        <v>335.4</v>
      </c>
      <c r="G730" s="6">
        <f t="shared" si="23"/>
        <v>1</v>
      </c>
    </row>
    <row r="731" spans="1:7" x14ac:dyDescent="0.3">
      <c r="A731" s="6" t="s">
        <v>2649</v>
      </c>
      <c r="B731" s="6" t="str">
        <f>IF(GETPIVOTDATA("Sum of Net Profit",Pivot_table!$A$151,"Consumer ID",$A731,"Years (DATE)",$B$66)=0,"",GETPIVOTDATA("Sum of Net Profit",Pivot_table!$A$151,"Consumer ID",$A731,"Years (DATE)",$B$66))</f>
        <v/>
      </c>
      <c r="C731" s="6" t="str">
        <f>IF(GETPIVOTDATA("Count of Order ID",Pivot_table!$A$151,"Consumer ID",$A731,"Years (DATE)",$B$66)=0,"",GETPIVOTDATA("Count of Order ID",Pivot_table!$A$151,"Consumer ID",$A731,"Years (DATE)",$B$66))</f>
        <v/>
      </c>
      <c r="D731" s="6">
        <f>IF(GETPIVOTDATA("Sum of Net Profit",Pivot_table!$A$151,"Consumer ID",$A731,"Years (DATE)",$D$66)=0,"",GETPIVOTDATA("Sum of Net Profit",Pivot_table!$A$151,"Consumer ID",$A731,"Years (DATE)",$D$66))</f>
        <v>335.4</v>
      </c>
      <c r="E731" s="6">
        <f>IF(GETPIVOTDATA("Count of Order ID",Pivot_table!$A$151,"Consumer ID",$A731,"Years (DATE)",$D$66)=0,"",GETPIVOTDATA("Count of Order ID",Pivot_table!$A$151,"Consumer ID",$A731,"Years (DATE)",$D$66))</f>
        <v>1</v>
      </c>
      <c r="F731" s="6">
        <f t="shared" si="22"/>
        <v>335.4</v>
      </c>
      <c r="G731" s="6">
        <f t="shared" si="23"/>
        <v>1</v>
      </c>
    </row>
    <row r="732" spans="1:7" x14ac:dyDescent="0.3">
      <c r="A732" s="6" t="s">
        <v>2104</v>
      </c>
      <c r="B732" s="6" t="str">
        <f>IF(GETPIVOTDATA("Sum of Net Profit",Pivot_table!$A$151,"Consumer ID",$A732,"Years (DATE)",$B$66)=0,"",GETPIVOTDATA("Sum of Net Profit",Pivot_table!$A$151,"Consumer ID",$A732,"Years (DATE)",$B$66))</f>
        <v/>
      </c>
      <c r="C732" s="6" t="str">
        <f>IF(GETPIVOTDATA("Count of Order ID",Pivot_table!$A$151,"Consumer ID",$A732,"Years (DATE)",$B$66)=0,"",GETPIVOTDATA("Count of Order ID",Pivot_table!$A$151,"Consumer ID",$A732,"Years (DATE)",$B$66))</f>
        <v/>
      </c>
      <c r="D732" s="6">
        <f>IF(GETPIVOTDATA("Sum of Net Profit",Pivot_table!$A$151,"Consumer ID",$A732,"Years (DATE)",$D$66)=0,"",GETPIVOTDATA("Sum of Net Profit",Pivot_table!$A$151,"Consumer ID",$A732,"Years (DATE)",$D$66))</f>
        <v>331.84000000000003</v>
      </c>
      <c r="E732" s="6">
        <f>IF(GETPIVOTDATA("Count of Order ID",Pivot_table!$A$151,"Consumer ID",$A732,"Years (DATE)",$D$66)=0,"",GETPIVOTDATA("Count of Order ID",Pivot_table!$A$151,"Consumer ID",$A732,"Years (DATE)",$D$66))</f>
        <v>1</v>
      </c>
      <c r="F732" s="6">
        <f t="shared" si="22"/>
        <v>331.84000000000003</v>
      </c>
      <c r="G732" s="6">
        <f t="shared" si="23"/>
        <v>1</v>
      </c>
    </row>
    <row r="733" spans="1:7" x14ac:dyDescent="0.3">
      <c r="A733" s="6" t="s">
        <v>2931</v>
      </c>
      <c r="B733" s="6" t="str">
        <f>IF(GETPIVOTDATA("Sum of Net Profit",Pivot_table!$A$151,"Consumer ID",$A733,"Years (DATE)",$B$66)=0,"",GETPIVOTDATA("Sum of Net Profit",Pivot_table!$A$151,"Consumer ID",$A733,"Years (DATE)",$B$66))</f>
        <v/>
      </c>
      <c r="C733" s="6" t="str">
        <f>IF(GETPIVOTDATA("Count of Order ID",Pivot_table!$A$151,"Consumer ID",$A733,"Years (DATE)",$B$66)=0,"",GETPIVOTDATA("Count of Order ID",Pivot_table!$A$151,"Consumer ID",$A733,"Years (DATE)",$B$66))</f>
        <v/>
      </c>
      <c r="D733" s="6">
        <f>IF(GETPIVOTDATA("Sum of Net Profit",Pivot_table!$A$151,"Consumer ID",$A733,"Years (DATE)",$D$66)=0,"",GETPIVOTDATA("Sum of Net Profit",Pivot_table!$A$151,"Consumer ID",$A733,"Years (DATE)",$D$66))</f>
        <v>331.84000000000003</v>
      </c>
      <c r="E733" s="6">
        <f>IF(GETPIVOTDATA("Count of Order ID",Pivot_table!$A$151,"Consumer ID",$A733,"Years (DATE)",$D$66)=0,"",GETPIVOTDATA("Count of Order ID",Pivot_table!$A$151,"Consumer ID",$A733,"Years (DATE)",$D$66))</f>
        <v>1</v>
      </c>
      <c r="F733" s="6">
        <f t="shared" si="22"/>
        <v>331.84000000000003</v>
      </c>
      <c r="G733" s="6">
        <f t="shared" si="23"/>
        <v>1</v>
      </c>
    </row>
    <row r="734" spans="1:7" x14ac:dyDescent="0.3">
      <c r="A734" s="6" t="s">
        <v>1065</v>
      </c>
      <c r="B734" s="6">
        <f>IF(GETPIVOTDATA("Sum of Net Profit",Pivot_table!$A$151,"Consumer ID",$A734,"Years (DATE)",$B$66)=0,"",GETPIVOTDATA("Sum of Net Profit",Pivot_table!$A$151,"Consumer ID",$A734,"Years (DATE)",$B$66))</f>
        <v>331.84000000000003</v>
      </c>
      <c r="C734" s="6">
        <f>IF(GETPIVOTDATA("Count of Order ID",Pivot_table!$A$151,"Consumer ID",$A734,"Years (DATE)",$B$66)=0,"",GETPIVOTDATA("Count of Order ID",Pivot_table!$A$151,"Consumer ID",$A734,"Years (DATE)",$B$66))</f>
        <v>1</v>
      </c>
      <c r="D734" s="6" t="str">
        <f>IF(GETPIVOTDATA("Sum of Net Profit",Pivot_table!$A$151,"Consumer ID",$A734,"Years (DATE)",$D$66)=0,"",GETPIVOTDATA("Sum of Net Profit",Pivot_table!$A$151,"Consumer ID",$A734,"Years (DATE)",$D$66))</f>
        <v/>
      </c>
      <c r="E734" s="6" t="str">
        <f>IF(GETPIVOTDATA("Count of Order ID",Pivot_table!$A$151,"Consumer ID",$A734,"Years (DATE)",$D$66)=0,"",GETPIVOTDATA("Count of Order ID",Pivot_table!$A$151,"Consumer ID",$A734,"Years (DATE)",$D$66))</f>
        <v/>
      </c>
      <c r="F734" s="6">
        <f t="shared" si="22"/>
        <v>331.84000000000003</v>
      </c>
      <c r="G734" s="6">
        <f t="shared" si="23"/>
        <v>1</v>
      </c>
    </row>
    <row r="735" spans="1:7" x14ac:dyDescent="0.3">
      <c r="A735" s="6" t="s">
        <v>1118</v>
      </c>
      <c r="B735" s="6">
        <f>IF(GETPIVOTDATA("Sum of Net Profit",Pivot_table!$A$151,"Consumer ID",$A735,"Years (DATE)",$B$66)=0,"",GETPIVOTDATA("Sum of Net Profit",Pivot_table!$A$151,"Consumer ID",$A735,"Years (DATE)",$B$66))</f>
        <v>331.84000000000003</v>
      </c>
      <c r="C735" s="6">
        <f>IF(GETPIVOTDATA("Count of Order ID",Pivot_table!$A$151,"Consumer ID",$A735,"Years (DATE)",$B$66)=0,"",GETPIVOTDATA("Count of Order ID",Pivot_table!$A$151,"Consumer ID",$A735,"Years (DATE)",$B$66))</f>
        <v>1</v>
      </c>
      <c r="D735" s="6" t="str">
        <f>IF(GETPIVOTDATA("Sum of Net Profit",Pivot_table!$A$151,"Consumer ID",$A735,"Years (DATE)",$D$66)=0,"",GETPIVOTDATA("Sum of Net Profit",Pivot_table!$A$151,"Consumer ID",$A735,"Years (DATE)",$D$66))</f>
        <v/>
      </c>
      <c r="E735" s="6" t="str">
        <f>IF(GETPIVOTDATA("Count of Order ID",Pivot_table!$A$151,"Consumer ID",$A735,"Years (DATE)",$D$66)=0,"",GETPIVOTDATA("Count of Order ID",Pivot_table!$A$151,"Consumer ID",$A735,"Years (DATE)",$D$66))</f>
        <v/>
      </c>
      <c r="F735" s="6">
        <f t="shared" si="22"/>
        <v>331.84000000000003</v>
      </c>
      <c r="G735" s="6">
        <f t="shared" si="23"/>
        <v>1</v>
      </c>
    </row>
    <row r="736" spans="1:7" x14ac:dyDescent="0.3">
      <c r="A736" s="6" t="s">
        <v>4210</v>
      </c>
      <c r="B736" s="6" t="str">
        <f>IF(GETPIVOTDATA("Sum of Net Profit",Pivot_table!$A$151,"Consumer ID",$A736,"Years (DATE)",$B$66)=0,"",GETPIVOTDATA("Sum of Net Profit",Pivot_table!$A$151,"Consumer ID",$A736,"Years (DATE)",$B$66))</f>
        <v/>
      </c>
      <c r="C736" s="6" t="str">
        <f>IF(GETPIVOTDATA("Count of Order ID",Pivot_table!$A$151,"Consumer ID",$A736,"Years (DATE)",$B$66)=0,"",GETPIVOTDATA("Count of Order ID",Pivot_table!$A$151,"Consumer ID",$A736,"Years (DATE)",$B$66))</f>
        <v/>
      </c>
      <c r="D736" s="6">
        <f>IF(GETPIVOTDATA("Sum of Net Profit",Pivot_table!$A$151,"Consumer ID",$A736,"Years (DATE)",$D$66)=0,"",GETPIVOTDATA("Sum of Net Profit",Pivot_table!$A$151,"Consumer ID",$A736,"Years (DATE)",$D$66))</f>
        <v>331.84000000000003</v>
      </c>
      <c r="E736" s="6">
        <f>IF(GETPIVOTDATA("Count of Order ID",Pivot_table!$A$151,"Consumer ID",$A736,"Years (DATE)",$D$66)=0,"",GETPIVOTDATA("Count of Order ID",Pivot_table!$A$151,"Consumer ID",$A736,"Years (DATE)",$D$66))</f>
        <v>1</v>
      </c>
      <c r="F736" s="6">
        <f t="shared" si="22"/>
        <v>331.84000000000003</v>
      </c>
      <c r="G736" s="6">
        <f t="shared" si="23"/>
        <v>1</v>
      </c>
    </row>
    <row r="737" spans="1:7" x14ac:dyDescent="0.3">
      <c r="A737" s="6" t="s">
        <v>1594</v>
      </c>
      <c r="B737" s="6">
        <f>IF(GETPIVOTDATA("Sum of Net Profit",Pivot_table!$A$151,"Consumer ID",$A737,"Years (DATE)",$B$66)=0,"",GETPIVOTDATA("Sum of Net Profit",Pivot_table!$A$151,"Consumer ID",$A737,"Years (DATE)",$B$66))</f>
        <v>331.84000000000003</v>
      </c>
      <c r="C737" s="6">
        <f>IF(GETPIVOTDATA("Count of Order ID",Pivot_table!$A$151,"Consumer ID",$A737,"Years (DATE)",$B$66)=0,"",GETPIVOTDATA("Count of Order ID",Pivot_table!$A$151,"Consumer ID",$A737,"Years (DATE)",$B$66))</f>
        <v>1</v>
      </c>
      <c r="D737" s="6" t="str">
        <f>IF(GETPIVOTDATA("Sum of Net Profit",Pivot_table!$A$151,"Consumer ID",$A737,"Years (DATE)",$D$66)=0,"",GETPIVOTDATA("Sum of Net Profit",Pivot_table!$A$151,"Consumer ID",$A737,"Years (DATE)",$D$66))</f>
        <v/>
      </c>
      <c r="E737" s="6" t="str">
        <f>IF(GETPIVOTDATA("Count of Order ID",Pivot_table!$A$151,"Consumer ID",$A737,"Years (DATE)",$D$66)=0,"",GETPIVOTDATA("Count of Order ID",Pivot_table!$A$151,"Consumer ID",$A737,"Years (DATE)",$D$66))</f>
        <v/>
      </c>
      <c r="F737" s="6">
        <f t="shared" si="22"/>
        <v>331.84000000000003</v>
      </c>
      <c r="G737" s="6">
        <f t="shared" si="23"/>
        <v>1</v>
      </c>
    </row>
    <row r="738" spans="1:7" x14ac:dyDescent="0.3">
      <c r="A738" s="6" t="s">
        <v>4292</v>
      </c>
      <c r="B738" s="6" t="str">
        <f>IF(GETPIVOTDATA("Sum of Net Profit",Pivot_table!$A$151,"Consumer ID",$A738,"Years (DATE)",$B$66)=0,"",GETPIVOTDATA("Sum of Net Profit",Pivot_table!$A$151,"Consumer ID",$A738,"Years (DATE)",$B$66))</f>
        <v/>
      </c>
      <c r="C738" s="6" t="str">
        <f>IF(GETPIVOTDATA("Count of Order ID",Pivot_table!$A$151,"Consumer ID",$A738,"Years (DATE)",$B$66)=0,"",GETPIVOTDATA("Count of Order ID",Pivot_table!$A$151,"Consumer ID",$A738,"Years (DATE)",$B$66))</f>
        <v/>
      </c>
      <c r="D738" s="6">
        <f>IF(GETPIVOTDATA("Sum of Net Profit",Pivot_table!$A$151,"Consumer ID",$A738,"Years (DATE)",$D$66)=0,"",GETPIVOTDATA("Sum of Net Profit",Pivot_table!$A$151,"Consumer ID",$A738,"Years (DATE)",$D$66))</f>
        <v>331.36</v>
      </c>
      <c r="E738" s="6">
        <f>IF(GETPIVOTDATA("Count of Order ID",Pivot_table!$A$151,"Consumer ID",$A738,"Years (DATE)",$D$66)=0,"",GETPIVOTDATA("Count of Order ID",Pivot_table!$A$151,"Consumer ID",$A738,"Years (DATE)",$D$66))</f>
        <v>1</v>
      </c>
      <c r="F738" s="6">
        <f t="shared" si="22"/>
        <v>331.36</v>
      </c>
      <c r="G738" s="6">
        <f t="shared" si="23"/>
        <v>1</v>
      </c>
    </row>
    <row r="739" spans="1:7" x14ac:dyDescent="0.3">
      <c r="A739" s="6" t="s">
        <v>5481</v>
      </c>
      <c r="B739" s="6" t="str">
        <f>IF(GETPIVOTDATA("Sum of Net Profit",Pivot_table!$A$151,"Consumer ID",$A739,"Years (DATE)",$B$66)=0,"",GETPIVOTDATA("Sum of Net Profit",Pivot_table!$A$151,"Consumer ID",$A739,"Years (DATE)",$B$66))</f>
        <v/>
      </c>
      <c r="C739" s="6" t="str">
        <f>IF(GETPIVOTDATA("Count of Order ID",Pivot_table!$A$151,"Consumer ID",$A739,"Years (DATE)",$B$66)=0,"",GETPIVOTDATA("Count of Order ID",Pivot_table!$A$151,"Consumer ID",$A739,"Years (DATE)",$B$66))</f>
        <v/>
      </c>
      <c r="D739" s="6">
        <f>IF(GETPIVOTDATA("Sum of Net Profit",Pivot_table!$A$151,"Consumer ID",$A739,"Years (DATE)",$D$66)=0,"",GETPIVOTDATA("Sum of Net Profit",Pivot_table!$A$151,"Consumer ID",$A739,"Years (DATE)",$D$66))</f>
        <v>331.36</v>
      </c>
      <c r="E739" s="6">
        <f>IF(GETPIVOTDATA("Count of Order ID",Pivot_table!$A$151,"Consumer ID",$A739,"Years (DATE)",$D$66)=0,"",GETPIVOTDATA("Count of Order ID",Pivot_table!$A$151,"Consumer ID",$A739,"Years (DATE)",$D$66))</f>
        <v>1</v>
      </c>
      <c r="F739" s="6">
        <f t="shared" si="22"/>
        <v>331.36</v>
      </c>
      <c r="G739" s="6">
        <f t="shared" si="23"/>
        <v>1</v>
      </c>
    </row>
    <row r="740" spans="1:7" x14ac:dyDescent="0.3">
      <c r="A740" s="6" t="s">
        <v>5267</v>
      </c>
      <c r="B740" s="6" t="str">
        <f>IF(GETPIVOTDATA("Sum of Net Profit",Pivot_table!$A$151,"Consumer ID",$A740,"Years (DATE)",$B$66)=0,"",GETPIVOTDATA("Sum of Net Profit",Pivot_table!$A$151,"Consumer ID",$A740,"Years (DATE)",$B$66))</f>
        <v/>
      </c>
      <c r="C740" s="6" t="str">
        <f>IF(GETPIVOTDATA("Count of Order ID",Pivot_table!$A$151,"Consumer ID",$A740,"Years (DATE)",$B$66)=0,"",GETPIVOTDATA("Count of Order ID",Pivot_table!$A$151,"Consumer ID",$A740,"Years (DATE)",$B$66))</f>
        <v/>
      </c>
      <c r="D740" s="6">
        <f>IF(GETPIVOTDATA("Sum of Net Profit",Pivot_table!$A$151,"Consumer ID",$A740,"Years (DATE)",$D$66)=0,"",GETPIVOTDATA("Sum of Net Profit",Pivot_table!$A$151,"Consumer ID",$A740,"Years (DATE)",$D$66))</f>
        <v>331.36</v>
      </c>
      <c r="E740" s="6">
        <f>IF(GETPIVOTDATA("Count of Order ID",Pivot_table!$A$151,"Consumer ID",$A740,"Years (DATE)",$D$66)=0,"",GETPIVOTDATA("Count of Order ID",Pivot_table!$A$151,"Consumer ID",$A740,"Years (DATE)",$D$66))</f>
        <v>1</v>
      </c>
      <c r="F740" s="6">
        <f t="shared" si="22"/>
        <v>331.36</v>
      </c>
      <c r="G740" s="6">
        <f t="shared" si="23"/>
        <v>1</v>
      </c>
    </row>
    <row r="741" spans="1:7" x14ac:dyDescent="0.3">
      <c r="A741" s="6" t="s">
        <v>6597</v>
      </c>
      <c r="B741" s="6">
        <f>IF(GETPIVOTDATA("Sum of Net Profit",Pivot_table!$A$151,"Consumer ID",$A741,"Years (DATE)",$B$66)=0,"",GETPIVOTDATA("Sum of Net Profit",Pivot_table!$A$151,"Consumer ID",$A741,"Years (DATE)",$B$66))</f>
        <v>144.33000000000001</v>
      </c>
      <c r="C741" s="6">
        <f>IF(GETPIVOTDATA("Count of Order ID",Pivot_table!$A$151,"Consumer ID",$A741,"Years (DATE)",$B$66)=0,"",GETPIVOTDATA("Count of Order ID",Pivot_table!$A$151,"Consumer ID",$A741,"Years (DATE)",$B$66))</f>
        <v>1</v>
      </c>
      <c r="D741" s="6">
        <f>IF(GETPIVOTDATA("Sum of Net Profit",Pivot_table!$A$151,"Consumer ID",$A741,"Years (DATE)",$D$66)=0,"",GETPIVOTDATA("Sum of Net Profit",Pivot_table!$A$151,"Consumer ID",$A741,"Years (DATE)",$D$66))</f>
        <v>186.3</v>
      </c>
      <c r="E741" s="6">
        <f>IF(GETPIVOTDATA("Count of Order ID",Pivot_table!$A$151,"Consumer ID",$A741,"Years (DATE)",$D$66)=0,"",GETPIVOTDATA("Count of Order ID",Pivot_table!$A$151,"Consumer ID",$A741,"Years (DATE)",$D$66))</f>
        <v>1</v>
      </c>
      <c r="F741" s="6">
        <f t="shared" si="22"/>
        <v>330.63</v>
      </c>
      <c r="G741" s="6">
        <f t="shared" si="23"/>
        <v>2</v>
      </c>
    </row>
    <row r="742" spans="1:7" x14ac:dyDescent="0.3">
      <c r="A742" s="6" t="s">
        <v>6764</v>
      </c>
      <c r="B742" s="6">
        <f>IF(GETPIVOTDATA("Sum of Net Profit",Pivot_table!$A$151,"Consumer ID",$A742,"Years (DATE)",$B$66)=0,"",GETPIVOTDATA("Sum of Net Profit",Pivot_table!$A$151,"Consumer ID",$A742,"Years (DATE)",$B$66))</f>
        <v>148.80000000000001</v>
      </c>
      <c r="C742" s="6">
        <f>IF(GETPIVOTDATA("Count of Order ID",Pivot_table!$A$151,"Consumer ID",$A742,"Years (DATE)",$B$66)=0,"",GETPIVOTDATA("Count of Order ID",Pivot_table!$A$151,"Consumer ID",$A742,"Years (DATE)",$B$66))</f>
        <v>1</v>
      </c>
      <c r="D742" s="6">
        <f>IF(GETPIVOTDATA("Sum of Net Profit",Pivot_table!$A$151,"Consumer ID",$A742,"Years (DATE)",$D$66)=0,"",GETPIVOTDATA("Sum of Net Profit",Pivot_table!$A$151,"Consumer ID",$A742,"Years (DATE)",$D$66))</f>
        <v>180.4</v>
      </c>
      <c r="E742" s="6">
        <f>IF(GETPIVOTDATA("Count of Order ID",Pivot_table!$A$151,"Consumer ID",$A742,"Years (DATE)",$D$66)=0,"",GETPIVOTDATA("Count of Order ID",Pivot_table!$A$151,"Consumer ID",$A742,"Years (DATE)",$D$66))</f>
        <v>1</v>
      </c>
      <c r="F742" s="6">
        <f t="shared" si="22"/>
        <v>329.20000000000005</v>
      </c>
      <c r="G742" s="6">
        <f t="shared" si="23"/>
        <v>2</v>
      </c>
    </row>
    <row r="743" spans="1:7" x14ac:dyDescent="0.3">
      <c r="A743" s="6" t="s">
        <v>5400</v>
      </c>
      <c r="B743" s="6" t="str">
        <f>IF(GETPIVOTDATA("Sum of Net Profit",Pivot_table!$A$151,"Consumer ID",$A743,"Years (DATE)",$B$66)=0,"",GETPIVOTDATA("Sum of Net Profit",Pivot_table!$A$151,"Consumer ID",$A743,"Years (DATE)",$B$66))</f>
        <v/>
      </c>
      <c r="C743" s="6" t="str">
        <f>IF(GETPIVOTDATA("Count of Order ID",Pivot_table!$A$151,"Consumer ID",$A743,"Years (DATE)",$B$66)=0,"",GETPIVOTDATA("Count of Order ID",Pivot_table!$A$151,"Consumer ID",$A743,"Years (DATE)",$B$66))</f>
        <v/>
      </c>
      <c r="D743" s="6">
        <f>IF(GETPIVOTDATA("Sum of Net Profit",Pivot_table!$A$151,"Consumer ID",$A743,"Years (DATE)",$D$66)=0,"",GETPIVOTDATA("Sum of Net Profit",Pivot_table!$A$151,"Consumer ID",$A743,"Years (DATE)",$D$66))</f>
        <v>328.9</v>
      </c>
      <c r="E743" s="6">
        <f>IF(GETPIVOTDATA("Count of Order ID",Pivot_table!$A$151,"Consumer ID",$A743,"Years (DATE)",$D$66)=0,"",GETPIVOTDATA("Count of Order ID",Pivot_table!$A$151,"Consumer ID",$A743,"Years (DATE)",$D$66))</f>
        <v>2</v>
      </c>
      <c r="F743" s="6">
        <f t="shared" si="22"/>
        <v>328.9</v>
      </c>
      <c r="G743" s="6">
        <f t="shared" si="23"/>
        <v>2</v>
      </c>
    </row>
    <row r="744" spans="1:7" x14ac:dyDescent="0.3">
      <c r="A744" s="6" t="s">
        <v>5068</v>
      </c>
      <c r="B744" s="6" t="str">
        <f>IF(GETPIVOTDATA("Sum of Net Profit",Pivot_table!$A$151,"Consumer ID",$A744,"Years (DATE)",$B$66)=0,"",GETPIVOTDATA("Sum of Net Profit",Pivot_table!$A$151,"Consumer ID",$A744,"Years (DATE)",$B$66))</f>
        <v/>
      </c>
      <c r="C744" s="6" t="str">
        <f>IF(GETPIVOTDATA("Count of Order ID",Pivot_table!$A$151,"Consumer ID",$A744,"Years (DATE)",$B$66)=0,"",GETPIVOTDATA("Count of Order ID",Pivot_table!$A$151,"Consumer ID",$A744,"Years (DATE)",$B$66))</f>
        <v/>
      </c>
      <c r="D744" s="6">
        <f>IF(GETPIVOTDATA("Sum of Net Profit",Pivot_table!$A$151,"Consumer ID",$A744,"Years (DATE)",$D$66)=0,"",GETPIVOTDATA("Sum of Net Profit",Pivot_table!$A$151,"Consumer ID",$A744,"Years (DATE)",$D$66))</f>
        <v>328.9</v>
      </c>
      <c r="E744" s="6">
        <f>IF(GETPIVOTDATA("Count of Order ID",Pivot_table!$A$151,"Consumer ID",$A744,"Years (DATE)",$D$66)=0,"",GETPIVOTDATA("Count of Order ID",Pivot_table!$A$151,"Consumer ID",$A744,"Years (DATE)",$D$66))</f>
        <v>2</v>
      </c>
      <c r="F744" s="6">
        <f t="shared" si="22"/>
        <v>328.9</v>
      </c>
      <c r="G744" s="6">
        <f t="shared" si="23"/>
        <v>2</v>
      </c>
    </row>
    <row r="745" spans="1:7" x14ac:dyDescent="0.3">
      <c r="A745" s="6" t="s">
        <v>4793</v>
      </c>
      <c r="B745" s="6" t="str">
        <f>IF(GETPIVOTDATA("Sum of Net Profit",Pivot_table!$A$151,"Consumer ID",$A745,"Years (DATE)",$B$66)=0,"",GETPIVOTDATA("Sum of Net Profit",Pivot_table!$A$151,"Consumer ID",$A745,"Years (DATE)",$B$66))</f>
        <v/>
      </c>
      <c r="C745" s="6" t="str">
        <f>IF(GETPIVOTDATA("Count of Order ID",Pivot_table!$A$151,"Consumer ID",$A745,"Years (DATE)",$B$66)=0,"",GETPIVOTDATA("Count of Order ID",Pivot_table!$A$151,"Consumer ID",$A745,"Years (DATE)",$B$66))</f>
        <v/>
      </c>
      <c r="D745" s="6">
        <f>IF(GETPIVOTDATA("Sum of Net Profit",Pivot_table!$A$151,"Consumer ID",$A745,"Years (DATE)",$D$66)=0,"",GETPIVOTDATA("Sum of Net Profit",Pivot_table!$A$151,"Consumer ID",$A745,"Years (DATE)",$D$66))</f>
        <v>328.18</v>
      </c>
      <c r="E745" s="6">
        <f>IF(GETPIVOTDATA("Count of Order ID",Pivot_table!$A$151,"Consumer ID",$A745,"Years (DATE)",$D$66)=0,"",GETPIVOTDATA("Count of Order ID",Pivot_table!$A$151,"Consumer ID",$A745,"Years (DATE)",$D$66))</f>
        <v>1</v>
      </c>
      <c r="F745" s="6">
        <f t="shared" si="22"/>
        <v>328.18</v>
      </c>
      <c r="G745" s="6">
        <f t="shared" si="23"/>
        <v>1</v>
      </c>
    </row>
    <row r="746" spans="1:7" x14ac:dyDescent="0.3">
      <c r="A746" s="6" t="s">
        <v>4707</v>
      </c>
      <c r="B746" s="6" t="str">
        <f>IF(GETPIVOTDATA("Sum of Net Profit",Pivot_table!$A$151,"Consumer ID",$A746,"Years (DATE)",$B$66)=0,"",GETPIVOTDATA("Sum of Net Profit",Pivot_table!$A$151,"Consumer ID",$A746,"Years (DATE)",$B$66))</f>
        <v/>
      </c>
      <c r="C746" s="6" t="str">
        <f>IF(GETPIVOTDATA("Count of Order ID",Pivot_table!$A$151,"Consumer ID",$A746,"Years (DATE)",$B$66)=0,"",GETPIVOTDATA("Count of Order ID",Pivot_table!$A$151,"Consumer ID",$A746,"Years (DATE)",$B$66))</f>
        <v/>
      </c>
      <c r="D746" s="6">
        <f>IF(GETPIVOTDATA("Sum of Net Profit",Pivot_table!$A$151,"Consumer ID",$A746,"Years (DATE)",$D$66)=0,"",GETPIVOTDATA("Sum of Net Profit",Pivot_table!$A$151,"Consumer ID",$A746,"Years (DATE)",$D$66))</f>
        <v>328.18</v>
      </c>
      <c r="E746" s="6">
        <f>IF(GETPIVOTDATA("Count of Order ID",Pivot_table!$A$151,"Consumer ID",$A746,"Years (DATE)",$D$66)=0,"",GETPIVOTDATA("Count of Order ID",Pivot_table!$A$151,"Consumer ID",$A746,"Years (DATE)",$D$66))</f>
        <v>1</v>
      </c>
      <c r="F746" s="6">
        <f t="shared" si="22"/>
        <v>328.18</v>
      </c>
      <c r="G746" s="6">
        <f t="shared" si="23"/>
        <v>1</v>
      </c>
    </row>
    <row r="747" spans="1:7" x14ac:dyDescent="0.3">
      <c r="A747" s="6" t="s">
        <v>5862</v>
      </c>
      <c r="B747" s="6" t="str">
        <f>IF(GETPIVOTDATA("Sum of Net Profit",Pivot_table!$A$151,"Consumer ID",$A747,"Years (DATE)",$B$66)=0,"",GETPIVOTDATA("Sum of Net Profit",Pivot_table!$A$151,"Consumer ID",$A747,"Years (DATE)",$B$66))</f>
        <v/>
      </c>
      <c r="C747" s="6" t="str">
        <f>IF(GETPIVOTDATA("Count of Order ID",Pivot_table!$A$151,"Consumer ID",$A747,"Years (DATE)",$B$66)=0,"",GETPIVOTDATA("Count of Order ID",Pivot_table!$A$151,"Consumer ID",$A747,"Years (DATE)",$B$66))</f>
        <v/>
      </c>
      <c r="D747" s="6">
        <f>IF(GETPIVOTDATA("Sum of Net Profit",Pivot_table!$A$151,"Consumer ID",$A747,"Years (DATE)",$D$66)=0,"",GETPIVOTDATA("Sum of Net Profit",Pivot_table!$A$151,"Consumer ID",$A747,"Years (DATE)",$D$66))</f>
        <v>328.18</v>
      </c>
      <c r="E747" s="6">
        <f>IF(GETPIVOTDATA("Count of Order ID",Pivot_table!$A$151,"Consumer ID",$A747,"Years (DATE)",$D$66)=0,"",GETPIVOTDATA("Count of Order ID",Pivot_table!$A$151,"Consumer ID",$A747,"Years (DATE)",$D$66))</f>
        <v>1</v>
      </c>
      <c r="F747" s="6">
        <f t="shared" si="22"/>
        <v>328.18</v>
      </c>
      <c r="G747" s="6">
        <f t="shared" si="23"/>
        <v>1</v>
      </c>
    </row>
    <row r="748" spans="1:7" x14ac:dyDescent="0.3">
      <c r="A748" s="6" t="s">
        <v>5864</v>
      </c>
      <c r="B748" s="6" t="str">
        <f>IF(GETPIVOTDATA("Sum of Net Profit",Pivot_table!$A$151,"Consumer ID",$A748,"Years (DATE)",$B$66)=0,"",GETPIVOTDATA("Sum of Net Profit",Pivot_table!$A$151,"Consumer ID",$A748,"Years (DATE)",$B$66))</f>
        <v/>
      </c>
      <c r="C748" s="6" t="str">
        <f>IF(GETPIVOTDATA("Count of Order ID",Pivot_table!$A$151,"Consumer ID",$A748,"Years (DATE)",$B$66)=0,"",GETPIVOTDATA("Count of Order ID",Pivot_table!$A$151,"Consumer ID",$A748,"Years (DATE)",$B$66))</f>
        <v/>
      </c>
      <c r="D748" s="6">
        <f>IF(GETPIVOTDATA("Sum of Net Profit",Pivot_table!$A$151,"Consumer ID",$A748,"Years (DATE)",$D$66)=0,"",GETPIVOTDATA("Sum of Net Profit",Pivot_table!$A$151,"Consumer ID",$A748,"Years (DATE)",$D$66))</f>
        <v>328.18</v>
      </c>
      <c r="E748" s="6">
        <f>IF(GETPIVOTDATA("Count of Order ID",Pivot_table!$A$151,"Consumer ID",$A748,"Years (DATE)",$D$66)=0,"",GETPIVOTDATA("Count of Order ID",Pivot_table!$A$151,"Consumer ID",$A748,"Years (DATE)",$D$66))</f>
        <v>1</v>
      </c>
      <c r="F748" s="6">
        <f t="shared" si="22"/>
        <v>328.18</v>
      </c>
      <c r="G748" s="6">
        <f t="shared" si="23"/>
        <v>1</v>
      </c>
    </row>
    <row r="749" spans="1:7" x14ac:dyDescent="0.3">
      <c r="A749" s="6" t="s">
        <v>4415</v>
      </c>
      <c r="B749" s="6" t="str">
        <f>IF(GETPIVOTDATA("Sum of Net Profit",Pivot_table!$A$151,"Consumer ID",$A749,"Years (DATE)",$B$66)=0,"",GETPIVOTDATA("Sum of Net Profit",Pivot_table!$A$151,"Consumer ID",$A749,"Years (DATE)",$B$66))</f>
        <v/>
      </c>
      <c r="C749" s="6" t="str">
        <f>IF(GETPIVOTDATA("Count of Order ID",Pivot_table!$A$151,"Consumer ID",$A749,"Years (DATE)",$B$66)=0,"",GETPIVOTDATA("Count of Order ID",Pivot_table!$A$151,"Consumer ID",$A749,"Years (DATE)",$B$66))</f>
        <v/>
      </c>
      <c r="D749" s="6">
        <f>IF(GETPIVOTDATA("Sum of Net Profit",Pivot_table!$A$151,"Consumer ID",$A749,"Years (DATE)",$D$66)=0,"",GETPIVOTDATA("Sum of Net Profit",Pivot_table!$A$151,"Consumer ID",$A749,"Years (DATE)",$D$66))</f>
        <v>328.18</v>
      </c>
      <c r="E749" s="6">
        <f>IF(GETPIVOTDATA("Count of Order ID",Pivot_table!$A$151,"Consumer ID",$A749,"Years (DATE)",$D$66)=0,"",GETPIVOTDATA("Count of Order ID",Pivot_table!$A$151,"Consumer ID",$A749,"Years (DATE)",$D$66))</f>
        <v>1</v>
      </c>
      <c r="F749" s="6">
        <f t="shared" si="22"/>
        <v>328.18</v>
      </c>
      <c r="G749" s="6">
        <f t="shared" si="23"/>
        <v>1</v>
      </c>
    </row>
    <row r="750" spans="1:7" x14ac:dyDescent="0.3">
      <c r="A750" s="6" t="s">
        <v>5916</v>
      </c>
      <c r="B750" s="6" t="str">
        <f>IF(GETPIVOTDATA("Sum of Net Profit",Pivot_table!$A$151,"Consumer ID",$A750,"Years (DATE)",$B$66)=0,"",GETPIVOTDATA("Sum of Net Profit",Pivot_table!$A$151,"Consumer ID",$A750,"Years (DATE)",$B$66))</f>
        <v/>
      </c>
      <c r="C750" s="6" t="str">
        <f>IF(GETPIVOTDATA("Count of Order ID",Pivot_table!$A$151,"Consumer ID",$A750,"Years (DATE)",$B$66)=0,"",GETPIVOTDATA("Count of Order ID",Pivot_table!$A$151,"Consumer ID",$A750,"Years (DATE)",$B$66))</f>
        <v/>
      </c>
      <c r="D750" s="6">
        <f>IF(GETPIVOTDATA("Sum of Net Profit",Pivot_table!$A$151,"Consumer ID",$A750,"Years (DATE)",$D$66)=0,"",GETPIVOTDATA("Sum of Net Profit",Pivot_table!$A$151,"Consumer ID",$A750,"Years (DATE)",$D$66))</f>
        <v>328.18</v>
      </c>
      <c r="E750" s="6">
        <f>IF(GETPIVOTDATA("Count of Order ID",Pivot_table!$A$151,"Consumer ID",$A750,"Years (DATE)",$D$66)=0,"",GETPIVOTDATA("Count of Order ID",Pivot_table!$A$151,"Consumer ID",$A750,"Years (DATE)",$D$66))</f>
        <v>1</v>
      </c>
      <c r="F750" s="6">
        <f t="shared" si="22"/>
        <v>328.18</v>
      </c>
      <c r="G750" s="6">
        <f t="shared" si="23"/>
        <v>1</v>
      </c>
    </row>
    <row r="751" spans="1:7" x14ac:dyDescent="0.3">
      <c r="A751" s="6" t="s">
        <v>5990</v>
      </c>
      <c r="B751" s="6" t="str">
        <f>IF(GETPIVOTDATA("Sum of Net Profit",Pivot_table!$A$151,"Consumer ID",$A751,"Years (DATE)",$B$66)=0,"",GETPIVOTDATA("Sum of Net Profit",Pivot_table!$A$151,"Consumer ID",$A751,"Years (DATE)",$B$66))</f>
        <v/>
      </c>
      <c r="C751" s="6" t="str">
        <f>IF(GETPIVOTDATA("Count of Order ID",Pivot_table!$A$151,"Consumer ID",$A751,"Years (DATE)",$B$66)=0,"",GETPIVOTDATA("Count of Order ID",Pivot_table!$A$151,"Consumer ID",$A751,"Years (DATE)",$B$66))</f>
        <v/>
      </c>
      <c r="D751" s="6">
        <f>IF(GETPIVOTDATA("Sum of Net Profit",Pivot_table!$A$151,"Consumer ID",$A751,"Years (DATE)",$D$66)=0,"",GETPIVOTDATA("Sum of Net Profit",Pivot_table!$A$151,"Consumer ID",$A751,"Years (DATE)",$D$66))</f>
        <v>328.18</v>
      </c>
      <c r="E751" s="6">
        <f>IF(GETPIVOTDATA("Count of Order ID",Pivot_table!$A$151,"Consumer ID",$A751,"Years (DATE)",$D$66)=0,"",GETPIVOTDATA("Count of Order ID",Pivot_table!$A$151,"Consumer ID",$A751,"Years (DATE)",$D$66))</f>
        <v>1</v>
      </c>
      <c r="F751" s="6">
        <f t="shared" si="22"/>
        <v>328.18</v>
      </c>
      <c r="G751" s="6">
        <f t="shared" si="23"/>
        <v>1</v>
      </c>
    </row>
    <row r="752" spans="1:7" x14ac:dyDescent="0.3">
      <c r="A752" s="6" t="s">
        <v>5784</v>
      </c>
      <c r="B752" s="6" t="str">
        <f>IF(GETPIVOTDATA("Sum of Net Profit",Pivot_table!$A$151,"Consumer ID",$A752,"Years (DATE)",$B$66)=0,"",GETPIVOTDATA("Sum of Net Profit",Pivot_table!$A$151,"Consumer ID",$A752,"Years (DATE)",$B$66))</f>
        <v/>
      </c>
      <c r="C752" s="6" t="str">
        <f>IF(GETPIVOTDATA("Count of Order ID",Pivot_table!$A$151,"Consumer ID",$A752,"Years (DATE)",$B$66)=0,"",GETPIVOTDATA("Count of Order ID",Pivot_table!$A$151,"Consumer ID",$A752,"Years (DATE)",$B$66))</f>
        <v/>
      </c>
      <c r="D752" s="6">
        <f>IF(GETPIVOTDATA("Sum of Net Profit",Pivot_table!$A$151,"Consumer ID",$A752,"Years (DATE)",$D$66)=0,"",GETPIVOTDATA("Sum of Net Profit",Pivot_table!$A$151,"Consumer ID",$A752,"Years (DATE)",$D$66))</f>
        <v>328.18</v>
      </c>
      <c r="E752" s="6">
        <f>IF(GETPIVOTDATA("Count of Order ID",Pivot_table!$A$151,"Consumer ID",$A752,"Years (DATE)",$D$66)=0,"",GETPIVOTDATA("Count of Order ID",Pivot_table!$A$151,"Consumer ID",$A752,"Years (DATE)",$D$66))</f>
        <v>1</v>
      </c>
      <c r="F752" s="6">
        <f t="shared" si="22"/>
        <v>328.18</v>
      </c>
      <c r="G752" s="6">
        <f t="shared" si="23"/>
        <v>1</v>
      </c>
    </row>
    <row r="753" spans="1:7" x14ac:dyDescent="0.3">
      <c r="A753" s="6" t="s">
        <v>6038</v>
      </c>
      <c r="B753" s="6" t="str">
        <f>IF(GETPIVOTDATA("Sum of Net Profit",Pivot_table!$A$151,"Consumer ID",$A753,"Years (DATE)",$B$66)=0,"",GETPIVOTDATA("Sum of Net Profit",Pivot_table!$A$151,"Consumer ID",$A753,"Years (DATE)",$B$66))</f>
        <v/>
      </c>
      <c r="C753" s="6" t="str">
        <f>IF(GETPIVOTDATA("Count of Order ID",Pivot_table!$A$151,"Consumer ID",$A753,"Years (DATE)",$B$66)=0,"",GETPIVOTDATA("Count of Order ID",Pivot_table!$A$151,"Consumer ID",$A753,"Years (DATE)",$B$66))</f>
        <v/>
      </c>
      <c r="D753" s="6">
        <f>IF(GETPIVOTDATA("Sum of Net Profit",Pivot_table!$A$151,"Consumer ID",$A753,"Years (DATE)",$D$66)=0,"",GETPIVOTDATA("Sum of Net Profit",Pivot_table!$A$151,"Consumer ID",$A753,"Years (DATE)",$D$66))</f>
        <v>328.18</v>
      </c>
      <c r="E753" s="6">
        <f>IF(GETPIVOTDATA("Count of Order ID",Pivot_table!$A$151,"Consumer ID",$A753,"Years (DATE)",$D$66)=0,"",GETPIVOTDATA("Count of Order ID",Pivot_table!$A$151,"Consumer ID",$A753,"Years (DATE)",$D$66))</f>
        <v>1</v>
      </c>
      <c r="F753" s="6">
        <f t="shared" si="22"/>
        <v>328.18</v>
      </c>
      <c r="G753" s="6">
        <f t="shared" si="23"/>
        <v>1</v>
      </c>
    </row>
    <row r="754" spans="1:7" x14ac:dyDescent="0.3">
      <c r="A754" s="6" t="s">
        <v>6045</v>
      </c>
      <c r="B754" s="6" t="str">
        <f>IF(GETPIVOTDATA("Sum of Net Profit",Pivot_table!$A$151,"Consumer ID",$A754,"Years (DATE)",$B$66)=0,"",GETPIVOTDATA("Sum of Net Profit",Pivot_table!$A$151,"Consumer ID",$A754,"Years (DATE)",$B$66))</f>
        <v/>
      </c>
      <c r="C754" s="6" t="str">
        <f>IF(GETPIVOTDATA("Count of Order ID",Pivot_table!$A$151,"Consumer ID",$A754,"Years (DATE)",$B$66)=0,"",GETPIVOTDATA("Count of Order ID",Pivot_table!$A$151,"Consumer ID",$A754,"Years (DATE)",$B$66))</f>
        <v/>
      </c>
      <c r="D754" s="6">
        <f>IF(GETPIVOTDATA("Sum of Net Profit",Pivot_table!$A$151,"Consumer ID",$A754,"Years (DATE)",$D$66)=0,"",GETPIVOTDATA("Sum of Net Profit",Pivot_table!$A$151,"Consumer ID",$A754,"Years (DATE)",$D$66))</f>
        <v>328.18</v>
      </c>
      <c r="E754" s="6">
        <f>IF(GETPIVOTDATA("Count of Order ID",Pivot_table!$A$151,"Consumer ID",$A754,"Years (DATE)",$D$66)=0,"",GETPIVOTDATA("Count of Order ID",Pivot_table!$A$151,"Consumer ID",$A754,"Years (DATE)",$D$66))</f>
        <v>1</v>
      </c>
      <c r="F754" s="6">
        <f t="shared" si="22"/>
        <v>328.18</v>
      </c>
      <c r="G754" s="6">
        <f t="shared" si="23"/>
        <v>1</v>
      </c>
    </row>
    <row r="755" spans="1:7" x14ac:dyDescent="0.3">
      <c r="A755" s="6" t="s">
        <v>4863</v>
      </c>
      <c r="B755" s="6" t="str">
        <f>IF(GETPIVOTDATA("Sum of Net Profit",Pivot_table!$A$151,"Consumer ID",$A755,"Years (DATE)",$B$66)=0,"",GETPIVOTDATA("Sum of Net Profit",Pivot_table!$A$151,"Consumer ID",$A755,"Years (DATE)",$B$66))</f>
        <v/>
      </c>
      <c r="C755" s="6" t="str">
        <f>IF(GETPIVOTDATA("Count of Order ID",Pivot_table!$A$151,"Consumer ID",$A755,"Years (DATE)",$B$66)=0,"",GETPIVOTDATA("Count of Order ID",Pivot_table!$A$151,"Consumer ID",$A755,"Years (DATE)",$B$66))</f>
        <v/>
      </c>
      <c r="D755" s="6">
        <f>IF(GETPIVOTDATA("Sum of Net Profit",Pivot_table!$A$151,"Consumer ID",$A755,"Years (DATE)",$D$66)=0,"",GETPIVOTDATA("Sum of Net Profit",Pivot_table!$A$151,"Consumer ID",$A755,"Years (DATE)",$D$66))</f>
        <v>328.18</v>
      </c>
      <c r="E755" s="6">
        <f>IF(GETPIVOTDATA("Count of Order ID",Pivot_table!$A$151,"Consumer ID",$A755,"Years (DATE)",$D$66)=0,"",GETPIVOTDATA("Count of Order ID",Pivot_table!$A$151,"Consumer ID",$A755,"Years (DATE)",$D$66))</f>
        <v>1</v>
      </c>
      <c r="F755" s="6">
        <f t="shared" si="22"/>
        <v>328.18</v>
      </c>
      <c r="G755" s="6">
        <f t="shared" si="23"/>
        <v>1</v>
      </c>
    </row>
    <row r="756" spans="1:7" x14ac:dyDescent="0.3">
      <c r="A756" s="6" t="s">
        <v>6700</v>
      </c>
      <c r="B756" s="6">
        <f>IF(GETPIVOTDATA("Sum of Net Profit",Pivot_table!$A$151,"Consumer ID",$A756,"Years (DATE)",$B$66)=0,"",GETPIVOTDATA("Sum of Net Profit",Pivot_table!$A$151,"Consumer ID",$A756,"Years (DATE)",$B$66))</f>
        <v>130.19999999999999</v>
      </c>
      <c r="C756" s="6">
        <f>IF(GETPIVOTDATA("Count of Order ID",Pivot_table!$A$151,"Consumer ID",$A756,"Years (DATE)",$B$66)=0,"",GETPIVOTDATA("Count of Order ID",Pivot_table!$A$151,"Consumer ID",$A756,"Years (DATE)",$B$66))</f>
        <v>1</v>
      </c>
      <c r="D756" s="6">
        <f>IF(GETPIVOTDATA("Sum of Net Profit",Pivot_table!$A$151,"Consumer ID",$A756,"Years (DATE)",$D$66)=0,"",GETPIVOTDATA("Sum of Net Profit",Pivot_table!$A$151,"Consumer ID",$A756,"Years (DATE)",$D$66))</f>
        <v>196.8</v>
      </c>
      <c r="E756" s="6">
        <f>IF(GETPIVOTDATA("Count of Order ID",Pivot_table!$A$151,"Consumer ID",$A756,"Years (DATE)",$D$66)=0,"",GETPIVOTDATA("Count of Order ID",Pivot_table!$A$151,"Consumer ID",$A756,"Years (DATE)",$D$66))</f>
        <v>1</v>
      </c>
      <c r="F756" s="6">
        <f t="shared" si="22"/>
        <v>327</v>
      </c>
      <c r="G756" s="6">
        <f t="shared" si="23"/>
        <v>2</v>
      </c>
    </row>
    <row r="757" spans="1:7" x14ac:dyDescent="0.3">
      <c r="A757" s="6" t="s">
        <v>6648</v>
      </c>
      <c r="B757" s="6">
        <f>IF(GETPIVOTDATA("Sum of Net Profit",Pivot_table!$A$151,"Consumer ID",$A757,"Years (DATE)",$B$66)=0,"",GETPIVOTDATA("Sum of Net Profit",Pivot_table!$A$151,"Consumer ID",$A757,"Years (DATE)",$B$66))</f>
        <v>130.19999999999999</v>
      </c>
      <c r="C757" s="6">
        <f>IF(GETPIVOTDATA("Count of Order ID",Pivot_table!$A$151,"Consumer ID",$A757,"Years (DATE)",$B$66)=0,"",GETPIVOTDATA("Count of Order ID",Pivot_table!$A$151,"Consumer ID",$A757,"Years (DATE)",$B$66))</f>
        <v>1</v>
      </c>
      <c r="D757" s="6">
        <f>IF(GETPIVOTDATA("Sum of Net Profit",Pivot_table!$A$151,"Consumer ID",$A757,"Years (DATE)",$D$66)=0,"",GETPIVOTDATA("Sum of Net Profit",Pivot_table!$A$151,"Consumer ID",$A757,"Years (DATE)",$D$66))</f>
        <v>196.8</v>
      </c>
      <c r="E757" s="6">
        <f>IF(GETPIVOTDATA("Count of Order ID",Pivot_table!$A$151,"Consumer ID",$A757,"Years (DATE)",$D$66)=0,"",GETPIVOTDATA("Count of Order ID",Pivot_table!$A$151,"Consumer ID",$A757,"Years (DATE)",$D$66))</f>
        <v>1</v>
      </c>
      <c r="F757" s="6">
        <f t="shared" si="22"/>
        <v>327</v>
      </c>
      <c r="G757" s="6">
        <f t="shared" si="23"/>
        <v>2</v>
      </c>
    </row>
    <row r="758" spans="1:7" x14ac:dyDescent="0.3">
      <c r="A758" s="6" t="s">
        <v>6476</v>
      </c>
      <c r="B758" s="6">
        <f>IF(GETPIVOTDATA("Sum of Net Profit",Pivot_table!$A$151,"Consumer ID",$A758,"Years (DATE)",$B$66)=0,"",GETPIVOTDATA("Sum of Net Profit",Pivot_table!$A$151,"Consumer ID",$A758,"Years (DATE)",$B$66))</f>
        <v>183.84000000000003</v>
      </c>
      <c r="C758" s="6">
        <f>IF(GETPIVOTDATA("Count of Order ID",Pivot_table!$A$151,"Consumer ID",$A758,"Years (DATE)",$B$66)=0,"",GETPIVOTDATA("Count of Order ID",Pivot_table!$A$151,"Consumer ID",$A758,"Years (DATE)",$B$66))</f>
        <v>1</v>
      </c>
      <c r="D758" s="6">
        <f>IF(GETPIVOTDATA("Sum of Net Profit",Pivot_table!$A$151,"Consumer ID",$A758,"Years (DATE)",$D$66)=0,"",GETPIVOTDATA("Sum of Net Profit",Pivot_table!$A$151,"Consumer ID",$A758,"Years (DATE)",$D$66))</f>
        <v>142.80000000000001</v>
      </c>
      <c r="E758" s="6">
        <f>IF(GETPIVOTDATA("Count of Order ID",Pivot_table!$A$151,"Consumer ID",$A758,"Years (DATE)",$D$66)=0,"",GETPIVOTDATA("Count of Order ID",Pivot_table!$A$151,"Consumer ID",$A758,"Years (DATE)",$D$66))</f>
        <v>1</v>
      </c>
      <c r="F758" s="6">
        <f t="shared" si="22"/>
        <v>326.64000000000004</v>
      </c>
      <c r="G758" s="6">
        <f t="shared" si="23"/>
        <v>2</v>
      </c>
    </row>
    <row r="759" spans="1:7" x14ac:dyDescent="0.3">
      <c r="A759" s="6" t="s">
        <v>262</v>
      </c>
      <c r="B759" s="6" t="str">
        <f>IF(GETPIVOTDATA("Sum of Net Profit",Pivot_table!$A$151,"Consumer ID",$A759,"Years (DATE)",$B$66)=0,"",GETPIVOTDATA("Sum of Net Profit",Pivot_table!$A$151,"Consumer ID",$A759,"Years (DATE)",$B$66))</f>
        <v/>
      </c>
      <c r="C759" s="6" t="str">
        <f>IF(GETPIVOTDATA("Count of Order ID",Pivot_table!$A$151,"Consumer ID",$A759,"Years (DATE)",$B$66)=0,"",GETPIVOTDATA("Count of Order ID",Pivot_table!$A$151,"Consumer ID",$A759,"Years (DATE)",$B$66))</f>
        <v/>
      </c>
      <c r="D759" s="6">
        <f>IF(GETPIVOTDATA("Sum of Net Profit",Pivot_table!$A$151,"Consumer ID",$A759,"Years (DATE)",$D$66)=0,"",GETPIVOTDATA("Sum of Net Profit",Pivot_table!$A$151,"Consumer ID",$A759,"Years (DATE)",$D$66))</f>
        <v>326.64000000000004</v>
      </c>
      <c r="E759" s="6">
        <f>IF(GETPIVOTDATA("Count of Order ID",Pivot_table!$A$151,"Consumer ID",$A759,"Years (DATE)",$D$66)=0,"",GETPIVOTDATA("Count of Order ID",Pivot_table!$A$151,"Consumer ID",$A759,"Years (DATE)",$D$66))</f>
        <v>2</v>
      </c>
      <c r="F759" s="6">
        <f t="shared" si="22"/>
        <v>326.64000000000004</v>
      </c>
      <c r="G759" s="6">
        <f t="shared" si="23"/>
        <v>2</v>
      </c>
    </row>
    <row r="760" spans="1:7" x14ac:dyDescent="0.3">
      <c r="A760" s="6" t="s">
        <v>6965</v>
      </c>
      <c r="B760" s="6" t="str">
        <f>IF(GETPIVOTDATA("Sum of Net Profit",Pivot_table!$A$151,"Consumer ID",$A760,"Years (DATE)",$B$66)=0,"",GETPIVOTDATA("Sum of Net Profit",Pivot_table!$A$151,"Consumer ID",$A760,"Years (DATE)",$B$66))</f>
        <v/>
      </c>
      <c r="C760" s="6" t="str">
        <f>IF(GETPIVOTDATA("Count of Order ID",Pivot_table!$A$151,"Consumer ID",$A760,"Years (DATE)",$B$66)=0,"",GETPIVOTDATA("Count of Order ID",Pivot_table!$A$151,"Consumer ID",$A760,"Years (DATE)",$B$66))</f>
        <v/>
      </c>
      <c r="D760" s="6">
        <f>IF(GETPIVOTDATA("Sum of Net Profit",Pivot_table!$A$151,"Consumer ID",$A760,"Years (DATE)",$D$66)=0,"",GETPIVOTDATA("Sum of Net Profit",Pivot_table!$A$151,"Consumer ID",$A760,"Years (DATE)",$D$66))</f>
        <v>326.45999999999998</v>
      </c>
      <c r="E760" s="6">
        <f>IF(GETPIVOTDATA("Count of Order ID",Pivot_table!$A$151,"Consumer ID",$A760,"Years (DATE)",$D$66)=0,"",GETPIVOTDATA("Count of Order ID",Pivot_table!$A$151,"Consumer ID",$A760,"Years (DATE)",$D$66))</f>
        <v>2</v>
      </c>
      <c r="F760" s="6">
        <f t="shared" si="22"/>
        <v>326.45999999999998</v>
      </c>
      <c r="G760" s="6">
        <f t="shared" si="23"/>
        <v>2</v>
      </c>
    </row>
    <row r="761" spans="1:7" x14ac:dyDescent="0.3">
      <c r="A761" s="6" t="s">
        <v>6709</v>
      </c>
      <c r="B761" s="6">
        <f>IF(GETPIVOTDATA("Sum of Net Profit",Pivot_table!$A$151,"Consumer ID",$A761,"Years (DATE)",$B$66)=0,"",GETPIVOTDATA("Sum of Net Profit",Pivot_table!$A$151,"Consumer ID",$A761,"Years (DATE)",$B$66))</f>
        <v>137.69999999999999</v>
      </c>
      <c r="C761" s="6">
        <f>IF(GETPIVOTDATA("Count of Order ID",Pivot_table!$A$151,"Consumer ID",$A761,"Years (DATE)",$B$66)=0,"",GETPIVOTDATA("Count of Order ID",Pivot_table!$A$151,"Consumer ID",$A761,"Years (DATE)",$B$66))</f>
        <v>1</v>
      </c>
      <c r="D761" s="6">
        <f>IF(GETPIVOTDATA("Sum of Net Profit",Pivot_table!$A$151,"Consumer ID",$A761,"Years (DATE)",$D$66)=0,"",GETPIVOTDATA("Sum of Net Profit",Pivot_table!$A$151,"Consumer ID",$A761,"Years (DATE)",$D$66))</f>
        <v>188.7</v>
      </c>
      <c r="E761" s="6">
        <f>IF(GETPIVOTDATA("Count of Order ID",Pivot_table!$A$151,"Consumer ID",$A761,"Years (DATE)",$D$66)=0,"",GETPIVOTDATA("Count of Order ID",Pivot_table!$A$151,"Consumer ID",$A761,"Years (DATE)",$D$66))</f>
        <v>1</v>
      </c>
      <c r="F761" s="6">
        <f t="shared" si="22"/>
        <v>326.39999999999998</v>
      </c>
      <c r="G761" s="6">
        <f t="shared" si="23"/>
        <v>2</v>
      </c>
    </row>
    <row r="762" spans="1:7" x14ac:dyDescent="0.3">
      <c r="A762" s="6" t="s">
        <v>5071</v>
      </c>
      <c r="B762" s="6" t="str">
        <f>IF(GETPIVOTDATA("Sum of Net Profit",Pivot_table!$A$151,"Consumer ID",$A762,"Years (DATE)",$B$66)=0,"",GETPIVOTDATA("Sum of Net Profit",Pivot_table!$A$151,"Consumer ID",$A762,"Years (DATE)",$B$66))</f>
        <v/>
      </c>
      <c r="C762" s="6" t="str">
        <f>IF(GETPIVOTDATA("Count of Order ID",Pivot_table!$A$151,"Consumer ID",$A762,"Years (DATE)",$B$66)=0,"",GETPIVOTDATA("Count of Order ID",Pivot_table!$A$151,"Consumer ID",$A762,"Years (DATE)",$B$66))</f>
        <v/>
      </c>
      <c r="D762" s="6">
        <f>IF(GETPIVOTDATA("Sum of Net Profit",Pivot_table!$A$151,"Consumer ID",$A762,"Years (DATE)",$D$66)=0,"",GETPIVOTDATA("Sum of Net Profit",Pivot_table!$A$151,"Consumer ID",$A762,"Years (DATE)",$D$66))</f>
        <v>325.44</v>
      </c>
      <c r="E762" s="6">
        <f>IF(GETPIVOTDATA("Count of Order ID",Pivot_table!$A$151,"Consumer ID",$A762,"Years (DATE)",$D$66)=0,"",GETPIVOTDATA("Count of Order ID",Pivot_table!$A$151,"Consumer ID",$A762,"Years (DATE)",$D$66))</f>
        <v>2</v>
      </c>
      <c r="F762" s="6">
        <f t="shared" si="22"/>
        <v>325.44</v>
      </c>
      <c r="G762" s="6">
        <f t="shared" si="23"/>
        <v>2</v>
      </c>
    </row>
    <row r="763" spans="1:7" x14ac:dyDescent="0.3">
      <c r="A763" s="6" t="s">
        <v>6157</v>
      </c>
      <c r="B763" s="6" t="str">
        <f>IF(GETPIVOTDATA("Sum of Net Profit",Pivot_table!$A$151,"Consumer ID",$A763,"Years (DATE)",$B$66)=0,"",GETPIVOTDATA("Sum of Net Profit",Pivot_table!$A$151,"Consumer ID",$A763,"Years (DATE)",$B$66))</f>
        <v/>
      </c>
      <c r="C763" s="6" t="str">
        <f>IF(GETPIVOTDATA("Count of Order ID",Pivot_table!$A$151,"Consumer ID",$A763,"Years (DATE)",$B$66)=0,"",GETPIVOTDATA("Count of Order ID",Pivot_table!$A$151,"Consumer ID",$A763,"Years (DATE)",$B$66))</f>
        <v/>
      </c>
      <c r="D763" s="6">
        <f>IF(GETPIVOTDATA("Sum of Net Profit",Pivot_table!$A$151,"Consumer ID",$A763,"Years (DATE)",$D$66)=0,"",GETPIVOTDATA("Sum of Net Profit",Pivot_table!$A$151,"Consumer ID",$A763,"Years (DATE)",$D$66))</f>
        <v>324.36</v>
      </c>
      <c r="E763" s="6">
        <f>IF(GETPIVOTDATA("Count of Order ID",Pivot_table!$A$151,"Consumer ID",$A763,"Years (DATE)",$D$66)=0,"",GETPIVOTDATA("Count of Order ID",Pivot_table!$A$151,"Consumer ID",$A763,"Years (DATE)",$D$66))</f>
        <v>1</v>
      </c>
      <c r="F763" s="6">
        <f t="shared" si="22"/>
        <v>324.36</v>
      </c>
      <c r="G763" s="6">
        <f t="shared" si="23"/>
        <v>1</v>
      </c>
    </row>
    <row r="764" spans="1:7" x14ac:dyDescent="0.3">
      <c r="A764" s="6" t="s">
        <v>4699</v>
      </c>
      <c r="B764" s="6" t="str">
        <f>IF(GETPIVOTDATA("Sum of Net Profit",Pivot_table!$A$151,"Consumer ID",$A764,"Years (DATE)",$B$66)=0,"",GETPIVOTDATA("Sum of Net Profit",Pivot_table!$A$151,"Consumer ID",$A764,"Years (DATE)",$B$66))</f>
        <v/>
      </c>
      <c r="C764" s="6" t="str">
        <f>IF(GETPIVOTDATA("Count of Order ID",Pivot_table!$A$151,"Consumer ID",$A764,"Years (DATE)",$B$66)=0,"",GETPIVOTDATA("Count of Order ID",Pivot_table!$A$151,"Consumer ID",$A764,"Years (DATE)",$B$66))</f>
        <v/>
      </c>
      <c r="D764" s="6">
        <f>IF(GETPIVOTDATA("Sum of Net Profit",Pivot_table!$A$151,"Consumer ID",$A764,"Years (DATE)",$D$66)=0,"",GETPIVOTDATA("Sum of Net Profit",Pivot_table!$A$151,"Consumer ID",$A764,"Years (DATE)",$D$66))</f>
        <v>324.36</v>
      </c>
      <c r="E764" s="6">
        <f>IF(GETPIVOTDATA("Count of Order ID",Pivot_table!$A$151,"Consumer ID",$A764,"Years (DATE)",$D$66)=0,"",GETPIVOTDATA("Count of Order ID",Pivot_table!$A$151,"Consumer ID",$A764,"Years (DATE)",$D$66))</f>
        <v>1</v>
      </c>
      <c r="F764" s="6">
        <f t="shared" si="22"/>
        <v>324.36</v>
      </c>
      <c r="G764" s="6">
        <f t="shared" si="23"/>
        <v>1</v>
      </c>
    </row>
    <row r="765" spans="1:7" x14ac:dyDescent="0.3">
      <c r="A765" s="6" t="s">
        <v>4705</v>
      </c>
      <c r="B765" s="6" t="str">
        <f>IF(GETPIVOTDATA("Sum of Net Profit",Pivot_table!$A$151,"Consumer ID",$A765,"Years (DATE)",$B$66)=0,"",GETPIVOTDATA("Sum of Net Profit",Pivot_table!$A$151,"Consumer ID",$A765,"Years (DATE)",$B$66))</f>
        <v/>
      </c>
      <c r="C765" s="6" t="str">
        <f>IF(GETPIVOTDATA("Count of Order ID",Pivot_table!$A$151,"Consumer ID",$A765,"Years (DATE)",$B$66)=0,"",GETPIVOTDATA("Count of Order ID",Pivot_table!$A$151,"Consumer ID",$A765,"Years (DATE)",$B$66))</f>
        <v/>
      </c>
      <c r="D765" s="6">
        <f>IF(GETPIVOTDATA("Sum of Net Profit",Pivot_table!$A$151,"Consumer ID",$A765,"Years (DATE)",$D$66)=0,"",GETPIVOTDATA("Sum of Net Profit",Pivot_table!$A$151,"Consumer ID",$A765,"Years (DATE)",$D$66))</f>
        <v>324.36</v>
      </c>
      <c r="E765" s="6">
        <f>IF(GETPIVOTDATA("Count of Order ID",Pivot_table!$A$151,"Consumer ID",$A765,"Years (DATE)",$D$66)=0,"",GETPIVOTDATA("Count of Order ID",Pivot_table!$A$151,"Consumer ID",$A765,"Years (DATE)",$D$66))</f>
        <v>1</v>
      </c>
      <c r="F765" s="6">
        <f t="shared" si="22"/>
        <v>324.36</v>
      </c>
      <c r="G765" s="6">
        <f t="shared" si="23"/>
        <v>1</v>
      </c>
    </row>
    <row r="766" spans="1:7" x14ac:dyDescent="0.3">
      <c r="A766" s="6" t="s">
        <v>4773</v>
      </c>
      <c r="B766" s="6" t="str">
        <f>IF(GETPIVOTDATA("Sum of Net Profit",Pivot_table!$A$151,"Consumer ID",$A766,"Years (DATE)",$B$66)=0,"",GETPIVOTDATA("Sum of Net Profit",Pivot_table!$A$151,"Consumer ID",$A766,"Years (DATE)",$B$66))</f>
        <v/>
      </c>
      <c r="C766" s="6" t="str">
        <f>IF(GETPIVOTDATA("Count of Order ID",Pivot_table!$A$151,"Consumer ID",$A766,"Years (DATE)",$B$66)=0,"",GETPIVOTDATA("Count of Order ID",Pivot_table!$A$151,"Consumer ID",$A766,"Years (DATE)",$B$66))</f>
        <v/>
      </c>
      <c r="D766" s="6">
        <f>IF(GETPIVOTDATA("Sum of Net Profit",Pivot_table!$A$151,"Consumer ID",$A766,"Years (DATE)",$D$66)=0,"",GETPIVOTDATA("Sum of Net Profit",Pivot_table!$A$151,"Consumer ID",$A766,"Years (DATE)",$D$66))</f>
        <v>324.36</v>
      </c>
      <c r="E766" s="6">
        <f>IF(GETPIVOTDATA("Count of Order ID",Pivot_table!$A$151,"Consumer ID",$A766,"Years (DATE)",$D$66)=0,"",GETPIVOTDATA("Count of Order ID",Pivot_table!$A$151,"Consumer ID",$A766,"Years (DATE)",$D$66))</f>
        <v>1</v>
      </c>
      <c r="F766" s="6">
        <f t="shared" si="22"/>
        <v>324.36</v>
      </c>
      <c r="G766" s="6">
        <f t="shared" si="23"/>
        <v>1</v>
      </c>
    </row>
    <row r="767" spans="1:7" x14ac:dyDescent="0.3">
      <c r="A767" s="6" t="s">
        <v>5786</v>
      </c>
      <c r="B767" s="6" t="str">
        <f>IF(GETPIVOTDATA("Sum of Net Profit",Pivot_table!$A$151,"Consumer ID",$A767,"Years (DATE)",$B$66)=0,"",GETPIVOTDATA("Sum of Net Profit",Pivot_table!$A$151,"Consumer ID",$A767,"Years (DATE)",$B$66))</f>
        <v/>
      </c>
      <c r="C767" s="6" t="str">
        <f>IF(GETPIVOTDATA("Count of Order ID",Pivot_table!$A$151,"Consumer ID",$A767,"Years (DATE)",$B$66)=0,"",GETPIVOTDATA("Count of Order ID",Pivot_table!$A$151,"Consumer ID",$A767,"Years (DATE)",$B$66))</f>
        <v/>
      </c>
      <c r="D767" s="6">
        <f>IF(GETPIVOTDATA("Sum of Net Profit",Pivot_table!$A$151,"Consumer ID",$A767,"Years (DATE)",$D$66)=0,"",GETPIVOTDATA("Sum of Net Profit",Pivot_table!$A$151,"Consumer ID",$A767,"Years (DATE)",$D$66))</f>
        <v>324.36</v>
      </c>
      <c r="E767" s="6">
        <f>IF(GETPIVOTDATA("Count of Order ID",Pivot_table!$A$151,"Consumer ID",$A767,"Years (DATE)",$D$66)=0,"",GETPIVOTDATA("Count of Order ID",Pivot_table!$A$151,"Consumer ID",$A767,"Years (DATE)",$D$66))</f>
        <v>1</v>
      </c>
      <c r="F767" s="6">
        <f t="shared" si="22"/>
        <v>324.36</v>
      </c>
      <c r="G767" s="6">
        <f t="shared" si="23"/>
        <v>1</v>
      </c>
    </row>
    <row r="768" spans="1:7" x14ac:dyDescent="0.3">
      <c r="A768" s="6" t="s">
        <v>4872</v>
      </c>
      <c r="B768" s="6" t="str">
        <f>IF(GETPIVOTDATA("Sum of Net Profit",Pivot_table!$A$151,"Consumer ID",$A768,"Years (DATE)",$B$66)=0,"",GETPIVOTDATA("Sum of Net Profit",Pivot_table!$A$151,"Consumer ID",$A768,"Years (DATE)",$B$66))</f>
        <v/>
      </c>
      <c r="C768" s="6" t="str">
        <f>IF(GETPIVOTDATA("Count of Order ID",Pivot_table!$A$151,"Consumer ID",$A768,"Years (DATE)",$B$66)=0,"",GETPIVOTDATA("Count of Order ID",Pivot_table!$A$151,"Consumer ID",$A768,"Years (DATE)",$B$66))</f>
        <v/>
      </c>
      <c r="D768" s="6">
        <f>IF(GETPIVOTDATA("Sum of Net Profit",Pivot_table!$A$151,"Consumer ID",$A768,"Years (DATE)",$D$66)=0,"",GETPIVOTDATA("Sum of Net Profit",Pivot_table!$A$151,"Consumer ID",$A768,"Years (DATE)",$D$66))</f>
        <v>324.36</v>
      </c>
      <c r="E768" s="6">
        <f>IF(GETPIVOTDATA("Count of Order ID",Pivot_table!$A$151,"Consumer ID",$A768,"Years (DATE)",$D$66)=0,"",GETPIVOTDATA("Count of Order ID",Pivot_table!$A$151,"Consumer ID",$A768,"Years (DATE)",$D$66))</f>
        <v>1</v>
      </c>
      <c r="F768" s="6">
        <f t="shared" si="22"/>
        <v>324.36</v>
      </c>
      <c r="G768" s="6">
        <f t="shared" si="23"/>
        <v>1</v>
      </c>
    </row>
    <row r="769" spans="1:7" x14ac:dyDescent="0.3">
      <c r="A769" s="6" t="s">
        <v>6080</v>
      </c>
      <c r="B769" s="6" t="str">
        <f>IF(GETPIVOTDATA("Sum of Net Profit",Pivot_table!$A$151,"Consumer ID",$A769,"Years (DATE)",$B$66)=0,"",GETPIVOTDATA("Sum of Net Profit",Pivot_table!$A$151,"Consumer ID",$A769,"Years (DATE)",$B$66))</f>
        <v/>
      </c>
      <c r="C769" s="6" t="str">
        <f>IF(GETPIVOTDATA("Count of Order ID",Pivot_table!$A$151,"Consumer ID",$A769,"Years (DATE)",$B$66)=0,"",GETPIVOTDATA("Count of Order ID",Pivot_table!$A$151,"Consumer ID",$A769,"Years (DATE)",$B$66))</f>
        <v/>
      </c>
      <c r="D769" s="6">
        <f>IF(GETPIVOTDATA("Sum of Net Profit",Pivot_table!$A$151,"Consumer ID",$A769,"Years (DATE)",$D$66)=0,"",GETPIVOTDATA("Sum of Net Profit",Pivot_table!$A$151,"Consumer ID",$A769,"Years (DATE)",$D$66))</f>
        <v>324.36</v>
      </c>
      <c r="E769" s="6">
        <f>IF(GETPIVOTDATA("Count of Order ID",Pivot_table!$A$151,"Consumer ID",$A769,"Years (DATE)",$D$66)=0,"",GETPIVOTDATA("Count of Order ID",Pivot_table!$A$151,"Consumer ID",$A769,"Years (DATE)",$D$66))</f>
        <v>1</v>
      </c>
      <c r="F769" s="6">
        <f t="shared" si="22"/>
        <v>324.36</v>
      </c>
      <c r="G769" s="6">
        <f t="shared" si="23"/>
        <v>1</v>
      </c>
    </row>
    <row r="770" spans="1:7" x14ac:dyDescent="0.3">
      <c r="A770" s="6" t="s">
        <v>6002</v>
      </c>
      <c r="B770" s="6" t="str">
        <f>IF(GETPIVOTDATA("Sum of Net Profit",Pivot_table!$A$151,"Consumer ID",$A770,"Years (DATE)",$B$66)=0,"",GETPIVOTDATA("Sum of Net Profit",Pivot_table!$A$151,"Consumer ID",$A770,"Years (DATE)",$B$66))</f>
        <v/>
      </c>
      <c r="C770" s="6" t="str">
        <f>IF(GETPIVOTDATA("Count of Order ID",Pivot_table!$A$151,"Consumer ID",$A770,"Years (DATE)",$B$66)=0,"",GETPIVOTDATA("Count of Order ID",Pivot_table!$A$151,"Consumer ID",$A770,"Years (DATE)",$B$66))</f>
        <v/>
      </c>
      <c r="D770" s="6">
        <f>IF(GETPIVOTDATA("Sum of Net Profit",Pivot_table!$A$151,"Consumer ID",$A770,"Years (DATE)",$D$66)=0,"",GETPIVOTDATA("Sum of Net Profit",Pivot_table!$A$151,"Consumer ID",$A770,"Years (DATE)",$D$66))</f>
        <v>324.36</v>
      </c>
      <c r="E770" s="6">
        <f>IF(GETPIVOTDATA("Count of Order ID",Pivot_table!$A$151,"Consumer ID",$A770,"Years (DATE)",$D$66)=0,"",GETPIVOTDATA("Count of Order ID",Pivot_table!$A$151,"Consumer ID",$A770,"Years (DATE)",$D$66))</f>
        <v>1</v>
      </c>
      <c r="F770" s="6">
        <f t="shared" si="22"/>
        <v>324.36</v>
      </c>
      <c r="G770" s="6">
        <f t="shared" si="23"/>
        <v>1</v>
      </c>
    </row>
    <row r="771" spans="1:7" x14ac:dyDescent="0.3">
      <c r="A771" s="6" t="s">
        <v>5816</v>
      </c>
      <c r="B771" s="6" t="str">
        <f>IF(GETPIVOTDATA("Sum of Net Profit",Pivot_table!$A$151,"Consumer ID",$A771,"Years (DATE)",$B$66)=0,"",GETPIVOTDATA("Sum of Net Profit",Pivot_table!$A$151,"Consumer ID",$A771,"Years (DATE)",$B$66))</f>
        <v/>
      </c>
      <c r="C771" s="6" t="str">
        <f>IF(GETPIVOTDATA("Count of Order ID",Pivot_table!$A$151,"Consumer ID",$A771,"Years (DATE)",$B$66)=0,"",GETPIVOTDATA("Count of Order ID",Pivot_table!$A$151,"Consumer ID",$A771,"Years (DATE)",$B$66))</f>
        <v/>
      </c>
      <c r="D771" s="6">
        <f>IF(GETPIVOTDATA("Sum of Net Profit",Pivot_table!$A$151,"Consumer ID",$A771,"Years (DATE)",$D$66)=0,"",GETPIVOTDATA("Sum of Net Profit",Pivot_table!$A$151,"Consumer ID",$A771,"Years (DATE)",$D$66))</f>
        <v>324.36</v>
      </c>
      <c r="E771" s="6">
        <f>IF(GETPIVOTDATA("Count of Order ID",Pivot_table!$A$151,"Consumer ID",$A771,"Years (DATE)",$D$66)=0,"",GETPIVOTDATA("Count of Order ID",Pivot_table!$A$151,"Consumer ID",$A771,"Years (DATE)",$D$66))</f>
        <v>1</v>
      </c>
      <c r="F771" s="6">
        <f t="shared" si="22"/>
        <v>324.36</v>
      </c>
      <c r="G771" s="6">
        <f t="shared" si="23"/>
        <v>1</v>
      </c>
    </row>
    <row r="772" spans="1:7" x14ac:dyDescent="0.3">
      <c r="A772" s="6" t="s">
        <v>5832</v>
      </c>
      <c r="B772" s="6" t="str">
        <f>IF(GETPIVOTDATA("Sum of Net Profit",Pivot_table!$A$151,"Consumer ID",$A772,"Years (DATE)",$B$66)=0,"",GETPIVOTDATA("Sum of Net Profit",Pivot_table!$A$151,"Consumer ID",$A772,"Years (DATE)",$B$66))</f>
        <v/>
      </c>
      <c r="C772" s="6" t="str">
        <f>IF(GETPIVOTDATA("Count of Order ID",Pivot_table!$A$151,"Consumer ID",$A772,"Years (DATE)",$B$66)=0,"",GETPIVOTDATA("Count of Order ID",Pivot_table!$A$151,"Consumer ID",$A772,"Years (DATE)",$B$66))</f>
        <v/>
      </c>
      <c r="D772" s="6">
        <f>IF(GETPIVOTDATA("Sum of Net Profit",Pivot_table!$A$151,"Consumer ID",$A772,"Years (DATE)",$D$66)=0,"",GETPIVOTDATA("Sum of Net Profit",Pivot_table!$A$151,"Consumer ID",$A772,"Years (DATE)",$D$66))</f>
        <v>324.36</v>
      </c>
      <c r="E772" s="6">
        <f>IF(GETPIVOTDATA("Count of Order ID",Pivot_table!$A$151,"Consumer ID",$A772,"Years (DATE)",$D$66)=0,"",GETPIVOTDATA("Count of Order ID",Pivot_table!$A$151,"Consumer ID",$A772,"Years (DATE)",$D$66))</f>
        <v>1</v>
      </c>
      <c r="F772" s="6">
        <f t="shared" ref="F772:F835" si="24">IF(SUM(B772,D772)=0,"",SUM(B772,D772))</f>
        <v>324.36</v>
      </c>
      <c r="G772" s="6">
        <f t="shared" ref="G772:G835" si="25">IF(SUM(C772,E772)=0,"",SUM(C772,E772))</f>
        <v>1</v>
      </c>
    </row>
    <row r="773" spans="1:7" x14ac:dyDescent="0.3">
      <c r="A773" s="6" t="s">
        <v>4943</v>
      </c>
      <c r="B773" s="6" t="str">
        <f>IF(GETPIVOTDATA("Sum of Net Profit",Pivot_table!$A$151,"Consumer ID",$A773,"Years (DATE)",$B$66)=0,"",GETPIVOTDATA("Sum of Net Profit",Pivot_table!$A$151,"Consumer ID",$A773,"Years (DATE)",$B$66))</f>
        <v/>
      </c>
      <c r="C773" s="6" t="str">
        <f>IF(GETPIVOTDATA("Count of Order ID",Pivot_table!$A$151,"Consumer ID",$A773,"Years (DATE)",$B$66)=0,"",GETPIVOTDATA("Count of Order ID",Pivot_table!$A$151,"Consumer ID",$A773,"Years (DATE)",$B$66))</f>
        <v/>
      </c>
      <c r="D773" s="6">
        <f>IF(GETPIVOTDATA("Sum of Net Profit",Pivot_table!$A$151,"Consumer ID",$A773,"Years (DATE)",$D$66)=0,"",GETPIVOTDATA("Sum of Net Profit",Pivot_table!$A$151,"Consumer ID",$A773,"Years (DATE)",$D$66))</f>
        <v>324.36</v>
      </c>
      <c r="E773" s="6">
        <f>IF(GETPIVOTDATA("Count of Order ID",Pivot_table!$A$151,"Consumer ID",$A773,"Years (DATE)",$D$66)=0,"",GETPIVOTDATA("Count of Order ID",Pivot_table!$A$151,"Consumer ID",$A773,"Years (DATE)",$D$66))</f>
        <v>1</v>
      </c>
      <c r="F773" s="6">
        <f t="shared" si="24"/>
        <v>324.36</v>
      </c>
      <c r="G773" s="6">
        <f t="shared" si="25"/>
        <v>1</v>
      </c>
    </row>
    <row r="774" spans="1:7" x14ac:dyDescent="0.3">
      <c r="A774" s="6" t="s">
        <v>6015</v>
      </c>
      <c r="B774" s="6" t="str">
        <f>IF(GETPIVOTDATA("Sum of Net Profit",Pivot_table!$A$151,"Consumer ID",$A774,"Years (DATE)",$B$66)=0,"",GETPIVOTDATA("Sum of Net Profit",Pivot_table!$A$151,"Consumer ID",$A774,"Years (DATE)",$B$66))</f>
        <v/>
      </c>
      <c r="C774" s="6" t="str">
        <f>IF(GETPIVOTDATA("Count of Order ID",Pivot_table!$A$151,"Consumer ID",$A774,"Years (DATE)",$B$66)=0,"",GETPIVOTDATA("Count of Order ID",Pivot_table!$A$151,"Consumer ID",$A774,"Years (DATE)",$B$66))</f>
        <v/>
      </c>
      <c r="D774" s="6">
        <f>IF(GETPIVOTDATA("Sum of Net Profit",Pivot_table!$A$151,"Consumer ID",$A774,"Years (DATE)",$D$66)=0,"",GETPIVOTDATA("Sum of Net Profit",Pivot_table!$A$151,"Consumer ID",$A774,"Years (DATE)",$D$66))</f>
        <v>324.36</v>
      </c>
      <c r="E774" s="6">
        <f>IF(GETPIVOTDATA("Count of Order ID",Pivot_table!$A$151,"Consumer ID",$A774,"Years (DATE)",$D$66)=0,"",GETPIVOTDATA("Count of Order ID",Pivot_table!$A$151,"Consumer ID",$A774,"Years (DATE)",$D$66))</f>
        <v>1</v>
      </c>
      <c r="F774" s="6">
        <f t="shared" si="24"/>
        <v>324.36</v>
      </c>
      <c r="G774" s="6">
        <f t="shared" si="25"/>
        <v>1</v>
      </c>
    </row>
    <row r="775" spans="1:7" x14ac:dyDescent="0.3">
      <c r="A775" s="6" t="s">
        <v>6258</v>
      </c>
      <c r="B775" s="6" t="str">
        <f>IF(GETPIVOTDATA("Sum of Net Profit",Pivot_table!$A$151,"Consumer ID",$A775,"Years (DATE)",$B$66)=0,"",GETPIVOTDATA("Sum of Net Profit",Pivot_table!$A$151,"Consumer ID",$A775,"Years (DATE)",$B$66))</f>
        <v/>
      </c>
      <c r="C775" s="6" t="str">
        <f>IF(GETPIVOTDATA("Count of Order ID",Pivot_table!$A$151,"Consumer ID",$A775,"Years (DATE)",$B$66)=0,"",GETPIVOTDATA("Count of Order ID",Pivot_table!$A$151,"Consumer ID",$A775,"Years (DATE)",$B$66))</f>
        <v/>
      </c>
      <c r="D775" s="6">
        <f>IF(GETPIVOTDATA("Sum of Net Profit",Pivot_table!$A$151,"Consumer ID",$A775,"Years (DATE)",$D$66)=0,"",GETPIVOTDATA("Sum of Net Profit",Pivot_table!$A$151,"Consumer ID",$A775,"Years (DATE)",$D$66))</f>
        <v>324.24</v>
      </c>
      <c r="E775" s="6">
        <f>IF(GETPIVOTDATA("Count of Order ID",Pivot_table!$A$151,"Consumer ID",$A775,"Years (DATE)",$D$66)=0,"",GETPIVOTDATA("Count of Order ID",Pivot_table!$A$151,"Consumer ID",$A775,"Years (DATE)",$D$66))</f>
        <v>1</v>
      </c>
      <c r="F775" s="6">
        <f t="shared" si="24"/>
        <v>324.24</v>
      </c>
      <c r="G775" s="6">
        <f t="shared" si="25"/>
        <v>1</v>
      </c>
    </row>
    <row r="776" spans="1:7" x14ac:dyDescent="0.3">
      <c r="A776" s="6" t="s">
        <v>6244</v>
      </c>
      <c r="B776" s="6" t="str">
        <f>IF(GETPIVOTDATA("Sum of Net Profit",Pivot_table!$A$151,"Consumer ID",$A776,"Years (DATE)",$B$66)=0,"",GETPIVOTDATA("Sum of Net Profit",Pivot_table!$A$151,"Consumer ID",$A776,"Years (DATE)",$B$66))</f>
        <v/>
      </c>
      <c r="C776" s="6" t="str">
        <f>IF(GETPIVOTDATA("Count of Order ID",Pivot_table!$A$151,"Consumer ID",$A776,"Years (DATE)",$B$66)=0,"",GETPIVOTDATA("Count of Order ID",Pivot_table!$A$151,"Consumer ID",$A776,"Years (DATE)",$B$66))</f>
        <v/>
      </c>
      <c r="D776" s="6">
        <f>IF(GETPIVOTDATA("Sum of Net Profit",Pivot_table!$A$151,"Consumer ID",$A776,"Years (DATE)",$D$66)=0,"",GETPIVOTDATA("Sum of Net Profit",Pivot_table!$A$151,"Consumer ID",$A776,"Years (DATE)",$D$66))</f>
        <v>324.24</v>
      </c>
      <c r="E776" s="6">
        <f>IF(GETPIVOTDATA("Count of Order ID",Pivot_table!$A$151,"Consumer ID",$A776,"Years (DATE)",$D$66)=0,"",GETPIVOTDATA("Count of Order ID",Pivot_table!$A$151,"Consumer ID",$A776,"Years (DATE)",$D$66))</f>
        <v>1</v>
      </c>
      <c r="F776" s="6">
        <f t="shared" si="24"/>
        <v>324.24</v>
      </c>
      <c r="G776" s="6">
        <f t="shared" si="25"/>
        <v>1</v>
      </c>
    </row>
    <row r="777" spans="1:7" x14ac:dyDescent="0.3">
      <c r="A777" s="6" t="s">
        <v>4779</v>
      </c>
      <c r="B777" s="6" t="str">
        <f>IF(GETPIVOTDATA("Sum of Net Profit",Pivot_table!$A$151,"Consumer ID",$A777,"Years (DATE)",$B$66)=0,"",GETPIVOTDATA("Sum of Net Profit",Pivot_table!$A$151,"Consumer ID",$A777,"Years (DATE)",$B$66))</f>
        <v/>
      </c>
      <c r="C777" s="6" t="str">
        <f>IF(GETPIVOTDATA("Count of Order ID",Pivot_table!$A$151,"Consumer ID",$A777,"Years (DATE)",$B$66)=0,"",GETPIVOTDATA("Count of Order ID",Pivot_table!$A$151,"Consumer ID",$A777,"Years (DATE)",$B$66))</f>
        <v/>
      </c>
      <c r="D777" s="6">
        <f>IF(GETPIVOTDATA("Sum of Net Profit",Pivot_table!$A$151,"Consumer ID",$A777,"Years (DATE)",$D$66)=0,"",GETPIVOTDATA("Sum of Net Profit",Pivot_table!$A$151,"Consumer ID",$A777,"Years (DATE)",$D$66))</f>
        <v>324.24</v>
      </c>
      <c r="E777" s="6">
        <f>IF(GETPIVOTDATA("Count of Order ID",Pivot_table!$A$151,"Consumer ID",$A777,"Years (DATE)",$D$66)=0,"",GETPIVOTDATA("Count of Order ID",Pivot_table!$A$151,"Consumer ID",$A777,"Years (DATE)",$D$66))</f>
        <v>1</v>
      </c>
      <c r="F777" s="6">
        <f t="shared" si="24"/>
        <v>324.24</v>
      </c>
      <c r="G777" s="6">
        <f t="shared" si="25"/>
        <v>1</v>
      </c>
    </row>
    <row r="778" spans="1:7" x14ac:dyDescent="0.3">
      <c r="A778" s="6" t="s">
        <v>4765</v>
      </c>
      <c r="B778" s="6" t="str">
        <f>IF(GETPIVOTDATA("Sum of Net Profit",Pivot_table!$A$151,"Consumer ID",$A778,"Years (DATE)",$B$66)=0,"",GETPIVOTDATA("Sum of Net Profit",Pivot_table!$A$151,"Consumer ID",$A778,"Years (DATE)",$B$66))</f>
        <v/>
      </c>
      <c r="C778" s="6" t="str">
        <f>IF(GETPIVOTDATA("Count of Order ID",Pivot_table!$A$151,"Consumer ID",$A778,"Years (DATE)",$B$66)=0,"",GETPIVOTDATA("Count of Order ID",Pivot_table!$A$151,"Consumer ID",$A778,"Years (DATE)",$B$66))</f>
        <v/>
      </c>
      <c r="D778" s="6">
        <f>IF(GETPIVOTDATA("Sum of Net Profit",Pivot_table!$A$151,"Consumer ID",$A778,"Years (DATE)",$D$66)=0,"",GETPIVOTDATA("Sum of Net Profit",Pivot_table!$A$151,"Consumer ID",$A778,"Years (DATE)",$D$66))</f>
        <v>324.24</v>
      </c>
      <c r="E778" s="6">
        <f>IF(GETPIVOTDATA("Count of Order ID",Pivot_table!$A$151,"Consumer ID",$A778,"Years (DATE)",$D$66)=0,"",GETPIVOTDATA("Count of Order ID",Pivot_table!$A$151,"Consumer ID",$A778,"Years (DATE)",$D$66))</f>
        <v>1</v>
      </c>
      <c r="F778" s="6">
        <f t="shared" si="24"/>
        <v>324.24</v>
      </c>
      <c r="G778" s="6">
        <f t="shared" si="25"/>
        <v>1</v>
      </c>
    </row>
    <row r="779" spans="1:7" x14ac:dyDescent="0.3">
      <c r="A779" s="6" t="s">
        <v>5844</v>
      </c>
      <c r="B779" s="6" t="str">
        <f>IF(GETPIVOTDATA("Sum of Net Profit",Pivot_table!$A$151,"Consumer ID",$A779,"Years (DATE)",$B$66)=0,"",GETPIVOTDATA("Sum of Net Profit",Pivot_table!$A$151,"Consumer ID",$A779,"Years (DATE)",$B$66))</f>
        <v/>
      </c>
      <c r="C779" s="6" t="str">
        <f>IF(GETPIVOTDATA("Count of Order ID",Pivot_table!$A$151,"Consumer ID",$A779,"Years (DATE)",$B$66)=0,"",GETPIVOTDATA("Count of Order ID",Pivot_table!$A$151,"Consumer ID",$A779,"Years (DATE)",$B$66))</f>
        <v/>
      </c>
      <c r="D779" s="6">
        <f>IF(GETPIVOTDATA("Sum of Net Profit",Pivot_table!$A$151,"Consumer ID",$A779,"Years (DATE)",$D$66)=0,"",GETPIVOTDATA("Sum of Net Profit",Pivot_table!$A$151,"Consumer ID",$A779,"Years (DATE)",$D$66))</f>
        <v>324.24</v>
      </c>
      <c r="E779" s="6">
        <f>IF(GETPIVOTDATA("Count of Order ID",Pivot_table!$A$151,"Consumer ID",$A779,"Years (DATE)",$D$66)=0,"",GETPIVOTDATA("Count of Order ID",Pivot_table!$A$151,"Consumer ID",$A779,"Years (DATE)",$D$66))</f>
        <v>1</v>
      </c>
      <c r="F779" s="6">
        <f t="shared" si="24"/>
        <v>324.24</v>
      </c>
      <c r="G779" s="6">
        <f t="shared" si="25"/>
        <v>1</v>
      </c>
    </row>
    <row r="780" spans="1:7" x14ac:dyDescent="0.3">
      <c r="A780" s="6" t="s">
        <v>5804</v>
      </c>
      <c r="B780" s="6" t="str">
        <f>IF(GETPIVOTDATA("Sum of Net Profit",Pivot_table!$A$151,"Consumer ID",$A780,"Years (DATE)",$B$66)=0,"",GETPIVOTDATA("Sum of Net Profit",Pivot_table!$A$151,"Consumer ID",$A780,"Years (DATE)",$B$66))</f>
        <v/>
      </c>
      <c r="C780" s="6" t="str">
        <f>IF(GETPIVOTDATA("Count of Order ID",Pivot_table!$A$151,"Consumer ID",$A780,"Years (DATE)",$B$66)=0,"",GETPIVOTDATA("Count of Order ID",Pivot_table!$A$151,"Consumer ID",$A780,"Years (DATE)",$B$66))</f>
        <v/>
      </c>
      <c r="D780" s="6">
        <f>IF(GETPIVOTDATA("Sum of Net Profit",Pivot_table!$A$151,"Consumer ID",$A780,"Years (DATE)",$D$66)=0,"",GETPIVOTDATA("Sum of Net Profit",Pivot_table!$A$151,"Consumer ID",$A780,"Years (DATE)",$D$66))</f>
        <v>324.24</v>
      </c>
      <c r="E780" s="6">
        <f>IF(GETPIVOTDATA("Count of Order ID",Pivot_table!$A$151,"Consumer ID",$A780,"Years (DATE)",$D$66)=0,"",GETPIVOTDATA("Count of Order ID",Pivot_table!$A$151,"Consumer ID",$A780,"Years (DATE)",$D$66))</f>
        <v>1</v>
      </c>
      <c r="F780" s="6">
        <f t="shared" si="24"/>
        <v>324.24</v>
      </c>
      <c r="G780" s="6">
        <f t="shared" si="25"/>
        <v>1</v>
      </c>
    </row>
    <row r="781" spans="1:7" x14ac:dyDescent="0.3">
      <c r="A781" s="6" t="s">
        <v>6055</v>
      </c>
      <c r="B781" s="6" t="str">
        <f>IF(GETPIVOTDATA("Sum of Net Profit",Pivot_table!$A$151,"Consumer ID",$A781,"Years (DATE)",$B$66)=0,"",GETPIVOTDATA("Sum of Net Profit",Pivot_table!$A$151,"Consumer ID",$A781,"Years (DATE)",$B$66))</f>
        <v/>
      </c>
      <c r="C781" s="6" t="str">
        <f>IF(GETPIVOTDATA("Count of Order ID",Pivot_table!$A$151,"Consumer ID",$A781,"Years (DATE)",$B$66)=0,"",GETPIVOTDATA("Count of Order ID",Pivot_table!$A$151,"Consumer ID",$A781,"Years (DATE)",$B$66))</f>
        <v/>
      </c>
      <c r="D781" s="6">
        <f>IF(GETPIVOTDATA("Sum of Net Profit",Pivot_table!$A$151,"Consumer ID",$A781,"Years (DATE)",$D$66)=0,"",GETPIVOTDATA("Sum of Net Profit",Pivot_table!$A$151,"Consumer ID",$A781,"Years (DATE)",$D$66))</f>
        <v>324.24</v>
      </c>
      <c r="E781" s="6">
        <f>IF(GETPIVOTDATA("Count of Order ID",Pivot_table!$A$151,"Consumer ID",$A781,"Years (DATE)",$D$66)=0,"",GETPIVOTDATA("Count of Order ID",Pivot_table!$A$151,"Consumer ID",$A781,"Years (DATE)",$D$66))</f>
        <v>1</v>
      </c>
      <c r="F781" s="6">
        <f t="shared" si="24"/>
        <v>324.24</v>
      </c>
      <c r="G781" s="6">
        <f t="shared" si="25"/>
        <v>1</v>
      </c>
    </row>
    <row r="782" spans="1:7" x14ac:dyDescent="0.3">
      <c r="A782" s="6" t="s">
        <v>6703</v>
      </c>
      <c r="B782" s="6">
        <f>IF(GETPIVOTDATA("Sum of Net Profit",Pivot_table!$A$151,"Consumer ID",$A782,"Years (DATE)",$B$66)=0,"",GETPIVOTDATA("Sum of Net Profit",Pivot_table!$A$151,"Consumer ID",$A782,"Years (DATE)",$B$66))</f>
        <v>127.1</v>
      </c>
      <c r="C782" s="6">
        <f>IF(GETPIVOTDATA("Count of Order ID",Pivot_table!$A$151,"Consumer ID",$A782,"Years (DATE)",$B$66)=0,"",GETPIVOTDATA("Count of Order ID",Pivot_table!$A$151,"Consumer ID",$A782,"Years (DATE)",$B$66))</f>
        <v>1</v>
      </c>
      <c r="D782" s="6">
        <f>IF(GETPIVOTDATA("Sum of Net Profit",Pivot_table!$A$151,"Consumer ID",$A782,"Years (DATE)",$D$66)=0,"",GETPIVOTDATA("Sum of Net Profit",Pivot_table!$A$151,"Consumer ID",$A782,"Years (DATE)",$D$66))</f>
        <v>196.8</v>
      </c>
      <c r="E782" s="6">
        <f>IF(GETPIVOTDATA("Count of Order ID",Pivot_table!$A$151,"Consumer ID",$A782,"Years (DATE)",$D$66)=0,"",GETPIVOTDATA("Count of Order ID",Pivot_table!$A$151,"Consumer ID",$A782,"Years (DATE)",$D$66))</f>
        <v>1</v>
      </c>
      <c r="F782" s="6">
        <f t="shared" si="24"/>
        <v>323.89999999999998</v>
      </c>
      <c r="G782" s="6">
        <f t="shared" si="25"/>
        <v>2</v>
      </c>
    </row>
    <row r="783" spans="1:7" x14ac:dyDescent="0.3">
      <c r="A783" s="6" t="s">
        <v>776</v>
      </c>
      <c r="B783" s="6">
        <f>IF(GETPIVOTDATA("Sum of Net Profit",Pivot_table!$A$151,"Consumer ID",$A783,"Years (DATE)",$B$66)=0,"",GETPIVOTDATA("Sum of Net Profit",Pivot_table!$A$151,"Consumer ID",$A783,"Years (DATE)",$B$66))</f>
        <v>134.16</v>
      </c>
      <c r="C783" s="6">
        <f>IF(GETPIVOTDATA("Count of Order ID",Pivot_table!$A$151,"Consumer ID",$A783,"Years (DATE)",$B$66)=0,"",GETPIVOTDATA("Count of Order ID",Pivot_table!$A$151,"Consumer ID",$A783,"Years (DATE)",$B$66))</f>
        <v>1</v>
      </c>
      <c r="D783" s="6">
        <f>IF(GETPIVOTDATA("Sum of Net Profit",Pivot_table!$A$151,"Consumer ID",$A783,"Years (DATE)",$D$66)=0,"",GETPIVOTDATA("Sum of Net Profit",Pivot_table!$A$151,"Consumer ID",$A783,"Years (DATE)",$D$66))</f>
        <v>188.7</v>
      </c>
      <c r="E783" s="6">
        <f>IF(GETPIVOTDATA("Count of Order ID",Pivot_table!$A$151,"Consumer ID",$A783,"Years (DATE)",$D$66)=0,"",GETPIVOTDATA("Count of Order ID",Pivot_table!$A$151,"Consumer ID",$A783,"Years (DATE)",$D$66))</f>
        <v>1</v>
      </c>
      <c r="F783" s="6">
        <f t="shared" si="24"/>
        <v>322.86</v>
      </c>
      <c r="G783" s="6">
        <f t="shared" si="25"/>
        <v>2</v>
      </c>
    </row>
    <row r="784" spans="1:7" x14ac:dyDescent="0.3">
      <c r="A784" s="6" t="s">
        <v>1382</v>
      </c>
      <c r="B784" s="6">
        <f>IF(GETPIVOTDATA("Sum of Net Profit",Pivot_table!$A$151,"Consumer ID",$A784,"Years (DATE)",$B$66)=0,"",GETPIVOTDATA("Sum of Net Profit",Pivot_table!$A$151,"Consumer ID",$A784,"Years (DATE)",$B$66))</f>
        <v>321.32000000000005</v>
      </c>
      <c r="C784" s="6">
        <f>IF(GETPIVOTDATA("Count of Order ID",Pivot_table!$A$151,"Consumer ID",$A784,"Years (DATE)",$B$66)=0,"",GETPIVOTDATA("Count of Order ID",Pivot_table!$A$151,"Consumer ID",$A784,"Years (DATE)",$B$66))</f>
        <v>1</v>
      </c>
      <c r="D784" s="6" t="str">
        <f>IF(GETPIVOTDATA("Sum of Net Profit",Pivot_table!$A$151,"Consumer ID",$A784,"Years (DATE)",$D$66)=0,"",GETPIVOTDATA("Sum of Net Profit",Pivot_table!$A$151,"Consumer ID",$A784,"Years (DATE)",$D$66))</f>
        <v/>
      </c>
      <c r="E784" s="6" t="str">
        <f>IF(GETPIVOTDATA("Count of Order ID",Pivot_table!$A$151,"Consumer ID",$A784,"Years (DATE)",$D$66)=0,"",GETPIVOTDATA("Count of Order ID",Pivot_table!$A$151,"Consumer ID",$A784,"Years (DATE)",$D$66))</f>
        <v/>
      </c>
      <c r="F784" s="6">
        <f t="shared" si="24"/>
        <v>321.32000000000005</v>
      </c>
      <c r="G784" s="6">
        <f t="shared" si="25"/>
        <v>1</v>
      </c>
    </row>
    <row r="785" spans="1:7" x14ac:dyDescent="0.3">
      <c r="A785" s="6" t="s">
        <v>5645</v>
      </c>
      <c r="B785" s="6" t="str">
        <f>IF(GETPIVOTDATA("Sum of Net Profit",Pivot_table!$A$151,"Consumer ID",$A785,"Years (DATE)",$B$66)=0,"",GETPIVOTDATA("Sum of Net Profit",Pivot_table!$A$151,"Consumer ID",$A785,"Years (DATE)",$B$66))</f>
        <v/>
      </c>
      <c r="C785" s="6" t="str">
        <f>IF(GETPIVOTDATA("Count of Order ID",Pivot_table!$A$151,"Consumer ID",$A785,"Years (DATE)",$B$66)=0,"",GETPIVOTDATA("Count of Order ID",Pivot_table!$A$151,"Consumer ID",$A785,"Years (DATE)",$B$66))</f>
        <v/>
      </c>
      <c r="D785" s="6">
        <f>IF(GETPIVOTDATA("Sum of Net Profit",Pivot_table!$A$151,"Consumer ID",$A785,"Years (DATE)",$D$66)=0,"",GETPIVOTDATA("Sum of Net Profit",Pivot_table!$A$151,"Consumer ID",$A785,"Years (DATE)",$D$66))</f>
        <v>321.10000000000002</v>
      </c>
      <c r="E785" s="6">
        <f>IF(GETPIVOTDATA("Count of Order ID",Pivot_table!$A$151,"Consumer ID",$A785,"Years (DATE)",$D$66)=0,"",GETPIVOTDATA("Count of Order ID",Pivot_table!$A$151,"Consumer ID",$A785,"Years (DATE)",$D$66))</f>
        <v>2</v>
      </c>
      <c r="F785" s="6">
        <f t="shared" si="24"/>
        <v>321.10000000000002</v>
      </c>
      <c r="G785" s="6">
        <f t="shared" si="25"/>
        <v>2</v>
      </c>
    </row>
    <row r="786" spans="1:7" x14ac:dyDescent="0.3">
      <c r="A786" s="6" t="s">
        <v>5679</v>
      </c>
      <c r="B786" s="6" t="str">
        <f>IF(GETPIVOTDATA("Sum of Net Profit",Pivot_table!$A$151,"Consumer ID",$A786,"Years (DATE)",$B$66)=0,"",GETPIVOTDATA("Sum of Net Profit",Pivot_table!$A$151,"Consumer ID",$A786,"Years (DATE)",$B$66))</f>
        <v/>
      </c>
      <c r="C786" s="6" t="str">
        <f>IF(GETPIVOTDATA("Count of Order ID",Pivot_table!$A$151,"Consumer ID",$A786,"Years (DATE)",$B$66)=0,"",GETPIVOTDATA("Count of Order ID",Pivot_table!$A$151,"Consumer ID",$A786,"Years (DATE)",$B$66))</f>
        <v/>
      </c>
      <c r="D786" s="6">
        <f>IF(GETPIVOTDATA("Sum of Net Profit",Pivot_table!$A$151,"Consumer ID",$A786,"Years (DATE)",$D$66)=0,"",GETPIVOTDATA("Sum of Net Profit",Pivot_table!$A$151,"Consumer ID",$A786,"Years (DATE)",$D$66))</f>
        <v>319.60000000000002</v>
      </c>
      <c r="E786" s="6">
        <f>IF(GETPIVOTDATA("Count of Order ID",Pivot_table!$A$151,"Consumer ID",$A786,"Years (DATE)",$D$66)=0,"",GETPIVOTDATA("Count of Order ID",Pivot_table!$A$151,"Consumer ID",$A786,"Years (DATE)",$D$66))</f>
        <v>2</v>
      </c>
      <c r="F786" s="6">
        <f t="shared" si="24"/>
        <v>319.60000000000002</v>
      </c>
      <c r="G786" s="6">
        <f t="shared" si="25"/>
        <v>2</v>
      </c>
    </row>
    <row r="787" spans="1:7" x14ac:dyDescent="0.3">
      <c r="A787" s="6" t="s">
        <v>4205</v>
      </c>
      <c r="B787" s="6" t="str">
        <f>IF(GETPIVOTDATA("Sum of Net Profit",Pivot_table!$A$151,"Consumer ID",$A787,"Years (DATE)",$B$66)=0,"",GETPIVOTDATA("Sum of Net Profit",Pivot_table!$A$151,"Consumer ID",$A787,"Years (DATE)",$B$66))</f>
        <v/>
      </c>
      <c r="C787" s="6" t="str">
        <f>IF(GETPIVOTDATA("Count of Order ID",Pivot_table!$A$151,"Consumer ID",$A787,"Years (DATE)",$B$66)=0,"",GETPIVOTDATA("Count of Order ID",Pivot_table!$A$151,"Consumer ID",$A787,"Years (DATE)",$B$66))</f>
        <v/>
      </c>
      <c r="D787" s="6">
        <f>IF(GETPIVOTDATA("Sum of Net Profit",Pivot_table!$A$151,"Consumer ID",$A787,"Years (DATE)",$D$66)=0,"",GETPIVOTDATA("Sum of Net Profit",Pivot_table!$A$151,"Consumer ID",$A787,"Years (DATE)",$D$66))</f>
        <v>318.27999999999997</v>
      </c>
      <c r="E787" s="6">
        <f>IF(GETPIVOTDATA("Count of Order ID",Pivot_table!$A$151,"Consumer ID",$A787,"Years (DATE)",$D$66)=0,"",GETPIVOTDATA("Count of Order ID",Pivot_table!$A$151,"Consumer ID",$A787,"Years (DATE)",$D$66))</f>
        <v>1</v>
      </c>
      <c r="F787" s="6">
        <f t="shared" si="24"/>
        <v>318.27999999999997</v>
      </c>
      <c r="G787" s="6">
        <f t="shared" si="25"/>
        <v>1</v>
      </c>
    </row>
    <row r="788" spans="1:7" x14ac:dyDescent="0.3">
      <c r="A788" s="6" t="s">
        <v>5516</v>
      </c>
      <c r="B788" s="6" t="str">
        <f>IF(GETPIVOTDATA("Sum of Net Profit",Pivot_table!$A$151,"Consumer ID",$A788,"Years (DATE)",$B$66)=0,"",GETPIVOTDATA("Sum of Net Profit",Pivot_table!$A$151,"Consumer ID",$A788,"Years (DATE)",$B$66))</f>
        <v/>
      </c>
      <c r="C788" s="6" t="str">
        <f>IF(GETPIVOTDATA("Count of Order ID",Pivot_table!$A$151,"Consumer ID",$A788,"Years (DATE)",$B$66)=0,"",GETPIVOTDATA("Count of Order ID",Pivot_table!$A$151,"Consumer ID",$A788,"Years (DATE)",$B$66))</f>
        <v/>
      </c>
      <c r="D788" s="6">
        <f>IF(GETPIVOTDATA("Sum of Net Profit",Pivot_table!$A$151,"Consumer ID",$A788,"Years (DATE)",$D$66)=0,"",GETPIVOTDATA("Sum of Net Profit",Pivot_table!$A$151,"Consumer ID",$A788,"Years (DATE)",$D$66))</f>
        <v>318.27999999999997</v>
      </c>
      <c r="E788" s="6">
        <f>IF(GETPIVOTDATA("Count of Order ID",Pivot_table!$A$151,"Consumer ID",$A788,"Years (DATE)",$D$66)=0,"",GETPIVOTDATA("Count of Order ID",Pivot_table!$A$151,"Consumer ID",$A788,"Years (DATE)",$D$66))</f>
        <v>1</v>
      </c>
      <c r="F788" s="6">
        <f t="shared" si="24"/>
        <v>318.27999999999997</v>
      </c>
      <c r="G788" s="6">
        <f t="shared" si="25"/>
        <v>1</v>
      </c>
    </row>
    <row r="789" spans="1:7" x14ac:dyDescent="0.3">
      <c r="A789" s="6" t="s">
        <v>6412</v>
      </c>
      <c r="B789" s="6">
        <f>IF(GETPIVOTDATA("Sum of Net Profit",Pivot_table!$A$151,"Consumer ID",$A789,"Years (DATE)",$B$66)=0,"",GETPIVOTDATA("Sum of Net Profit",Pivot_table!$A$151,"Consumer ID",$A789,"Years (DATE)",$B$66))</f>
        <v>148.80000000000001</v>
      </c>
      <c r="C789" s="6">
        <f>IF(GETPIVOTDATA("Count of Order ID",Pivot_table!$A$151,"Consumer ID",$A789,"Years (DATE)",$B$66)=0,"",GETPIVOTDATA("Count of Order ID",Pivot_table!$A$151,"Consumer ID",$A789,"Years (DATE)",$B$66))</f>
        <v>1</v>
      </c>
      <c r="D789" s="6">
        <f>IF(GETPIVOTDATA("Sum of Net Profit",Pivot_table!$A$151,"Consumer ID",$A789,"Years (DATE)",$D$66)=0,"",GETPIVOTDATA("Sum of Net Profit",Pivot_table!$A$151,"Consumer ID",$A789,"Years (DATE)",$D$66))</f>
        <v>168.1</v>
      </c>
      <c r="E789" s="6">
        <f>IF(GETPIVOTDATA("Count of Order ID",Pivot_table!$A$151,"Consumer ID",$A789,"Years (DATE)",$D$66)=0,"",GETPIVOTDATA("Count of Order ID",Pivot_table!$A$151,"Consumer ID",$A789,"Years (DATE)",$D$66))</f>
        <v>1</v>
      </c>
      <c r="F789" s="6">
        <f t="shared" si="24"/>
        <v>316.89999999999998</v>
      </c>
      <c r="G789" s="6">
        <f t="shared" si="25"/>
        <v>2</v>
      </c>
    </row>
    <row r="790" spans="1:7" x14ac:dyDescent="0.3">
      <c r="A790" s="6" t="s">
        <v>6366</v>
      </c>
      <c r="B790" s="6" t="str">
        <f>IF(GETPIVOTDATA("Sum of Net Profit",Pivot_table!$A$151,"Consumer ID",$A790,"Years (DATE)",$B$66)=0,"",GETPIVOTDATA("Sum of Net Profit",Pivot_table!$A$151,"Consumer ID",$A790,"Years (DATE)",$B$66))</f>
        <v/>
      </c>
      <c r="C790" s="6" t="str">
        <f>IF(GETPIVOTDATA("Count of Order ID",Pivot_table!$A$151,"Consumer ID",$A790,"Years (DATE)",$B$66)=0,"",GETPIVOTDATA("Count of Order ID",Pivot_table!$A$151,"Consumer ID",$A790,"Years (DATE)",$B$66))</f>
        <v/>
      </c>
      <c r="D790" s="6">
        <f>IF(GETPIVOTDATA("Sum of Net Profit",Pivot_table!$A$151,"Consumer ID",$A790,"Years (DATE)",$D$66)=0,"",GETPIVOTDATA("Sum of Net Profit",Pivot_table!$A$151,"Consumer ID",$A790,"Years (DATE)",$D$66))</f>
        <v>315.89999999999998</v>
      </c>
      <c r="E790" s="6">
        <f>IF(GETPIVOTDATA("Count of Order ID",Pivot_table!$A$151,"Consumer ID",$A790,"Years (DATE)",$D$66)=0,"",GETPIVOTDATA("Count of Order ID",Pivot_table!$A$151,"Consumer ID",$A790,"Years (DATE)",$D$66))</f>
        <v>2</v>
      </c>
      <c r="F790" s="6">
        <f t="shared" si="24"/>
        <v>315.89999999999998</v>
      </c>
      <c r="G790" s="6">
        <f t="shared" si="25"/>
        <v>2</v>
      </c>
    </row>
    <row r="791" spans="1:7" x14ac:dyDescent="0.3">
      <c r="A791" s="6" t="s">
        <v>3235</v>
      </c>
      <c r="B791" s="6" t="str">
        <f>IF(GETPIVOTDATA("Sum of Net Profit",Pivot_table!$A$151,"Consumer ID",$A791,"Years (DATE)",$B$66)=0,"",GETPIVOTDATA("Sum of Net Profit",Pivot_table!$A$151,"Consumer ID",$A791,"Years (DATE)",$B$66))</f>
        <v/>
      </c>
      <c r="C791" s="6" t="str">
        <f>IF(GETPIVOTDATA("Count of Order ID",Pivot_table!$A$151,"Consumer ID",$A791,"Years (DATE)",$B$66)=0,"",GETPIVOTDATA("Count of Order ID",Pivot_table!$A$151,"Consumer ID",$A791,"Years (DATE)",$B$66))</f>
        <v/>
      </c>
      <c r="D791" s="6">
        <f>IF(GETPIVOTDATA("Sum of Net Profit",Pivot_table!$A$151,"Consumer ID",$A791,"Years (DATE)",$D$66)=0,"",GETPIVOTDATA("Sum of Net Profit",Pivot_table!$A$151,"Consumer ID",$A791,"Years (DATE)",$D$66))</f>
        <v>315.60000000000002</v>
      </c>
      <c r="E791" s="6">
        <f>IF(GETPIVOTDATA("Count of Order ID",Pivot_table!$A$151,"Consumer ID",$A791,"Years (DATE)",$D$66)=0,"",GETPIVOTDATA("Count of Order ID",Pivot_table!$A$151,"Consumer ID",$A791,"Years (DATE)",$D$66))</f>
        <v>1</v>
      </c>
      <c r="F791" s="6">
        <f t="shared" si="24"/>
        <v>315.60000000000002</v>
      </c>
      <c r="G791" s="6">
        <f t="shared" si="25"/>
        <v>1</v>
      </c>
    </row>
    <row r="792" spans="1:7" x14ac:dyDescent="0.3">
      <c r="A792" s="6" t="s">
        <v>2306</v>
      </c>
      <c r="B792" s="6" t="str">
        <f>IF(GETPIVOTDATA("Sum of Net Profit",Pivot_table!$A$151,"Consumer ID",$A792,"Years (DATE)",$B$66)=0,"",GETPIVOTDATA("Sum of Net Profit",Pivot_table!$A$151,"Consumer ID",$A792,"Years (DATE)",$B$66))</f>
        <v/>
      </c>
      <c r="C792" s="6" t="str">
        <f>IF(GETPIVOTDATA("Count of Order ID",Pivot_table!$A$151,"Consumer ID",$A792,"Years (DATE)",$B$66)=0,"",GETPIVOTDATA("Count of Order ID",Pivot_table!$A$151,"Consumer ID",$A792,"Years (DATE)",$B$66))</f>
        <v/>
      </c>
      <c r="D792" s="6">
        <f>IF(GETPIVOTDATA("Sum of Net Profit",Pivot_table!$A$151,"Consumer ID",$A792,"Years (DATE)",$D$66)=0,"",GETPIVOTDATA("Sum of Net Profit",Pivot_table!$A$151,"Consumer ID",$A792,"Years (DATE)",$D$66))</f>
        <v>315.60000000000002</v>
      </c>
      <c r="E792" s="6">
        <f>IF(GETPIVOTDATA("Count of Order ID",Pivot_table!$A$151,"Consumer ID",$A792,"Years (DATE)",$D$66)=0,"",GETPIVOTDATA("Count of Order ID",Pivot_table!$A$151,"Consumer ID",$A792,"Years (DATE)",$D$66))</f>
        <v>1</v>
      </c>
      <c r="F792" s="6">
        <f t="shared" si="24"/>
        <v>315.60000000000002</v>
      </c>
      <c r="G792" s="6">
        <f t="shared" si="25"/>
        <v>1</v>
      </c>
    </row>
    <row r="793" spans="1:7" x14ac:dyDescent="0.3">
      <c r="A793" s="6" t="s">
        <v>2007</v>
      </c>
      <c r="B793" s="6">
        <f>IF(GETPIVOTDATA("Sum of Net Profit",Pivot_table!$A$151,"Consumer ID",$A793,"Years (DATE)",$B$66)=0,"",GETPIVOTDATA("Sum of Net Profit",Pivot_table!$A$151,"Consumer ID",$A793,"Years (DATE)",$B$66))</f>
        <v>315.60000000000002</v>
      </c>
      <c r="C793" s="6">
        <f>IF(GETPIVOTDATA("Count of Order ID",Pivot_table!$A$151,"Consumer ID",$A793,"Years (DATE)",$B$66)=0,"",GETPIVOTDATA("Count of Order ID",Pivot_table!$A$151,"Consumer ID",$A793,"Years (DATE)",$B$66))</f>
        <v>1</v>
      </c>
      <c r="D793" s="6" t="str">
        <f>IF(GETPIVOTDATA("Sum of Net Profit",Pivot_table!$A$151,"Consumer ID",$A793,"Years (DATE)",$D$66)=0,"",GETPIVOTDATA("Sum of Net Profit",Pivot_table!$A$151,"Consumer ID",$A793,"Years (DATE)",$D$66))</f>
        <v/>
      </c>
      <c r="E793" s="6" t="str">
        <f>IF(GETPIVOTDATA("Count of Order ID",Pivot_table!$A$151,"Consumer ID",$A793,"Years (DATE)",$D$66)=0,"",GETPIVOTDATA("Count of Order ID",Pivot_table!$A$151,"Consumer ID",$A793,"Years (DATE)",$D$66))</f>
        <v/>
      </c>
      <c r="F793" s="6">
        <f t="shared" si="24"/>
        <v>315.60000000000002</v>
      </c>
      <c r="G793" s="6">
        <f t="shared" si="25"/>
        <v>1</v>
      </c>
    </row>
    <row r="794" spans="1:7" x14ac:dyDescent="0.3">
      <c r="A794" s="6" t="s">
        <v>3729</v>
      </c>
      <c r="B794" s="6" t="str">
        <f>IF(GETPIVOTDATA("Sum of Net Profit",Pivot_table!$A$151,"Consumer ID",$A794,"Years (DATE)",$B$66)=0,"",GETPIVOTDATA("Sum of Net Profit",Pivot_table!$A$151,"Consumer ID",$A794,"Years (DATE)",$B$66))</f>
        <v/>
      </c>
      <c r="C794" s="6" t="str">
        <f>IF(GETPIVOTDATA("Count of Order ID",Pivot_table!$A$151,"Consumer ID",$A794,"Years (DATE)",$B$66)=0,"",GETPIVOTDATA("Count of Order ID",Pivot_table!$A$151,"Consumer ID",$A794,"Years (DATE)",$B$66))</f>
        <v/>
      </c>
      <c r="D794" s="6">
        <f>IF(GETPIVOTDATA("Sum of Net Profit",Pivot_table!$A$151,"Consumer ID",$A794,"Years (DATE)",$D$66)=0,"",GETPIVOTDATA("Sum of Net Profit",Pivot_table!$A$151,"Consumer ID",$A794,"Years (DATE)",$D$66))</f>
        <v>315.60000000000002</v>
      </c>
      <c r="E794" s="6">
        <f>IF(GETPIVOTDATA("Count of Order ID",Pivot_table!$A$151,"Consumer ID",$A794,"Years (DATE)",$D$66)=0,"",GETPIVOTDATA("Count of Order ID",Pivot_table!$A$151,"Consumer ID",$A794,"Years (DATE)",$D$66))</f>
        <v>1</v>
      </c>
      <c r="F794" s="6">
        <f t="shared" si="24"/>
        <v>315.60000000000002</v>
      </c>
      <c r="G794" s="6">
        <f t="shared" si="25"/>
        <v>1</v>
      </c>
    </row>
    <row r="795" spans="1:7" x14ac:dyDescent="0.3">
      <c r="A795" s="6" t="s">
        <v>3575</v>
      </c>
      <c r="B795" s="6" t="str">
        <f>IF(GETPIVOTDATA("Sum of Net Profit",Pivot_table!$A$151,"Consumer ID",$A795,"Years (DATE)",$B$66)=0,"",GETPIVOTDATA("Sum of Net Profit",Pivot_table!$A$151,"Consumer ID",$A795,"Years (DATE)",$B$66))</f>
        <v/>
      </c>
      <c r="C795" s="6" t="str">
        <f>IF(GETPIVOTDATA("Count of Order ID",Pivot_table!$A$151,"Consumer ID",$A795,"Years (DATE)",$B$66)=0,"",GETPIVOTDATA("Count of Order ID",Pivot_table!$A$151,"Consumer ID",$A795,"Years (DATE)",$B$66))</f>
        <v/>
      </c>
      <c r="D795" s="6">
        <f>IF(GETPIVOTDATA("Sum of Net Profit",Pivot_table!$A$151,"Consumer ID",$A795,"Years (DATE)",$D$66)=0,"",GETPIVOTDATA("Sum of Net Profit",Pivot_table!$A$151,"Consumer ID",$A795,"Years (DATE)",$D$66))</f>
        <v>315.60000000000002</v>
      </c>
      <c r="E795" s="6">
        <f>IF(GETPIVOTDATA("Count of Order ID",Pivot_table!$A$151,"Consumer ID",$A795,"Years (DATE)",$D$66)=0,"",GETPIVOTDATA("Count of Order ID",Pivot_table!$A$151,"Consumer ID",$A795,"Years (DATE)",$D$66))</f>
        <v>1</v>
      </c>
      <c r="F795" s="6">
        <f t="shared" si="24"/>
        <v>315.60000000000002</v>
      </c>
      <c r="G795" s="6">
        <f t="shared" si="25"/>
        <v>1</v>
      </c>
    </row>
    <row r="796" spans="1:7" x14ac:dyDescent="0.3">
      <c r="A796" s="6" t="s">
        <v>3947</v>
      </c>
      <c r="B796" s="6" t="str">
        <f>IF(GETPIVOTDATA("Sum of Net Profit",Pivot_table!$A$151,"Consumer ID",$A796,"Years (DATE)",$B$66)=0,"",GETPIVOTDATA("Sum of Net Profit",Pivot_table!$A$151,"Consumer ID",$A796,"Years (DATE)",$B$66))</f>
        <v/>
      </c>
      <c r="C796" s="6" t="str">
        <f>IF(GETPIVOTDATA("Count of Order ID",Pivot_table!$A$151,"Consumer ID",$A796,"Years (DATE)",$B$66)=0,"",GETPIVOTDATA("Count of Order ID",Pivot_table!$A$151,"Consumer ID",$A796,"Years (DATE)",$B$66))</f>
        <v/>
      </c>
      <c r="D796" s="6">
        <f>IF(GETPIVOTDATA("Sum of Net Profit",Pivot_table!$A$151,"Consumer ID",$A796,"Years (DATE)",$D$66)=0,"",GETPIVOTDATA("Sum of Net Profit",Pivot_table!$A$151,"Consumer ID",$A796,"Years (DATE)",$D$66))</f>
        <v>315.60000000000002</v>
      </c>
      <c r="E796" s="6">
        <f>IF(GETPIVOTDATA("Count of Order ID",Pivot_table!$A$151,"Consumer ID",$A796,"Years (DATE)",$D$66)=0,"",GETPIVOTDATA("Count of Order ID",Pivot_table!$A$151,"Consumer ID",$A796,"Years (DATE)",$D$66))</f>
        <v>1</v>
      </c>
      <c r="F796" s="6">
        <f t="shared" si="24"/>
        <v>315.60000000000002</v>
      </c>
      <c r="G796" s="6">
        <f t="shared" si="25"/>
        <v>1</v>
      </c>
    </row>
    <row r="797" spans="1:7" x14ac:dyDescent="0.3">
      <c r="A797" s="6" t="s">
        <v>3883</v>
      </c>
      <c r="B797" s="6" t="str">
        <f>IF(GETPIVOTDATA("Sum of Net Profit",Pivot_table!$A$151,"Consumer ID",$A797,"Years (DATE)",$B$66)=0,"",GETPIVOTDATA("Sum of Net Profit",Pivot_table!$A$151,"Consumer ID",$A797,"Years (DATE)",$B$66))</f>
        <v/>
      </c>
      <c r="C797" s="6" t="str">
        <f>IF(GETPIVOTDATA("Count of Order ID",Pivot_table!$A$151,"Consumer ID",$A797,"Years (DATE)",$B$66)=0,"",GETPIVOTDATA("Count of Order ID",Pivot_table!$A$151,"Consumer ID",$A797,"Years (DATE)",$B$66))</f>
        <v/>
      </c>
      <c r="D797" s="6">
        <f>IF(GETPIVOTDATA("Sum of Net Profit",Pivot_table!$A$151,"Consumer ID",$A797,"Years (DATE)",$D$66)=0,"",GETPIVOTDATA("Sum of Net Profit",Pivot_table!$A$151,"Consumer ID",$A797,"Years (DATE)",$D$66))</f>
        <v>315.60000000000002</v>
      </c>
      <c r="E797" s="6">
        <f>IF(GETPIVOTDATA("Count of Order ID",Pivot_table!$A$151,"Consumer ID",$A797,"Years (DATE)",$D$66)=0,"",GETPIVOTDATA("Count of Order ID",Pivot_table!$A$151,"Consumer ID",$A797,"Years (DATE)",$D$66))</f>
        <v>1</v>
      </c>
      <c r="F797" s="6">
        <f t="shared" si="24"/>
        <v>315.60000000000002</v>
      </c>
      <c r="G797" s="6">
        <f t="shared" si="25"/>
        <v>1</v>
      </c>
    </row>
    <row r="798" spans="1:7" x14ac:dyDescent="0.3">
      <c r="A798" s="6" t="s">
        <v>1031</v>
      </c>
      <c r="B798" s="6">
        <f>IF(GETPIVOTDATA("Sum of Net Profit",Pivot_table!$A$151,"Consumer ID",$A798,"Years (DATE)",$B$66)=0,"",GETPIVOTDATA("Sum of Net Profit",Pivot_table!$A$151,"Consumer ID",$A798,"Years (DATE)",$B$66))</f>
        <v>315.60000000000002</v>
      </c>
      <c r="C798" s="6">
        <f>IF(GETPIVOTDATA("Count of Order ID",Pivot_table!$A$151,"Consumer ID",$A798,"Years (DATE)",$B$66)=0,"",GETPIVOTDATA("Count of Order ID",Pivot_table!$A$151,"Consumer ID",$A798,"Years (DATE)",$B$66))</f>
        <v>1</v>
      </c>
      <c r="D798" s="6" t="str">
        <f>IF(GETPIVOTDATA("Sum of Net Profit",Pivot_table!$A$151,"Consumer ID",$A798,"Years (DATE)",$D$66)=0,"",GETPIVOTDATA("Sum of Net Profit",Pivot_table!$A$151,"Consumer ID",$A798,"Years (DATE)",$D$66))</f>
        <v/>
      </c>
      <c r="E798" s="6" t="str">
        <f>IF(GETPIVOTDATA("Count of Order ID",Pivot_table!$A$151,"Consumer ID",$A798,"Years (DATE)",$D$66)=0,"",GETPIVOTDATA("Count of Order ID",Pivot_table!$A$151,"Consumer ID",$A798,"Years (DATE)",$D$66))</f>
        <v/>
      </c>
      <c r="F798" s="6">
        <f t="shared" si="24"/>
        <v>315.60000000000002</v>
      </c>
      <c r="G798" s="6">
        <f t="shared" si="25"/>
        <v>1</v>
      </c>
    </row>
    <row r="799" spans="1:7" x14ac:dyDescent="0.3">
      <c r="A799" s="6" t="s">
        <v>1774</v>
      </c>
      <c r="B799" s="6">
        <f>IF(GETPIVOTDATA("Sum of Net Profit",Pivot_table!$A$151,"Consumer ID",$A799,"Years (DATE)",$B$66)=0,"",GETPIVOTDATA("Sum of Net Profit",Pivot_table!$A$151,"Consumer ID",$A799,"Years (DATE)",$B$66))</f>
        <v>315.60000000000002</v>
      </c>
      <c r="C799" s="6">
        <f>IF(GETPIVOTDATA("Count of Order ID",Pivot_table!$A$151,"Consumer ID",$A799,"Years (DATE)",$B$66)=0,"",GETPIVOTDATA("Count of Order ID",Pivot_table!$A$151,"Consumer ID",$A799,"Years (DATE)",$B$66))</f>
        <v>1</v>
      </c>
      <c r="D799" s="6" t="str">
        <f>IF(GETPIVOTDATA("Sum of Net Profit",Pivot_table!$A$151,"Consumer ID",$A799,"Years (DATE)",$D$66)=0,"",GETPIVOTDATA("Sum of Net Profit",Pivot_table!$A$151,"Consumer ID",$A799,"Years (DATE)",$D$66))</f>
        <v/>
      </c>
      <c r="E799" s="6" t="str">
        <f>IF(GETPIVOTDATA("Count of Order ID",Pivot_table!$A$151,"Consumer ID",$A799,"Years (DATE)",$D$66)=0,"",GETPIVOTDATA("Count of Order ID",Pivot_table!$A$151,"Consumer ID",$A799,"Years (DATE)",$D$66))</f>
        <v/>
      </c>
      <c r="F799" s="6">
        <f t="shared" si="24"/>
        <v>315.60000000000002</v>
      </c>
      <c r="G799" s="6">
        <f t="shared" si="25"/>
        <v>1</v>
      </c>
    </row>
    <row r="800" spans="1:7" x14ac:dyDescent="0.3">
      <c r="A800" s="6" t="s">
        <v>5499</v>
      </c>
      <c r="B800" s="6" t="str">
        <f>IF(GETPIVOTDATA("Sum of Net Profit",Pivot_table!$A$151,"Consumer ID",$A800,"Years (DATE)",$B$66)=0,"",GETPIVOTDATA("Sum of Net Profit",Pivot_table!$A$151,"Consumer ID",$A800,"Years (DATE)",$B$66))</f>
        <v/>
      </c>
      <c r="C800" s="6" t="str">
        <f>IF(GETPIVOTDATA("Count of Order ID",Pivot_table!$A$151,"Consumer ID",$A800,"Years (DATE)",$B$66)=0,"",GETPIVOTDATA("Count of Order ID",Pivot_table!$A$151,"Consumer ID",$A800,"Years (DATE)",$B$66))</f>
        <v/>
      </c>
      <c r="D800" s="6">
        <f>IF(GETPIVOTDATA("Sum of Net Profit",Pivot_table!$A$151,"Consumer ID",$A800,"Years (DATE)",$D$66)=0,"",GETPIVOTDATA("Sum of Net Profit",Pivot_table!$A$151,"Consumer ID",$A800,"Years (DATE)",$D$66))</f>
        <v>313.91999999999996</v>
      </c>
      <c r="E800" s="6">
        <f>IF(GETPIVOTDATA("Count of Order ID",Pivot_table!$A$151,"Consumer ID",$A800,"Years (DATE)",$D$66)=0,"",GETPIVOTDATA("Count of Order ID",Pivot_table!$A$151,"Consumer ID",$A800,"Years (DATE)",$D$66))</f>
        <v>1</v>
      </c>
      <c r="F800" s="6">
        <f t="shared" si="24"/>
        <v>313.91999999999996</v>
      </c>
      <c r="G800" s="6">
        <f t="shared" si="25"/>
        <v>1</v>
      </c>
    </row>
    <row r="801" spans="1:7" x14ac:dyDescent="0.3">
      <c r="A801" s="6" t="s">
        <v>1501</v>
      </c>
      <c r="B801" s="6">
        <f>IF(GETPIVOTDATA("Sum of Net Profit",Pivot_table!$A$151,"Consumer ID",$A801,"Years (DATE)",$B$66)=0,"",GETPIVOTDATA("Sum of Net Profit",Pivot_table!$A$151,"Consumer ID",$A801,"Years (DATE)",$B$66))</f>
        <v>313.91999999999996</v>
      </c>
      <c r="C801" s="6">
        <f>IF(GETPIVOTDATA("Count of Order ID",Pivot_table!$A$151,"Consumer ID",$A801,"Years (DATE)",$B$66)=0,"",GETPIVOTDATA("Count of Order ID",Pivot_table!$A$151,"Consumer ID",$A801,"Years (DATE)",$B$66))</f>
        <v>1</v>
      </c>
      <c r="D801" s="6" t="str">
        <f>IF(GETPIVOTDATA("Sum of Net Profit",Pivot_table!$A$151,"Consumer ID",$A801,"Years (DATE)",$D$66)=0,"",GETPIVOTDATA("Sum of Net Profit",Pivot_table!$A$151,"Consumer ID",$A801,"Years (DATE)",$D$66))</f>
        <v/>
      </c>
      <c r="E801" s="6" t="str">
        <f>IF(GETPIVOTDATA("Count of Order ID",Pivot_table!$A$151,"Consumer ID",$A801,"Years (DATE)",$D$66)=0,"",GETPIVOTDATA("Count of Order ID",Pivot_table!$A$151,"Consumer ID",$A801,"Years (DATE)",$D$66))</f>
        <v/>
      </c>
      <c r="F801" s="6">
        <f t="shared" si="24"/>
        <v>313.91999999999996</v>
      </c>
      <c r="G801" s="6">
        <f t="shared" si="25"/>
        <v>1</v>
      </c>
    </row>
    <row r="802" spans="1:7" x14ac:dyDescent="0.3">
      <c r="A802" s="6" t="s">
        <v>5286</v>
      </c>
      <c r="B802" s="6" t="str">
        <f>IF(GETPIVOTDATA("Sum of Net Profit",Pivot_table!$A$151,"Consumer ID",$A802,"Years (DATE)",$B$66)=0,"",GETPIVOTDATA("Sum of Net Profit",Pivot_table!$A$151,"Consumer ID",$A802,"Years (DATE)",$B$66))</f>
        <v/>
      </c>
      <c r="C802" s="6" t="str">
        <f>IF(GETPIVOTDATA("Count of Order ID",Pivot_table!$A$151,"Consumer ID",$A802,"Years (DATE)",$B$66)=0,"",GETPIVOTDATA("Count of Order ID",Pivot_table!$A$151,"Consumer ID",$A802,"Years (DATE)",$B$66))</f>
        <v/>
      </c>
      <c r="D802" s="6">
        <f>IF(GETPIVOTDATA("Sum of Net Profit",Pivot_table!$A$151,"Consumer ID",$A802,"Years (DATE)",$D$66)=0,"",GETPIVOTDATA("Sum of Net Profit",Pivot_table!$A$151,"Consumer ID",$A802,"Years (DATE)",$D$66))</f>
        <v>313.91999999999996</v>
      </c>
      <c r="E802" s="6">
        <f>IF(GETPIVOTDATA("Count of Order ID",Pivot_table!$A$151,"Consumer ID",$A802,"Years (DATE)",$D$66)=0,"",GETPIVOTDATA("Count of Order ID",Pivot_table!$A$151,"Consumer ID",$A802,"Years (DATE)",$D$66))</f>
        <v>1</v>
      </c>
      <c r="F802" s="6">
        <f t="shared" si="24"/>
        <v>313.91999999999996</v>
      </c>
      <c r="G802" s="6">
        <f t="shared" si="25"/>
        <v>1</v>
      </c>
    </row>
    <row r="803" spans="1:7" x14ac:dyDescent="0.3">
      <c r="A803" s="6" t="s">
        <v>4701</v>
      </c>
      <c r="B803" s="6" t="str">
        <f>IF(GETPIVOTDATA("Sum of Net Profit",Pivot_table!$A$151,"Consumer ID",$A803,"Years (DATE)",$B$66)=0,"",GETPIVOTDATA("Sum of Net Profit",Pivot_table!$A$151,"Consumer ID",$A803,"Years (DATE)",$B$66))</f>
        <v/>
      </c>
      <c r="C803" s="6" t="str">
        <f>IF(GETPIVOTDATA("Count of Order ID",Pivot_table!$A$151,"Consumer ID",$A803,"Years (DATE)",$B$66)=0,"",GETPIVOTDATA("Count of Order ID",Pivot_table!$A$151,"Consumer ID",$A803,"Years (DATE)",$B$66))</f>
        <v/>
      </c>
      <c r="D803" s="6">
        <f>IF(GETPIVOTDATA("Sum of Net Profit",Pivot_table!$A$151,"Consumer ID",$A803,"Years (DATE)",$D$66)=0,"",GETPIVOTDATA("Sum of Net Profit",Pivot_table!$A$151,"Consumer ID",$A803,"Years (DATE)",$D$66))</f>
        <v>312.03999999999996</v>
      </c>
      <c r="E803" s="6">
        <f>IF(GETPIVOTDATA("Count of Order ID",Pivot_table!$A$151,"Consumer ID",$A803,"Years (DATE)",$D$66)=0,"",GETPIVOTDATA("Count of Order ID",Pivot_table!$A$151,"Consumer ID",$A803,"Years (DATE)",$D$66))</f>
        <v>1</v>
      </c>
      <c r="F803" s="6">
        <f t="shared" si="24"/>
        <v>312.03999999999996</v>
      </c>
      <c r="G803" s="6">
        <f t="shared" si="25"/>
        <v>1</v>
      </c>
    </row>
    <row r="804" spans="1:7" x14ac:dyDescent="0.3">
      <c r="A804" s="6" t="s">
        <v>6238</v>
      </c>
      <c r="B804" s="6" t="str">
        <f>IF(GETPIVOTDATA("Sum of Net Profit",Pivot_table!$A$151,"Consumer ID",$A804,"Years (DATE)",$B$66)=0,"",GETPIVOTDATA("Sum of Net Profit",Pivot_table!$A$151,"Consumer ID",$A804,"Years (DATE)",$B$66))</f>
        <v/>
      </c>
      <c r="C804" s="6" t="str">
        <f>IF(GETPIVOTDATA("Count of Order ID",Pivot_table!$A$151,"Consumer ID",$A804,"Years (DATE)",$B$66)=0,"",GETPIVOTDATA("Count of Order ID",Pivot_table!$A$151,"Consumer ID",$A804,"Years (DATE)",$B$66))</f>
        <v/>
      </c>
      <c r="D804" s="6">
        <f>IF(GETPIVOTDATA("Sum of Net Profit",Pivot_table!$A$151,"Consumer ID",$A804,"Years (DATE)",$D$66)=0,"",GETPIVOTDATA("Sum of Net Profit",Pivot_table!$A$151,"Consumer ID",$A804,"Years (DATE)",$D$66))</f>
        <v>312.03999999999996</v>
      </c>
      <c r="E804" s="6">
        <f>IF(GETPIVOTDATA("Count of Order ID",Pivot_table!$A$151,"Consumer ID",$A804,"Years (DATE)",$D$66)=0,"",GETPIVOTDATA("Count of Order ID",Pivot_table!$A$151,"Consumer ID",$A804,"Years (DATE)",$D$66))</f>
        <v>1</v>
      </c>
      <c r="F804" s="6">
        <f t="shared" si="24"/>
        <v>312.03999999999996</v>
      </c>
      <c r="G804" s="6">
        <f t="shared" si="25"/>
        <v>1</v>
      </c>
    </row>
    <row r="805" spans="1:7" x14ac:dyDescent="0.3">
      <c r="A805" s="6" t="s">
        <v>6067</v>
      </c>
      <c r="B805" s="6" t="str">
        <f>IF(GETPIVOTDATA("Sum of Net Profit",Pivot_table!$A$151,"Consumer ID",$A805,"Years (DATE)",$B$66)=0,"",GETPIVOTDATA("Sum of Net Profit",Pivot_table!$A$151,"Consumer ID",$A805,"Years (DATE)",$B$66))</f>
        <v/>
      </c>
      <c r="C805" s="6" t="str">
        <f>IF(GETPIVOTDATA("Count of Order ID",Pivot_table!$A$151,"Consumer ID",$A805,"Years (DATE)",$B$66)=0,"",GETPIVOTDATA("Count of Order ID",Pivot_table!$A$151,"Consumer ID",$A805,"Years (DATE)",$B$66))</f>
        <v/>
      </c>
      <c r="D805" s="6">
        <f>IF(GETPIVOTDATA("Sum of Net Profit",Pivot_table!$A$151,"Consumer ID",$A805,"Years (DATE)",$D$66)=0,"",GETPIVOTDATA("Sum of Net Profit",Pivot_table!$A$151,"Consumer ID",$A805,"Years (DATE)",$D$66))</f>
        <v>312.03999999999996</v>
      </c>
      <c r="E805" s="6">
        <f>IF(GETPIVOTDATA("Count of Order ID",Pivot_table!$A$151,"Consumer ID",$A805,"Years (DATE)",$D$66)=0,"",GETPIVOTDATA("Count of Order ID",Pivot_table!$A$151,"Consumer ID",$A805,"Years (DATE)",$D$66))</f>
        <v>1</v>
      </c>
      <c r="F805" s="6">
        <f t="shared" si="24"/>
        <v>312.03999999999996</v>
      </c>
      <c r="G805" s="6">
        <f t="shared" si="25"/>
        <v>1</v>
      </c>
    </row>
    <row r="806" spans="1:7" x14ac:dyDescent="0.3">
      <c r="A806" s="6" t="s">
        <v>5015</v>
      </c>
      <c r="B806" s="6" t="str">
        <f>IF(GETPIVOTDATA("Sum of Net Profit",Pivot_table!$A$151,"Consumer ID",$A806,"Years (DATE)",$B$66)=0,"",GETPIVOTDATA("Sum of Net Profit",Pivot_table!$A$151,"Consumer ID",$A806,"Years (DATE)",$B$66))</f>
        <v/>
      </c>
      <c r="C806" s="6" t="str">
        <f>IF(GETPIVOTDATA("Count of Order ID",Pivot_table!$A$151,"Consumer ID",$A806,"Years (DATE)",$B$66)=0,"",GETPIVOTDATA("Count of Order ID",Pivot_table!$A$151,"Consumer ID",$A806,"Years (DATE)",$B$66))</f>
        <v/>
      </c>
      <c r="D806" s="6">
        <f>IF(GETPIVOTDATA("Sum of Net Profit",Pivot_table!$A$151,"Consumer ID",$A806,"Years (DATE)",$D$66)=0,"",GETPIVOTDATA("Sum of Net Profit",Pivot_table!$A$151,"Consumer ID",$A806,"Years (DATE)",$D$66))</f>
        <v>312.03999999999996</v>
      </c>
      <c r="E806" s="6">
        <f>IF(GETPIVOTDATA("Count of Order ID",Pivot_table!$A$151,"Consumer ID",$A806,"Years (DATE)",$D$66)=0,"",GETPIVOTDATA("Count of Order ID",Pivot_table!$A$151,"Consumer ID",$A806,"Years (DATE)",$D$66))</f>
        <v>1</v>
      </c>
      <c r="F806" s="6">
        <f t="shared" si="24"/>
        <v>312.03999999999996</v>
      </c>
      <c r="G806" s="6">
        <f t="shared" si="25"/>
        <v>1</v>
      </c>
    </row>
    <row r="807" spans="1:7" x14ac:dyDescent="0.3">
      <c r="A807" s="6" t="s">
        <v>4874</v>
      </c>
      <c r="B807" s="6" t="str">
        <f>IF(GETPIVOTDATA("Sum of Net Profit",Pivot_table!$A$151,"Consumer ID",$A807,"Years (DATE)",$B$66)=0,"",GETPIVOTDATA("Sum of Net Profit",Pivot_table!$A$151,"Consumer ID",$A807,"Years (DATE)",$B$66))</f>
        <v/>
      </c>
      <c r="C807" s="6" t="str">
        <f>IF(GETPIVOTDATA("Count of Order ID",Pivot_table!$A$151,"Consumer ID",$A807,"Years (DATE)",$B$66)=0,"",GETPIVOTDATA("Count of Order ID",Pivot_table!$A$151,"Consumer ID",$A807,"Years (DATE)",$B$66))</f>
        <v/>
      </c>
      <c r="D807" s="6">
        <f>IF(GETPIVOTDATA("Sum of Net Profit",Pivot_table!$A$151,"Consumer ID",$A807,"Years (DATE)",$D$66)=0,"",GETPIVOTDATA("Sum of Net Profit",Pivot_table!$A$151,"Consumer ID",$A807,"Years (DATE)",$D$66))</f>
        <v>312.03999999999996</v>
      </c>
      <c r="E807" s="6">
        <f>IF(GETPIVOTDATA("Count of Order ID",Pivot_table!$A$151,"Consumer ID",$A807,"Years (DATE)",$D$66)=0,"",GETPIVOTDATA("Count of Order ID",Pivot_table!$A$151,"Consumer ID",$A807,"Years (DATE)",$D$66))</f>
        <v>1</v>
      </c>
      <c r="F807" s="6">
        <f t="shared" si="24"/>
        <v>312.03999999999996</v>
      </c>
      <c r="G807" s="6">
        <f t="shared" si="25"/>
        <v>1</v>
      </c>
    </row>
    <row r="808" spans="1:7" x14ac:dyDescent="0.3">
      <c r="A808" s="6" t="s">
        <v>6051</v>
      </c>
      <c r="B808" s="6" t="str">
        <f>IF(GETPIVOTDATA("Sum of Net Profit",Pivot_table!$A$151,"Consumer ID",$A808,"Years (DATE)",$B$66)=0,"",GETPIVOTDATA("Sum of Net Profit",Pivot_table!$A$151,"Consumer ID",$A808,"Years (DATE)",$B$66))</f>
        <v/>
      </c>
      <c r="C808" s="6" t="str">
        <f>IF(GETPIVOTDATA("Count of Order ID",Pivot_table!$A$151,"Consumer ID",$A808,"Years (DATE)",$B$66)=0,"",GETPIVOTDATA("Count of Order ID",Pivot_table!$A$151,"Consumer ID",$A808,"Years (DATE)",$B$66))</f>
        <v/>
      </c>
      <c r="D808" s="6">
        <f>IF(GETPIVOTDATA("Sum of Net Profit",Pivot_table!$A$151,"Consumer ID",$A808,"Years (DATE)",$D$66)=0,"",GETPIVOTDATA("Sum of Net Profit",Pivot_table!$A$151,"Consumer ID",$A808,"Years (DATE)",$D$66))</f>
        <v>312.03999999999996</v>
      </c>
      <c r="E808" s="6">
        <f>IF(GETPIVOTDATA("Count of Order ID",Pivot_table!$A$151,"Consumer ID",$A808,"Years (DATE)",$D$66)=0,"",GETPIVOTDATA("Count of Order ID",Pivot_table!$A$151,"Consumer ID",$A808,"Years (DATE)",$D$66))</f>
        <v>1</v>
      </c>
      <c r="F808" s="6">
        <f t="shared" si="24"/>
        <v>312.03999999999996</v>
      </c>
      <c r="G808" s="6">
        <f t="shared" si="25"/>
        <v>1</v>
      </c>
    </row>
    <row r="809" spans="1:7" x14ac:dyDescent="0.3">
      <c r="A809" s="6" t="s">
        <v>654</v>
      </c>
      <c r="B809" s="6">
        <f>IF(GETPIVOTDATA("Sum of Net Profit",Pivot_table!$A$151,"Consumer ID",$A809,"Years (DATE)",$B$66)=0,"",GETPIVOTDATA("Sum of Net Profit",Pivot_table!$A$151,"Consumer ID",$A809,"Years (DATE)",$B$66))</f>
        <v>130.19999999999999</v>
      </c>
      <c r="C809" s="6">
        <f>IF(GETPIVOTDATA("Count of Order ID",Pivot_table!$A$151,"Consumer ID",$A809,"Years (DATE)",$B$66)=0,"",GETPIVOTDATA("Count of Order ID",Pivot_table!$A$151,"Consumer ID",$A809,"Years (DATE)",$B$66))</f>
        <v>1</v>
      </c>
      <c r="D809" s="6">
        <f>IF(GETPIVOTDATA("Sum of Net Profit",Pivot_table!$A$151,"Consumer ID",$A809,"Years (DATE)",$D$66)=0,"",GETPIVOTDATA("Sum of Net Profit",Pivot_table!$A$151,"Consumer ID",$A809,"Years (DATE)",$D$66))</f>
        <v>180.4</v>
      </c>
      <c r="E809" s="6">
        <f>IF(GETPIVOTDATA("Count of Order ID",Pivot_table!$A$151,"Consumer ID",$A809,"Years (DATE)",$D$66)=0,"",GETPIVOTDATA("Count of Order ID",Pivot_table!$A$151,"Consumer ID",$A809,"Years (DATE)",$D$66))</f>
        <v>1</v>
      </c>
      <c r="F809" s="6">
        <f t="shared" si="24"/>
        <v>310.60000000000002</v>
      </c>
      <c r="G809" s="6">
        <f t="shared" si="25"/>
        <v>2</v>
      </c>
    </row>
    <row r="810" spans="1:7" x14ac:dyDescent="0.3">
      <c r="A810" s="6" t="s">
        <v>268</v>
      </c>
      <c r="B810" s="6" t="str">
        <f>IF(GETPIVOTDATA("Sum of Net Profit",Pivot_table!$A$151,"Consumer ID",$A810,"Years (DATE)",$B$66)=0,"",GETPIVOTDATA("Sum of Net Profit",Pivot_table!$A$151,"Consumer ID",$A810,"Years (DATE)",$B$66))</f>
        <v/>
      </c>
      <c r="C810" s="6" t="str">
        <f>IF(GETPIVOTDATA("Count of Order ID",Pivot_table!$A$151,"Consumer ID",$A810,"Years (DATE)",$B$66)=0,"",GETPIVOTDATA("Count of Order ID",Pivot_table!$A$151,"Consumer ID",$A810,"Years (DATE)",$B$66))</f>
        <v/>
      </c>
      <c r="D810" s="6">
        <f>IF(GETPIVOTDATA("Sum of Net Profit",Pivot_table!$A$151,"Consumer ID",$A810,"Years (DATE)",$D$66)=0,"",GETPIVOTDATA("Sum of Net Profit",Pivot_table!$A$151,"Consumer ID",$A810,"Years (DATE)",$D$66))</f>
        <v>310.60000000000002</v>
      </c>
      <c r="E810" s="6">
        <f>IF(GETPIVOTDATA("Count of Order ID",Pivot_table!$A$151,"Consumer ID",$A810,"Years (DATE)",$D$66)=0,"",GETPIVOTDATA("Count of Order ID",Pivot_table!$A$151,"Consumer ID",$A810,"Years (DATE)",$D$66))</f>
        <v>2</v>
      </c>
      <c r="F810" s="6">
        <f t="shared" si="24"/>
        <v>310.60000000000002</v>
      </c>
      <c r="G810" s="6">
        <f t="shared" si="25"/>
        <v>2</v>
      </c>
    </row>
    <row r="811" spans="1:7" x14ac:dyDescent="0.3">
      <c r="A811" s="6" t="s">
        <v>4274</v>
      </c>
      <c r="B811" s="6" t="str">
        <f>IF(GETPIVOTDATA("Sum of Net Profit",Pivot_table!$A$151,"Consumer ID",$A811,"Years (DATE)",$B$66)=0,"",GETPIVOTDATA("Sum of Net Profit",Pivot_table!$A$151,"Consumer ID",$A811,"Years (DATE)",$B$66))</f>
        <v/>
      </c>
      <c r="C811" s="6" t="str">
        <f>IF(GETPIVOTDATA("Count of Order ID",Pivot_table!$A$151,"Consumer ID",$A811,"Years (DATE)",$B$66)=0,"",GETPIVOTDATA("Count of Order ID",Pivot_table!$A$151,"Consumer ID",$A811,"Years (DATE)",$B$66))</f>
        <v/>
      </c>
      <c r="D811" s="6">
        <f>IF(GETPIVOTDATA("Sum of Net Profit",Pivot_table!$A$151,"Consumer ID",$A811,"Years (DATE)",$D$66)=0,"",GETPIVOTDATA("Sum of Net Profit",Pivot_table!$A$151,"Consumer ID",$A811,"Years (DATE)",$D$66))</f>
        <v>309.56</v>
      </c>
      <c r="E811" s="6">
        <f>IF(GETPIVOTDATA("Count of Order ID",Pivot_table!$A$151,"Consumer ID",$A811,"Years (DATE)",$D$66)=0,"",GETPIVOTDATA("Count of Order ID",Pivot_table!$A$151,"Consumer ID",$A811,"Years (DATE)",$D$66))</f>
        <v>1</v>
      </c>
      <c r="F811" s="6">
        <f t="shared" si="24"/>
        <v>309.56</v>
      </c>
      <c r="G811" s="6">
        <f t="shared" si="25"/>
        <v>1</v>
      </c>
    </row>
    <row r="812" spans="1:7" x14ac:dyDescent="0.3">
      <c r="A812" s="6" t="s">
        <v>1541</v>
      </c>
      <c r="B812" s="6">
        <f>IF(GETPIVOTDATA("Sum of Net Profit",Pivot_table!$A$151,"Consumer ID",$A812,"Years (DATE)",$B$66)=0,"",GETPIVOTDATA("Sum of Net Profit",Pivot_table!$A$151,"Consumer ID",$A812,"Years (DATE)",$B$66))</f>
        <v>309.56</v>
      </c>
      <c r="C812" s="6">
        <f>IF(GETPIVOTDATA("Count of Order ID",Pivot_table!$A$151,"Consumer ID",$A812,"Years (DATE)",$B$66)=0,"",GETPIVOTDATA("Count of Order ID",Pivot_table!$A$151,"Consumer ID",$A812,"Years (DATE)",$B$66))</f>
        <v>1</v>
      </c>
      <c r="D812" s="6" t="str">
        <f>IF(GETPIVOTDATA("Sum of Net Profit",Pivot_table!$A$151,"Consumer ID",$A812,"Years (DATE)",$D$66)=0,"",GETPIVOTDATA("Sum of Net Profit",Pivot_table!$A$151,"Consumer ID",$A812,"Years (DATE)",$D$66))</f>
        <v/>
      </c>
      <c r="E812" s="6" t="str">
        <f>IF(GETPIVOTDATA("Count of Order ID",Pivot_table!$A$151,"Consumer ID",$A812,"Years (DATE)",$D$66)=0,"",GETPIVOTDATA("Count of Order ID",Pivot_table!$A$151,"Consumer ID",$A812,"Years (DATE)",$D$66))</f>
        <v/>
      </c>
      <c r="F812" s="6">
        <f t="shared" si="24"/>
        <v>309.56</v>
      </c>
      <c r="G812" s="6">
        <f t="shared" si="25"/>
        <v>1</v>
      </c>
    </row>
    <row r="813" spans="1:7" x14ac:dyDescent="0.3">
      <c r="A813" s="6" t="s">
        <v>6887</v>
      </c>
      <c r="B813" s="6">
        <f>IF(GETPIVOTDATA("Sum of Net Profit",Pivot_table!$A$151,"Consumer ID",$A813,"Years (DATE)",$B$66)=0,"",GETPIVOTDATA("Sum of Net Profit",Pivot_table!$A$151,"Consumer ID",$A813,"Years (DATE)",$B$66))</f>
        <v>307.84000000000003</v>
      </c>
      <c r="C813" s="6">
        <f>IF(GETPIVOTDATA("Count of Order ID",Pivot_table!$A$151,"Consumer ID",$A813,"Years (DATE)",$B$66)=0,"",GETPIVOTDATA("Count of Order ID",Pivot_table!$A$151,"Consumer ID",$A813,"Years (DATE)",$B$66))</f>
        <v>1</v>
      </c>
      <c r="D813" s="6" t="str">
        <f>IF(GETPIVOTDATA("Sum of Net Profit",Pivot_table!$A$151,"Consumer ID",$A813,"Years (DATE)",$D$66)=0,"",GETPIVOTDATA("Sum of Net Profit",Pivot_table!$A$151,"Consumer ID",$A813,"Years (DATE)",$D$66))</f>
        <v/>
      </c>
      <c r="E813" s="6" t="str">
        <f>IF(GETPIVOTDATA("Count of Order ID",Pivot_table!$A$151,"Consumer ID",$A813,"Years (DATE)",$D$66)=0,"",GETPIVOTDATA("Count of Order ID",Pivot_table!$A$151,"Consumer ID",$A813,"Years (DATE)",$D$66))</f>
        <v/>
      </c>
      <c r="F813" s="6">
        <f t="shared" si="24"/>
        <v>307.84000000000003</v>
      </c>
      <c r="G813" s="6">
        <f t="shared" si="25"/>
        <v>1</v>
      </c>
    </row>
    <row r="814" spans="1:7" x14ac:dyDescent="0.3">
      <c r="A814" s="6" t="s">
        <v>889</v>
      </c>
      <c r="B814" s="6">
        <f>IF(GETPIVOTDATA("Sum of Net Profit",Pivot_table!$A$151,"Consumer ID",$A814,"Years (DATE)",$B$66)=0,"",GETPIVOTDATA("Sum of Net Profit",Pivot_table!$A$151,"Consumer ID",$A814,"Years (DATE)",$B$66))</f>
        <v>307.84000000000003</v>
      </c>
      <c r="C814" s="6">
        <f>IF(GETPIVOTDATA("Count of Order ID",Pivot_table!$A$151,"Consumer ID",$A814,"Years (DATE)",$B$66)=0,"",GETPIVOTDATA("Count of Order ID",Pivot_table!$A$151,"Consumer ID",$A814,"Years (DATE)",$B$66))</f>
        <v>1</v>
      </c>
      <c r="D814" s="6" t="str">
        <f>IF(GETPIVOTDATA("Sum of Net Profit",Pivot_table!$A$151,"Consumer ID",$A814,"Years (DATE)",$D$66)=0,"",GETPIVOTDATA("Sum of Net Profit",Pivot_table!$A$151,"Consumer ID",$A814,"Years (DATE)",$D$66))</f>
        <v/>
      </c>
      <c r="E814" s="6" t="str">
        <f>IF(GETPIVOTDATA("Count of Order ID",Pivot_table!$A$151,"Consumer ID",$A814,"Years (DATE)",$D$66)=0,"",GETPIVOTDATA("Count of Order ID",Pivot_table!$A$151,"Consumer ID",$A814,"Years (DATE)",$D$66))</f>
        <v/>
      </c>
      <c r="F814" s="6">
        <f t="shared" si="24"/>
        <v>307.84000000000003</v>
      </c>
      <c r="G814" s="6">
        <f t="shared" si="25"/>
        <v>1</v>
      </c>
    </row>
    <row r="815" spans="1:7" x14ac:dyDescent="0.3">
      <c r="A815" s="6" t="s">
        <v>602</v>
      </c>
      <c r="B815" s="6">
        <f>IF(GETPIVOTDATA("Sum of Net Profit",Pivot_table!$A$151,"Consumer ID",$A815,"Years (DATE)",$B$66)=0,"",GETPIVOTDATA("Sum of Net Profit",Pivot_table!$A$151,"Consumer ID",$A815,"Years (DATE)",$B$66))</f>
        <v>307.84000000000003</v>
      </c>
      <c r="C815" s="6">
        <f>IF(GETPIVOTDATA("Count of Order ID",Pivot_table!$A$151,"Consumer ID",$A815,"Years (DATE)",$B$66)=0,"",GETPIVOTDATA("Count of Order ID",Pivot_table!$A$151,"Consumer ID",$A815,"Years (DATE)",$B$66))</f>
        <v>1</v>
      </c>
      <c r="D815" s="6" t="str">
        <f>IF(GETPIVOTDATA("Sum of Net Profit",Pivot_table!$A$151,"Consumer ID",$A815,"Years (DATE)",$D$66)=0,"",GETPIVOTDATA("Sum of Net Profit",Pivot_table!$A$151,"Consumer ID",$A815,"Years (DATE)",$D$66))</f>
        <v/>
      </c>
      <c r="E815" s="6" t="str">
        <f>IF(GETPIVOTDATA("Count of Order ID",Pivot_table!$A$151,"Consumer ID",$A815,"Years (DATE)",$D$66)=0,"",GETPIVOTDATA("Count of Order ID",Pivot_table!$A$151,"Consumer ID",$A815,"Years (DATE)",$D$66))</f>
        <v/>
      </c>
      <c r="F815" s="6">
        <f t="shared" si="24"/>
        <v>307.84000000000003</v>
      </c>
      <c r="G815" s="6">
        <f t="shared" si="25"/>
        <v>1</v>
      </c>
    </row>
    <row r="816" spans="1:7" x14ac:dyDescent="0.3">
      <c r="A816" s="6" t="s">
        <v>287</v>
      </c>
      <c r="B816" s="6" t="str">
        <f>IF(GETPIVOTDATA("Sum of Net Profit",Pivot_table!$A$151,"Consumer ID",$A816,"Years (DATE)",$B$66)=0,"",GETPIVOTDATA("Sum of Net Profit",Pivot_table!$A$151,"Consumer ID",$A816,"Years (DATE)",$B$66))</f>
        <v/>
      </c>
      <c r="C816" s="6" t="str">
        <f>IF(GETPIVOTDATA("Count of Order ID",Pivot_table!$A$151,"Consumer ID",$A816,"Years (DATE)",$B$66)=0,"",GETPIVOTDATA("Count of Order ID",Pivot_table!$A$151,"Consumer ID",$A816,"Years (DATE)",$B$66))</f>
        <v/>
      </c>
      <c r="D816" s="6">
        <f>IF(GETPIVOTDATA("Sum of Net Profit",Pivot_table!$A$151,"Consumer ID",$A816,"Years (DATE)",$D$66)=0,"",GETPIVOTDATA("Sum of Net Profit",Pivot_table!$A$151,"Consumer ID",$A816,"Years (DATE)",$D$66))</f>
        <v>306</v>
      </c>
      <c r="E816" s="6">
        <f>IF(GETPIVOTDATA("Count of Order ID",Pivot_table!$A$151,"Consumer ID",$A816,"Years (DATE)",$D$66)=0,"",GETPIVOTDATA("Count of Order ID",Pivot_table!$A$151,"Consumer ID",$A816,"Years (DATE)",$D$66))</f>
        <v>2</v>
      </c>
      <c r="F816" s="6">
        <f t="shared" si="24"/>
        <v>306</v>
      </c>
      <c r="G816" s="6">
        <f t="shared" si="25"/>
        <v>2</v>
      </c>
    </row>
    <row r="817" spans="1:7" x14ac:dyDescent="0.3">
      <c r="A817" s="6" t="s">
        <v>5339</v>
      </c>
      <c r="B817" s="6" t="str">
        <f>IF(GETPIVOTDATA("Sum of Net Profit",Pivot_table!$A$151,"Consumer ID",$A817,"Years (DATE)",$B$66)=0,"",GETPIVOTDATA("Sum of Net Profit",Pivot_table!$A$151,"Consumer ID",$A817,"Years (DATE)",$B$66))</f>
        <v/>
      </c>
      <c r="C817" s="6" t="str">
        <f>IF(GETPIVOTDATA("Count of Order ID",Pivot_table!$A$151,"Consumer ID",$A817,"Years (DATE)",$B$66)=0,"",GETPIVOTDATA("Count of Order ID",Pivot_table!$A$151,"Consumer ID",$A817,"Years (DATE)",$B$66))</f>
        <v/>
      </c>
      <c r="D817" s="6">
        <f>IF(GETPIVOTDATA("Sum of Net Profit",Pivot_table!$A$151,"Consumer ID",$A817,"Years (DATE)",$D$66)=0,"",GETPIVOTDATA("Sum of Net Profit",Pivot_table!$A$151,"Consumer ID",$A817,"Years (DATE)",$D$66))</f>
        <v>305.16999999999996</v>
      </c>
      <c r="E817" s="6">
        <f>IF(GETPIVOTDATA("Count of Order ID",Pivot_table!$A$151,"Consumer ID",$A817,"Years (DATE)",$D$66)=0,"",GETPIVOTDATA("Count of Order ID",Pivot_table!$A$151,"Consumer ID",$A817,"Years (DATE)",$D$66))</f>
        <v>2</v>
      </c>
      <c r="F817" s="6">
        <f t="shared" si="24"/>
        <v>305.16999999999996</v>
      </c>
      <c r="G817" s="6">
        <f t="shared" si="25"/>
        <v>2</v>
      </c>
    </row>
    <row r="818" spans="1:7" x14ac:dyDescent="0.3">
      <c r="A818" s="6" t="s">
        <v>6706</v>
      </c>
      <c r="B818" s="6">
        <f>IF(GETPIVOTDATA("Sum of Net Profit",Pivot_table!$A$151,"Consumer ID",$A818,"Years (DATE)",$B$66)=0,"",GETPIVOTDATA("Sum of Net Profit",Pivot_table!$A$151,"Consumer ID",$A818,"Years (DATE)",$B$66))</f>
        <v>136.4</v>
      </c>
      <c r="C818" s="6">
        <f>IF(GETPIVOTDATA("Count of Order ID",Pivot_table!$A$151,"Consumer ID",$A818,"Years (DATE)",$B$66)=0,"",GETPIVOTDATA("Count of Order ID",Pivot_table!$A$151,"Consumer ID",$A818,"Years (DATE)",$B$66))</f>
        <v>1</v>
      </c>
      <c r="D818" s="6">
        <f>IF(GETPIVOTDATA("Sum of Net Profit",Pivot_table!$A$151,"Consumer ID",$A818,"Years (DATE)",$D$66)=0,"",GETPIVOTDATA("Sum of Net Profit",Pivot_table!$A$151,"Consumer ID",$A818,"Years (DATE)",$D$66))</f>
        <v>168.1</v>
      </c>
      <c r="E818" s="6">
        <f>IF(GETPIVOTDATA("Count of Order ID",Pivot_table!$A$151,"Consumer ID",$A818,"Years (DATE)",$D$66)=0,"",GETPIVOTDATA("Count of Order ID",Pivot_table!$A$151,"Consumer ID",$A818,"Years (DATE)",$D$66))</f>
        <v>1</v>
      </c>
      <c r="F818" s="6">
        <f t="shared" si="24"/>
        <v>304.5</v>
      </c>
      <c r="G818" s="6">
        <f t="shared" si="25"/>
        <v>2</v>
      </c>
    </row>
    <row r="819" spans="1:7" x14ac:dyDescent="0.3">
      <c r="A819" s="6" t="s">
        <v>2130</v>
      </c>
      <c r="B819" s="6" t="str">
        <f>IF(GETPIVOTDATA("Sum of Net Profit",Pivot_table!$A$151,"Consumer ID",$A819,"Years (DATE)",$B$66)=0,"",GETPIVOTDATA("Sum of Net Profit",Pivot_table!$A$151,"Consumer ID",$A819,"Years (DATE)",$B$66))</f>
        <v/>
      </c>
      <c r="C819" s="6" t="str">
        <f>IF(GETPIVOTDATA("Count of Order ID",Pivot_table!$A$151,"Consumer ID",$A819,"Years (DATE)",$B$66)=0,"",GETPIVOTDATA("Count of Order ID",Pivot_table!$A$151,"Consumer ID",$A819,"Years (DATE)",$B$66))</f>
        <v/>
      </c>
      <c r="D819" s="6">
        <f>IF(GETPIVOTDATA("Sum of Net Profit",Pivot_table!$A$151,"Consumer ID",$A819,"Years (DATE)",$D$66)=0,"",GETPIVOTDATA("Sum of Net Profit",Pivot_table!$A$151,"Consumer ID",$A819,"Years (DATE)",$D$66))</f>
        <v>303.60000000000002</v>
      </c>
      <c r="E819" s="6">
        <f>IF(GETPIVOTDATA("Count of Order ID",Pivot_table!$A$151,"Consumer ID",$A819,"Years (DATE)",$D$66)=0,"",GETPIVOTDATA("Count of Order ID",Pivot_table!$A$151,"Consumer ID",$A819,"Years (DATE)",$D$66))</f>
        <v>1</v>
      </c>
      <c r="F819" s="6">
        <f t="shared" si="24"/>
        <v>303.60000000000002</v>
      </c>
      <c r="G819" s="6">
        <f t="shared" si="25"/>
        <v>1</v>
      </c>
    </row>
    <row r="820" spans="1:7" x14ac:dyDescent="0.3">
      <c r="A820" s="6" t="s">
        <v>3097</v>
      </c>
      <c r="B820" s="6" t="str">
        <f>IF(GETPIVOTDATA("Sum of Net Profit",Pivot_table!$A$151,"Consumer ID",$A820,"Years (DATE)",$B$66)=0,"",GETPIVOTDATA("Sum of Net Profit",Pivot_table!$A$151,"Consumer ID",$A820,"Years (DATE)",$B$66))</f>
        <v/>
      </c>
      <c r="C820" s="6" t="str">
        <f>IF(GETPIVOTDATA("Count of Order ID",Pivot_table!$A$151,"Consumer ID",$A820,"Years (DATE)",$B$66)=0,"",GETPIVOTDATA("Count of Order ID",Pivot_table!$A$151,"Consumer ID",$A820,"Years (DATE)",$B$66))</f>
        <v/>
      </c>
      <c r="D820" s="6">
        <f>IF(GETPIVOTDATA("Sum of Net Profit",Pivot_table!$A$151,"Consumer ID",$A820,"Years (DATE)",$D$66)=0,"",GETPIVOTDATA("Sum of Net Profit",Pivot_table!$A$151,"Consumer ID",$A820,"Years (DATE)",$D$66))</f>
        <v>303.60000000000002</v>
      </c>
      <c r="E820" s="6">
        <f>IF(GETPIVOTDATA("Count of Order ID",Pivot_table!$A$151,"Consumer ID",$A820,"Years (DATE)",$D$66)=0,"",GETPIVOTDATA("Count of Order ID",Pivot_table!$A$151,"Consumer ID",$A820,"Years (DATE)",$D$66))</f>
        <v>1</v>
      </c>
      <c r="F820" s="6">
        <f t="shared" si="24"/>
        <v>303.60000000000002</v>
      </c>
      <c r="G820" s="6">
        <f t="shared" si="25"/>
        <v>1</v>
      </c>
    </row>
    <row r="821" spans="1:7" x14ac:dyDescent="0.3">
      <c r="A821" s="6" t="s">
        <v>3383</v>
      </c>
      <c r="B821" s="6" t="str">
        <f>IF(GETPIVOTDATA("Sum of Net Profit",Pivot_table!$A$151,"Consumer ID",$A821,"Years (DATE)",$B$66)=0,"",GETPIVOTDATA("Sum of Net Profit",Pivot_table!$A$151,"Consumer ID",$A821,"Years (DATE)",$B$66))</f>
        <v/>
      </c>
      <c r="C821" s="6" t="str">
        <f>IF(GETPIVOTDATA("Count of Order ID",Pivot_table!$A$151,"Consumer ID",$A821,"Years (DATE)",$B$66)=0,"",GETPIVOTDATA("Count of Order ID",Pivot_table!$A$151,"Consumer ID",$A821,"Years (DATE)",$B$66))</f>
        <v/>
      </c>
      <c r="D821" s="6">
        <f>IF(GETPIVOTDATA("Sum of Net Profit",Pivot_table!$A$151,"Consumer ID",$A821,"Years (DATE)",$D$66)=0,"",GETPIVOTDATA("Sum of Net Profit",Pivot_table!$A$151,"Consumer ID",$A821,"Years (DATE)",$D$66))</f>
        <v>303.60000000000002</v>
      </c>
      <c r="E821" s="6">
        <f>IF(GETPIVOTDATA("Count of Order ID",Pivot_table!$A$151,"Consumer ID",$A821,"Years (DATE)",$D$66)=0,"",GETPIVOTDATA("Count of Order ID",Pivot_table!$A$151,"Consumer ID",$A821,"Years (DATE)",$D$66))</f>
        <v>1</v>
      </c>
      <c r="F821" s="6">
        <f t="shared" si="24"/>
        <v>303.60000000000002</v>
      </c>
      <c r="G821" s="6">
        <f t="shared" si="25"/>
        <v>1</v>
      </c>
    </row>
    <row r="822" spans="1:7" x14ac:dyDescent="0.3">
      <c r="A822" s="6" t="s">
        <v>2492</v>
      </c>
      <c r="B822" s="6" t="str">
        <f>IF(GETPIVOTDATA("Sum of Net Profit",Pivot_table!$A$151,"Consumer ID",$A822,"Years (DATE)",$B$66)=0,"",GETPIVOTDATA("Sum of Net Profit",Pivot_table!$A$151,"Consumer ID",$A822,"Years (DATE)",$B$66))</f>
        <v/>
      </c>
      <c r="C822" s="6" t="str">
        <f>IF(GETPIVOTDATA("Count of Order ID",Pivot_table!$A$151,"Consumer ID",$A822,"Years (DATE)",$B$66)=0,"",GETPIVOTDATA("Count of Order ID",Pivot_table!$A$151,"Consumer ID",$A822,"Years (DATE)",$B$66))</f>
        <v/>
      </c>
      <c r="D822" s="6">
        <f>IF(GETPIVOTDATA("Sum of Net Profit",Pivot_table!$A$151,"Consumer ID",$A822,"Years (DATE)",$D$66)=0,"",GETPIVOTDATA("Sum of Net Profit",Pivot_table!$A$151,"Consumer ID",$A822,"Years (DATE)",$D$66))</f>
        <v>303.60000000000002</v>
      </c>
      <c r="E822" s="6">
        <f>IF(GETPIVOTDATA("Count of Order ID",Pivot_table!$A$151,"Consumer ID",$A822,"Years (DATE)",$D$66)=0,"",GETPIVOTDATA("Count of Order ID",Pivot_table!$A$151,"Consumer ID",$A822,"Years (DATE)",$D$66))</f>
        <v>1</v>
      </c>
      <c r="F822" s="6">
        <f t="shared" si="24"/>
        <v>303.60000000000002</v>
      </c>
      <c r="G822" s="6">
        <f t="shared" si="25"/>
        <v>1</v>
      </c>
    </row>
    <row r="823" spans="1:7" x14ac:dyDescent="0.3">
      <c r="A823" s="6" t="s">
        <v>3363</v>
      </c>
      <c r="B823" s="6" t="str">
        <f>IF(GETPIVOTDATA("Sum of Net Profit",Pivot_table!$A$151,"Consumer ID",$A823,"Years (DATE)",$B$66)=0,"",GETPIVOTDATA("Sum of Net Profit",Pivot_table!$A$151,"Consumer ID",$A823,"Years (DATE)",$B$66))</f>
        <v/>
      </c>
      <c r="C823" s="6" t="str">
        <f>IF(GETPIVOTDATA("Count of Order ID",Pivot_table!$A$151,"Consumer ID",$A823,"Years (DATE)",$B$66)=0,"",GETPIVOTDATA("Count of Order ID",Pivot_table!$A$151,"Consumer ID",$A823,"Years (DATE)",$B$66))</f>
        <v/>
      </c>
      <c r="D823" s="6">
        <f>IF(GETPIVOTDATA("Sum of Net Profit",Pivot_table!$A$151,"Consumer ID",$A823,"Years (DATE)",$D$66)=0,"",GETPIVOTDATA("Sum of Net Profit",Pivot_table!$A$151,"Consumer ID",$A823,"Years (DATE)",$D$66))</f>
        <v>303.60000000000002</v>
      </c>
      <c r="E823" s="6">
        <f>IF(GETPIVOTDATA("Count of Order ID",Pivot_table!$A$151,"Consumer ID",$A823,"Years (DATE)",$D$66)=0,"",GETPIVOTDATA("Count of Order ID",Pivot_table!$A$151,"Consumer ID",$A823,"Years (DATE)",$D$66))</f>
        <v>1</v>
      </c>
      <c r="F823" s="6">
        <f t="shared" si="24"/>
        <v>303.60000000000002</v>
      </c>
      <c r="G823" s="6">
        <f t="shared" si="25"/>
        <v>1</v>
      </c>
    </row>
    <row r="824" spans="1:7" x14ac:dyDescent="0.3">
      <c r="A824" s="6" t="s">
        <v>5485</v>
      </c>
      <c r="B824" s="6" t="str">
        <f>IF(GETPIVOTDATA("Sum of Net Profit",Pivot_table!$A$151,"Consumer ID",$A824,"Years (DATE)",$B$66)=0,"",GETPIVOTDATA("Sum of Net Profit",Pivot_table!$A$151,"Consumer ID",$A824,"Years (DATE)",$B$66))</f>
        <v/>
      </c>
      <c r="C824" s="6" t="str">
        <f>IF(GETPIVOTDATA("Count of Order ID",Pivot_table!$A$151,"Consumer ID",$A824,"Years (DATE)",$B$66)=0,"",GETPIVOTDATA("Count of Order ID",Pivot_table!$A$151,"Consumer ID",$A824,"Years (DATE)",$B$66))</f>
        <v/>
      </c>
      <c r="D824" s="6">
        <f>IF(GETPIVOTDATA("Sum of Net Profit",Pivot_table!$A$151,"Consumer ID",$A824,"Years (DATE)",$D$66)=0,"",GETPIVOTDATA("Sum of Net Profit",Pivot_table!$A$151,"Consumer ID",$A824,"Years (DATE)",$D$66))</f>
        <v>303.60000000000002</v>
      </c>
      <c r="E824" s="6">
        <f>IF(GETPIVOTDATA("Count of Order ID",Pivot_table!$A$151,"Consumer ID",$A824,"Years (DATE)",$D$66)=0,"",GETPIVOTDATA("Count of Order ID",Pivot_table!$A$151,"Consumer ID",$A824,"Years (DATE)",$D$66))</f>
        <v>1</v>
      </c>
      <c r="F824" s="6">
        <f t="shared" si="24"/>
        <v>303.60000000000002</v>
      </c>
      <c r="G824" s="6">
        <f t="shared" si="25"/>
        <v>1</v>
      </c>
    </row>
    <row r="825" spans="1:7" x14ac:dyDescent="0.3">
      <c r="A825" s="6" t="s">
        <v>1666</v>
      </c>
      <c r="B825" s="6">
        <f>IF(GETPIVOTDATA("Sum of Net Profit",Pivot_table!$A$151,"Consumer ID",$A825,"Years (DATE)",$B$66)=0,"",GETPIVOTDATA("Sum of Net Profit",Pivot_table!$A$151,"Consumer ID",$A825,"Years (DATE)",$B$66))</f>
        <v>303.60000000000002</v>
      </c>
      <c r="C825" s="6">
        <f>IF(GETPIVOTDATA("Count of Order ID",Pivot_table!$A$151,"Consumer ID",$A825,"Years (DATE)",$B$66)=0,"",GETPIVOTDATA("Count of Order ID",Pivot_table!$A$151,"Consumer ID",$A825,"Years (DATE)",$B$66))</f>
        <v>1</v>
      </c>
      <c r="D825" s="6" t="str">
        <f>IF(GETPIVOTDATA("Sum of Net Profit",Pivot_table!$A$151,"Consumer ID",$A825,"Years (DATE)",$D$66)=0,"",GETPIVOTDATA("Sum of Net Profit",Pivot_table!$A$151,"Consumer ID",$A825,"Years (DATE)",$D$66))</f>
        <v/>
      </c>
      <c r="E825" s="6" t="str">
        <f>IF(GETPIVOTDATA("Count of Order ID",Pivot_table!$A$151,"Consumer ID",$A825,"Years (DATE)",$D$66)=0,"",GETPIVOTDATA("Count of Order ID",Pivot_table!$A$151,"Consumer ID",$A825,"Years (DATE)",$D$66))</f>
        <v/>
      </c>
      <c r="F825" s="6">
        <f t="shared" si="24"/>
        <v>303.60000000000002</v>
      </c>
      <c r="G825" s="6">
        <f t="shared" si="25"/>
        <v>1</v>
      </c>
    </row>
    <row r="826" spans="1:7" x14ac:dyDescent="0.3">
      <c r="A826" s="6" t="s">
        <v>1516</v>
      </c>
      <c r="B826" s="6">
        <f>IF(GETPIVOTDATA("Sum of Net Profit",Pivot_table!$A$151,"Consumer ID",$A826,"Years (DATE)",$B$66)=0,"",GETPIVOTDATA("Sum of Net Profit",Pivot_table!$A$151,"Consumer ID",$A826,"Years (DATE)",$B$66))</f>
        <v>303.60000000000002</v>
      </c>
      <c r="C826" s="6">
        <f>IF(GETPIVOTDATA("Count of Order ID",Pivot_table!$A$151,"Consumer ID",$A826,"Years (DATE)",$B$66)=0,"",GETPIVOTDATA("Count of Order ID",Pivot_table!$A$151,"Consumer ID",$A826,"Years (DATE)",$B$66))</f>
        <v>1</v>
      </c>
      <c r="D826" s="6" t="str">
        <f>IF(GETPIVOTDATA("Sum of Net Profit",Pivot_table!$A$151,"Consumer ID",$A826,"Years (DATE)",$D$66)=0,"",GETPIVOTDATA("Sum of Net Profit",Pivot_table!$A$151,"Consumer ID",$A826,"Years (DATE)",$D$66))</f>
        <v/>
      </c>
      <c r="E826" s="6" t="str">
        <f>IF(GETPIVOTDATA("Count of Order ID",Pivot_table!$A$151,"Consumer ID",$A826,"Years (DATE)",$D$66)=0,"",GETPIVOTDATA("Count of Order ID",Pivot_table!$A$151,"Consumer ID",$A826,"Years (DATE)",$D$66))</f>
        <v/>
      </c>
      <c r="F826" s="6">
        <f t="shared" si="24"/>
        <v>303.60000000000002</v>
      </c>
      <c r="G826" s="6">
        <f t="shared" si="25"/>
        <v>1</v>
      </c>
    </row>
    <row r="827" spans="1:7" x14ac:dyDescent="0.3">
      <c r="A827" s="6" t="s">
        <v>1518</v>
      </c>
      <c r="B827" s="6">
        <f>IF(GETPIVOTDATA("Sum of Net Profit",Pivot_table!$A$151,"Consumer ID",$A827,"Years (DATE)",$B$66)=0,"",GETPIVOTDATA("Sum of Net Profit",Pivot_table!$A$151,"Consumer ID",$A827,"Years (DATE)",$B$66))</f>
        <v>303.60000000000002</v>
      </c>
      <c r="C827" s="6">
        <f>IF(GETPIVOTDATA("Count of Order ID",Pivot_table!$A$151,"Consumer ID",$A827,"Years (DATE)",$B$66)=0,"",GETPIVOTDATA("Count of Order ID",Pivot_table!$A$151,"Consumer ID",$A827,"Years (DATE)",$B$66))</f>
        <v>1</v>
      </c>
      <c r="D827" s="6" t="str">
        <f>IF(GETPIVOTDATA("Sum of Net Profit",Pivot_table!$A$151,"Consumer ID",$A827,"Years (DATE)",$D$66)=0,"",GETPIVOTDATA("Sum of Net Profit",Pivot_table!$A$151,"Consumer ID",$A827,"Years (DATE)",$D$66))</f>
        <v/>
      </c>
      <c r="E827" s="6" t="str">
        <f>IF(GETPIVOTDATA("Count of Order ID",Pivot_table!$A$151,"Consumer ID",$A827,"Years (DATE)",$D$66)=0,"",GETPIVOTDATA("Count of Order ID",Pivot_table!$A$151,"Consumer ID",$A827,"Years (DATE)",$D$66))</f>
        <v/>
      </c>
      <c r="F827" s="6">
        <f t="shared" si="24"/>
        <v>303.60000000000002</v>
      </c>
      <c r="G827" s="6">
        <f t="shared" si="25"/>
        <v>1</v>
      </c>
    </row>
    <row r="828" spans="1:7" x14ac:dyDescent="0.3">
      <c r="A828" s="6" t="s">
        <v>1535</v>
      </c>
      <c r="B828" s="6">
        <f>IF(GETPIVOTDATA("Sum of Net Profit",Pivot_table!$A$151,"Consumer ID",$A828,"Years (DATE)",$B$66)=0,"",GETPIVOTDATA("Sum of Net Profit",Pivot_table!$A$151,"Consumer ID",$A828,"Years (DATE)",$B$66))</f>
        <v>303.60000000000002</v>
      </c>
      <c r="C828" s="6">
        <f>IF(GETPIVOTDATA("Count of Order ID",Pivot_table!$A$151,"Consumer ID",$A828,"Years (DATE)",$B$66)=0,"",GETPIVOTDATA("Count of Order ID",Pivot_table!$A$151,"Consumer ID",$A828,"Years (DATE)",$B$66))</f>
        <v>1</v>
      </c>
      <c r="D828" s="6" t="str">
        <f>IF(GETPIVOTDATA("Sum of Net Profit",Pivot_table!$A$151,"Consumer ID",$A828,"Years (DATE)",$D$66)=0,"",GETPIVOTDATA("Sum of Net Profit",Pivot_table!$A$151,"Consumer ID",$A828,"Years (DATE)",$D$66))</f>
        <v/>
      </c>
      <c r="E828" s="6" t="str">
        <f>IF(GETPIVOTDATA("Count of Order ID",Pivot_table!$A$151,"Consumer ID",$A828,"Years (DATE)",$D$66)=0,"",GETPIVOTDATA("Count of Order ID",Pivot_table!$A$151,"Consumer ID",$A828,"Years (DATE)",$D$66))</f>
        <v/>
      </c>
      <c r="F828" s="6">
        <f t="shared" si="24"/>
        <v>303.60000000000002</v>
      </c>
      <c r="G828" s="6">
        <f t="shared" si="25"/>
        <v>1</v>
      </c>
    </row>
    <row r="829" spans="1:7" x14ac:dyDescent="0.3">
      <c r="A829" s="6" t="s">
        <v>5246</v>
      </c>
      <c r="B829" s="6" t="str">
        <f>IF(GETPIVOTDATA("Sum of Net Profit",Pivot_table!$A$151,"Consumer ID",$A829,"Years (DATE)",$B$66)=0,"",GETPIVOTDATA("Sum of Net Profit",Pivot_table!$A$151,"Consumer ID",$A829,"Years (DATE)",$B$66))</f>
        <v/>
      </c>
      <c r="C829" s="6" t="str">
        <f>IF(GETPIVOTDATA("Count of Order ID",Pivot_table!$A$151,"Consumer ID",$A829,"Years (DATE)",$B$66)=0,"",GETPIVOTDATA("Count of Order ID",Pivot_table!$A$151,"Consumer ID",$A829,"Years (DATE)",$B$66))</f>
        <v/>
      </c>
      <c r="D829" s="6">
        <f>IF(GETPIVOTDATA("Sum of Net Profit",Pivot_table!$A$151,"Consumer ID",$A829,"Years (DATE)",$D$66)=0,"",GETPIVOTDATA("Sum of Net Profit",Pivot_table!$A$151,"Consumer ID",$A829,"Years (DATE)",$D$66))</f>
        <v>303.60000000000002</v>
      </c>
      <c r="E829" s="6">
        <f>IF(GETPIVOTDATA("Count of Order ID",Pivot_table!$A$151,"Consumer ID",$A829,"Years (DATE)",$D$66)=0,"",GETPIVOTDATA("Count of Order ID",Pivot_table!$A$151,"Consumer ID",$A829,"Years (DATE)",$D$66))</f>
        <v>1</v>
      </c>
      <c r="F829" s="6">
        <f t="shared" si="24"/>
        <v>303.60000000000002</v>
      </c>
      <c r="G829" s="6">
        <f t="shared" si="25"/>
        <v>1</v>
      </c>
    </row>
    <row r="830" spans="1:7" x14ac:dyDescent="0.3">
      <c r="A830" s="6" t="s">
        <v>6296</v>
      </c>
      <c r="B830" s="6" t="str">
        <f>IF(GETPIVOTDATA("Sum of Net Profit",Pivot_table!$A$151,"Consumer ID",$A830,"Years (DATE)",$B$66)=0,"",GETPIVOTDATA("Sum of Net Profit",Pivot_table!$A$151,"Consumer ID",$A830,"Years (DATE)",$B$66))</f>
        <v/>
      </c>
      <c r="C830" s="6" t="str">
        <f>IF(GETPIVOTDATA("Count of Order ID",Pivot_table!$A$151,"Consumer ID",$A830,"Years (DATE)",$B$66)=0,"",GETPIVOTDATA("Count of Order ID",Pivot_table!$A$151,"Consumer ID",$A830,"Years (DATE)",$B$66))</f>
        <v/>
      </c>
      <c r="D830" s="6">
        <f>IF(GETPIVOTDATA("Sum of Net Profit",Pivot_table!$A$151,"Consumer ID",$A830,"Years (DATE)",$D$66)=0,"",GETPIVOTDATA("Sum of Net Profit",Pivot_table!$A$151,"Consumer ID",$A830,"Years (DATE)",$D$66))</f>
        <v>301.83999999999997</v>
      </c>
      <c r="E830" s="6">
        <f>IF(GETPIVOTDATA("Count of Order ID",Pivot_table!$A$151,"Consumer ID",$A830,"Years (DATE)",$D$66)=0,"",GETPIVOTDATA("Count of Order ID",Pivot_table!$A$151,"Consumer ID",$A830,"Years (DATE)",$D$66))</f>
        <v>1</v>
      </c>
      <c r="F830" s="6">
        <f t="shared" si="24"/>
        <v>301.83999999999997</v>
      </c>
      <c r="G830" s="6">
        <f t="shared" si="25"/>
        <v>1</v>
      </c>
    </row>
    <row r="831" spans="1:7" x14ac:dyDescent="0.3">
      <c r="A831" s="6" t="s">
        <v>4825</v>
      </c>
      <c r="B831" s="6" t="str">
        <f>IF(GETPIVOTDATA("Sum of Net Profit",Pivot_table!$A$151,"Consumer ID",$A831,"Years (DATE)",$B$66)=0,"",GETPIVOTDATA("Sum of Net Profit",Pivot_table!$A$151,"Consumer ID",$A831,"Years (DATE)",$B$66))</f>
        <v/>
      </c>
      <c r="C831" s="6" t="str">
        <f>IF(GETPIVOTDATA("Count of Order ID",Pivot_table!$A$151,"Consumer ID",$A831,"Years (DATE)",$B$66)=0,"",GETPIVOTDATA("Count of Order ID",Pivot_table!$A$151,"Consumer ID",$A831,"Years (DATE)",$B$66))</f>
        <v/>
      </c>
      <c r="D831" s="6">
        <f>IF(GETPIVOTDATA("Sum of Net Profit",Pivot_table!$A$151,"Consumer ID",$A831,"Years (DATE)",$D$66)=0,"",GETPIVOTDATA("Sum of Net Profit",Pivot_table!$A$151,"Consumer ID",$A831,"Years (DATE)",$D$66))</f>
        <v>301.83999999999997</v>
      </c>
      <c r="E831" s="6">
        <f>IF(GETPIVOTDATA("Count of Order ID",Pivot_table!$A$151,"Consumer ID",$A831,"Years (DATE)",$D$66)=0,"",GETPIVOTDATA("Count of Order ID",Pivot_table!$A$151,"Consumer ID",$A831,"Years (DATE)",$D$66))</f>
        <v>1</v>
      </c>
      <c r="F831" s="6">
        <f t="shared" si="24"/>
        <v>301.83999999999997</v>
      </c>
      <c r="G831" s="6">
        <f t="shared" si="25"/>
        <v>1</v>
      </c>
    </row>
    <row r="832" spans="1:7" x14ac:dyDescent="0.3">
      <c r="A832" s="6" t="s">
        <v>6036</v>
      </c>
      <c r="B832" s="6" t="str">
        <f>IF(GETPIVOTDATA("Sum of Net Profit",Pivot_table!$A$151,"Consumer ID",$A832,"Years (DATE)",$B$66)=0,"",GETPIVOTDATA("Sum of Net Profit",Pivot_table!$A$151,"Consumer ID",$A832,"Years (DATE)",$B$66))</f>
        <v/>
      </c>
      <c r="C832" s="6" t="str">
        <f>IF(GETPIVOTDATA("Count of Order ID",Pivot_table!$A$151,"Consumer ID",$A832,"Years (DATE)",$B$66)=0,"",GETPIVOTDATA("Count of Order ID",Pivot_table!$A$151,"Consumer ID",$A832,"Years (DATE)",$B$66))</f>
        <v/>
      </c>
      <c r="D832" s="6">
        <f>IF(GETPIVOTDATA("Sum of Net Profit",Pivot_table!$A$151,"Consumer ID",$A832,"Years (DATE)",$D$66)=0,"",GETPIVOTDATA("Sum of Net Profit",Pivot_table!$A$151,"Consumer ID",$A832,"Years (DATE)",$D$66))</f>
        <v>301.83999999999997</v>
      </c>
      <c r="E832" s="6">
        <f>IF(GETPIVOTDATA("Count of Order ID",Pivot_table!$A$151,"Consumer ID",$A832,"Years (DATE)",$D$66)=0,"",GETPIVOTDATA("Count of Order ID",Pivot_table!$A$151,"Consumer ID",$A832,"Years (DATE)",$D$66))</f>
        <v>1</v>
      </c>
      <c r="F832" s="6">
        <f t="shared" si="24"/>
        <v>301.83999999999997</v>
      </c>
      <c r="G832" s="6">
        <f t="shared" si="25"/>
        <v>1</v>
      </c>
    </row>
    <row r="833" spans="1:7" x14ac:dyDescent="0.3">
      <c r="A833" s="6" t="s">
        <v>5966</v>
      </c>
      <c r="B833" s="6" t="str">
        <f>IF(GETPIVOTDATA("Sum of Net Profit",Pivot_table!$A$151,"Consumer ID",$A833,"Years (DATE)",$B$66)=0,"",GETPIVOTDATA("Sum of Net Profit",Pivot_table!$A$151,"Consumer ID",$A833,"Years (DATE)",$B$66))</f>
        <v/>
      </c>
      <c r="C833" s="6" t="str">
        <f>IF(GETPIVOTDATA("Count of Order ID",Pivot_table!$A$151,"Consumer ID",$A833,"Years (DATE)",$B$66)=0,"",GETPIVOTDATA("Count of Order ID",Pivot_table!$A$151,"Consumer ID",$A833,"Years (DATE)",$B$66))</f>
        <v/>
      </c>
      <c r="D833" s="6">
        <f>IF(GETPIVOTDATA("Sum of Net Profit",Pivot_table!$A$151,"Consumer ID",$A833,"Years (DATE)",$D$66)=0,"",GETPIVOTDATA("Sum of Net Profit",Pivot_table!$A$151,"Consumer ID",$A833,"Years (DATE)",$D$66))</f>
        <v>301.83999999999997</v>
      </c>
      <c r="E833" s="6">
        <f>IF(GETPIVOTDATA("Count of Order ID",Pivot_table!$A$151,"Consumer ID",$A833,"Years (DATE)",$D$66)=0,"",GETPIVOTDATA("Count of Order ID",Pivot_table!$A$151,"Consumer ID",$A833,"Years (DATE)",$D$66))</f>
        <v>1</v>
      </c>
      <c r="F833" s="6">
        <f t="shared" si="24"/>
        <v>301.83999999999997</v>
      </c>
      <c r="G833" s="6">
        <f t="shared" si="25"/>
        <v>1</v>
      </c>
    </row>
    <row r="834" spans="1:7" x14ac:dyDescent="0.3">
      <c r="A834" s="6" t="s">
        <v>5968</v>
      </c>
      <c r="B834" s="6" t="str">
        <f>IF(GETPIVOTDATA("Sum of Net Profit",Pivot_table!$A$151,"Consumer ID",$A834,"Years (DATE)",$B$66)=0,"",GETPIVOTDATA("Sum of Net Profit",Pivot_table!$A$151,"Consumer ID",$A834,"Years (DATE)",$B$66))</f>
        <v/>
      </c>
      <c r="C834" s="6" t="str">
        <f>IF(GETPIVOTDATA("Count of Order ID",Pivot_table!$A$151,"Consumer ID",$A834,"Years (DATE)",$B$66)=0,"",GETPIVOTDATA("Count of Order ID",Pivot_table!$A$151,"Consumer ID",$A834,"Years (DATE)",$B$66))</f>
        <v/>
      </c>
      <c r="D834" s="6">
        <f>IF(GETPIVOTDATA("Sum of Net Profit",Pivot_table!$A$151,"Consumer ID",$A834,"Years (DATE)",$D$66)=0,"",GETPIVOTDATA("Sum of Net Profit",Pivot_table!$A$151,"Consumer ID",$A834,"Years (DATE)",$D$66))</f>
        <v>301.83999999999997</v>
      </c>
      <c r="E834" s="6">
        <f>IF(GETPIVOTDATA("Count of Order ID",Pivot_table!$A$151,"Consumer ID",$A834,"Years (DATE)",$D$66)=0,"",GETPIVOTDATA("Count of Order ID",Pivot_table!$A$151,"Consumer ID",$A834,"Years (DATE)",$D$66))</f>
        <v>1</v>
      </c>
      <c r="F834" s="6">
        <f t="shared" si="24"/>
        <v>301.83999999999997</v>
      </c>
      <c r="G834" s="6">
        <f t="shared" si="25"/>
        <v>1</v>
      </c>
    </row>
    <row r="835" spans="1:7" x14ac:dyDescent="0.3">
      <c r="A835" s="6" t="s">
        <v>6023</v>
      </c>
      <c r="B835" s="6" t="str">
        <f>IF(GETPIVOTDATA("Sum of Net Profit",Pivot_table!$A$151,"Consumer ID",$A835,"Years (DATE)",$B$66)=0,"",GETPIVOTDATA("Sum of Net Profit",Pivot_table!$A$151,"Consumer ID",$A835,"Years (DATE)",$B$66))</f>
        <v/>
      </c>
      <c r="C835" s="6" t="str">
        <f>IF(GETPIVOTDATA("Count of Order ID",Pivot_table!$A$151,"Consumer ID",$A835,"Years (DATE)",$B$66)=0,"",GETPIVOTDATA("Count of Order ID",Pivot_table!$A$151,"Consumer ID",$A835,"Years (DATE)",$B$66))</f>
        <v/>
      </c>
      <c r="D835" s="6">
        <f>IF(GETPIVOTDATA("Sum of Net Profit",Pivot_table!$A$151,"Consumer ID",$A835,"Years (DATE)",$D$66)=0,"",GETPIVOTDATA("Sum of Net Profit",Pivot_table!$A$151,"Consumer ID",$A835,"Years (DATE)",$D$66))</f>
        <v>301.83999999999997</v>
      </c>
      <c r="E835" s="6">
        <f>IF(GETPIVOTDATA("Count of Order ID",Pivot_table!$A$151,"Consumer ID",$A835,"Years (DATE)",$D$66)=0,"",GETPIVOTDATA("Count of Order ID",Pivot_table!$A$151,"Consumer ID",$A835,"Years (DATE)",$D$66))</f>
        <v>1</v>
      </c>
      <c r="F835" s="6">
        <f t="shared" si="24"/>
        <v>301.83999999999997</v>
      </c>
      <c r="G835" s="6">
        <f t="shared" si="25"/>
        <v>1</v>
      </c>
    </row>
    <row r="836" spans="1:7" x14ac:dyDescent="0.3">
      <c r="A836" s="6" t="s">
        <v>6933</v>
      </c>
      <c r="B836" s="6">
        <f>IF(GETPIVOTDATA("Sum of Net Profit",Pivot_table!$A$151,"Consumer ID",$A836,"Years (DATE)",$B$66)=0,"",GETPIVOTDATA("Sum of Net Profit",Pivot_table!$A$151,"Consumer ID",$A836,"Years (DATE)",$B$66))</f>
        <v>301.28000000000003</v>
      </c>
      <c r="C836" s="6">
        <f>IF(GETPIVOTDATA("Count of Order ID",Pivot_table!$A$151,"Consumer ID",$A836,"Years (DATE)",$B$66)=0,"",GETPIVOTDATA("Count of Order ID",Pivot_table!$A$151,"Consumer ID",$A836,"Years (DATE)",$B$66))</f>
        <v>1</v>
      </c>
      <c r="D836" s="6" t="str">
        <f>IF(GETPIVOTDATA("Sum of Net Profit",Pivot_table!$A$151,"Consumer ID",$A836,"Years (DATE)",$D$66)=0,"",GETPIVOTDATA("Sum of Net Profit",Pivot_table!$A$151,"Consumer ID",$A836,"Years (DATE)",$D$66))</f>
        <v/>
      </c>
      <c r="E836" s="6" t="str">
        <f>IF(GETPIVOTDATA("Count of Order ID",Pivot_table!$A$151,"Consumer ID",$A836,"Years (DATE)",$D$66)=0,"",GETPIVOTDATA("Count of Order ID",Pivot_table!$A$151,"Consumer ID",$A836,"Years (DATE)",$D$66))</f>
        <v/>
      </c>
      <c r="F836" s="6">
        <f t="shared" ref="F836:F899" si="26">IF(SUM(B836,D836)=0,"",SUM(B836,D836))</f>
        <v>301.28000000000003</v>
      </c>
      <c r="G836" s="6">
        <f t="shared" ref="G836:G899" si="27">IF(SUM(C836,E836)=0,"",SUM(C836,E836))</f>
        <v>1</v>
      </c>
    </row>
    <row r="837" spans="1:7" x14ac:dyDescent="0.3">
      <c r="A837" s="6" t="s">
        <v>1222</v>
      </c>
      <c r="B837" s="6">
        <f>IF(GETPIVOTDATA("Sum of Net Profit",Pivot_table!$A$151,"Consumer ID",$A837,"Years (DATE)",$B$66)=0,"",GETPIVOTDATA("Sum of Net Profit",Pivot_table!$A$151,"Consumer ID",$A837,"Years (DATE)",$B$66))</f>
        <v>301.28000000000003</v>
      </c>
      <c r="C837" s="6">
        <f>IF(GETPIVOTDATA("Count of Order ID",Pivot_table!$A$151,"Consumer ID",$A837,"Years (DATE)",$B$66)=0,"",GETPIVOTDATA("Count of Order ID",Pivot_table!$A$151,"Consumer ID",$A837,"Years (DATE)",$B$66))</f>
        <v>1</v>
      </c>
      <c r="D837" s="6" t="str">
        <f>IF(GETPIVOTDATA("Sum of Net Profit",Pivot_table!$A$151,"Consumer ID",$A837,"Years (DATE)",$D$66)=0,"",GETPIVOTDATA("Sum of Net Profit",Pivot_table!$A$151,"Consumer ID",$A837,"Years (DATE)",$D$66))</f>
        <v/>
      </c>
      <c r="E837" s="6" t="str">
        <f>IF(GETPIVOTDATA("Count of Order ID",Pivot_table!$A$151,"Consumer ID",$A837,"Years (DATE)",$D$66)=0,"",GETPIVOTDATA("Count of Order ID",Pivot_table!$A$151,"Consumer ID",$A837,"Years (DATE)",$D$66))</f>
        <v/>
      </c>
      <c r="F837" s="6">
        <f t="shared" si="26"/>
        <v>301.28000000000003</v>
      </c>
      <c r="G837" s="6">
        <f t="shared" si="27"/>
        <v>1</v>
      </c>
    </row>
    <row r="838" spans="1:7" x14ac:dyDescent="0.3">
      <c r="A838" s="6" t="s">
        <v>595</v>
      </c>
      <c r="B838" s="6">
        <f>IF(GETPIVOTDATA("Sum of Net Profit",Pivot_table!$A$151,"Consumer ID",$A838,"Years (DATE)",$B$66)=0,"",GETPIVOTDATA("Sum of Net Profit",Pivot_table!$A$151,"Consumer ID",$A838,"Years (DATE)",$B$66))</f>
        <v>301.28000000000003</v>
      </c>
      <c r="C838" s="6">
        <f>IF(GETPIVOTDATA("Count of Order ID",Pivot_table!$A$151,"Consumer ID",$A838,"Years (DATE)",$B$66)=0,"",GETPIVOTDATA("Count of Order ID",Pivot_table!$A$151,"Consumer ID",$A838,"Years (DATE)",$B$66))</f>
        <v>1</v>
      </c>
      <c r="D838" s="6" t="str">
        <f>IF(GETPIVOTDATA("Sum of Net Profit",Pivot_table!$A$151,"Consumer ID",$A838,"Years (DATE)",$D$66)=0,"",GETPIVOTDATA("Sum of Net Profit",Pivot_table!$A$151,"Consumer ID",$A838,"Years (DATE)",$D$66))</f>
        <v/>
      </c>
      <c r="E838" s="6" t="str">
        <f>IF(GETPIVOTDATA("Count of Order ID",Pivot_table!$A$151,"Consumer ID",$A838,"Years (DATE)",$D$66)=0,"",GETPIVOTDATA("Count of Order ID",Pivot_table!$A$151,"Consumer ID",$A838,"Years (DATE)",$D$66))</f>
        <v/>
      </c>
      <c r="F838" s="6">
        <f t="shared" si="26"/>
        <v>301.28000000000003</v>
      </c>
      <c r="G838" s="6">
        <f t="shared" si="27"/>
        <v>1</v>
      </c>
    </row>
    <row r="839" spans="1:7" x14ac:dyDescent="0.3">
      <c r="A839" s="6" t="s">
        <v>6575</v>
      </c>
      <c r="B839" s="6">
        <f>IF(GETPIVOTDATA("Sum of Net Profit",Pivot_table!$A$151,"Consumer ID",$A839,"Years (DATE)",$B$66)=0,"",GETPIVOTDATA("Sum of Net Profit",Pivot_table!$A$151,"Consumer ID",$A839,"Years (DATE)",$B$66))</f>
        <v>301.28000000000003</v>
      </c>
      <c r="C839" s="6">
        <f>IF(GETPIVOTDATA("Count of Order ID",Pivot_table!$A$151,"Consumer ID",$A839,"Years (DATE)",$B$66)=0,"",GETPIVOTDATA("Count of Order ID",Pivot_table!$A$151,"Consumer ID",$A839,"Years (DATE)",$B$66))</f>
        <v>1</v>
      </c>
      <c r="D839" s="6" t="str">
        <f>IF(GETPIVOTDATA("Sum of Net Profit",Pivot_table!$A$151,"Consumer ID",$A839,"Years (DATE)",$D$66)=0,"",GETPIVOTDATA("Sum of Net Profit",Pivot_table!$A$151,"Consumer ID",$A839,"Years (DATE)",$D$66))</f>
        <v/>
      </c>
      <c r="E839" s="6" t="str">
        <f>IF(GETPIVOTDATA("Count of Order ID",Pivot_table!$A$151,"Consumer ID",$A839,"Years (DATE)",$D$66)=0,"",GETPIVOTDATA("Count of Order ID",Pivot_table!$A$151,"Consumer ID",$A839,"Years (DATE)",$D$66))</f>
        <v/>
      </c>
      <c r="F839" s="6">
        <f t="shared" si="26"/>
        <v>301.28000000000003</v>
      </c>
      <c r="G839" s="6">
        <f t="shared" si="27"/>
        <v>1</v>
      </c>
    </row>
    <row r="840" spans="1:7" x14ac:dyDescent="0.3">
      <c r="A840" s="6" t="s">
        <v>3215</v>
      </c>
      <c r="B840" s="6" t="str">
        <f>IF(GETPIVOTDATA("Sum of Net Profit",Pivot_table!$A$151,"Consumer ID",$A840,"Years (DATE)",$B$66)=0,"",GETPIVOTDATA("Sum of Net Profit",Pivot_table!$A$151,"Consumer ID",$A840,"Years (DATE)",$B$66))</f>
        <v/>
      </c>
      <c r="C840" s="6" t="str">
        <f>IF(GETPIVOTDATA("Count of Order ID",Pivot_table!$A$151,"Consumer ID",$A840,"Years (DATE)",$B$66)=0,"",GETPIVOTDATA("Count of Order ID",Pivot_table!$A$151,"Consumer ID",$A840,"Years (DATE)",$B$66))</f>
        <v/>
      </c>
      <c r="D840" s="6">
        <f>IF(GETPIVOTDATA("Sum of Net Profit",Pivot_table!$A$151,"Consumer ID",$A840,"Years (DATE)",$D$66)=0,"",GETPIVOTDATA("Sum of Net Profit",Pivot_table!$A$151,"Consumer ID",$A840,"Years (DATE)",$D$66))</f>
        <v>298.62</v>
      </c>
      <c r="E840" s="6">
        <f>IF(GETPIVOTDATA("Count of Order ID",Pivot_table!$A$151,"Consumer ID",$A840,"Years (DATE)",$D$66)=0,"",GETPIVOTDATA("Count of Order ID",Pivot_table!$A$151,"Consumer ID",$A840,"Years (DATE)",$D$66))</f>
        <v>1</v>
      </c>
      <c r="F840" s="6">
        <f t="shared" si="26"/>
        <v>298.62</v>
      </c>
      <c r="G840" s="6">
        <f t="shared" si="27"/>
        <v>1</v>
      </c>
    </row>
    <row r="841" spans="1:7" x14ac:dyDescent="0.3">
      <c r="A841" s="6" t="s">
        <v>1988</v>
      </c>
      <c r="B841" s="6">
        <f>IF(GETPIVOTDATA("Sum of Net Profit",Pivot_table!$A$151,"Consumer ID",$A841,"Years (DATE)",$B$66)=0,"",GETPIVOTDATA("Sum of Net Profit",Pivot_table!$A$151,"Consumer ID",$A841,"Years (DATE)",$B$66))</f>
        <v>298.62</v>
      </c>
      <c r="C841" s="6">
        <f>IF(GETPIVOTDATA("Count of Order ID",Pivot_table!$A$151,"Consumer ID",$A841,"Years (DATE)",$B$66)=0,"",GETPIVOTDATA("Count of Order ID",Pivot_table!$A$151,"Consumer ID",$A841,"Years (DATE)",$B$66))</f>
        <v>1</v>
      </c>
      <c r="D841" s="6" t="str">
        <f>IF(GETPIVOTDATA("Sum of Net Profit",Pivot_table!$A$151,"Consumer ID",$A841,"Years (DATE)",$D$66)=0,"",GETPIVOTDATA("Sum of Net Profit",Pivot_table!$A$151,"Consumer ID",$A841,"Years (DATE)",$D$66))</f>
        <v/>
      </c>
      <c r="E841" s="6" t="str">
        <f>IF(GETPIVOTDATA("Count of Order ID",Pivot_table!$A$151,"Consumer ID",$A841,"Years (DATE)",$D$66)=0,"",GETPIVOTDATA("Count of Order ID",Pivot_table!$A$151,"Consumer ID",$A841,"Years (DATE)",$D$66))</f>
        <v/>
      </c>
      <c r="F841" s="6">
        <f t="shared" si="26"/>
        <v>298.62</v>
      </c>
      <c r="G841" s="6">
        <f t="shared" si="27"/>
        <v>1</v>
      </c>
    </row>
    <row r="842" spans="1:7" x14ac:dyDescent="0.3">
      <c r="A842" s="6" t="s">
        <v>3163</v>
      </c>
      <c r="B842" s="6" t="str">
        <f>IF(GETPIVOTDATA("Sum of Net Profit",Pivot_table!$A$151,"Consumer ID",$A842,"Years (DATE)",$B$66)=0,"",GETPIVOTDATA("Sum of Net Profit",Pivot_table!$A$151,"Consumer ID",$A842,"Years (DATE)",$B$66))</f>
        <v/>
      </c>
      <c r="C842" s="6" t="str">
        <f>IF(GETPIVOTDATA("Count of Order ID",Pivot_table!$A$151,"Consumer ID",$A842,"Years (DATE)",$B$66)=0,"",GETPIVOTDATA("Count of Order ID",Pivot_table!$A$151,"Consumer ID",$A842,"Years (DATE)",$B$66))</f>
        <v/>
      </c>
      <c r="D842" s="6">
        <f>IF(GETPIVOTDATA("Sum of Net Profit",Pivot_table!$A$151,"Consumer ID",$A842,"Years (DATE)",$D$66)=0,"",GETPIVOTDATA("Sum of Net Profit",Pivot_table!$A$151,"Consumer ID",$A842,"Years (DATE)",$D$66))</f>
        <v>298.62</v>
      </c>
      <c r="E842" s="6">
        <f>IF(GETPIVOTDATA("Count of Order ID",Pivot_table!$A$151,"Consumer ID",$A842,"Years (DATE)",$D$66)=0,"",GETPIVOTDATA("Count of Order ID",Pivot_table!$A$151,"Consumer ID",$A842,"Years (DATE)",$D$66))</f>
        <v>1</v>
      </c>
      <c r="F842" s="6">
        <f t="shared" si="26"/>
        <v>298.62</v>
      </c>
      <c r="G842" s="6">
        <f t="shared" si="27"/>
        <v>1</v>
      </c>
    </row>
    <row r="843" spans="1:7" x14ac:dyDescent="0.3">
      <c r="A843" s="6" t="s">
        <v>3983</v>
      </c>
      <c r="B843" s="6" t="str">
        <f>IF(GETPIVOTDATA("Sum of Net Profit",Pivot_table!$A$151,"Consumer ID",$A843,"Years (DATE)",$B$66)=0,"",GETPIVOTDATA("Sum of Net Profit",Pivot_table!$A$151,"Consumer ID",$A843,"Years (DATE)",$B$66))</f>
        <v/>
      </c>
      <c r="C843" s="6" t="str">
        <f>IF(GETPIVOTDATA("Count of Order ID",Pivot_table!$A$151,"Consumer ID",$A843,"Years (DATE)",$B$66)=0,"",GETPIVOTDATA("Count of Order ID",Pivot_table!$A$151,"Consumer ID",$A843,"Years (DATE)",$B$66))</f>
        <v/>
      </c>
      <c r="D843" s="6">
        <f>IF(GETPIVOTDATA("Sum of Net Profit",Pivot_table!$A$151,"Consumer ID",$A843,"Years (DATE)",$D$66)=0,"",GETPIVOTDATA("Sum of Net Profit",Pivot_table!$A$151,"Consumer ID",$A843,"Years (DATE)",$D$66))</f>
        <v>298.62</v>
      </c>
      <c r="E843" s="6">
        <f>IF(GETPIVOTDATA("Count of Order ID",Pivot_table!$A$151,"Consumer ID",$A843,"Years (DATE)",$D$66)=0,"",GETPIVOTDATA("Count of Order ID",Pivot_table!$A$151,"Consumer ID",$A843,"Years (DATE)",$D$66))</f>
        <v>1</v>
      </c>
      <c r="F843" s="6">
        <f t="shared" si="26"/>
        <v>298.62</v>
      </c>
      <c r="G843" s="6">
        <f t="shared" si="27"/>
        <v>1</v>
      </c>
    </row>
    <row r="844" spans="1:7" x14ac:dyDescent="0.3">
      <c r="A844" s="6" t="s">
        <v>3007</v>
      </c>
      <c r="B844" s="6" t="str">
        <f>IF(GETPIVOTDATA("Sum of Net Profit",Pivot_table!$A$151,"Consumer ID",$A844,"Years (DATE)",$B$66)=0,"",GETPIVOTDATA("Sum of Net Profit",Pivot_table!$A$151,"Consumer ID",$A844,"Years (DATE)",$B$66))</f>
        <v/>
      </c>
      <c r="C844" s="6" t="str">
        <f>IF(GETPIVOTDATA("Count of Order ID",Pivot_table!$A$151,"Consumer ID",$A844,"Years (DATE)",$B$66)=0,"",GETPIVOTDATA("Count of Order ID",Pivot_table!$A$151,"Consumer ID",$A844,"Years (DATE)",$B$66))</f>
        <v/>
      </c>
      <c r="D844" s="6">
        <f>IF(GETPIVOTDATA("Sum of Net Profit",Pivot_table!$A$151,"Consumer ID",$A844,"Years (DATE)",$D$66)=0,"",GETPIVOTDATA("Sum of Net Profit",Pivot_table!$A$151,"Consumer ID",$A844,"Years (DATE)",$D$66))</f>
        <v>298.62</v>
      </c>
      <c r="E844" s="6">
        <f>IF(GETPIVOTDATA("Count of Order ID",Pivot_table!$A$151,"Consumer ID",$A844,"Years (DATE)",$D$66)=0,"",GETPIVOTDATA("Count of Order ID",Pivot_table!$A$151,"Consumer ID",$A844,"Years (DATE)",$D$66))</f>
        <v>1</v>
      </c>
      <c r="F844" s="6">
        <f t="shared" si="26"/>
        <v>298.62</v>
      </c>
      <c r="G844" s="6">
        <f t="shared" si="27"/>
        <v>1</v>
      </c>
    </row>
    <row r="845" spans="1:7" x14ac:dyDescent="0.3">
      <c r="A845" s="6" t="s">
        <v>3945</v>
      </c>
      <c r="B845" s="6" t="str">
        <f>IF(GETPIVOTDATA("Sum of Net Profit",Pivot_table!$A$151,"Consumer ID",$A845,"Years (DATE)",$B$66)=0,"",GETPIVOTDATA("Sum of Net Profit",Pivot_table!$A$151,"Consumer ID",$A845,"Years (DATE)",$B$66))</f>
        <v/>
      </c>
      <c r="C845" s="6" t="str">
        <f>IF(GETPIVOTDATA("Count of Order ID",Pivot_table!$A$151,"Consumer ID",$A845,"Years (DATE)",$B$66)=0,"",GETPIVOTDATA("Count of Order ID",Pivot_table!$A$151,"Consumer ID",$A845,"Years (DATE)",$B$66))</f>
        <v/>
      </c>
      <c r="D845" s="6">
        <f>IF(GETPIVOTDATA("Sum of Net Profit",Pivot_table!$A$151,"Consumer ID",$A845,"Years (DATE)",$D$66)=0,"",GETPIVOTDATA("Sum of Net Profit",Pivot_table!$A$151,"Consumer ID",$A845,"Years (DATE)",$D$66))</f>
        <v>298.62</v>
      </c>
      <c r="E845" s="6">
        <f>IF(GETPIVOTDATA("Count of Order ID",Pivot_table!$A$151,"Consumer ID",$A845,"Years (DATE)",$D$66)=0,"",GETPIVOTDATA("Count of Order ID",Pivot_table!$A$151,"Consumer ID",$A845,"Years (DATE)",$D$66))</f>
        <v>1</v>
      </c>
      <c r="F845" s="6">
        <f t="shared" si="26"/>
        <v>298.62</v>
      </c>
      <c r="G845" s="6">
        <f t="shared" si="27"/>
        <v>1</v>
      </c>
    </row>
    <row r="846" spans="1:7" x14ac:dyDescent="0.3">
      <c r="A846" s="6" t="s">
        <v>3919</v>
      </c>
      <c r="B846" s="6" t="str">
        <f>IF(GETPIVOTDATA("Sum of Net Profit",Pivot_table!$A$151,"Consumer ID",$A846,"Years (DATE)",$B$66)=0,"",GETPIVOTDATA("Sum of Net Profit",Pivot_table!$A$151,"Consumer ID",$A846,"Years (DATE)",$B$66))</f>
        <v/>
      </c>
      <c r="C846" s="6" t="str">
        <f>IF(GETPIVOTDATA("Count of Order ID",Pivot_table!$A$151,"Consumer ID",$A846,"Years (DATE)",$B$66)=0,"",GETPIVOTDATA("Count of Order ID",Pivot_table!$A$151,"Consumer ID",$A846,"Years (DATE)",$B$66))</f>
        <v/>
      </c>
      <c r="D846" s="6">
        <f>IF(GETPIVOTDATA("Sum of Net Profit",Pivot_table!$A$151,"Consumer ID",$A846,"Years (DATE)",$D$66)=0,"",GETPIVOTDATA("Sum of Net Profit",Pivot_table!$A$151,"Consumer ID",$A846,"Years (DATE)",$D$66))</f>
        <v>298.62</v>
      </c>
      <c r="E846" s="6">
        <f>IF(GETPIVOTDATA("Count of Order ID",Pivot_table!$A$151,"Consumer ID",$A846,"Years (DATE)",$D$66)=0,"",GETPIVOTDATA("Count of Order ID",Pivot_table!$A$151,"Consumer ID",$A846,"Years (DATE)",$D$66))</f>
        <v>1</v>
      </c>
      <c r="F846" s="6">
        <f t="shared" si="26"/>
        <v>298.62</v>
      </c>
      <c r="G846" s="6">
        <f t="shared" si="27"/>
        <v>1</v>
      </c>
    </row>
    <row r="847" spans="1:7" x14ac:dyDescent="0.3">
      <c r="A847" s="6" t="s">
        <v>1049</v>
      </c>
      <c r="B847" s="6">
        <f>IF(GETPIVOTDATA("Sum of Net Profit",Pivot_table!$A$151,"Consumer ID",$A847,"Years (DATE)",$B$66)=0,"",GETPIVOTDATA("Sum of Net Profit",Pivot_table!$A$151,"Consumer ID",$A847,"Years (DATE)",$B$66))</f>
        <v>298.62</v>
      </c>
      <c r="C847" s="6">
        <f>IF(GETPIVOTDATA("Count of Order ID",Pivot_table!$A$151,"Consumer ID",$A847,"Years (DATE)",$B$66)=0,"",GETPIVOTDATA("Count of Order ID",Pivot_table!$A$151,"Consumer ID",$A847,"Years (DATE)",$B$66))</f>
        <v>1</v>
      </c>
      <c r="D847" s="6" t="str">
        <f>IF(GETPIVOTDATA("Sum of Net Profit",Pivot_table!$A$151,"Consumer ID",$A847,"Years (DATE)",$D$66)=0,"",GETPIVOTDATA("Sum of Net Profit",Pivot_table!$A$151,"Consumer ID",$A847,"Years (DATE)",$D$66))</f>
        <v/>
      </c>
      <c r="E847" s="6" t="str">
        <f>IF(GETPIVOTDATA("Count of Order ID",Pivot_table!$A$151,"Consumer ID",$A847,"Years (DATE)",$D$66)=0,"",GETPIVOTDATA("Count of Order ID",Pivot_table!$A$151,"Consumer ID",$A847,"Years (DATE)",$D$66))</f>
        <v/>
      </c>
      <c r="F847" s="6">
        <f t="shared" si="26"/>
        <v>298.62</v>
      </c>
      <c r="G847" s="6">
        <f t="shared" si="27"/>
        <v>1</v>
      </c>
    </row>
    <row r="848" spans="1:7" x14ac:dyDescent="0.3">
      <c r="A848" s="6" t="s">
        <v>1316</v>
      </c>
      <c r="B848" s="6">
        <f>IF(GETPIVOTDATA("Sum of Net Profit",Pivot_table!$A$151,"Consumer ID",$A848,"Years (DATE)",$B$66)=0,"",GETPIVOTDATA("Sum of Net Profit",Pivot_table!$A$151,"Consumer ID",$A848,"Years (DATE)",$B$66))</f>
        <v>298.62</v>
      </c>
      <c r="C848" s="6">
        <f>IF(GETPIVOTDATA("Count of Order ID",Pivot_table!$A$151,"Consumer ID",$A848,"Years (DATE)",$B$66)=0,"",GETPIVOTDATA("Count of Order ID",Pivot_table!$A$151,"Consumer ID",$A848,"Years (DATE)",$B$66))</f>
        <v>1</v>
      </c>
      <c r="D848" s="6" t="str">
        <f>IF(GETPIVOTDATA("Sum of Net Profit",Pivot_table!$A$151,"Consumer ID",$A848,"Years (DATE)",$D$66)=0,"",GETPIVOTDATA("Sum of Net Profit",Pivot_table!$A$151,"Consumer ID",$A848,"Years (DATE)",$D$66))</f>
        <v/>
      </c>
      <c r="E848" s="6" t="str">
        <f>IF(GETPIVOTDATA("Count of Order ID",Pivot_table!$A$151,"Consumer ID",$A848,"Years (DATE)",$D$66)=0,"",GETPIVOTDATA("Count of Order ID",Pivot_table!$A$151,"Consumer ID",$A848,"Years (DATE)",$D$66))</f>
        <v/>
      </c>
      <c r="F848" s="6">
        <f t="shared" si="26"/>
        <v>298.62</v>
      </c>
      <c r="G848" s="6">
        <f t="shared" si="27"/>
        <v>1</v>
      </c>
    </row>
    <row r="849" spans="1:7" x14ac:dyDescent="0.3">
      <c r="A849" s="6" t="s">
        <v>3319</v>
      </c>
      <c r="B849" s="6" t="str">
        <f>IF(GETPIVOTDATA("Sum of Net Profit",Pivot_table!$A$151,"Consumer ID",$A849,"Years (DATE)",$B$66)=0,"",GETPIVOTDATA("Sum of Net Profit",Pivot_table!$A$151,"Consumer ID",$A849,"Years (DATE)",$B$66))</f>
        <v/>
      </c>
      <c r="C849" s="6" t="str">
        <f>IF(GETPIVOTDATA("Count of Order ID",Pivot_table!$A$151,"Consumer ID",$A849,"Years (DATE)",$B$66)=0,"",GETPIVOTDATA("Count of Order ID",Pivot_table!$A$151,"Consumer ID",$A849,"Years (DATE)",$B$66))</f>
        <v/>
      </c>
      <c r="D849" s="6">
        <f>IF(GETPIVOTDATA("Sum of Net Profit",Pivot_table!$A$151,"Consumer ID",$A849,"Years (DATE)",$D$66)=0,"",GETPIVOTDATA("Sum of Net Profit",Pivot_table!$A$151,"Consumer ID",$A849,"Years (DATE)",$D$66))</f>
        <v>298.62</v>
      </c>
      <c r="E849" s="6">
        <f>IF(GETPIVOTDATA("Count of Order ID",Pivot_table!$A$151,"Consumer ID",$A849,"Years (DATE)",$D$66)=0,"",GETPIVOTDATA("Count of Order ID",Pivot_table!$A$151,"Consumer ID",$A849,"Years (DATE)",$D$66))</f>
        <v>1</v>
      </c>
      <c r="F849" s="6">
        <f t="shared" si="26"/>
        <v>298.62</v>
      </c>
      <c r="G849" s="6">
        <f t="shared" si="27"/>
        <v>1</v>
      </c>
    </row>
    <row r="850" spans="1:7" x14ac:dyDescent="0.3">
      <c r="A850" s="6" t="s">
        <v>5387</v>
      </c>
      <c r="B850" s="6" t="str">
        <f>IF(GETPIVOTDATA("Sum of Net Profit",Pivot_table!$A$151,"Consumer ID",$A850,"Years (DATE)",$B$66)=0,"",GETPIVOTDATA("Sum of Net Profit",Pivot_table!$A$151,"Consumer ID",$A850,"Years (DATE)",$B$66))</f>
        <v/>
      </c>
      <c r="C850" s="6" t="str">
        <f>IF(GETPIVOTDATA("Count of Order ID",Pivot_table!$A$151,"Consumer ID",$A850,"Years (DATE)",$B$66)=0,"",GETPIVOTDATA("Count of Order ID",Pivot_table!$A$151,"Consumer ID",$A850,"Years (DATE)",$B$66))</f>
        <v/>
      </c>
      <c r="D850" s="6">
        <f>IF(GETPIVOTDATA("Sum of Net Profit",Pivot_table!$A$151,"Consumer ID",$A850,"Years (DATE)",$D$66)=0,"",GETPIVOTDATA("Sum of Net Profit",Pivot_table!$A$151,"Consumer ID",$A850,"Years (DATE)",$D$66))</f>
        <v>298.62</v>
      </c>
      <c r="E850" s="6">
        <f>IF(GETPIVOTDATA("Count of Order ID",Pivot_table!$A$151,"Consumer ID",$A850,"Years (DATE)",$D$66)=0,"",GETPIVOTDATA("Count of Order ID",Pivot_table!$A$151,"Consumer ID",$A850,"Years (DATE)",$D$66))</f>
        <v>1</v>
      </c>
      <c r="F850" s="6">
        <f t="shared" si="26"/>
        <v>298.62</v>
      </c>
      <c r="G850" s="6">
        <f t="shared" si="27"/>
        <v>1</v>
      </c>
    </row>
    <row r="851" spans="1:7" x14ac:dyDescent="0.3">
      <c r="A851" s="6" t="s">
        <v>5686</v>
      </c>
      <c r="B851" s="6" t="str">
        <f>IF(GETPIVOTDATA("Sum of Net Profit",Pivot_table!$A$151,"Consumer ID",$A851,"Years (DATE)",$B$66)=0,"",GETPIVOTDATA("Sum of Net Profit",Pivot_table!$A$151,"Consumer ID",$A851,"Years (DATE)",$B$66))</f>
        <v/>
      </c>
      <c r="C851" s="6" t="str">
        <f>IF(GETPIVOTDATA("Count of Order ID",Pivot_table!$A$151,"Consumer ID",$A851,"Years (DATE)",$B$66)=0,"",GETPIVOTDATA("Count of Order ID",Pivot_table!$A$151,"Consumer ID",$A851,"Years (DATE)",$B$66))</f>
        <v/>
      </c>
      <c r="D851" s="6">
        <f>IF(GETPIVOTDATA("Sum of Net Profit",Pivot_table!$A$151,"Consumer ID",$A851,"Years (DATE)",$D$66)=0,"",GETPIVOTDATA("Sum of Net Profit",Pivot_table!$A$151,"Consumer ID",$A851,"Years (DATE)",$D$66))</f>
        <v>297.51</v>
      </c>
      <c r="E851" s="6">
        <f>IF(GETPIVOTDATA("Count of Order ID",Pivot_table!$A$151,"Consumer ID",$A851,"Years (DATE)",$D$66)=0,"",GETPIVOTDATA("Count of Order ID",Pivot_table!$A$151,"Consumer ID",$A851,"Years (DATE)",$D$66))</f>
        <v>2</v>
      </c>
      <c r="F851" s="6">
        <f t="shared" si="26"/>
        <v>297.51</v>
      </c>
      <c r="G851" s="6">
        <f t="shared" si="27"/>
        <v>2</v>
      </c>
    </row>
    <row r="852" spans="1:7" x14ac:dyDescent="0.3">
      <c r="A852" s="6" t="s">
        <v>529</v>
      </c>
      <c r="B852" s="6">
        <f>IF(GETPIVOTDATA("Sum of Net Profit",Pivot_table!$A$151,"Consumer ID",$A852,"Years (DATE)",$B$66)=0,"",GETPIVOTDATA("Sum of Net Profit",Pivot_table!$A$151,"Consumer ID",$A852,"Years (DATE)",$B$66))</f>
        <v>295.29000000000008</v>
      </c>
      <c r="C852" s="6">
        <f>IF(GETPIVOTDATA("Count of Order ID",Pivot_table!$A$151,"Consumer ID",$A852,"Years (DATE)",$B$66)=0,"",GETPIVOTDATA("Count of Order ID",Pivot_table!$A$151,"Consumer ID",$A852,"Years (DATE)",$B$66))</f>
        <v>1</v>
      </c>
      <c r="D852" s="6" t="str">
        <f>IF(GETPIVOTDATA("Sum of Net Profit",Pivot_table!$A$151,"Consumer ID",$A852,"Years (DATE)",$D$66)=0,"",GETPIVOTDATA("Sum of Net Profit",Pivot_table!$A$151,"Consumer ID",$A852,"Years (DATE)",$D$66))</f>
        <v/>
      </c>
      <c r="E852" s="6" t="str">
        <f>IF(GETPIVOTDATA("Count of Order ID",Pivot_table!$A$151,"Consumer ID",$A852,"Years (DATE)",$D$66)=0,"",GETPIVOTDATA("Count of Order ID",Pivot_table!$A$151,"Consumer ID",$A852,"Years (DATE)",$D$66))</f>
        <v/>
      </c>
      <c r="F852" s="6">
        <f t="shared" si="26"/>
        <v>295.29000000000008</v>
      </c>
      <c r="G852" s="6">
        <f t="shared" si="27"/>
        <v>1</v>
      </c>
    </row>
    <row r="853" spans="1:7" x14ac:dyDescent="0.3">
      <c r="A853" s="6" t="s">
        <v>6529</v>
      </c>
      <c r="B853" s="6">
        <f>IF(GETPIVOTDATA("Sum of Net Profit",Pivot_table!$A$151,"Consumer ID",$A853,"Years (DATE)",$B$66)=0,"",GETPIVOTDATA("Sum of Net Profit",Pivot_table!$A$151,"Consumer ID",$A853,"Years (DATE)",$B$66))</f>
        <v>295.29000000000008</v>
      </c>
      <c r="C853" s="6">
        <f>IF(GETPIVOTDATA("Count of Order ID",Pivot_table!$A$151,"Consumer ID",$A853,"Years (DATE)",$B$66)=0,"",GETPIVOTDATA("Count of Order ID",Pivot_table!$A$151,"Consumer ID",$A853,"Years (DATE)",$B$66))</f>
        <v>1</v>
      </c>
      <c r="D853" s="6" t="str">
        <f>IF(GETPIVOTDATA("Sum of Net Profit",Pivot_table!$A$151,"Consumer ID",$A853,"Years (DATE)",$D$66)=0,"",GETPIVOTDATA("Sum of Net Profit",Pivot_table!$A$151,"Consumer ID",$A853,"Years (DATE)",$D$66))</f>
        <v/>
      </c>
      <c r="E853" s="6" t="str">
        <f>IF(GETPIVOTDATA("Count of Order ID",Pivot_table!$A$151,"Consumer ID",$A853,"Years (DATE)",$D$66)=0,"",GETPIVOTDATA("Count of Order ID",Pivot_table!$A$151,"Consumer ID",$A853,"Years (DATE)",$D$66))</f>
        <v/>
      </c>
      <c r="F853" s="6">
        <f t="shared" si="26"/>
        <v>295.29000000000008</v>
      </c>
      <c r="G853" s="6">
        <f t="shared" si="27"/>
        <v>1</v>
      </c>
    </row>
    <row r="854" spans="1:7" x14ac:dyDescent="0.3">
      <c r="A854" s="6" t="s">
        <v>4763</v>
      </c>
      <c r="B854" s="6" t="str">
        <f>IF(GETPIVOTDATA("Sum of Net Profit",Pivot_table!$A$151,"Consumer ID",$A854,"Years (DATE)",$B$66)=0,"",GETPIVOTDATA("Sum of Net Profit",Pivot_table!$A$151,"Consumer ID",$A854,"Years (DATE)",$B$66))</f>
        <v/>
      </c>
      <c r="C854" s="6" t="str">
        <f>IF(GETPIVOTDATA("Count of Order ID",Pivot_table!$A$151,"Consumer ID",$A854,"Years (DATE)",$B$66)=0,"",GETPIVOTDATA("Count of Order ID",Pivot_table!$A$151,"Consumer ID",$A854,"Years (DATE)",$B$66))</f>
        <v/>
      </c>
      <c r="D854" s="6">
        <f>IF(GETPIVOTDATA("Sum of Net Profit",Pivot_table!$A$151,"Consumer ID",$A854,"Years (DATE)",$D$66)=0,"",GETPIVOTDATA("Sum of Net Profit",Pivot_table!$A$151,"Consumer ID",$A854,"Years (DATE)",$D$66))</f>
        <v>295.2</v>
      </c>
      <c r="E854" s="6">
        <f>IF(GETPIVOTDATA("Count of Order ID",Pivot_table!$A$151,"Consumer ID",$A854,"Years (DATE)",$D$66)=0,"",GETPIVOTDATA("Count of Order ID",Pivot_table!$A$151,"Consumer ID",$A854,"Years (DATE)",$D$66))</f>
        <v>1</v>
      </c>
      <c r="F854" s="6">
        <f t="shared" si="26"/>
        <v>295.2</v>
      </c>
      <c r="G854" s="6">
        <f t="shared" si="27"/>
        <v>1</v>
      </c>
    </row>
    <row r="855" spans="1:7" x14ac:dyDescent="0.3">
      <c r="A855" s="6" t="s">
        <v>4771</v>
      </c>
      <c r="B855" s="6" t="str">
        <f>IF(GETPIVOTDATA("Sum of Net Profit",Pivot_table!$A$151,"Consumer ID",$A855,"Years (DATE)",$B$66)=0,"",GETPIVOTDATA("Sum of Net Profit",Pivot_table!$A$151,"Consumer ID",$A855,"Years (DATE)",$B$66))</f>
        <v/>
      </c>
      <c r="C855" s="6" t="str">
        <f>IF(GETPIVOTDATA("Count of Order ID",Pivot_table!$A$151,"Consumer ID",$A855,"Years (DATE)",$B$66)=0,"",GETPIVOTDATA("Count of Order ID",Pivot_table!$A$151,"Consumer ID",$A855,"Years (DATE)",$B$66))</f>
        <v/>
      </c>
      <c r="D855" s="6">
        <f>IF(GETPIVOTDATA("Sum of Net Profit",Pivot_table!$A$151,"Consumer ID",$A855,"Years (DATE)",$D$66)=0,"",GETPIVOTDATA("Sum of Net Profit",Pivot_table!$A$151,"Consumer ID",$A855,"Years (DATE)",$D$66))</f>
        <v>295.2</v>
      </c>
      <c r="E855" s="6">
        <f>IF(GETPIVOTDATA("Count of Order ID",Pivot_table!$A$151,"Consumer ID",$A855,"Years (DATE)",$D$66)=0,"",GETPIVOTDATA("Count of Order ID",Pivot_table!$A$151,"Consumer ID",$A855,"Years (DATE)",$D$66))</f>
        <v>1</v>
      </c>
      <c r="F855" s="6">
        <f t="shared" si="26"/>
        <v>295.2</v>
      </c>
      <c r="G855" s="6">
        <f t="shared" si="27"/>
        <v>1</v>
      </c>
    </row>
    <row r="856" spans="1:7" x14ac:dyDescent="0.3">
      <c r="A856" s="6" t="s">
        <v>4515</v>
      </c>
      <c r="B856" s="6" t="str">
        <f>IF(GETPIVOTDATA("Sum of Net Profit",Pivot_table!$A$151,"Consumer ID",$A856,"Years (DATE)",$B$66)=0,"",GETPIVOTDATA("Sum of Net Profit",Pivot_table!$A$151,"Consumer ID",$A856,"Years (DATE)",$B$66))</f>
        <v/>
      </c>
      <c r="C856" s="6" t="str">
        <f>IF(GETPIVOTDATA("Count of Order ID",Pivot_table!$A$151,"Consumer ID",$A856,"Years (DATE)",$B$66)=0,"",GETPIVOTDATA("Count of Order ID",Pivot_table!$A$151,"Consumer ID",$A856,"Years (DATE)",$B$66))</f>
        <v/>
      </c>
      <c r="D856" s="6">
        <f>IF(GETPIVOTDATA("Sum of Net Profit",Pivot_table!$A$151,"Consumer ID",$A856,"Years (DATE)",$D$66)=0,"",GETPIVOTDATA("Sum of Net Profit",Pivot_table!$A$151,"Consumer ID",$A856,"Years (DATE)",$D$66))</f>
        <v>294.05999999999995</v>
      </c>
      <c r="E856" s="6">
        <f>IF(GETPIVOTDATA("Count of Order ID",Pivot_table!$A$151,"Consumer ID",$A856,"Years (DATE)",$D$66)=0,"",GETPIVOTDATA("Count of Order ID",Pivot_table!$A$151,"Consumer ID",$A856,"Years (DATE)",$D$66))</f>
        <v>1</v>
      </c>
      <c r="F856" s="6">
        <f t="shared" si="26"/>
        <v>294.05999999999995</v>
      </c>
      <c r="G856" s="6">
        <f t="shared" si="27"/>
        <v>1</v>
      </c>
    </row>
    <row r="857" spans="1:7" x14ac:dyDescent="0.3">
      <c r="A857" s="6" t="s">
        <v>5910</v>
      </c>
      <c r="B857" s="6" t="str">
        <f>IF(GETPIVOTDATA("Sum of Net Profit",Pivot_table!$A$151,"Consumer ID",$A857,"Years (DATE)",$B$66)=0,"",GETPIVOTDATA("Sum of Net Profit",Pivot_table!$A$151,"Consumer ID",$A857,"Years (DATE)",$B$66))</f>
        <v/>
      </c>
      <c r="C857" s="6" t="str">
        <f>IF(GETPIVOTDATA("Count of Order ID",Pivot_table!$A$151,"Consumer ID",$A857,"Years (DATE)",$B$66)=0,"",GETPIVOTDATA("Count of Order ID",Pivot_table!$A$151,"Consumer ID",$A857,"Years (DATE)",$B$66))</f>
        <v/>
      </c>
      <c r="D857" s="6">
        <f>IF(GETPIVOTDATA("Sum of Net Profit",Pivot_table!$A$151,"Consumer ID",$A857,"Years (DATE)",$D$66)=0,"",GETPIVOTDATA("Sum of Net Profit",Pivot_table!$A$151,"Consumer ID",$A857,"Years (DATE)",$D$66))</f>
        <v>294.05999999999995</v>
      </c>
      <c r="E857" s="6">
        <f>IF(GETPIVOTDATA("Count of Order ID",Pivot_table!$A$151,"Consumer ID",$A857,"Years (DATE)",$D$66)=0,"",GETPIVOTDATA("Count of Order ID",Pivot_table!$A$151,"Consumer ID",$A857,"Years (DATE)",$D$66))</f>
        <v>1</v>
      </c>
      <c r="F857" s="6">
        <f t="shared" si="26"/>
        <v>294.05999999999995</v>
      </c>
      <c r="G857" s="6">
        <f t="shared" si="27"/>
        <v>1</v>
      </c>
    </row>
    <row r="858" spans="1:7" x14ac:dyDescent="0.3">
      <c r="A858" s="6" t="s">
        <v>6065</v>
      </c>
      <c r="B858" s="6" t="str">
        <f>IF(GETPIVOTDATA("Sum of Net Profit",Pivot_table!$A$151,"Consumer ID",$A858,"Years (DATE)",$B$66)=0,"",GETPIVOTDATA("Sum of Net Profit",Pivot_table!$A$151,"Consumer ID",$A858,"Years (DATE)",$B$66))</f>
        <v/>
      </c>
      <c r="C858" s="6" t="str">
        <f>IF(GETPIVOTDATA("Count of Order ID",Pivot_table!$A$151,"Consumer ID",$A858,"Years (DATE)",$B$66)=0,"",GETPIVOTDATA("Count of Order ID",Pivot_table!$A$151,"Consumer ID",$A858,"Years (DATE)",$B$66))</f>
        <v/>
      </c>
      <c r="D858" s="6">
        <f>IF(GETPIVOTDATA("Sum of Net Profit",Pivot_table!$A$151,"Consumer ID",$A858,"Years (DATE)",$D$66)=0,"",GETPIVOTDATA("Sum of Net Profit",Pivot_table!$A$151,"Consumer ID",$A858,"Years (DATE)",$D$66))</f>
        <v>294.05999999999995</v>
      </c>
      <c r="E858" s="6">
        <f>IF(GETPIVOTDATA("Count of Order ID",Pivot_table!$A$151,"Consumer ID",$A858,"Years (DATE)",$D$66)=0,"",GETPIVOTDATA("Count of Order ID",Pivot_table!$A$151,"Consumer ID",$A858,"Years (DATE)",$D$66))</f>
        <v>1</v>
      </c>
      <c r="F858" s="6">
        <f t="shared" si="26"/>
        <v>294.05999999999995</v>
      </c>
      <c r="G858" s="6">
        <f t="shared" si="27"/>
        <v>1</v>
      </c>
    </row>
    <row r="859" spans="1:7" x14ac:dyDescent="0.3">
      <c r="A859" s="6" t="s">
        <v>508</v>
      </c>
      <c r="B859" s="6">
        <f>IF(GETPIVOTDATA("Sum of Net Profit",Pivot_table!$A$151,"Consumer ID",$A859,"Years (DATE)",$B$66)=0,"",GETPIVOTDATA("Sum of Net Profit",Pivot_table!$A$151,"Consumer ID",$A859,"Years (DATE)",$B$66))</f>
        <v>292.56</v>
      </c>
      <c r="C859" s="6">
        <f>IF(GETPIVOTDATA("Count of Order ID",Pivot_table!$A$151,"Consumer ID",$A859,"Years (DATE)",$B$66)=0,"",GETPIVOTDATA("Count of Order ID",Pivot_table!$A$151,"Consumer ID",$A859,"Years (DATE)",$B$66))</f>
        <v>1</v>
      </c>
      <c r="D859" s="6" t="str">
        <f>IF(GETPIVOTDATA("Sum of Net Profit",Pivot_table!$A$151,"Consumer ID",$A859,"Years (DATE)",$D$66)=0,"",GETPIVOTDATA("Sum of Net Profit",Pivot_table!$A$151,"Consumer ID",$A859,"Years (DATE)",$D$66))</f>
        <v/>
      </c>
      <c r="E859" s="6" t="str">
        <f>IF(GETPIVOTDATA("Count of Order ID",Pivot_table!$A$151,"Consumer ID",$A859,"Years (DATE)",$D$66)=0,"",GETPIVOTDATA("Count of Order ID",Pivot_table!$A$151,"Consumer ID",$A859,"Years (DATE)",$D$66))</f>
        <v/>
      </c>
      <c r="F859" s="6">
        <f t="shared" si="26"/>
        <v>292.56</v>
      </c>
      <c r="G859" s="6">
        <f t="shared" si="27"/>
        <v>1</v>
      </c>
    </row>
    <row r="860" spans="1:7" x14ac:dyDescent="0.3">
      <c r="A860" s="6" t="s">
        <v>6389</v>
      </c>
      <c r="B860" s="6">
        <f>IF(GETPIVOTDATA("Sum of Net Profit",Pivot_table!$A$151,"Consumer ID",$A860,"Years (DATE)",$B$66)=0,"",GETPIVOTDATA("Sum of Net Profit",Pivot_table!$A$151,"Consumer ID",$A860,"Years (DATE)",$B$66))</f>
        <v>292.56</v>
      </c>
      <c r="C860" s="6">
        <f>IF(GETPIVOTDATA("Count of Order ID",Pivot_table!$A$151,"Consumer ID",$A860,"Years (DATE)",$B$66)=0,"",GETPIVOTDATA("Count of Order ID",Pivot_table!$A$151,"Consumer ID",$A860,"Years (DATE)",$B$66))</f>
        <v>1</v>
      </c>
      <c r="D860" s="6" t="str">
        <f>IF(GETPIVOTDATA("Sum of Net Profit",Pivot_table!$A$151,"Consumer ID",$A860,"Years (DATE)",$D$66)=0,"",GETPIVOTDATA("Sum of Net Profit",Pivot_table!$A$151,"Consumer ID",$A860,"Years (DATE)",$D$66))</f>
        <v/>
      </c>
      <c r="E860" s="6" t="str">
        <f>IF(GETPIVOTDATA("Count of Order ID",Pivot_table!$A$151,"Consumer ID",$A860,"Years (DATE)",$D$66)=0,"",GETPIVOTDATA("Count of Order ID",Pivot_table!$A$151,"Consumer ID",$A860,"Years (DATE)",$D$66))</f>
        <v/>
      </c>
      <c r="F860" s="6">
        <f t="shared" si="26"/>
        <v>292.56</v>
      </c>
      <c r="G860" s="6">
        <f t="shared" si="27"/>
        <v>1</v>
      </c>
    </row>
    <row r="861" spans="1:7" x14ac:dyDescent="0.3">
      <c r="A861" s="6" t="s">
        <v>6481</v>
      </c>
      <c r="B861" s="6">
        <f>IF(GETPIVOTDATA("Sum of Net Profit",Pivot_table!$A$151,"Consumer ID",$A861,"Years (DATE)",$B$66)=0,"",GETPIVOTDATA("Sum of Net Profit",Pivot_table!$A$151,"Consumer ID",$A861,"Years (DATE)",$B$66))</f>
        <v>292.56</v>
      </c>
      <c r="C861" s="6">
        <f>IF(GETPIVOTDATA("Count of Order ID",Pivot_table!$A$151,"Consumer ID",$A861,"Years (DATE)",$B$66)=0,"",GETPIVOTDATA("Count of Order ID",Pivot_table!$A$151,"Consumer ID",$A861,"Years (DATE)",$B$66))</f>
        <v>1</v>
      </c>
      <c r="D861" s="6" t="str">
        <f>IF(GETPIVOTDATA("Sum of Net Profit",Pivot_table!$A$151,"Consumer ID",$A861,"Years (DATE)",$D$66)=0,"",GETPIVOTDATA("Sum of Net Profit",Pivot_table!$A$151,"Consumer ID",$A861,"Years (DATE)",$D$66))</f>
        <v/>
      </c>
      <c r="E861" s="6" t="str">
        <f>IF(GETPIVOTDATA("Count of Order ID",Pivot_table!$A$151,"Consumer ID",$A861,"Years (DATE)",$D$66)=0,"",GETPIVOTDATA("Count of Order ID",Pivot_table!$A$151,"Consumer ID",$A861,"Years (DATE)",$D$66))</f>
        <v/>
      </c>
      <c r="F861" s="6">
        <f t="shared" si="26"/>
        <v>292.56</v>
      </c>
      <c r="G861" s="6">
        <f t="shared" si="27"/>
        <v>1</v>
      </c>
    </row>
    <row r="862" spans="1:7" x14ac:dyDescent="0.3">
      <c r="A862" s="6" t="s">
        <v>6606</v>
      </c>
      <c r="B862" s="6">
        <f>IF(GETPIVOTDATA("Sum of Net Profit",Pivot_table!$A$151,"Consumer ID",$A862,"Years (DATE)",$B$66)=0,"",GETPIVOTDATA("Sum of Net Profit",Pivot_table!$A$151,"Consumer ID",$A862,"Years (DATE)",$B$66))</f>
        <v>292.56</v>
      </c>
      <c r="C862" s="6">
        <f>IF(GETPIVOTDATA("Count of Order ID",Pivot_table!$A$151,"Consumer ID",$A862,"Years (DATE)",$B$66)=0,"",GETPIVOTDATA("Count of Order ID",Pivot_table!$A$151,"Consumer ID",$A862,"Years (DATE)",$B$66))</f>
        <v>1</v>
      </c>
      <c r="D862" s="6" t="str">
        <f>IF(GETPIVOTDATA("Sum of Net Profit",Pivot_table!$A$151,"Consumer ID",$A862,"Years (DATE)",$D$66)=0,"",GETPIVOTDATA("Sum of Net Profit",Pivot_table!$A$151,"Consumer ID",$A862,"Years (DATE)",$D$66))</f>
        <v/>
      </c>
      <c r="E862" s="6" t="str">
        <f>IF(GETPIVOTDATA("Count of Order ID",Pivot_table!$A$151,"Consumer ID",$A862,"Years (DATE)",$D$66)=0,"",GETPIVOTDATA("Count of Order ID",Pivot_table!$A$151,"Consumer ID",$A862,"Years (DATE)",$D$66))</f>
        <v/>
      </c>
      <c r="F862" s="6">
        <f t="shared" si="26"/>
        <v>292.56</v>
      </c>
      <c r="G862" s="6">
        <f t="shared" si="27"/>
        <v>1</v>
      </c>
    </row>
    <row r="863" spans="1:7" x14ac:dyDescent="0.3">
      <c r="A863" s="6" t="s">
        <v>223</v>
      </c>
      <c r="B863" s="6" t="str">
        <f>IF(GETPIVOTDATA("Sum of Net Profit",Pivot_table!$A$151,"Consumer ID",$A863,"Years (DATE)",$B$66)=0,"",GETPIVOTDATA("Sum of Net Profit",Pivot_table!$A$151,"Consumer ID",$A863,"Years (DATE)",$B$66))</f>
        <v/>
      </c>
      <c r="C863" s="6" t="str">
        <f>IF(GETPIVOTDATA("Count of Order ID",Pivot_table!$A$151,"Consumer ID",$A863,"Years (DATE)",$B$66)=0,"",GETPIVOTDATA("Count of Order ID",Pivot_table!$A$151,"Consumer ID",$A863,"Years (DATE)",$B$66))</f>
        <v/>
      </c>
      <c r="D863" s="6">
        <f>IF(GETPIVOTDATA("Sum of Net Profit",Pivot_table!$A$151,"Consumer ID",$A863,"Years (DATE)",$D$66)=0,"",GETPIVOTDATA("Sum of Net Profit",Pivot_table!$A$151,"Consumer ID",$A863,"Years (DATE)",$D$66))</f>
        <v>292.56</v>
      </c>
      <c r="E863" s="6">
        <f>IF(GETPIVOTDATA("Count of Order ID",Pivot_table!$A$151,"Consumer ID",$A863,"Years (DATE)",$D$66)=0,"",GETPIVOTDATA("Count of Order ID",Pivot_table!$A$151,"Consumer ID",$A863,"Years (DATE)",$D$66))</f>
        <v>1</v>
      </c>
      <c r="F863" s="6">
        <f t="shared" si="26"/>
        <v>292.56</v>
      </c>
      <c r="G863" s="6">
        <f t="shared" si="27"/>
        <v>1</v>
      </c>
    </row>
    <row r="864" spans="1:7" x14ac:dyDescent="0.3">
      <c r="A864" s="6" t="s">
        <v>5756</v>
      </c>
      <c r="B864" s="6" t="str">
        <f>IF(GETPIVOTDATA("Sum of Net Profit",Pivot_table!$A$151,"Consumer ID",$A864,"Years (DATE)",$B$66)=0,"",GETPIVOTDATA("Sum of Net Profit",Pivot_table!$A$151,"Consumer ID",$A864,"Years (DATE)",$B$66))</f>
        <v/>
      </c>
      <c r="C864" s="6" t="str">
        <f>IF(GETPIVOTDATA("Count of Order ID",Pivot_table!$A$151,"Consumer ID",$A864,"Years (DATE)",$B$66)=0,"",GETPIVOTDATA("Count of Order ID",Pivot_table!$A$151,"Consumer ID",$A864,"Years (DATE)",$B$66))</f>
        <v/>
      </c>
      <c r="D864" s="6">
        <f>IF(GETPIVOTDATA("Sum of Net Profit",Pivot_table!$A$151,"Consumer ID",$A864,"Years (DATE)",$D$66)=0,"",GETPIVOTDATA("Sum of Net Profit",Pivot_table!$A$151,"Consumer ID",$A864,"Years (DATE)",$D$66))</f>
        <v>291.60000000000002</v>
      </c>
      <c r="E864" s="6">
        <f>IF(GETPIVOTDATA("Count of Order ID",Pivot_table!$A$151,"Consumer ID",$A864,"Years (DATE)",$D$66)=0,"",GETPIVOTDATA("Count of Order ID",Pivot_table!$A$151,"Consumer ID",$A864,"Years (DATE)",$D$66))</f>
        <v>1</v>
      </c>
      <c r="F864" s="6">
        <f t="shared" si="26"/>
        <v>291.60000000000002</v>
      </c>
      <c r="G864" s="6">
        <f t="shared" si="27"/>
        <v>1</v>
      </c>
    </row>
    <row r="865" spans="1:7" x14ac:dyDescent="0.3">
      <c r="A865" s="6" t="s">
        <v>5766</v>
      </c>
      <c r="B865" s="6" t="str">
        <f>IF(GETPIVOTDATA("Sum of Net Profit",Pivot_table!$A$151,"Consumer ID",$A865,"Years (DATE)",$B$66)=0,"",GETPIVOTDATA("Sum of Net Profit",Pivot_table!$A$151,"Consumer ID",$A865,"Years (DATE)",$B$66))</f>
        <v/>
      </c>
      <c r="C865" s="6" t="str">
        <f>IF(GETPIVOTDATA("Count of Order ID",Pivot_table!$A$151,"Consumer ID",$A865,"Years (DATE)",$B$66)=0,"",GETPIVOTDATA("Count of Order ID",Pivot_table!$A$151,"Consumer ID",$A865,"Years (DATE)",$B$66))</f>
        <v/>
      </c>
      <c r="D865" s="6">
        <f>IF(GETPIVOTDATA("Sum of Net Profit",Pivot_table!$A$151,"Consumer ID",$A865,"Years (DATE)",$D$66)=0,"",GETPIVOTDATA("Sum of Net Profit",Pivot_table!$A$151,"Consumer ID",$A865,"Years (DATE)",$D$66))</f>
        <v>291.60000000000002</v>
      </c>
      <c r="E865" s="6">
        <f>IF(GETPIVOTDATA("Count of Order ID",Pivot_table!$A$151,"Consumer ID",$A865,"Years (DATE)",$D$66)=0,"",GETPIVOTDATA("Count of Order ID",Pivot_table!$A$151,"Consumer ID",$A865,"Years (DATE)",$D$66))</f>
        <v>1</v>
      </c>
      <c r="F865" s="6">
        <f t="shared" si="26"/>
        <v>291.60000000000002</v>
      </c>
      <c r="G865" s="6">
        <f t="shared" si="27"/>
        <v>1</v>
      </c>
    </row>
    <row r="866" spans="1:7" x14ac:dyDescent="0.3">
      <c r="A866" s="6" t="s">
        <v>4997</v>
      </c>
      <c r="B866" s="6" t="str">
        <f>IF(GETPIVOTDATA("Sum of Net Profit",Pivot_table!$A$151,"Consumer ID",$A866,"Years (DATE)",$B$66)=0,"",GETPIVOTDATA("Sum of Net Profit",Pivot_table!$A$151,"Consumer ID",$A866,"Years (DATE)",$B$66))</f>
        <v/>
      </c>
      <c r="C866" s="6" t="str">
        <f>IF(GETPIVOTDATA("Count of Order ID",Pivot_table!$A$151,"Consumer ID",$A866,"Years (DATE)",$B$66)=0,"",GETPIVOTDATA("Count of Order ID",Pivot_table!$A$151,"Consumer ID",$A866,"Years (DATE)",$B$66))</f>
        <v/>
      </c>
      <c r="D866" s="6">
        <f>IF(GETPIVOTDATA("Sum of Net Profit",Pivot_table!$A$151,"Consumer ID",$A866,"Years (DATE)",$D$66)=0,"",GETPIVOTDATA("Sum of Net Profit",Pivot_table!$A$151,"Consumer ID",$A866,"Years (DATE)",$D$66))</f>
        <v>291.60000000000002</v>
      </c>
      <c r="E866" s="6">
        <f>IF(GETPIVOTDATA("Count of Order ID",Pivot_table!$A$151,"Consumer ID",$A866,"Years (DATE)",$D$66)=0,"",GETPIVOTDATA("Count of Order ID",Pivot_table!$A$151,"Consumer ID",$A866,"Years (DATE)",$D$66))</f>
        <v>1</v>
      </c>
      <c r="F866" s="6">
        <f t="shared" si="26"/>
        <v>291.60000000000002</v>
      </c>
      <c r="G866" s="6">
        <f t="shared" si="27"/>
        <v>1</v>
      </c>
    </row>
    <row r="867" spans="1:7" x14ac:dyDescent="0.3">
      <c r="A867" s="6" t="s">
        <v>5972</v>
      </c>
      <c r="B867" s="6" t="str">
        <f>IF(GETPIVOTDATA("Sum of Net Profit",Pivot_table!$A$151,"Consumer ID",$A867,"Years (DATE)",$B$66)=0,"",GETPIVOTDATA("Sum of Net Profit",Pivot_table!$A$151,"Consumer ID",$A867,"Years (DATE)",$B$66))</f>
        <v/>
      </c>
      <c r="C867" s="6" t="str">
        <f>IF(GETPIVOTDATA("Count of Order ID",Pivot_table!$A$151,"Consumer ID",$A867,"Years (DATE)",$B$66)=0,"",GETPIVOTDATA("Count of Order ID",Pivot_table!$A$151,"Consumer ID",$A867,"Years (DATE)",$B$66))</f>
        <v/>
      </c>
      <c r="D867" s="6">
        <f>IF(GETPIVOTDATA("Sum of Net Profit",Pivot_table!$A$151,"Consumer ID",$A867,"Years (DATE)",$D$66)=0,"",GETPIVOTDATA("Sum of Net Profit",Pivot_table!$A$151,"Consumer ID",$A867,"Years (DATE)",$D$66))</f>
        <v>291.60000000000002</v>
      </c>
      <c r="E867" s="6">
        <f>IF(GETPIVOTDATA("Count of Order ID",Pivot_table!$A$151,"Consumer ID",$A867,"Years (DATE)",$D$66)=0,"",GETPIVOTDATA("Count of Order ID",Pivot_table!$A$151,"Consumer ID",$A867,"Years (DATE)",$D$66))</f>
        <v>1</v>
      </c>
      <c r="F867" s="6">
        <f t="shared" si="26"/>
        <v>291.60000000000002</v>
      </c>
      <c r="G867" s="6">
        <f t="shared" si="27"/>
        <v>1</v>
      </c>
    </row>
    <row r="868" spans="1:7" x14ac:dyDescent="0.3">
      <c r="A868" s="6" t="s">
        <v>4876</v>
      </c>
      <c r="B868" s="6" t="str">
        <f>IF(GETPIVOTDATA("Sum of Net Profit",Pivot_table!$A$151,"Consumer ID",$A868,"Years (DATE)",$B$66)=0,"",GETPIVOTDATA("Sum of Net Profit",Pivot_table!$A$151,"Consumer ID",$A868,"Years (DATE)",$B$66))</f>
        <v/>
      </c>
      <c r="C868" s="6" t="str">
        <f>IF(GETPIVOTDATA("Count of Order ID",Pivot_table!$A$151,"Consumer ID",$A868,"Years (DATE)",$B$66)=0,"",GETPIVOTDATA("Count of Order ID",Pivot_table!$A$151,"Consumer ID",$A868,"Years (DATE)",$B$66))</f>
        <v/>
      </c>
      <c r="D868" s="6">
        <f>IF(GETPIVOTDATA("Sum of Net Profit",Pivot_table!$A$151,"Consumer ID",$A868,"Years (DATE)",$D$66)=0,"",GETPIVOTDATA("Sum of Net Profit",Pivot_table!$A$151,"Consumer ID",$A868,"Years (DATE)",$D$66))</f>
        <v>291.60000000000002</v>
      </c>
      <c r="E868" s="6">
        <f>IF(GETPIVOTDATA("Count of Order ID",Pivot_table!$A$151,"Consumer ID",$A868,"Years (DATE)",$D$66)=0,"",GETPIVOTDATA("Count of Order ID",Pivot_table!$A$151,"Consumer ID",$A868,"Years (DATE)",$D$66))</f>
        <v>1</v>
      </c>
      <c r="F868" s="6">
        <f t="shared" si="26"/>
        <v>291.60000000000002</v>
      </c>
      <c r="G868" s="6">
        <f t="shared" si="27"/>
        <v>1</v>
      </c>
    </row>
    <row r="869" spans="1:7" x14ac:dyDescent="0.3">
      <c r="A869" s="6" t="s">
        <v>4898</v>
      </c>
      <c r="B869" s="6" t="str">
        <f>IF(GETPIVOTDATA("Sum of Net Profit",Pivot_table!$A$151,"Consumer ID",$A869,"Years (DATE)",$B$66)=0,"",GETPIVOTDATA("Sum of Net Profit",Pivot_table!$A$151,"Consumer ID",$A869,"Years (DATE)",$B$66))</f>
        <v/>
      </c>
      <c r="C869" s="6" t="str">
        <f>IF(GETPIVOTDATA("Count of Order ID",Pivot_table!$A$151,"Consumer ID",$A869,"Years (DATE)",$B$66)=0,"",GETPIVOTDATA("Count of Order ID",Pivot_table!$A$151,"Consumer ID",$A869,"Years (DATE)",$B$66))</f>
        <v/>
      </c>
      <c r="D869" s="6">
        <f>IF(GETPIVOTDATA("Sum of Net Profit",Pivot_table!$A$151,"Consumer ID",$A869,"Years (DATE)",$D$66)=0,"",GETPIVOTDATA("Sum of Net Profit",Pivot_table!$A$151,"Consumer ID",$A869,"Years (DATE)",$D$66))</f>
        <v>291.60000000000002</v>
      </c>
      <c r="E869" s="6">
        <f>IF(GETPIVOTDATA("Count of Order ID",Pivot_table!$A$151,"Consumer ID",$A869,"Years (DATE)",$D$66)=0,"",GETPIVOTDATA("Count of Order ID",Pivot_table!$A$151,"Consumer ID",$A869,"Years (DATE)",$D$66))</f>
        <v>1</v>
      </c>
      <c r="F869" s="6">
        <f t="shared" si="26"/>
        <v>291.60000000000002</v>
      </c>
      <c r="G869" s="6">
        <f t="shared" si="27"/>
        <v>1</v>
      </c>
    </row>
    <row r="870" spans="1:7" x14ac:dyDescent="0.3">
      <c r="A870" s="6" t="s">
        <v>2092</v>
      </c>
      <c r="B870" s="6" t="str">
        <f>IF(GETPIVOTDATA("Sum of Net Profit",Pivot_table!$A$151,"Consumer ID",$A870,"Years (DATE)",$B$66)=0,"",GETPIVOTDATA("Sum of Net Profit",Pivot_table!$A$151,"Consumer ID",$A870,"Years (DATE)",$B$66))</f>
        <v/>
      </c>
      <c r="C870" s="6" t="str">
        <f>IF(GETPIVOTDATA("Count of Order ID",Pivot_table!$A$151,"Consumer ID",$A870,"Years (DATE)",$B$66)=0,"",GETPIVOTDATA("Count of Order ID",Pivot_table!$A$151,"Consumer ID",$A870,"Years (DATE)",$B$66))</f>
        <v/>
      </c>
      <c r="D870" s="6">
        <f>IF(GETPIVOTDATA("Sum of Net Profit",Pivot_table!$A$151,"Consumer ID",$A870,"Years (DATE)",$D$66)=0,"",GETPIVOTDATA("Sum of Net Profit",Pivot_table!$A$151,"Consumer ID",$A870,"Years (DATE)",$D$66))</f>
        <v>290.55</v>
      </c>
      <c r="E870" s="6">
        <f>IF(GETPIVOTDATA("Count of Order ID",Pivot_table!$A$151,"Consumer ID",$A870,"Years (DATE)",$D$66)=0,"",GETPIVOTDATA("Count of Order ID",Pivot_table!$A$151,"Consumer ID",$A870,"Years (DATE)",$D$66))</f>
        <v>1</v>
      </c>
      <c r="F870" s="6">
        <f t="shared" si="26"/>
        <v>290.55</v>
      </c>
      <c r="G870" s="6">
        <f t="shared" si="27"/>
        <v>1</v>
      </c>
    </row>
    <row r="871" spans="1:7" x14ac:dyDescent="0.3">
      <c r="A871" s="6" t="s">
        <v>2136</v>
      </c>
      <c r="B871" s="6" t="str">
        <f>IF(GETPIVOTDATA("Sum of Net Profit",Pivot_table!$A$151,"Consumer ID",$A871,"Years (DATE)",$B$66)=0,"",GETPIVOTDATA("Sum of Net Profit",Pivot_table!$A$151,"Consumer ID",$A871,"Years (DATE)",$B$66))</f>
        <v/>
      </c>
      <c r="C871" s="6" t="str">
        <f>IF(GETPIVOTDATA("Count of Order ID",Pivot_table!$A$151,"Consumer ID",$A871,"Years (DATE)",$B$66)=0,"",GETPIVOTDATA("Count of Order ID",Pivot_table!$A$151,"Consumer ID",$A871,"Years (DATE)",$B$66))</f>
        <v/>
      </c>
      <c r="D871" s="6">
        <f>IF(GETPIVOTDATA("Sum of Net Profit",Pivot_table!$A$151,"Consumer ID",$A871,"Years (DATE)",$D$66)=0,"",GETPIVOTDATA("Sum of Net Profit",Pivot_table!$A$151,"Consumer ID",$A871,"Years (DATE)",$D$66))</f>
        <v>290.55</v>
      </c>
      <c r="E871" s="6">
        <f>IF(GETPIVOTDATA("Count of Order ID",Pivot_table!$A$151,"Consumer ID",$A871,"Years (DATE)",$D$66)=0,"",GETPIVOTDATA("Count of Order ID",Pivot_table!$A$151,"Consumer ID",$A871,"Years (DATE)",$D$66))</f>
        <v>1</v>
      </c>
      <c r="F871" s="6">
        <f t="shared" si="26"/>
        <v>290.55</v>
      </c>
      <c r="G871" s="6">
        <f t="shared" si="27"/>
        <v>1</v>
      </c>
    </row>
    <row r="872" spans="1:7" x14ac:dyDescent="0.3">
      <c r="A872" s="6" t="s">
        <v>2108</v>
      </c>
      <c r="B872" s="6" t="str">
        <f>IF(GETPIVOTDATA("Sum of Net Profit",Pivot_table!$A$151,"Consumer ID",$A872,"Years (DATE)",$B$66)=0,"",GETPIVOTDATA("Sum of Net Profit",Pivot_table!$A$151,"Consumer ID",$A872,"Years (DATE)",$B$66))</f>
        <v/>
      </c>
      <c r="C872" s="6" t="str">
        <f>IF(GETPIVOTDATA("Count of Order ID",Pivot_table!$A$151,"Consumer ID",$A872,"Years (DATE)",$B$66)=0,"",GETPIVOTDATA("Count of Order ID",Pivot_table!$A$151,"Consumer ID",$A872,"Years (DATE)",$B$66))</f>
        <v/>
      </c>
      <c r="D872" s="6">
        <f>IF(GETPIVOTDATA("Sum of Net Profit",Pivot_table!$A$151,"Consumer ID",$A872,"Years (DATE)",$D$66)=0,"",GETPIVOTDATA("Sum of Net Profit",Pivot_table!$A$151,"Consumer ID",$A872,"Years (DATE)",$D$66))</f>
        <v>290.55</v>
      </c>
      <c r="E872" s="6">
        <f>IF(GETPIVOTDATA("Count of Order ID",Pivot_table!$A$151,"Consumer ID",$A872,"Years (DATE)",$D$66)=0,"",GETPIVOTDATA("Count of Order ID",Pivot_table!$A$151,"Consumer ID",$A872,"Years (DATE)",$D$66))</f>
        <v>1</v>
      </c>
      <c r="F872" s="6">
        <f t="shared" si="26"/>
        <v>290.55</v>
      </c>
      <c r="G872" s="6">
        <f t="shared" si="27"/>
        <v>1</v>
      </c>
    </row>
    <row r="873" spans="1:7" x14ac:dyDescent="0.3">
      <c r="A873" s="6" t="s">
        <v>2134</v>
      </c>
      <c r="B873" s="6" t="str">
        <f>IF(GETPIVOTDATA("Sum of Net Profit",Pivot_table!$A$151,"Consumer ID",$A873,"Years (DATE)",$B$66)=0,"",GETPIVOTDATA("Sum of Net Profit",Pivot_table!$A$151,"Consumer ID",$A873,"Years (DATE)",$B$66))</f>
        <v/>
      </c>
      <c r="C873" s="6" t="str">
        <f>IF(GETPIVOTDATA("Count of Order ID",Pivot_table!$A$151,"Consumer ID",$A873,"Years (DATE)",$B$66)=0,"",GETPIVOTDATA("Count of Order ID",Pivot_table!$A$151,"Consumer ID",$A873,"Years (DATE)",$B$66))</f>
        <v/>
      </c>
      <c r="D873" s="6">
        <f>IF(GETPIVOTDATA("Sum of Net Profit",Pivot_table!$A$151,"Consumer ID",$A873,"Years (DATE)",$D$66)=0,"",GETPIVOTDATA("Sum of Net Profit",Pivot_table!$A$151,"Consumer ID",$A873,"Years (DATE)",$D$66))</f>
        <v>290.55</v>
      </c>
      <c r="E873" s="6">
        <f>IF(GETPIVOTDATA("Count of Order ID",Pivot_table!$A$151,"Consumer ID",$A873,"Years (DATE)",$D$66)=0,"",GETPIVOTDATA("Count of Order ID",Pivot_table!$A$151,"Consumer ID",$A873,"Years (DATE)",$D$66))</f>
        <v>1</v>
      </c>
      <c r="F873" s="6">
        <f t="shared" si="26"/>
        <v>290.55</v>
      </c>
      <c r="G873" s="6">
        <f t="shared" si="27"/>
        <v>1</v>
      </c>
    </row>
    <row r="874" spans="1:7" x14ac:dyDescent="0.3">
      <c r="A874" s="6" t="s">
        <v>1954</v>
      </c>
      <c r="B874" s="6">
        <f>IF(GETPIVOTDATA("Sum of Net Profit",Pivot_table!$A$151,"Consumer ID",$A874,"Years (DATE)",$B$66)=0,"",GETPIVOTDATA("Sum of Net Profit",Pivot_table!$A$151,"Consumer ID",$A874,"Years (DATE)",$B$66))</f>
        <v>290.55</v>
      </c>
      <c r="C874" s="6">
        <f>IF(GETPIVOTDATA("Count of Order ID",Pivot_table!$A$151,"Consumer ID",$A874,"Years (DATE)",$B$66)=0,"",GETPIVOTDATA("Count of Order ID",Pivot_table!$A$151,"Consumer ID",$A874,"Years (DATE)",$B$66))</f>
        <v>1</v>
      </c>
      <c r="D874" s="6" t="str">
        <f>IF(GETPIVOTDATA("Sum of Net Profit",Pivot_table!$A$151,"Consumer ID",$A874,"Years (DATE)",$D$66)=0,"",GETPIVOTDATA("Sum of Net Profit",Pivot_table!$A$151,"Consumer ID",$A874,"Years (DATE)",$D$66))</f>
        <v/>
      </c>
      <c r="E874" s="6" t="str">
        <f>IF(GETPIVOTDATA("Count of Order ID",Pivot_table!$A$151,"Consumer ID",$A874,"Years (DATE)",$D$66)=0,"",GETPIVOTDATA("Count of Order ID",Pivot_table!$A$151,"Consumer ID",$A874,"Years (DATE)",$D$66))</f>
        <v/>
      </c>
      <c r="F874" s="6">
        <f t="shared" si="26"/>
        <v>290.55</v>
      </c>
      <c r="G874" s="6">
        <f t="shared" si="27"/>
        <v>1</v>
      </c>
    </row>
    <row r="875" spans="1:7" x14ac:dyDescent="0.3">
      <c r="A875" s="6" t="s">
        <v>4260</v>
      </c>
      <c r="B875" s="6" t="str">
        <f>IF(GETPIVOTDATA("Sum of Net Profit",Pivot_table!$A$151,"Consumer ID",$A875,"Years (DATE)",$B$66)=0,"",GETPIVOTDATA("Sum of Net Profit",Pivot_table!$A$151,"Consumer ID",$A875,"Years (DATE)",$B$66))</f>
        <v/>
      </c>
      <c r="C875" s="6" t="str">
        <f>IF(GETPIVOTDATA("Count of Order ID",Pivot_table!$A$151,"Consumer ID",$A875,"Years (DATE)",$B$66)=0,"",GETPIVOTDATA("Count of Order ID",Pivot_table!$A$151,"Consumer ID",$A875,"Years (DATE)",$B$66))</f>
        <v/>
      </c>
      <c r="D875" s="6">
        <f>IF(GETPIVOTDATA("Sum of Net Profit",Pivot_table!$A$151,"Consumer ID",$A875,"Years (DATE)",$D$66)=0,"",GETPIVOTDATA("Sum of Net Profit",Pivot_table!$A$151,"Consumer ID",$A875,"Years (DATE)",$D$66))</f>
        <v>290.55</v>
      </c>
      <c r="E875" s="6">
        <f>IF(GETPIVOTDATA("Count of Order ID",Pivot_table!$A$151,"Consumer ID",$A875,"Years (DATE)",$D$66)=0,"",GETPIVOTDATA("Count of Order ID",Pivot_table!$A$151,"Consumer ID",$A875,"Years (DATE)",$D$66))</f>
        <v>1</v>
      </c>
      <c r="F875" s="6">
        <f t="shared" si="26"/>
        <v>290.55</v>
      </c>
      <c r="G875" s="6">
        <f t="shared" si="27"/>
        <v>1</v>
      </c>
    </row>
    <row r="876" spans="1:7" x14ac:dyDescent="0.3">
      <c r="A876" s="6" t="s">
        <v>2188</v>
      </c>
      <c r="B876" s="6" t="str">
        <f>IF(GETPIVOTDATA("Sum of Net Profit",Pivot_table!$A$151,"Consumer ID",$A876,"Years (DATE)",$B$66)=0,"",GETPIVOTDATA("Sum of Net Profit",Pivot_table!$A$151,"Consumer ID",$A876,"Years (DATE)",$B$66))</f>
        <v/>
      </c>
      <c r="C876" s="6" t="str">
        <f>IF(GETPIVOTDATA("Count of Order ID",Pivot_table!$A$151,"Consumer ID",$A876,"Years (DATE)",$B$66)=0,"",GETPIVOTDATA("Count of Order ID",Pivot_table!$A$151,"Consumer ID",$A876,"Years (DATE)",$B$66))</f>
        <v/>
      </c>
      <c r="D876" s="6">
        <f>IF(GETPIVOTDATA("Sum of Net Profit",Pivot_table!$A$151,"Consumer ID",$A876,"Years (DATE)",$D$66)=0,"",GETPIVOTDATA("Sum of Net Profit",Pivot_table!$A$151,"Consumer ID",$A876,"Years (DATE)",$D$66))</f>
        <v>290.55</v>
      </c>
      <c r="E876" s="6">
        <f>IF(GETPIVOTDATA("Count of Order ID",Pivot_table!$A$151,"Consumer ID",$A876,"Years (DATE)",$D$66)=0,"",GETPIVOTDATA("Count of Order ID",Pivot_table!$A$151,"Consumer ID",$A876,"Years (DATE)",$D$66))</f>
        <v>1</v>
      </c>
      <c r="F876" s="6">
        <f t="shared" si="26"/>
        <v>290.55</v>
      </c>
      <c r="G876" s="6">
        <f t="shared" si="27"/>
        <v>1</v>
      </c>
    </row>
    <row r="877" spans="1:7" x14ac:dyDescent="0.3">
      <c r="A877" s="6" t="s">
        <v>3527</v>
      </c>
      <c r="B877" s="6" t="str">
        <f>IF(GETPIVOTDATA("Sum of Net Profit",Pivot_table!$A$151,"Consumer ID",$A877,"Years (DATE)",$B$66)=0,"",GETPIVOTDATA("Sum of Net Profit",Pivot_table!$A$151,"Consumer ID",$A877,"Years (DATE)",$B$66))</f>
        <v/>
      </c>
      <c r="C877" s="6" t="str">
        <f>IF(GETPIVOTDATA("Count of Order ID",Pivot_table!$A$151,"Consumer ID",$A877,"Years (DATE)",$B$66)=0,"",GETPIVOTDATA("Count of Order ID",Pivot_table!$A$151,"Consumer ID",$A877,"Years (DATE)",$B$66))</f>
        <v/>
      </c>
      <c r="D877" s="6">
        <f>IF(GETPIVOTDATA("Sum of Net Profit",Pivot_table!$A$151,"Consumer ID",$A877,"Years (DATE)",$D$66)=0,"",GETPIVOTDATA("Sum of Net Profit",Pivot_table!$A$151,"Consumer ID",$A877,"Years (DATE)",$D$66))</f>
        <v>290.55</v>
      </c>
      <c r="E877" s="6">
        <f>IF(GETPIVOTDATA("Count of Order ID",Pivot_table!$A$151,"Consumer ID",$A877,"Years (DATE)",$D$66)=0,"",GETPIVOTDATA("Count of Order ID",Pivot_table!$A$151,"Consumer ID",$A877,"Years (DATE)",$D$66))</f>
        <v>1</v>
      </c>
      <c r="F877" s="6">
        <f t="shared" si="26"/>
        <v>290.55</v>
      </c>
      <c r="G877" s="6">
        <f t="shared" si="27"/>
        <v>1</v>
      </c>
    </row>
    <row r="878" spans="1:7" x14ac:dyDescent="0.3">
      <c r="A878" s="6" t="s">
        <v>4163</v>
      </c>
      <c r="B878" s="6" t="str">
        <f>IF(GETPIVOTDATA("Sum of Net Profit",Pivot_table!$A$151,"Consumer ID",$A878,"Years (DATE)",$B$66)=0,"",GETPIVOTDATA("Sum of Net Profit",Pivot_table!$A$151,"Consumer ID",$A878,"Years (DATE)",$B$66))</f>
        <v/>
      </c>
      <c r="C878" s="6" t="str">
        <f>IF(GETPIVOTDATA("Count of Order ID",Pivot_table!$A$151,"Consumer ID",$A878,"Years (DATE)",$B$66)=0,"",GETPIVOTDATA("Count of Order ID",Pivot_table!$A$151,"Consumer ID",$A878,"Years (DATE)",$B$66))</f>
        <v/>
      </c>
      <c r="D878" s="6">
        <f>IF(GETPIVOTDATA("Sum of Net Profit",Pivot_table!$A$151,"Consumer ID",$A878,"Years (DATE)",$D$66)=0,"",GETPIVOTDATA("Sum of Net Profit",Pivot_table!$A$151,"Consumer ID",$A878,"Years (DATE)",$D$66))</f>
        <v>290.55</v>
      </c>
      <c r="E878" s="6">
        <f>IF(GETPIVOTDATA("Count of Order ID",Pivot_table!$A$151,"Consumer ID",$A878,"Years (DATE)",$D$66)=0,"",GETPIVOTDATA("Count of Order ID",Pivot_table!$A$151,"Consumer ID",$A878,"Years (DATE)",$D$66))</f>
        <v>1</v>
      </c>
      <c r="F878" s="6">
        <f t="shared" si="26"/>
        <v>290.55</v>
      </c>
      <c r="G878" s="6">
        <f t="shared" si="27"/>
        <v>1</v>
      </c>
    </row>
    <row r="879" spans="1:7" x14ac:dyDescent="0.3">
      <c r="A879" s="6" t="s">
        <v>4197</v>
      </c>
      <c r="B879" s="6" t="str">
        <f>IF(GETPIVOTDATA("Sum of Net Profit",Pivot_table!$A$151,"Consumer ID",$A879,"Years (DATE)",$B$66)=0,"",GETPIVOTDATA("Sum of Net Profit",Pivot_table!$A$151,"Consumer ID",$A879,"Years (DATE)",$B$66))</f>
        <v/>
      </c>
      <c r="C879" s="6" t="str">
        <f>IF(GETPIVOTDATA("Count of Order ID",Pivot_table!$A$151,"Consumer ID",$A879,"Years (DATE)",$B$66)=0,"",GETPIVOTDATA("Count of Order ID",Pivot_table!$A$151,"Consumer ID",$A879,"Years (DATE)",$B$66))</f>
        <v/>
      </c>
      <c r="D879" s="6">
        <f>IF(GETPIVOTDATA("Sum of Net Profit",Pivot_table!$A$151,"Consumer ID",$A879,"Years (DATE)",$D$66)=0,"",GETPIVOTDATA("Sum of Net Profit",Pivot_table!$A$151,"Consumer ID",$A879,"Years (DATE)",$D$66))</f>
        <v>290.55</v>
      </c>
      <c r="E879" s="6">
        <f>IF(GETPIVOTDATA("Count of Order ID",Pivot_table!$A$151,"Consumer ID",$A879,"Years (DATE)",$D$66)=0,"",GETPIVOTDATA("Count of Order ID",Pivot_table!$A$151,"Consumer ID",$A879,"Years (DATE)",$D$66))</f>
        <v>1</v>
      </c>
      <c r="F879" s="6">
        <f t="shared" si="26"/>
        <v>290.55</v>
      </c>
      <c r="G879" s="6">
        <f t="shared" si="27"/>
        <v>1</v>
      </c>
    </row>
    <row r="880" spans="1:7" x14ac:dyDescent="0.3">
      <c r="A880" s="6" t="s">
        <v>4091</v>
      </c>
      <c r="B880" s="6" t="str">
        <f>IF(GETPIVOTDATA("Sum of Net Profit",Pivot_table!$A$151,"Consumer ID",$A880,"Years (DATE)",$B$66)=0,"",GETPIVOTDATA("Sum of Net Profit",Pivot_table!$A$151,"Consumer ID",$A880,"Years (DATE)",$B$66))</f>
        <v/>
      </c>
      <c r="C880" s="6" t="str">
        <f>IF(GETPIVOTDATA("Count of Order ID",Pivot_table!$A$151,"Consumer ID",$A880,"Years (DATE)",$B$66)=0,"",GETPIVOTDATA("Count of Order ID",Pivot_table!$A$151,"Consumer ID",$A880,"Years (DATE)",$B$66))</f>
        <v/>
      </c>
      <c r="D880" s="6">
        <f>IF(GETPIVOTDATA("Sum of Net Profit",Pivot_table!$A$151,"Consumer ID",$A880,"Years (DATE)",$D$66)=0,"",GETPIVOTDATA("Sum of Net Profit",Pivot_table!$A$151,"Consumer ID",$A880,"Years (DATE)",$D$66))</f>
        <v>290.55</v>
      </c>
      <c r="E880" s="6">
        <f>IF(GETPIVOTDATA("Count of Order ID",Pivot_table!$A$151,"Consumer ID",$A880,"Years (DATE)",$D$66)=0,"",GETPIVOTDATA("Count of Order ID",Pivot_table!$A$151,"Consumer ID",$A880,"Years (DATE)",$D$66))</f>
        <v>1</v>
      </c>
      <c r="F880" s="6">
        <f t="shared" si="26"/>
        <v>290.55</v>
      </c>
      <c r="G880" s="6">
        <f t="shared" si="27"/>
        <v>1</v>
      </c>
    </row>
    <row r="881" spans="1:7" x14ac:dyDescent="0.3">
      <c r="A881" s="6" t="s">
        <v>4107</v>
      </c>
      <c r="B881" s="6" t="str">
        <f>IF(GETPIVOTDATA("Sum of Net Profit",Pivot_table!$A$151,"Consumer ID",$A881,"Years (DATE)",$B$66)=0,"",GETPIVOTDATA("Sum of Net Profit",Pivot_table!$A$151,"Consumer ID",$A881,"Years (DATE)",$B$66))</f>
        <v/>
      </c>
      <c r="C881" s="6" t="str">
        <f>IF(GETPIVOTDATA("Count of Order ID",Pivot_table!$A$151,"Consumer ID",$A881,"Years (DATE)",$B$66)=0,"",GETPIVOTDATA("Count of Order ID",Pivot_table!$A$151,"Consumer ID",$A881,"Years (DATE)",$B$66))</f>
        <v/>
      </c>
      <c r="D881" s="6">
        <f>IF(GETPIVOTDATA("Sum of Net Profit",Pivot_table!$A$151,"Consumer ID",$A881,"Years (DATE)",$D$66)=0,"",GETPIVOTDATA("Sum of Net Profit",Pivot_table!$A$151,"Consumer ID",$A881,"Years (DATE)",$D$66))</f>
        <v>290.55</v>
      </c>
      <c r="E881" s="6">
        <f>IF(GETPIVOTDATA("Count of Order ID",Pivot_table!$A$151,"Consumer ID",$A881,"Years (DATE)",$D$66)=0,"",GETPIVOTDATA("Count of Order ID",Pivot_table!$A$151,"Consumer ID",$A881,"Years (DATE)",$D$66))</f>
        <v>1</v>
      </c>
      <c r="F881" s="6">
        <f t="shared" si="26"/>
        <v>290.55</v>
      </c>
      <c r="G881" s="6">
        <f t="shared" si="27"/>
        <v>1</v>
      </c>
    </row>
    <row r="882" spans="1:7" x14ac:dyDescent="0.3">
      <c r="A882" s="6" t="s">
        <v>1840</v>
      </c>
      <c r="B882" s="6">
        <f>IF(GETPIVOTDATA("Sum of Net Profit",Pivot_table!$A$151,"Consumer ID",$A882,"Years (DATE)",$B$66)=0,"",GETPIVOTDATA("Sum of Net Profit",Pivot_table!$A$151,"Consumer ID",$A882,"Years (DATE)",$B$66))</f>
        <v>290.55</v>
      </c>
      <c r="C882" s="6">
        <f>IF(GETPIVOTDATA("Count of Order ID",Pivot_table!$A$151,"Consumer ID",$A882,"Years (DATE)",$B$66)=0,"",GETPIVOTDATA("Count of Order ID",Pivot_table!$A$151,"Consumer ID",$A882,"Years (DATE)",$B$66))</f>
        <v>1</v>
      </c>
      <c r="D882" s="6" t="str">
        <f>IF(GETPIVOTDATA("Sum of Net Profit",Pivot_table!$A$151,"Consumer ID",$A882,"Years (DATE)",$D$66)=0,"",GETPIVOTDATA("Sum of Net Profit",Pivot_table!$A$151,"Consumer ID",$A882,"Years (DATE)",$D$66))</f>
        <v/>
      </c>
      <c r="E882" s="6" t="str">
        <f>IF(GETPIVOTDATA("Count of Order ID",Pivot_table!$A$151,"Consumer ID",$A882,"Years (DATE)",$D$66)=0,"",GETPIVOTDATA("Count of Order ID",Pivot_table!$A$151,"Consumer ID",$A882,"Years (DATE)",$D$66))</f>
        <v/>
      </c>
      <c r="F882" s="6">
        <f t="shared" si="26"/>
        <v>290.55</v>
      </c>
      <c r="G882" s="6">
        <f t="shared" si="27"/>
        <v>1</v>
      </c>
    </row>
    <row r="883" spans="1:7" x14ac:dyDescent="0.3">
      <c r="A883" s="6" t="s">
        <v>1441</v>
      </c>
      <c r="B883" s="6">
        <f>IF(GETPIVOTDATA("Sum of Net Profit",Pivot_table!$A$151,"Consumer ID",$A883,"Years (DATE)",$B$66)=0,"",GETPIVOTDATA("Sum of Net Profit",Pivot_table!$A$151,"Consumer ID",$A883,"Years (DATE)",$B$66))</f>
        <v>290.55</v>
      </c>
      <c r="C883" s="6">
        <f>IF(GETPIVOTDATA("Count of Order ID",Pivot_table!$A$151,"Consumer ID",$A883,"Years (DATE)",$B$66)=0,"",GETPIVOTDATA("Count of Order ID",Pivot_table!$A$151,"Consumer ID",$A883,"Years (DATE)",$B$66))</f>
        <v>1</v>
      </c>
      <c r="D883" s="6" t="str">
        <f>IF(GETPIVOTDATA("Sum of Net Profit",Pivot_table!$A$151,"Consumer ID",$A883,"Years (DATE)",$D$66)=0,"",GETPIVOTDATA("Sum of Net Profit",Pivot_table!$A$151,"Consumer ID",$A883,"Years (DATE)",$D$66))</f>
        <v/>
      </c>
      <c r="E883" s="6" t="str">
        <f>IF(GETPIVOTDATA("Count of Order ID",Pivot_table!$A$151,"Consumer ID",$A883,"Years (DATE)",$D$66)=0,"",GETPIVOTDATA("Count of Order ID",Pivot_table!$A$151,"Consumer ID",$A883,"Years (DATE)",$D$66))</f>
        <v/>
      </c>
      <c r="F883" s="6">
        <f t="shared" si="26"/>
        <v>290.55</v>
      </c>
      <c r="G883" s="6">
        <f t="shared" si="27"/>
        <v>1</v>
      </c>
    </row>
    <row r="884" spans="1:7" x14ac:dyDescent="0.3">
      <c r="A884" s="6" t="s">
        <v>2518</v>
      </c>
      <c r="B884" s="6" t="str">
        <f>IF(GETPIVOTDATA("Sum of Net Profit",Pivot_table!$A$151,"Consumer ID",$A884,"Years (DATE)",$B$66)=0,"",GETPIVOTDATA("Sum of Net Profit",Pivot_table!$A$151,"Consumer ID",$A884,"Years (DATE)",$B$66))</f>
        <v/>
      </c>
      <c r="C884" s="6" t="str">
        <f>IF(GETPIVOTDATA("Count of Order ID",Pivot_table!$A$151,"Consumer ID",$A884,"Years (DATE)",$B$66)=0,"",GETPIVOTDATA("Count of Order ID",Pivot_table!$A$151,"Consumer ID",$A884,"Years (DATE)",$B$66))</f>
        <v/>
      </c>
      <c r="D884" s="6">
        <f>IF(GETPIVOTDATA("Sum of Net Profit",Pivot_table!$A$151,"Consumer ID",$A884,"Years (DATE)",$D$66)=0,"",GETPIVOTDATA("Sum of Net Profit",Pivot_table!$A$151,"Consumer ID",$A884,"Years (DATE)",$D$66))</f>
        <v>290.55</v>
      </c>
      <c r="E884" s="6">
        <f>IF(GETPIVOTDATA("Count of Order ID",Pivot_table!$A$151,"Consumer ID",$A884,"Years (DATE)",$D$66)=0,"",GETPIVOTDATA("Count of Order ID",Pivot_table!$A$151,"Consumer ID",$A884,"Years (DATE)",$D$66))</f>
        <v>1</v>
      </c>
      <c r="F884" s="6">
        <f t="shared" si="26"/>
        <v>290.55</v>
      </c>
      <c r="G884" s="6">
        <f t="shared" si="27"/>
        <v>1</v>
      </c>
    </row>
    <row r="885" spans="1:7" x14ac:dyDescent="0.3">
      <c r="A885" s="6" t="s">
        <v>1463</v>
      </c>
      <c r="B885" s="6">
        <f>IF(GETPIVOTDATA("Sum of Net Profit",Pivot_table!$A$151,"Consumer ID",$A885,"Years (DATE)",$B$66)=0,"",GETPIVOTDATA("Sum of Net Profit",Pivot_table!$A$151,"Consumer ID",$A885,"Years (DATE)",$B$66))</f>
        <v>290.55</v>
      </c>
      <c r="C885" s="6">
        <f>IF(GETPIVOTDATA("Count of Order ID",Pivot_table!$A$151,"Consumer ID",$A885,"Years (DATE)",$B$66)=0,"",GETPIVOTDATA("Count of Order ID",Pivot_table!$A$151,"Consumer ID",$A885,"Years (DATE)",$B$66))</f>
        <v>1</v>
      </c>
      <c r="D885" s="6" t="str">
        <f>IF(GETPIVOTDATA("Sum of Net Profit",Pivot_table!$A$151,"Consumer ID",$A885,"Years (DATE)",$D$66)=0,"",GETPIVOTDATA("Sum of Net Profit",Pivot_table!$A$151,"Consumer ID",$A885,"Years (DATE)",$D$66))</f>
        <v/>
      </c>
      <c r="E885" s="6" t="str">
        <f>IF(GETPIVOTDATA("Count of Order ID",Pivot_table!$A$151,"Consumer ID",$A885,"Years (DATE)",$D$66)=0,"",GETPIVOTDATA("Count of Order ID",Pivot_table!$A$151,"Consumer ID",$A885,"Years (DATE)",$D$66))</f>
        <v/>
      </c>
      <c r="F885" s="6">
        <f t="shared" si="26"/>
        <v>290.55</v>
      </c>
      <c r="G885" s="6">
        <f t="shared" si="27"/>
        <v>1</v>
      </c>
    </row>
    <row r="886" spans="1:7" x14ac:dyDescent="0.3">
      <c r="A886" s="6" t="s">
        <v>2574</v>
      </c>
      <c r="B886" s="6" t="str">
        <f>IF(GETPIVOTDATA("Sum of Net Profit",Pivot_table!$A$151,"Consumer ID",$A886,"Years (DATE)",$B$66)=0,"",GETPIVOTDATA("Sum of Net Profit",Pivot_table!$A$151,"Consumer ID",$A886,"Years (DATE)",$B$66))</f>
        <v/>
      </c>
      <c r="C886" s="6" t="str">
        <f>IF(GETPIVOTDATA("Count of Order ID",Pivot_table!$A$151,"Consumer ID",$A886,"Years (DATE)",$B$66)=0,"",GETPIVOTDATA("Count of Order ID",Pivot_table!$A$151,"Consumer ID",$A886,"Years (DATE)",$B$66))</f>
        <v/>
      </c>
      <c r="D886" s="6">
        <f>IF(GETPIVOTDATA("Sum of Net Profit",Pivot_table!$A$151,"Consumer ID",$A886,"Years (DATE)",$D$66)=0,"",GETPIVOTDATA("Sum of Net Profit",Pivot_table!$A$151,"Consumer ID",$A886,"Years (DATE)",$D$66))</f>
        <v>290.55</v>
      </c>
      <c r="E886" s="6">
        <f>IF(GETPIVOTDATA("Count of Order ID",Pivot_table!$A$151,"Consumer ID",$A886,"Years (DATE)",$D$66)=0,"",GETPIVOTDATA("Count of Order ID",Pivot_table!$A$151,"Consumer ID",$A886,"Years (DATE)",$D$66))</f>
        <v>1</v>
      </c>
      <c r="F886" s="6">
        <f t="shared" si="26"/>
        <v>290.55</v>
      </c>
      <c r="G886" s="6">
        <f t="shared" si="27"/>
        <v>1</v>
      </c>
    </row>
    <row r="887" spans="1:7" x14ac:dyDescent="0.3">
      <c r="A887" s="6" t="s">
        <v>1483</v>
      </c>
      <c r="B887" s="6">
        <f>IF(GETPIVOTDATA("Sum of Net Profit",Pivot_table!$A$151,"Consumer ID",$A887,"Years (DATE)",$B$66)=0,"",GETPIVOTDATA("Sum of Net Profit",Pivot_table!$A$151,"Consumer ID",$A887,"Years (DATE)",$B$66))</f>
        <v>290.55</v>
      </c>
      <c r="C887" s="6">
        <f>IF(GETPIVOTDATA("Count of Order ID",Pivot_table!$A$151,"Consumer ID",$A887,"Years (DATE)",$B$66)=0,"",GETPIVOTDATA("Count of Order ID",Pivot_table!$A$151,"Consumer ID",$A887,"Years (DATE)",$B$66))</f>
        <v>1</v>
      </c>
      <c r="D887" s="6" t="str">
        <f>IF(GETPIVOTDATA("Sum of Net Profit",Pivot_table!$A$151,"Consumer ID",$A887,"Years (DATE)",$D$66)=0,"",GETPIVOTDATA("Sum of Net Profit",Pivot_table!$A$151,"Consumer ID",$A887,"Years (DATE)",$D$66))</f>
        <v/>
      </c>
      <c r="E887" s="6" t="str">
        <f>IF(GETPIVOTDATA("Count of Order ID",Pivot_table!$A$151,"Consumer ID",$A887,"Years (DATE)",$D$66)=0,"",GETPIVOTDATA("Count of Order ID",Pivot_table!$A$151,"Consumer ID",$A887,"Years (DATE)",$D$66))</f>
        <v/>
      </c>
      <c r="F887" s="6">
        <f t="shared" si="26"/>
        <v>290.55</v>
      </c>
      <c r="G887" s="6">
        <f t="shared" si="27"/>
        <v>1</v>
      </c>
    </row>
    <row r="888" spans="1:7" x14ac:dyDescent="0.3">
      <c r="A888" s="6" t="s">
        <v>2534</v>
      </c>
      <c r="B888" s="6" t="str">
        <f>IF(GETPIVOTDATA("Sum of Net Profit",Pivot_table!$A$151,"Consumer ID",$A888,"Years (DATE)",$B$66)=0,"",GETPIVOTDATA("Sum of Net Profit",Pivot_table!$A$151,"Consumer ID",$A888,"Years (DATE)",$B$66))</f>
        <v/>
      </c>
      <c r="C888" s="6" t="str">
        <f>IF(GETPIVOTDATA("Count of Order ID",Pivot_table!$A$151,"Consumer ID",$A888,"Years (DATE)",$B$66)=0,"",GETPIVOTDATA("Count of Order ID",Pivot_table!$A$151,"Consumer ID",$A888,"Years (DATE)",$B$66))</f>
        <v/>
      </c>
      <c r="D888" s="6">
        <f>IF(GETPIVOTDATA("Sum of Net Profit",Pivot_table!$A$151,"Consumer ID",$A888,"Years (DATE)",$D$66)=0,"",GETPIVOTDATA("Sum of Net Profit",Pivot_table!$A$151,"Consumer ID",$A888,"Years (DATE)",$D$66))</f>
        <v>290.55</v>
      </c>
      <c r="E888" s="6">
        <f>IF(GETPIVOTDATA("Count of Order ID",Pivot_table!$A$151,"Consumer ID",$A888,"Years (DATE)",$D$66)=0,"",GETPIVOTDATA("Count of Order ID",Pivot_table!$A$151,"Consumer ID",$A888,"Years (DATE)",$D$66))</f>
        <v>1</v>
      </c>
      <c r="F888" s="6">
        <f t="shared" si="26"/>
        <v>290.55</v>
      </c>
      <c r="G888" s="6">
        <f t="shared" si="27"/>
        <v>1</v>
      </c>
    </row>
    <row r="889" spans="1:7" x14ac:dyDescent="0.3">
      <c r="A889" s="6" t="s">
        <v>2554</v>
      </c>
      <c r="B889" s="6" t="str">
        <f>IF(GETPIVOTDATA("Sum of Net Profit",Pivot_table!$A$151,"Consumer ID",$A889,"Years (DATE)",$B$66)=0,"",GETPIVOTDATA("Sum of Net Profit",Pivot_table!$A$151,"Consumer ID",$A889,"Years (DATE)",$B$66))</f>
        <v/>
      </c>
      <c r="C889" s="6" t="str">
        <f>IF(GETPIVOTDATA("Count of Order ID",Pivot_table!$A$151,"Consumer ID",$A889,"Years (DATE)",$B$66)=0,"",GETPIVOTDATA("Count of Order ID",Pivot_table!$A$151,"Consumer ID",$A889,"Years (DATE)",$B$66))</f>
        <v/>
      </c>
      <c r="D889" s="6">
        <f>IF(GETPIVOTDATA("Sum of Net Profit",Pivot_table!$A$151,"Consumer ID",$A889,"Years (DATE)",$D$66)=0,"",GETPIVOTDATA("Sum of Net Profit",Pivot_table!$A$151,"Consumer ID",$A889,"Years (DATE)",$D$66))</f>
        <v>290.55</v>
      </c>
      <c r="E889" s="6">
        <f>IF(GETPIVOTDATA("Count of Order ID",Pivot_table!$A$151,"Consumer ID",$A889,"Years (DATE)",$D$66)=0,"",GETPIVOTDATA("Count of Order ID",Pivot_table!$A$151,"Consumer ID",$A889,"Years (DATE)",$D$66))</f>
        <v>1</v>
      </c>
      <c r="F889" s="6">
        <f t="shared" si="26"/>
        <v>290.55</v>
      </c>
      <c r="G889" s="6">
        <f t="shared" si="27"/>
        <v>1</v>
      </c>
    </row>
    <row r="890" spans="1:7" x14ac:dyDescent="0.3">
      <c r="A890" s="6" t="s">
        <v>4077</v>
      </c>
      <c r="B890" s="6" t="str">
        <f>IF(GETPIVOTDATA("Sum of Net Profit",Pivot_table!$A$151,"Consumer ID",$A890,"Years (DATE)",$B$66)=0,"",GETPIVOTDATA("Sum of Net Profit",Pivot_table!$A$151,"Consumer ID",$A890,"Years (DATE)",$B$66))</f>
        <v/>
      </c>
      <c r="C890" s="6" t="str">
        <f>IF(GETPIVOTDATA("Count of Order ID",Pivot_table!$A$151,"Consumer ID",$A890,"Years (DATE)",$B$66)=0,"",GETPIVOTDATA("Count of Order ID",Pivot_table!$A$151,"Consumer ID",$A890,"Years (DATE)",$B$66))</f>
        <v/>
      </c>
      <c r="D890" s="6">
        <f>IF(GETPIVOTDATA("Sum of Net Profit",Pivot_table!$A$151,"Consumer ID",$A890,"Years (DATE)",$D$66)=0,"",GETPIVOTDATA("Sum of Net Profit",Pivot_table!$A$151,"Consumer ID",$A890,"Years (DATE)",$D$66))</f>
        <v>290.55</v>
      </c>
      <c r="E890" s="6">
        <f>IF(GETPIVOTDATA("Count of Order ID",Pivot_table!$A$151,"Consumer ID",$A890,"Years (DATE)",$D$66)=0,"",GETPIVOTDATA("Count of Order ID",Pivot_table!$A$151,"Consumer ID",$A890,"Years (DATE)",$D$66))</f>
        <v>1</v>
      </c>
      <c r="F890" s="6">
        <f t="shared" si="26"/>
        <v>290.55</v>
      </c>
      <c r="G890" s="6">
        <f t="shared" si="27"/>
        <v>1</v>
      </c>
    </row>
    <row r="891" spans="1:7" x14ac:dyDescent="0.3">
      <c r="A891" s="6" t="s">
        <v>4021</v>
      </c>
      <c r="B891" s="6" t="str">
        <f>IF(GETPIVOTDATA("Sum of Net Profit",Pivot_table!$A$151,"Consumer ID",$A891,"Years (DATE)",$B$66)=0,"",GETPIVOTDATA("Sum of Net Profit",Pivot_table!$A$151,"Consumer ID",$A891,"Years (DATE)",$B$66))</f>
        <v/>
      </c>
      <c r="C891" s="6" t="str">
        <f>IF(GETPIVOTDATA("Count of Order ID",Pivot_table!$A$151,"Consumer ID",$A891,"Years (DATE)",$B$66)=0,"",GETPIVOTDATA("Count of Order ID",Pivot_table!$A$151,"Consumer ID",$A891,"Years (DATE)",$B$66))</f>
        <v/>
      </c>
      <c r="D891" s="6">
        <f>IF(GETPIVOTDATA("Sum of Net Profit",Pivot_table!$A$151,"Consumer ID",$A891,"Years (DATE)",$D$66)=0,"",GETPIVOTDATA("Sum of Net Profit",Pivot_table!$A$151,"Consumer ID",$A891,"Years (DATE)",$D$66))</f>
        <v>290.55</v>
      </c>
      <c r="E891" s="6">
        <f>IF(GETPIVOTDATA("Count of Order ID",Pivot_table!$A$151,"Consumer ID",$A891,"Years (DATE)",$D$66)=0,"",GETPIVOTDATA("Count of Order ID",Pivot_table!$A$151,"Consumer ID",$A891,"Years (DATE)",$D$66))</f>
        <v>1</v>
      </c>
      <c r="F891" s="6">
        <f t="shared" si="26"/>
        <v>290.55</v>
      </c>
      <c r="G891" s="6">
        <f t="shared" si="27"/>
        <v>1</v>
      </c>
    </row>
    <row r="892" spans="1:7" x14ac:dyDescent="0.3">
      <c r="A892" s="6" t="s">
        <v>1888</v>
      </c>
      <c r="B892" s="6">
        <f>IF(GETPIVOTDATA("Sum of Net Profit",Pivot_table!$A$151,"Consumer ID",$A892,"Years (DATE)",$B$66)=0,"",GETPIVOTDATA("Sum of Net Profit",Pivot_table!$A$151,"Consumer ID",$A892,"Years (DATE)",$B$66))</f>
        <v>290.55</v>
      </c>
      <c r="C892" s="6">
        <f>IF(GETPIVOTDATA("Count of Order ID",Pivot_table!$A$151,"Consumer ID",$A892,"Years (DATE)",$B$66)=0,"",GETPIVOTDATA("Count of Order ID",Pivot_table!$A$151,"Consumer ID",$A892,"Years (DATE)",$B$66))</f>
        <v>1</v>
      </c>
      <c r="D892" s="6" t="str">
        <f>IF(GETPIVOTDATA("Sum of Net Profit",Pivot_table!$A$151,"Consumer ID",$A892,"Years (DATE)",$D$66)=0,"",GETPIVOTDATA("Sum of Net Profit",Pivot_table!$A$151,"Consumer ID",$A892,"Years (DATE)",$D$66))</f>
        <v/>
      </c>
      <c r="E892" s="6" t="str">
        <f>IF(GETPIVOTDATA("Count of Order ID",Pivot_table!$A$151,"Consumer ID",$A892,"Years (DATE)",$D$66)=0,"",GETPIVOTDATA("Count of Order ID",Pivot_table!$A$151,"Consumer ID",$A892,"Years (DATE)",$D$66))</f>
        <v/>
      </c>
      <c r="F892" s="6">
        <f t="shared" si="26"/>
        <v>290.55</v>
      </c>
      <c r="G892" s="6">
        <f t="shared" si="27"/>
        <v>1</v>
      </c>
    </row>
    <row r="893" spans="1:7" x14ac:dyDescent="0.3">
      <c r="A893" s="6" t="s">
        <v>1435</v>
      </c>
      <c r="B893" s="6">
        <f>IF(GETPIVOTDATA("Sum of Net Profit",Pivot_table!$A$151,"Consumer ID",$A893,"Years (DATE)",$B$66)=0,"",GETPIVOTDATA("Sum of Net Profit",Pivot_table!$A$151,"Consumer ID",$A893,"Years (DATE)",$B$66))</f>
        <v>290.55</v>
      </c>
      <c r="C893" s="6">
        <f>IF(GETPIVOTDATA("Count of Order ID",Pivot_table!$A$151,"Consumer ID",$A893,"Years (DATE)",$B$66)=0,"",GETPIVOTDATA("Count of Order ID",Pivot_table!$A$151,"Consumer ID",$A893,"Years (DATE)",$B$66))</f>
        <v>1</v>
      </c>
      <c r="D893" s="6" t="str">
        <f>IF(GETPIVOTDATA("Sum of Net Profit",Pivot_table!$A$151,"Consumer ID",$A893,"Years (DATE)",$D$66)=0,"",GETPIVOTDATA("Sum of Net Profit",Pivot_table!$A$151,"Consumer ID",$A893,"Years (DATE)",$D$66))</f>
        <v/>
      </c>
      <c r="E893" s="6" t="str">
        <f>IF(GETPIVOTDATA("Count of Order ID",Pivot_table!$A$151,"Consumer ID",$A893,"Years (DATE)",$D$66)=0,"",GETPIVOTDATA("Count of Order ID",Pivot_table!$A$151,"Consumer ID",$A893,"Years (DATE)",$D$66))</f>
        <v/>
      </c>
      <c r="F893" s="6">
        <f t="shared" si="26"/>
        <v>290.55</v>
      </c>
      <c r="G893" s="6">
        <f t="shared" si="27"/>
        <v>1</v>
      </c>
    </row>
    <row r="894" spans="1:7" x14ac:dyDescent="0.3">
      <c r="A894" s="6" t="s">
        <v>4039</v>
      </c>
      <c r="B894" s="6" t="str">
        <f>IF(GETPIVOTDATA("Sum of Net Profit",Pivot_table!$A$151,"Consumer ID",$A894,"Years (DATE)",$B$66)=0,"",GETPIVOTDATA("Sum of Net Profit",Pivot_table!$A$151,"Consumer ID",$A894,"Years (DATE)",$B$66))</f>
        <v/>
      </c>
      <c r="C894" s="6" t="str">
        <f>IF(GETPIVOTDATA("Count of Order ID",Pivot_table!$A$151,"Consumer ID",$A894,"Years (DATE)",$B$66)=0,"",GETPIVOTDATA("Count of Order ID",Pivot_table!$A$151,"Consumer ID",$A894,"Years (DATE)",$B$66))</f>
        <v/>
      </c>
      <c r="D894" s="6">
        <f>IF(GETPIVOTDATA("Sum of Net Profit",Pivot_table!$A$151,"Consumer ID",$A894,"Years (DATE)",$D$66)=0,"",GETPIVOTDATA("Sum of Net Profit",Pivot_table!$A$151,"Consumer ID",$A894,"Years (DATE)",$D$66))</f>
        <v>290.55</v>
      </c>
      <c r="E894" s="6">
        <f>IF(GETPIVOTDATA("Count of Order ID",Pivot_table!$A$151,"Consumer ID",$A894,"Years (DATE)",$D$66)=0,"",GETPIVOTDATA("Count of Order ID",Pivot_table!$A$151,"Consumer ID",$A894,"Years (DATE)",$D$66))</f>
        <v>1</v>
      </c>
      <c r="F894" s="6">
        <f t="shared" si="26"/>
        <v>290.55</v>
      </c>
      <c r="G894" s="6">
        <f t="shared" si="27"/>
        <v>1</v>
      </c>
    </row>
    <row r="895" spans="1:7" x14ac:dyDescent="0.3">
      <c r="A895" s="6" t="s">
        <v>1451</v>
      </c>
      <c r="B895" s="6">
        <f>IF(GETPIVOTDATA("Sum of Net Profit",Pivot_table!$A$151,"Consumer ID",$A895,"Years (DATE)",$B$66)=0,"",GETPIVOTDATA("Sum of Net Profit",Pivot_table!$A$151,"Consumer ID",$A895,"Years (DATE)",$B$66))</f>
        <v>290.55</v>
      </c>
      <c r="C895" s="6">
        <f>IF(GETPIVOTDATA("Count of Order ID",Pivot_table!$A$151,"Consumer ID",$A895,"Years (DATE)",$B$66)=0,"",GETPIVOTDATA("Count of Order ID",Pivot_table!$A$151,"Consumer ID",$A895,"Years (DATE)",$B$66))</f>
        <v>1</v>
      </c>
      <c r="D895" s="6" t="str">
        <f>IF(GETPIVOTDATA("Sum of Net Profit",Pivot_table!$A$151,"Consumer ID",$A895,"Years (DATE)",$D$66)=0,"",GETPIVOTDATA("Sum of Net Profit",Pivot_table!$A$151,"Consumer ID",$A895,"Years (DATE)",$D$66))</f>
        <v/>
      </c>
      <c r="E895" s="6" t="str">
        <f>IF(GETPIVOTDATA("Count of Order ID",Pivot_table!$A$151,"Consumer ID",$A895,"Years (DATE)",$D$66)=0,"",GETPIVOTDATA("Count of Order ID",Pivot_table!$A$151,"Consumer ID",$A895,"Years (DATE)",$D$66))</f>
        <v/>
      </c>
      <c r="F895" s="6">
        <f t="shared" si="26"/>
        <v>290.55</v>
      </c>
      <c r="G895" s="6">
        <f t="shared" si="27"/>
        <v>1</v>
      </c>
    </row>
    <row r="896" spans="1:7" x14ac:dyDescent="0.3">
      <c r="A896" s="6" t="s">
        <v>1404</v>
      </c>
      <c r="B896" s="6">
        <f>IF(GETPIVOTDATA("Sum of Net Profit",Pivot_table!$A$151,"Consumer ID",$A896,"Years (DATE)",$B$66)=0,"",GETPIVOTDATA("Sum of Net Profit",Pivot_table!$A$151,"Consumer ID",$A896,"Years (DATE)",$B$66))</f>
        <v>290.55</v>
      </c>
      <c r="C896" s="6">
        <f>IF(GETPIVOTDATA("Count of Order ID",Pivot_table!$A$151,"Consumer ID",$A896,"Years (DATE)",$B$66)=0,"",GETPIVOTDATA("Count of Order ID",Pivot_table!$A$151,"Consumer ID",$A896,"Years (DATE)",$B$66))</f>
        <v>1</v>
      </c>
      <c r="D896" s="6" t="str">
        <f>IF(GETPIVOTDATA("Sum of Net Profit",Pivot_table!$A$151,"Consumer ID",$A896,"Years (DATE)",$D$66)=0,"",GETPIVOTDATA("Sum of Net Profit",Pivot_table!$A$151,"Consumer ID",$A896,"Years (DATE)",$D$66))</f>
        <v/>
      </c>
      <c r="E896" s="6" t="str">
        <f>IF(GETPIVOTDATA("Count of Order ID",Pivot_table!$A$151,"Consumer ID",$A896,"Years (DATE)",$D$66)=0,"",GETPIVOTDATA("Count of Order ID",Pivot_table!$A$151,"Consumer ID",$A896,"Years (DATE)",$D$66))</f>
        <v/>
      </c>
      <c r="F896" s="6">
        <f t="shared" si="26"/>
        <v>290.55</v>
      </c>
      <c r="G896" s="6">
        <f t="shared" si="27"/>
        <v>1</v>
      </c>
    </row>
    <row r="897" spans="1:7" x14ac:dyDescent="0.3">
      <c r="A897" s="6" t="s">
        <v>1465</v>
      </c>
      <c r="B897" s="6">
        <f>IF(GETPIVOTDATA("Sum of Net Profit",Pivot_table!$A$151,"Consumer ID",$A897,"Years (DATE)",$B$66)=0,"",GETPIVOTDATA("Sum of Net Profit",Pivot_table!$A$151,"Consumer ID",$A897,"Years (DATE)",$B$66))</f>
        <v>290.55</v>
      </c>
      <c r="C897" s="6">
        <f>IF(GETPIVOTDATA("Count of Order ID",Pivot_table!$A$151,"Consumer ID",$A897,"Years (DATE)",$B$66)=0,"",GETPIVOTDATA("Count of Order ID",Pivot_table!$A$151,"Consumer ID",$A897,"Years (DATE)",$B$66))</f>
        <v>1</v>
      </c>
      <c r="D897" s="6" t="str">
        <f>IF(GETPIVOTDATA("Sum of Net Profit",Pivot_table!$A$151,"Consumer ID",$A897,"Years (DATE)",$D$66)=0,"",GETPIVOTDATA("Sum of Net Profit",Pivot_table!$A$151,"Consumer ID",$A897,"Years (DATE)",$D$66))</f>
        <v/>
      </c>
      <c r="E897" s="6" t="str">
        <f>IF(GETPIVOTDATA("Count of Order ID",Pivot_table!$A$151,"Consumer ID",$A897,"Years (DATE)",$D$66)=0,"",GETPIVOTDATA("Count of Order ID",Pivot_table!$A$151,"Consumer ID",$A897,"Years (DATE)",$D$66))</f>
        <v/>
      </c>
      <c r="F897" s="6">
        <f t="shared" si="26"/>
        <v>290.55</v>
      </c>
      <c r="G897" s="6">
        <f t="shared" si="27"/>
        <v>1</v>
      </c>
    </row>
    <row r="898" spans="1:7" x14ac:dyDescent="0.3">
      <c r="A898" s="6" t="s">
        <v>1898</v>
      </c>
      <c r="B898" s="6">
        <f>IF(GETPIVOTDATA("Sum of Net Profit",Pivot_table!$A$151,"Consumer ID",$A898,"Years (DATE)",$B$66)=0,"",GETPIVOTDATA("Sum of Net Profit",Pivot_table!$A$151,"Consumer ID",$A898,"Years (DATE)",$B$66))</f>
        <v>290.55</v>
      </c>
      <c r="C898" s="6">
        <f>IF(GETPIVOTDATA("Count of Order ID",Pivot_table!$A$151,"Consumer ID",$A898,"Years (DATE)",$B$66)=0,"",GETPIVOTDATA("Count of Order ID",Pivot_table!$A$151,"Consumer ID",$A898,"Years (DATE)",$B$66))</f>
        <v>1</v>
      </c>
      <c r="D898" s="6" t="str">
        <f>IF(GETPIVOTDATA("Sum of Net Profit",Pivot_table!$A$151,"Consumer ID",$A898,"Years (DATE)",$D$66)=0,"",GETPIVOTDATA("Sum of Net Profit",Pivot_table!$A$151,"Consumer ID",$A898,"Years (DATE)",$D$66))</f>
        <v/>
      </c>
      <c r="E898" s="6" t="str">
        <f>IF(GETPIVOTDATA("Count of Order ID",Pivot_table!$A$151,"Consumer ID",$A898,"Years (DATE)",$D$66)=0,"",GETPIVOTDATA("Count of Order ID",Pivot_table!$A$151,"Consumer ID",$A898,"Years (DATE)",$D$66))</f>
        <v/>
      </c>
      <c r="F898" s="6">
        <f t="shared" si="26"/>
        <v>290.55</v>
      </c>
      <c r="G898" s="6">
        <f t="shared" si="27"/>
        <v>1</v>
      </c>
    </row>
    <row r="899" spans="1:7" x14ac:dyDescent="0.3">
      <c r="A899" s="6" t="s">
        <v>1882</v>
      </c>
      <c r="B899" s="6">
        <f>IF(GETPIVOTDATA("Sum of Net Profit",Pivot_table!$A$151,"Consumer ID",$A899,"Years (DATE)",$B$66)=0,"",GETPIVOTDATA("Sum of Net Profit",Pivot_table!$A$151,"Consumer ID",$A899,"Years (DATE)",$B$66))</f>
        <v>290.55</v>
      </c>
      <c r="C899" s="6">
        <f>IF(GETPIVOTDATA("Count of Order ID",Pivot_table!$A$151,"Consumer ID",$A899,"Years (DATE)",$B$66)=0,"",GETPIVOTDATA("Count of Order ID",Pivot_table!$A$151,"Consumer ID",$A899,"Years (DATE)",$B$66))</f>
        <v>1</v>
      </c>
      <c r="D899" s="6" t="str">
        <f>IF(GETPIVOTDATA("Sum of Net Profit",Pivot_table!$A$151,"Consumer ID",$A899,"Years (DATE)",$D$66)=0,"",GETPIVOTDATA("Sum of Net Profit",Pivot_table!$A$151,"Consumer ID",$A899,"Years (DATE)",$D$66))</f>
        <v/>
      </c>
      <c r="E899" s="6" t="str">
        <f>IF(GETPIVOTDATA("Count of Order ID",Pivot_table!$A$151,"Consumer ID",$A899,"Years (DATE)",$D$66)=0,"",GETPIVOTDATA("Count of Order ID",Pivot_table!$A$151,"Consumer ID",$A899,"Years (DATE)",$D$66))</f>
        <v/>
      </c>
      <c r="F899" s="6">
        <f t="shared" si="26"/>
        <v>290.55</v>
      </c>
      <c r="G899" s="6">
        <f t="shared" si="27"/>
        <v>1</v>
      </c>
    </row>
    <row r="900" spans="1:7" x14ac:dyDescent="0.3">
      <c r="A900" s="6" t="s">
        <v>1912</v>
      </c>
      <c r="B900" s="6">
        <f>IF(GETPIVOTDATA("Sum of Net Profit",Pivot_table!$A$151,"Consumer ID",$A900,"Years (DATE)",$B$66)=0,"",GETPIVOTDATA("Sum of Net Profit",Pivot_table!$A$151,"Consumer ID",$A900,"Years (DATE)",$B$66))</f>
        <v>290.55</v>
      </c>
      <c r="C900" s="6">
        <f>IF(GETPIVOTDATA("Count of Order ID",Pivot_table!$A$151,"Consumer ID",$A900,"Years (DATE)",$B$66)=0,"",GETPIVOTDATA("Count of Order ID",Pivot_table!$A$151,"Consumer ID",$A900,"Years (DATE)",$B$66))</f>
        <v>1</v>
      </c>
      <c r="D900" s="6" t="str">
        <f>IF(GETPIVOTDATA("Sum of Net Profit",Pivot_table!$A$151,"Consumer ID",$A900,"Years (DATE)",$D$66)=0,"",GETPIVOTDATA("Sum of Net Profit",Pivot_table!$A$151,"Consumer ID",$A900,"Years (DATE)",$D$66))</f>
        <v/>
      </c>
      <c r="E900" s="6" t="str">
        <f>IF(GETPIVOTDATA("Count of Order ID",Pivot_table!$A$151,"Consumer ID",$A900,"Years (DATE)",$D$66)=0,"",GETPIVOTDATA("Count of Order ID",Pivot_table!$A$151,"Consumer ID",$A900,"Years (DATE)",$D$66))</f>
        <v/>
      </c>
      <c r="F900" s="6">
        <f t="shared" ref="F900:F963" si="28">IF(SUM(B900,D900)=0,"",SUM(B900,D900))</f>
        <v>290.55</v>
      </c>
      <c r="G900" s="6">
        <f t="shared" ref="G900:G963" si="29">IF(SUM(C900,E900)=0,"",SUM(C900,E900))</f>
        <v>1</v>
      </c>
    </row>
    <row r="901" spans="1:7" x14ac:dyDescent="0.3">
      <c r="A901" s="6" t="s">
        <v>1920</v>
      </c>
      <c r="B901" s="6">
        <f>IF(GETPIVOTDATA("Sum of Net Profit",Pivot_table!$A$151,"Consumer ID",$A901,"Years (DATE)",$B$66)=0,"",GETPIVOTDATA("Sum of Net Profit",Pivot_table!$A$151,"Consumer ID",$A901,"Years (DATE)",$B$66))</f>
        <v>290.55</v>
      </c>
      <c r="C901" s="6">
        <f>IF(GETPIVOTDATA("Count of Order ID",Pivot_table!$A$151,"Consumer ID",$A901,"Years (DATE)",$B$66)=0,"",GETPIVOTDATA("Count of Order ID",Pivot_table!$A$151,"Consumer ID",$A901,"Years (DATE)",$B$66))</f>
        <v>1</v>
      </c>
      <c r="D901" s="6" t="str">
        <f>IF(GETPIVOTDATA("Sum of Net Profit",Pivot_table!$A$151,"Consumer ID",$A901,"Years (DATE)",$D$66)=0,"",GETPIVOTDATA("Sum of Net Profit",Pivot_table!$A$151,"Consumer ID",$A901,"Years (DATE)",$D$66))</f>
        <v/>
      </c>
      <c r="E901" s="6" t="str">
        <f>IF(GETPIVOTDATA("Count of Order ID",Pivot_table!$A$151,"Consumer ID",$A901,"Years (DATE)",$D$66)=0,"",GETPIVOTDATA("Count of Order ID",Pivot_table!$A$151,"Consumer ID",$A901,"Years (DATE)",$D$66))</f>
        <v/>
      </c>
      <c r="F901" s="6">
        <f t="shared" si="28"/>
        <v>290.55</v>
      </c>
      <c r="G901" s="6">
        <f t="shared" si="29"/>
        <v>1</v>
      </c>
    </row>
    <row r="902" spans="1:7" x14ac:dyDescent="0.3">
      <c r="A902" s="6" t="s">
        <v>1414</v>
      </c>
      <c r="B902" s="6">
        <f>IF(GETPIVOTDATA("Sum of Net Profit",Pivot_table!$A$151,"Consumer ID",$A902,"Years (DATE)",$B$66)=0,"",GETPIVOTDATA("Sum of Net Profit",Pivot_table!$A$151,"Consumer ID",$A902,"Years (DATE)",$B$66))</f>
        <v>290.55</v>
      </c>
      <c r="C902" s="6">
        <f>IF(GETPIVOTDATA("Count of Order ID",Pivot_table!$A$151,"Consumer ID",$A902,"Years (DATE)",$B$66)=0,"",GETPIVOTDATA("Count of Order ID",Pivot_table!$A$151,"Consumer ID",$A902,"Years (DATE)",$B$66))</f>
        <v>1</v>
      </c>
      <c r="D902" s="6" t="str">
        <f>IF(GETPIVOTDATA("Sum of Net Profit",Pivot_table!$A$151,"Consumer ID",$A902,"Years (DATE)",$D$66)=0,"",GETPIVOTDATA("Sum of Net Profit",Pivot_table!$A$151,"Consumer ID",$A902,"Years (DATE)",$D$66))</f>
        <v/>
      </c>
      <c r="E902" s="6" t="str">
        <f>IF(GETPIVOTDATA("Count of Order ID",Pivot_table!$A$151,"Consumer ID",$A902,"Years (DATE)",$D$66)=0,"",GETPIVOTDATA("Count of Order ID",Pivot_table!$A$151,"Consumer ID",$A902,"Years (DATE)",$D$66))</f>
        <v/>
      </c>
      <c r="F902" s="6">
        <f t="shared" si="28"/>
        <v>290.55</v>
      </c>
      <c r="G902" s="6">
        <f t="shared" si="29"/>
        <v>1</v>
      </c>
    </row>
    <row r="903" spans="1:7" x14ac:dyDescent="0.3">
      <c r="A903" s="6" t="s">
        <v>3107</v>
      </c>
      <c r="B903" s="6" t="str">
        <f>IF(GETPIVOTDATA("Sum of Net Profit",Pivot_table!$A$151,"Consumer ID",$A903,"Years (DATE)",$B$66)=0,"",GETPIVOTDATA("Sum of Net Profit",Pivot_table!$A$151,"Consumer ID",$A903,"Years (DATE)",$B$66))</f>
        <v/>
      </c>
      <c r="C903" s="6" t="str">
        <f>IF(GETPIVOTDATA("Count of Order ID",Pivot_table!$A$151,"Consumer ID",$A903,"Years (DATE)",$B$66)=0,"",GETPIVOTDATA("Count of Order ID",Pivot_table!$A$151,"Consumer ID",$A903,"Years (DATE)",$B$66))</f>
        <v/>
      </c>
      <c r="D903" s="6">
        <f>IF(GETPIVOTDATA("Sum of Net Profit",Pivot_table!$A$151,"Consumer ID",$A903,"Years (DATE)",$D$66)=0,"",GETPIVOTDATA("Sum of Net Profit",Pivot_table!$A$151,"Consumer ID",$A903,"Years (DATE)",$D$66))</f>
        <v>290.55</v>
      </c>
      <c r="E903" s="6">
        <f>IF(GETPIVOTDATA("Count of Order ID",Pivot_table!$A$151,"Consumer ID",$A903,"Years (DATE)",$D$66)=0,"",GETPIVOTDATA("Count of Order ID",Pivot_table!$A$151,"Consumer ID",$A903,"Years (DATE)",$D$66))</f>
        <v>1</v>
      </c>
      <c r="F903" s="6">
        <f t="shared" si="28"/>
        <v>290.55</v>
      </c>
      <c r="G903" s="6">
        <f t="shared" si="29"/>
        <v>1</v>
      </c>
    </row>
    <row r="904" spans="1:7" x14ac:dyDescent="0.3">
      <c r="A904" s="6" t="s">
        <v>1416</v>
      </c>
      <c r="B904" s="6">
        <f>IF(GETPIVOTDATA("Sum of Net Profit",Pivot_table!$A$151,"Consumer ID",$A904,"Years (DATE)",$B$66)=0,"",GETPIVOTDATA("Sum of Net Profit",Pivot_table!$A$151,"Consumer ID",$A904,"Years (DATE)",$B$66))</f>
        <v>290.55</v>
      </c>
      <c r="C904" s="6">
        <f>IF(GETPIVOTDATA("Count of Order ID",Pivot_table!$A$151,"Consumer ID",$A904,"Years (DATE)",$B$66)=0,"",GETPIVOTDATA("Count of Order ID",Pivot_table!$A$151,"Consumer ID",$A904,"Years (DATE)",$B$66))</f>
        <v>1</v>
      </c>
      <c r="D904" s="6" t="str">
        <f>IF(GETPIVOTDATA("Sum of Net Profit",Pivot_table!$A$151,"Consumer ID",$A904,"Years (DATE)",$D$66)=0,"",GETPIVOTDATA("Sum of Net Profit",Pivot_table!$A$151,"Consumer ID",$A904,"Years (DATE)",$D$66))</f>
        <v/>
      </c>
      <c r="E904" s="6" t="str">
        <f>IF(GETPIVOTDATA("Count of Order ID",Pivot_table!$A$151,"Consumer ID",$A904,"Years (DATE)",$D$66)=0,"",GETPIVOTDATA("Count of Order ID",Pivot_table!$A$151,"Consumer ID",$A904,"Years (DATE)",$D$66))</f>
        <v/>
      </c>
      <c r="F904" s="6">
        <f t="shared" si="28"/>
        <v>290.55</v>
      </c>
      <c r="G904" s="6">
        <f t="shared" si="29"/>
        <v>1</v>
      </c>
    </row>
    <row r="905" spans="1:7" x14ac:dyDescent="0.3">
      <c r="A905" s="6" t="s">
        <v>4011</v>
      </c>
      <c r="B905" s="6" t="str">
        <f>IF(GETPIVOTDATA("Sum of Net Profit",Pivot_table!$A$151,"Consumer ID",$A905,"Years (DATE)",$B$66)=0,"",GETPIVOTDATA("Sum of Net Profit",Pivot_table!$A$151,"Consumer ID",$A905,"Years (DATE)",$B$66))</f>
        <v/>
      </c>
      <c r="C905" s="6" t="str">
        <f>IF(GETPIVOTDATA("Count of Order ID",Pivot_table!$A$151,"Consumer ID",$A905,"Years (DATE)",$B$66)=0,"",GETPIVOTDATA("Count of Order ID",Pivot_table!$A$151,"Consumer ID",$A905,"Years (DATE)",$B$66))</f>
        <v/>
      </c>
      <c r="D905" s="6">
        <f>IF(GETPIVOTDATA("Sum of Net Profit",Pivot_table!$A$151,"Consumer ID",$A905,"Years (DATE)",$D$66)=0,"",GETPIVOTDATA("Sum of Net Profit",Pivot_table!$A$151,"Consumer ID",$A905,"Years (DATE)",$D$66))</f>
        <v>290.55</v>
      </c>
      <c r="E905" s="6">
        <f>IF(GETPIVOTDATA("Count of Order ID",Pivot_table!$A$151,"Consumer ID",$A905,"Years (DATE)",$D$66)=0,"",GETPIVOTDATA("Count of Order ID",Pivot_table!$A$151,"Consumer ID",$A905,"Years (DATE)",$D$66))</f>
        <v>1</v>
      </c>
      <c r="F905" s="6">
        <f t="shared" si="28"/>
        <v>290.55</v>
      </c>
      <c r="G905" s="6">
        <f t="shared" si="29"/>
        <v>1</v>
      </c>
    </row>
    <row r="906" spans="1:7" x14ac:dyDescent="0.3">
      <c r="A906" s="6" t="s">
        <v>1418</v>
      </c>
      <c r="B906" s="6">
        <f>IF(GETPIVOTDATA("Sum of Net Profit",Pivot_table!$A$151,"Consumer ID",$A906,"Years (DATE)",$B$66)=0,"",GETPIVOTDATA("Sum of Net Profit",Pivot_table!$A$151,"Consumer ID",$A906,"Years (DATE)",$B$66))</f>
        <v>290.55</v>
      </c>
      <c r="C906" s="6">
        <f>IF(GETPIVOTDATA("Count of Order ID",Pivot_table!$A$151,"Consumer ID",$A906,"Years (DATE)",$B$66)=0,"",GETPIVOTDATA("Count of Order ID",Pivot_table!$A$151,"Consumer ID",$A906,"Years (DATE)",$B$66))</f>
        <v>1</v>
      </c>
      <c r="D906" s="6" t="str">
        <f>IF(GETPIVOTDATA("Sum of Net Profit",Pivot_table!$A$151,"Consumer ID",$A906,"Years (DATE)",$D$66)=0,"",GETPIVOTDATA("Sum of Net Profit",Pivot_table!$A$151,"Consumer ID",$A906,"Years (DATE)",$D$66))</f>
        <v/>
      </c>
      <c r="E906" s="6" t="str">
        <f>IF(GETPIVOTDATA("Count of Order ID",Pivot_table!$A$151,"Consumer ID",$A906,"Years (DATE)",$D$66)=0,"",GETPIVOTDATA("Count of Order ID",Pivot_table!$A$151,"Consumer ID",$A906,"Years (DATE)",$D$66))</f>
        <v/>
      </c>
      <c r="F906" s="6">
        <f t="shared" si="28"/>
        <v>290.55</v>
      </c>
      <c r="G906" s="6">
        <f t="shared" si="29"/>
        <v>1</v>
      </c>
    </row>
    <row r="907" spans="1:7" x14ac:dyDescent="0.3">
      <c r="A907" s="6" t="s">
        <v>1842</v>
      </c>
      <c r="B907" s="6">
        <f>IF(GETPIVOTDATA("Sum of Net Profit",Pivot_table!$A$151,"Consumer ID",$A907,"Years (DATE)",$B$66)=0,"",GETPIVOTDATA("Sum of Net Profit",Pivot_table!$A$151,"Consumer ID",$A907,"Years (DATE)",$B$66))</f>
        <v>290.55</v>
      </c>
      <c r="C907" s="6">
        <f>IF(GETPIVOTDATA("Count of Order ID",Pivot_table!$A$151,"Consumer ID",$A907,"Years (DATE)",$B$66)=0,"",GETPIVOTDATA("Count of Order ID",Pivot_table!$A$151,"Consumer ID",$A907,"Years (DATE)",$B$66))</f>
        <v>1</v>
      </c>
      <c r="D907" s="6" t="str">
        <f>IF(GETPIVOTDATA("Sum of Net Profit",Pivot_table!$A$151,"Consumer ID",$A907,"Years (DATE)",$D$66)=0,"",GETPIVOTDATA("Sum of Net Profit",Pivot_table!$A$151,"Consumer ID",$A907,"Years (DATE)",$D$66))</f>
        <v/>
      </c>
      <c r="E907" s="6" t="str">
        <f>IF(GETPIVOTDATA("Count of Order ID",Pivot_table!$A$151,"Consumer ID",$A907,"Years (DATE)",$D$66)=0,"",GETPIVOTDATA("Count of Order ID",Pivot_table!$A$151,"Consumer ID",$A907,"Years (DATE)",$D$66))</f>
        <v/>
      </c>
      <c r="F907" s="6">
        <f t="shared" si="28"/>
        <v>290.55</v>
      </c>
      <c r="G907" s="6">
        <f t="shared" si="29"/>
        <v>1</v>
      </c>
    </row>
    <row r="908" spans="1:7" x14ac:dyDescent="0.3">
      <c r="A908" s="6" t="s">
        <v>1420</v>
      </c>
      <c r="B908" s="6">
        <f>IF(GETPIVOTDATA("Sum of Net Profit",Pivot_table!$A$151,"Consumer ID",$A908,"Years (DATE)",$B$66)=0,"",GETPIVOTDATA("Sum of Net Profit",Pivot_table!$A$151,"Consumer ID",$A908,"Years (DATE)",$B$66))</f>
        <v>290.55</v>
      </c>
      <c r="C908" s="6">
        <f>IF(GETPIVOTDATA("Count of Order ID",Pivot_table!$A$151,"Consumer ID",$A908,"Years (DATE)",$B$66)=0,"",GETPIVOTDATA("Count of Order ID",Pivot_table!$A$151,"Consumer ID",$A908,"Years (DATE)",$B$66))</f>
        <v>1</v>
      </c>
      <c r="D908" s="6" t="str">
        <f>IF(GETPIVOTDATA("Sum of Net Profit",Pivot_table!$A$151,"Consumer ID",$A908,"Years (DATE)",$D$66)=0,"",GETPIVOTDATA("Sum of Net Profit",Pivot_table!$A$151,"Consumer ID",$A908,"Years (DATE)",$D$66))</f>
        <v/>
      </c>
      <c r="E908" s="6" t="str">
        <f>IF(GETPIVOTDATA("Count of Order ID",Pivot_table!$A$151,"Consumer ID",$A908,"Years (DATE)",$D$66)=0,"",GETPIVOTDATA("Count of Order ID",Pivot_table!$A$151,"Consumer ID",$A908,"Years (DATE)",$D$66))</f>
        <v/>
      </c>
      <c r="F908" s="6">
        <f t="shared" si="28"/>
        <v>290.55</v>
      </c>
      <c r="G908" s="6">
        <f t="shared" si="29"/>
        <v>1</v>
      </c>
    </row>
    <row r="909" spans="1:7" x14ac:dyDescent="0.3">
      <c r="A909" s="6" t="s">
        <v>1402</v>
      </c>
      <c r="B909" s="6">
        <f>IF(GETPIVOTDATA("Sum of Net Profit",Pivot_table!$A$151,"Consumer ID",$A909,"Years (DATE)",$B$66)=0,"",GETPIVOTDATA("Sum of Net Profit",Pivot_table!$A$151,"Consumer ID",$A909,"Years (DATE)",$B$66))</f>
        <v>290.55</v>
      </c>
      <c r="C909" s="6">
        <f>IF(GETPIVOTDATA("Count of Order ID",Pivot_table!$A$151,"Consumer ID",$A909,"Years (DATE)",$B$66)=0,"",GETPIVOTDATA("Count of Order ID",Pivot_table!$A$151,"Consumer ID",$A909,"Years (DATE)",$B$66))</f>
        <v>1</v>
      </c>
      <c r="D909" s="6" t="str">
        <f>IF(GETPIVOTDATA("Sum of Net Profit",Pivot_table!$A$151,"Consumer ID",$A909,"Years (DATE)",$D$66)=0,"",GETPIVOTDATA("Sum of Net Profit",Pivot_table!$A$151,"Consumer ID",$A909,"Years (DATE)",$D$66))</f>
        <v/>
      </c>
      <c r="E909" s="6" t="str">
        <f>IF(GETPIVOTDATA("Count of Order ID",Pivot_table!$A$151,"Consumer ID",$A909,"Years (DATE)",$D$66)=0,"",GETPIVOTDATA("Count of Order ID",Pivot_table!$A$151,"Consumer ID",$A909,"Years (DATE)",$D$66))</f>
        <v/>
      </c>
      <c r="F909" s="6">
        <f t="shared" si="28"/>
        <v>290.55</v>
      </c>
      <c r="G909" s="6">
        <f t="shared" si="29"/>
        <v>1</v>
      </c>
    </row>
    <row r="910" spans="1:7" x14ac:dyDescent="0.3">
      <c r="A910" s="6" t="s">
        <v>2935</v>
      </c>
      <c r="B910" s="6" t="str">
        <f>IF(GETPIVOTDATA("Sum of Net Profit",Pivot_table!$A$151,"Consumer ID",$A910,"Years (DATE)",$B$66)=0,"",GETPIVOTDATA("Sum of Net Profit",Pivot_table!$A$151,"Consumer ID",$A910,"Years (DATE)",$B$66))</f>
        <v/>
      </c>
      <c r="C910" s="6" t="str">
        <f>IF(GETPIVOTDATA("Count of Order ID",Pivot_table!$A$151,"Consumer ID",$A910,"Years (DATE)",$B$66)=0,"",GETPIVOTDATA("Count of Order ID",Pivot_table!$A$151,"Consumer ID",$A910,"Years (DATE)",$B$66))</f>
        <v/>
      </c>
      <c r="D910" s="6">
        <f>IF(GETPIVOTDATA("Sum of Net Profit",Pivot_table!$A$151,"Consumer ID",$A910,"Years (DATE)",$D$66)=0,"",GETPIVOTDATA("Sum of Net Profit",Pivot_table!$A$151,"Consumer ID",$A910,"Years (DATE)",$D$66))</f>
        <v>290.55</v>
      </c>
      <c r="E910" s="6">
        <f>IF(GETPIVOTDATA("Count of Order ID",Pivot_table!$A$151,"Consumer ID",$A910,"Years (DATE)",$D$66)=0,"",GETPIVOTDATA("Count of Order ID",Pivot_table!$A$151,"Consumer ID",$A910,"Years (DATE)",$D$66))</f>
        <v>1</v>
      </c>
      <c r="F910" s="6">
        <f t="shared" si="28"/>
        <v>290.55</v>
      </c>
      <c r="G910" s="6">
        <f t="shared" si="29"/>
        <v>1</v>
      </c>
    </row>
    <row r="911" spans="1:7" x14ac:dyDescent="0.3">
      <c r="A911" s="6" t="s">
        <v>2823</v>
      </c>
      <c r="B911" s="6" t="str">
        <f>IF(GETPIVOTDATA("Sum of Net Profit",Pivot_table!$A$151,"Consumer ID",$A911,"Years (DATE)",$B$66)=0,"",GETPIVOTDATA("Sum of Net Profit",Pivot_table!$A$151,"Consumer ID",$A911,"Years (DATE)",$B$66))</f>
        <v/>
      </c>
      <c r="C911" s="6" t="str">
        <f>IF(GETPIVOTDATA("Count of Order ID",Pivot_table!$A$151,"Consumer ID",$A911,"Years (DATE)",$B$66)=0,"",GETPIVOTDATA("Count of Order ID",Pivot_table!$A$151,"Consumer ID",$A911,"Years (DATE)",$B$66))</f>
        <v/>
      </c>
      <c r="D911" s="6">
        <f>IF(GETPIVOTDATA("Sum of Net Profit",Pivot_table!$A$151,"Consumer ID",$A911,"Years (DATE)",$D$66)=0,"",GETPIVOTDATA("Sum of Net Profit",Pivot_table!$A$151,"Consumer ID",$A911,"Years (DATE)",$D$66))</f>
        <v>290.55</v>
      </c>
      <c r="E911" s="6">
        <f>IF(GETPIVOTDATA("Count of Order ID",Pivot_table!$A$151,"Consumer ID",$A911,"Years (DATE)",$D$66)=0,"",GETPIVOTDATA("Count of Order ID",Pivot_table!$A$151,"Consumer ID",$A911,"Years (DATE)",$D$66))</f>
        <v>1</v>
      </c>
      <c r="F911" s="6">
        <f t="shared" si="28"/>
        <v>290.55</v>
      </c>
      <c r="G911" s="6">
        <f t="shared" si="29"/>
        <v>1</v>
      </c>
    </row>
    <row r="912" spans="1:7" x14ac:dyDescent="0.3">
      <c r="A912" s="6" t="s">
        <v>3029</v>
      </c>
      <c r="B912" s="6" t="str">
        <f>IF(GETPIVOTDATA("Sum of Net Profit",Pivot_table!$A$151,"Consumer ID",$A912,"Years (DATE)",$B$66)=0,"",GETPIVOTDATA("Sum of Net Profit",Pivot_table!$A$151,"Consumer ID",$A912,"Years (DATE)",$B$66))</f>
        <v/>
      </c>
      <c r="C912" s="6" t="str">
        <f>IF(GETPIVOTDATA("Count of Order ID",Pivot_table!$A$151,"Consumer ID",$A912,"Years (DATE)",$B$66)=0,"",GETPIVOTDATA("Count of Order ID",Pivot_table!$A$151,"Consumer ID",$A912,"Years (DATE)",$B$66))</f>
        <v/>
      </c>
      <c r="D912" s="6">
        <f>IF(GETPIVOTDATA("Sum of Net Profit",Pivot_table!$A$151,"Consumer ID",$A912,"Years (DATE)",$D$66)=0,"",GETPIVOTDATA("Sum of Net Profit",Pivot_table!$A$151,"Consumer ID",$A912,"Years (DATE)",$D$66))</f>
        <v>290.55</v>
      </c>
      <c r="E912" s="6">
        <f>IF(GETPIVOTDATA("Count of Order ID",Pivot_table!$A$151,"Consumer ID",$A912,"Years (DATE)",$D$66)=0,"",GETPIVOTDATA("Count of Order ID",Pivot_table!$A$151,"Consumer ID",$A912,"Years (DATE)",$D$66))</f>
        <v>1</v>
      </c>
      <c r="F912" s="6">
        <f t="shared" si="28"/>
        <v>290.55</v>
      </c>
      <c r="G912" s="6">
        <f t="shared" si="29"/>
        <v>1</v>
      </c>
    </row>
    <row r="913" spans="1:7" x14ac:dyDescent="0.3">
      <c r="A913" s="6" t="s">
        <v>2841</v>
      </c>
      <c r="B913" s="6" t="str">
        <f>IF(GETPIVOTDATA("Sum of Net Profit",Pivot_table!$A$151,"Consumer ID",$A913,"Years (DATE)",$B$66)=0,"",GETPIVOTDATA("Sum of Net Profit",Pivot_table!$A$151,"Consumer ID",$A913,"Years (DATE)",$B$66))</f>
        <v/>
      </c>
      <c r="C913" s="6" t="str">
        <f>IF(GETPIVOTDATA("Count of Order ID",Pivot_table!$A$151,"Consumer ID",$A913,"Years (DATE)",$B$66)=0,"",GETPIVOTDATA("Count of Order ID",Pivot_table!$A$151,"Consumer ID",$A913,"Years (DATE)",$B$66))</f>
        <v/>
      </c>
      <c r="D913" s="6">
        <f>IF(GETPIVOTDATA("Sum of Net Profit",Pivot_table!$A$151,"Consumer ID",$A913,"Years (DATE)",$D$66)=0,"",GETPIVOTDATA("Sum of Net Profit",Pivot_table!$A$151,"Consumer ID",$A913,"Years (DATE)",$D$66))</f>
        <v>290.55</v>
      </c>
      <c r="E913" s="6">
        <f>IF(GETPIVOTDATA("Count of Order ID",Pivot_table!$A$151,"Consumer ID",$A913,"Years (DATE)",$D$66)=0,"",GETPIVOTDATA("Count of Order ID",Pivot_table!$A$151,"Consumer ID",$A913,"Years (DATE)",$D$66))</f>
        <v>1</v>
      </c>
      <c r="F913" s="6">
        <f t="shared" si="28"/>
        <v>290.55</v>
      </c>
      <c r="G913" s="6">
        <f t="shared" si="29"/>
        <v>1</v>
      </c>
    </row>
    <row r="914" spans="1:7" x14ac:dyDescent="0.3">
      <c r="A914" s="6" t="s">
        <v>2502</v>
      </c>
      <c r="B914" s="6" t="str">
        <f>IF(GETPIVOTDATA("Sum of Net Profit",Pivot_table!$A$151,"Consumer ID",$A914,"Years (DATE)",$B$66)=0,"",GETPIVOTDATA("Sum of Net Profit",Pivot_table!$A$151,"Consumer ID",$A914,"Years (DATE)",$B$66))</f>
        <v/>
      </c>
      <c r="C914" s="6" t="str">
        <f>IF(GETPIVOTDATA("Count of Order ID",Pivot_table!$A$151,"Consumer ID",$A914,"Years (DATE)",$B$66)=0,"",GETPIVOTDATA("Count of Order ID",Pivot_table!$A$151,"Consumer ID",$A914,"Years (DATE)",$B$66))</f>
        <v/>
      </c>
      <c r="D914" s="6">
        <f>IF(GETPIVOTDATA("Sum of Net Profit",Pivot_table!$A$151,"Consumer ID",$A914,"Years (DATE)",$D$66)=0,"",GETPIVOTDATA("Sum of Net Profit",Pivot_table!$A$151,"Consumer ID",$A914,"Years (DATE)",$D$66))</f>
        <v>290.55</v>
      </c>
      <c r="E914" s="6">
        <f>IF(GETPIVOTDATA("Count of Order ID",Pivot_table!$A$151,"Consumer ID",$A914,"Years (DATE)",$D$66)=0,"",GETPIVOTDATA("Count of Order ID",Pivot_table!$A$151,"Consumer ID",$A914,"Years (DATE)",$D$66))</f>
        <v>1</v>
      </c>
      <c r="F914" s="6">
        <f t="shared" si="28"/>
        <v>290.55</v>
      </c>
      <c r="G914" s="6">
        <f t="shared" si="29"/>
        <v>1</v>
      </c>
    </row>
    <row r="915" spans="1:7" x14ac:dyDescent="0.3">
      <c r="A915" s="6" t="s">
        <v>2953</v>
      </c>
      <c r="B915" s="6" t="str">
        <f>IF(GETPIVOTDATA("Sum of Net Profit",Pivot_table!$A$151,"Consumer ID",$A915,"Years (DATE)",$B$66)=0,"",GETPIVOTDATA("Sum of Net Profit",Pivot_table!$A$151,"Consumer ID",$A915,"Years (DATE)",$B$66))</f>
        <v/>
      </c>
      <c r="C915" s="6" t="str">
        <f>IF(GETPIVOTDATA("Count of Order ID",Pivot_table!$A$151,"Consumer ID",$A915,"Years (DATE)",$B$66)=0,"",GETPIVOTDATA("Count of Order ID",Pivot_table!$A$151,"Consumer ID",$A915,"Years (DATE)",$B$66))</f>
        <v/>
      </c>
      <c r="D915" s="6">
        <f>IF(GETPIVOTDATA("Sum of Net Profit",Pivot_table!$A$151,"Consumer ID",$A915,"Years (DATE)",$D$66)=0,"",GETPIVOTDATA("Sum of Net Profit",Pivot_table!$A$151,"Consumer ID",$A915,"Years (DATE)",$D$66))</f>
        <v>290.55</v>
      </c>
      <c r="E915" s="6">
        <f>IF(GETPIVOTDATA("Count of Order ID",Pivot_table!$A$151,"Consumer ID",$A915,"Years (DATE)",$D$66)=0,"",GETPIVOTDATA("Count of Order ID",Pivot_table!$A$151,"Consumer ID",$A915,"Years (DATE)",$D$66))</f>
        <v>1</v>
      </c>
      <c r="F915" s="6">
        <f t="shared" si="28"/>
        <v>290.55</v>
      </c>
      <c r="G915" s="6">
        <f t="shared" si="29"/>
        <v>1</v>
      </c>
    </row>
    <row r="916" spans="1:7" x14ac:dyDescent="0.3">
      <c r="A916" s="6" t="s">
        <v>2835</v>
      </c>
      <c r="B916" s="6" t="str">
        <f>IF(GETPIVOTDATA("Sum of Net Profit",Pivot_table!$A$151,"Consumer ID",$A916,"Years (DATE)",$B$66)=0,"",GETPIVOTDATA("Sum of Net Profit",Pivot_table!$A$151,"Consumer ID",$A916,"Years (DATE)",$B$66))</f>
        <v/>
      </c>
      <c r="C916" s="6" t="str">
        <f>IF(GETPIVOTDATA("Count of Order ID",Pivot_table!$A$151,"Consumer ID",$A916,"Years (DATE)",$B$66)=0,"",GETPIVOTDATA("Count of Order ID",Pivot_table!$A$151,"Consumer ID",$A916,"Years (DATE)",$B$66))</f>
        <v/>
      </c>
      <c r="D916" s="6">
        <f>IF(GETPIVOTDATA("Sum of Net Profit",Pivot_table!$A$151,"Consumer ID",$A916,"Years (DATE)",$D$66)=0,"",GETPIVOTDATA("Sum of Net Profit",Pivot_table!$A$151,"Consumer ID",$A916,"Years (DATE)",$D$66))</f>
        <v>290.55</v>
      </c>
      <c r="E916" s="6">
        <f>IF(GETPIVOTDATA("Count of Order ID",Pivot_table!$A$151,"Consumer ID",$A916,"Years (DATE)",$D$66)=0,"",GETPIVOTDATA("Count of Order ID",Pivot_table!$A$151,"Consumer ID",$A916,"Years (DATE)",$D$66))</f>
        <v>1</v>
      </c>
      <c r="F916" s="6">
        <f t="shared" si="28"/>
        <v>290.55</v>
      </c>
      <c r="G916" s="6">
        <f t="shared" si="29"/>
        <v>1</v>
      </c>
    </row>
    <row r="917" spans="1:7" x14ac:dyDescent="0.3">
      <c r="A917" s="6" t="s">
        <v>2859</v>
      </c>
      <c r="B917" s="6" t="str">
        <f>IF(GETPIVOTDATA("Sum of Net Profit",Pivot_table!$A$151,"Consumer ID",$A917,"Years (DATE)",$B$66)=0,"",GETPIVOTDATA("Sum of Net Profit",Pivot_table!$A$151,"Consumer ID",$A917,"Years (DATE)",$B$66))</f>
        <v/>
      </c>
      <c r="C917" s="6" t="str">
        <f>IF(GETPIVOTDATA("Count of Order ID",Pivot_table!$A$151,"Consumer ID",$A917,"Years (DATE)",$B$66)=0,"",GETPIVOTDATA("Count of Order ID",Pivot_table!$A$151,"Consumer ID",$A917,"Years (DATE)",$B$66))</f>
        <v/>
      </c>
      <c r="D917" s="6">
        <f>IF(GETPIVOTDATA("Sum of Net Profit",Pivot_table!$A$151,"Consumer ID",$A917,"Years (DATE)",$D$66)=0,"",GETPIVOTDATA("Sum of Net Profit",Pivot_table!$A$151,"Consumer ID",$A917,"Years (DATE)",$D$66))</f>
        <v>290.55</v>
      </c>
      <c r="E917" s="6">
        <f>IF(GETPIVOTDATA("Count of Order ID",Pivot_table!$A$151,"Consumer ID",$A917,"Years (DATE)",$D$66)=0,"",GETPIVOTDATA("Count of Order ID",Pivot_table!$A$151,"Consumer ID",$A917,"Years (DATE)",$D$66))</f>
        <v>1</v>
      </c>
      <c r="F917" s="6">
        <f t="shared" si="28"/>
        <v>290.55</v>
      </c>
      <c r="G917" s="6">
        <f t="shared" si="29"/>
        <v>1</v>
      </c>
    </row>
    <row r="918" spans="1:7" x14ac:dyDescent="0.3">
      <c r="A918" s="6" t="s">
        <v>3851</v>
      </c>
      <c r="B918" s="6" t="str">
        <f>IF(GETPIVOTDATA("Sum of Net Profit",Pivot_table!$A$151,"Consumer ID",$A918,"Years (DATE)",$B$66)=0,"",GETPIVOTDATA("Sum of Net Profit",Pivot_table!$A$151,"Consumer ID",$A918,"Years (DATE)",$B$66))</f>
        <v/>
      </c>
      <c r="C918" s="6" t="str">
        <f>IF(GETPIVOTDATA("Count of Order ID",Pivot_table!$A$151,"Consumer ID",$A918,"Years (DATE)",$B$66)=0,"",GETPIVOTDATA("Count of Order ID",Pivot_table!$A$151,"Consumer ID",$A918,"Years (DATE)",$B$66))</f>
        <v/>
      </c>
      <c r="D918" s="6">
        <f>IF(GETPIVOTDATA("Sum of Net Profit",Pivot_table!$A$151,"Consumer ID",$A918,"Years (DATE)",$D$66)=0,"",GETPIVOTDATA("Sum of Net Profit",Pivot_table!$A$151,"Consumer ID",$A918,"Years (DATE)",$D$66))</f>
        <v>290.55</v>
      </c>
      <c r="E918" s="6">
        <f>IF(GETPIVOTDATA("Count of Order ID",Pivot_table!$A$151,"Consumer ID",$A918,"Years (DATE)",$D$66)=0,"",GETPIVOTDATA("Count of Order ID",Pivot_table!$A$151,"Consumer ID",$A918,"Years (DATE)",$D$66))</f>
        <v>1</v>
      </c>
      <c r="F918" s="6">
        <f t="shared" si="28"/>
        <v>290.55</v>
      </c>
      <c r="G918" s="6">
        <f t="shared" si="29"/>
        <v>1</v>
      </c>
    </row>
    <row r="919" spans="1:7" x14ac:dyDescent="0.3">
      <c r="A919" s="6" t="s">
        <v>2821</v>
      </c>
      <c r="B919" s="6" t="str">
        <f>IF(GETPIVOTDATA("Sum of Net Profit",Pivot_table!$A$151,"Consumer ID",$A919,"Years (DATE)",$B$66)=0,"",GETPIVOTDATA("Sum of Net Profit",Pivot_table!$A$151,"Consumer ID",$A919,"Years (DATE)",$B$66))</f>
        <v/>
      </c>
      <c r="C919" s="6" t="str">
        <f>IF(GETPIVOTDATA("Count of Order ID",Pivot_table!$A$151,"Consumer ID",$A919,"Years (DATE)",$B$66)=0,"",GETPIVOTDATA("Count of Order ID",Pivot_table!$A$151,"Consumer ID",$A919,"Years (DATE)",$B$66))</f>
        <v/>
      </c>
      <c r="D919" s="6">
        <f>IF(GETPIVOTDATA("Sum of Net Profit",Pivot_table!$A$151,"Consumer ID",$A919,"Years (DATE)",$D$66)=0,"",GETPIVOTDATA("Sum of Net Profit",Pivot_table!$A$151,"Consumer ID",$A919,"Years (DATE)",$D$66))</f>
        <v>290.55</v>
      </c>
      <c r="E919" s="6">
        <f>IF(GETPIVOTDATA("Count of Order ID",Pivot_table!$A$151,"Consumer ID",$A919,"Years (DATE)",$D$66)=0,"",GETPIVOTDATA("Count of Order ID",Pivot_table!$A$151,"Consumer ID",$A919,"Years (DATE)",$D$66))</f>
        <v>1</v>
      </c>
      <c r="F919" s="6">
        <f t="shared" si="28"/>
        <v>290.55</v>
      </c>
      <c r="G919" s="6">
        <f t="shared" si="29"/>
        <v>1</v>
      </c>
    </row>
    <row r="920" spans="1:7" x14ac:dyDescent="0.3">
      <c r="A920" s="6" t="s">
        <v>3331</v>
      </c>
      <c r="B920" s="6" t="str">
        <f>IF(GETPIVOTDATA("Sum of Net Profit",Pivot_table!$A$151,"Consumer ID",$A920,"Years (DATE)",$B$66)=0,"",GETPIVOTDATA("Sum of Net Profit",Pivot_table!$A$151,"Consumer ID",$A920,"Years (DATE)",$B$66))</f>
        <v/>
      </c>
      <c r="C920" s="6" t="str">
        <f>IF(GETPIVOTDATA("Count of Order ID",Pivot_table!$A$151,"Consumer ID",$A920,"Years (DATE)",$B$66)=0,"",GETPIVOTDATA("Count of Order ID",Pivot_table!$A$151,"Consumer ID",$A920,"Years (DATE)",$B$66))</f>
        <v/>
      </c>
      <c r="D920" s="6">
        <f>IF(GETPIVOTDATA("Sum of Net Profit",Pivot_table!$A$151,"Consumer ID",$A920,"Years (DATE)",$D$66)=0,"",GETPIVOTDATA("Sum of Net Profit",Pivot_table!$A$151,"Consumer ID",$A920,"Years (DATE)",$D$66))</f>
        <v>290.55</v>
      </c>
      <c r="E920" s="6">
        <f>IF(GETPIVOTDATA("Count of Order ID",Pivot_table!$A$151,"Consumer ID",$A920,"Years (DATE)",$D$66)=0,"",GETPIVOTDATA("Count of Order ID",Pivot_table!$A$151,"Consumer ID",$A920,"Years (DATE)",$D$66))</f>
        <v>1</v>
      </c>
      <c r="F920" s="6">
        <f t="shared" si="28"/>
        <v>290.55</v>
      </c>
      <c r="G920" s="6">
        <f t="shared" si="29"/>
        <v>1</v>
      </c>
    </row>
    <row r="921" spans="1:7" x14ac:dyDescent="0.3">
      <c r="A921" s="6" t="s">
        <v>3969</v>
      </c>
      <c r="B921" s="6" t="str">
        <f>IF(GETPIVOTDATA("Sum of Net Profit",Pivot_table!$A$151,"Consumer ID",$A921,"Years (DATE)",$B$66)=0,"",GETPIVOTDATA("Sum of Net Profit",Pivot_table!$A$151,"Consumer ID",$A921,"Years (DATE)",$B$66))</f>
        <v/>
      </c>
      <c r="C921" s="6" t="str">
        <f>IF(GETPIVOTDATA("Count of Order ID",Pivot_table!$A$151,"Consumer ID",$A921,"Years (DATE)",$B$66)=0,"",GETPIVOTDATA("Count of Order ID",Pivot_table!$A$151,"Consumer ID",$A921,"Years (DATE)",$B$66))</f>
        <v/>
      </c>
      <c r="D921" s="6">
        <f>IF(GETPIVOTDATA("Sum of Net Profit",Pivot_table!$A$151,"Consumer ID",$A921,"Years (DATE)",$D$66)=0,"",GETPIVOTDATA("Sum of Net Profit",Pivot_table!$A$151,"Consumer ID",$A921,"Years (DATE)",$D$66))</f>
        <v>290.55</v>
      </c>
      <c r="E921" s="6">
        <f>IF(GETPIVOTDATA("Count of Order ID",Pivot_table!$A$151,"Consumer ID",$A921,"Years (DATE)",$D$66)=0,"",GETPIVOTDATA("Count of Order ID",Pivot_table!$A$151,"Consumer ID",$A921,"Years (DATE)",$D$66))</f>
        <v>1</v>
      </c>
      <c r="F921" s="6">
        <f t="shared" si="28"/>
        <v>290.55</v>
      </c>
      <c r="G921" s="6">
        <f t="shared" si="29"/>
        <v>1</v>
      </c>
    </row>
    <row r="922" spans="1:7" x14ac:dyDescent="0.3">
      <c r="A922" s="6" t="s">
        <v>2895</v>
      </c>
      <c r="B922" s="6" t="str">
        <f>IF(GETPIVOTDATA("Sum of Net Profit",Pivot_table!$A$151,"Consumer ID",$A922,"Years (DATE)",$B$66)=0,"",GETPIVOTDATA("Sum of Net Profit",Pivot_table!$A$151,"Consumer ID",$A922,"Years (DATE)",$B$66))</f>
        <v/>
      </c>
      <c r="C922" s="6" t="str">
        <f>IF(GETPIVOTDATA("Count of Order ID",Pivot_table!$A$151,"Consumer ID",$A922,"Years (DATE)",$B$66)=0,"",GETPIVOTDATA("Count of Order ID",Pivot_table!$A$151,"Consumer ID",$A922,"Years (DATE)",$B$66))</f>
        <v/>
      </c>
      <c r="D922" s="6">
        <f>IF(GETPIVOTDATA("Sum of Net Profit",Pivot_table!$A$151,"Consumer ID",$A922,"Years (DATE)",$D$66)=0,"",GETPIVOTDATA("Sum of Net Profit",Pivot_table!$A$151,"Consumer ID",$A922,"Years (DATE)",$D$66))</f>
        <v>290.55</v>
      </c>
      <c r="E922" s="6">
        <f>IF(GETPIVOTDATA("Count of Order ID",Pivot_table!$A$151,"Consumer ID",$A922,"Years (DATE)",$D$66)=0,"",GETPIVOTDATA("Count of Order ID",Pivot_table!$A$151,"Consumer ID",$A922,"Years (DATE)",$D$66))</f>
        <v>1</v>
      </c>
      <c r="F922" s="6">
        <f t="shared" si="28"/>
        <v>290.55</v>
      </c>
      <c r="G922" s="6">
        <f t="shared" si="29"/>
        <v>1</v>
      </c>
    </row>
    <row r="923" spans="1:7" x14ac:dyDescent="0.3">
      <c r="A923" s="6" t="s">
        <v>2971</v>
      </c>
      <c r="B923" s="6" t="str">
        <f>IF(GETPIVOTDATA("Sum of Net Profit",Pivot_table!$A$151,"Consumer ID",$A923,"Years (DATE)",$B$66)=0,"",GETPIVOTDATA("Sum of Net Profit",Pivot_table!$A$151,"Consumer ID",$A923,"Years (DATE)",$B$66))</f>
        <v/>
      </c>
      <c r="C923" s="6" t="str">
        <f>IF(GETPIVOTDATA("Count of Order ID",Pivot_table!$A$151,"Consumer ID",$A923,"Years (DATE)",$B$66)=0,"",GETPIVOTDATA("Count of Order ID",Pivot_table!$A$151,"Consumer ID",$A923,"Years (DATE)",$B$66))</f>
        <v/>
      </c>
      <c r="D923" s="6">
        <f>IF(GETPIVOTDATA("Sum of Net Profit",Pivot_table!$A$151,"Consumer ID",$A923,"Years (DATE)",$D$66)=0,"",GETPIVOTDATA("Sum of Net Profit",Pivot_table!$A$151,"Consumer ID",$A923,"Years (DATE)",$D$66))</f>
        <v>290.55</v>
      </c>
      <c r="E923" s="6">
        <f>IF(GETPIVOTDATA("Count of Order ID",Pivot_table!$A$151,"Consumer ID",$A923,"Years (DATE)",$D$66)=0,"",GETPIVOTDATA("Count of Order ID",Pivot_table!$A$151,"Consumer ID",$A923,"Years (DATE)",$D$66))</f>
        <v>1</v>
      </c>
      <c r="F923" s="6">
        <f t="shared" si="28"/>
        <v>290.55</v>
      </c>
      <c r="G923" s="6">
        <f t="shared" si="29"/>
        <v>1</v>
      </c>
    </row>
    <row r="924" spans="1:7" x14ac:dyDescent="0.3">
      <c r="A924" s="6" t="s">
        <v>2789</v>
      </c>
      <c r="B924" s="6" t="str">
        <f>IF(GETPIVOTDATA("Sum of Net Profit",Pivot_table!$A$151,"Consumer ID",$A924,"Years (DATE)",$B$66)=0,"",GETPIVOTDATA("Sum of Net Profit",Pivot_table!$A$151,"Consumer ID",$A924,"Years (DATE)",$B$66))</f>
        <v/>
      </c>
      <c r="C924" s="6" t="str">
        <f>IF(GETPIVOTDATA("Count of Order ID",Pivot_table!$A$151,"Consumer ID",$A924,"Years (DATE)",$B$66)=0,"",GETPIVOTDATA("Count of Order ID",Pivot_table!$A$151,"Consumer ID",$A924,"Years (DATE)",$B$66))</f>
        <v/>
      </c>
      <c r="D924" s="6">
        <f>IF(GETPIVOTDATA("Sum of Net Profit",Pivot_table!$A$151,"Consumer ID",$A924,"Years (DATE)",$D$66)=0,"",GETPIVOTDATA("Sum of Net Profit",Pivot_table!$A$151,"Consumer ID",$A924,"Years (DATE)",$D$66))</f>
        <v>290.55</v>
      </c>
      <c r="E924" s="6">
        <f>IF(GETPIVOTDATA("Count of Order ID",Pivot_table!$A$151,"Consumer ID",$A924,"Years (DATE)",$D$66)=0,"",GETPIVOTDATA("Count of Order ID",Pivot_table!$A$151,"Consumer ID",$A924,"Years (DATE)",$D$66))</f>
        <v>1</v>
      </c>
      <c r="F924" s="6">
        <f t="shared" si="28"/>
        <v>290.55</v>
      </c>
      <c r="G924" s="6">
        <f t="shared" si="29"/>
        <v>1</v>
      </c>
    </row>
    <row r="925" spans="1:7" x14ac:dyDescent="0.3">
      <c r="A925" s="6" t="s">
        <v>1069</v>
      </c>
      <c r="B925" s="6">
        <f>IF(GETPIVOTDATA("Sum of Net Profit",Pivot_table!$A$151,"Consumer ID",$A925,"Years (DATE)",$B$66)=0,"",GETPIVOTDATA("Sum of Net Profit",Pivot_table!$A$151,"Consumer ID",$A925,"Years (DATE)",$B$66))</f>
        <v>290.55</v>
      </c>
      <c r="C925" s="6">
        <f>IF(GETPIVOTDATA("Count of Order ID",Pivot_table!$A$151,"Consumer ID",$A925,"Years (DATE)",$B$66)=0,"",GETPIVOTDATA("Count of Order ID",Pivot_table!$A$151,"Consumer ID",$A925,"Years (DATE)",$B$66))</f>
        <v>1</v>
      </c>
      <c r="D925" s="6" t="str">
        <f>IF(GETPIVOTDATA("Sum of Net Profit",Pivot_table!$A$151,"Consumer ID",$A925,"Years (DATE)",$D$66)=0,"",GETPIVOTDATA("Sum of Net Profit",Pivot_table!$A$151,"Consumer ID",$A925,"Years (DATE)",$D$66))</f>
        <v/>
      </c>
      <c r="E925" s="6" t="str">
        <f>IF(GETPIVOTDATA("Count of Order ID",Pivot_table!$A$151,"Consumer ID",$A925,"Years (DATE)",$D$66)=0,"",GETPIVOTDATA("Count of Order ID",Pivot_table!$A$151,"Consumer ID",$A925,"Years (DATE)",$D$66))</f>
        <v/>
      </c>
      <c r="F925" s="6">
        <f t="shared" si="28"/>
        <v>290.55</v>
      </c>
      <c r="G925" s="6">
        <f t="shared" si="29"/>
        <v>1</v>
      </c>
    </row>
    <row r="926" spans="1:7" x14ac:dyDescent="0.3">
      <c r="A926" s="6" t="s">
        <v>3517</v>
      </c>
      <c r="B926" s="6" t="str">
        <f>IF(GETPIVOTDATA("Sum of Net Profit",Pivot_table!$A$151,"Consumer ID",$A926,"Years (DATE)",$B$66)=0,"",GETPIVOTDATA("Sum of Net Profit",Pivot_table!$A$151,"Consumer ID",$A926,"Years (DATE)",$B$66))</f>
        <v/>
      </c>
      <c r="C926" s="6" t="str">
        <f>IF(GETPIVOTDATA("Count of Order ID",Pivot_table!$A$151,"Consumer ID",$A926,"Years (DATE)",$B$66)=0,"",GETPIVOTDATA("Count of Order ID",Pivot_table!$A$151,"Consumer ID",$A926,"Years (DATE)",$B$66))</f>
        <v/>
      </c>
      <c r="D926" s="6">
        <f>IF(GETPIVOTDATA("Sum of Net Profit",Pivot_table!$A$151,"Consumer ID",$A926,"Years (DATE)",$D$66)=0,"",GETPIVOTDATA("Sum of Net Profit",Pivot_table!$A$151,"Consumer ID",$A926,"Years (DATE)",$D$66))</f>
        <v>290.55</v>
      </c>
      <c r="E926" s="6">
        <f>IF(GETPIVOTDATA("Count of Order ID",Pivot_table!$A$151,"Consumer ID",$A926,"Years (DATE)",$D$66)=0,"",GETPIVOTDATA("Count of Order ID",Pivot_table!$A$151,"Consumer ID",$A926,"Years (DATE)",$D$66))</f>
        <v>1</v>
      </c>
      <c r="F926" s="6">
        <f t="shared" si="28"/>
        <v>290.55</v>
      </c>
      <c r="G926" s="6">
        <f t="shared" si="29"/>
        <v>1</v>
      </c>
    </row>
    <row r="927" spans="1:7" x14ac:dyDescent="0.3">
      <c r="A927" s="6" t="s">
        <v>4347</v>
      </c>
      <c r="B927" s="6" t="str">
        <f>IF(GETPIVOTDATA("Sum of Net Profit",Pivot_table!$A$151,"Consumer ID",$A927,"Years (DATE)",$B$66)=0,"",GETPIVOTDATA("Sum of Net Profit",Pivot_table!$A$151,"Consumer ID",$A927,"Years (DATE)",$B$66))</f>
        <v/>
      </c>
      <c r="C927" s="6" t="str">
        <f>IF(GETPIVOTDATA("Count of Order ID",Pivot_table!$A$151,"Consumer ID",$A927,"Years (DATE)",$B$66)=0,"",GETPIVOTDATA("Count of Order ID",Pivot_table!$A$151,"Consumer ID",$A927,"Years (DATE)",$B$66))</f>
        <v/>
      </c>
      <c r="D927" s="6">
        <f>IF(GETPIVOTDATA("Sum of Net Profit",Pivot_table!$A$151,"Consumer ID",$A927,"Years (DATE)",$D$66)=0,"",GETPIVOTDATA("Sum of Net Profit",Pivot_table!$A$151,"Consumer ID",$A927,"Years (DATE)",$D$66))</f>
        <v>290.55</v>
      </c>
      <c r="E927" s="6">
        <f>IF(GETPIVOTDATA("Count of Order ID",Pivot_table!$A$151,"Consumer ID",$A927,"Years (DATE)",$D$66)=0,"",GETPIVOTDATA("Count of Order ID",Pivot_table!$A$151,"Consumer ID",$A927,"Years (DATE)",$D$66))</f>
        <v>1</v>
      </c>
      <c r="F927" s="6">
        <f t="shared" si="28"/>
        <v>290.55</v>
      </c>
      <c r="G927" s="6">
        <f t="shared" si="29"/>
        <v>1</v>
      </c>
    </row>
    <row r="928" spans="1:7" x14ac:dyDescent="0.3">
      <c r="A928" s="6" t="s">
        <v>1298</v>
      </c>
      <c r="B928" s="6">
        <f>IF(GETPIVOTDATA("Sum of Net Profit",Pivot_table!$A$151,"Consumer ID",$A928,"Years (DATE)",$B$66)=0,"",GETPIVOTDATA("Sum of Net Profit",Pivot_table!$A$151,"Consumer ID",$A928,"Years (DATE)",$B$66))</f>
        <v>290.55</v>
      </c>
      <c r="C928" s="6">
        <f>IF(GETPIVOTDATA("Count of Order ID",Pivot_table!$A$151,"Consumer ID",$A928,"Years (DATE)",$B$66)=0,"",GETPIVOTDATA("Count of Order ID",Pivot_table!$A$151,"Consumer ID",$A928,"Years (DATE)",$B$66))</f>
        <v>1</v>
      </c>
      <c r="D928" s="6" t="str">
        <f>IF(GETPIVOTDATA("Sum of Net Profit",Pivot_table!$A$151,"Consumer ID",$A928,"Years (DATE)",$D$66)=0,"",GETPIVOTDATA("Sum of Net Profit",Pivot_table!$A$151,"Consumer ID",$A928,"Years (DATE)",$D$66))</f>
        <v/>
      </c>
      <c r="E928" s="6" t="str">
        <f>IF(GETPIVOTDATA("Count of Order ID",Pivot_table!$A$151,"Consumer ID",$A928,"Years (DATE)",$D$66)=0,"",GETPIVOTDATA("Count of Order ID",Pivot_table!$A$151,"Consumer ID",$A928,"Years (DATE)",$D$66))</f>
        <v/>
      </c>
      <c r="F928" s="6">
        <f t="shared" si="28"/>
        <v>290.55</v>
      </c>
      <c r="G928" s="6">
        <f t="shared" si="29"/>
        <v>1</v>
      </c>
    </row>
    <row r="929" spans="1:7" x14ac:dyDescent="0.3">
      <c r="A929" s="6" t="s">
        <v>1318</v>
      </c>
      <c r="B929" s="6">
        <f>IF(GETPIVOTDATA("Sum of Net Profit",Pivot_table!$A$151,"Consumer ID",$A929,"Years (DATE)",$B$66)=0,"",GETPIVOTDATA("Sum of Net Profit",Pivot_table!$A$151,"Consumer ID",$A929,"Years (DATE)",$B$66))</f>
        <v>290.55</v>
      </c>
      <c r="C929" s="6">
        <f>IF(GETPIVOTDATA("Count of Order ID",Pivot_table!$A$151,"Consumer ID",$A929,"Years (DATE)",$B$66)=0,"",GETPIVOTDATA("Count of Order ID",Pivot_table!$A$151,"Consumer ID",$A929,"Years (DATE)",$B$66))</f>
        <v>1</v>
      </c>
      <c r="D929" s="6" t="str">
        <f>IF(GETPIVOTDATA("Sum of Net Profit",Pivot_table!$A$151,"Consumer ID",$A929,"Years (DATE)",$D$66)=0,"",GETPIVOTDATA("Sum of Net Profit",Pivot_table!$A$151,"Consumer ID",$A929,"Years (DATE)",$D$66))</f>
        <v/>
      </c>
      <c r="E929" s="6" t="str">
        <f>IF(GETPIVOTDATA("Count of Order ID",Pivot_table!$A$151,"Consumer ID",$A929,"Years (DATE)",$D$66)=0,"",GETPIVOTDATA("Count of Order ID",Pivot_table!$A$151,"Consumer ID",$A929,"Years (DATE)",$D$66))</f>
        <v/>
      </c>
      <c r="F929" s="6">
        <f t="shared" si="28"/>
        <v>290.55</v>
      </c>
      <c r="G929" s="6">
        <f t="shared" si="29"/>
        <v>1</v>
      </c>
    </row>
    <row r="930" spans="1:7" x14ac:dyDescent="0.3">
      <c r="A930" s="6" t="s">
        <v>4329</v>
      </c>
      <c r="B930" s="6" t="str">
        <f>IF(GETPIVOTDATA("Sum of Net Profit",Pivot_table!$A$151,"Consumer ID",$A930,"Years (DATE)",$B$66)=0,"",GETPIVOTDATA("Sum of Net Profit",Pivot_table!$A$151,"Consumer ID",$A930,"Years (DATE)",$B$66))</f>
        <v/>
      </c>
      <c r="C930" s="6" t="str">
        <f>IF(GETPIVOTDATA("Count of Order ID",Pivot_table!$A$151,"Consumer ID",$A930,"Years (DATE)",$B$66)=0,"",GETPIVOTDATA("Count of Order ID",Pivot_table!$A$151,"Consumer ID",$A930,"Years (DATE)",$B$66))</f>
        <v/>
      </c>
      <c r="D930" s="6">
        <f>IF(GETPIVOTDATA("Sum of Net Profit",Pivot_table!$A$151,"Consumer ID",$A930,"Years (DATE)",$D$66)=0,"",GETPIVOTDATA("Sum of Net Profit",Pivot_table!$A$151,"Consumer ID",$A930,"Years (DATE)",$D$66))</f>
        <v>290.55</v>
      </c>
      <c r="E930" s="6">
        <f>IF(GETPIVOTDATA("Count of Order ID",Pivot_table!$A$151,"Consumer ID",$A930,"Years (DATE)",$D$66)=0,"",GETPIVOTDATA("Count of Order ID",Pivot_table!$A$151,"Consumer ID",$A930,"Years (DATE)",$D$66))</f>
        <v>1</v>
      </c>
      <c r="F930" s="6">
        <f t="shared" si="28"/>
        <v>290.55</v>
      </c>
      <c r="G930" s="6">
        <f t="shared" si="29"/>
        <v>1</v>
      </c>
    </row>
    <row r="931" spans="1:7" x14ac:dyDescent="0.3">
      <c r="A931" s="6" t="s">
        <v>3463</v>
      </c>
      <c r="B931" s="6" t="str">
        <f>IF(GETPIVOTDATA("Sum of Net Profit",Pivot_table!$A$151,"Consumer ID",$A931,"Years (DATE)",$B$66)=0,"",GETPIVOTDATA("Sum of Net Profit",Pivot_table!$A$151,"Consumer ID",$A931,"Years (DATE)",$B$66))</f>
        <v/>
      </c>
      <c r="C931" s="6" t="str">
        <f>IF(GETPIVOTDATA("Count of Order ID",Pivot_table!$A$151,"Consumer ID",$A931,"Years (DATE)",$B$66)=0,"",GETPIVOTDATA("Count of Order ID",Pivot_table!$A$151,"Consumer ID",$A931,"Years (DATE)",$B$66))</f>
        <v/>
      </c>
      <c r="D931" s="6">
        <f>IF(GETPIVOTDATA("Sum of Net Profit",Pivot_table!$A$151,"Consumer ID",$A931,"Years (DATE)",$D$66)=0,"",GETPIVOTDATA("Sum of Net Profit",Pivot_table!$A$151,"Consumer ID",$A931,"Years (DATE)",$D$66))</f>
        <v>290.55</v>
      </c>
      <c r="E931" s="6">
        <f>IF(GETPIVOTDATA("Count of Order ID",Pivot_table!$A$151,"Consumer ID",$A931,"Years (DATE)",$D$66)=0,"",GETPIVOTDATA("Count of Order ID",Pivot_table!$A$151,"Consumer ID",$A931,"Years (DATE)",$D$66))</f>
        <v>1</v>
      </c>
      <c r="F931" s="6">
        <f t="shared" si="28"/>
        <v>290.55</v>
      </c>
      <c r="G931" s="6">
        <f t="shared" si="29"/>
        <v>1</v>
      </c>
    </row>
    <row r="932" spans="1:7" x14ac:dyDescent="0.3">
      <c r="A932" s="6" t="s">
        <v>1202</v>
      </c>
      <c r="B932" s="6">
        <f>IF(GETPIVOTDATA("Sum of Net Profit",Pivot_table!$A$151,"Consumer ID",$A932,"Years (DATE)",$B$66)=0,"",GETPIVOTDATA("Sum of Net Profit",Pivot_table!$A$151,"Consumer ID",$A932,"Years (DATE)",$B$66))</f>
        <v>290.55</v>
      </c>
      <c r="C932" s="6">
        <f>IF(GETPIVOTDATA("Count of Order ID",Pivot_table!$A$151,"Consumer ID",$A932,"Years (DATE)",$B$66)=0,"",GETPIVOTDATA("Count of Order ID",Pivot_table!$A$151,"Consumer ID",$A932,"Years (DATE)",$B$66))</f>
        <v>1</v>
      </c>
      <c r="D932" s="6" t="str">
        <f>IF(GETPIVOTDATA("Sum of Net Profit",Pivot_table!$A$151,"Consumer ID",$A932,"Years (DATE)",$D$66)=0,"",GETPIVOTDATA("Sum of Net Profit",Pivot_table!$A$151,"Consumer ID",$A932,"Years (DATE)",$D$66))</f>
        <v/>
      </c>
      <c r="E932" s="6" t="str">
        <f>IF(GETPIVOTDATA("Count of Order ID",Pivot_table!$A$151,"Consumer ID",$A932,"Years (DATE)",$D$66)=0,"",GETPIVOTDATA("Count of Order ID",Pivot_table!$A$151,"Consumer ID",$A932,"Years (DATE)",$D$66))</f>
        <v/>
      </c>
      <c r="F932" s="6">
        <f t="shared" si="28"/>
        <v>290.55</v>
      </c>
      <c r="G932" s="6">
        <f t="shared" si="29"/>
        <v>1</v>
      </c>
    </row>
    <row r="933" spans="1:7" x14ac:dyDescent="0.3">
      <c r="A933" s="6" t="s">
        <v>1092</v>
      </c>
      <c r="B933" s="6">
        <f>IF(GETPIVOTDATA("Sum of Net Profit",Pivot_table!$A$151,"Consumer ID",$A933,"Years (DATE)",$B$66)=0,"",GETPIVOTDATA("Sum of Net Profit",Pivot_table!$A$151,"Consumer ID",$A933,"Years (DATE)",$B$66))</f>
        <v>290.55</v>
      </c>
      <c r="C933" s="6">
        <f>IF(GETPIVOTDATA("Count of Order ID",Pivot_table!$A$151,"Consumer ID",$A933,"Years (DATE)",$B$66)=0,"",GETPIVOTDATA("Count of Order ID",Pivot_table!$A$151,"Consumer ID",$A933,"Years (DATE)",$B$66))</f>
        <v>1</v>
      </c>
      <c r="D933" s="6" t="str">
        <f>IF(GETPIVOTDATA("Sum of Net Profit",Pivot_table!$A$151,"Consumer ID",$A933,"Years (DATE)",$D$66)=0,"",GETPIVOTDATA("Sum of Net Profit",Pivot_table!$A$151,"Consumer ID",$A933,"Years (DATE)",$D$66))</f>
        <v/>
      </c>
      <c r="E933" s="6" t="str">
        <f>IF(GETPIVOTDATA("Count of Order ID",Pivot_table!$A$151,"Consumer ID",$A933,"Years (DATE)",$D$66)=0,"",GETPIVOTDATA("Count of Order ID",Pivot_table!$A$151,"Consumer ID",$A933,"Years (DATE)",$D$66))</f>
        <v/>
      </c>
      <c r="F933" s="6">
        <f t="shared" si="28"/>
        <v>290.55</v>
      </c>
      <c r="G933" s="6">
        <f t="shared" si="29"/>
        <v>1</v>
      </c>
    </row>
    <row r="934" spans="1:7" x14ac:dyDescent="0.3">
      <c r="A934" s="6" t="s">
        <v>3497</v>
      </c>
      <c r="B934" s="6" t="str">
        <f>IF(GETPIVOTDATA("Sum of Net Profit",Pivot_table!$A$151,"Consumer ID",$A934,"Years (DATE)",$B$66)=0,"",GETPIVOTDATA("Sum of Net Profit",Pivot_table!$A$151,"Consumer ID",$A934,"Years (DATE)",$B$66))</f>
        <v/>
      </c>
      <c r="C934" s="6" t="str">
        <f>IF(GETPIVOTDATA("Count of Order ID",Pivot_table!$A$151,"Consumer ID",$A934,"Years (DATE)",$B$66)=0,"",GETPIVOTDATA("Count of Order ID",Pivot_table!$A$151,"Consumer ID",$A934,"Years (DATE)",$B$66))</f>
        <v/>
      </c>
      <c r="D934" s="6">
        <f>IF(GETPIVOTDATA("Sum of Net Profit",Pivot_table!$A$151,"Consumer ID",$A934,"Years (DATE)",$D$66)=0,"",GETPIVOTDATA("Sum of Net Profit",Pivot_table!$A$151,"Consumer ID",$A934,"Years (DATE)",$D$66))</f>
        <v>290.55</v>
      </c>
      <c r="E934" s="6">
        <f>IF(GETPIVOTDATA("Count of Order ID",Pivot_table!$A$151,"Consumer ID",$A934,"Years (DATE)",$D$66)=0,"",GETPIVOTDATA("Count of Order ID",Pivot_table!$A$151,"Consumer ID",$A934,"Years (DATE)",$D$66))</f>
        <v>1</v>
      </c>
      <c r="F934" s="6">
        <f t="shared" si="28"/>
        <v>290.55</v>
      </c>
      <c r="G934" s="6">
        <f t="shared" si="29"/>
        <v>1</v>
      </c>
    </row>
    <row r="935" spans="1:7" x14ac:dyDescent="0.3">
      <c r="A935" s="6" t="s">
        <v>1073</v>
      </c>
      <c r="B935" s="6">
        <f>IF(GETPIVOTDATA("Sum of Net Profit",Pivot_table!$A$151,"Consumer ID",$A935,"Years (DATE)",$B$66)=0,"",GETPIVOTDATA("Sum of Net Profit",Pivot_table!$A$151,"Consumer ID",$A935,"Years (DATE)",$B$66))</f>
        <v>290.55</v>
      </c>
      <c r="C935" s="6">
        <f>IF(GETPIVOTDATA("Count of Order ID",Pivot_table!$A$151,"Consumer ID",$A935,"Years (DATE)",$B$66)=0,"",GETPIVOTDATA("Count of Order ID",Pivot_table!$A$151,"Consumer ID",$A935,"Years (DATE)",$B$66))</f>
        <v>1</v>
      </c>
      <c r="D935" s="6" t="str">
        <f>IF(GETPIVOTDATA("Sum of Net Profit",Pivot_table!$A$151,"Consumer ID",$A935,"Years (DATE)",$D$66)=0,"",GETPIVOTDATA("Sum of Net Profit",Pivot_table!$A$151,"Consumer ID",$A935,"Years (DATE)",$D$66))</f>
        <v/>
      </c>
      <c r="E935" s="6" t="str">
        <f>IF(GETPIVOTDATA("Count of Order ID",Pivot_table!$A$151,"Consumer ID",$A935,"Years (DATE)",$D$66)=0,"",GETPIVOTDATA("Count of Order ID",Pivot_table!$A$151,"Consumer ID",$A935,"Years (DATE)",$D$66))</f>
        <v/>
      </c>
      <c r="F935" s="6">
        <f t="shared" si="28"/>
        <v>290.55</v>
      </c>
      <c r="G935" s="6">
        <f t="shared" si="29"/>
        <v>1</v>
      </c>
    </row>
    <row r="936" spans="1:7" x14ac:dyDescent="0.3">
      <c r="A936" s="6" t="s">
        <v>3453</v>
      </c>
      <c r="B936" s="6" t="str">
        <f>IF(GETPIVOTDATA("Sum of Net Profit",Pivot_table!$A$151,"Consumer ID",$A936,"Years (DATE)",$B$66)=0,"",GETPIVOTDATA("Sum of Net Profit",Pivot_table!$A$151,"Consumer ID",$A936,"Years (DATE)",$B$66))</f>
        <v/>
      </c>
      <c r="C936" s="6" t="str">
        <f>IF(GETPIVOTDATA("Count of Order ID",Pivot_table!$A$151,"Consumer ID",$A936,"Years (DATE)",$B$66)=0,"",GETPIVOTDATA("Count of Order ID",Pivot_table!$A$151,"Consumer ID",$A936,"Years (DATE)",$B$66))</f>
        <v/>
      </c>
      <c r="D936" s="6">
        <f>IF(GETPIVOTDATA("Sum of Net Profit",Pivot_table!$A$151,"Consumer ID",$A936,"Years (DATE)",$D$66)=0,"",GETPIVOTDATA("Sum of Net Profit",Pivot_table!$A$151,"Consumer ID",$A936,"Years (DATE)",$D$66))</f>
        <v>290.55</v>
      </c>
      <c r="E936" s="6">
        <f>IF(GETPIVOTDATA("Count of Order ID",Pivot_table!$A$151,"Consumer ID",$A936,"Years (DATE)",$D$66)=0,"",GETPIVOTDATA("Count of Order ID",Pivot_table!$A$151,"Consumer ID",$A936,"Years (DATE)",$D$66))</f>
        <v>1</v>
      </c>
      <c r="F936" s="6">
        <f t="shared" si="28"/>
        <v>290.55</v>
      </c>
      <c r="G936" s="6">
        <f t="shared" si="29"/>
        <v>1</v>
      </c>
    </row>
    <row r="937" spans="1:7" x14ac:dyDescent="0.3">
      <c r="A937" s="6" t="s">
        <v>1692</v>
      </c>
      <c r="B937" s="6">
        <f>IF(GETPIVOTDATA("Sum of Net Profit",Pivot_table!$A$151,"Consumer ID",$A937,"Years (DATE)",$B$66)=0,"",GETPIVOTDATA("Sum of Net Profit",Pivot_table!$A$151,"Consumer ID",$A937,"Years (DATE)",$B$66))</f>
        <v>290.55</v>
      </c>
      <c r="C937" s="6">
        <f>IF(GETPIVOTDATA("Count of Order ID",Pivot_table!$A$151,"Consumer ID",$A937,"Years (DATE)",$B$66)=0,"",GETPIVOTDATA("Count of Order ID",Pivot_table!$A$151,"Consumer ID",$A937,"Years (DATE)",$B$66))</f>
        <v>1</v>
      </c>
      <c r="D937" s="6" t="str">
        <f>IF(GETPIVOTDATA("Sum of Net Profit",Pivot_table!$A$151,"Consumer ID",$A937,"Years (DATE)",$D$66)=0,"",GETPIVOTDATA("Sum of Net Profit",Pivot_table!$A$151,"Consumer ID",$A937,"Years (DATE)",$D$66))</f>
        <v/>
      </c>
      <c r="E937" s="6" t="str">
        <f>IF(GETPIVOTDATA("Count of Order ID",Pivot_table!$A$151,"Consumer ID",$A937,"Years (DATE)",$D$66)=0,"",GETPIVOTDATA("Count of Order ID",Pivot_table!$A$151,"Consumer ID",$A937,"Years (DATE)",$D$66))</f>
        <v/>
      </c>
      <c r="F937" s="6">
        <f t="shared" si="28"/>
        <v>290.55</v>
      </c>
      <c r="G937" s="6">
        <f t="shared" si="29"/>
        <v>1</v>
      </c>
    </row>
    <row r="938" spans="1:7" x14ac:dyDescent="0.3">
      <c r="A938" s="6" t="s">
        <v>5870</v>
      </c>
      <c r="B938" s="6" t="str">
        <f>IF(GETPIVOTDATA("Sum of Net Profit",Pivot_table!$A$151,"Consumer ID",$A938,"Years (DATE)",$B$66)=0,"",GETPIVOTDATA("Sum of Net Profit",Pivot_table!$A$151,"Consumer ID",$A938,"Years (DATE)",$B$66))</f>
        <v/>
      </c>
      <c r="C938" s="6" t="str">
        <f>IF(GETPIVOTDATA("Count of Order ID",Pivot_table!$A$151,"Consumer ID",$A938,"Years (DATE)",$B$66)=0,"",GETPIVOTDATA("Count of Order ID",Pivot_table!$A$151,"Consumer ID",$A938,"Years (DATE)",$B$66))</f>
        <v/>
      </c>
      <c r="D938" s="6">
        <f>IF(GETPIVOTDATA("Sum of Net Profit",Pivot_table!$A$151,"Consumer ID",$A938,"Years (DATE)",$D$66)=0,"",GETPIVOTDATA("Sum of Net Profit",Pivot_table!$A$151,"Consumer ID",$A938,"Years (DATE)",$D$66))</f>
        <v>290.55</v>
      </c>
      <c r="E938" s="6">
        <f>IF(GETPIVOTDATA("Count of Order ID",Pivot_table!$A$151,"Consumer ID",$A938,"Years (DATE)",$D$66)=0,"",GETPIVOTDATA("Count of Order ID",Pivot_table!$A$151,"Consumer ID",$A938,"Years (DATE)",$D$66))</f>
        <v>1</v>
      </c>
      <c r="F938" s="6">
        <f t="shared" si="28"/>
        <v>290.55</v>
      </c>
      <c r="G938" s="6">
        <f t="shared" si="29"/>
        <v>1</v>
      </c>
    </row>
    <row r="939" spans="1:7" x14ac:dyDescent="0.3">
      <c r="A939" s="6" t="s">
        <v>1646</v>
      </c>
      <c r="B939" s="6">
        <f>IF(GETPIVOTDATA("Sum of Net Profit",Pivot_table!$A$151,"Consumer ID",$A939,"Years (DATE)",$B$66)=0,"",GETPIVOTDATA("Sum of Net Profit",Pivot_table!$A$151,"Consumer ID",$A939,"Years (DATE)",$B$66))</f>
        <v>290.55</v>
      </c>
      <c r="C939" s="6">
        <f>IF(GETPIVOTDATA("Count of Order ID",Pivot_table!$A$151,"Consumer ID",$A939,"Years (DATE)",$B$66)=0,"",GETPIVOTDATA("Count of Order ID",Pivot_table!$A$151,"Consumer ID",$A939,"Years (DATE)",$B$66))</f>
        <v>1</v>
      </c>
      <c r="D939" s="6" t="str">
        <f>IF(GETPIVOTDATA("Sum of Net Profit",Pivot_table!$A$151,"Consumer ID",$A939,"Years (DATE)",$D$66)=0,"",GETPIVOTDATA("Sum of Net Profit",Pivot_table!$A$151,"Consumer ID",$A939,"Years (DATE)",$D$66))</f>
        <v/>
      </c>
      <c r="E939" s="6" t="str">
        <f>IF(GETPIVOTDATA("Count of Order ID",Pivot_table!$A$151,"Consumer ID",$A939,"Years (DATE)",$D$66)=0,"",GETPIVOTDATA("Count of Order ID",Pivot_table!$A$151,"Consumer ID",$A939,"Years (DATE)",$D$66))</f>
        <v/>
      </c>
      <c r="F939" s="6">
        <f t="shared" si="28"/>
        <v>290.55</v>
      </c>
      <c r="G939" s="6">
        <f t="shared" si="29"/>
        <v>1</v>
      </c>
    </row>
    <row r="940" spans="1:7" x14ac:dyDescent="0.3">
      <c r="A940" s="6" t="s">
        <v>5493</v>
      </c>
      <c r="B940" s="6" t="str">
        <f>IF(GETPIVOTDATA("Sum of Net Profit",Pivot_table!$A$151,"Consumer ID",$A940,"Years (DATE)",$B$66)=0,"",GETPIVOTDATA("Sum of Net Profit",Pivot_table!$A$151,"Consumer ID",$A940,"Years (DATE)",$B$66))</f>
        <v/>
      </c>
      <c r="C940" s="6" t="str">
        <f>IF(GETPIVOTDATA("Count of Order ID",Pivot_table!$A$151,"Consumer ID",$A940,"Years (DATE)",$B$66)=0,"",GETPIVOTDATA("Count of Order ID",Pivot_table!$A$151,"Consumer ID",$A940,"Years (DATE)",$B$66))</f>
        <v/>
      </c>
      <c r="D940" s="6">
        <f>IF(GETPIVOTDATA("Sum of Net Profit",Pivot_table!$A$151,"Consumer ID",$A940,"Years (DATE)",$D$66)=0,"",GETPIVOTDATA("Sum of Net Profit",Pivot_table!$A$151,"Consumer ID",$A940,"Years (DATE)",$D$66))</f>
        <v>290.55</v>
      </c>
      <c r="E940" s="6">
        <f>IF(GETPIVOTDATA("Count of Order ID",Pivot_table!$A$151,"Consumer ID",$A940,"Years (DATE)",$D$66)=0,"",GETPIVOTDATA("Count of Order ID",Pivot_table!$A$151,"Consumer ID",$A940,"Years (DATE)",$D$66))</f>
        <v>1</v>
      </c>
      <c r="F940" s="6">
        <f t="shared" si="28"/>
        <v>290.55</v>
      </c>
      <c r="G940" s="6">
        <f t="shared" si="29"/>
        <v>1</v>
      </c>
    </row>
    <row r="941" spans="1:7" x14ac:dyDescent="0.3">
      <c r="A941" s="6" t="s">
        <v>1670</v>
      </c>
      <c r="B941" s="6">
        <f>IF(GETPIVOTDATA("Sum of Net Profit",Pivot_table!$A$151,"Consumer ID",$A941,"Years (DATE)",$B$66)=0,"",GETPIVOTDATA("Sum of Net Profit",Pivot_table!$A$151,"Consumer ID",$A941,"Years (DATE)",$B$66))</f>
        <v>290.55</v>
      </c>
      <c r="C941" s="6">
        <f>IF(GETPIVOTDATA("Count of Order ID",Pivot_table!$A$151,"Consumer ID",$A941,"Years (DATE)",$B$66)=0,"",GETPIVOTDATA("Count of Order ID",Pivot_table!$A$151,"Consumer ID",$A941,"Years (DATE)",$B$66))</f>
        <v>1</v>
      </c>
      <c r="D941" s="6" t="str">
        <f>IF(GETPIVOTDATA("Sum of Net Profit",Pivot_table!$A$151,"Consumer ID",$A941,"Years (DATE)",$D$66)=0,"",GETPIVOTDATA("Sum of Net Profit",Pivot_table!$A$151,"Consumer ID",$A941,"Years (DATE)",$D$66))</f>
        <v/>
      </c>
      <c r="E941" s="6" t="str">
        <f>IF(GETPIVOTDATA("Count of Order ID",Pivot_table!$A$151,"Consumer ID",$A941,"Years (DATE)",$D$66)=0,"",GETPIVOTDATA("Count of Order ID",Pivot_table!$A$151,"Consumer ID",$A941,"Years (DATE)",$D$66))</f>
        <v/>
      </c>
      <c r="F941" s="6">
        <f t="shared" si="28"/>
        <v>290.55</v>
      </c>
      <c r="G941" s="6">
        <f t="shared" si="29"/>
        <v>1</v>
      </c>
    </row>
    <row r="942" spans="1:7" x14ac:dyDescent="0.3">
      <c r="A942" s="6" t="s">
        <v>4220</v>
      </c>
      <c r="B942" s="6" t="str">
        <f>IF(GETPIVOTDATA("Sum of Net Profit",Pivot_table!$A$151,"Consumer ID",$A942,"Years (DATE)",$B$66)=0,"",GETPIVOTDATA("Sum of Net Profit",Pivot_table!$A$151,"Consumer ID",$A942,"Years (DATE)",$B$66))</f>
        <v/>
      </c>
      <c r="C942" s="6" t="str">
        <f>IF(GETPIVOTDATA("Count of Order ID",Pivot_table!$A$151,"Consumer ID",$A942,"Years (DATE)",$B$66)=0,"",GETPIVOTDATA("Count of Order ID",Pivot_table!$A$151,"Consumer ID",$A942,"Years (DATE)",$B$66))</f>
        <v/>
      </c>
      <c r="D942" s="6">
        <f>IF(GETPIVOTDATA("Sum of Net Profit",Pivot_table!$A$151,"Consumer ID",$A942,"Years (DATE)",$D$66)=0,"",GETPIVOTDATA("Sum of Net Profit",Pivot_table!$A$151,"Consumer ID",$A942,"Years (DATE)",$D$66))</f>
        <v>290.55</v>
      </c>
      <c r="E942" s="6">
        <f>IF(GETPIVOTDATA("Count of Order ID",Pivot_table!$A$151,"Consumer ID",$A942,"Years (DATE)",$D$66)=0,"",GETPIVOTDATA("Count of Order ID",Pivot_table!$A$151,"Consumer ID",$A942,"Years (DATE)",$D$66))</f>
        <v>1</v>
      </c>
      <c r="F942" s="6">
        <f t="shared" si="28"/>
        <v>290.55</v>
      </c>
      <c r="G942" s="6">
        <f t="shared" si="29"/>
        <v>1</v>
      </c>
    </row>
    <row r="943" spans="1:7" x14ac:dyDescent="0.3">
      <c r="A943" s="6" t="s">
        <v>4286</v>
      </c>
      <c r="B943" s="6" t="str">
        <f>IF(GETPIVOTDATA("Sum of Net Profit",Pivot_table!$A$151,"Consumer ID",$A943,"Years (DATE)",$B$66)=0,"",GETPIVOTDATA("Sum of Net Profit",Pivot_table!$A$151,"Consumer ID",$A943,"Years (DATE)",$B$66))</f>
        <v/>
      </c>
      <c r="C943" s="6" t="str">
        <f>IF(GETPIVOTDATA("Count of Order ID",Pivot_table!$A$151,"Consumer ID",$A943,"Years (DATE)",$B$66)=0,"",GETPIVOTDATA("Count of Order ID",Pivot_table!$A$151,"Consumer ID",$A943,"Years (DATE)",$B$66))</f>
        <v/>
      </c>
      <c r="D943" s="6">
        <f>IF(GETPIVOTDATA("Sum of Net Profit",Pivot_table!$A$151,"Consumer ID",$A943,"Years (DATE)",$D$66)=0,"",GETPIVOTDATA("Sum of Net Profit",Pivot_table!$A$151,"Consumer ID",$A943,"Years (DATE)",$D$66))</f>
        <v>290.55</v>
      </c>
      <c r="E943" s="6">
        <f>IF(GETPIVOTDATA("Count of Order ID",Pivot_table!$A$151,"Consumer ID",$A943,"Years (DATE)",$D$66)=0,"",GETPIVOTDATA("Count of Order ID",Pivot_table!$A$151,"Consumer ID",$A943,"Years (DATE)",$D$66))</f>
        <v>1</v>
      </c>
      <c r="F943" s="6">
        <f t="shared" si="28"/>
        <v>290.55</v>
      </c>
      <c r="G943" s="6">
        <f t="shared" si="29"/>
        <v>1</v>
      </c>
    </row>
    <row r="944" spans="1:7" x14ac:dyDescent="0.3">
      <c r="A944" s="6" t="s">
        <v>3321</v>
      </c>
      <c r="B944" s="6" t="str">
        <f>IF(GETPIVOTDATA("Sum of Net Profit",Pivot_table!$A$151,"Consumer ID",$A944,"Years (DATE)",$B$66)=0,"",GETPIVOTDATA("Sum of Net Profit",Pivot_table!$A$151,"Consumer ID",$A944,"Years (DATE)",$B$66))</f>
        <v/>
      </c>
      <c r="C944" s="6" t="str">
        <f>IF(GETPIVOTDATA("Count of Order ID",Pivot_table!$A$151,"Consumer ID",$A944,"Years (DATE)",$B$66)=0,"",GETPIVOTDATA("Count of Order ID",Pivot_table!$A$151,"Consumer ID",$A944,"Years (DATE)",$B$66))</f>
        <v/>
      </c>
      <c r="D944" s="6">
        <f>IF(GETPIVOTDATA("Sum of Net Profit",Pivot_table!$A$151,"Consumer ID",$A944,"Years (DATE)",$D$66)=0,"",GETPIVOTDATA("Sum of Net Profit",Pivot_table!$A$151,"Consumer ID",$A944,"Years (DATE)",$D$66))</f>
        <v>290.55</v>
      </c>
      <c r="E944" s="6">
        <f>IF(GETPIVOTDATA("Count of Order ID",Pivot_table!$A$151,"Consumer ID",$A944,"Years (DATE)",$D$66)=0,"",GETPIVOTDATA("Count of Order ID",Pivot_table!$A$151,"Consumer ID",$A944,"Years (DATE)",$D$66))</f>
        <v>1</v>
      </c>
      <c r="F944" s="6">
        <f t="shared" si="28"/>
        <v>290.55</v>
      </c>
      <c r="G944" s="6">
        <f t="shared" si="29"/>
        <v>1</v>
      </c>
    </row>
    <row r="945" spans="1:7" x14ac:dyDescent="0.3">
      <c r="A945" s="6" t="s">
        <v>4307</v>
      </c>
      <c r="B945" s="6" t="str">
        <f>IF(GETPIVOTDATA("Sum of Net Profit",Pivot_table!$A$151,"Consumer ID",$A945,"Years (DATE)",$B$66)=0,"",GETPIVOTDATA("Sum of Net Profit",Pivot_table!$A$151,"Consumer ID",$A945,"Years (DATE)",$B$66))</f>
        <v/>
      </c>
      <c r="C945" s="6" t="str">
        <f>IF(GETPIVOTDATA("Count of Order ID",Pivot_table!$A$151,"Consumer ID",$A945,"Years (DATE)",$B$66)=0,"",GETPIVOTDATA("Count of Order ID",Pivot_table!$A$151,"Consumer ID",$A945,"Years (DATE)",$B$66))</f>
        <v/>
      </c>
      <c r="D945" s="6">
        <f>IF(GETPIVOTDATA("Sum of Net Profit",Pivot_table!$A$151,"Consumer ID",$A945,"Years (DATE)",$D$66)=0,"",GETPIVOTDATA("Sum of Net Profit",Pivot_table!$A$151,"Consumer ID",$A945,"Years (DATE)",$D$66))</f>
        <v>290.55</v>
      </c>
      <c r="E945" s="6">
        <f>IF(GETPIVOTDATA("Count of Order ID",Pivot_table!$A$151,"Consumer ID",$A945,"Years (DATE)",$D$66)=0,"",GETPIVOTDATA("Count of Order ID",Pivot_table!$A$151,"Consumer ID",$A945,"Years (DATE)",$D$66))</f>
        <v>1</v>
      </c>
      <c r="F945" s="6">
        <f t="shared" si="28"/>
        <v>290.55</v>
      </c>
      <c r="G945" s="6">
        <f t="shared" si="29"/>
        <v>1</v>
      </c>
    </row>
    <row r="946" spans="1:7" x14ac:dyDescent="0.3">
      <c r="A946" s="6" t="s">
        <v>1654</v>
      </c>
      <c r="B946" s="6">
        <f>IF(GETPIVOTDATA("Sum of Net Profit",Pivot_table!$A$151,"Consumer ID",$A946,"Years (DATE)",$B$66)=0,"",GETPIVOTDATA("Sum of Net Profit",Pivot_table!$A$151,"Consumer ID",$A946,"Years (DATE)",$B$66))</f>
        <v>290.55</v>
      </c>
      <c r="C946" s="6">
        <f>IF(GETPIVOTDATA("Count of Order ID",Pivot_table!$A$151,"Consumer ID",$A946,"Years (DATE)",$B$66)=0,"",GETPIVOTDATA("Count of Order ID",Pivot_table!$A$151,"Consumer ID",$A946,"Years (DATE)",$B$66))</f>
        <v>1</v>
      </c>
      <c r="D946" s="6" t="str">
        <f>IF(GETPIVOTDATA("Sum of Net Profit",Pivot_table!$A$151,"Consumer ID",$A946,"Years (DATE)",$D$66)=0,"",GETPIVOTDATA("Sum of Net Profit",Pivot_table!$A$151,"Consumer ID",$A946,"Years (DATE)",$D$66))</f>
        <v/>
      </c>
      <c r="E946" s="6" t="str">
        <f>IF(GETPIVOTDATA("Count of Order ID",Pivot_table!$A$151,"Consumer ID",$A946,"Years (DATE)",$D$66)=0,"",GETPIVOTDATA("Count of Order ID",Pivot_table!$A$151,"Consumer ID",$A946,"Years (DATE)",$D$66))</f>
        <v/>
      </c>
      <c r="F946" s="6">
        <f t="shared" si="28"/>
        <v>290.55</v>
      </c>
      <c r="G946" s="6">
        <f t="shared" si="29"/>
        <v>1</v>
      </c>
    </row>
    <row r="947" spans="1:7" x14ac:dyDescent="0.3">
      <c r="A947" s="6" t="s">
        <v>5348</v>
      </c>
      <c r="B947" s="6" t="str">
        <f>IF(GETPIVOTDATA("Sum of Net Profit",Pivot_table!$A$151,"Consumer ID",$A947,"Years (DATE)",$B$66)=0,"",GETPIVOTDATA("Sum of Net Profit",Pivot_table!$A$151,"Consumer ID",$A947,"Years (DATE)",$B$66))</f>
        <v/>
      </c>
      <c r="C947" s="6" t="str">
        <f>IF(GETPIVOTDATA("Count of Order ID",Pivot_table!$A$151,"Consumer ID",$A947,"Years (DATE)",$B$66)=0,"",GETPIVOTDATA("Count of Order ID",Pivot_table!$A$151,"Consumer ID",$A947,"Years (DATE)",$B$66))</f>
        <v/>
      </c>
      <c r="D947" s="6">
        <f>IF(GETPIVOTDATA("Sum of Net Profit",Pivot_table!$A$151,"Consumer ID",$A947,"Years (DATE)",$D$66)=0,"",GETPIVOTDATA("Sum of Net Profit",Pivot_table!$A$151,"Consumer ID",$A947,"Years (DATE)",$D$66))</f>
        <v>290.55</v>
      </c>
      <c r="E947" s="6">
        <f>IF(GETPIVOTDATA("Count of Order ID",Pivot_table!$A$151,"Consumer ID",$A947,"Years (DATE)",$D$66)=0,"",GETPIVOTDATA("Count of Order ID",Pivot_table!$A$151,"Consumer ID",$A947,"Years (DATE)",$D$66))</f>
        <v>1</v>
      </c>
      <c r="F947" s="6">
        <f t="shared" si="28"/>
        <v>290.55</v>
      </c>
      <c r="G947" s="6">
        <f t="shared" si="29"/>
        <v>1</v>
      </c>
    </row>
    <row r="948" spans="1:7" x14ac:dyDescent="0.3">
      <c r="A948" s="6" t="s">
        <v>1728</v>
      </c>
      <c r="B948" s="6">
        <f>IF(GETPIVOTDATA("Sum of Net Profit",Pivot_table!$A$151,"Consumer ID",$A948,"Years (DATE)",$B$66)=0,"",GETPIVOTDATA("Sum of Net Profit",Pivot_table!$A$151,"Consumer ID",$A948,"Years (DATE)",$B$66))</f>
        <v>290.55</v>
      </c>
      <c r="C948" s="6">
        <f>IF(GETPIVOTDATA("Count of Order ID",Pivot_table!$A$151,"Consumer ID",$A948,"Years (DATE)",$B$66)=0,"",GETPIVOTDATA("Count of Order ID",Pivot_table!$A$151,"Consumer ID",$A948,"Years (DATE)",$B$66))</f>
        <v>1</v>
      </c>
      <c r="D948" s="6" t="str">
        <f>IF(GETPIVOTDATA("Sum of Net Profit",Pivot_table!$A$151,"Consumer ID",$A948,"Years (DATE)",$D$66)=0,"",GETPIVOTDATA("Sum of Net Profit",Pivot_table!$A$151,"Consumer ID",$A948,"Years (DATE)",$D$66))</f>
        <v/>
      </c>
      <c r="E948" s="6" t="str">
        <f>IF(GETPIVOTDATA("Count of Order ID",Pivot_table!$A$151,"Consumer ID",$A948,"Years (DATE)",$D$66)=0,"",GETPIVOTDATA("Count of Order ID",Pivot_table!$A$151,"Consumer ID",$A948,"Years (DATE)",$D$66))</f>
        <v/>
      </c>
      <c r="F948" s="6">
        <f t="shared" si="28"/>
        <v>290.55</v>
      </c>
      <c r="G948" s="6">
        <f t="shared" si="29"/>
        <v>1</v>
      </c>
    </row>
    <row r="949" spans="1:7" x14ac:dyDescent="0.3">
      <c r="A949" s="6" t="s">
        <v>1650</v>
      </c>
      <c r="B949" s="6">
        <f>IF(GETPIVOTDATA("Sum of Net Profit",Pivot_table!$A$151,"Consumer ID",$A949,"Years (DATE)",$B$66)=0,"",GETPIVOTDATA("Sum of Net Profit",Pivot_table!$A$151,"Consumer ID",$A949,"Years (DATE)",$B$66))</f>
        <v>290.55</v>
      </c>
      <c r="C949" s="6">
        <f>IF(GETPIVOTDATA("Count of Order ID",Pivot_table!$A$151,"Consumer ID",$A949,"Years (DATE)",$B$66)=0,"",GETPIVOTDATA("Count of Order ID",Pivot_table!$A$151,"Consumer ID",$A949,"Years (DATE)",$B$66))</f>
        <v>1</v>
      </c>
      <c r="D949" s="6" t="str">
        <f>IF(GETPIVOTDATA("Sum of Net Profit",Pivot_table!$A$151,"Consumer ID",$A949,"Years (DATE)",$D$66)=0,"",GETPIVOTDATA("Sum of Net Profit",Pivot_table!$A$151,"Consumer ID",$A949,"Years (DATE)",$D$66))</f>
        <v/>
      </c>
      <c r="E949" s="6" t="str">
        <f>IF(GETPIVOTDATA("Count of Order ID",Pivot_table!$A$151,"Consumer ID",$A949,"Years (DATE)",$D$66)=0,"",GETPIVOTDATA("Count of Order ID",Pivot_table!$A$151,"Consumer ID",$A949,"Years (DATE)",$D$66))</f>
        <v/>
      </c>
      <c r="F949" s="6">
        <f t="shared" si="28"/>
        <v>290.55</v>
      </c>
      <c r="G949" s="6">
        <f t="shared" si="29"/>
        <v>1</v>
      </c>
    </row>
    <row r="950" spans="1:7" x14ac:dyDescent="0.3">
      <c r="A950" s="6" t="s">
        <v>1690</v>
      </c>
      <c r="B950" s="6">
        <f>IF(GETPIVOTDATA("Sum of Net Profit",Pivot_table!$A$151,"Consumer ID",$A950,"Years (DATE)",$B$66)=0,"",GETPIVOTDATA("Sum of Net Profit",Pivot_table!$A$151,"Consumer ID",$A950,"Years (DATE)",$B$66))</f>
        <v>290.55</v>
      </c>
      <c r="C950" s="6">
        <f>IF(GETPIVOTDATA("Count of Order ID",Pivot_table!$A$151,"Consumer ID",$A950,"Years (DATE)",$B$66)=0,"",GETPIVOTDATA("Count of Order ID",Pivot_table!$A$151,"Consumer ID",$A950,"Years (DATE)",$B$66))</f>
        <v>1</v>
      </c>
      <c r="D950" s="6" t="str">
        <f>IF(GETPIVOTDATA("Sum of Net Profit",Pivot_table!$A$151,"Consumer ID",$A950,"Years (DATE)",$D$66)=0,"",GETPIVOTDATA("Sum of Net Profit",Pivot_table!$A$151,"Consumer ID",$A950,"Years (DATE)",$D$66))</f>
        <v/>
      </c>
      <c r="E950" s="6" t="str">
        <f>IF(GETPIVOTDATA("Count of Order ID",Pivot_table!$A$151,"Consumer ID",$A950,"Years (DATE)",$D$66)=0,"",GETPIVOTDATA("Count of Order ID",Pivot_table!$A$151,"Consumer ID",$A950,"Years (DATE)",$D$66))</f>
        <v/>
      </c>
      <c r="F950" s="6">
        <f t="shared" si="28"/>
        <v>290.55</v>
      </c>
      <c r="G950" s="6">
        <f t="shared" si="29"/>
        <v>1</v>
      </c>
    </row>
    <row r="951" spans="1:7" x14ac:dyDescent="0.3">
      <c r="A951" s="6" t="s">
        <v>2765</v>
      </c>
      <c r="B951" s="6" t="str">
        <f>IF(GETPIVOTDATA("Sum of Net Profit",Pivot_table!$A$151,"Consumer ID",$A951,"Years (DATE)",$B$66)=0,"",GETPIVOTDATA("Sum of Net Profit",Pivot_table!$A$151,"Consumer ID",$A951,"Years (DATE)",$B$66))</f>
        <v/>
      </c>
      <c r="C951" s="6" t="str">
        <f>IF(GETPIVOTDATA("Count of Order ID",Pivot_table!$A$151,"Consumer ID",$A951,"Years (DATE)",$B$66)=0,"",GETPIVOTDATA("Count of Order ID",Pivot_table!$A$151,"Consumer ID",$A951,"Years (DATE)",$B$66))</f>
        <v/>
      </c>
      <c r="D951" s="6">
        <f>IF(GETPIVOTDATA("Sum of Net Profit",Pivot_table!$A$151,"Consumer ID",$A951,"Years (DATE)",$D$66)=0,"",GETPIVOTDATA("Sum of Net Profit",Pivot_table!$A$151,"Consumer ID",$A951,"Years (DATE)",$D$66))</f>
        <v>290.55</v>
      </c>
      <c r="E951" s="6">
        <f>IF(GETPIVOTDATA("Count of Order ID",Pivot_table!$A$151,"Consumer ID",$A951,"Years (DATE)",$D$66)=0,"",GETPIVOTDATA("Count of Order ID",Pivot_table!$A$151,"Consumer ID",$A951,"Years (DATE)",$D$66))</f>
        <v>1</v>
      </c>
      <c r="F951" s="6">
        <f t="shared" si="28"/>
        <v>290.55</v>
      </c>
      <c r="G951" s="6">
        <f t="shared" si="29"/>
        <v>1</v>
      </c>
    </row>
    <row r="952" spans="1:7" x14ac:dyDescent="0.3">
      <c r="A952" s="6" t="s">
        <v>3435</v>
      </c>
      <c r="B952" s="6" t="str">
        <f>IF(GETPIVOTDATA("Sum of Net Profit",Pivot_table!$A$151,"Consumer ID",$A952,"Years (DATE)",$B$66)=0,"",GETPIVOTDATA("Sum of Net Profit",Pivot_table!$A$151,"Consumer ID",$A952,"Years (DATE)",$B$66))</f>
        <v/>
      </c>
      <c r="C952" s="6" t="str">
        <f>IF(GETPIVOTDATA("Count of Order ID",Pivot_table!$A$151,"Consumer ID",$A952,"Years (DATE)",$B$66)=0,"",GETPIVOTDATA("Count of Order ID",Pivot_table!$A$151,"Consumer ID",$A952,"Years (DATE)",$B$66))</f>
        <v/>
      </c>
      <c r="D952" s="6">
        <f>IF(GETPIVOTDATA("Sum of Net Profit",Pivot_table!$A$151,"Consumer ID",$A952,"Years (DATE)",$D$66)=0,"",GETPIVOTDATA("Sum of Net Profit",Pivot_table!$A$151,"Consumer ID",$A952,"Years (DATE)",$D$66))</f>
        <v>290.55</v>
      </c>
      <c r="E952" s="6">
        <f>IF(GETPIVOTDATA("Count of Order ID",Pivot_table!$A$151,"Consumer ID",$A952,"Years (DATE)",$D$66)=0,"",GETPIVOTDATA("Count of Order ID",Pivot_table!$A$151,"Consumer ID",$A952,"Years (DATE)",$D$66))</f>
        <v>1</v>
      </c>
      <c r="F952" s="6">
        <f t="shared" si="28"/>
        <v>290.55</v>
      </c>
      <c r="G952" s="6">
        <f t="shared" si="29"/>
        <v>1</v>
      </c>
    </row>
    <row r="953" spans="1:7" x14ac:dyDescent="0.3">
      <c r="A953" s="6" t="s">
        <v>5396</v>
      </c>
      <c r="B953" s="6" t="str">
        <f>IF(GETPIVOTDATA("Sum of Net Profit",Pivot_table!$A$151,"Consumer ID",$A953,"Years (DATE)",$B$66)=0,"",GETPIVOTDATA("Sum of Net Profit",Pivot_table!$A$151,"Consumer ID",$A953,"Years (DATE)",$B$66))</f>
        <v/>
      </c>
      <c r="C953" s="6" t="str">
        <f>IF(GETPIVOTDATA("Count of Order ID",Pivot_table!$A$151,"Consumer ID",$A953,"Years (DATE)",$B$66)=0,"",GETPIVOTDATA("Count of Order ID",Pivot_table!$A$151,"Consumer ID",$A953,"Years (DATE)",$B$66))</f>
        <v/>
      </c>
      <c r="D953" s="6">
        <f>IF(GETPIVOTDATA("Sum of Net Profit",Pivot_table!$A$151,"Consumer ID",$A953,"Years (DATE)",$D$66)=0,"",GETPIVOTDATA("Sum of Net Profit",Pivot_table!$A$151,"Consumer ID",$A953,"Years (DATE)",$D$66))</f>
        <v>290.55</v>
      </c>
      <c r="E953" s="6">
        <f>IF(GETPIVOTDATA("Count of Order ID",Pivot_table!$A$151,"Consumer ID",$A953,"Years (DATE)",$D$66)=0,"",GETPIVOTDATA("Count of Order ID",Pivot_table!$A$151,"Consumer ID",$A953,"Years (DATE)",$D$66))</f>
        <v>1</v>
      </c>
      <c r="F953" s="6">
        <f t="shared" si="28"/>
        <v>290.55</v>
      </c>
      <c r="G953" s="6">
        <f t="shared" si="29"/>
        <v>1</v>
      </c>
    </row>
    <row r="954" spans="1:7" x14ac:dyDescent="0.3">
      <c r="A954" s="6" t="s">
        <v>2719</v>
      </c>
      <c r="B954" s="6" t="str">
        <f>IF(GETPIVOTDATA("Sum of Net Profit",Pivot_table!$A$151,"Consumer ID",$A954,"Years (DATE)",$B$66)=0,"",GETPIVOTDATA("Sum of Net Profit",Pivot_table!$A$151,"Consumer ID",$A954,"Years (DATE)",$B$66))</f>
        <v/>
      </c>
      <c r="C954" s="6" t="str">
        <f>IF(GETPIVOTDATA("Count of Order ID",Pivot_table!$A$151,"Consumer ID",$A954,"Years (DATE)",$B$66)=0,"",GETPIVOTDATA("Count of Order ID",Pivot_table!$A$151,"Consumer ID",$A954,"Years (DATE)",$B$66))</f>
        <v/>
      </c>
      <c r="D954" s="6">
        <f>IF(GETPIVOTDATA("Sum of Net Profit",Pivot_table!$A$151,"Consumer ID",$A954,"Years (DATE)",$D$66)=0,"",GETPIVOTDATA("Sum of Net Profit",Pivot_table!$A$151,"Consumer ID",$A954,"Years (DATE)",$D$66))</f>
        <v>290.55</v>
      </c>
      <c r="E954" s="6">
        <f>IF(GETPIVOTDATA("Count of Order ID",Pivot_table!$A$151,"Consumer ID",$A954,"Years (DATE)",$D$66)=0,"",GETPIVOTDATA("Count of Order ID",Pivot_table!$A$151,"Consumer ID",$A954,"Years (DATE)",$D$66))</f>
        <v>1</v>
      </c>
      <c r="F954" s="6">
        <f t="shared" si="28"/>
        <v>290.55</v>
      </c>
      <c r="G954" s="6">
        <f t="shared" si="29"/>
        <v>1</v>
      </c>
    </row>
    <row r="955" spans="1:7" x14ac:dyDescent="0.3">
      <c r="A955" s="6" t="s">
        <v>2683</v>
      </c>
      <c r="B955" s="6" t="str">
        <f>IF(GETPIVOTDATA("Sum of Net Profit",Pivot_table!$A$151,"Consumer ID",$A955,"Years (DATE)",$B$66)=0,"",GETPIVOTDATA("Sum of Net Profit",Pivot_table!$A$151,"Consumer ID",$A955,"Years (DATE)",$B$66))</f>
        <v/>
      </c>
      <c r="C955" s="6" t="str">
        <f>IF(GETPIVOTDATA("Count of Order ID",Pivot_table!$A$151,"Consumer ID",$A955,"Years (DATE)",$B$66)=0,"",GETPIVOTDATA("Count of Order ID",Pivot_table!$A$151,"Consumer ID",$A955,"Years (DATE)",$B$66))</f>
        <v/>
      </c>
      <c r="D955" s="6">
        <f>IF(GETPIVOTDATA("Sum of Net Profit",Pivot_table!$A$151,"Consumer ID",$A955,"Years (DATE)",$D$66)=0,"",GETPIVOTDATA("Sum of Net Profit",Pivot_table!$A$151,"Consumer ID",$A955,"Years (DATE)",$D$66))</f>
        <v>290.55</v>
      </c>
      <c r="E955" s="6">
        <f>IF(GETPIVOTDATA("Count of Order ID",Pivot_table!$A$151,"Consumer ID",$A955,"Years (DATE)",$D$66)=0,"",GETPIVOTDATA("Count of Order ID",Pivot_table!$A$151,"Consumer ID",$A955,"Years (DATE)",$D$66))</f>
        <v>1</v>
      </c>
      <c r="F955" s="6">
        <f t="shared" si="28"/>
        <v>290.55</v>
      </c>
      <c r="G955" s="6">
        <f t="shared" si="29"/>
        <v>1</v>
      </c>
    </row>
    <row r="956" spans="1:7" x14ac:dyDescent="0.3">
      <c r="A956" s="6" t="s">
        <v>4228</v>
      </c>
      <c r="B956" s="6" t="str">
        <f>IF(GETPIVOTDATA("Sum of Net Profit",Pivot_table!$A$151,"Consumer ID",$A956,"Years (DATE)",$B$66)=0,"",GETPIVOTDATA("Sum of Net Profit",Pivot_table!$A$151,"Consumer ID",$A956,"Years (DATE)",$B$66))</f>
        <v/>
      </c>
      <c r="C956" s="6" t="str">
        <f>IF(GETPIVOTDATA("Count of Order ID",Pivot_table!$A$151,"Consumer ID",$A956,"Years (DATE)",$B$66)=0,"",GETPIVOTDATA("Count of Order ID",Pivot_table!$A$151,"Consumer ID",$A956,"Years (DATE)",$B$66))</f>
        <v/>
      </c>
      <c r="D956" s="6">
        <f>IF(GETPIVOTDATA("Sum of Net Profit",Pivot_table!$A$151,"Consumer ID",$A956,"Years (DATE)",$D$66)=0,"",GETPIVOTDATA("Sum of Net Profit",Pivot_table!$A$151,"Consumer ID",$A956,"Years (DATE)",$D$66))</f>
        <v>290.55</v>
      </c>
      <c r="E956" s="6">
        <f>IF(GETPIVOTDATA("Count of Order ID",Pivot_table!$A$151,"Consumer ID",$A956,"Years (DATE)",$D$66)=0,"",GETPIVOTDATA("Count of Order ID",Pivot_table!$A$151,"Consumer ID",$A956,"Years (DATE)",$D$66))</f>
        <v>1</v>
      </c>
      <c r="F956" s="6">
        <f t="shared" si="28"/>
        <v>290.55</v>
      </c>
      <c r="G956" s="6">
        <f t="shared" si="29"/>
        <v>1</v>
      </c>
    </row>
    <row r="957" spans="1:7" x14ac:dyDescent="0.3">
      <c r="A957" s="6" t="s">
        <v>1766</v>
      </c>
      <c r="B957" s="6">
        <f>IF(GETPIVOTDATA("Sum of Net Profit",Pivot_table!$A$151,"Consumer ID",$A957,"Years (DATE)",$B$66)=0,"",GETPIVOTDATA("Sum of Net Profit",Pivot_table!$A$151,"Consumer ID",$A957,"Years (DATE)",$B$66))</f>
        <v>290.55</v>
      </c>
      <c r="C957" s="6">
        <f>IF(GETPIVOTDATA("Count of Order ID",Pivot_table!$A$151,"Consumer ID",$A957,"Years (DATE)",$B$66)=0,"",GETPIVOTDATA("Count of Order ID",Pivot_table!$A$151,"Consumer ID",$A957,"Years (DATE)",$B$66))</f>
        <v>1</v>
      </c>
      <c r="D957" s="6" t="str">
        <f>IF(GETPIVOTDATA("Sum of Net Profit",Pivot_table!$A$151,"Consumer ID",$A957,"Years (DATE)",$D$66)=0,"",GETPIVOTDATA("Sum of Net Profit",Pivot_table!$A$151,"Consumer ID",$A957,"Years (DATE)",$D$66))</f>
        <v/>
      </c>
      <c r="E957" s="6" t="str">
        <f>IF(GETPIVOTDATA("Count of Order ID",Pivot_table!$A$151,"Consumer ID",$A957,"Years (DATE)",$D$66)=0,"",GETPIVOTDATA("Count of Order ID",Pivot_table!$A$151,"Consumer ID",$A957,"Years (DATE)",$D$66))</f>
        <v/>
      </c>
      <c r="F957" s="6">
        <f t="shared" si="28"/>
        <v>290.55</v>
      </c>
      <c r="G957" s="6">
        <f t="shared" si="29"/>
        <v>1</v>
      </c>
    </row>
    <row r="958" spans="1:7" x14ac:dyDescent="0.3">
      <c r="A958" s="6" t="s">
        <v>1572</v>
      </c>
      <c r="B958" s="6">
        <f>IF(GETPIVOTDATA("Sum of Net Profit",Pivot_table!$A$151,"Consumer ID",$A958,"Years (DATE)",$B$66)=0,"",GETPIVOTDATA("Sum of Net Profit",Pivot_table!$A$151,"Consumer ID",$A958,"Years (DATE)",$B$66))</f>
        <v>290.55</v>
      </c>
      <c r="C958" s="6">
        <f>IF(GETPIVOTDATA("Count of Order ID",Pivot_table!$A$151,"Consumer ID",$A958,"Years (DATE)",$B$66)=0,"",GETPIVOTDATA("Count of Order ID",Pivot_table!$A$151,"Consumer ID",$A958,"Years (DATE)",$B$66))</f>
        <v>1</v>
      </c>
      <c r="D958" s="6" t="str">
        <f>IF(GETPIVOTDATA("Sum of Net Profit",Pivot_table!$A$151,"Consumer ID",$A958,"Years (DATE)",$D$66)=0,"",GETPIVOTDATA("Sum of Net Profit",Pivot_table!$A$151,"Consumer ID",$A958,"Years (DATE)",$D$66))</f>
        <v/>
      </c>
      <c r="E958" s="6" t="str">
        <f>IF(GETPIVOTDATA("Count of Order ID",Pivot_table!$A$151,"Consumer ID",$A958,"Years (DATE)",$D$66)=0,"",GETPIVOTDATA("Count of Order ID",Pivot_table!$A$151,"Consumer ID",$A958,"Years (DATE)",$D$66))</f>
        <v/>
      </c>
      <c r="F958" s="6">
        <f t="shared" si="28"/>
        <v>290.55</v>
      </c>
      <c r="G958" s="6">
        <f t="shared" si="29"/>
        <v>1</v>
      </c>
    </row>
    <row r="959" spans="1:7" x14ac:dyDescent="0.3">
      <c r="A959" s="6" t="s">
        <v>4369</v>
      </c>
      <c r="B959" s="6" t="str">
        <f>IF(GETPIVOTDATA("Sum of Net Profit",Pivot_table!$A$151,"Consumer ID",$A959,"Years (DATE)",$B$66)=0,"",GETPIVOTDATA("Sum of Net Profit",Pivot_table!$A$151,"Consumer ID",$A959,"Years (DATE)",$B$66))</f>
        <v/>
      </c>
      <c r="C959" s="6" t="str">
        <f>IF(GETPIVOTDATA("Count of Order ID",Pivot_table!$A$151,"Consumer ID",$A959,"Years (DATE)",$B$66)=0,"",GETPIVOTDATA("Count of Order ID",Pivot_table!$A$151,"Consumer ID",$A959,"Years (DATE)",$B$66))</f>
        <v/>
      </c>
      <c r="D959" s="6">
        <f>IF(GETPIVOTDATA("Sum of Net Profit",Pivot_table!$A$151,"Consumer ID",$A959,"Years (DATE)",$D$66)=0,"",GETPIVOTDATA("Sum of Net Profit",Pivot_table!$A$151,"Consumer ID",$A959,"Years (DATE)",$D$66))</f>
        <v>290.55</v>
      </c>
      <c r="E959" s="6">
        <f>IF(GETPIVOTDATA("Count of Order ID",Pivot_table!$A$151,"Consumer ID",$A959,"Years (DATE)",$D$66)=0,"",GETPIVOTDATA("Count of Order ID",Pivot_table!$A$151,"Consumer ID",$A959,"Years (DATE)",$D$66))</f>
        <v>1</v>
      </c>
      <c r="F959" s="6">
        <f t="shared" si="28"/>
        <v>290.55</v>
      </c>
      <c r="G959" s="6">
        <f t="shared" si="29"/>
        <v>1</v>
      </c>
    </row>
    <row r="960" spans="1:7" x14ac:dyDescent="0.3">
      <c r="A960" s="6" t="s">
        <v>1574</v>
      </c>
      <c r="B960" s="6">
        <f>IF(GETPIVOTDATA("Sum of Net Profit",Pivot_table!$A$151,"Consumer ID",$A960,"Years (DATE)",$B$66)=0,"",GETPIVOTDATA("Sum of Net Profit",Pivot_table!$A$151,"Consumer ID",$A960,"Years (DATE)",$B$66))</f>
        <v>290.55</v>
      </c>
      <c r="C960" s="6">
        <f>IF(GETPIVOTDATA("Count of Order ID",Pivot_table!$A$151,"Consumer ID",$A960,"Years (DATE)",$B$66)=0,"",GETPIVOTDATA("Count of Order ID",Pivot_table!$A$151,"Consumer ID",$A960,"Years (DATE)",$B$66))</f>
        <v>1</v>
      </c>
      <c r="D960" s="6" t="str">
        <f>IF(GETPIVOTDATA("Sum of Net Profit",Pivot_table!$A$151,"Consumer ID",$A960,"Years (DATE)",$D$66)=0,"",GETPIVOTDATA("Sum of Net Profit",Pivot_table!$A$151,"Consumer ID",$A960,"Years (DATE)",$D$66))</f>
        <v/>
      </c>
      <c r="E960" s="6" t="str">
        <f>IF(GETPIVOTDATA("Count of Order ID",Pivot_table!$A$151,"Consumer ID",$A960,"Years (DATE)",$D$66)=0,"",GETPIVOTDATA("Count of Order ID",Pivot_table!$A$151,"Consumer ID",$A960,"Years (DATE)",$D$66))</f>
        <v/>
      </c>
      <c r="F960" s="6">
        <f t="shared" si="28"/>
        <v>290.55</v>
      </c>
      <c r="G960" s="6">
        <f t="shared" si="29"/>
        <v>1</v>
      </c>
    </row>
    <row r="961" spans="1:7" x14ac:dyDescent="0.3">
      <c r="A961" s="6" t="s">
        <v>4385</v>
      </c>
      <c r="B961" s="6" t="str">
        <f>IF(GETPIVOTDATA("Sum of Net Profit",Pivot_table!$A$151,"Consumer ID",$A961,"Years (DATE)",$B$66)=0,"",GETPIVOTDATA("Sum of Net Profit",Pivot_table!$A$151,"Consumer ID",$A961,"Years (DATE)",$B$66))</f>
        <v/>
      </c>
      <c r="C961" s="6" t="str">
        <f>IF(GETPIVOTDATA("Count of Order ID",Pivot_table!$A$151,"Consumer ID",$A961,"Years (DATE)",$B$66)=0,"",GETPIVOTDATA("Count of Order ID",Pivot_table!$A$151,"Consumer ID",$A961,"Years (DATE)",$B$66))</f>
        <v/>
      </c>
      <c r="D961" s="6">
        <f>IF(GETPIVOTDATA("Sum of Net Profit",Pivot_table!$A$151,"Consumer ID",$A961,"Years (DATE)",$D$66)=0,"",GETPIVOTDATA("Sum of Net Profit",Pivot_table!$A$151,"Consumer ID",$A961,"Years (DATE)",$D$66))</f>
        <v>290.55</v>
      </c>
      <c r="E961" s="6">
        <f>IF(GETPIVOTDATA("Count of Order ID",Pivot_table!$A$151,"Consumer ID",$A961,"Years (DATE)",$D$66)=0,"",GETPIVOTDATA("Count of Order ID",Pivot_table!$A$151,"Consumer ID",$A961,"Years (DATE)",$D$66))</f>
        <v>1</v>
      </c>
      <c r="F961" s="6">
        <f t="shared" si="28"/>
        <v>290.55</v>
      </c>
      <c r="G961" s="6">
        <f t="shared" si="29"/>
        <v>1</v>
      </c>
    </row>
    <row r="962" spans="1:7" x14ac:dyDescent="0.3">
      <c r="A962" s="6" t="s">
        <v>4387</v>
      </c>
      <c r="B962" s="6" t="str">
        <f>IF(GETPIVOTDATA("Sum of Net Profit",Pivot_table!$A$151,"Consumer ID",$A962,"Years (DATE)",$B$66)=0,"",GETPIVOTDATA("Sum of Net Profit",Pivot_table!$A$151,"Consumer ID",$A962,"Years (DATE)",$B$66))</f>
        <v/>
      </c>
      <c r="C962" s="6" t="str">
        <f>IF(GETPIVOTDATA("Count of Order ID",Pivot_table!$A$151,"Consumer ID",$A962,"Years (DATE)",$B$66)=0,"",GETPIVOTDATA("Count of Order ID",Pivot_table!$A$151,"Consumer ID",$A962,"Years (DATE)",$B$66))</f>
        <v/>
      </c>
      <c r="D962" s="6">
        <f>IF(GETPIVOTDATA("Sum of Net Profit",Pivot_table!$A$151,"Consumer ID",$A962,"Years (DATE)",$D$66)=0,"",GETPIVOTDATA("Sum of Net Profit",Pivot_table!$A$151,"Consumer ID",$A962,"Years (DATE)",$D$66))</f>
        <v>290.55</v>
      </c>
      <c r="E962" s="6">
        <f>IF(GETPIVOTDATA("Count of Order ID",Pivot_table!$A$151,"Consumer ID",$A962,"Years (DATE)",$D$66)=0,"",GETPIVOTDATA("Count of Order ID",Pivot_table!$A$151,"Consumer ID",$A962,"Years (DATE)",$D$66))</f>
        <v>1</v>
      </c>
      <c r="F962" s="6">
        <f t="shared" si="28"/>
        <v>290.55</v>
      </c>
      <c r="G962" s="6">
        <f t="shared" si="29"/>
        <v>1</v>
      </c>
    </row>
    <row r="963" spans="1:7" x14ac:dyDescent="0.3">
      <c r="A963" s="6" t="s">
        <v>1598</v>
      </c>
      <c r="B963" s="6">
        <f>IF(GETPIVOTDATA("Sum of Net Profit",Pivot_table!$A$151,"Consumer ID",$A963,"Years (DATE)",$B$66)=0,"",GETPIVOTDATA("Sum of Net Profit",Pivot_table!$A$151,"Consumer ID",$A963,"Years (DATE)",$B$66))</f>
        <v>290.55</v>
      </c>
      <c r="C963" s="6">
        <f>IF(GETPIVOTDATA("Count of Order ID",Pivot_table!$A$151,"Consumer ID",$A963,"Years (DATE)",$B$66)=0,"",GETPIVOTDATA("Count of Order ID",Pivot_table!$A$151,"Consumer ID",$A963,"Years (DATE)",$B$66))</f>
        <v>1</v>
      </c>
      <c r="D963" s="6" t="str">
        <f>IF(GETPIVOTDATA("Sum of Net Profit",Pivot_table!$A$151,"Consumer ID",$A963,"Years (DATE)",$D$66)=0,"",GETPIVOTDATA("Sum of Net Profit",Pivot_table!$A$151,"Consumer ID",$A963,"Years (DATE)",$D$66))</f>
        <v/>
      </c>
      <c r="E963" s="6" t="str">
        <f>IF(GETPIVOTDATA("Count of Order ID",Pivot_table!$A$151,"Consumer ID",$A963,"Years (DATE)",$D$66)=0,"",GETPIVOTDATA("Count of Order ID",Pivot_table!$A$151,"Consumer ID",$A963,"Years (DATE)",$D$66))</f>
        <v/>
      </c>
      <c r="F963" s="6">
        <f t="shared" si="28"/>
        <v>290.55</v>
      </c>
      <c r="G963" s="6">
        <f t="shared" si="29"/>
        <v>1</v>
      </c>
    </row>
    <row r="964" spans="1:7" x14ac:dyDescent="0.3">
      <c r="A964" s="6" t="s">
        <v>4399</v>
      </c>
      <c r="B964" s="6" t="str">
        <f>IF(GETPIVOTDATA("Sum of Net Profit",Pivot_table!$A$151,"Consumer ID",$A964,"Years (DATE)",$B$66)=0,"",GETPIVOTDATA("Sum of Net Profit",Pivot_table!$A$151,"Consumer ID",$A964,"Years (DATE)",$B$66))</f>
        <v/>
      </c>
      <c r="C964" s="6" t="str">
        <f>IF(GETPIVOTDATA("Count of Order ID",Pivot_table!$A$151,"Consumer ID",$A964,"Years (DATE)",$B$66)=0,"",GETPIVOTDATA("Count of Order ID",Pivot_table!$A$151,"Consumer ID",$A964,"Years (DATE)",$B$66))</f>
        <v/>
      </c>
      <c r="D964" s="6">
        <f>IF(GETPIVOTDATA("Sum of Net Profit",Pivot_table!$A$151,"Consumer ID",$A964,"Years (DATE)",$D$66)=0,"",GETPIVOTDATA("Sum of Net Profit",Pivot_table!$A$151,"Consumer ID",$A964,"Years (DATE)",$D$66))</f>
        <v>290.55</v>
      </c>
      <c r="E964" s="6">
        <f>IF(GETPIVOTDATA("Count of Order ID",Pivot_table!$A$151,"Consumer ID",$A964,"Years (DATE)",$D$66)=0,"",GETPIVOTDATA("Count of Order ID",Pivot_table!$A$151,"Consumer ID",$A964,"Years (DATE)",$D$66))</f>
        <v>1</v>
      </c>
      <c r="F964" s="6">
        <f t="shared" ref="F964:F1027" si="30">IF(SUM(B964,D964)=0,"",SUM(B964,D964))</f>
        <v>290.55</v>
      </c>
      <c r="G964" s="6">
        <f t="shared" ref="G964:G1027" si="31">IF(SUM(C964,E964)=0,"",SUM(C964,E964))</f>
        <v>1</v>
      </c>
    </row>
    <row r="965" spans="1:7" x14ac:dyDescent="0.3">
      <c r="A965" s="6" t="s">
        <v>1566</v>
      </c>
      <c r="B965" s="6">
        <f>IF(GETPIVOTDATA("Sum of Net Profit",Pivot_table!$A$151,"Consumer ID",$A965,"Years (DATE)",$B$66)=0,"",GETPIVOTDATA("Sum of Net Profit",Pivot_table!$A$151,"Consumer ID",$A965,"Years (DATE)",$B$66))</f>
        <v>290.55</v>
      </c>
      <c r="C965" s="6">
        <f>IF(GETPIVOTDATA("Count of Order ID",Pivot_table!$A$151,"Consumer ID",$A965,"Years (DATE)",$B$66)=0,"",GETPIVOTDATA("Count of Order ID",Pivot_table!$A$151,"Consumer ID",$A965,"Years (DATE)",$B$66))</f>
        <v>1</v>
      </c>
      <c r="D965" s="6" t="str">
        <f>IF(GETPIVOTDATA("Sum of Net Profit",Pivot_table!$A$151,"Consumer ID",$A965,"Years (DATE)",$D$66)=0,"",GETPIVOTDATA("Sum of Net Profit",Pivot_table!$A$151,"Consumer ID",$A965,"Years (DATE)",$D$66))</f>
        <v/>
      </c>
      <c r="E965" s="6" t="str">
        <f>IF(GETPIVOTDATA("Count of Order ID",Pivot_table!$A$151,"Consumer ID",$A965,"Years (DATE)",$D$66)=0,"",GETPIVOTDATA("Count of Order ID",Pivot_table!$A$151,"Consumer ID",$A965,"Years (DATE)",$D$66))</f>
        <v/>
      </c>
      <c r="F965" s="6">
        <f t="shared" si="30"/>
        <v>290.55</v>
      </c>
      <c r="G965" s="6">
        <f t="shared" si="31"/>
        <v>1</v>
      </c>
    </row>
    <row r="966" spans="1:7" x14ac:dyDescent="0.3">
      <c r="A966" s="6" t="s">
        <v>1562</v>
      </c>
      <c r="B966" s="6">
        <f>IF(GETPIVOTDATA("Sum of Net Profit",Pivot_table!$A$151,"Consumer ID",$A966,"Years (DATE)",$B$66)=0,"",GETPIVOTDATA("Sum of Net Profit",Pivot_table!$A$151,"Consumer ID",$A966,"Years (DATE)",$B$66))</f>
        <v>290.55</v>
      </c>
      <c r="C966" s="6">
        <f>IF(GETPIVOTDATA("Count of Order ID",Pivot_table!$A$151,"Consumer ID",$A966,"Years (DATE)",$B$66)=0,"",GETPIVOTDATA("Count of Order ID",Pivot_table!$A$151,"Consumer ID",$A966,"Years (DATE)",$B$66))</f>
        <v>1</v>
      </c>
      <c r="D966" s="6" t="str">
        <f>IF(GETPIVOTDATA("Sum of Net Profit",Pivot_table!$A$151,"Consumer ID",$A966,"Years (DATE)",$D$66)=0,"",GETPIVOTDATA("Sum of Net Profit",Pivot_table!$A$151,"Consumer ID",$A966,"Years (DATE)",$D$66))</f>
        <v/>
      </c>
      <c r="E966" s="6" t="str">
        <f>IF(GETPIVOTDATA("Count of Order ID",Pivot_table!$A$151,"Consumer ID",$A966,"Years (DATE)",$D$66)=0,"",GETPIVOTDATA("Count of Order ID",Pivot_table!$A$151,"Consumer ID",$A966,"Years (DATE)",$D$66))</f>
        <v/>
      </c>
      <c r="F966" s="6">
        <f t="shared" si="30"/>
        <v>290.55</v>
      </c>
      <c r="G966" s="6">
        <f t="shared" si="31"/>
        <v>1</v>
      </c>
    </row>
    <row r="967" spans="1:7" x14ac:dyDescent="0.3">
      <c r="A967" s="6" t="s">
        <v>5253</v>
      </c>
      <c r="B967" s="6" t="str">
        <f>IF(GETPIVOTDATA("Sum of Net Profit",Pivot_table!$A$151,"Consumer ID",$A967,"Years (DATE)",$B$66)=0,"",GETPIVOTDATA("Sum of Net Profit",Pivot_table!$A$151,"Consumer ID",$A967,"Years (DATE)",$B$66))</f>
        <v/>
      </c>
      <c r="C967" s="6" t="str">
        <f>IF(GETPIVOTDATA("Count of Order ID",Pivot_table!$A$151,"Consumer ID",$A967,"Years (DATE)",$B$66)=0,"",GETPIVOTDATA("Count of Order ID",Pivot_table!$A$151,"Consumer ID",$A967,"Years (DATE)",$B$66))</f>
        <v/>
      </c>
      <c r="D967" s="6">
        <f>IF(GETPIVOTDATA("Sum of Net Profit",Pivot_table!$A$151,"Consumer ID",$A967,"Years (DATE)",$D$66)=0,"",GETPIVOTDATA("Sum of Net Profit",Pivot_table!$A$151,"Consumer ID",$A967,"Years (DATE)",$D$66))</f>
        <v>290.55</v>
      </c>
      <c r="E967" s="6">
        <f>IF(GETPIVOTDATA("Count of Order ID",Pivot_table!$A$151,"Consumer ID",$A967,"Years (DATE)",$D$66)=0,"",GETPIVOTDATA("Count of Order ID",Pivot_table!$A$151,"Consumer ID",$A967,"Years (DATE)",$D$66))</f>
        <v>1</v>
      </c>
      <c r="F967" s="6">
        <f t="shared" si="30"/>
        <v>290.55</v>
      </c>
      <c r="G967" s="6">
        <f t="shared" si="31"/>
        <v>1</v>
      </c>
    </row>
    <row r="968" spans="1:7" x14ac:dyDescent="0.3">
      <c r="A968" s="6" t="s">
        <v>5546</v>
      </c>
      <c r="B968" s="6" t="str">
        <f>IF(GETPIVOTDATA("Sum of Net Profit",Pivot_table!$A$151,"Consumer ID",$A968,"Years (DATE)",$B$66)=0,"",GETPIVOTDATA("Sum of Net Profit",Pivot_table!$A$151,"Consumer ID",$A968,"Years (DATE)",$B$66))</f>
        <v/>
      </c>
      <c r="C968" s="6" t="str">
        <f>IF(GETPIVOTDATA("Count of Order ID",Pivot_table!$A$151,"Consumer ID",$A968,"Years (DATE)",$B$66)=0,"",GETPIVOTDATA("Count of Order ID",Pivot_table!$A$151,"Consumer ID",$A968,"Years (DATE)",$B$66))</f>
        <v/>
      </c>
      <c r="D968" s="6">
        <f>IF(GETPIVOTDATA("Sum of Net Profit",Pivot_table!$A$151,"Consumer ID",$A968,"Years (DATE)",$D$66)=0,"",GETPIVOTDATA("Sum of Net Profit",Pivot_table!$A$151,"Consumer ID",$A968,"Years (DATE)",$D$66))</f>
        <v>290.55</v>
      </c>
      <c r="E968" s="6">
        <f>IF(GETPIVOTDATA("Count of Order ID",Pivot_table!$A$151,"Consumer ID",$A968,"Years (DATE)",$D$66)=0,"",GETPIVOTDATA("Count of Order ID",Pivot_table!$A$151,"Consumer ID",$A968,"Years (DATE)",$D$66))</f>
        <v>1</v>
      </c>
      <c r="F968" s="6">
        <f t="shared" si="30"/>
        <v>290.55</v>
      </c>
      <c r="G968" s="6">
        <f t="shared" si="31"/>
        <v>1</v>
      </c>
    </row>
    <row r="969" spans="1:7" x14ac:dyDescent="0.3">
      <c r="A969" s="6" t="s">
        <v>5542</v>
      </c>
      <c r="B969" s="6" t="str">
        <f>IF(GETPIVOTDATA("Sum of Net Profit",Pivot_table!$A$151,"Consumer ID",$A969,"Years (DATE)",$B$66)=0,"",GETPIVOTDATA("Sum of Net Profit",Pivot_table!$A$151,"Consumer ID",$A969,"Years (DATE)",$B$66))</f>
        <v/>
      </c>
      <c r="C969" s="6" t="str">
        <f>IF(GETPIVOTDATA("Count of Order ID",Pivot_table!$A$151,"Consumer ID",$A969,"Years (DATE)",$B$66)=0,"",GETPIVOTDATA("Count of Order ID",Pivot_table!$A$151,"Consumer ID",$A969,"Years (DATE)",$B$66))</f>
        <v/>
      </c>
      <c r="D969" s="6">
        <f>IF(GETPIVOTDATA("Sum of Net Profit",Pivot_table!$A$151,"Consumer ID",$A969,"Years (DATE)",$D$66)=0,"",GETPIVOTDATA("Sum of Net Profit",Pivot_table!$A$151,"Consumer ID",$A969,"Years (DATE)",$D$66))</f>
        <v>290.55</v>
      </c>
      <c r="E969" s="6">
        <f>IF(GETPIVOTDATA("Count of Order ID",Pivot_table!$A$151,"Consumer ID",$A969,"Years (DATE)",$D$66)=0,"",GETPIVOTDATA("Count of Order ID",Pivot_table!$A$151,"Consumer ID",$A969,"Years (DATE)",$D$66))</f>
        <v>1</v>
      </c>
      <c r="F969" s="6">
        <f t="shared" si="30"/>
        <v>290.55</v>
      </c>
      <c r="G969" s="6">
        <f t="shared" si="31"/>
        <v>1</v>
      </c>
    </row>
    <row r="970" spans="1:7" x14ac:dyDescent="0.3">
      <c r="A970" s="6" t="s">
        <v>5561</v>
      </c>
      <c r="B970" s="6" t="str">
        <f>IF(GETPIVOTDATA("Sum of Net Profit",Pivot_table!$A$151,"Consumer ID",$A970,"Years (DATE)",$B$66)=0,"",GETPIVOTDATA("Sum of Net Profit",Pivot_table!$A$151,"Consumer ID",$A970,"Years (DATE)",$B$66))</f>
        <v/>
      </c>
      <c r="C970" s="6" t="str">
        <f>IF(GETPIVOTDATA("Count of Order ID",Pivot_table!$A$151,"Consumer ID",$A970,"Years (DATE)",$B$66)=0,"",GETPIVOTDATA("Count of Order ID",Pivot_table!$A$151,"Consumer ID",$A970,"Years (DATE)",$B$66))</f>
        <v/>
      </c>
      <c r="D970" s="6">
        <f>IF(GETPIVOTDATA("Sum of Net Profit",Pivot_table!$A$151,"Consumer ID",$A970,"Years (DATE)",$D$66)=0,"",GETPIVOTDATA("Sum of Net Profit",Pivot_table!$A$151,"Consumer ID",$A970,"Years (DATE)",$D$66))</f>
        <v>290.55</v>
      </c>
      <c r="E970" s="6">
        <f>IF(GETPIVOTDATA("Count of Order ID",Pivot_table!$A$151,"Consumer ID",$A970,"Years (DATE)",$D$66)=0,"",GETPIVOTDATA("Count of Order ID",Pivot_table!$A$151,"Consumer ID",$A970,"Years (DATE)",$D$66))</f>
        <v>1</v>
      </c>
      <c r="F970" s="6">
        <f t="shared" si="30"/>
        <v>290.55</v>
      </c>
      <c r="G970" s="6">
        <f t="shared" si="31"/>
        <v>1</v>
      </c>
    </row>
    <row r="971" spans="1:7" x14ac:dyDescent="0.3">
      <c r="A971" s="6" t="s">
        <v>5083</v>
      </c>
      <c r="B971" s="6" t="str">
        <f>IF(GETPIVOTDATA("Sum of Net Profit",Pivot_table!$A$151,"Consumer ID",$A971,"Years (DATE)",$B$66)=0,"",GETPIVOTDATA("Sum of Net Profit",Pivot_table!$A$151,"Consumer ID",$A971,"Years (DATE)",$B$66))</f>
        <v/>
      </c>
      <c r="C971" s="6" t="str">
        <f>IF(GETPIVOTDATA("Count of Order ID",Pivot_table!$A$151,"Consumer ID",$A971,"Years (DATE)",$B$66)=0,"",GETPIVOTDATA("Count of Order ID",Pivot_table!$A$151,"Consumer ID",$A971,"Years (DATE)",$B$66))</f>
        <v/>
      </c>
      <c r="D971" s="6">
        <f>IF(GETPIVOTDATA("Sum of Net Profit",Pivot_table!$A$151,"Consumer ID",$A971,"Years (DATE)",$D$66)=0,"",GETPIVOTDATA("Sum of Net Profit",Pivot_table!$A$151,"Consumer ID",$A971,"Years (DATE)",$D$66))</f>
        <v>290.55</v>
      </c>
      <c r="E971" s="6">
        <f>IF(GETPIVOTDATA("Count of Order ID",Pivot_table!$A$151,"Consumer ID",$A971,"Years (DATE)",$D$66)=0,"",GETPIVOTDATA("Count of Order ID",Pivot_table!$A$151,"Consumer ID",$A971,"Years (DATE)",$D$66))</f>
        <v>1</v>
      </c>
      <c r="F971" s="6">
        <f t="shared" si="30"/>
        <v>290.55</v>
      </c>
      <c r="G971" s="6">
        <f t="shared" si="31"/>
        <v>1</v>
      </c>
    </row>
    <row r="972" spans="1:7" x14ac:dyDescent="0.3">
      <c r="A972" s="6" t="s">
        <v>5528</v>
      </c>
      <c r="B972" s="6" t="str">
        <f>IF(GETPIVOTDATA("Sum of Net Profit",Pivot_table!$A$151,"Consumer ID",$A972,"Years (DATE)",$B$66)=0,"",GETPIVOTDATA("Sum of Net Profit",Pivot_table!$A$151,"Consumer ID",$A972,"Years (DATE)",$B$66))</f>
        <v/>
      </c>
      <c r="C972" s="6" t="str">
        <f>IF(GETPIVOTDATA("Count of Order ID",Pivot_table!$A$151,"Consumer ID",$A972,"Years (DATE)",$B$66)=0,"",GETPIVOTDATA("Count of Order ID",Pivot_table!$A$151,"Consumer ID",$A972,"Years (DATE)",$B$66))</f>
        <v/>
      </c>
      <c r="D972" s="6">
        <f>IF(GETPIVOTDATA("Sum of Net Profit",Pivot_table!$A$151,"Consumer ID",$A972,"Years (DATE)",$D$66)=0,"",GETPIVOTDATA("Sum of Net Profit",Pivot_table!$A$151,"Consumer ID",$A972,"Years (DATE)",$D$66))</f>
        <v>290.55</v>
      </c>
      <c r="E972" s="6">
        <f>IF(GETPIVOTDATA("Count of Order ID",Pivot_table!$A$151,"Consumer ID",$A972,"Years (DATE)",$D$66)=0,"",GETPIVOTDATA("Count of Order ID",Pivot_table!$A$151,"Consumer ID",$A972,"Years (DATE)",$D$66))</f>
        <v>1</v>
      </c>
      <c r="F972" s="6">
        <f t="shared" si="30"/>
        <v>290.55</v>
      </c>
      <c r="G972" s="6">
        <f t="shared" si="31"/>
        <v>1</v>
      </c>
    </row>
    <row r="973" spans="1:7" x14ac:dyDescent="0.3">
      <c r="A973" s="6" t="s">
        <v>5255</v>
      </c>
      <c r="B973" s="6" t="str">
        <f>IF(GETPIVOTDATA("Sum of Net Profit",Pivot_table!$A$151,"Consumer ID",$A973,"Years (DATE)",$B$66)=0,"",GETPIVOTDATA("Sum of Net Profit",Pivot_table!$A$151,"Consumer ID",$A973,"Years (DATE)",$B$66))</f>
        <v/>
      </c>
      <c r="C973" s="6" t="str">
        <f>IF(GETPIVOTDATA("Count of Order ID",Pivot_table!$A$151,"Consumer ID",$A973,"Years (DATE)",$B$66)=0,"",GETPIVOTDATA("Count of Order ID",Pivot_table!$A$151,"Consumer ID",$A973,"Years (DATE)",$B$66))</f>
        <v/>
      </c>
      <c r="D973" s="6">
        <f>IF(GETPIVOTDATA("Sum of Net Profit",Pivot_table!$A$151,"Consumer ID",$A973,"Years (DATE)",$D$66)=0,"",GETPIVOTDATA("Sum of Net Profit",Pivot_table!$A$151,"Consumer ID",$A973,"Years (DATE)",$D$66))</f>
        <v>290.55</v>
      </c>
      <c r="E973" s="6">
        <f>IF(GETPIVOTDATA("Count of Order ID",Pivot_table!$A$151,"Consumer ID",$A973,"Years (DATE)",$D$66)=0,"",GETPIVOTDATA("Count of Order ID",Pivot_table!$A$151,"Consumer ID",$A973,"Years (DATE)",$D$66))</f>
        <v>1</v>
      </c>
      <c r="F973" s="6">
        <f t="shared" si="30"/>
        <v>290.55</v>
      </c>
      <c r="G973" s="6">
        <f t="shared" si="31"/>
        <v>1</v>
      </c>
    </row>
    <row r="974" spans="1:7" x14ac:dyDescent="0.3">
      <c r="A974" s="6" t="s">
        <v>5196</v>
      </c>
      <c r="B974" s="6" t="str">
        <f>IF(GETPIVOTDATA("Sum of Net Profit",Pivot_table!$A$151,"Consumer ID",$A974,"Years (DATE)",$B$66)=0,"",GETPIVOTDATA("Sum of Net Profit",Pivot_table!$A$151,"Consumer ID",$A974,"Years (DATE)",$B$66))</f>
        <v/>
      </c>
      <c r="C974" s="6" t="str">
        <f>IF(GETPIVOTDATA("Count of Order ID",Pivot_table!$A$151,"Consumer ID",$A974,"Years (DATE)",$B$66)=0,"",GETPIVOTDATA("Count of Order ID",Pivot_table!$A$151,"Consumer ID",$A974,"Years (DATE)",$B$66))</f>
        <v/>
      </c>
      <c r="D974" s="6">
        <f>IF(GETPIVOTDATA("Sum of Net Profit",Pivot_table!$A$151,"Consumer ID",$A974,"Years (DATE)",$D$66)=0,"",GETPIVOTDATA("Sum of Net Profit",Pivot_table!$A$151,"Consumer ID",$A974,"Years (DATE)",$D$66))</f>
        <v>290.55</v>
      </c>
      <c r="E974" s="6">
        <f>IF(GETPIVOTDATA("Count of Order ID",Pivot_table!$A$151,"Consumer ID",$A974,"Years (DATE)",$D$66)=0,"",GETPIVOTDATA("Count of Order ID",Pivot_table!$A$151,"Consumer ID",$A974,"Years (DATE)",$D$66))</f>
        <v>1</v>
      </c>
      <c r="F974" s="6">
        <f t="shared" si="30"/>
        <v>290.55</v>
      </c>
      <c r="G974" s="6">
        <f t="shared" si="31"/>
        <v>1</v>
      </c>
    </row>
    <row r="975" spans="1:7" x14ac:dyDescent="0.3">
      <c r="A975" s="6" t="s">
        <v>5530</v>
      </c>
      <c r="B975" s="6" t="str">
        <f>IF(GETPIVOTDATA("Sum of Net Profit",Pivot_table!$A$151,"Consumer ID",$A975,"Years (DATE)",$B$66)=0,"",GETPIVOTDATA("Sum of Net Profit",Pivot_table!$A$151,"Consumer ID",$A975,"Years (DATE)",$B$66))</f>
        <v/>
      </c>
      <c r="C975" s="6" t="str">
        <f>IF(GETPIVOTDATA("Count of Order ID",Pivot_table!$A$151,"Consumer ID",$A975,"Years (DATE)",$B$66)=0,"",GETPIVOTDATA("Count of Order ID",Pivot_table!$A$151,"Consumer ID",$A975,"Years (DATE)",$B$66))</f>
        <v/>
      </c>
      <c r="D975" s="6">
        <f>IF(GETPIVOTDATA("Sum of Net Profit",Pivot_table!$A$151,"Consumer ID",$A975,"Years (DATE)",$D$66)=0,"",GETPIVOTDATA("Sum of Net Profit",Pivot_table!$A$151,"Consumer ID",$A975,"Years (DATE)",$D$66))</f>
        <v>290.55</v>
      </c>
      <c r="E975" s="6">
        <f>IF(GETPIVOTDATA("Count of Order ID",Pivot_table!$A$151,"Consumer ID",$A975,"Years (DATE)",$D$66)=0,"",GETPIVOTDATA("Count of Order ID",Pivot_table!$A$151,"Consumer ID",$A975,"Years (DATE)",$D$66))</f>
        <v>1</v>
      </c>
      <c r="F975" s="6">
        <f t="shared" si="30"/>
        <v>290.55</v>
      </c>
      <c r="G975" s="6">
        <f t="shared" si="31"/>
        <v>1</v>
      </c>
    </row>
    <row r="976" spans="1:7" x14ac:dyDescent="0.3">
      <c r="A976" s="6" t="s">
        <v>5576</v>
      </c>
      <c r="B976" s="6" t="str">
        <f>IF(GETPIVOTDATA("Sum of Net Profit",Pivot_table!$A$151,"Consumer ID",$A976,"Years (DATE)",$B$66)=0,"",GETPIVOTDATA("Sum of Net Profit",Pivot_table!$A$151,"Consumer ID",$A976,"Years (DATE)",$B$66))</f>
        <v/>
      </c>
      <c r="C976" s="6" t="str">
        <f>IF(GETPIVOTDATA("Count of Order ID",Pivot_table!$A$151,"Consumer ID",$A976,"Years (DATE)",$B$66)=0,"",GETPIVOTDATA("Count of Order ID",Pivot_table!$A$151,"Consumer ID",$A976,"Years (DATE)",$B$66))</f>
        <v/>
      </c>
      <c r="D976" s="6">
        <f>IF(GETPIVOTDATA("Sum of Net Profit",Pivot_table!$A$151,"Consumer ID",$A976,"Years (DATE)",$D$66)=0,"",GETPIVOTDATA("Sum of Net Profit",Pivot_table!$A$151,"Consumer ID",$A976,"Years (DATE)",$D$66))</f>
        <v>290.55</v>
      </c>
      <c r="E976" s="6">
        <f>IF(GETPIVOTDATA("Count of Order ID",Pivot_table!$A$151,"Consumer ID",$A976,"Years (DATE)",$D$66)=0,"",GETPIVOTDATA("Count of Order ID",Pivot_table!$A$151,"Consumer ID",$A976,"Years (DATE)",$D$66))</f>
        <v>1</v>
      </c>
      <c r="F976" s="6">
        <f t="shared" si="30"/>
        <v>290.55</v>
      </c>
      <c r="G976" s="6">
        <f t="shared" si="31"/>
        <v>1</v>
      </c>
    </row>
    <row r="977" spans="1:7" x14ac:dyDescent="0.3">
      <c r="A977" s="6" t="s">
        <v>5559</v>
      </c>
      <c r="B977" s="6" t="str">
        <f>IF(GETPIVOTDATA("Sum of Net Profit",Pivot_table!$A$151,"Consumer ID",$A977,"Years (DATE)",$B$66)=0,"",GETPIVOTDATA("Sum of Net Profit",Pivot_table!$A$151,"Consumer ID",$A977,"Years (DATE)",$B$66))</f>
        <v/>
      </c>
      <c r="C977" s="6" t="str">
        <f>IF(GETPIVOTDATA("Count of Order ID",Pivot_table!$A$151,"Consumer ID",$A977,"Years (DATE)",$B$66)=0,"",GETPIVOTDATA("Count of Order ID",Pivot_table!$A$151,"Consumer ID",$A977,"Years (DATE)",$B$66))</f>
        <v/>
      </c>
      <c r="D977" s="6">
        <f>IF(GETPIVOTDATA("Sum of Net Profit",Pivot_table!$A$151,"Consumer ID",$A977,"Years (DATE)",$D$66)=0,"",GETPIVOTDATA("Sum of Net Profit",Pivot_table!$A$151,"Consumer ID",$A977,"Years (DATE)",$D$66))</f>
        <v>290.55</v>
      </c>
      <c r="E977" s="6">
        <f>IF(GETPIVOTDATA("Count of Order ID",Pivot_table!$A$151,"Consumer ID",$A977,"Years (DATE)",$D$66)=0,"",GETPIVOTDATA("Count of Order ID",Pivot_table!$A$151,"Consumer ID",$A977,"Years (DATE)",$D$66))</f>
        <v>1</v>
      </c>
      <c r="F977" s="6">
        <f t="shared" si="30"/>
        <v>290.55</v>
      </c>
      <c r="G977" s="6">
        <f t="shared" si="31"/>
        <v>1</v>
      </c>
    </row>
    <row r="978" spans="1:7" x14ac:dyDescent="0.3">
      <c r="A978" s="6" t="s">
        <v>5198</v>
      </c>
      <c r="B978" s="6" t="str">
        <f>IF(GETPIVOTDATA("Sum of Net Profit",Pivot_table!$A$151,"Consumer ID",$A978,"Years (DATE)",$B$66)=0,"",GETPIVOTDATA("Sum of Net Profit",Pivot_table!$A$151,"Consumer ID",$A978,"Years (DATE)",$B$66))</f>
        <v/>
      </c>
      <c r="C978" s="6" t="str">
        <f>IF(GETPIVOTDATA("Count of Order ID",Pivot_table!$A$151,"Consumer ID",$A978,"Years (DATE)",$B$66)=0,"",GETPIVOTDATA("Count of Order ID",Pivot_table!$A$151,"Consumer ID",$A978,"Years (DATE)",$B$66))</f>
        <v/>
      </c>
      <c r="D978" s="6">
        <f>IF(GETPIVOTDATA("Sum of Net Profit",Pivot_table!$A$151,"Consumer ID",$A978,"Years (DATE)",$D$66)=0,"",GETPIVOTDATA("Sum of Net Profit",Pivot_table!$A$151,"Consumer ID",$A978,"Years (DATE)",$D$66))</f>
        <v>290.55</v>
      </c>
      <c r="E978" s="6">
        <f>IF(GETPIVOTDATA("Count of Order ID",Pivot_table!$A$151,"Consumer ID",$A978,"Years (DATE)",$D$66)=0,"",GETPIVOTDATA("Count of Order ID",Pivot_table!$A$151,"Consumer ID",$A978,"Years (DATE)",$D$66))</f>
        <v>1</v>
      </c>
      <c r="F978" s="6">
        <f t="shared" si="30"/>
        <v>290.55</v>
      </c>
      <c r="G978" s="6">
        <f t="shared" si="31"/>
        <v>1</v>
      </c>
    </row>
    <row r="979" spans="1:7" x14ac:dyDescent="0.3">
      <c r="A979" s="6" t="s">
        <v>5315</v>
      </c>
      <c r="B979" s="6" t="str">
        <f>IF(GETPIVOTDATA("Sum of Net Profit",Pivot_table!$A$151,"Consumer ID",$A979,"Years (DATE)",$B$66)=0,"",GETPIVOTDATA("Sum of Net Profit",Pivot_table!$A$151,"Consumer ID",$A979,"Years (DATE)",$B$66))</f>
        <v/>
      </c>
      <c r="C979" s="6" t="str">
        <f>IF(GETPIVOTDATA("Count of Order ID",Pivot_table!$A$151,"Consumer ID",$A979,"Years (DATE)",$B$66)=0,"",GETPIVOTDATA("Count of Order ID",Pivot_table!$A$151,"Consumer ID",$A979,"Years (DATE)",$B$66))</f>
        <v/>
      </c>
      <c r="D979" s="6">
        <f>IF(GETPIVOTDATA("Sum of Net Profit",Pivot_table!$A$151,"Consumer ID",$A979,"Years (DATE)",$D$66)=0,"",GETPIVOTDATA("Sum of Net Profit",Pivot_table!$A$151,"Consumer ID",$A979,"Years (DATE)",$D$66))</f>
        <v>290.55</v>
      </c>
      <c r="E979" s="6">
        <f>IF(GETPIVOTDATA("Count of Order ID",Pivot_table!$A$151,"Consumer ID",$A979,"Years (DATE)",$D$66)=0,"",GETPIVOTDATA("Count of Order ID",Pivot_table!$A$151,"Consumer ID",$A979,"Years (DATE)",$D$66))</f>
        <v>1</v>
      </c>
      <c r="F979" s="6">
        <f t="shared" si="30"/>
        <v>290.55</v>
      </c>
      <c r="G979" s="6">
        <f t="shared" si="31"/>
        <v>1</v>
      </c>
    </row>
    <row r="980" spans="1:7" x14ac:dyDescent="0.3">
      <c r="A980" s="6" t="s">
        <v>6439</v>
      </c>
      <c r="B980" s="6">
        <f>IF(GETPIVOTDATA("Sum of Net Profit",Pivot_table!$A$151,"Consumer ID",$A980,"Years (DATE)",$B$66)=0,"",GETPIVOTDATA("Sum of Net Profit",Pivot_table!$A$151,"Consumer ID",$A980,"Years (DATE)",$B$66))</f>
        <v>183.84000000000003</v>
      </c>
      <c r="C980" s="6">
        <f>IF(GETPIVOTDATA("Count of Order ID",Pivot_table!$A$151,"Consumer ID",$A980,"Years (DATE)",$B$66)=0,"",GETPIVOTDATA("Count of Order ID",Pivot_table!$A$151,"Consumer ID",$A980,"Years (DATE)",$B$66))</f>
        <v>1</v>
      </c>
      <c r="D980" s="6">
        <f>IF(GETPIVOTDATA("Sum of Net Profit",Pivot_table!$A$151,"Consumer ID",$A980,"Years (DATE)",$D$66)=0,"",GETPIVOTDATA("Sum of Net Profit",Pivot_table!$A$151,"Consumer ID",$A980,"Years (DATE)",$D$66))</f>
        <v>106.64</v>
      </c>
      <c r="E980" s="6">
        <f>IF(GETPIVOTDATA("Count of Order ID",Pivot_table!$A$151,"Consumer ID",$A980,"Years (DATE)",$D$66)=0,"",GETPIVOTDATA("Count of Order ID",Pivot_table!$A$151,"Consumer ID",$A980,"Years (DATE)",$D$66))</f>
        <v>1</v>
      </c>
      <c r="F980" s="6">
        <f t="shared" si="30"/>
        <v>290.48</v>
      </c>
      <c r="G980" s="6">
        <f t="shared" si="31"/>
        <v>2</v>
      </c>
    </row>
    <row r="981" spans="1:7" x14ac:dyDescent="0.3">
      <c r="A981" s="6" t="s">
        <v>628</v>
      </c>
      <c r="B981" s="6">
        <f>IF(GETPIVOTDATA("Sum of Net Profit",Pivot_table!$A$151,"Consumer ID",$A981,"Years (DATE)",$B$66)=0,"",GETPIVOTDATA("Sum of Net Profit",Pivot_table!$A$151,"Consumer ID",$A981,"Years (DATE)",$B$66))</f>
        <v>109.2</v>
      </c>
      <c r="C981" s="6">
        <f>IF(GETPIVOTDATA("Count of Order ID",Pivot_table!$A$151,"Consumer ID",$A981,"Years (DATE)",$B$66)=0,"",GETPIVOTDATA("Count of Order ID",Pivot_table!$A$151,"Consumer ID",$A981,"Years (DATE)",$B$66))</f>
        <v>1</v>
      </c>
      <c r="D981" s="6">
        <f>IF(GETPIVOTDATA("Sum of Net Profit",Pivot_table!$A$151,"Consumer ID",$A981,"Years (DATE)",$D$66)=0,"",GETPIVOTDATA("Sum of Net Profit",Pivot_table!$A$151,"Consumer ID",$A981,"Years (DATE)",$D$66))</f>
        <v>180.4</v>
      </c>
      <c r="E981" s="6">
        <f>IF(GETPIVOTDATA("Count of Order ID",Pivot_table!$A$151,"Consumer ID",$A981,"Years (DATE)",$D$66)=0,"",GETPIVOTDATA("Count of Order ID",Pivot_table!$A$151,"Consumer ID",$A981,"Years (DATE)",$D$66))</f>
        <v>1</v>
      </c>
      <c r="F981" s="6">
        <f t="shared" si="30"/>
        <v>289.60000000000002</v>
      </c>
      <c r="G981" s="6">
        <f t="shared" si="31"/>
        <v>2</v>
      </c>
    </row>
    <row r="982" spans="1:7" x14ac:dyDescent="0.3">
      <c r="A982" s="6" t="s">
        <v>4533</v>
      </c>
      <c r="B982" s="6" t="str">
        <f>IF(GETPIVOTDATA("Sum of Net Profit",Pivot_table!$A$151,"Consumer ID",$A982,"Years (DATE)",$B$66)=0,"",GETPIVOTDATA("Sum of Net Profit",Pivot_table!$A$151,"Consumer ID",$A982,"Years (DATE)",$B$66))</f>
        <v/>
      </c>
      <c r="C982" s="6" t="str">
        <f>IF(GETPIVOTDATA("Count of Order ID",Pivot_table!$A$151,"Consumer ID",$A982,"Years (DATE)",$B$66)=0,"",GETPIVOTDATA("Count of Order ID",Pivot_table!$A$151,"Consumer ID",$A982,"Years (DATE)",$B$66))</f>
        <v/>
      </c>
      <c r="D982" s="6">
        <f>IF(GETPIVOTDATA("Sum of Net Profit",Pivot_table!$A$151,"Consumer ID",$A982,"Years (DATE)",$D$66)=0,"",GETPIVOTDATA("Sum of Net Profit",Pivot_table!$A$151,"Consumer ID",$A982,"Years (DATE)",$D$66))</f>
        <v>287.64999999999998</v>
      </c>
      <c r="E982" s="6">
        <f>IF(GETPIVOTDATA("Count of Order ID",Pivot_table!$A$151,"Consumer ID",$A982,"Years (DATE)",$D$66)=0,"",GETPIVOTDATA("Count of Order ID",Pivot_table!$A$151,"Consumer ID",$A982,"Years (DATE)",$D$66))</f>
        <v>1</v>
      </c>
      <c r="F982" s="6">
        <f t="shared" si="30"/>
        <v>287.64999999999998</v>
      </c>
      <c r="G982" s="6">
        <f t="shared" si="31"/>
        <v>1</v>
      </c>
    </row>
    <row r="983" spans="1:7" x14ac:dyDescent="0.3">
      <c r="A983" s="6" t="s">
        <v>4781</v>
      </c>
      <c r="B983" s="6" t="str">
        <f>IF(GETPIVOTDATA("Sum of Net Profit",Pivot_table!$A$151,"Consumer ID",$A983,"Years (DATE)",$B$66)=0,"",GETPIVOTDATA("Sum of Net Profit",Pivot_table!$A$151,"Consumer ID",$A983,"Years (DATE)",$B$66))</f>
        <v/>
      </c>
      <c r="C983" s="6" t="str">
        <f>IF(GETPIVOTDATA("Count of Order ID",Pivot_table!$A$151,"Consumer ID",$A983,"Years (DATE)",$B$66)=0,"",GETPIVOTDATA("Count of Order ID",Pivot_table!$A$151,"Consumer ID",$A983,"Years (DATE)",$B$66))</f>
        <v/>
      </c>
      <c r="D983" s="6">
        <f>IF(GETPIVOTDATA("Sum of Net Profit",Pivot_table!$A$151,"Consumer ID",$A983,"Years (DATE)",$D$66)=0,"",GETPIVOTDATA("Sum of Net Profit",Pivot_table!$A$151,"Consumer ID",$A983,"Years (DATE)",$D$66))</f>
        <v>287.64999999999998</v>
      </c>
      <c r="E983" s="6">
        <f>IF(GETPIVOTDATA("Count of Order ID",Pivot_table!$A$151,"Consumer ID",$A983,"Years (DATE)",$D$66)=0,"",GETPIVOTDATA("Count of Order ID",Pivot_table!$A$151,"Consumer ID",$A983,"Years (DATE)",$D$66))</f>
        <v>1</v>
      </c>
      <c r="F983" s="6">
        <f t="shared" si="30"/>
        <v>287.64999999999998</v>
      </c>
      <c r="G983" s="6">
        <f t="shared" si="31"/>
        <v>1</v>
      </c>
    </row>
    <row r="984" spans="1:7" x14ac:dyDescent="0.3">
      <c r="A984" s="6" t="s">
        <v>6232</v>
      </c>
      <c r="B984" s="6" t="str">
        <f>IF(GETPIVOTDATA("Sum of Net Profit",Pivot_table!$A$151,"Consumer ID",$A984,"Years (DATE)",$B$66)=0,"",GETPIVOTDATA("Sum of Net Profit",Pivot_table!$A$151,"Consumer ID",$A984,"Years (DATE)",$B$66))</f>
        <v/>
      </c>
      <c r="C984" s="6" t="str">
        <f>IF(GETPIVOTDATA("Count of Order ID",Pivot_table!$A$151,"Consumer ID",$A984,"Years (DATE)",$B$66)=0,"",GETPIVOTDATA("Count of Order ID",Pivot_table!$A$151,"Consumer ID",$A984,"Years (DATE)",$B$66))</f>
        <v/>
      </c>
      <c r="D984" s="6">
        <f>IF(GETPIVOTDATA("Sum of Net Profit",Pivot_table!$A$151,"Consumer ID",$A984,"Years (DATE)",$D$66)=0,"",GETPIVOTDATA("Sum of Net Profit",Pivot_table!$A$151,"Consumer ID",$A984,"Years (DATE)",$D$66))</f>
        <v>287.64999999999998</v>
      </c>
      <c r="E984" s="6">
        <f>IF(GETPIVOTDATA("Count of Order ID",Pivot_table!$A$151,"Consumer ID",$A984,"Years (DATE)",$D$66)=0,"",GETPIVOTDATA("Count of Order ID",Pivot_table!$A$151,"Consumer ID",$A984,"Years (DATE)",$D$66))</f>
        <v>1</v>
      </c>
      <c r="F984" s="6">
        <f t="shared" si="30"/>
        <v>287.64999999999998</v>
      </c>
      <c r="G984" s="6">
        <f t="shared" si="31"/>
        <v>1</v>
      </c>
    </row>
    <row r="985" spans="1:7" x14ac:dyDescent="0.3">
      <c r="A985" s="6" t="s">
        <v>4767</v>
      </c>
      <c r="B985" s="6" t="str">
        <f>IF(GETPIVOTDATA("Sum of Net Profit",Pivot_table!$A$151,"Consumer ID",$A985,"Years (DATE)",$B$66)=0,"",GETPIVOTDATA("Sum of Net Profit",Pivot_table!$A$151,"Consumer ID",$A985,"Years (DATE)",$B$66))</f>
        <v/>
      </c>
      <c r="C985" s="6" t="str">
        <f>IF(GETPIVOTDATA("Count of Order ID",Pivot_table!$A$151,"Consumer ID",$A985,"Years (DATE)",$B$66)=0,"",GETPIVOTDATA("Count of Order ID",Pivot_table!$A$151,"Consumer ID",$A985,"Years (DATE)",$B$66))</f>
        <v/>
      </c>
      <c r="D985" s="6">
        <f>IF(GETPIVOTDATA("Sum of Net Profit",Pivot_table!$A$151,"Consumer ID",$A985,"Years (DATE)",$D$66)=0,"",GETPIVOTDATA("Sum of Net Profit",Pivot_table!$A$151,"Consumer ID",$A985,"Years (DATE)",$D$66))</f>
        <v>287.64999999999998</v>
      </c>
      <c r="E985" s="6">
        <f>IF(GETPIVOTDATA("Count of Order ID",Pivot_table!$A$151,"Consumer ID",$A985,"Years (DATE)",$D$66)=0,"",GETPIVOTDATA("Count of Order ID",Pivot_table!$A$151,"Consumer ID",$A985,"Years (DATE)",$D$66))</f>
        <v>1</v>
      </c>
      <c r="F985" s="6">
        <f t="shared" si="30"/>
        <v>287.64999999999998</v>
      </c>
      <c r="G985" s="6">
        <f t="shared" si="31"/>
        <v>1</v>
      </c>
    </row>
    <row r="986" spans="1:7" x14ac:dyDescent="0.3">
      <c r="A986" s="6" t="s">
        <v>5806</v>
      </c>
      <c r="B986" s="6" t="str">
        <f>IF(GETPIVOTDATA("Sum of Net Profit",Pivot_table!$A$151,"Consumer ID",$A986,"Years (DATE)",$B$66)=0,"",GETPIVOTDATA("Sum of Net Profit",Pivot_table!$A$151,"Consumer ID",$A986,"Years (DATE)",$B$66))</f>
        <v/>
      </c>
      <c r="C986" s="6" t="str">
        <f>IF(GETPIVOTDATA("Count of Order ID",Pivot_table!$A$151,"Consumer ID",$A986,"Years (DATE)",$B$66)=0,"",GETPIVOTDATA("Count of Order ID",Pivot_table!$A$151,"Consumer ID",$A986,"Years (DATE)",$B$66))</f>
        <v/>
      </c>
      <c r="D986" s="6">
        <f>IF(GETPIVOTDATA("Sum of Net Profit",Pivot_table!$A$151,"Consumer ID",$A986,"Years (DATE)",$D$66)=0,"",GETPIVOTDATA("Sum of Net Profit",Pivot_table!$A$151,"Consumer ID",$A986,"Years (DATE)",$D$66))</f>
        <v>287.64999999999998</v>
      </c>
      <c r="E986" s="6">
        <f>IF(GETPIVOTDATA("Count of Order ID",Pivot_table!$A$151,"Consumer ID",$A986,"Years (DATE)",$D$66)=0,"",GETPIVOTDATA("Count of Order ID",Pivot_table!$A$151,"Consumer ID",$A986,"Years (DATE)",$D$66))</f>
        <v>1</v>
      </c>
      <c r="F986" s="6">
        <f t="shared" si="30"/>
        <v>287.64999999999998</v>
      </c>
      <c r="G986" s="6">
        <f t="shared" si="31"/>
        <v>1</v>
      </c>
    </row>
    <row r="987" spans="1:7" x14ac:dyDescent="0.3">
      <c r="A987" s="6" t="s">
        <v>6040</v>
      </c>
      <c r="B987" s="6" t="str">
        <f>IF(GETPIVOTDATA("Sum of Net Profit",Pivot_table!$A$151,"Consumer ID",$A987,"Years (DATE)",$B$66)=0,"",GETPIVOTDATA("Sum of Net Profit",Pivot_table!$A$151,"Consumer ID",$A987,"Years (DATE)",$B$66))</f>
        <v/>
      </c>
      <c r="C987" s="6" t="str">
        <f>IF(GETPIVOTDATA("Count of Order ID",Pivot_table!$A$151,"Consumer ID",$A987,"Years (DATE)",$B$66)=0,"",GETPIVOTDATA("Count of Order ID",Pivot_table!$A$151,"Consumer ID",$A987,"Years (DATE)",$B$66))</f>
        <v/>
      </c>
      <c r="D987" s="6">
        <f>IF(GETPIVOTDATA("Sum of Net Profit",Pivot_table!$A$151,"Consumer ID",$A987,"Years (DATE)",$D$66)=0,"",GETPIVOTDATA("Sum of Net Profit",Pivot_table!$A$151,"Consumer ID",$A987,"Years (DATE)",$D$66))</f>
        <v>287.64999999999998</v>
      </c>
      <c r="E987" s="6">
        <f>IF(GETPIVOTDATA("Count of Order ID",Pivot_table!$A$151,"Consumer ID",$A987,"Years (DATE)",$D$66)=0,"",GETPIVOTDATA("Count of Order ID",Pivot_table!$A$151,"Consumer ID",$A987,"Years (DATE)",$D$66))</f>
        <v>1</v>
      </c>
      <c r="F987" s="6">
        <f t="shared" si="30"/>
        <v>287.64999999999998</v>
      </c>
      <c r="G987" s="6">
        <f t="shared" si="31"/>
        <v>1</v>
      </c>
    </row>
    <row r="988" spans="1:7" x14ac:dyDescent="0.3">
      <c r="A988" s="6" t="s">
        <v>5986</v>
      </c>
      <c r="B988" s="6" t="str">
        <f>IF(GETPIVOTDATA("Sum of Net Profit",Pivot_table!$A$151,"Consumer ID",$A988,"Years (DATE)",$B$66)=0,"",GETPIVOTDATA("Sum of Net Profit",Pivot_table!$A$151,"Consumer ID",$A988,"Years (DATE)",$B$66))</f>
        <v/>
      </c>
      <c r="C988" s="6" t="str">
        <f>IF(GETPIVOTDATA("Count of Order ID",Pivot_table!$A$151,"Consumer ID",$A988,"Years (DATE)",$B$66)=0,"",GETPIVOTDATA("Count of Order ID",Pivot_table!$A$151,"Consumer ID",$A988,"Years (DATE)",$B$66))</f>
        <v/>
      </c>
      <c r="D988" s="6">
        <f>IF(GETPIVOTDATA("Sum of Net Profit",Pivot_table!$A$151,"Consumer ID",$A988,"Years (DATE)",$D$66)=0,"",GETPIVOTDATA("Sum of Net Profit",Pivot_table!$A$151,"Consumer ID",$A988,"Years (DATE)",$D$66))</f>
        <v>287.64999999999998</v>
      </c>
      <c r="E988" s="6">
        <f>IF(GETPIVOTDATA("Count of Order ID",Pivot_table!$A$151,"Consumer ID",$A988,"Years (DATE)",$D$66)=0,"",GETPIVOTDATA("Count of Order ID",Pivot_table!$A$151,"Consumer ID",$A988,"Years (DATE)",$D$66))</f>
        <v>1</v>
      </c>
      <c r="F988" s="6">
        <f t="shared" si="30"/>
        <v>287.64999999999998</v>
      </c>
      <c r="G988" s="6">
        <f t="shared" si="31"/>
        <v>1</v>
      </c>
    </row>
    <row r="989" spans="1:7" x14ac:dyDescent="0.3">
      <c r="A989" s="6" t="s">
        <v>4894</v>
      </c>
      <c r="B989" s="6" t="str">
        <f>IF(GETPIVOTDATA("Sum of Net Profit",Pivot_table!$A$151,"Consumer ID",$A989,"Years (DATE)",$B$66)=0,"",GETPIVOTDATA("Sum of Net Profit",Pivot_table!$A$151,"Consumer ID",$A989,"Years (DATE)",$B$66))</f>
        <v/>
      </c>
      <c r="C989" s="6" t="str">
        <f>IF(GETPIVOTDATA("Count of Order ID",Pivot_table!$A$151,"Consumer ID",$A989,"Years (DATE)",$B$66)=0,"",GETPIVOTDATA("Count of Order ID",Pivot_table!$A$151,"Consumer ID",$A989,"Years (DATE)",$B$66))</f>
        <v/>
      </c>
      <c r="D989" s="6">
        <f>IF(GETPIVOTDATA("Sum of Net Profit",Pivot_table!$A$151,"Consumer ID",$A989,"Years (DATE)",$D$66)=0,"",GETPIVOTDATA("Sum of Net Profit",Pivot_table!$A$151,"Consumer ID",$A989,"Years (DATE)",$D$66))</f>
        <v>287.64999999999998</v>
      </c>
      <c r="E989" s="6">
        <f>IF(GETPIVOTDATA("Count of Order ID",Pivot_table!$A$151,"Consumer ID",$A989,"Years (DATE)",$D$66)=0,"",GETPIVOTDATA("Count of Order ID",Pivot_table!$A$151,"Consumer ID",$A989,"Years (DATE)",$D$66))</f>
        <v>1</v>
      </c>
      <c r="F989" s="6">
        <f t="shared" si="30"/>
        <v>287.64999999999998</v>
      </c>
      <c r="G989" s="6">
        <f t="shared" si="31"/>
        <v>1</v>
      </c>
    </row>
    <row r="990" spans="1:7" x14ac:dyDescent="0.3">
      <c r="A990" s="6" t="s">
        <v>4880</v>
      </c>
      <c r="B990" s="6" t="str">
        <f>IF(GETPIVOTDATA("Sum of Net Profit",Pivot_table!$A$151,"Consumer ID",$A990,"Years (DATE)",$B$66)=0,"",GETPIVOTDATA("Sum of Net Profit",Pivot_table!$A$151,"Consumer ID",$A990,"Years (DATE)",$B$66))</f>
        <v/>
      </c>
      <c r="C990" s="6" t="str">
        <f>IF(GETPIVOTDATA("Count of Order ID",Pivot_table!$A$151,"Consumer ID",$A990,"Years (DATE)",$B$66)=0,"",GETPIVOTDATA("Count of Order ID",Pivot_table!$A$151,"Consumer ID",$A990,"Years (DATE)",$B$66))</f>
        <v/>
      </c>
      <c r="D990" s="6">
        <f>IF(GETPIVOTDATA("Sum of Net Profit",Pivot_table!$A$151,"Consumer ID",$A990,"Years (DATE)",$D$66)=0,"",GETPIVOTDATA("Sum of Net Profit",Pivot_table!$A$151,"Consumer ID",$A990,"Years (DATE)",$D$66))</f>
        <v>287.64999999999998</v>
      </c>
      <c r="E990" s="6">
        <f>IF(GETPIVOTDATA("Count of Order ID",Pivot_table!$A$151,"Consumer ID",$A990,"Years (DATE)",$D$66)=0,"",GETPIVOTDATA("Count of Order ID",Pivot_table!$A$151,"Consumer ID",$A990,"Years (DATE)",$D$66))</f>
        <v>1</v>
      </c>
      <c r="F990" s="6">
        <f t="shared" si="30"/>
        <v>287.64999999999998</v>
      </c>
      <c r="G990" s="6">
        <f t="shared" si="31"/>
        <v>1</v>
      </c>
    </row>
    <row r="991" spans="1:7" x14ac:dyDescent="0.3">
      <c r="A991" s="6" t="s">
        <v>5035</v>
      </c>
      <c r="B991" s="6" t="str">
        <f>IF(GETPIVOTDATA("Sum of Net Profit",Pivot_table!$A$151,"Consumer ID",$A991,"Years (DATE)",$B$66)=0,"",GETPIVOTDATA("Sum of Net Profit",Pivot_table!$A$151,"Consumer ID",$A991,"Years (DATE)",$B$66))</f>
        <v/>
      </c>
      <c r="C991" s="6" t="str">
        <f>IF(GETPIVOTDATA("Count of Order ID",Pivot_table!$A$151,"Consumer ID",$A991,"Years (DATE)",$B$66)=0,"",GETPIVOTDATA("Count of Order ID",Pivot_table!$A$151,"Consumer ID",$A991,"Years (DATE)",$B$66))</f>
        <v/>
      </c>
      <c r="D991" s="6">
        <f>IF(GETPIVOTDATA("Sum of Net Profit",Pivot_table!$A$151,"Consumer ID",$A991,"Years (DATE)",$D$66)=0,"",GETPIVOTDATA("Sum of Net Profit",Pivot_table!$A$151,"Consumer ID",$A991,"Years (DATE)",$D$66))</f>
        <v>287.64999999999998</v>
      </c>
      <c r="E991" s="6">
        <f>IF(GETPIVOTDATA("Count of Order ID",Pivot_table!$A$151,"Consumer ID",$A991,"Years (DATE)",$D$66)=0,"",GETPIVOTDATA("Count of Order ID",Pivot_table!$A$151,"Consumer ID",$A991,"Years (DATE)",$D$66))</f>
        <v>1</v>
      </c>
      <c r="F991" s="6">
        <f t="shared" si="30"/>
        <v>287.64999999999998</v>
      </c>
      <c r="G991" s="6">
        <f t="shared" si="31"/>
        <v>1</v>
      </c>
    </row>
    <row r="992" spans="1:7" x14ac:dyDescent="0.3">
      <c r="A992" s="6" t="s">
        <v>4896</v>
      </c>
      <c r="B992" s="6" t="str">
        <f>IF(GETPIVOTDATA("Sum of Net Profit",Pivot_table!$A$151,"Consumer ID",$A992,"Years (DATE)",$B$66)=0,"",GETPIVOTDATA("Sum of Net Profit",Pivot_table!$A$151,"Consumer ID",$A992,"Years (DATE)",$B$66))</f>
        <v/>
      </c>
      <c r="C992" s="6" t="str">
        <f>IF(GETPIVOTDATA("Count of Order ID",Pivot_table!$A$151,"Consumer ID",$A992,"Years (DATE)",$B$66)=0,"",GETPIVOTDATA("Count of Order ID",Pivot_table!$A$151,"Consumer ID",$A992,"Years (DATE)",$B$66))</f>
        <v/>
      </c>
      <c r="D992" s="6">
        <f>IF(GETPIVOTDATA("Sum of Net Profit",Pivot_table!$A$151,"Consumer ID",$A992,"Years (DATE)",$D$66)=0,"",GETPIVOTDATA("Sum of Net Profit",Pivot_table!$A$151,"Consumer ID",$A992,"Years (DATE)",$D$66))</f>
        <v>287.64999999999998</v>
      </c>
      <c r="E992" s="6">
        <f>IF(GETPIVOTDATA("Count of Order ID",Pivot_table!$A$151,"Consumer ID",$A992,"Years (DATE)",$D$66)=0,"",GETPIVOTDATA("Count of Order ID",Pivot_table!$A$151,"Consumer ID",$A992,"Years (DATE)",$D$66))</f>
        <v>1</v>
      </c>
      <c r="F992" s="6">
        <f t="shared" si="30"/>
        <v>287.64999999999998</v>
      </c>
      <c r="G992" s="6">
        <f t="shared" si="31"/>
        <v>1</v>
      </c>
    </row>
    <row r="993" spans="1:7" x14ac:dyDescent="0.3">
      <c r="A993" s="6" t="s">
        <v>4775</v>
      </c>
      <c r="B993" s="6" t="str">
        <f>IF(GETPIVOTDATA("Sum of Net Profit",Pivot_table!$A$151,"Consumer ID",$A993,"Years (DATE)",$B$66)=0,"",GETPIVOTDATA("Sum of Net Profit",Pivot_table!$A$151,"Consumer ID",$A993,"Years (DATE)",$B$66))</f>
        <v/>
      </c>
      <c r="C993" s="6" t="str">
        <f>IF(GETPIVOTDATA("Count of Order ID",Pivot_table!$A$151,"Consumer ID",$A993,"Years (DATE)",$B$66)=0,"",GETPIVOTDATA("Count of Order ID",Pivot_table!$A$151,"Consumer ID",$A993,"Years (DATE)",$B$66))</f>
        <v/>
      </c>
      <c r="D993" s="6">
        <f>IF(GETPIVOTDATA("Sum of Net Profit",Pivot_table!$A$151,"Consumer ID",$A993,"Years (DATE)",$D$66)=0,"",GETPIVOTDATA("Sum of Net Profit",Pivot_table!$A$151,"Consumer ID",$A993,"Years (DATE)",$D$66))</f>
        <v>286.8</v>
      </c>
      <c r="E993" s="6">
        <f>IF(GETPIVOTDATA("Count of Order ID",Pivot_table!$A$151,"Consumer ID",$A993,"Years (DATE)",$D$66)=0,"",GETPIVOTDATA("Count of Order ID",Pivot_table!$A$151,"Consumer ID",$A993,"Years (DATE)",$D$66))</f>
        <v>1</v>
      </c>
      <c r="F993" s="6">
        <f t="shared" si="30"/>
        <v>286.8</v>
      </c>
      <c r="G993" s="6">
        <f t="shared" si="31"/>
        <v>1</v>
      </c>
    </row>
    <row r="994" spans="1:7" x14ac:dyDescent="0.3">
      <c r="A994" s="6" t="s">
        <v>5988</v>
      </c>
      <c r="B994" s="6" t="str">
        <f>IF(GETPIVOTDATA("Sum of Net Profit",Pivot_table!$A$151,"Consumer ID",$A994,"Years (DATE)",$B$66)=0,"",GETPIVOTDATA("Sum of Net Profit",Pivot_table!$A$151,"Consumer ID",$A994,"Years (DATE)",$B$66))</f>
        <v/>
      </c>
      <c r="C994" s="6" t="str">
        <f>IF(GETPIVOTDATA("Count of Order ID",Pivot_table!$A$151,"Consumer ID",$A994,"Years (DATE)",$B$66)=0,"",GETPIVOTDATA("Count of Order ID",Pivot_table!$A$151,"Consumer ID",$A994,"Years (DATE)",$B$66))</f>
        <v/>
      </c>
      <c r="D994" s="6">
        <f>IF(GETPIVOTDATA("Sum of Net Profit",Pivot_table!$A$151,"Consumer ID",$A994,"Years (DATE)",$D$66)=0,"",GETPIVOTDATA("Sum of Net Profit",Pivot_table!$A$151,"Consumer ID",$A994,"Years (DATE)",$D$66))</f>
        <v>286.8</v>
      </c>
      <c r="E994" s="6">
        <f>IF(GETPIVOTDATA("Count of Order ID",Pivot_table!$A$151,"Consumer ID",$A994,"Years (DATE)",$D$66)=0,"",GETPIVOTDATA("Count of Order ID",Pivot_table!$A$151,"Consumer ID",$A994,"Years (DATE)",$D$66))</f>
        <v>1</v>
      </c>
      <c r="F994" s="6">
        <f t="shared" si="30"/>
        <v>286.8</v>
      </c>
      <c r="G994" s="6">
        <f t="shared" si="31"/>
        <v>1</v>
      </c>
    </row>
    <row r="995" spans="1:7" x14ac:dyDescent="0.3">
      <c r="A995" s="6" t="s">
        <v>4882</v>
      </c>
      <c r="B995" s="6" t="str">
        <f>IF(GETPIVOTDATA("Sum of Net Profit",Pivot_table!$A$151,"Consumer ID",$A995,"Years (DATE)",$B$66)=0,"",GETPIVOTDATA("Sum of Net Profit",Pivot_table!$A$151,"Consumer ID",$A995,"Years (DATE)",$B$66))</f>
        <v/>
      </c>
      <c r="C995" s="6" t="str">
        <f>IF(GETPIVOTDATA("Count of Order ID",Pivot_table!$A$151,"Consumer ID",$A995,"Years (DATE)",$B$66)=0,"",GETPIVOTDATA("Count of Order ID",Pivot_table!$A$151,"Consumer ID",$A995,"Years (DATE)",$B$66))</f>
        <v/>
      </c>
      <c r="D995" s="6">
        <f>IF(GETPIVOTDATA("Sum of Net Profit",Pivot_table!$A$151,"Consumer ID",$A995,"Years (DATE)",$D$66)=0,"",GETPIVOTDATA("Sum of Net Profit",Pivot_table!$A$151,"Consumer ID",$A995,"Years (DATE)",$D$66))</f>
        <v>286.8</v>
      </c>
      <c r="E995" s="6">
        <f>IF(GETPIVOTDATA("Count of Order ID",Pivot_table!$A$151,"Consumer ID",$A995,"Years (DATE)",$D$66)=0,"",GETPIVOTDATA("Count of Order ID",Pivot_table!$A$151,"Consumer ID",$A995,"Years (DATE)",$D$66))</f>
        <v>1</v>
      </c>
      <c r="F995" s="6">
        <f t="shared" si="30"/>
        <v>286.8</v>
      </c>
      <c r="G995" s="6">
        <f t="shared" si="31"/>
        <v>1</v>
      </c>
    </row>
    <row r="996" spans="1:7" x14ac:dyDescent="0.3">
      <c r="A996" s="6" t="s">
        <v>6074</v>
      </c>
      <c r="B996" s="6" t="str">
        <f>IF(GETPIVOTDATA("Sum of Net Profit",Pivot_table!$A$151,"Consumer ID",$A996,"Years (DATE)",$B$66)=0,"",GETPIVOTDATA("Sum of Net Profit",Pivot_table!$A$151,"Consumer ID",$A996,"Years (DATE)",$B$66))</f>
        <v/>
      </c>
      <c r="C996" s="6" t="str">
        <f>IF(GETPIVOTDATA("Count of Order ID",Pivot_table!$A$151,"Consumer ID",$A996,"Years (DATE)",$B$66)=0,"",GETPIVOTDATA("Count of Order ID",Pivot_table!$A$151,"Consumer ID",$A996,"Years (DATE)",$B$66))</f>
        <v/>
      </c>
      <c r="D996" s="6">
        <f>IF(GETPIVOTDATA("Sum of Net Profit",Pivot_table!$A$151,"Consumer ID",$A996,"Years (DATE)",$D$66)=0,"",GETPIVOTDATA("Sum of Net Profit",Pivot_table!$A$151,"Consumer ID",$A996,"Years (DATE)",$D$66))</f>
        <v>286.8</v>
      </c>
      <c r="E996" s="6">
        <f>IF(GETPIVOTDATA("Count of Order ID",Pivot_table!$A$151,"Consumer ID",$A996,"Years (DATE)",$D$66)=0,"",GETPIVOTDATA("Count of Order ID",Pivot_table!$A$151,"Consumer ID",$A996,"Years (DATE)",$D$66))</f>
        <v>1</v>
      </c>
      <c r="F996" s="6">
        <f t="shared" si="30"/>
        <v>286.8</v>
      </c>
      <c r="G996" s="6">
        <f t="shared" si="31"/>
        <v>1</v>
      </c>
    </row>
    <row r="997" spans="1:7" x14ac:dyDescent="0.3">
      <c r="A997" s="6" t="s">
        <v>5945</v>
      </c>
      <c r="B997" s="6" t="str">
        <f>IF(GETPIVOTDATA("Sum of Net Profit",Pivot_table!$A$151,"Consumer ID",$A997,"Years (DATE)",$B$66)=0,"",GETPIVOTDATA("Sum of Net Profit",Pivot_table!$A$151,"Consumer ID",$A997,"Years (DATE)",$B$66))</f>
        <v/>
      </c>
      <c r="C997" s="6" t="str">
        <f>IF(GETPIVOTDATA("Count of Order ID",Pivot_table!$A$151,"Consumer ID",$A997,"Years (DATE)",$B$66)=0,"",GETPIVOTDATA("Count of Order ID",Pivot_table!$A$151,"Consumer ID",$A997,"Years (DATE)",$B$66))</f>
        <v/>
      </c>
      <c r="D997" s="6">
        <f>IF(GETPIVOTDATA("Sum of Net Profit",Pivot_table!$A$151,"Consumer ID",$A997,"Years (DATE)",$D$66)=0,"",GETPIVOTDATA("Sum of Net Profit",Pivot_table!$A$151,"Consumer ID",$A997,"Years (DATE)",$D$66))</f>
        <v>286.8</v>
      </c>
      <c r="E997" s="6">
        <f>IF(GETPIVOTDATA("Count of Order ID",Pivot_table!$A$151,"Consumer ID",$A997,"Years (DATE)",$D$66)=0,"",GETPIVOTDATA("Count of Order ID",Pivot_table!$A$151,"Consumer ID",$A997,"Years (DATE)",$D$66))</f>
        <v>1</v>
      </c>
      <c r="F997" s="6">
        <f t="shared" si="30"/>
        <v>286.8</v>
      </c>
      <c r="G997" s="6">
        <f t="shared" si="31"/>
        <v>1</v>
      </c>
    </row>
    <row r="998" spans="1:7" x14ac:dyDescent="0.3">
      <c r="A998" s="6" t="s">
        <v>5943</v>
      </c>
      <c r="B998" s="6" t="str">
        <f>IF(GETPIVOTDATA("Sum of Net Profit",Pivot_table!$A$151,"Consumer ID",$A998,"Years (DATE)",$B$66)=0,"",GETPIVOTDATA("Sum of Net Profit",Pivot_table!$A$151,"Consumer ID",$A998,"Years (DATE)",$B$66))</f>
        <v/>
      </c>
      <c r="C998" s="6" t="str">
        <f>IF(GETPIVOTDATA("Count of Order ID",Pivot_table!$A$151,"Consumer ID",$A998,"Years (DATE)",$B$66)=0,"",GETPIVOTDATA("Count of Order ID",Pivot_table!$A$151,"Consumer ID",$A998,"Years (DATE)",$B$66))</f>
        <v/>
      </c>
      <c r="D998" s="6">
        <f>IF(GETPIVOTDATA("Sum of Net Profit",Pivot_table!$A$151,"Consumer ID",$A998,"Years (DATE)",$D$66)=0,"",GETPIVOTDATA("Sum of Net Profit",Pivot_table!$A$151,"Consumer ID",$A998,"Years (DATE)",$D$66))</f>
        <v>286.8</v>
      </c>
      <c r="E998" s="6">
        <f>IF(GETPIVOTDATA("Count of Order ID",Pivot_table!$A$151,"Consumer ID",$A998,"Years (DATE)",$D$66)=0,"",GETPIVOTDATA("Count of Order ID",Pivot_table!$A$151,"Consumer ID",$A998,"Years (DATE)",$D$66))</f>
        <v>1</v>
      </c>
      <c r="F998" s="6">
        <f t="shared" si="30"/>
        <v>286.8</v>
      </c>
      <c r="G998" s="6">
        <f t="shared" si="31"/>
        <v>1</v>
      </c>
    </row>
    <row r="999" spans="1:7" x14ac:dyDescent="0.3">
      <c r="A999" s="6" t="s">
        <v>2056</v>
      </c>
      <c r="B999" s="6">
        <f>IF(GETPIVOTDATA("Sum of Net Profit",Pivot_table!$A$151,"Consumer ID",$A999,"Years (DATE)",$B$66)=0,"",GETPIVOTDATA("Sum of Net Profit",Pivot_table!$A$151,"Consumer ID",$A999,"Years (DATE)",$B$66))</f>
        <v>286.52</v>
      </c>
      <c r="C999" s="6">
        <f>IF(GETPIVOTDATA("Count of Order ID",Pivot_table!$A$151,"Consumer ID",$A999,"Years (DATE)",$B$66)=0,"",GETPIVOTDATA("Count of Order ID",Pivot_table!$A$151,"Consumer ID",$A999,"Years (DATE)",$B$66))</f>
        <v>1</v>
      </c>
      <c r="D999" s="6" t="str">
        <f>IF(GETPIVOTDATA("Sum of Net Profit",Pivot_table!$A$151,"Consumer ID",$A999,"Years (DATE)",$D$66)=0,"",GETPIVOTDATA("Sum of Net Profit",Pivot_table!$A$151,"Consumer ID",$A999,"Years (DATE)",$D$66))</f>
        <v/>
      </c>
      <c r="E999" s="6" t="str">
        <f>IF(GETPIVOTDATA("Count of Order ID",Pivot_table!$A$151,"Consumer ID",$A999,"Years (DATE)",$D$66)=0,"",GETPIVOTDATA("Count of Order ID",Pivot_table!$A$151,"Consumer ID",$A999,"Years (DATE)",$D$66))</f>
        <v/>
      </c>
      <c r="F999" s="6">
        <f t="shared" si="30"/>
        <v>286.52</v>
      </c>
      <c r="G999" s="6">
        <f t="shared" si="31"/>
        <v>1</v>
      </c>
    </row>
    <row r="1000" spans="1:7" x14ac:dyDescent="0.3">
      <c r="A1000" s="6" t="s">
        <v>3697</v>
      </c>
      <c r="B1000" s="6" t="str">
        <f>IF(GETPIVOTDATA("Sum of Net Profit",Pivot_table!$A$151,"Consumer ID",$A1000,"Years (DATE)",$B$66)=0,"",GETPIVOTDATA("Sum of Net Profit",Pivot_table!$A$151,"Consumer ID",$A1000,"Years (DATE)",$B$66))</f>
        <v/>
      </c>
      <c r="C1000" s="6" t="str">
        <f>IF(GETPIVOTDATA("Count of Order ID",Pivot_table!$A$151,"Consumer ID",$A1000,"Years (DATE)",$B$66)=0,"",GETPIVOTDATA("Count of Order ID",Pivot_table!$A$151,"Consumer ID",$A1000,"Years (DATE)",$B$66))</f>
        <v/>
      </c>
      <c r="D1000" s="6">
        <f>IF(GETPIVOTDATA("Sum of Net Profit",Pivot_table!$A$151,"Consumer ID",$A1000,"Years (DATE)",$D$66)=0,"",GETPIVOTDATA("Sum of Net Profit",Pivot_table!$A$151,"Consumer ID",$A1000,"Years (DATE)",$D$66))</f>
        <v>286.52</v>
      </c>
      <c r="E1000" s="6">
        <f>IF(GETPIVOTDATA("Count of Order ID",Pivot_table!$A$151,"Consumer ID",$A1000,"Years (DATE)",$D$66)=0,"",GETPIVOTDATA("Count of Order ID",Pivot_table!$A$151,"Consumer ID",$A1000,"Years (DATE)",$D$66))</f>
        <v>1</v>
      </c>
      <c r="F1000" s="6">
        <f t="shared" si="30"/>
        <v>286.52</v>
      </c>
      <c r="G1000" s="6">
        <f t="shared" si="31"/>
        <v>1</v>
      </c>
    </row>
    <row r="1001" spans="1:7" x14ac:dyDescent="0.3">
      <c r="A1001" s="6" t="s">
        <v>5302</v>
      </c>
      <c r="B1001" s="6" t="str">
        <f>IF(GETPIVOTDATA("Sum of Net Profit",Pivot_table!$A$151,"Consumer ID",$A1001,"Years (DATE)",$B$66)=0,"",GETPIVOTDATA("Sum of Net Profit",Pivot_table!$A$151,"Consumer ID",$A1001,"Years (DATE)",$B$66))</f>
        <v/>
      </c>
      <c r="C1001" s="6" t="str">
        <f>IF(GETPIVOTDATA("Count of Order ID",Pivot_table!$A$151,"Consumer ID",$A1001,"Years (DATE)",$B$66)=0,"",GETPIVOTDATA("Count of Order ID",Pivot_table!$A$151,"Consumer ID",$A1001,"Years (DATE)",$B$66))</f>
        <v/>
      </c>
      <c r="D1001" s="6">
        <f>IF(GETPIVOTDATA("Sum of Net Profit",Pivot_table!$A$151,"Consumer ID",$A1001,"Years (DATE)",$D$66)=0,"",GETPIVOTDATA("Sum of Net Profit",Pivot_table!$A$151,"Consumer ID",$A1001,"Years (DATE)",$D$66))</f>
        <v>286.38</v>
      </c>
      <c r="E1001" s="6">
        <f>IF(GETPIVOTDATA("Count of Order ID",Pivot_table!$A$151,"Consumer ID",$A1001,"Years (DATE)",$D$66)=0,"",GETPIVOTDATA("Count of Order ID",Pivot_table!$A$151,"Consumer ID",$A1001,"Years (DATE)",$D$66))</f>
        <v>1</v>
      </c>
      <c r="F1001" s="6">
        <f t="shared" si="30"/>
        <v>286.38</v>
      </c>
      <c r="G1001" s="6">
        <f t="shared" si="31"/>
        <v>1</v>
      </c>
    </row>
    <row r="1002" spans="1:7" x14ac:dyDescent="0.3">
      <c r="A1002" s="6" t="s">
        <v>5323</v>
      </c>
      <c r="B1002" s="6" t="str">
        <f>IF(GETPIVOTDATA("Sum of Net Profit",Pivot_table!$A$151,"Consumer ID",$A1002,"Years (DATE)",$B$66)=0,"",GETPIVOTDATA("Sum of Net Profit",Pivot_table!$A$151,"Consumer ID",$A1002,"Years (DATE)",$B$66))</f>
        <v/>
      </c>
      <c r="C1002" s="6" t="str">
        <f>IF(GETPIVOTDATA("Count of Order ID",Pivot_table!$A$151,"Consumer ID",$A1002,"Years (DATE)",$B$66)=0,"",GETPIVOTDATA("Count of Order ID",Pivot_table!$A$151,"Consumer ID",$A1002,"Years (DATE)",$B$66))</f>
        <v/>
      </c>
      <c r="D1002" s="6">
        <f>IF(GETPIVOTDATA("Sum of Net Profit",Pivot_table!$A$151,"Consumer ID",$A1002,"Years (DATE)",$D$66)=0,"",GETPIVOTDATA("Sum of Net Profit",Pivot_table!$A$151,"Consumer ID",$A1002,"Years (DATE)",$D$66))</f>
        <v>286.38</v>
      </c>
      <c r="E1002" s="6">
        <f>IF(GETPIVOTDATA("Count of Order ID",Pivot_table!$A$151,"Consumer ID",$A1002,"Years (DATE)",$D$66)=0,"",GETPIVOTDATA("Count of Order ID",Pivot_table!$A$151,"Consumer ID",$A1002,"Years (DATE)",$D$66))</f>
        <v>1</v>
      </c>
      <c r="F1002" s="6">
        <f t="shared" si="30"/>
        <v>286.38</v>
      </c>
      <c r="G1002" s="6">
        <f t="shared" si="31"/>
        <v>1</v>
      </c>
    </row>
    <row r="1003" spans="1:7" x14ac:dyDescent="0.3">
      <c r="A1003" s="6" t="s">
        <v>620</v>
      </c>
      <c r="B1003" s="6">
        <f>IF(GETPIVOTDATA("Sum of Net Profit",Pivot_table!$A$151,"Consumer ID",$A1003,"Years (DATE)",$B$66)=0,"",GETPIVOTDATA("Sum of Net Profit",Pivot_table!$A$151,"Consumer ID",$A1003,"Years (DATE)",$B$66))</f>
        <v>285.14</v>
      </c>
      <c r="C1003" s="6">
        <f>IF(GETPIVOTDATA("Count of Order ID",Pivot_table!$A$151,"Consumer ID",$A1003,"Years (DATE)",$B$66)=0,"",GETPIVOTDATA("Count of Order ID",Pivot_table!$A$151,"Consumer ID",$A1003,"Years (DATE)",$B$66))</f>
        <v>1</v>
      </c>
      <c r="D1003" s="6" t="str">
        <f>IF(GETPIVOTDATA("Sum of Net Profit",Pivot_table!$A$151,"Consumer ID",$A1003,"Years (DATE)",$D$66)=0,"",GETPIVOTDATA("Sum of Net Profit",Pivot_table!$A$151,"Consumer ID",$A1003,"Years (DATE)",$D$66))</f>
        <v/>
      </c>
      <c r="E1003" s="6" t="str">
        <f>IF(GETPIVOTDATA("Count of Order ID",Pivot_table!$A$151,"Consumer ID",$A1003,"Years (DATE)",$D$66)=0,"",GETPIVOTDATA("Count of Order ID",Pivot_table!$A$151,"Consumer ID",$A1003,"Years (DATE)",$D$66))</f>
        <v/>
      </c>
      <c r="F1003" s="6">
        <f t="shared" si="30"/>
        <v>285.14</v>
      </c>
      <c r="G1003" s="6">
        <f t="shared" si="31"/>
        <v>1</v>
      </c>
    </row>
    <row r="1004" spans="1:7" x14ac:dyDescent="0.3">
      <c r="A1004" s="6" t="s">
        <v>6715</v>
      </c>
      <c r="B1004" s="6">
        <f>IF(GETPIVOTDATA("Sum of Net Profit",Pivot_table!$A$151,"Consumer ID",$A1004,"Years (DATE)",$B$66)=0,"",GETPIVOTDATA("Sum of Net Profit",Pivot_table!$A$151,"Consumer ID",$A1004,"Years (DATE)",$B$66))</f>
        <v>285.14</v>
      </c>
      <c r="C1004" s="6">
        <f>IF(GETPIVOTDATA("Count of Order ID",Pivot_table!$A$151,"Consumer ID",$A1004,"Years (DATE)",$B$66)=0,"",GETPIVOTDATA("Count of Order ID",Pivot_table!$A$151,"Consumer ID",$A1004,"Years (DATE)",$B$66))</f>
        <v>1</v>
      </c>
      <c r="D1004" s="6" t="str">
        <f>IF(GETPIVOTDATA("Sum of Net Profit",Pivot_table!$A$151,"Consumer ID",$A1004,"Years (DATE)",$D$66)=0,"",GETPIVOTDATA("Sum of Net Profit",Pivot_table!$A$151,"Consumer ID",$A1004,"Years (DATE)",$D$66))</f>
        <v/>
      </c>
      <c r="E1004" s="6" t="str">
        <f>IF(GETPIVOTDATA("Count of Order ID",Pivot_table!$A$151,"Consumer ID",$A1004,"Years (DATE)",$D$66)=0,"",GETPIVOTDATA("Count of Order ID",Pivot_table!$A$151,"Consumer ID",$A1004,"Years (DATE)",$D$66))</f>
        <v/>
      </c>
      <c r="F1004" s="6">
        <f t="shared" si="30"/>
        <v>285.14</v>
      </c>
      <c r="G1004" s="6">
        <f t="shared" si="31"/>
        <v>1</v>
      </c>
    </row>
    <row r="1005" spans="1:7" x14ac:dyDescent="0.3">
      <c r="A1005" s="6" t="s">
        <v>5632</v>
      </c>
      <c r="B1005" s="6" t="str">
        <f>IF(GETPIVOTDATA("Sum of Net Profit",Pivot_table!$A$151,"Consumer ID",$A1005,"Years (DATE)",$B$66)=0,"",GETPIVOTDATA("Sum of Net Profit",Pivot_table!$A$151,"Consumer ID",$A1005,"Years (DATE)",$B$66))</f>
        <v/>
      </c>
      <c r="C1005" s="6" t="str">
        <f>IF(GETPIVOTDATA("Count of Order ID",Pivot_table!$A$151,"Consumer ID",$A1005,"Years (DATE)",$B$66)=0,"",GETPIVOTDATA("Count of Order ID",Pivot_table!$A$151,"Consumer ID",$A1005,"Years (DATE)",$B$66))</f>
        <v/>
      </c>
      <c r="D1005" s="6">
        <f>IF(GETPIVOTDATA("Sum of Net Profit",Pivot_table!$A$151,"Consumer ID",$A1005,"Years (DATE)",$D$66)=0,"",GETPIVOTDATA("Sum of Net Profit",Pivot_table!$A$151,"Consumer ID",$A1005,"Years (DATE)",$D$66))</f>
        <v>284.40999999999997</v>
      </c>
      <c r="E1005" s="6">
        <f>IF(GETPIVOTDATA("Count of Order ID",Pivot_table!$A$151,"Consumer ID",$A1005,"Years (DATE)",$D$66)=0,"",GETPIVOTDATA("Count of Order ID",Pivot_table!$A$151,"Consumer ID",$A1005,"Years (DATE)",$D$66))</f>
        <v>2</v>
      </c>
      <c r="F1005" s="6">
        <f t="shared" si="30"/>
        <v>284.40999999999997</v>
      </c>
      <c r="G1005" s="6">
        <f t="shared" si="31"/>
        <v>2</v>
      </c>
    </row>
    <row r="1006" spans="1:7" x14ac:dyDescent="0.3">
      <c r="A1006" s="6" t="s">
        <v>416</v>
      </c>
      <c r="B1006" s="6" t="str">
        <f>IF(GETPIVOTDATA("Sum of Net Profit",Pivot_table!$A$151,"Consumer ID",$A1006,"Years (DATE)",$B$66)=0,"",GETPIVOTDATA("Sum of Net Profit",Pivot_table!$A$151,"Consumer ID",$A1006,"Years (DATE)",$B$66))</f>
        <v/>
      </c>
      <c r="C1006" s="6" t="str">
        <f>IF(GETPIVOTDATA("Count of Order ID",Pivot_table!$A$151,"Consumer ID",$A1006,"Years (DATE)",$B$66)=0,"",GETPIVOTDATA("Count of Order ID",Pivot_table!$A$151,"Consumer ID",$A1006,"Years (DATE)",$B$66))</f>
        <v/>
      </c>
      <c r="D1006" s="6">
        <f>IF(GETPIVOTDATA("Sum of Net Profit",Pivot_table!$A$151,"Consumer ID",$A1006,"Years (DATE)",$D$66)=0,"",GETPIVOTDATA("Sum of Net Profit",Pivot_table!$A$151,"Consumer ID",$A1006,"Years (DATE)",$D$66))</f>
        <v>283.8</v>
      </c>
      <c r="E1006" s="6">
        <f>IF(GETPIVOTDATA("Count of Order ID",Pivot_table!$A$151,"Consumer ID",$A1006,"Years (DATE)",$D$66)=0,"",GETPIVOTDATA("Count of Order ID",Pivot_table!$A$151,"Consumer ID",$A1006,"Years (DATE)",$D$66))</f>
        <v>2</v>
      </c>
      <c r="F1006" s="6">
        <f t="shared" si="30"/>
        <v>283.8</v>
      </c>
      <c r="G1006" s="6">
        <f t="shared" si="31"/>
        <v>2</v>
      </c>
    </row>
    <row r="1007" spans="1:7" x14ac:dyDescent="0.3">
      <c r="A1007" s="6" t="s">
        <v>6278</v>
      </c>
      <c r="B1007" s="6" t="str">
        <f>IF(GETPIVOTDATA("Sum of Net Profit",Pivot_table!$A$151,"Consumer ID",$A1007,"Years (DATE)",$B$66)=0,"",GETPIVOTDATA("Sum of Net Profit",Pivot_table!$A$151,"Consumer ID",$A1007,"Years (DATE)",$B$66))</f>
        <v/>
      </c>
      <c r="C1007" s="6" t="str">
        <f>IF(GETPIVOTDATA("Count of Order ID",Pivot_table!$A$151,"Consumer ID",$A1007,"Years (DATE)",$B$66)=0,"",GETPIVOTDATA("Count of Order ID",Pivot_table!$A$151,"Consumer ID",$A1007,"Years (DATE)",$B$66))</f>
        <v/>
      </c>
      <c r="D1007" s="6">
        <f>IF(GETPIVOTDATA("Sum of Net Profit",Pivot_table!$A$151,"Consumer ID",$A1007,"Years (DATE)",$D$66)=0,"",GETPIVOTDATA("Sum of Net Profit",Pivot_table!$A$151,"Consumer ID",$A1007,"Years (DATE)",$D$66))</f>
        <v>283.36</v>
      </c>
      <c r="E1007" s="6">
        <f>IF(GETPIVOTDATA("Count of Order ID",Pivot_table!$A$151,"Consumer ID",$A1007,"Years (DATE)",$D$66)=0,"",GETPIVOTDATA("Count of Order ID",Pivot_table!$A$151,"Consumer ID",$A1007,"Years (DATE)",$D$66))</f>
        <v>1</v>
      </c>
      <c r="F1007" s="6">
        <f t="shared" si="30"/>
        <v>283.36</v>
      </c>
      <c r="G1007" s="6">
        <f t="shared" si="31"/>
        <v>1</v>
      </c>
    </row>
    <row r="1008" spans="1:7" x14ac:dyDescent="0.3">
      <c r="A1008" s="6" t="s">
        <v>4809</v>
      </c>
      <c r="B1008" s="6" t="str">
        <f>IF(GETPIVOTDATA("Sum of Net Profit",Pivot_table!$A$151,"Consumer ID",$A1008,"Years (DATE)",$B$66)=0,"",GETPIVOTDATA("Sum of Net Profit",Pivot_table!$A$151,"Consumer ID",$A1008,"Years (DATE)",$B$66))</f>
        <v/>
      </c>
      <c r="C1008" s="6" t="str">
        <f>IF(GETPIVOTDATA("Count of Order ID",Pivot_table!$A$151,"Consumer ID",$A1008,"Years (DATE)",$B$66)=0,"",GETPIVOTDATA("Count of Order ID",Pivot_table!$A$151,"Consumer ID",$A1008,"Years (DATE)",$B$66))</f>
        <v/>
      </c>
      <c r="D1008" s="6">
        <f>IF(GETPIVOTDATA("Sum of Net Profit",Pivot_table!$A$151,"Consumer ID",$A1008,"Years (DATE)",$D$66)=0,"",GETPIVOTDATA("Sum of Net Profit",Pivot_table!$A$151,"Consumer ID",$A1008,"Years (DATE)",$D$66))</f>
        <v>283.36</v>
      </c>
      <c r="E1008" s="6">
        <f>IF(GETPIVOTDATA("Count of Order ID",Pivot_table!$A$151,"Consumer ID",$A1008,"Years (DATE)",$D$66)=0,"",GETPIVOTDATA("Count of Order ID",Pivot_table!$A$151,"Consumer ID",$A1008,"Years (DATE)",$D$66))</f>
        <v>1</v>
      </c>
      <c r="F1008" s="6">
        <f t="shared" si="30"/>
        <v>283.36</v>
      </c>
      <c r="G1008" s="6">
        <f t="shared" si="31"/>
        <v>1</v>
      </c>
    </row>
    <row r="1009" spans="1:7" x14ac:dyDescent="0.3">
      <c r="A1009" s="6" t="s">
        <v>5846</v>
      </c>
      <c r="B1009" s="6" t="str">
        <f>IF(GETPIVOTDATA("Sum of Net Profit",Pivot_table!$A$151,"Consumer ID",$A1009,"Years (DATE)",$B$66)=0,"",GETPIVOTDATA("Sum of Net Profit",Pivot_table!$A$151,"Consumer ID",$A1009,"Years (DATE)",$B$66))</f>
        <v/>
      </c>
      <c r="C1009" s="6" t="str">
        <f>IF(GETPIVOTDATA("Count of Order ID",Pivot_table!$A$151,"Consumer ID",$A1009,"Years (DATE)",$B$66)=0,"",GETPIVOTDATA("Count of Order ID",Pivot_table!$A$151,"Consumer ID",$A1009,"Years (DATE)",$B$66))</f>
        <v/>
      </c>
      <c r="D1009" s="6">
        <f>IF(GETPIVOTDATA("Sum of Net Profit",Pivot_table!$A$151,"Consumer ID",$A1009,"Years (DATE)",$D$66)=0,"",GETPIVOTDATA("Sum of Net Profit",Pivot_table!$A$151,"Consumer ID",$A1009,"Years (DATE)",$D$66))</f>
        <v>283.36</v>
      </c>
      <c r="E1009" s="6">
        <f>IF(GETPIVOTDATA("Count of Order ID",Pivot_table!$A$151,"Consumer ID",$A1009,"Years (DATE)",$D$66)=0,"",GETPIVOTDATA("Count of Order ID",Pivot_table!$A$151,"Consumer ID",$A1009,"Years (DATE)",$D$66))</f>
        <v>1</v>
      </c>
      <c r="F1009" s="6">
        <f t="shared" si="30"/>
        <v>283.36</v>
      </c>
      <c r="G1009" s="6">
        <f t="shared" si="31"/>
        <v>1</v>
      </c>
    </row>
    <row r="1010" spans="1:7" x14ac:dyDescent="0.3">
      <c r="A1010" s="6" t="s">
        <v>6960</v>
      </c>
      <c r="B1010" s="6" t="str">
        <f>IF(GETPIVOTDATA("Sum of Net Profit",Pivot_table!$A$151,"Consumer ID",$A1010,"Years (DATE)",$B$66)=0,"",GETPIVOTDATA("Sum of Net Profit",Pivot_table!$A$151,"Consumer ID",$A1010,"Years (DATE)",$B$66))</f>
        <v/>
      </c>
      <c r="C1010" s="6" t="str">
        <f>IF(GETPIVOTDATA("Count of Order ID",Pivot_table!$A$151,"Consumer ID",$A1010,"Years (DATE)",$B$66)=0,"",GETPIVOTDATA("Count of Order ID",Pivot_table!$A$151,"Consumer ID",$A1010,"Years (DATE)",$B$66))</f>
        <v/>
      </c>
      <c r="D1010" s="6">
        <f>IF(GETPIVOTDATA("Sum of Net Profit",Pivot_table!$A$151,"Consumer ID",$A1010,"Years (DATE)",$D$66)=0,"",GETPIVOTDATA("Sum of Net Profit",Pivot_table!$A$151,"Consumer ID",$A1010,"Years (DATE)",$D$66))</f>
        <v>283.36</v>
      </c>
      <c r="E1010" s="6">
        <f>IF(GETPIVOTDATA("Count of Order ID",Pivot_table!$A$151,"Consumer ID",$A1010,"Years (DATE)",$D$66)=0,"",GETPIVOTDATA("Count of Order ID",Pivot_table!$A$151,"Consumer ID",$A1010,"Years (DATE)",$D$66))</f>
        <v>1</v>
      </c>
      <c r="F1010" s="6">
        <f t="shared" si="30"/>
        <v>283.36</v>
      </c>
      <c r="G1010" s="6">
        <f t="shared" si="31"/>
        <v>1</v>
      </c>
    </row>
    <row r="1011" spans="1:7" x14ac:dyDescent="0.3">
      <c r="A1011" s="6" t="s">
        <v>6057</v>
      </c>
      <c r="B1011" s="6" t="str">
        <f>IF(GETPIVOTDATA("Sum of Net Profit",Pivot_table!$A$151,"Consumer ID",$A1011,"Years (DATE)",$B$66)=0,"",GETPIVOTDATA("Sum of Net Profit",Pivot_table!$A$151,"Consumer ID",$A1011,"Years (DATE)",$B$66))</f>
        <v/>
      </c>
      <c r="C1011" s="6" t="str">
        <f>IF(GETPIVOTDATA("Count of Order ID",Pivot_table!$A$151,"Consumer ID",$A1011,"Years (DATE)",$B$66)=0,"",GETPIVOTDATA("Count of Order ID",Pivot_table!$A$151,"Consumer ID",$A1011,"Years (DATE)",$B$66))</f>
        <v/>
      </c>
      <c r="D1011" s="6">
        <f>IF(GETPIVOTDATA("Sum of Net Profit",Pivot_table!$A$151,"Consumer ID",$A1011,"Years (DATE)",$D$66)=0,"",GETPIVOTDATA("Sum of Net Profit",Pivot_table!$A$151,"Consumer ID",$A1011,"Years (DATE)",$D$66))</f>
        <v>283.36</v>
      </c>
      <c r="E1011" s="6">
        <f>IF(GETPIVOTDATA("Count of Order ID",Pivot_table!$A$151,"Consumer ID",$A1011,"Years (DATE)",$D$66)=0,"",GETPIVOTDATA("Count of Order ID",Pivot_table!$A$151,"Consumer ID",$A1011,"Years (DATE)",$D$66))</f>
        <v>1</v>
      </c>
      <c r="F1011" s="6">
        <f t="shared" si="30"/>
        <v>283.36</v>
      </c>
      <c r="G1011" s="6">
        <f t="shared" si="31"/>
        <v>1</v>
      </c>
    </row>
    <row r="1012" spans="1:7" x14ac:dyDescent="0.3">
      <c r="A1012" s="6" t="s">
        <v>5970</v>
      </c>
      <c r="B1012" s="6" t="str">
        <f>IF(GETPIVOTDATA("Sum of Net Profit",Pivot_table!$A$151,"Consumer ID",$A1012,"Years (DATE)",$B$66)=0,"",GETPIVOTDATA("Sum of Net Profit",Pivot_table!$A$151,"Consumer ID",$A1012,"Years (DATE)",$B$66))</f>
        <v/>
      </c>
      <c r="C1012" s="6" t="str">
        <f>IF(GETPIVOTDATA("Count of Order ID",Pivot_table!$A$151,"Consumer ID",$A1012,"Years (DATE)",$B$66)=0,"",GETPIVOTDATA("Count of Order ID",Pivot_table!$A$151,"Consumer ID",$A1012,"Years (DATE)",$B$66))</f>
        <v/>
      </c>
      <c r="D1012" s="6">
        <f>IF(GETPIVOTDATA("Sum of Net Profit",Pivot_table!$A$151,"Consumer ID",$A1012,"Years (DATE)",$D$66)=0,"",GETPIVOTDATA("Sum of Net Profit",Pivot_table!$A$151,"Consumer ID",$A1012,"Years (DATE)",$D$66))</f>
        <v>283.36</v>
      </c>
      <c r="E1012" s="6">
        <f>IF(GETPIVOTDATA("Count of Order ID",Pivot_table!$A$151,"Consumer ID",$A1012,"Years (DATE)",$D$66)=0,"",GETPIVOTDATA("Count of Order ID",Pivot_table!$A$151,"Consumer ID",$A1012,"Years (DATE)",$D$66))</f>
        <v>1</v>
      </c>
      <c r="F1012" s="6">
        <f t="shared" si="30"/>
        <v>283.36</v>
      </c>
      <c r="G1012" s="6">
        <f t="shared" si="31"/>
        <v>1</v>
      </c>
    </row>
    <row r="1013" spans="1:7" x14ac:dyDescent="0.3">
      <c r="A1013" s="6" t="s">
        <v>6137</v>
      </c>
      <c r="B1013" s="6" t="str">
        <f>IF(GETPIVOTDATA("Sum of Net Profit",Pivot_table!$A$151,"Consumer ID",$A1013,"Years (DATE)",$B$66)=0,"",GETPIVOTDATA("Sum of Net Profit",Pivot_table!$A$151,"Consumer ID",$A1013,"Years (DATE)",$B$66))</f>
        <v/>
      </c>
      <c r="C1013" s="6" t="str">
        <f>IF(GETPIVOTDATA("Count of Order ID",Pivot_table!$A$151,"Consumer ID",$A1013,"Years (DATE)",$B$66)=0,"",GETPIVOTDATA("Count of Order ID",Pivot_table!$A$151,"Consumer ID",$A1013,"Years (DATE)",$B$66))</f>
        <v/>
      </c>
      <c r="D1013" s="6">
        <f>IF(GETPIVOTDATA("Sum of Net Profit",Pivot_table!$A$151,"Consumer ID",$A1013,"Years (DATE)",$D$66)=0,"",GETPIVOTDATA("Sum of Net Profit",Pivot_table!$A$151,"Consumer ID",$A1013,"Years (DATE)",$D$66))</f>
        <v>283.36</v>
      </c>
      <c r="E1013" s="6">
        <f>IF(GETPIVOTDATA("Count of Order ID",Pivot_table!$A$151,"Consumer ID",$A1013,"Years (DATE)",$D$66)=0,"",GETPIVOTDATA("Count of Order ID",Pivot_table!$A$151,"Consumer ID",$A1013,"Years (DATE)",$D$66))</f>
        <v>1</v>
      </c>
      <c r="F1013" s="6">
        <f t="shared" si="30"/>
        <v>283.36</v>
      </c>
      <c r="G1013" s="6">
        <f t="shared" si="31"/>
        <v>1</v>
      </c>
    </row>
    <row r="1014" spans="1:7" x14ac:dyDescent="0.3">
      <c r="A1014" s="6" t="s">
        <v>6034</v>
      </c>
      <c r="B1014" s="6" t="str">
        <f>IF(GETPIVOTDATA("Sum of Net Profit",Pivot_table!$A$151,"Consumer ID",$A1014,"Years (DATE)",$B$66)=0,"",GETPIVOTDATA("Sum of Net Profit",Pivot_table!$A$151,"Consumer ID",$A1014,"Years (DATE)",$B$66))</f>
        <v/>
      </c>
      <c r="C1014" s="6" t="str">
        <f>IF(GETPIVOTDATA("Count of Order ID",Pivot_table!$A$151,"Consumer ID",$A1014,"Years (DATE)",$B$66)=0,"",GETPIVOTDATA("Count of Order ID",Pivot_table!$A$151,"Consumer ID",$A1014,"Years (DATE)",$B$66))</f>
        <v/>
      </c>
      <c r="D1014" s="6">
        <f>IF(GETPIVOTDATA("Sum of Net Profit",Pivot_table!$A$151,"Consumer ID",$A1014,"Years (DATE)",$D$66)=0,"",GETPIVOTDATA("Sum of Net Profit",Pivot_table!$A$151,"Consumer ID",$A1014,"Years (DATE)",$D$66))</f>
        <v>283.36</v>
      </c>
      <c r="E1014" s="6">
        <f>IF(GETPIVOTDATA("Count of Order ID",Pivot_table!$A$151,"Consumer ID",$A1014,"Years (DATE)",$D$66)=0,"",GETPIVOTDATA("Count of Order ID",Pivot_table!$A$151,"Consumer ID",$A1014,"Years (DATE)",$D$66))</f>
        <v>1</v>
      </c>
      <c r="F1014" s="6">
        <f t="shared" si="30"/>
        <v>283.36</v>
      </c>
      <c r="G1014" s="6">
        <f t="shared" si="31"/>
        <v>1</v>
      </c>
    </row>
    <row r="1015" spans="1:7" x14ac:dyDescent="0.3">
      <c r="A1015" s="6" t="s">
        <v>6019</v>
      </c>
      <c r="B1015" s="6" t="str">
        <f>IF(GETPIVOTDATA("Sum of Net Profit",Pivot_table!$A$151,"Consumer ID",$A1015,"Years (DATE)",$B$66)=0,"",GETPIVOTDATA("Sum of Net Profit",Pivot_table!$A$151,"Consumer ID",$A1015,"Years (DATE)",$B$66))</f>
        <v/>
      </c>
      <c r="C1015" s="6" t="str">
        <f>IF(GETPIVOTDATA("Count of Order ID",Pivot_table!$A$151,"Consumer ID",$A1015,"Years (DATE)",$B$66)=0,"",GETPIVOTDATA("Count of Order ID",Pivot_table!$A$151,"Consumer ID",$A1015,"Years (DATE)",$B$66))</f>
        <v/>
      </c>
      <c r="D1015" s="6">
        <f>IF(GETPIVOTDATA("Sum of Net Profit",Pivot_table!$A$151,"Consumer ID",$A1015,"Years (DATE)",$D$66)=0,"",GETPIVOTDATA("Sum of Net Profit",Pivot_table!$A$151,"Consumer ID",$A1015,"Years (DATE)",$D$66))</f>
        <v>283.36</v>
      </c>
      <c r="E1015" s="6">
        <f>IF(GETPIVOTDATA("Count of Order ID",Pivot_table!$A$151,"Consumer ID",$A1015,"Years (DATE)",$D$66)=0,"",GETPIVOTDATA("Count of Order ID",Pivot_table!$A$151,"Consumer ID",$A1015,"Years (DATE)",$D$66))</f>
        <v>1</v>
      </c>
      <c r="F1015" s="6">
        <f t="shared" si="30"/>
        <v>283.36</v>
      </c>
      <c r="G1015" s="6">
        <f t="shared" si="31"/>
        <v>1</v>
      </c>
    </row>
    <row r="1016" spans="1:7" x14ac:dyDescent="0.3">
      <c r="A1016" s="6" t="s">
        <v>4759</v>
      </c>
      <c r="B1016" s="6" t="str">
        <f>IF(GETPIVOTDATA("Sum of Net Profit",Pivot_table!$A$151,"Consumer ID",$A1016,"Years (DATE)",$B$66)=0,"",GETPIVOTDATA("Sum of Net Profit",Pivot_table!$A$151,"Consumer ID",$A1016,"Years (DATE)",$B$66))</f>
        <v/>
      </c>
      <c r="C1016" s="6" t="str">
        <f>IF(GETPIVOTDATA("Count of Order ID",Pivot_table!$A$151,"Consumer ID",$A1016,"Years (DATE)",$B$66)=0,"",GETPIVOTDATA("Count of Order ID",Pivot_table!$A$151,"Consumer ID",$A1016,"Years (DATE)",$B$66))</f>
        <v/>
      </c>
      <c r="D1016" s="6">
        <f>IF(GETPIVOTDATA("Sum of Net Profit",Pivot_table!$A$151,"Consumer ID",$A1016,"Years (DATE)",$D$66)=0,"",GETPIVOTDATA("Sum of Net Profit",Pivot_table!$A$151,"Consumer ID",$A1016,"Years (DATE)",$D$66))</f>
        <v>280.43999999999994</v>
      </c>
      <c r="E1016" s="6">
        <f>IF(GETPIVOTDATA("Count of Order ID",Pivot_table!$A$151,"Consumer ID",$A1016,"Years (DATE)",$D$66)=0,"",GETPIVOTDATA("Count of Order ID",Pivot_table!$A$151,"Consumer ID",$A1016,"Years (DATE)",$D$66))</f>
        <v>1</v>
      </c>
      <c r="F1016" s="6">
        <f t="shared" si="30"/>
        <v>280.43999999999994</v>
      </c>
      <c r="G1016" s="6">
        <f t="shared" si="31"/>
        <v>1</v>
      </c>
    </row>
    <row r="1017" spans="1:7" x14ac:dyDescent="0.3">
      <c r="A1017" s="6" t="s">
        <v>6124</v>
      </c>
      <c r="B1017" s="6" t="str">
        <f>IF(GETPIVOTDATA("Sum of Net Profit",Pivot_table!$A$151,"Consumer ID",$A1017,"Years (DATE)",$B$66)=0,"",GETPIVOTDATA("Sum of Net Profit",Pivot_table!$A$151,"Consumer ID",$A1017,"Years (DATE)",$B$66))</f>
        <v/>
      </c>
      <c r="C1017" s="6" t="str">
        <f>IF(GETPIVOTDATA("Count of Order ID",Pivot_table!$A$151,"Consumer ID",$A1017,"Years (DATE)",$B$66)=0,"",GETPIVOTDATA("Count of Order ID",Pivot_table!$A$151,"Consumer ID",$A1017,"Years (DATE)",$B$66))</f>
        <v/>
      </c>
      <c r="D1017" s="6">
        <f>IF(GETPIVOTDATA("Sum of Net Profit",Pivot_table!$A$151,"Consumer ID",$A1017,"Years (DATE)",$D$66)=0,"",GETPIVOTDATA("Sum of Net Profit",Pivot_table!$A$151,"Consumer ID",$A1017,"Years (DATE)",$D$66))</f>
        <v>280.43999999999994</v>
      </c>
      <c r="E1017" s="6">
        <f>IF(GETPIVOTDATA("Count of Order ID",Pivot_table!$A$151,"Consumer ID",$A1017,"Years (DATE)",$D$66)=0,"",GETPIVOTDATA("Count of Order ID",Pivot_table!$A$151,"Consumer ID",$A1017,"Years (DATE)",$D$66))</f>
        <v>1</v>
      </c>
      <c r="F1017" s="6">
        <f t="shared" si="30"/>
        <v>280.43999999999994</v>
      </c>
      <c r="G1017" s="6">
        <f t="shared" si="31"/>
        <v>1</v>
      </c>
    </row>
    <row r="1018" spans="1:7" x14ac:dyDescent="0.3">
      <c r="A1018" s="6" t="s">
        <v>4977</v>
      </c>
      <c r="B1018" s="6" t="str">
        <f>IF(GETPIVOTDATA("Sum of Net Profit",Pivot_table!$A$151,"Consumer ID",$A1018,"Years (DATE)",$B$66)=0,"",GETPIVOTDATA("Sum of Net Profit",Pivot_table!$A$151,"Consumer ID",$A1018,"Years (DATE)",$B$66))</f>
        <v/>
      </c>
      <c r="C1018" s="6" t="str">
        <f>IF(GETPIVOTDATA("Count of Order ID",Pivot_table!$A$151,"Consumer ID",$A1018,"Years (DATE)",$B$66)=0,"",GETPIVOTDATA("Count of Order ID",Pivot_table!$A$151,"Consumer ID",$A1018,"Years (DATE)",$B$66))</f>
        <v/>
      </c>
      <c r="D1018" s="6">
        <f>IF(GETPIVOTDATA("Sum of Net Profit",Pivot_table!$A$151,"Consumer ID",$A1018,"Years (DATE)",$D$66)=0,"",GETPIVOTDATA("Sum of Net Profit",Pivot_table!$A$151,"Consumer ID",$A1018,"Years (DATE)",$D$66))</f>
        <v>280.43999999999994</v>
      </c>
      <c r="E1018" s="6">
        <f>IF(GETPIVOTDATA("Count of Order ID",Pivot_table!$A$151,"Consumer ID",$A1018,"Years (DATE)",$D$66)=0,"",GETPIVOTDATA("Count of Order ID",Pivot_table!$A$151,"Consumer ID",$A1018,"Years (DATE)",$D$66))</f>
        <v>1</v>
      </c>
      <c r="F1018" s="6">
        <f t="shared" si="30"/>
        <v>280.43999999999994</v>
      </c>
      <c r="G1018" s="6">
        <f t="shared" si="31"/>
        <v>1</v>
      </c>
    </row>
    <row r="1019" spans="1:7" x14ac:dyDescent="0.3">
      <c r="A1019" s="6" t="s">
        <v>6021</v>
      </c>
      <c r="B1019" s="6" t="str">
        <f>IF(GETPIVOTDATA("Sum of Net Profit",Pivot_table!$A$151,"Consumer ID",$A1019,"Years (DATE)",$B$66)=0,"",GETPIVOTDATA("Sum of Net Profit",Pivot_table!$A$151,"Consumer ID",$A1019,"Years (DATE)",$B$66))</f>
        <v/>
      </c>
      <c r="C1019" s="6" t="str">
        <f>IF(GETPIVOTDATA("Count of Order ID",Pivot_table!$A$151,"Consumer ID",$A1019,"Years (DATE)",$B$66)=0,"",GETPIVOTDATA("Count of Order ID",Pivot_table!$A$151,"Consumer ID",$A1019,"Years (DATE)",$B$66))</f>
        <v/>
      </c>
      <c r="D1019" s="6">
        <f>IF(GETPIVOTDATA("Sum of Net Profit",Pivot_table!$A$151,"Consumer ID",$A1019,"Years (DATE)",$D$66)=0,"",GETPIVOTDATA("Sum of Net Profit",Pivot_table!$A$151,"Consumer ID",$A1019,"Years (DATE)",$D$66))</f>
        <v>280.43999999999994</v>
      </c>
      <c r="E1019" s="6">
        <f>IF(GETPIVOTDATA("Count of Order ID",Pivot_table!$A$151,"Consumer ID",$A1019,"Years (DATE)",$D$66)=0,"",GETPIVOTDATA("Count of Order ID",Pivot_table!$A$151,"Consumer ID",$A1019,"Years (DATE)",$D$66))</f>
        <v>1</v>
      </c>
      <c r="F1019" s="6">
        <f t="shared" si="30"/>
        <v>280.43999999999994</v>
      </c>
      <c r="G1019" s="6">
        <f t="shared" si="31"/>
        <v>1</v>
      </c>
    </row>
    <row r="1020" spans="1:7" x14ac:dyDescent="0.3">
      <c r="A1020" s="6" t="s">
        <v>5900</v>
      </c>
      <c r="B1020" s="6" t="str">
        <f>IF(GETPIVOTDATA("Sum of Net Profit",Pivot_table!$A$151,"Consumer ID",$A1020,"Years (DATE)",$B$66)=0,"",GETPIVOTDATA("Sum of Net Profit",Pivot_table!$A$151,"Consumer ID",$A1020,"Years (DATE)",$B$66))</f>
        <v/>
      </c>
      <c r="C1020" s="6" t="str">
        <f>IF(GETPIVOTDATA("Count of Order ID",Pivot_table!$A$151,"Consumer ID",$A1020,"Years (DATE)",$B$66)=0,"",GETPIVOTDATA("Count of Order ID",Pivot_table!$A$151,"Consumer ID",$A1020,"Years (DATE)",$B$66))</f>
        <v/>
      </c>
      <c r="D1020" s="6">
        <f>IF(GETPIVOTDATA("Sum of Net Profit",Pivot_table!$A$151,"Consumer ID",$A1020,"Years (DATE)",$D$66)=0,"",GETPIVOTDATA("Sum of Net Profit",Pivot_table!$A$151,"Consumer ID",$A1020,"Years (DATE)",$D$66))</f>
        <v>280.43999999999994</v>
      </c>
      <c r="E1020" s="6">
        <f>IF(GETPIVOTDATA("Count of Order ID",Pivot_table!$A$151,"Consumer ID",$A1020,"Years (DATE)",$D$66)=0,"",GETPIVOTDATA("Count of Order ID",Pivot_table!$A$151,"Consumer ID",$A1020,"Years (DATE)",$D$66))</f>
        <v>1</v>
      </c>
      <c r="F1020" s="6">
        <f t="shared" si="30"/>
        <v>280.43999999999994</v>
      </c>
      <c r="G1020" s="6">
        <f t="shared" si="31"/>
        <v>1</v>
      </c>
    </row>
    <row r="1021" spans="1:7" x14ac:dyDescent="0.3">
      <c r="A1021" s="6" t="s">
        <v>6059</v>
      </c>
      <c r="B1021" s="6" t="str">
        <f>IF(GETPIVOTDATA("Sum of Net Profit",Pivot_table!$A$151,"Consumer ID",$A1021,"Years (DATE)",$B$66)=0,"",GETPIVOTDATA("Sum of Net Profit",Pivot_table!$A$151,"Consumer ID",$A1021,"Years (DATE)",$B$66))</f>
        <v/>
      </c>
      <c r="C1021" s="6" t="str">
        <f>IF(GETPIVOTDATA("Count of Order ID",Pivot_table!$A$151,"Consumer ID",$A1021,"Years (DATE)",$B$66)=0,"",GETPIVOTDATA("Count of Order ID",Pivot_table!$A$151,"Consumer ID",$A1021,"Years (DATE)",$B$66))</f>
        <v/>
      </c>
      <c r="D1021" s="6">
        <f>IF(GETPIVOTDATA("Sum of Net Profit",Pivot_table!$A$151,"Consumer ID",$A1021,"Years (DATE)",$D$66)=0,"",GETPIVOTDATA("Sum of Net Profit",Pivot_table!$A$151,"Consumer ID",$A1021,"Years (DATE)",$D$66))</f>
        <v>280.43999999999994</v>
      </c>
      <c r="E1021" s="6">
        <f>IF(GETPIVOTDATA("Count of Order ID",Pivot_table!$A$151,"Consumer ID",$A1021,"Years (DATE)",$D$66)=0,"",GETPIVOTDATA("Count of Order ID",Pivot_table!$A$151,"Consumer ID",$A1021,"Years (DATE)",$D$66))</f>
        <v>1</v>
      </c>
      <c r="F1021" s="6">
        <f t="shared" si="30"/>
        <v>280.43999999999994</v>
      </c>
      <c r="G1021" s="6">
        <f t="shared" si="31"/>
        <v>1</v>
      </c>
    </row>
    <row r="1022" spans="1:7" x14ac:dyDescent="0.3">
      <c r="A1022" s="6" t="s">
        <v>631</v>
      </c>
      <c r="B1022" s="6">
        <f>IF(GETPIVOTDATA("Sum of Net Profit",Pivot_table!$A$151,"Consumer ID",$A1022,"Years (DATE)",$B$66)=0,"",GETPIVOTDATA("Sum of Net Profit",Pivot_table!$A$151,"Consumer ID",$A1022,"Years (DATE)",$B$66))</f>
        <v>130.19999999999999</v>
      </c>
      <c r="C1022" s="6">
        <f>IF(GETPIVOTDATA("Count of Order ID",Pivot_table!$A$151,"Consumer ID",$A1022,"Years (DATE)",$B$66)=0,"",GETPIVOTDATA("Count of Order ID",Pivot_table!$A$151,"Consumer ID",$A1022,"Years (DATE)",$B$66))</f>
        <v>1</v>
      </c>
      <c r="D1022" s="6">
        <f>IF(GETPIVOTDATA("Sum of Net Profit",Pivot_table!$A$151,"Consumer ID",$A1022,"Years (DATE)",$D$66)=0,"",GETPIVOTDATA("Sum of Net Profit",Pivot_table!$A$151,"Consumer ID",$A1022,"Years (DATE)",$D$66))</f>
        <v>148.80000000000001</v>
      </c>
      <c r="E1022" s="6">
        <f>IF(GETPIVOTDATA("Count of Order ID",Pivot_table!$A$151,"Consumer ID",$A1022,"Years (DATE)",$D$66)=0,"",GETPIVOTDATA("Count of Order ID",Pivot_table!$A$151,"Consumer ID",$A1022,"Years (DATE)",$D$66))</f>
        <v>1</v>
      </c>
      <c r="F1022" s="6">
        <f t="shared" si="30"/>
        <v>279</v>
      </c>
      <c r="G1022" s="6">
        <f t="shared" si="31"/>
        <v>2</v>
      </c>
    </row>
    <row r="1023" spans="1:7" x14ac:dyDescent="0.3">
      <c r="A1023" s="6" t="s">
        <v>6734</v>
      </c>
      <c r="B1023" s="6">
        <f>IF(GETPIVOTDATA("Sum of Net Profit",Pivot_table!$A$151,"Consumer ID",$A1023,"Years (DATE)",$B$66)=0,"",GETPIVOTDATA("Sum of Net Profit",Pivot_table!$A$151,"Consumer ID",$A1023,"Years (DATE)",$B$66))</f>
        <v>130.19999999999999</v>
      </c>
      <c r="C1023" s="6">
        <f>IF(GETPIVOTDATA("Count of Order ID",Pivot_table!$A$151,"Consumer ID",$A1023,"Years (DATE)",$B$66)=0,"",GETPIVOTDATA("Count of Order ID",Pivot_table!$A$151,"Consumer ID",$A1023,"Years (DATE)",$B$66))</f>
        <v>1</v>
      </c>
      <c r="D1023" s="6">
        <f>IF(GETPIVOTDATA("Sum of Net Profit",Pivot_table!$A$151,"Consumer ID",$A1023,"Years (DATE)",$D$66)=0,"",GETPIVOTDATA("Sum of Net Profit",Pivot_table!$A$151,"Consumer ID",$A1023,"Years (DATE)",$D$66))</f>
        <v>148.80000000000001</v>
      </c>
      <c r="E1023" s="6">
        <f>IF(GETPIVOTDATA("Count of Order ID",Pivot_table!$A$151,"Consumer ID",$A1023,"Years (DATE)",$D$66)=0,"",GETPIVOTDATA("Count of Order ID",Pivot_table!$A$151,"Consumer ID",$A1023,"Years (DATE)",$D$66))</f>
        <v>1</v>
      </c>
      <c r="F1023" s="6">
        <f t="shared" si="30"/>
        <v>279</v>
      </c>
      <c r="G1023" s="6">
        <f t="shared" si="31"/>
        <v>2</v>
      </c>
    </row>
    <row r="1024" spans="1:7" x14ac:dyDescent="0.3">
      <c r="A1024" s="6" t="s">
        <v>358</v>
      </c>
      <c r="B1024" s="6" t="str">
        <f>IF(GETPIVOTDATA("Sum of Net Profit",Pivot_table!$A$151,"Consumer ID",$A1024,"Years (DATE)",$B$66)=0,"",GETPIVOTDATA("Sum of Net Profit",Pivot_table!$A$151,"Consumer ID",$A1024,"Years (DATE)",$B$66))</f>
        <v/>
      </c>
      <c r="C1024" s="6" t="str">
        <f>IF(GETPIVOTDATA("Count of Order ID",Pivot_table!$A$151,"Consumer ID",$A1024,"Years (DATE)",$B$66)=0,"",GETPIVOTDATA("Count of Order ID",Pivot_table!$A$151,"Consumer ID",$A1024,"Years (DATE)",$B$66))</f>
        <v/>
      </c>
      <c r="D1024" s="6">
        <f>IF(GETPIVOTDATA("Sum of Net Profit",Pivot_table!$A$151,"Consumer ID",$A1024,"Years (DATE)",$D$66)=0,"",GETPIVOTDATA("Sum of Net Profit",Pivot_table!$A$151,"Consumer ID",$A1024,"Years (DATE)",$D$66))</f>
        <v>275.69</v>
      </c>
      <c r="E1024" s="6">
        <f>IF(GETPIVOTDATA("Count of Order ID",Pivot_table!$A$151,"Consumer ID",$A1024,"Years (DATE)",$D$66)=0,"",GETPIVOTDATA("Count of Order ID",Pivot_table!$A$151,"Consumer ID",$A1024,"Years (DATE)",$D$66))</f>
        <v>2</v>
      </c>
      <c r="F1024" s="6">
        <f t="shared" si="30"/>
        <v>275.69</v>
      </c>
      <c r="G1024" s="6">
        <f t="shared" si="31"/>
        <v>2</v>
      </c>
    </row>
    <row r="1025" spans="1:7" x14ac:dyDescent="0.3">
      <c r="A1025" s="6" t="s">
        <v>6256</v>
      </c>
      <c r="B1025" s="6" t="str">
        <f>IF(GETPIVOTDATA("Sum of Net Profit",Pivot_table!$A$151,"Consumer ID",$A1025,"Years (DATE)",$B$66)=0,"",GETPIVOTDATA("Sum of Net Profit",Pivot_table!$A$151,"Consumer ID",$A1025,"Years (DATE)",$B$66))</f>
        <v/>
      </c>
      <c r="C1025" s="6" t="str">
        <f>IF(GETPIVOTDATA("Count of Order ID",Pivot_table!$A$151,"Consumer ID",$A1025,"Years (DATE)",$B$66)=0,"",GETPIVOTDATA("Count of Order ID",Pivot_table!$A$151,"Consumer ID",$A1025,"Years (DATE)",$B$66))</f>
        <v/>
      </c>
      <c r="D1025" s="6">
        <f>IF(GETPIVOTDATA("Sum of Net Profit",Pivot_table!$A$151,"Consumer ID",$A1025,"Years (DATE)",$D$66)=0,"",GETPIVOTDATA("Sum of Net Profit",Pivot_table!$A$151,"Consumer ID",$A1025,"Years (DATE)",$D$66))</f>
        <v>270.29999999999995</v>
      </c>
      <c r="E1025" s="6">
        <f>IF(GETPIVOTDATA("Count of Order ID",Pivot_table!$A$151,"Consumer ID",$A1025,"Years (DATE)",$D$66)=0,"",GETPIVOTDATA("Count of Order ID",Pivot_table!$A$151,"Consumer ID",$A1025,"Years (DATE)",$D$66))</f>
        <v>1</v>
      </c>
      <c r="F1025" s="6">
        <f t="shared" si="30"/>
        <v>270.29999999999995</v>
      </c>
      <c r="G1025" s="6">
        <f t="shared" si="31"/>
        <v>1</v>
      </c>
    </row>
    <row r="1026" spans="1:7" x14ac:dyDescent="0.3">
      <c r="A1026" s="6" t="s">
        <v>5860</v>
      </c>
      <c r="B1026" s="6" t="str">
        <f>IF(GETPIVOTDATA("Sum of Net Profit",Pivot_table!$A$151,"Consumer ID",$A1026,"Years (DATE)",$B$66)=0,"",GETPIVOTDATA("Sum of Net Profit",Pivot_table!$A$151,"Consumer ID",$A1026,"Years (DATE)",$B$66))</f>
        <v/>
      </c>
      <c r="C1026" s="6" t="str">
        <f>IF(GETPIVOTDATA("Count of Order ID",Pivot_table!$A$151,"Consumer ID",$A1026,"Years (DATE)",$B$66)=0,"",GETPIVOTDATA("Count of Order ID",Pivot_table!$A$151,"Consumer ID",$A1026,"Years (DATE)",$B$66))</f>
        <v/>
      </c>
      <c r="D1026" s="6">
        <f>IF(GETPIVOTDATA("Sum of Net Profit",Pivot_table!$A$151,"Consumer ID",$A1026,"Years (DATE)",$D$66)=0,"",GETPIVOTDATA("Sum of Net Profit",Pivot_table!$A$151,"Consumer ID",$A1026,"Years (DATE)",$D$66))</f>
        <v>270.29999999999995</v>
      </c>
      <c r="E1026" s="6">
        <f>IF(GETPIVOTDATA("Count of Order ID",Pivot_table!$A$151,"Consumer ID",$A1026,"Years (DATE)",$D$66)=0,"",GETPIVOTDATA("Count of Order ID",Pivot_table!$A$151,"Consumer ID",$A1026,"Years (DATE)",$D$66))</f>
        <v>1</v>
      </c>
      <c r="F1026" s="6">
        <f t="shared" si="30"/>
        <v>270.29999999999995</v>
      </c>
      <c r="G1026" s="6">
        <f t="shared" si="31"/>
        <v>1</v>
      </c>
    </row>
    <row r="1027" spans="1:7" x14ac:dyDescent="0.3">
      <c r="A1027" s="6" t="s">
        <v>4892</v>
      </c>
      <c r="B1027" s="6" t="str">
        <f>IF(GETPIVOTDATA("Sum of Net Profit",Pivot_table!$A$151,"Consumer ID",$A1027,"Years (DATE)",$B$66)=0,"",GETPIVOTDATA("Sum of Net Profit",Pivot_table!$A$151,"Consumer ID",$A1027,"Years (DATE)",$B$66))</f>
        <v/>
      </c>
      <c r="C1027" s="6" t="str">
        <f>IF(GETPIVOTDATA("Count of Order ID",Pivot_table!$A$151,"Consumer ID",$A1027,"Years (DATE)",$B$66)=0,"",GETPIVOTDATA("Count of Order ID",Pivot_table!$A$151,"Consumer ID",$A1027,"Years (DATE)",$B$66))</f>
        <v/>
      </c>
      <c r="D1027" s="6">
        <f>IF(GETPIVOTDATA("Sum of Net Profit",Pivot_table!$A$151,"Consumer ID",$A1027,"Years (DATE)",$D$66)=0,"",GETPIVOTDATA("Sum of Net Profit",Pivot_table!$A$151,"Consumer ID",$A1027,"Years (DATE)",$D$66))</f>
        <v>270.29999999999995</v>
      </c>
      <c r="E1027" s="6">
        <f>IF(GETPIVOTDATA("Count of Order ID",Pivot_table!$A$151,"Consumer ID",$A1027,"Years (DATE)",$D$66)=0,"",GETPIVOTDATA("Count of Order ID",Pivot_table!$A$151,"Consumer ID",$A1027,"Years (DATE)",$D$66))</f>
        <v>1</v>
      </c>
      <c r="F1027" s="6">
        <f t="shared" si="30"/>
        <v>270.29999999999995</v>
      </c>
      <c r="G1027" s="6">
        <f t="shared" si="31"/>
        <v>1</v>
      </c>
    </row>
    <row r="1028" spans="1:7" x14ac:dyDescent="0.3">
      <c r="A1028" s="6" t="s">
        <v>871</v>
      </c>
      <c r="B1028" s="6">
        <f>IF(GETPIVOTDATA("Sum of Net Profit",Pivot_table!$A$151,"Consumer ID",$A1028,"Years (DATE)",$B$66)=0,"",GETPIVOTDATA("Sum of Net Profit",Pivot_table!$A$151,"Consumer ID",$A1028,"Years (DATE)",$B$66))</f>
        <v>268.71000000000004</v>
      </c>
      <c r="C1028" s="6">
        <f>IF(GETPIVOTDATA("Count of Order ID",Pivot_table!$A$151,"Consumer ID",$A1028,"Years (DATE)",$B$66)=0,"",GETPIVOTDATA("Count of Order ID",Pivot_table!$A$151,"Consumer ID",$A1028,"Years (DATE)",$B$66))</f>
        <v>1</v>
      </c>
      <c r="D1028" s="6" t="str">
        <f>IF(GETPIVOTDATA("Sum of Net Profit",Pivot_table!$A$151,"Consumer ID",$A1028,"Years (DATE)",$D$66)=0,"",GETPIVOTDATA("Sum of Net Profit",Pivot_table!$A$151,"Consumer ID",$A1028,"Years (DATE)",$D$66))</f>
        <v/>
      </c>
      <c r="E1028" s="6" t="str">
        <f>IF(GETPIVOTDATA("Count of Order ID",Pivot_table!$A$151,"Consumer ID",$A1028,"Years (DATE)",$D$66)=0,"",GETPIVOTDATA("Count of Order ID",Pivot_table!$A$151,"Consumer ID",$A1028,"Years (DATE)",$D$66))</f>
        <v/>
      </c>
      <c r="F1028" s="6">
        <f t="shared" ref="F1028:F1091" si="32">IF(SUM(B1028,D1028)=0,"",SUM(B1028,D1028))</f>
        <v>268.71000000000004</v>
      </c>
      <c r="G1028" s="6">
        <f t="shared" ref="G1028:G1091" si="33">IF(SUM(C1028,E1028)=0,"",SUM(C1028,E1028))</f>
        <v>1</v>
      </c>
    </row>
    <row r="1029" spans="1:7" x14ac:dyDescent="0.3">
      <c r="A1029" s="6" t="s">
        <v>6635</v>
      </c>
      <c r="B1029" s="6">
        <f>IF(GETPIVOTDATA("Sum of Net Profit",Pivot_table!$A$151,"Consumer ID",$A1029,"Years (DATE)",$B$66)=0,"",GETPIVOTDATA("Sum of Net Profit",Pivot_table!$A$151,"Consumer ID",$A1029,"Years (DATE)",$B$66))</f>
        <v>268.71000000000004</v>
      </c>
      <c r="C1029" s="6">
        <f>IF(GETPIVOTDATA("Count of Order ID",Pivot_table!$A$151,"Consumer ID",$A1029,"Years (DATE)",$B$66)=0,"",GETPIVOTDATA("Count of Order ID",Pivot_table!$A$151,"Consumer ID",$A1029,"Years (DATE)",$B$66))</f>
        <v>1</v>
      </c>
      <c r="D1029" s="6" t="str">
        <f>IF(GETPIVOTDATA("Sum of Net Profit",Pivot_table!$A$151,"Consumer ID",$A1029,"Years (DATE)",$D$66)=0,"",GETPIVOTDATA("Sum of Net Profit",Pivot_table!$A$151,"Consumer ID",$A1029,"Years (DATE)",$D$66))</f>
        <v/>
      </c>
      <c r="E1029" s="6" t="str">
        <f>IF(GETPIVOTDATA("Count of Order ID",Pivot_table!$A$151,"Consumer ID",$A1029,"Years (DATE)",$D$66)=0,"",GETPIVOTDATA("Count of Order ID",Pivot_table!$A$151,"Consumer ID",$A1029,"Years (DATE)",$D$66))</f>
        <v/>
      </c>
      <c r="F1029" s="6">
        <f t="shared" si="32"/>
        <v>268.71000000000004</v>
      </c>
      <c r="G1029" s="6">
        <f t="shared" si="33"/>
        <v>1</v>
      </c>
    </row>
    <row r="1030" spans="1:7" x14ac:dyDescent="0.3">
      <c r="A1030" s="6" t="s">
        <v>6013</v>
      </c>
      <c r="B1030" s="6" t="str">
        <f>IF(GETPIVOTDATA("Sum of Net Profit",Pivot_table!$A$151,"Consumer ID",$A1030,"Years (DATE)",$B$66)=0,"",GETPIVOTDATA("Sum of Net Profit",Pivot_table!$A$151,"Consumer ID",$A1030,"Years (DATE)",$B$66))</f>
        <v/>
      </c>
      <c r="C1030" s="6" t="str">
        <f>IF(GETPIVOTDATA("Count of Order ID",Pivot_table!$A$151,"Consumer ID",$A1030,"Years (DATE)",$B$66)=0,"",GETPIVOTDATA("Count of Order ID",Pivot_table!$A$151,"Consumer ID",$A1030,"Years (DATE)",$B$66))</f>
        <v/>
      </c>
      <c r="D1030" s="6">
        <f>IF(GETPIVOTDATA("Sum of Net Profit",Pivot_table!$A$151,"Consumer ID",$A1030,"Years (DATE)",$D$66)=0,"",GETPIVOTDATA("Sum of Net Profit",Pivot_table!$A$151,"Consumer ID",$A1030,"Years (DATE)",$D$66))</f>
        <v>265.95999999999998</v>
      </c>
      <c r="E1030" s="6">
        <f>IF(GETPIVOTDATA("Count of Order ID",Pivot_table!$A$151,"Consumer ID",$A1030,"Years (DATE)",$D$66)=0,"",GETPIVOTDATA("Count of Order ID",Pivot_table!$A$151,"Consumer ID",$A1030,"Years (DATE)",$D$66))</f>
        <v>1</v>
      </c>
      <c r="F1030" s="6">
        <f t="shared" si="32"/>
        <v>265.95999999999998</v>
      </c>
      <c r="G1030" s="6">
        <f t="shared" si="33"/>
        <v>1</v>
      </c>
    </row>
    <row r="1031" spans="1:7" x14ac:dyDescent="0.3">
      <c r="A1031" s="6" t="s">
        <v>6962</v>
      </c>
      <c r="B1031" s="6" t="str">
        <f>IF(GETPIVOTDATA("Sum of Net Profit",Pivot_table!$A$151,"Consumer ID",$A1031,"Years (DATE)",$B$66)=0,"",GETPIVOTDATA("Sum of Net Profit",Pivot_table!$A$151,"Consumer ID",$A1031,"Years (DATE)",$B$66))</f>
        <v/>
      </c>
      <c r="C1031" s="6" t="str">
        <f>IF(GETPIVOTDATA("Count of Order ID",Pivot_table!$A$151,"Consumer ID",$A1031,"Years (DATE)",$B$66)=0,"",GETPIVOTDATA("Count of Order ID",Pivot_table!$A$151,"Consumer ID",$A1031,"Years (DATE)",$B$66))</f>
        <v/>
      </c>
      <c r="D1031" s="6">
        <f>IF(GETPIVOTDATA("Sum of Net Profit",Pivot_table!$A$151,"Consumer ID",$A1031,"Years (DATE)",$D$66)=0,"",GETPIVOTDATA("Sum of Net Profit",Pivot_table!$A$151,"Consumer ID",$A1031,"Years (DATE)",$D$66))</f>
        <v>265.05999999999995</v>
      </c>
      <c r="E1031" s="6">
        <f>IF(GETPIVOTDATA("Count of Order ID",Pivot_table!$A$151,"Consumer ID",$A1031,"Years (DATE)",$D$66)=0,"",GETPIVOTDATA("Count of Order ID",Pivot_table!$A$151,"Consumer ID",$A1031,"Years (DATE)",$D$66))</f>
        <v>1</v>
      </c>
      <c r="F1031" s="6">
        <f t="shared" si="32"/>
        <v>265.05999999999995</v>
      </c>
      <c r="G1031" s="6">
        <f t="shared" si="33"/>
        <v>1</v>
      </c>
    </row>
    <row r="1032" spans="1:7" x14ac:dyDescent="0.3">
      <c r="A1032" s="6" t="s">
        <v>5984</v>
      </c>
      <c r="B1032" s="6" t="str">
        <f>IF(GETPIVOTDATA("Sum of Net Profit",Pivot_table!$A$151,"Consumer ID",$A1032,"Years (DATE)",$B$66)=0,"",GETPIVOTDATA("Sum of Net Profit",Pivot_table!$A$151,"Consumer ID",$A1032,"Years (DATE)",$B$66))</f>
        <v/>
      </c>
      <c r="C1032" s="6" t="str">
        <f>IF(GETPIVOTDATA("Count of Order ID",Pivot_table!$A$151,"Consumer ID",$A1032,"Years (DATE)",$B$66)=0,"",GETPIVOTDATA("Count of Order ID",Pivot_table!$A$151,"Consumer ID",$A1032,"Years (DATE)",$B$66))</f>
        <v/>
      </c>
      <c r="D1032" s="6">
        <f>IF(GETPIVOTDATA("Sum of Net Profit",Pivot_table!$A$151,"Consumer ID",$A1032,"Years (DATE)",$D$66)=0,"",GETPIVOTDATA("Sum of Net Profit",Pivot_table!$A$151,"Consumer ID",$A1032,"Years (DATE)",$D$66))</f>
        <v>265.05999999999995</v>
      </c>
      <c r="E1032" s="6">
        <f>IF(GETPIVOTDATA("Count of Order ID",Pivot_table!$A$151,"Consumer ID",$A1032,"Years (DATE)",$D$66)=0,"",GETPIVOTDATA("Count of Order ID",Pivot_table!$A$151,"Consumer ID",$A1032,"Years (DATE)",$D$66))</f>
        <v>1</v>
      </c>
      <c r="F1032" s="6">
        <f t="shared" si="32"/>
        <v>265.05999999999995</v>
      </c>
      <c r="G1032" s="6">
        <f t="shared" si="33"/>
        <v>1</v>
      </c>
    </row>
    <row r="1033" spans="1:7" x14ac:dyDescent="0.3">
      <c r="A1033" s="6" t="s">
        <v>907</v>
      </c>
      <c r="B1033" s="6">
        <f>IF(GETPIVOTDATA("Sum of Net Profit",Pivot_table!$A$151,"Consumer ID",$A1033,"Years (DATE)",$B$66)=0,"",GETPIVOTDATA("Sum of Net Profit",Pivot_table!$A$151,"Consumer ID",$A1033,"Years (DATE)",$B$66))</f>
        <v>264.60000000000002</v>
      </c>
      <c r="C1033" s="6">
        <f>IF(GETPIVOTDATA("Count of Order ID",Pivot_table!$A$151,"Consumer ID",$A1033,"Years (DATE)",$B$66)=0,"",GETPIVOTDATA("Count of Order ID",Pivot_table!$A$151,"Consumer ID",$A1033,"Years (DATE)",$B$66))</f>
        <v>1</v>
      </c>
      <c r="D1033" s="6" t="str">
        <f>IF(GETPIVOTDATA("Sum of Net Profit",Pivot_table!$A$151,"Consumer ID",$A1033,"Years (DATE)",$D$66)=0,"",GETPIVOTDATA("Sum of Net Profit",Pivot_table!$A$151,"Consumer ID",$A1033,"Years (DATE)",$D$66))</f>
        <v/>
      </c>
      <c r="E1033" s="6" t="str">
        <f>IF(GETPIVOTDATA("Count of Order ID",Pivot_table!$A$151,"Consumer ID",$A1033,"Years (DATE)",$D$66)=0,"",GETPIVOTDATA("Count of Order ID",Pivot_table!$A$151,"Consumer ID",$A1033,"Years (DATE)",$D$66))</f>
        <v/>
      </c>
      <c r="F1033" s="6">
        <f t="shared" si="32"/>
        <v>264.60000000000002</v>
      </c>
      <c r="G1033" s="6">
        <f t="shared" si="33"/>
        <v>1</v>
      </c>
    </row>
    <row r="1034" spans="1:7" x14ac:dyDescent="0.3">
      <c r="A1034" s="6" t="s">
        <v>566</v>
      </c>
      <c r="B1034" s="6">
        <f>IF(GETPIVOTDATA("Sum of Net Profit",Pivot_table!$A$151,"Consumer ID",$A1034,"Years (DATE)",$B$66)=0,"",GETPIVOTDATA("Sum of Net Profit",Pivot_table!$A$151,"Consumer ID",$A1034,"Years (DATE)",$B$66))</f>
        <v>264.60000000000002</v>
      </c>
      <c r="C1034" s="6">
        <f>IF(GETPIVOTDATA("Count of Order ID",Pivot_table!$A$151,"Consumer ID",$A1034,"Years (DATE)",$B$66)=0,"",GETPIVOTDATA("Count of Order ID",Pivot_table!$A$151,"Consumer ID",$A1034,"Years (DATE)",$B$66))</f>
        <v>1</v>
      </c>
      <c r="D1034" s="6" t="str">
        <f>IF(GETPIVOTDATA("Sum of Net Profit",Pivot_table!$A$151,"Consumer ID",$A1034,"Years (DATE)",$D$66)=0,"",GETPIVOTDATA("Sum of Net Profit",Pivot_table!$A$151,"Consumer ID",$A1034,"Years (DATE)",$D$66))</f>
        <v/>
      </c>
      <c r="E1034" s="6" t="str">
        <f>IF(GETPIVOTDATA("Count of Order ID",Pivot_table!$A$151,"Consumer ID",$A1034,"Years (DATE)",$D$66)=0,"",GETPIVOTDATA("Count of Order ID",Pivot_table!$A$151,"Consumer ID",$A1034,"Years (DATE)",$D$66))</f>
        <v/>
      </c>
      <c r="F1034" s="6">
        <f t="shared" si="32"/>
        <v>264.60000000000002</v>
      </c>
      <c r="G1034" s="6">
        <f t="shared" si="33"/>
        <v>1</v>
      </c>
    </row>
    <row r="1035" spans="1:7" x14ac:dyDescent="0.3">
      <c r="A1035" s="6" t="s">
        <v>6483</v>
      </c>
      <c r="B1035" s="6">
        <f>IF(GETPIVOTDATA("Sum of Net Profit",Pivot_table!$A$151,"Consumer ID",$A1035,"Years (DATE)",$B$66)=0,"",GETPIVOTDATA("Sum of Net Profit",Pivot_table!$A$151,"Consumer ID",$A1035,"Years (DATE)",$B$66))</f>
        <v>264.60000000000002</v>
      </c>
      <c r="C1035" s="6">
        <f>IF(GETPIVOTDATA("Count of Order ID",Pivot_table!$A$151,"Consumer ID",$A1035,"Years (DATE)",$B$66)=0,"",GETPIVOTDATA("Count of Order ID",Pivot_table!$A$151,"Consumer ID",$A1035,"Years (DATE)",$B$66))</f>
        <v>1</v>
      </c>
      <c r="D1035" s="6" t="str">
        <f>IF(GETPIVOTDATA("Sum of Net Profit",Pivot_table!$A$151,"Consumer ID",$A1035,"Years (DATE)",$D$66)=0,"",GETPIVOTDATA("Sum of Net Profit",Pivot_table!$A$151,"Consumer ID",$A1035,"Years (DATE)",$D$66))</f>
        <v/>
      </c>
      <c r="E1035" s="6" t="str">
        <f>IF(GETPIVOTDATA("Count of Order ID",Pivot_table!$A$151,"Consumer ID",$A1035,"Years (DATE)",$D$66)=0,"",GETPIVOTDATA("Count of Order ID",Pivot_table!$A$151,"Consumer ID",$A1035,"Years (DATE)",$D$66))</f>
        <v/>
      </c>
      <c r="F1035" s="6">
        <f t="shared" si="32"/>
        <v>264.60000000000002</v>
      </c>
      <c r="G1035" s="6">
        <f t="shared" si="33"/>
        <v>1</v>
      </c>
    </row>
    <row r="1036" spans="1:7" x14ac:dyDescent="0.3">
      <c r="A1036" s="6" t="s">
        <v>6869</v>
      </c>
      <c r="B1036" s="6">
        <f>IF(GETPIVOTDATA("Sum of Net Profit",Pivot_table!$A$151,"Consumer ID",$A1036,"Years (DATE)",$B$66)=0,"",GETPIVOTDATA("Sum of Net Profit",Pivot_table!$A$151,"Consumer ID",$A1036,"Years (DATE)",$B$66))</f>
        <v>262.90000000000003</v>
      </c>
      <c r="C1036" s="6">
        <f>IF(GETPIVOTDATA("Count of Order ID",Pivot_table!$A$151,"Consumer ID",$A1036,"Years (DATE)",$B$66)=0,"",GETPIVOTDATA("Count of Order ID",Pivot_table!$A$151,"Consumer ID",$A1036,"Years (DATE)",$B$66))</f>
        <v>1</v>
      </c>
      <c r="D1036" s="6" t="str">
        <f>IF(GETPIVOTDATA("Sum of Net Profit",Pivot_table!$A$151,"Consumer ID",$A1036,"Years (DATE)",$D$66)=0,"",GETPIVOTDATA("Sum of Net Profit",Pivot_table!$A$151,"Consumer ID",$A1036,"Years (DATE)",$D$66))</f>
        <v/>
      </c>
      <c r="E1036" s="6" t="str">
        <f>IF(GETPIVOTDATA("Count of Order ID",Pivot_table!$A$151,"Consumer ID",$A1036,"Years (DATE)",$D$66)=0,"",GETPIVOTDATA("Count of Order ID",Pivot_table!$A$151,"Consumer ID",$A1036,"Years (DATE)",$D$66))</f>
        <v/>
      </c>
      <c r="F1036" s="6">
        <f t="shared" si="32"/>
        <v>262.90000000000003</v>
      </c>
      <c r="G1036" s="6">
        <f t="shared" si="33"/>
        <v>1</v>
      </c>
    </row>
    <row r="1037" spans="1:7" x14ac:dyDescent="0.3">
      <c r="A1037" s="6" t="s">
        <v>6430</v>
      </c>
      <c r="B1037" s="6">
        <f>IF(GETPIVOTDATA("Sum of Net Profit",Pivot_table!$A$151,"Consumer ID",$A1037,"Years (DATE)",$B$66)=0,"",GETPIVOTDATA("Sum of Net Profit",Pivot_table!$A$151,"Consumer ID",$A1037,"Years (DATE)",$B$66))</f>
        <v>262.90000000000003</v>
      </c>
      <c r="C1037" s="6">
        <f>IF(GETPIVOTDATA("Count of Order ID",Pivot_table!$A$151,"Consumer ID",$A1037,"Years (DATE)",$B$66)=0,"",GETPIVOTDATA("Count of Order ID",Pivot_table!$A$151,"Consumer ID",$A1037,"Years (DATE)",$B$66))</f>
        <v>1</v>
      </c>
      <c r="D1037" s="6" t="str">
        <f>IF(GETPIVOTDATA("Sum of Net Profit",Pivot_table!$A$151,"Consumer ID",$A1037,"Years (DATE)",$D$66)=0,"",GETPIVOTDATA("Sum of Net Profit",Pivot_table!$A$151,"Consumer ID",$A1037,"Years (DATE)",$D$66))</f>
        <v/>
      </c>
      <c r="E1037" s="6" t="str">
        <f>IF(GETPIVOTDATA("Count of Order ID",Pivot_table!$A$151,"Consumer ID",$A1037,"Years (DATE)",$D$66)=0,"",GETPIVOTDATA("Count of Order ID",Pivot_table!$A$151,"Consumer ID",$A1037,"Years (DATE)",$D$66))</f>
        <v/>
      </c>
      <c r="F1037" s="6">
        <f t="shared" si="32"/>
        <v>262.90000000000003</v>
      </c>
      <c r="G1037" s="6">
        <f t="shared" si="33"/>
        <v>1</v>
      </c>
    </row>
    <row r="1038" spans="1:7" x14ac:dyDescent="0.3">
      <c r="A1038" s="6" t="s">
        <v>6555</v>
      </c>
      <c r="B1038" s="6">
        <f>IF(GETPIVOTDATA("Sum of Net Profit",Pivot_table!$A$151,"Consumer ID",$A1038,"Years (DATE)",$B$66)=0,"",GETPIVOTDATA("Sum of Net Profit",Pivot_table!$A$151,"Consumer ID",$A1038,"Years (DATE)",$B$66))</f>
        <v>262.90000000000003</v>
      </c>
      <c r="C1038" s="6">
        <f>IF(GETPIVOTDATA("Count of Order ID",Pivot_table!$A$151,"Consumer ID",$A1038,"Years (DATE)",$B$66)=0,"",GETPIVOTDATA("Count of Order ID",Pivot_table!$A$151,"Consumer ID",$A1038,"Years (DATE)",$B$66))</f>
        <v>1</v>
      </c>
      <c r="D1038" s="6" t="str">
        <f>IF(GETPIVOTDATA("Sum of Net Profit",Pivot_table!$A$151,"Consumer ID",$A1038,"Years (DATE)",$D$66)=0,"",GETPIVOTDATA("Sum of Net Profit",Pivot_table!$A$151,"Consumer ID",$A1038,"Years (DATE)",$D$66))</f>
        <v/>
      </c>
      <c r="E1038" s="6" t="str">
        <f>IF(GETPIVOTDATA("Count of Order ID",Pivot_table!$A$151,"Consumer ID",$A1038,"Years (DATE)",$D$66)=0,"",GETPIVOTDATA("Count of Order ID",Pivot_table!$A$151,"Consumer ID",$A1038,"Years (DATE)",$D$66))</f>
        <v/>
      </c>
      <c r="F1038" s="6">
        <f t="shared" si="32"/>
        <v>262.90000000000003</v>
      </c>
      <c r="G1038" s="6">
        <f t="shared" si="33"/>
        <v>1</v>
      </c>
    </row>
    <row r="1039" spans="1:7" x14ac:dyDescent="0.3">
      <c r="A1039" s="6" t="s">
        <v>292</v>
      </c>
      <c r="B1039" s="6" t="str">
        <f>IF(GETPIVOTDATA("Sum of Net Profit",Pivot_table!$A$151,"Consumer ID",$A1039,"Years (DATE)",$B$66)=0,"",GETPIVOTDATA("Sum of Net Profit",Pivot_table!$A$151,"Consumer ID",$A1039,"Years (DATE)",$B$66))</f>
        <v/>
      </c>
      <c r="C1039" s="6" t="str">
        <f>IF(GETPIVOTDATA("Count of Order ID",Pivot_table!$A$151,"Consumer ID",$A1039,"Years (DATE)",$B$66)=0,"",GETPIVOTDATA("Count of Order ID",Pivot_table!$A$151,"Consumer ID",$A1039,"Years (DATE)",$B$66))</f>
        <v/>
      </c>
      <c r="D1039" s="6">
        <f>IF(GETPIVOTDATA("Sum of Net Profit",Pivot_table!$A$151,"Consumer ID",$A1039,"Years (DATE)",$D$66)=0,"",GETPIVOTDATA("Sum of Net Profit",Pivot_table!$A$151,"Consumer ID",$A1039,"Years (DATE)",$D$66))</f>
        <v>262.90000000000003</v>
      </c>
      <c r="E1039" s="6">
        <f>IF(GETPIVOTDATA("Count of Order ID",Pivot_table!$A$151,"Consumer ID",$A1039,"Years (DATE)",$D$66)=0,"",GETPIVOTDATA("Count of Order ID",Pivot_table!$A$151,"Consumer ID",$A1039,"Years (DATE)",$D$66))</f>
        <v>1</v>
      </c>
      <c r="F1039" s="6">
        <f t="shared" si="32"/>
        <v>262.90000000000003</v>
      </c>
      <c r="G1039" s="6">
        <f t="shared" si="33"/>
        <v>1</v>
      </c>
    </row>
    <row r="1040" spans="1:7" x14ac:dyDescent="0.3">
      <c r="A1040" s="6" t="s">
        <v>6602</v>
      </c>
      <c r="B1040" s="6">
        <f>IF(GETPIVOTDATA("Sum of Net Profit",Pivot_table!$A$151,"Consumer ID",$A1040,"Years (DATE)",$B$66)=0,"",GETPIVOTDATA("Sum of Net Profit",Pivot_table!$A$151,"Consumer ID",$A1040,"Years (DATE)",$B$66))</f>
        <v>262.90000000000003</v>
      </c>
      <c r="C1040" s="6">
        <f>IF(GETPIVOTDATA("Count of Order ID",Pivot_table!$A$151,"Consumer ID",$A1040,"Years (DATE)",$B$66)=0,"",GETPIVOTDATA("Count of Order ID",Pivot_table!$A$151,"Consumer ID",$A1040,"Years (DATE)",$B$66))</f>
        <v>1</v>
      </c>
      <c r="D1040" s="6" t="str">
        <f>IF(GETPIVOTDATA("Sum of Net Profit",Pivot_table!$A$151,"Consumer ID",$A1040,"Years (DATE)",$D$66)=0,"",GETPIVOTDATA("Sum of Net Profit",Pivot_table!$A$151,"Consumer ID",$A1040,"Years (DATE)",$D$66))</f>
        <v/>
      </c>
      <c r="E1040" s="6" t="str">
        <f>IF(GETPIVOTDATA("Count of Order ID",Pivot_table!$A$151,"Consumer ID",$A1040,"Years (DATE)",$D$66)=0,"",GETPIVOTDATA("Count of Order ID",Pivot_table!$A$151,"Consumer ID",$A1040,"Years (DATE)",$D$66))</f>
        <v/>
      </c>
      <c r="F1040" s="6">
        <f t="shared" si="32"/>
        <v>262.90000000000003</v>
      </c>
      <c r="G1040" s="6">
        <f t="shared" si="33"/>
        <v>1</v>
      </c>
    </row>
    <row r="1041" spans="1:7" x14ac:dyDescent="0.3">
      <c r="A1041" s="6" t="s">
        <v>173</v>
      </c>
      <c r="B1041" s="6" t="str">
        <f>IF(GETPIVOTDATA("Sum of Net Profit",Pivot_table!$A$151,"Consumer ID",$A1041,"Years (DATE)",$B$66)=0,"",GETPIVOTDATA("Sum of Net Profit",Pivot_table!$A$151,"Consumer ID",$A1041,"Years (DATE)",$B$66))</f>
        <v/>
      </c>
      <c r="C1041" s="6" t="str">
        <f>IF(GETPIVOTDATA("Count of Order ID",Pivot_table!$A$151,"Consumer ID",$A1041,"Years (DATE)",$B$66)=0,"",GETPIVOTDATA("Count of Order ID",Pivot_table!$A$151,"Consumer ID",$A1041,"Years (DATE)",$B$66))</f>
        <v/>
      </c>
      <c r="D1041" s="6">
        <f>IF(GETPIVOTDATA("Sum of Net Profit",Pivot_table!$A$151,"Consumer ID",$A1041,"Years (DATE)",$D$66)=0,"",GETPIVOTDATA("Sum of Net Profit",Pivot_table!$A$151,"Consumer ID",$A1041,"Years (DATE)",$D$66))</f>
        <v>261.60000000000002</v>
      </c>
      <c r="E1041" s="6">
        <f>IF(GETPIVOTDATA("Count of Order ID",Pivot_table!$A$151,"Consumer ID",$A1041,"Years (DATE)",$D$66)=0,"",GETPIVOTDATA("Count of Order ID",Pivot_table!$A$151,"Consumer ID",$A1041,"Years (DATE)",$D$66))</f>
        <v>2</v>
      </c>
      <c r="F1041" s="6">
        <f t="shared" si="32"/>
        <v>261.60000000000002</v>
      </c>
      <c r="G1041" s="6">
        <f t="shared" si="33"/>
        <v>2</v>
      </c>
    </row>
    <row r="1042" spans="1:7" x14ac:dyDescent="0.3">
      <c r="A1042" s="6" t="s">
        <v>6655</v>
      </c>
      <c r="B1042" s="6">
        <f>IF(GETPIVOTDATA("Sum of Net Profit",Pivot_table!$A$151,"Consumer ID",$A1042,"Years (DATE)",$B$66)=0,"",GETPIVOTDATA("Sum of Net Profit",Pivot_table!$A$151,"Consumer ID",$A1042,"Years (DATE)",$B$66))</f>
        <v>261.5</v>
      </c>
      <c r="C1042" s="6">
        <f>IF(GETPIVOTDATA("Count of Order ID",Pivot_table!$A$151,"Consumer ID",$A1042,"Years (DATE)",$B$66)=0,"",GETPIVOTDATA("Count of Order ID",Pivot_table!$A$151,"Consumer ID",$A1042,"Years (DATE)",$B$66))</f>
        <v>1</v>
      </c>
      <c r="D1042" s="6" t="str">
        <f>IF(GETPIVOTDATA("Sum of Net Profit",Pivot_table!$A$151,"Consumer ID",$A1042,"Years (DATE)",$D$66)=0,"",GETPIVOTDATA("Sum of Net Profit",Pivot_table!$A$151,"Consumer ID",$A1042,"Years (DATE)",$D$66))</f>
        <v/>
      </c>
      <c r="E1042" s="6" t="str">
        <f>IF(GETPIVOTDATA("Count of Order ID",Pivot_table!$A$151,"Consumer ID",$A1042,"Years (DATE)",$D$66)=0,"",GETPIVOTDATA("Count of Order ID",Pivot_table!$A$151,"Consumer ID",$A1042,"Years (DATE)",$D$66))</f>
        <v/>
      </c>
      <c r="F1042" s="6">
        <f t="shared" si="32"/>
        <v>261.5</v>
      </c>
      <c r="G1042" s="6">
        <f t="shared" si="33"/>
        <v>1</v>
      </c>
    </row>
    <row r="1043" spans="1:7" x14ac:dyDescent="0.3">
      <c r="A1043" s="6" t="s">
        <v>2190</v>
      </c>
      <c r="B1043" s="6" t="str">
        <f>IF(GETPIVOTDATA("Sum of Net Profit",Pivot_table!$A$151,"Consumer ID",$A1043,"Years (DATE)",$B$66)=0,"",GETPIVOTDATA("Sum of Net Profit",Pivot_table!$A$151,"Consumer ID",$A1043,"Years (DATE)",$B$66))</f>
        <v/>
      </c>
      <c r="C1043" s="6" t="str">
        <f>IF(GETPIVOTDATA("Count of Order ID",Pivot_table!$A$151,"Consumer ID",$A1043,"Years (DATE)",$B$66)=0,"",GETPIVOTDATA("Count of Order ID",Pivot_table!$A$151,"Consumer ID",$A1043,"Years (DATE)",$B$66))</f>
        <v/>
      </c>
      <c r="D1043" s="6">
        <f>IF(GETPIVOTDATA("Sum of Net Profit",Pivot_table!$A$151,"Consumer ID",$A1043,"Years (DATE)",$D$66)=0,"",GETPIVOTDATA("Sum of Net Profit",Pivot_table!$A$151,"Consumer ID",$A1043,"Years (DATE)",$D$66))</f>
        <v>260.44</v>
      </c>
      <c r="E1043" s="6">
        <f>IF(GETPIVOTDATA("Count of Order ID",Pivot_table!$A$151,"Consumer ID",$A1043,"Years (DATE)",$D$66)=0,"",GETPIVOTDATA("Count of Order ID",Pivot_table!$A$151,"Consumer ID",$A1043,"Years (DATE)",$D$66))</f>
        <v>1</v>
      </c>
      <c r="F1043" s="6">
        <f t="shared" si="32"/>
        <v>260.44</v>
      </c>
      <c r="G1043" s="6">
        <f t="shared" si="33"/>
        <v>1</v>
      </c>
    </row>
    <row r="1044" spans="1:7" x14ac:dyDescent="0.3">
      <c r="A1044" s="6" t="s">
        <v>4240</v>
      </c>
      <c r="B1044" s="6" t="str">
        <f>IF(GETPIVOTDATA("Sum of Net Profit",Pivot_table!$A$151,"Consumer ID",$A1044,"Years (DATE)",$B$66)=0,"",GETPIVOTDATA("Sum of Net Profit",Pivot_table!$A$151,"Consumer ID",$A1044,"Years (DATE)",$B$66))</f>
        <v/>
      </c>
      <c r="C1044" s="6" t="str">
        <f>IF(GETPIVOTDATA("Count of Order ID",Pivot_table!$A$151,"Consumer ID",$A1044,"Years (DATE)",$B$66)=0,"",GETPIVOTDATA("Count of Order ID",Pivot_table!$A$151,"Consumer ID",$A1044,"Years (DATE)",$B$66))</f>
        <v/>
      </c>
      <c r="D1044" s="6">
        <f>IF(GETPIVOTDATA("Sum of Net Profit",Pivot_table!$A$151,"Consumer ID",$A1044,"Years (DATE)",$D$66)=0,"",GETPIVOTDATA("Sum of Net Profit",Pivot_table!$A$151,"Consumer ID",$A1044,"Years (DATE)",$D$66))</f>
        <v>260.44</v>
      </c>
      <c r="E1044" s="6">
        <f>IF(GETPIVOTDATA("Count of Order ID",Pivot_table!$A$151,"Consumer ID",$A1044,"Years (DATE)",$D$66)=0,"",GETPIVOTDATA("Count of Order ID",Pivot_table!$A$151,"Consumer ID",$A1044,"Years (DATE)",$D$66))</f>
        <v>1</v>
      </c>
      <c r="F1044" s="6">
        <f t="shared" si="32"/>
        <v>260.44</v>
      </c>
      <c r="G1044" s="6">
        <f t="shared" si="33"/>
        <v>1</v>
      </c>
    </row>
    <row r="1045" spans="1:7" x14ac:dyDescent="0.3">
      <c r="A1045" s="6" t="s">
        <v>2096</v>
      </c>
      <c r="B1045" s="6" t="str">
        <f>IF(GETPIVOTDATA("Sum of Net Profit",Pivot_table!$A$151,"Consumer ID",$A1045,"Years (DATE)",$B$66)=0,"",GETPIVOTDATA("Sum of Net Profit",Pivot_table!$A$151,"Consumer ID",$A1045,"Years (DATE)",$B$66))</f>
        <v/>
      </c>
      <c r="C1045" s="6" t="str">
        <f>IF(GETPIVOTDATA("Count of Order ID",Pivot_table!$A$151,"Consumer ID",$A1045,"Years (DATE)",$B$66)=0,"",GETPIVOTDATA("Count of Order ID",Pivot_table!$A$151,"Consumer ID",$A1045,"Years (DATE)",$B$66))</f>
        <v/>
      </c>
      <c r="D1045" s="6">
        <f>IF(GETPIVOTDATA("Sum of Net Profit",Pivot_table!$A$151,"Consumer ID",$A1045,"Years (DATE)",$D$66)=0,"",GETPIVOTDATA("Sum of Net Profit",Pivot_table!$A$151,"Consumer ID",$A1045,"Years (DATE)",$D$66))</f>
        <v>260.44</v>
      </c>
      <c r="E1045" s="6">
        <f>IF(GETPIVOTDATA("Count of Order ID",Pivot_table!$A$151,"Consumer ID",$A1045,"Years (DATE)",$D$66)=0,"",GETPIVOTDATA("Count of Order ID",Pivot_table!$A$151,"Consumer ID",$A1045,"Years (DATE)",$D$66))</f>
        <v>1</v>
      </c>
      <c r="F1045" s="6">
        <f t="shared" si="32"/>
        <v>260.44</v>
      </c>
      <c r="G1045" s="6">
        <f t="shared" si="33"/>
        <v>1</v>
      </c>
    </row>
    <row r="1046" spans="1:7" x14ac:dyDescent="0.3">
      <c r="A1046" s="6" t="s">
        <v>2294</v>
      </c>
      <c r="B1046" s="6" t="str">
        <f>IF(GETPIVOTDATA("Sum of Net Profit",Pivot_table!$A$151,"Consumer ID",$A1046,"Years (DATE)",$B$66)=0,"",GETPIVOTDATA("Sum of Net Profit",Pivot_table!$A$151,"Consumer ID",$A1046,"Years (DATE)",$B$66))</f>
        <v/>
      </c>
      <c r="C1046" s="6" t="str">
        <f>IF(GETPIVOTDATA("Count of Order ID",Pivot_table!$A$151,"Consumer ID",$A1046,"Years (DATE)",$B$66)=0,"",GETPIVOTDATA("Count of Order ID",Pivot_table!$A$151,"Consumer ID",$A1046,"Years (DATE)",$B$66))</f>
        <v/>
      </c>
      <c r="D1046" s="6">
        <f>IF(GETPIVOTDATA("Sum of Net Profit",Pivot_table!$A$151,"Consumer ID",$A1046,"Years (DATE)",$D$66)=0,"",GETPIVOTDATA("Sum of Net Profit",Pivot_table!$A$151,"Consumer ID",$A1046,"Years (DATE)",$D$66))</f>
        <v>260.44</v>
      </c>
      <c r="E1046" s="6">
        <f>IF(GETPIVOTDATA("Count of Order ID",Pivot_table!$A$151,"Consumer ID",$A1046,"Years (DATE)",$D$66)=0,"",GETPIVOTDATA("Count of Order ID",Pivot_table!$A$151,"Consumer ID",$A1046,"Years (DATE)",$D$66))</f>
        <v>1</v>
      </c>
      <c r="F1046" s="6">
        <f t="shared" si="32"/>
        <v>260.44</v>
      </c>
      <c r="G1046" s="6">
        <f t="shared" si="33"/>
        <v>1</v>
      </c>
    </row>
    <row r="1047" spans="1:7" x14ac:dyDescent="0.3">
      <c r="A1047" s="6" t="s">
        <v>1942</v>
      </c>
      <c r="B1047" s="6">
        <f>IF(GETPIVOTDATA("Sum of Net Profit",Pivot_table!$A$151,"Consumer ID",$A1047,"Years (DATE)",$B$66)=0,"",GETPIVOTDATA("Sum of Net Profit",Pivot_table!$A$151,"Consumer ID",$A1047,"Years (DATE)",$B$66))</f>
        <v>260.44</v>
      </c>
      <c r="C1047" s="6">
        <f>IF(GETPIVOTDATA("Count of Order ID",Pivot_table!$A$151,"Consumer ID",$A1047,"Years (DATE)",$B$66)=0,"",GETPIVOTDATA("Count of Order ID",Pivot_table!$A$151,"Consumer ID",$A1047,"Years (DATE)",$B$66))</f>
        <v>1</v>
      </c>
      <c r="D1047" s="6" t="str">
        <f>IF(GETPIVOTDATA("Sum of Net Profit",Pivot_table!$A$151,"Consumer ID",$A1047,"Years (DATE)",$D$66)=0,"",GETPIVOTDATA("Sum of Net Profit",Pivot_table!$A$151,"Consumer ID",$A1047,"Years (DATE)",$D$66))</f>
        <v/>
      </c>
      <c r="E1047" s="6" t="str">
        <f>IF(GETPIVOTDATA("Count of Order ID",Pivot_table!$A$151,"Consumer ID",$A1047,"Years (DATE)",$D$66)=0,"",GETPIVOTDATA("Count of Order ID",Pivot_table!$A$151,"Consumer ID",$A1047,"Years (DATE)",$D$66))</f>
        <v/>
      </c>
      <c r="F1047" s="6">
        <f t="shared" si="32"/>
        <v>260.44</v>
      </c>
      <c r="G1047" s="6">
        <f t="shared" si="33"/>
        <v>1</v>
      </c>
    </row>
    <row r="1048" spans="1:7" x14ac:dyDescent="0.3">
      <c r="A1048" s="6" t="s">
        <v>4242</v>
      </c>
      <c r="B1048" s="6" t="str">
        <f>IF(GETPIVOTDATA("Sum of Net Profit",Pivot_table!$A$151,"Consumer ID",$A1048,"Years (DATE)",$B$66)=0,"",GETPIVOTDATA("Sum of Net Profit",Pivot_table!$A$151,"Consumer ID",$A1048,"Years (DATE)",$B$66))</f>
        <v/>
      </c>
      <c r="C1048" s="6" t="str">
        <f>IF(GETPIVOTDATA("Count of Order ID",Pivot_table!$A$151,"Consumer ID",$A1048,"Years (DATE)",$B$66)=0,"",GETPIVOTDATA("Count of Order ID",Pivot_table!$A$151,"Consumer ID",$A1048,"Years (DATE)",$B$66))</f>
        <v/>
      </c>
      <c r="D1048" s="6">
        <f>IF(GETPIVOTDATA("Sum of Net Profit",Pivot_table!$A$151,"Consumer ID",$A1048,"Years (DATE)",$D$66)=0,"",GETPIVOTDATA("Sum of Net Profit",Pivot_table!$A$151,"Consumer ID",$A1048,"Years (DATE)",$D$66))</f>
        <v>260.44</v>
      </c>
      <c r="E1048" s="6">
        <f>IF(GETPIVOTDATA("Count of Order ID",Pivot_table!$A$151,"Consumer ID",$A1048,"Years (DATE)",$D$66)=0,"",GETPIVOTDATA("Count of Order ID",Pivot_table!$A$151,"Consumer ID",$A1048,"Years (DATE)",$D$66))</f>
        <v>1</v>
      </c>
      <c r="F1048" s="6">
        <f t="shared" si="32"/>
        <v>260.44</v>
      </c>
      <c r="G1048" s="6">
        <f t="shared" si="33"/>
        <v>1</v>
      </c>
    </row>
    <row r="1049" spans="1:7" x14ac:dyDescent="0.3">
      <c r="A1049" s="6" t="s">
        <v>2360</v>
      </c>
      <c r="B1049" s="6" t="str">
        <f>IF(GETPIVOTDATA("Sum of Net Profit",Pivot_table!$A$151,"Consumer ID",$A1049,"Years (DATE)",$B$66)=0,"",GETPIVOTDATA("Sum of Net Profit",Pivot_table!$A$151,"Consumer ID",$A1049,"Years (DATE)",$B$66))</f>
        <v/>
      </c>
      <c r="C1049" s="6" t="str">
        <f>IF(GETPIVOTDATA("Count of Order ID",Pivot_table!$A$151,"Consumer ID",$A1049,"Years (DATE)",$B$66)=0,"",GETPIVOTDATA("Count of Order ID",Pivot_table!$A$151,"Consumer ID",$A1049,"Years (DATE)",$B$66))</f>
        <v/>
      </c>
      <c r="D1049" s="6">
        <f>IF(GETPIVOTDATA("Sum of Net Profit",Pivot_table!$A$151,"Consumer ID",$A1049,"Years (DATE)",$D$66)=0,"",GETPIVOTDATA("Sum of Net Profit",Pivot_table!$A$151,"Consumer ID",$A1049,"Years (DATE)",$D$66))</f>
        <v>260.44</v>
      </c>
      <c r="E1049" s="6">
        <f>IF(GETPIVOTDATA("Count of Order ID",Pivot_table!$A$151,"Consumer ID",$A1049,"Years (DATE)",$D$66)=0,"",GETPIVOTDATA("Count of Order ID",Pivot_table!$A$151,"Consumer ID",$A1049,"Years (DATE)",$D$66))</f>
        <v>1</v>
      </c>
      <c r="F1049" s="6">
        <f t="shared" si="32"/>
        <v>260.44</v>
      </c>
      <c r="G1049" s="6">
        <f t="shared" si="33"/>
        <v>1</v>
      </c>
    </row>
    <row r="1050" spans="1:7" x14ac:dyDescent="0.3">
      <c r="A1050" s="6" t="s">
        <v>3111</v>
      </c>
      <c r="B1050" s="6" t="str">
        <f>IF(GETPIVOTDATA("Sum of Net Profit",Pivot_table!$A$151,"Consumer ID",$A1050,"Years (DATE)",$B$66)=0,"",GETPIVOTDATA("Sum of Net Profit",Pivot_table!$A$151,"Consumer ID",$A1050,"Years (DATE)",$B$66))</f>
        <v/>
      </c>
      <c r="C1050" s="6" t="str">
        <f>IF(GETPIVOTDATA("Count of Order ID",Pivot_table!$A$151,"Consumer ID",$A1050,"Years (DATE)",$B$66)=0,"",GETPIVOTDATA("Count of Order ID",Pivot_table!$A$151,"Consumer ID",$A1050,"Years (DATE)",$B$66))</f>
        <v/>
      </c>
      <c r="D1050" s="6">
        <f>IF(GETPIVOTDATA("Sum of Net Profit",Pivot_table!$A$151,"Consumer ID",$A1050,"Years (DATE)",$D$66)=0,"",GETPIVOTDATA("Sum of Net Profit",Pivot_table!$A$151,"Consumer ID",$A1050,"Years (DATE)",$D$66))</f>
        <v>260.44</v>
      </c>
      <c r="E1050" s="6">
        <f>IF(GETPIVOTDATA("Count of Order ID",Pivot_table!$A$151,"Consumer ID",$A1050,"Years (DATE)",$D$66)=0,"",GETPIVOTDATA("Count of Order ID",Pivot_table!$A$151,"Consumer ID",$A1050,"Years (DATE)",$D$66))</f>
        <v>1</v>
      </c>
      <c r="F1050" s="6">
        <f t="shared" si="32"/>
        <v>260.44</v>
      </c>
      <c r="G1050" s="6">
        <f t="shared" si="33"/>
        <v>1</v>
      </c>
    </row>
    <row r="1051" spans="1:7" x14ac:dyDescent="0.3">
      <c r="A1051" s="6" t="s">
        <v>3151</v>
      </c>
      <c r="B1051" s="6" t="str">
        <f>IF(GETPIVOTDATA("Sum of Net Profit",Pivot_table!$A$151,"Consumer ID",$A1051,"Years (DATE)",$B$66)=0,"",GETPIVOTDATA("Sum of Net Profit",Pivot_table!$A$151,"Consumer ID",$A1051,"Years (DATE)",$B$66))</f>
        <v/>
      </c>
      <c r="C1051" s="6" t="str">
        <f>IF(GETPIVOTDATA("Count of Order ID",Pivot_table!$A$151,"Consumer ID",$A1051,"Years (DATE)",$B$66)=0,"",GETPIVOTDATA("Count of Order ID",Pivot_table!$A$151,"Consumer ID",$A1051,"Years (DATE)",$B$66))</f>
        <v/>
      </c>
      <c r="D1051" s="6">
        <f>IF(GETPIVOTDATA("Sum of Net Profit",Pivot_table!$A$151,"Consumer ID",$A1051,"Years (DATE)",$D$66)=0,"",GETPIVOTDATA("Sum of Net Profit",Pivot_table!$A$151,"Consumer ID",$A1051,"Years (DATE)",$D$66))</f>
        <v>260.44</v>
      </c>
      <c r="E1051" s="6">
        <f>IF(GETPIVOTDATA("Count of Order ID",Pivot_table!$A$151,"Consumer ID",$A1051,"Years (DATE)",$D$66)=0,"",GETPIVOTDATA("Count of Order ID",Pivot_table!$A$151,"Consumer ID",$A1051,"Years (DATE)",$D$66))</f>
        <v>1</v>
      </c>
      <c r="F1051" s="6">
        <f t="shared" si="32"/>
        <v>260.44</v>
      </c>
      <c r="G1051" s="6">
        <f t="shared" si="33"/>
        <v>1</v>
      </c>
    </row>
    <row r="1052" spans="1:7" x14ac:dyDescent="0.3">
      <c r="A1052" s="6" t="s">
        <v>2278</v>
      </c>
      <c r="B1052" s="6" t="str">
        <f>IF(GETPIVOTDATA("Sum of Net Profit",Pivot_table!$A$151,"Consumer ID",$A1052,"Years (DATE)",$B$66)=0,"",GETPIVOTDATA("Sum of Net Profit",Pivot_table!$A$151,"Consumer ID",$A1052,"Years (DATE)",$B$66))</f>
        <v/>
      </c>
      <c r="C1052" s="6" t="str">
        <f>IF(GETPIVOTDATA("Count of Order ID",Pivot_table!$A$151,"Consumer ID",$A1052,"Years (DATE)",$B$66)=0,"",GETPIVOTDATA("Count of Order ID",Pivot_table!$A$151,"Consumer ID",$A1052,"Years (DATE)",$B$66))</f>
        <v/>
      </c>
      <c r="D1052" s="6">
        <f>IF(GETPIVOTDATA("Sum of Net Profit",Pivot_table!$A$151,"Consumer ID",$A1052,"Years (DATE)",$D$66)=0,"",GETPIVOTDATA("Sum of Net Profit",Pivot_table!$A$151,"Consumer ID",$A1052,"Years (DATE)",$D$66))</f>
        <v>260.44</v>
      </c>
      <c r="E1052" s="6">
        <f>IF(GETPIVOTDATA("Count of Order ID",Pivot_table!$A$151,"Consumer ID",$A1052,"Years (DATE)",$D$66)=0,"",GETPIVOTDATA("Count of Order ID",Pivot_table!$A$151,"Consumer ID",$A1052,"Years (DATE)",$D$66))</f>
        <v>1</v>
      </c>
      <c r="F1052" s="6">
        <f t="shared" si="32"/>
        <v>260.44</v>
      </c>
      <c r="G1052" s="6">
        <f t="shared" si="33"/>
        <v>1</v>
      </c>
    </row>
    <row r="1053" spans="1:7" x14ac:dyDescent="0.3">
      <c r="A1053" s="6" t="s">
        <v>3131</v>
      </c>
      <c r="B1053" s="6" t="str">
        <f>IF(GETPIVOTDATA("Sum of Net Profit",Pivot_table!$A$151,"Consumer ID",$A1053,"Years (DATE)",$B$66)=0,"",GETPIVOTDATA("Sum of Net Profit",Pivot_table!$A$151,"Consumer ID",$A1053,"Years (DATE)",$B$66))</f>
        <v/>
      </c>
      <c r="C1053" s="6" t="str">
        <f>IF(GETPIVOTDATA("Count of Order ID",Pivot_table!$A$151,"Consumer ID",$A1053,"Years (DATE)",$B$66)=0,"",GETPIVOTDATA("Count of Order ID",Pivot_table!$A$151,"Consumer ID",$A1053,"Years (DATE)",$B$66))</f>
        <v/>
      </c>
      <c r="D1053" s="6">
        <f>IF(GETPIVOTDATA("Sum of Net Profit",Pivot_table!$A$151,"Consumer ID",$A1053,"Years (DATE)",$D$66)=0,"",GETPIVOTDATA("Sum of Net Profit",Pivot_table!$A$151,"Consumer ID",$A1053,"Years (DATE)",$D$66))</f>
        <v>260.44</v>
      </c>
      <c r="E1053" s="6">
        <f>IF(GETPIVOTDATA("Count of Order ID",Pivot_table!$A$151,"Consumer ID",$A1053,"Years (DATE)",$D$66)=0,"",GETPIVOTDATA("Count of Order ID",Pivot_table!$A$151,"Consumer ID",$A1053,"Years (DATE)",$D$66))</f>
        <v>1</v>
      </c>
      <c r="F1053" s="6">
        <f t="shared" si="32"/>
        <v>260.44</v>
      </c>
      <c r="G1053" s="6">
        <f t="shared" si="33"/>
        <v>1</v>
      </c>
    </row>
    <row r="1054" spans="1:7" x14ac:dyDescent="0.3">
      <c r="A1054" s="6" t="s">
        <v>2138</v>
      </c>
      <c r="B1054" s="6" t="str">
        <f>IF(GETPIVOTDATA("Sum of Net Profit",Pivot_table!$A$151,"Consumer ID",$A1054,"Years (DATE)",$B$66)=0,"",GETPIVOTDATA("Sum of Net Profit",Pivot_table!$A$151,"Consumer ID",$A1054,"Years (DATE)",$B$66))</f>
        <v/>
      </c>
      <c r="C1054" s="6" t="str">
        <f>IF(GETPIVOTDATA("Count of Order ID",Pivot_table!$A$151,"Consumer ID",$A1054,"Years (DATE)",$B$66)=0,"",GETPIVOTDATA("Count of Order ID",Pivot_table!$A$151,"Consumer ID",$A1054,"Years (DATE)",$B$66))</f>
        <v/>
      </c>
      <c r="D1054" s="6">
        <f>IF(GETPIVOTDATA("Sum of Net Profit",Pivot_table!$A$151,"Consumer ID",$A1054,"Years (DATE)",$D$66)=0,"",GETPIVOTDATA("Sum of Net Profit",Pivot_table!$A$151,"Consumer ID",$A1054,"Years (DATE)",$D$66))</f>
        <v>260.44</v>
      </c>
      <c r="E1054" s="6">
        <f>IF(GETPIVOTDATA("Count of Order ID",Pivot_table!$A$151,"Consumer ID",$A1054,"Years (DATE)",$D$66)=0,"",GETPIVOTDATA("Count of Order ID",Pivot_table!$A$151,"Consumer ID",$A1054,"Years (DATE)",$D$66))</f>
        <v>1</v>
      </c>
      <c r="F1054" s="6">
        <f t="shared" si="32"/>
        <v>260.44</v>
      </c>
      <c r="G1054" s="6">
        <f t="shared" si="33"/>
        <v>1</v>
      </c>
    </row>
    <row r="1055" spans="1:7" x14ac:dyDescent="0.3">
      <c r="A1055" s="6" t="s">
        <v>1816</v>
      </c>
      <c r="B1055" s="6">
        <f>IF(GETPIVOTDATA("Sum of Net Profit",Pivot_table!$A$151,"Consumer ID",$A1055,"Years (DATE)",$B$66)=0,"",GETPIVOTDATA("Sum of Net Profit",Pivot_table!$A$151,"Consumer ID",$A1055,"Years (DATE)",$B$66))</f>
        <v>260.44</v>
      </c>
      <c r="C1055" s="6">
        <f>IF(GETPIVOTDATA("Count of Order ID",Pivot_table!$A$151,"Consumer ID",$A1055,"Years (DATE)",$B$66)=0,"",GETPIVOTDATA("Count of Order ID",Pivot_table!$A$151,"Consumer ID",$A1055,"Years (DATE)",$B$66))</f>
        <v>1</v>
      </c>
      <c r="D1055" s="6" t="str">
        <f>IF(GETPIVOTDATA("Sum of Net Profit",Pivot_table!$A$151,"Consumer ID",$A1055,"Years (DATE)",$D$66)=0,"",GETPIVOTDATA("Sum of Net Profit",Pivot_table!$A$151,"Consumer ID",$A1055,"Years (DATE)",$D$66))</f>
        <v/>
      </c>
      <c r="E1055" s="6" t="str">
        <f>IF(GETPIVOTDATA("Count of Order ID",Pivot_table!$A$151,"Consumer ID",$A1055,"Years (DATE)",$D$66)=0,"",GETPIVOTDATA("Count of Order ID",Pivot_table!$A$151,"Consumer ID",$A1055,"Years (DATE)",$D$66))</f>
        <v/>
      </c>
      <c r="F1055" s="6">
        <f t="shared" si="32"/>
        <v>260.44</v>
      </c>
      <c r="G1055" s="6">
        <f t="shared" si="33"/>
        <v>1</v>
      </c>
    </row>
    <row r="1056" spans="1:7" x14ac:dyDescent="0.3">
      <c r="A1056" s="6" t="s">
        <v>4181</v>
      </c>
      <c r="B1056" s="6" t="str">
        <f>IF(GETPIVOTDATA("Sum of Net Profit",Pivot_table!$A$151,"Consumer ID",$A1056,"Years (DATE)",$B$66)=0,"",GETPIVOTDATA("Sum of Net Profit",Pivot_table!$A$151,"Consumer ID",$A1056,"Years (DATE)",$B$66))</f>
        <v/>
      </c>
      <c r="C1056" s="6" t="str">
        <f>IF(GETPIVOTDATA("Count of Order ID",Pivot_table!$A$151,"Consumer ID",$A1056,"Years (DATE)",$B$66)=0,"",GETPIVOTDATA("Count of Order ID",Pivot_table!$A$151,"Consumer ID",$A1056,"Years (DATE)",$B$66))</f>
        <v/>
      </c>
      <c r="D1056" s="6">
        <f>IF(GETPIVOTDATA("Sum of Net Profit",Pivot_table!$A$151,"Consumer ID",$A1056,"Years (DATE)",$D$66)=0,"",GETPIVOTDATA("Sum of Net Profit",Pivot_table!$A$151,"Consumer ID",$A1056,"Years (DATE)",$D$66))</f>
        <v>260.44</v>
      </c>
      <c r="E1056" s="6">
        <f>IF(GETPIVOTDATA("Count of Order ID",Pivot_table!$A$151,"Consumer ID",$A1056,"Years (DATE)",$D$66)=0,"",GETPIVOTDATA("Count of Order ID",Pivot_table!$A$151,"Consumer ID",$A1056,"Years (DATE)",$D$66))</f>
        <v>1</v>
      </c>
      <c r="F1056" s="6">
        <f t="shared" si="32"/>
        <v>260.44</v>
      </c>
      <c r="G1056" s="6">
        <f t="shared" si="33"/>
        <v>1</v>
      </c>
    </row>
    <row r="1057" spans="1:7" x14ac:dyDescent="0.3">
      <c r="A1057" s="6" t="s">
        <v>4087</v>
      </c>
      <c r="B1057" s="6" t="str">
        <f>IF(GETPIVOTDATA("Sum of Net Profit",Pivot_table!$A$151,"Consumer ID",$A1057,"Years (DATE)",$B$66)=0,"",GETPIVOTDATA("Sum of Net Profit",Pivot_table!$A$151,"Consumer ID",$A1057,"Years (DATE)",$B$66))</f>
        <v/>
      </c>
      <c r="C1057" s="6" t="str">
        <f>IF(GETPIVOTDATA("Count of Order ID",Pivot_table!$A$151,"Consumer ID",$A1057,"Years (DATE)",$B$66)=0,"",GETPIVOTDATA("Count of Order ID",Pivot_table!$A$151,"Consumer ID",$A1057,"Years (DATE)",$B$66))</f>
        <v/>
      </c>
      <c r="D1057" s="6">
        <f>IF(GETPIVOTDATA("Sum of Net Profit",Pivot_table!$A$151,"Consumer ID",$A1057,"Years (DATE)",$D$66)=0,"",GETPIVOTDATA("Sum of Net Profit",Pivot_table!$A$151,"Consumer ID",$A1057,"Years (DATE)",$D$66))</f>
        <v>260.44</v>
      </c>
      <c r="E1057" s="6">
        <f>IF(GETPIVOTDATA("Count of Order ID",Pivot_table!$A$151,"Consumer ID",$A1057,"Years (DATE)",$D$66)=0,"",GETPIVOTDATA("Count of Order ID",Pivot_table!$A$151,"Consumer ID",$A1057,"Years (DATE)",$D$66))</f>
        <v>1</v>
      </c>
      <c r="F1057" s="6">
        <f t="shared" si="32"/>
        <v>260.44</v>
      </c>
      <c r="G1057" s="6">
        <f t="shared" si="33"/>
        <v>1</v>
      </c>
    </row>
    <row r="1058" spans="1:7" x14ac:dyDescent="0.3">
      <c r="A1058" s="6" t="s">
        <v>1800</v>
      </c>
      <c r="B1058" s="6">
        <f>IF(GETPIVOTDATA("Sum of Net Profit",Pivot_table!$A$151,"Consumer ID",$A1058,"Years (DATE)",$B$66)=0,"",GETPIVOTDATA("Sum of Net Profit",Pivot_table!$A$151,"Consumer ID",$A1058,"Years (DATE)",$B$66))</f>
        <v>260.44</v>
      </c>
      <c r="C1058" s="6">
        <f>IF(GETPIVOTDATA("Count of Order ID",Pivot_table!$A$151,"Consumer ID",$A1058,"Years (DATE)",$B$66)=0,"",GETPIVOTDATA("Count of Order ID",Pivot_table!$A$151,"Consumer ID",$A1058,"Years (DATE)",$B$66))</f>
        <v>1</v>
      </c>
      <c r="D1058" s="6" t="str">
        <f>IF(GETPIVOTDATA("Sum of Net Profit",Pivot_table!$A$151,"Consumer ID",$A1058,"Years (DATE)",$D$66)=0,"",GETPIVOTDATA("Sum of Net Profit",Pivot_table!$A$151,"Consumer ID",$A1058,"Years (DATE)",$D$66))</f>
        <v/>
      </c>
      <c r="E1058" s="6" t="str">
        <f>IF(GETPIVOTDATA("Count of Order ID",Pivot_table!$A$151,"Consumer ID",$A1058,"Years (DATE)",$D$66)=0,"",GETPIVOTDATA("Count of Order ID",Pivot_table!$A$151,"Consumer ID",$A1058,"Years (DATE)",$D$66))</f>
        <v/>
      </c>
      <c r="F1058" s="6">
        <f t="shared" si="32"/>
        <v>260.44</v>
      </c>
      <c r="G1058" s="6">
        <f t="shared" si="33"/>
        <v>1</v>
      </c>
    </row>
    <row r="1059" spans="1:7" x14ac:dyDescent="0.3">
      <c r="A1059" s="6" t="s">
        <v>4199</v>
      </c>
      <c r="B1059" s="6" t="str">
        <f>IF(GETPIVOTDATA("Sum of Net Profit",Pivot_table!$A$151,"Consumer ID",$A1059,"Years (DATE)",$B$66)=0,"",GETPIVOTDATA("Sum of Net Profit",Pivot_table!$A$151,"Consumer ID",$A1059,"Years (DATE)",$B$66))</f>
        <v/>
      </c>
      <c r="C1059" s="6" t="str">
        <f>IF(GETPIVOTDATA("Count of Order ID",Pivot_table!$A$151,"Consumer ID",$A1059,"Years (DATE)",$B$66)=0,"",GETPIVOTDATA("Count of Order ID",Pivot_table!$A$151,"Consumer ID",$A1059,"Years (DATE)",$B$66))</f>
        <v/>
      </c>
      <c r="D1059" s="6">
        <f>IF(GETPIVOTDATA("Sum of Net Profit",Pivot_table!$A$151,"Consumer ID",$A1059,"Years (DATE)",$D$66)=0,"",GETPIVOTDATA("Sum of Net Profit",Pivot_table!$A$151,"Consumer ID",$A1059,"Years (DATE)",$D$66))</f>
        <v>260.44</v>
      </c>
      <c r="E1059" s="6">
        <f>IF(GETPIVOTDATA("Count of Order ID",Pivot_table!$A$151,"Consumer ID",$A1059,"Years (DATE)",$D$66)=0,"",GETPIVOTDATA("Count of Order ID",Pivot_table!$A$151,"Consumer ID",$A1059,"Years (DATE)",$D$66))</f>
        <v>1</v>
      </c>
      <c r="F1059" s="6">
        <f t="shared" si="32"/>
        <v>260.44</v>
      </c>
      <c r="G1059" s="6">
        <f t="shared" si="33"/>
        <v>1</v>
      </c>
    </row>
    <row r="1060" spans="1:7" x14ac:dyDescent="0.3">
      <c r="A1060" s="6" t="s">
        <v>1822</v>
      </c>
      <c r="B1060" s="6">
        <f>IF(GETPIVOTDATA("Sum of Net Profit",Pivot_table!$A$151,"Consumer ID",$A1060,"Years (DATE)",$B$66)=0,"",GETPIVOTDATA("Sum of Net Profit",Pivot_table!$A$151,"Consumer ID",$A1060,"Years (DATE)",$B$66))</f>
        <v>260.44</v>
      </c>
      <c r="C1060" s="6">
        <f>IF(GETPIVOTDATA("Count of Order ID",Pivot_table!$A$151,"Consumer ID",$A1060,"Years (DATE)",$B$66)=0,"",GETPIVOTDATA("Count of Order ID",Pivot_table!$A$151,"Consumer ID",$A1060,"Years (DATE)",$B$66))</f>
        <v>1</v>
      </c>
      <c r="D1060" s="6" t="str">
        <f>IF(GETPIVOTDATA("Sum of Net Profit",Pivot_table!$A$151,"Consumer ID",$A1060,"Years (DATE)",$D$66)=0,"",GETPIVOTDATA("Sum of Net Profit",Pivot_table!$A$151,"Consumer ID",$A1060,"Years (DATE)",$D$66))</f>
        <v/>
      </c>
      <c r="E1060" s="6" t="str">
        <f>IF(GETPIVOTDATA("Count of Order ID",Pivot_table!$A$151,"Consumer ID",$A1060,"Years (DATE)",$D$66)=0,"",GETPIVOTDATA("Count of Order ID",Pivot_table!$A$151,"Consumer ID",$A1060,"Years (DATE)",$D$66))</f>
        <v/>
      </c>
      <c r="F1060" s="6">
        <f t="shared" si="32"/>
        <v>260.44</v>
      </c>
      <c r="G1060" s="6">
        <f t="shared" si="33"/>
        <v>1</v>
      </c>
    </row>
    <row r="1061" spans="1:7" x14ac:dyDescent="0.3">
      <c r="A1061" s="6" t="s">
        <v>3545</v>
      </c>
      <c r="B1061" s="6" t="str">
        <f>IF(GETPIVOTDATA("Sum of Net Profit",Pivot_table!$A$151,"Consumer ID",$A1061,"Years (DATE)",$B$66)=0,"",GETPIVOTDATA("Sum of Net Profit",Pivot_table!$A$151,"Consumer ID",$A1061,"Years (DATE)",$B$66))</f>
        <v/>
      </c>
      <c r="C1061" s="6" t="str">
        <f>IF(GETPIVOTDATA("Count of Order ID",Pivot_table!$A$151,"Consumer ID",$A1061,"Years (DATE)",$B$66)=0,"",GETPIVOTDATA("Count of Order ID",Pivot_table!$A$151,"Consumer ID",$A1061,"Years (DATE)",$B$66))</f>
        <v/>
      </c>
      <c r="D1061" s="6">
        <f>IF(GETPIVOTDATA("Sum of Net Profit",Pivot_table!$A$151,"Consumer ID",$A1061,"Years (DATE)",$D$66)=0,"",GETPIVOTDATA("Sum of Net Profit",Pivot_table!$A$151,"Consumer ID",$A1061,"Years (DATE)",$D$66))</f>
        <v>260.44</v>
      </c>
      <c r="E1061" s="6">
        <f>IF(GETPIVOTDATA("Count of Order ID",Pivot_table!$A$151,"Consumer ID",$A1061,"Years (DATE)",$D$66)=0,"",GETPIVOTDATA("Count of Order ID",Pivot_table!$A$151,"Consumer ID",$A1061,"Years (DATE)",$D$66))</f>
        <v>1</v>
      </c>
      <c r="F1061" s="6">
        <f t="shared" si="32"/>
        <v>260.44</v>
      </c>
      <c r="G1061" s="6">
        <f t="shared" si="33"/>
        <v>1</v>
      </c>
    </row>
    <row r="1062" spans="1:7" x14ac:dyDescent="0.3">
      <c r="A1062" s="6" t="s">
        <v>4127</v>
      </c>
      <c r="B1062" s="6" t="str">
        <f>IF(GETPIVOTDATA("Sum of Net Profit",Pivot_table!$A$151,"Consumer ID",$A1062,"Years (DATE)",$B$66)=0,"",GETPIVOTDATA("Sum of Net Profit",Pivot_table!$A$151,"Consumer ID",$A1062,"Years (DATE)",$B$66))</f>
        <v/>
      </c>
      <c r="C1062" s="6" t="str">
        <f>IF(GETPIVOTDATA("Count of Order ID",Pivot_table!$A$151,"Consumer ID",$A1062,"Years (DATE)",$B$66)=0,"",GETPIVOTDATA("Count of Order ID",Pivot_table!$A$151,"Consumer ID",$A1062,"Years (DATE)",$B$66))</f>
        <v/>
      </c>
      <c r="D1062" s="6">
        <f>IF(GETPIVOTDATA("Sum of Net Profit",Pivot_table!$A$151,"Consumer ID",$A1062,"Years (DATE)",$D$66)=0,"",GETPIVOTDATA("Sum of Net Profit",Pivot_table!$A$151,"Consumer ID",$A1062,"Years (DATE)",$D$66))</f>
        <v>260.44</v>
      </c>
      <c r="E1062" s="6">
        <f>IF(GETPIVOTDATA("Count of Order ID",Pivot_table!$A$151,"Consumer ID",$A1062,"Years (DATE)",$D$66)=0,"",GETPIVOTDATA("Count of Order ID",Pivot_table!$A$151,"Consumer ID",$A1062,"Years (DATE)",$D$66))</f>
        <v>1</v>
      </c>
      <c r="F1062" s="6">
        <f t="shared" si="32"/>
        <v>260.44</v>
      </c>
      <c r="G1062" s="6">
        <f t="shared" si="33"/>
        <v>1</v>
      </c>
    </row>
    <row r="1063" spans="1:7" x14ac:dyDescent="0.3">
      <c r="A1063" s="6" t="s">
        <v>4125</v>
      </c>
      <c r="B1063" s="6" t="str">
        <f>IF(GETPIVOTDATA("Sum of Net Profit",Pivot_table!$A$151,"Consumer ID",$A1063,"Years (DATE)",$B$66)=0,"",GETPIVOTDATA("Sum of Net Profit",Pivot_table!$A$151,"Consumer ID",$A1063,"Years (DATE)",$B$66))</f>
        <v/>
      </c>
      <c r="C1063" s="6" t="str">
        <f>IF(GETPIVOTDATA("Count of Order ID",Pivot_table!$A$151,"Consumer ID",$A1063,"Years (DATE)",$B$66)=0,"",GETPIVOTDATA("Count of Order ID",Pivot_table!$A$151,"Consumer ID",$A1063,"Years (DATE)",$B$66))</f>
        <v/>
      </c>
      <c r="D1063" s="6">
        <f>IF(GETPIVOTDATA("Sum of Net Profit",Pivot_table!$A$151,"Consumer ID",$A1063,"Years (DATE)",$D$66)=0,"",GETPIVOTDATA("Sum of Net Profit",Pivot_table!$A$151,"Consumer ID",$A1063,"Years (DATE)",$D$66))</f>
        <v>260.44</v>
      </c>
      <c r="E1063" s="6">
        <f>IF(GETPIVOTDATA("Count of Order ID",Pivot_table!$A$151,"Consumer ID",$A1063,"Years (DATE)",$D$66)=0,"",GETPIVOTDATA("Count of Order ID",Pivot_table!$A$151,"Consumer ID",$A1063,"Years (DATE)",$D$66))</f>
        <v>1</v>
      </c>
      <c r="F1063" s="6">
        <f t="shared" si="32"/>
        <v>260.44</v>
      </c>
      <c r="G1063" s="6">
        <f t="shared" si="33"/>
        <v>1</v>
      </c>
    </row>
    <row r="1064" spans="1:7" x14ac:dyDescent="0.3">
      <c r="A1064" s="6" t="s">
        <v>2572</v>
      </c>
      <c r="B1064" s="6" t="str">
        <f>IF(GETPIVOTDATA("Sum of Net Profit",Pivot_table!$A$151,"Consumer ID",$A1064,"Years (DATE)",$B$66)=0,"",GETPIVOTDATA("Sum of Net Profit",Pivot_table!$A$151,"Consumer ID",$A1064,"Years (DATE)",$B$66))</f>
        <v/>
      </c>
      <c r="C1064" s="6" t="str">
        <f>IF(GETPIVOTDATA("Count of Order ID",Pivot_table!$A$151,"Consumer ID",$A1064,"Years (DATE)",$B$66)=0,"",GETPIVOTDATA("Count of Order ID",Pivot_table!$A$151,"Consumer ID",$A1064,"Years (DATE)",$B$66))</f>
        <v/>
      </c>
      <c r="D1064" s="6">
        <f>IF(GETPIVOTDATA("Sum of Net Profit",Pivot_table!$A$151,"Consumer ID",$A1064,"Years (DATE)",$D$66)=0,"",GETPIVOTDATA("Sum of Net Profit",Pivot_table!$A$151,"Consumer ID",$A1064,"Years (DATE)",$D$66))</f>
        <v>260.44</v>
      </c>
      <c r="E1064" s="6">
        <f>IF(GETPIVOTDATA("Count of Order ID",Pivot_table!$A$151,"Consumer ID",$A1064,"Years (DATE)",$D$66)=0,"",GETPIVOTDATA("Count of Order ID",Pivot_table!$A$151,"Consumer ID",$A1064,"Years (DATE)",$D$66))</f>
        <v>1</v>
      </c>
      <c r="F1064" s="6">
        <f t="shared" si="32"/>
        <v>260.44</v>
      </c>
      <c r="G1064" s="6">
        <f t="shared" si="33"/>
        <v>1</v>
      </c>
    </row>
    <row r="1065" spans="1:7" x14ac:dyDescent="0.3">
      <c r="A1065" s="6" t="s">
        <v>2630</v>
      </c>
      <c r="B1065" s="6" t="str">
        <f>IF(GETPIVOTDATA("Sum of Net Profit",Pivot_table!$A$151,"Consumer ID",$A1065,"Years (DATE)",$B$66)=0,"",GETPIVOTDATA("Sum of Net Profit",Pivot_table!$A$151,"Consumer ID",$A1065,"Years (DATE)",$B$66))</f>
        <v/>
      </c>
      <c r="C1065" s="6" t="str">
        <f>IF(GETPIVOTDATA("Count of Order ID",Pivot_table!$A$151,"Consumer ID",$A1065,"Years (DATE)",$B$66)=0,"",GETPIVOTDATA("Count of Order ID",Pivot_table!$A$151,"Consumer ID",$A1065,"Years (DATE)",$B$66))</f>
        <v/>
      </c>
      <c r="D1065" s="6">
        <f>IF(GETPIVOTDATA("Sum of Net Profit",Pivot_table!$A$151,"Consumer ID",$A1065,"Years (DATE)",$D$66)=0,"",GETPIVOTDATA("Sum of Net Profit",Pivot_table!$A$151,"Consumer ID",$A1065,"Years (DATE)",$D$66))</f>
        <v>260.44</v>
      </c>
      <c r="E1065" s="6">
        <f>IF(GETPIVOTDATA("Count of Order ID",Pivot_table!$A$151,"Consumer ID",$A1065,"Years (DATE)",$D$66)=0,"",GETPIVOTDATA("Count of Order ID",Pivot_table!$A$151,"Consumer ID",$A1065,"Years (DATE)",$D$66))</f>
        <v>1</v>
      </c>
      <c r="F1065" s="6">
        <f t="shared" si="32"/>
        <v>260.44</v>
      </c>
      <c r="G1065" s="6">
        <f t="shared" si="33"/>
        <v>1</v>
      </c>
    </row>
    <row r="1066" spans="1:7" x14ac:dyDescent="0.3">
      <c r="A1066" s="6" t="s">
        <v>1860</v>
      </c>
      <c r="B1066" s="6">
        <f>IF(GETPIVOTDATA("Sum of Net Profit",Pivot_table!$A$151,"Consumer ID",$A1066,"Years (DATE)",$B$66)=0,"",GETPIVOTDATA("Sum of Net Profit",Pivot_table!$A$151,"Consumer ID",$A1066,"Years (DATE)",$B$66))</f>
        <v>260.44</v>
      </c>
      <c r="C1066" s="6">
        <f>IF(GETPIVOTDATA("Count of Order ID",Pivot_table!$A$151,"Consumer ID",$A1066,"Years (DATE)",$B$66)=0,"",GETPIVOTDATA("Count of Order ID",Pivot_table!$A$151,"Consumer ID",$A1066,"Years (DATE)",$B$66))</f>
        <v>1</v>
      </c>
      <c r="D1066" s="6" t="str">
        <f>IF(GETPIVOTDATA("Sum of Net Profit",Pivot_table!$A$151,"Consumer ID",$A1066,"Years (DATE)",$D$66)=0,"",GETPIVOTDATA("Sum of Net Profit",Pivot_table!$A$151,"Consumer ID",$A1066,"Years (DATE)",$D$66))</f>
        <v/>
      </c>
      <c r="E1066" s="6" t="str">
        <f>IF(GETPIVOTDATA("Count of Order ID",Pivot_table!$A$151,"Consumer ID",$A1066,"Years (DATE)",$D$66)=0,"",GETPIVOTDATA("Count of Order ID",Pivot_table!$A$151,"Consumer ID",$A1066,"Years (DATE)",$D$66))</f>
        <v/>
      </c>
      <c r="F1066" s="6">
        <f t="shared" si="32"/>
        <v>260.44</v>
      </c>
      <c r="G1066" s="6">
        <f t="shared" si="33"/>
        <v>1</v>
      </c>
    </row>
    <row r="1067" spans="1:7" x14ac:dyDescent="0.3">
      <c r="A1067" s="6" t="s">
        <v>1437</v>
      </c>
      <c r="B1067" s="6">
        <f>IF(GETPIVOTDATA("Sum of Net Profit",Pivot_table!$A$151,"Consumer ID",$A1067,"Years (DATE)",$B$66)=0,"",GETPIVOTDATA("Sum of Net Profit",Pivot_table!$A$151,"Consumer ID",$A1067,"Years (DATE)",$B$66))</f>
        <v>260.44</v>
      </c>
      <c r="C1067" s="6">
        <f>IF(GETPIVOTDATA("Count of Order ID",Pivot_table!$A$151,"Consumer ID",$A1067,"Years (DATE)",$B$66)=0,"",GETPIVOTDATA("Count of Order ID",Pivot_table!$A$151,"Consumer ID",$A1067,"Years (DATE)",$B$66))</f>
        <v>1</v>
      </c>
      <c r="D1067" s="6" t="str">
        <f>IF(GETPIVOTDATA("Sum of Net Profit",Pivot_table!$A$151,"Consumer ID",$A1067,"Years (DATE)",$D$66)=0,"",GETPIVOTDATA("Sum of Net Profit",Pivot_table!$A$151,"Consumer ID",$A1067,"Years (DATE)",$D$66))</f>
        <v/>
      </c>
      <c r="E1067" s="6" t="str">
        <f>IF(GETPIVOTDATA("Count of Order ID",Pivot_table!$A$151,"Consumer ID",$A1067,"Years (DATE)",$D$66)=0,"",GETPIVOTDATA("Count of Order ID",Pivot_table!$A$151,"Consumer ID",$A1067,"Years (DATE)",$D$66))</f>
        <v/>
      </c>
      <c r="F1067" s="6">
        <f t="shared" si="32"/>
        <v>260.44</v>
      </c>
      <c r="G1067" s="6">
        <f t="shared" si="33"/>
        <v>1</v>
      </c>
    </row>
    <row r="1068" spans="1:7" x14ac:dyDescent="0.3">
      <c r="A1068" s="6" t="s">
        <v>2536</v>
      </c>
      <c r="B1068" s="6" t="str">
        <f>IF(GETPIVOTDATA("Sum of Net Profit",Pivot_table!$A$151,"Consumer ID",$A1068,"Years (DATE)",$B$66)=0,"",GETPIVOTDATA("Sum of Net Profit",Pivot_table!$A$151,"Consumer ID",$A1068,"Years (DATE)",$B$66))</f>
        <v/>
      </c>
      <c r="C1068" s="6" t="str">
        <f>IF(GETPIVOTDATA("Count of Order ID",Pivot_table!$A$151,"Consumer ID",$A1068,"Years (DATE)",$B$66)=0,"",GETPIVOTDATA("Count of Order ID",Pivot_table!$A$151,"Consumer ID",$A1068,"Years (DATE)",$B$66))</f>
        <v/>
      </c>
      <c r="D1068" s="6">
        <f>IF(GETPIVOTDATA("Sum of Net Profit",Pivot_table!$A$151,"Consumer ID",$A1068,"Years (DATE)",$D$66)=0,"",GETPIVOTDATA("Sum of Net Profit",Pivot_table!$A$151,"Consumer ID",$A1068,"Years (DATE)",$D$66))</f>
        <v>260.44</v>
      </c>
      <c r="E1068" s="6">
        <f>IF(GETPIVOTDATA("Count of Order ID",Pivot_table!$A$151,"Consumer ID",$A1068,"Years (DATE)",$D$66)=0,"",GETPIVOTDATA("Count of Order ID",Pivot_table!$A$151,"Consumer ID",$A1068,"Years (DATE)",$D$66))</f>
        <v>1</v>
      </c>
      <c r="F1068" s="6">
        <f t="shared" si="32"/>
        <v>260.44</v>
      </c>
      <c r="G1068" s="6">
        <f t="shared" si="33"/>
        <v>1</v>
      </c>
    </row>
    <row r="1069" spans="1:7" x14ac:dyDescent="0.3">
      <c r="A1069" s="6" t="s">
        <v>1469</v>
      </c>
      <c r="B1069" s="6">
        <f>IF(GETPIVOTDATA("Sum of Net Profit",Pivot_table!$A$151,"Consumer ID",$A1069,"Years (DATE)",$B$66)=0,"",GETPIVOTDATA("Sum of Net Profit",Pivot_table!$A$151,"Consumer ID",$A1069,"Years (DATE)",$B$66))</f>
        <v>260.44</v>
      </c>
      <c r="C1069" s="6">
        <f>IF(GETPIVOTDATA("Count of Order ID",Pivot_table!$A$151,"Consumer ID",$A1069,"Years (DATE)",$B$66)=0,"",GETPIVOTDATA("Count of Order ID",Pivot_table!$A$151,"Consumer ID",$A1069,"Years (DATE)",$B$66))</f>
        <v>1</v>
      </c>
      <c r="D1069" s="6" t="str">
        <f>IF(GETPIVOTDATA("Sum of Net Profit",Pivot_table!$A$151,"Consumer ID",$A1069,"Years (DATE)",$D$66)=0,"",GETPIVOTDATA("Sum of Net Profit",Pivot_table!$A$151,"Consumer ID",$A1069,"Years (DATE)",$D$66))</f>
        <v/>
      </c>
      <c r="E1069" s="6" t="str">
        <f>IF(GETPIVOTDATA("Count of Order ID",Pivot_table!$A$151,"Consumer ID",$A1069,"Years (DATE)",$D$66)=0,"",GETPIVOTDATA("Count of Order ID",Pivot_table!$A$151,"Consumer ID",$A1069,"Years (DATE)",$D$66))</f>
        <v/>
      </c>
      <c r="F1069" s="6">
        <f t="shared" si="32"/>
        <v>260.44</v>
      </c>
      <c r="G1069" s="6">
        <f t="shared" si="33"/>
        <v>1</v>
      </c>
    </row>
    <row r="1070" spans="1:7" x14ac:dyDescent="0.3">
      <c r="A1070" s="6" t="s">
        <v>3045</v>
      </c>
      <c r="B1070" s="6" t="str">
        <f>IF(GETPIVOTDATA("Sum of Net Profit",Pivot_table!$A$151,"Consumer ID",$A1070,"Years (DATE)",$B$66)=0,"",GETPIVOTDATA("Sum of Net Profit",Pivot_table!$A$151,"Consumer ID",$A1070,"Years (DATE)",$B$66))</f>
        <v/>
      </c>
      <c r="C1070" s="6" t="str">
        <f>IF(GETPIVOTDATA("Count of Order ID",Pivot_table!$A$151,"Consumer ID",$A1070,"Years (DATE)",$B$66)=0,"",GETPIVOTDATA("Count of Order ID",Pivot_table!$A$151,"Consumer ID",$A1070,"Years (DATE)",$B$66))</f>
        <v/>
      </c>
      <c r="D1070" s="6">
        <f>IF(GETPIVOTDATA("Sum of Net Profit",Pivot_table!$A$151,"Consumer ID",$A1070,"Years (DATE)",$D$66)=0,"",GETPIVOTDATA("Sum of Net Profit",Pivot_table!$A$151,"Consumer ID",$A1070,"Years (DATE)",$D$66))</f>
        <v>260.44</v>
      </c>
      <c r="E1070" s="6">
        <f>IF(GETPIVOTDATA("Count of Order ID",Pivot_table!$A$151,"Consumer ID",$A1070,"Years (DATE)",$D$66)=0,"",GETPIVOTDATA("Count of Order ID",Pivot_table!$A$151,"Consumer ID",$A1070,"Years (DATE)",$D$66))</f>
        <v>1</v>
      </c>
      <c r="F1070" s="6">
        <f t="shared" si="32"/>
        <v>260.44</v>
      </c>
      <c r="G1070" s="6">
        <f t="shared" si="33"/>
        <v>1</v>
      </c>
    </row>
    <row r="1071" spans="1:7" x14ac:dyDescent="0.3">
      <c r="A1071" s="6" t="s">
        <v>1449</v>
      </c>
      <c r="B1071" s="6">
        <f>IF(GETPIVOTDATA("Sum of Net Profit",Pivot_table!$A$151,"Consumer ID",$A1071,"Years (DATE)",$B$66)=0,"",GETPIVOTDATA("Sum of Net Profit",Pivot_table!$A$151,"Consumer ID",$A1071,"Years (DATE)",$B$66))</f>
        <v>260.44</v>
      </c>
      <c r="C1071" s="6">
        <f>IF(GETPIVOTDATA("Count of Order ID",Pivot_table!$A$151,"Consumer ID",$A1071,"Years (DATE)",$B$66)=0,"",GETPIVOTDATA("Count of Order ID",Pivot_table!$A$151,"Consumer ID",$A1071,"Years (DATE)",$B$66))</f>
        <v>1</v>
      </c>
      <c r="D1071" s="6" t="str">
        <f>IF(GETPIVOTDATA("Sum of Net Profit",Pivot_table!$A$151,"Consumer ID",$A1071,"Years (DATE)",$D$66)=0,"",GETPIVOTDATA("Sum of Net Profit",Pivot_table!$A$151,"Consumer ID",$A1071,"Years (DATE)",$D$66))</f>
        <v/>
      </c>
      <c r="E1071" s="6" t="str">
        <f>IF(GETPIVOTDATA("Count of Order ID",Pivot_table!$A$151,"Consumer ID",$A1071,"Years (DATE)",$D$66)=0,"",GETPIVOTDATA("Count of Order ID",Pivot_table!$A$151,"Consumer ID",$A1071,"Years (DATE)",$D$66))</f>
        <v/>
      </c>
      <c r="F1071" s="6">
        <f t="shared" si="32"/>
        <v>260.44</v>
      </c>
      <c r="G1071" s="6">
        <f t="shared" si="33"/>
        <v>1</v>
      </c>
    </row>
    <row r="1072" spans="1:7" x14ac:dyDescent="0.3">
      <c r="A1072" s="6" t="s">
        <v>1447</v>
      </c>
      <c r="B1072" s="6">
        <f>IF(GETPIVOTDATA("Sum of Net Profit",Pivot_table!$A$151,"Consumer ID",$A1072,"Years (DATE)",$B$66)=0,"",GETPIVOTDATA("Sum of Net Profit",Pivot_table!$A$151,"Consumer ID",$A1072,"Years (DATE)",$B$66))</f>
        <v>260.44</v>
      </c>
      <c r="C1072" s="6">
        <f>IF(GETPIVOTDATA("Count of Order ID",Pivot_table!$A$151,"Consumer ID",$A1072,"Years (DATE)",$B$66)=0,"",GETPIVOTDATA("Count of Order ID",Pivot_table!$A$151,"Consumer ID",$A1072,"Years (DATE)",$B$66))</f>
        <v>1</v>
      </c>
      <c r="D1072" s="6" t="str">
        <f>IF(GETPIVOTDATA("Sum of Net Profit",Pivot_table!$A$151,"Consumer ID",$A1072,"Years (DATE)",$D$66)=0,"",GETPIVOTDATA("Sum of Net Profit",Pivot_table!$A$151,"Consumer ID",$A1072,"Years (DATE)",$D$66))</f>
        <v/>
      </c>
      <c r="E1072" s="6" t="str">
        <f>IF(GETPIVOTDATA("Count of Order ID",Pivot_table!$A$151,"Consumer ID",$A1072,"Years (DATE)",$D$66)=0,"",GETPIVOTDATA("Count of Order ID",Pivot_table!$A$151,"Consumer ID",$A1072,"Years (DATE)",$D$66))</f>
        <v/>
      </c>
      <c r="F1072" s="6">
        <f t="shared" si="32"/>
        <v>260.44</v>
      </c>
      <c r="G1072" s="6">
        <f t="shared" si="33"/>
        <v>1</v>
      </c>
    </row>
    <row r="1073" spans="1:7" x14ac:dyDescent="0.3">
      <c r="A1073" s="6" t="s">
        <v>3087</v>
      </c>
      <c r="B1073" s="6" t="str">
        <f>IF(GETPIVOTDATA("Sum of Net Profit",Pivot_table!$A$151,"Consumer ID",$A1073,"Years (DATE)",$B$66)=0,"",GETPIVOTDATA("Sum of Net Profit",Pivot_table!$A$151,"Consumer ID",$A1073,"Years (DATE)",$B$66))</f>
        <v/>
      </c>
      <c r="C1073" s="6" t="str">
        <f>IF(GETPIVOTDATA("Count of Order ID",Pivot_table!$A$151,"Consumer ID",$A1073,"Years (DATE)",$B$66)=0,"",GETPIVOTDATA("Count of Order ID",Pivot_table!$A$151,"Consumer ID",$A1073,"Years (DATE)",$B$66))</f>
        <v/>
      </c>
      <c r="D1073" s="6">
        <f>IF(GETPIVOTDATA("Sum of Net Profit",Pivot_table!$A$151,"Consumer ID",$A1073,"Years (DATE)",$D$66)=0,"",GETPIVOTDATA("Sum of Net Profit",Pivot_table!$A$151,"Consumer ID",$A1073,"Years (DATE)",$D$66))</f>
        <v>260.44</v>
      </c>
      <c r="E1073" s="6">
        <f>IF(GETPIVOTDATA("Count of Order ID",Pivot_table!$A$151,"Consumer ID",$A1073,"Years (DATE)",$D$66)=0,"",GETPIVOTDATA("Count of Order ID",Pivot_table!$A$151,"Consumer ID",$A1073,"Years (DATE)",$D$66))</f>
        <v>1</v>
      </c>
      <c r="F1073" s="6">
        <f t="shared" si="32"/>
        <v>260.44</v>
      </c>
      <c r="G1073" s="6">
        <f t="shared" si="33"/>
        <v>1</v>
      </c>
    </row>
    <row r="1074" spans="1:7" x14ac:dyDescent="0.3">
      <c r="A1074" s="6" t="s">
        <v>4045</v>
      </c>
      <c r="B1074" s="6" t="str">
        <f>IF(GETPIVOTDATA("Sum of Net Profit",Pivot_table!$A$151,"Consumer ID",$A1074,"Years (DATE)",$B$66)=0,"",GETPIVOTDATA("Sum of Net Profit",Pivot_table!$A$151,"Consumer ID",$A1074,"Years (DATE)",$B$66))</f>
        <v/>
      </c>
      <c r="C1074" s="6" t="str">
        <f>IF(GETPIVOTDATA("Count of Order ID",Pivot_table!$A$151,"Consumer ID",$A1074,"Years (DATE)",$B$66)=0,"",GETPIVOTDATA("Count of Order ID",Pivot_table!$A$151,"Consumer ID",$A1074,"Years (DATE)",$B$66))</f>
        <v/>
      </c>
      <c r="D1074" s="6">
        <f>IF(GETPIVOTDATA("Sum of Net Profit",Pivot_table!$A$151,"Consumer ID",$A1074,"Years (DATE)",$D$66)=0,"",GETPIVOTDATA("Sum of Net Profit",Pivot_table!$A$151,"Consumer ID",$A1074,"Years (DATE)",$D$66))</f>
        <v>260.44</v>
      </c>
      <c r="E1074" s="6">
        <f>IF(GETPIVOTDATA("Count of Order ID",Pivot_table!$A$151,"Consumer ID",$A1074,"Years (DATE)",$D$66)=0,"",GETPIVOTDATA("Count of Order ID",Pivot_table!$A$151,"Consumer ID",$A1074,"Years (DATE)",$D$66))</f>
        <v>1</v>
      </c>
      <c r="F1074" s="6">
        <f t="shared" si="32"/>
        <v>260.44</v>
      </c>
      <c r="G1074" s="6">
        <f t="shared" si="33"/>
        <v>1</v>
      </c>
    </row>
    <row r="1075" spans="1:7" x14ac:dyDescent="0.3">
      <c r="A1075" s="6" t="s">
        <v>3089</v>
      </c>
      <c r="B1075" s="6" t="str">
        <f>IF(GETPIVOTDATA("Sum of Net Profit",Pivot_table!$A$151,"Consumer ID",$A1075,"Years (DATE)",$B$66)=0,"",GETPIVOTDATA("Sum of Net Profit",Pivot_table!$A$151,"Consumer ID",$A1075,"Years (DATE)",$B$66))</f>
        <v/>
      </c>
      <c r="C1075" s="6" t="str">
        <f>IF(GETPIVOTDATA("Count of Order ID",Pivot_table!$A$151,"Consumer ID",$A1075,"Years (DATE)",$B$66)=0,"",GETPIVOTDATA("Count of Order ID",Pivot_table!$A$151,"Consumer ID",$A1075,"Years (DATE)",$B$66))</f>
        <v/>
      </c>
      <c r="D1075" s="6">
        <f>IF(GETPIVOTDATA("Sum of Net Profit",Pivot_table!$A$151,"Consumer ID",$A1075,"Years (DATE)",$D$66)=0,"",GETPIVOTDATA("Sum of Net Profit",Pivot_table!$A$151,"Consumer ID",$A1075,"Years (DATE)",$D$66))</f>
        <v>260.44</v>
      </c>
      <c r="E1075" s="6">
        <f>IF(GETPIVOTDATA("Count of Order ID",Pivot_table!$A$151,"Consumer ID",$A1075,"Years (DATE)",$D$66)=0,"",GETPIVOTDATA("Count of Order ID",Pivot_table!$A$151,"Consumer ID",$A1075,"Years (DATE)",$D$66))</f>
        <v>1</v>
      </c>
      <c r="F1075" s="6">
        <f t="shared" si="32"/>
        <v>260.44</v>
      </c>
      <c r="G1075" s="6">
        <f t="shared" si="33"/>
        <v>1</v>
      </c>
    </row>
    <row r="1076" spans="1:7" x14ac:dyDescent="0.3">
      <c r="A1076" s="6" t="s">
        <v>2592</v>
      </c>
      <c r="B1076" s="6" t="str">
        <f>IF(GETPIVOTDATA("Sum of Net Profit",Pivot_table!$A$151,"Consumer ID",$A1076,"Years (DATE)",$B$66)=0,"",GETPIVOTDATA("Sum of Net Profit",Pivot_table!$A$151,"Consumer ID",$A1076,"Years (DATE)",$B$66))</f>
        <v/>
      </c>
      <c r="C1076" s="6" t="str">
        <f>IF(GETPIVOTDATA("Count of Order ID",Pivot_table!$A$151,"Consumer ID",$A1076,"Years (DATE)",$B$66)=0,"",GETPIVOTDATA("Count of Order ID",Pivot_table!$A$151,"Consumer ID",$A1076,"Years (DATE)",$B$66))</f>
        <v/>
      </c>
      <c r="D1076" s="6">
        <f>IF(GETPIVOTDATA("Sum of Net Profit",Pivot_table!$A$151,"Consumer ID",$A1076,"Years (DATE)",$D$66)=0,"",GETPIVOTDATA("Sum of Net Profit",Pivot_table!$A$151,"Consumer ID",$A1076,"Years (DATE)",$D$66))</f>
        <v>260.44</v>
      </c>
      <c r="E1076" s="6">
        <f>IF(GETPIVOTDATA("Count of Order ID",Pivot_table!$A$151,"Consumer ID",$A1076,"Years (DATE)",$D$66)=0,"",GETPIVOTDATA("Count of Order ID",Pivot_table!$A$151,"Consumer ID",$A1076,"Years (DATE)",$D$66))</f>
        <v>1</v>
      </c>
      <c r="F1076" s="6">
        <f t="shared" si="32"/>
        <v>260.44</v>
      </c>
      <c r="G1076" s="6">
        <f t="shared" si="33"/>
        <v>1</v>
      </c>
    </row>
    <row r="1077" spans="1:7" x14ac:dyDescent="0.3">
      <c r="A1077" s="6" t="s">
        <v>3063</v>
      </c>
      <c r="B1077" s="6" t="str">
        <f>IF(GETPIVOTDATA("Sum of Net Profit",Pivot_table!$A$151,"Consumer ID",$A1077,"Years (DATE)",$B$66)=0,"",GETPIVOTDATA("Sum of Net Profit",Pivot_table!$A$151,"Consumer ID",$A1077,"Years (DATE)",$B$66))</f>
        <v/>
      </c>
      <c r="C1077" s="6" t="str">
        <f>IF(GETPIVOTDATA("Count of Order ID",Pivot_table!$A$151,"Consumer ID",$A1077,"Years (DATE)",$B$66)=0,"",GETPIVOTDATA("Count of Order ID",Pivot_table!$A$151,"Consumer ID",$A1077,"Years (DATE)",$B$66))</f>
        <v/>
      </c>
      <c r="D1077" s="6">
        <f>IF(GETPIVOTDATA("Sum of Net Profit",Pivot_table!$A$151,"Consumer ID",$A1077,"Years (DATE)",$D$66)=0,"",GETPIVOTDATA("Sum of Net Profit",Pivot_table!$A$151,"Consumer ID",$A1077,"Years (DATE)",$D$66))</f>
        <v>260.44</v>
      </c>
      <c r="E1077" s="6">
        <f>IF(GETPIVOTDATA("Count of Order ID",Pivot_table!$A$151,"Consumer ID",$A1077,"Years (DATE)",$D$66)=0,"",GETPIVOTDATA("Count of Order ID",Pivot_table!$A$151,"Consumer ID",$A1077,"Years (DATE)",$D$66))</f>
        <v>1</v>
      </c>
      <c r="F1077" s="6">
        <f t="shared" si="32"/>
        <v>260.44</v>
      </c>
      <c r="G1077" s="6">
        <f t="shared" si="33"/>
        <v>1</v>
      </c>
    </row>
    <row r="1078" spans="1:7" x14ac:dyDescent="0.3">
      <c r="A1078" s="6" t="s">
        <v>1400</v>
      </c>
      <c r="B1078" s="6">
        <f>IF(GETPIVOTDATA("Sum of Net Profit",Pivot_table!$A$151,"Consumer ID",$A1078,"Years (DATE)",$B$66)=0,"",GETPIVOTDATA("Sum of Net Profit",Pivot_table!$A$151,"Consumer ID",$A1078,"Years (DATE)",$B$66))</f>
        <v>260.44</v>
      </c>
      <c r="C1078" s="6">
        <f>IF(GETPIVOTDATA("Count of Order ID",Pivot_table!$A$151,"Consumer ID",$A1078,"Years (DATE)",$B$66)=0,"",GETPIVOTDATA("Count of Order ID",Pivot_table!$A$151,"Consumer ID",$A1078,"Years (DATE)",$B$66))</f>
        <v>1</v>
      </c>
      <c r="D1078" s="6" t="str">
        <f>IF(GETPIVOTDATA("Sum of Net Profit",Pivot_table!$A$151,"Consumer ID",$A1078,"Years (DATE)",$D$66)=0,"",GETPIVOTDATA("Sum of Net Profit",Pivot_table!$A$151,"Consumer ID",$A1078,"Years (DATE)",$D$66))</f>
        <v/>
      </c>
      <c r="E1078" s="6" t="str">
        <f>IF(GETPIVOTDATA("Count of Order ID",Pivot_table!$A$151,"Consumer ID",$A1078,"Years (DATE)",$D$66)=0,"",GETPIVOTDATA("Count of Order ID",Pivot_table!$A$151,"Consumer ID",$A1078,"Years (DATE)",$D$66))</f>
        <v/>
      </c>
      <c r="F1078" s="6">
        <f t="shared" si="32"/>
        <v>260.44</v>
      </c>
      <c r="G1078" s="6">
        <f t="shared" si="33"/>
        <v>1</v>
      </c>
    </row>
    <row r="1079" spans="1:7" x14ac:dyDescent="0.3">
      <c r="A1079" s="6" t="s">
        <v>3369</v>
      </c>
      <c r="B1079" s="6" t="str">
        <f>IF(GETPIVOTDATA("Sum of Net Profit",Pivot_table!$A$151,"Consumer ID",$A1079,"Years (DATE)",$B$66)=0,"",GETPIVOTDATA("Sum of Net Profit",Pivot_table!$A$151,"Consumer ID",$A1079,"Years (DATE)",$B$66))</f>
        <v/>
      </c>
      <c r="C1079" s="6" t="str">
        <f>IF(GETPIVOTDATA("Count of Order ID",Pivot_table!$A$151,"Consumer ID",$A1079,"Years (DATE)",$B$66)=0,"",GETPIVOTDATA("Count of Order ID",Pivot_table!$A$151,"Consumer ID",$A1079,"Years (DATE)",$B$66))</f>
        <v/>
      </c>
      <c r="D1079" s="6">
        <f>IF(GETPIVOTDATA("Sum of Net Profit",Pivot_table!$A$151,"Consumer ID",$A1079,"Years (DATE)",$D$66)=0,"",GETPIVOTDATA("Sum of Net Profit",Pivot_table!$A$151,"Consumer ID",$A1079,"Years (DATE)",$D$66))</f>
        <v>260.44</v>
      </c>
      <c r="E1079" s="6">
        <f>IF(GETPIVOTDATA("Count of Order ID",Pivot_table!$A$151,"Consumer ID",$A1079,"Years (DATE)",$D$66)=0,"",GETPIVOTDATA("Count of Order ID",Pivot_table!$A$151,"Consumer ID",$A1079,"Years (DATE)",$D$66))</f>
        <v>1</v>
      </c>
      <c r="F1079" s="6">
        <f t="shared" si="32"/>
        <v>260.44</v>
      </c>
      <c r="G1079" s="6">
        <f t="shared" si="33"/>
        <v>1</v>
      </c>
    </row>
    <row r="1080" spans="1:7" x14ac:dyDescent="0.3">
      <c r="A1080" s="6" t="s">
        <v>2855</v>
      </c>
      <c r="B1080" s="6" t="str">
        <f>IF(GETPIVOTDATA("Sum of Net Profit",Pivot_table!$A$151,"Consumer ID",$A1080,"Years (DATE)",$B$66)=0,"",GETPIVOTDATA("Sum of Net Profit",Pivot_table!$A$151,"Consumer ID",$A1080,"Years (DATE)",$B$66))</f>
        <v/>
      </c>
      <c r="C1080" s="6" t="str">
        <f>IF(GETPIVOTDATA("Count of Order ID",Pivot_table!$A$151,"Consumer ID",$A1080,"Years (DATE)",$B$66)=0,"",GETPIVOTDATA("Count of Order ID",Pivot_table!$A$151,"Consumer ID",$A1080,"Years (DATE)",$B$66))</f>
        <v/>
      </c>
      <c r="D1080" s="6">
        <f>IF(GETPIVOTDATA("Sum of Net Profit",Pivot_table!$A$151,"Consumer ID",$A1080,"Years (DATE)",$D$66)=0,"",GETPIVOTDATA("Sum of Net Profit",Pivot_table!$A$151,"Consumer ID",$A1080,"Years (DATE)",$D$66))</f>
        <v>260.44</v>
      </c>
      <c r="E1080" s="6">
        <f>IF(GETPIVOTDATA("Count of Order ID",Pivot_table!$A$151,"Consumer ID",$A1080,"Years (DATE)",$D$66)=0,"",GETPIVOTDATA("Count of Order ID",Pivot_table!$A$151,"Consumer ID",$A1080,"Years (DATE)",$D$66))</f>
        <v>1</v>
      </c>
      <c r="F1080" s="6">
        <f t="shared" si="32"/>
        <v>260.44</v>
      </c>
      <c r="G1080" s="6">
        <f t="shared" si="33"/>
        <v>1</v>
      </c>
    </row>
    <row r="1081" spans="1:7" x14ac:dyDescent="0.3">
      <c r="A1081" s="6" t="s">
        <v>2184</v>
      </c>
      <c r="B1081" s="6" t="str">
        <f>IF(GETPIVOTDATA("Sum of Net Profit",Pivot_table!$A$151,"Consumer ID",$A1081,"Years (DATE)",$B$66)=0,"",GETPIVOTDATA("Sum of Net Profit",Pivot_table!$A$151,"Consumer ID",$A1081,"Years (DATE)",$B$66))</f>
        <v/>
      </c>
      <c r="C1081" s="6" t="str">
        <f>IF(GETPIVOTDATA("Count of Order ID",Pivot_table!$A$151,"Consumer ID",$A1081,"Years (DATE)",$B$66)=0,"",GETPIVOTDATA("Count of Order ID",Pivot_table!$A$151,"Consumer ID",$A1081,"Years (DATE)",$B$66))</f>
        <v/>
      </c>
      <c r="D1081" s="6">
        <f>IF(GETPIVOTDATA("Sum of Net Profit",Pivot_table!$A$151,"Consumer ID",$A1081,"Years (DATE)",$D$66)=0,"",GETPIVOTDATA("Sum of Net Profit",Pivot_table!$A$151,"Consumer ID",$A1081,"Years (DATE)",$D$66))</f>
        <v>260.44</v>
      </c>
      <c r="E1081" s="6">
        <f>IF(GETPIVOTDATA("Count of Order ID",Pivot_table!$A$151,"Consumer ID",$A1081,"Years (DATE)",$D$66)=0,"",GETPIVOTDATA("Count of Order ID",Pivot_table!$A$151,"Consumer ID",$A1081,"Years (DATE)",$D$66))</f>
        <v>1</v>
      </c>
      <c r="F1081" s="6">
        <f t="shared" si="32"/>
        <v>260.44</v>
      </c>
      <c r="G1081" s="6">
        <f t="shared" si="33"/>
        <v>1</v>
      </c>
    </row>
    <row r="1082" spans="1:7" x14ac:dyDescent="0.3">
      <c r="A1082" s="6" t="s">
        <v>3793</v>
      </c>
      <c r="B1082" s="6" t="str">
        <f>IF(GETPIVOTDATA("Sum of Net Profit",Pivot_table!$A$151,"Consumer ID",$A1082,"Years (DATE)",$B$66)=0,"",GETPIVOTDATA("Sum of Net Profit",Pivot_table!$A$151,"Consumer ID",$A1082,"Years (DATE)",$B$66))</f>
        <v/>
      </c>
      <c r="C1082" s="6" t="str">
        <f>IF(GETPIVOTDATA("Count of Order ID",Pivot_table!$A$151,"Consumer ID",$A1082,"Years (DATE)",$B$66)=0,"",GETPIVOTDATA("Count of Order ID",Pivot_table!$A$151,"Consumer ID",$A1082,"Years (DATE)",$B$66))</f>
        <v/>
      </c>
      <c r="D1082" s="6">
        <f>IF(GETPIVOTDATA("Sum of Net Profit",Pivot_table!$A$151,"Consumer ID",$A1082,"Years (DATE)",$D$66)=0,"",GETPIVOTDATA("Sum of Net Profit",Pivot_table!$A$151,"Consumer ID",$A1082,"Years (DATE)",$D$66))</f>
        <v>260.44</v>
      </c>
      <c r="E1082" s="6">
        <f>IF(GETPIVOTDATA("Count of Order ID",Pivot_table!$A$151,"Consumer ID",$A1082,"Years (DATE)",$D$66)=0,"",GETPIVOTDATA("Count of Order ID",Pivot_table!$A$151,"Consumer ID",$A1082,"Years (DATE)",$D$66))</f>
        <v>1</v>
      </c>
      <c r="F1082" s="6">
        <f t="shared" si="32"/>
        <v>260.44</v>
      </c>
      <c r="G1082" s="6">
        <f t="shared" si="33"/>
        <v>1</v>
      </c>
    </row>
    <row r="1083" spans="1:7" x14ac:dyDescent="0.3">
      <c r="A1083" s="6" t="s">
        <v>2817</v>
      </c>
      <c r="B1083" s="6" t="str">
        <f>IF(GETPIVOTDATA("Sum of Net Profit",Pivot_table!$A$151,"Consumer ID",$A1083,"Years (DATE)",$B$66)=0,"",GETPIVOTDATA("Sum of Net Profit",Pivot_table!$A$151,"Consumer ID",$A1083,"Years (DATE)",$B$66))</f>
        <v/>
      </c>
      <c r="C1083" s="6" t="str">
        <f>IF(GETPIVOTDATA("Count of Order ID",Pivot_table!$A$151,"Consumer ID",$A1083,"Years (DATE)",$B$66)=0,"",GETPIVOTDATA("Count of Order ID",Pivot_table!$A$151,"Consumer ID",$A1083,"Years (DATE)",$B$66))</f>
        <v/>
      </c>
      <c r="D1083" s="6">
        <f>IF(GETPIVOTDATA("Sum of Net Profit",Pivot_table!$A$151,"Consumer ID",$A1083,"Years (DATE)",$D$66)=0,"",GETPIVOTDATA("Sum of Net Profit",Pivot_table!$A$151,"Consumer ID",$A1083,"Years (DATE)",$D$66))</f>
        <v>260.44</v>
      </c>
      <c r="E1083" s="6">
        <f>IF(GETPIVOTDATA("Count of Order ID",Pivot_table!$A$151,"Consumer ID",$A1083,"Years (DATE)",$D$66)=0,"",GETPIVOTDATA("Count of Order ID",Pivot_table!$A$151,"Consumer ID",$A1083,"Years (DATE)",$D$66))</f>
        <v>1</v>
      </c>
      <c r="F1083" s="6">
        <f t="shared" si="32"/>
        <v>260.44</v>
      </c>
      <c r="G1083" s="6">
        <f t="shared" si="33"/>
        <v>1</v>
      </c>
    </row>
    <row r="1084" spans="1:7" x14ac:dyDescent="0.3">
      <c r="A1084" s="6" t="s">
        <v>2875</v>
      </c>
      <c r="B1084" s="6" t="str">
        <f>IF(GETPIVOTDATA("Sum of Net Profit",Pivot_table!$A$151,"Consumer ID",$A1084,"Years (DATE)",$B$66)=0,"",GETPIVOTDATA("Sum of Net Profit",Pivot_table!$A$151,"Consumer ID",$A1084,"Years (DATE)",$B$66))</f>
        <v/>
      </c>
      <c r="C1084" s="6" t="str">
        <f>IF(GETPIVOTDATA("Count of Order ID",Pivot_table!$A$151,"Consumer ID",$A1084,"Years (DATE)",$B$66)=0,"",GETPIVOTDATA("Count of Order ID",Pivot_table!$A$151,"Consumer ID",$A1084,"Years (DATE)",$B$66))</f>
        <v/>
      </c>
      <c r="D1084" s="6">
        <f>IF(GETPIVOTDATA("Sum of Net Profit",Pivot_table!$A$151,"Consumer ID",$A1084,"Years (DATE)",$D$66)=0,"",GETPIVOTDATA("Sum of Net Profit",Pivot_table!$A$151,"Consumer ID",$A1084,"Years (DATE)",$D$66))</f>
        <v>260.44</v>
      </c>
      <c r="E1084" s="6">
        <f>IF(GETPIVOTDATA("Count of Order ID",Pivot_table!$A$151,"Consumer ID",$A1084,"Years (DATE)",$D$66)=0,"",GETPIVOTDATA("Count of Order ID",Pivot_table!$A$151,"Consumer ID",$A1084,"Years (DATE)",$D$66))</f>
        <v>1</v>
      </c>
      <c r="F1084" s="6">
        <f t="shared" si="32"/>
        <v>260.44</v>
      </c>
      <c r="G1084" s="6">
        <f t="shared" si="33"/>
        <v>1</v>
      </c>
    </row>
    <row r="1085" spans="1:7" x14ac:dyDescent="0.3">
      <c r="A1085" s="6" t="s">
        <v>3991</v>
      </c>
      <c r="B1085" s="6" t="str">
        <f>IF(GETPIVOTDATA("Sum of Net Profit",Pivot_table!$A$151,"Consumer ID",$A1085,"Years (DATE)",$B$66)=0,"",GETPIVOTDATA("Sum of Net Profit",Pivot_table!$A$151,"Consumer ID",$A1085,"Years (DATE)",$B$66))</f>
        <v/>
      </c>
      <c r="C1085" s="6" t="str">
        <f>IF(GETPIVOTDATA("Count of Order ID",Pivot_table!$A$151,"Consumer ID",$A1085,"Years (DATE)",$B$66)=0,"",GETPIVOTDATA("Count of Order ID",Pivot_table!$A$151,"Consumer ID",$A1085,"Years (DATE)",$B$66))</f>
        <v/>
      </c>
      <c r="D1085" s="6">
        <f>IF(GETPIVOTDATA("Sum of Net Profit",Pivot_table!$A$151,"Consumer ID",$A1085,"Years (DATE)",$D$66)=0,"",GETPIVOTDATA("Sum of Net Profit",Pivot_table!$A$151,"Consumer ID",$A1085,"Years (DATE)",$D$66))</f>
        <v>260.44</v>
      </c>
      <c r="E1085" s="6">
        <f>IF(GETPIVOTDATA("Count of Order ID",Pivot_table!$A$151,"Consumer ID",$A1085,"Years (DATE)",$D$66)=0,"",GETPIVOTDATA("Count of Order ID",Pivot_table!$A$151,"Consumer ID",$A1085,"Years (DATE)",$D$66))</f>
        <v>1</v>
      </c>
      <c r="F1085" s="6">
        <f t="shared" si="32"/>
        <v>260.44</v>
      </c>
      <c r="G1085" s="6">
        <f t="shared" si="33"/>
        <v>1</v>
      </c>
    </row>
    <row r="1086" spans="1:7" x14ac:dyDescent="0.3">
      <c r="A1086" s="6" t="s">
        <v>2877</v>
      </c>
      <c r="B1086" s="6" t="str">
        <f>IF(GETPIVOTDATA("Sum of Net Profit",Pivot_table!$A$151,"Consumer ID",$A1086,"Years (DATE)",$B$66)=0,"",GETPIVOTDATA("Sum of Net Profit",Pivot_table!$A$151,"Consumer ID",$A1086,"Years (DATE)",$B$66))</f>
        <v/>
      </c>
      <c r="C1086" s="6" t="str">
        <f>IF(GETPIVOTDATA("Count of Order ID",Pivot_table!$A$151,"Consumer ID",$A1086,"Years (DATE)",$B$66)=0,"",GETPIVOTDATA("Count of Order ID",Pivot_table!$A$151,"Consumer ID",$A1086,"Years (DATE)",$B$66))</f>
        <v/>
      </c>
      <c r="D1086" s="6">
        <f>IF(GETPIVOTDATA("Sum of Net Profit",Pivot_table!$A$151,"Consumer ID",$A1086,"Years (DATE)",$D$66)=0,"",GETPIVOTDATA("Sum of Net Profit",Pivot_table!$A$151,"Consumer ID",$A1086,"Years (DATE)",$D$66))</f>
        <v>260.44</v>
      </c>
      <c r="E1086" s="6">
        <f>IF(GETPIVOTDATA("Count of Order ID",Pivot_table!$A$151,"Consumer ID",$A1086,"Years (DATE)",$D$66)=0,"",GETPIVOTDATA("Count of Order ID",Pivot_table!$A$151,"Consumer ID",$A1086,"Years (DATE)",$D$66))</f>
        <v>1</v>
      </c>
      <c r="F1086" s="6">
        <f t="shared" si="32"/>
        <v>260.44</v>
      </c>
      <c r="G1086" s="6">
        <f t="shared" si="33"/>
        <v>1</v>
      </c>
    </row>
    <row r="1087" spans="1:7" x14ac:dyDescent="0.3">
      <c r="A1087" s="6" t="s">
        <v>2991</v>
      </c>
      <c r="B1087" s="6" t="str">
        <f>IF(GETPIVOTDATA("Sum of Net Profit",Pivot_table!$A$151,"Consumer ID",$A1087,"Years (DATE)",$B$66)=0,"",GETPIVOTDATA("Sum of Net Profit",Pivot_table!$A$151,"Consumer ID",$A1087,"Years (DATE)",$B$66))</f>
        <v/>
      </c>
      <c r="C1087" s="6" t="str">
        <f>IF(GETPIVOTDATA("Count of Order ID",Pivot_table!$A$151,"Consumer ID",$A1087,"Years (DATE)",$B$66)=0,"",GETPIVOTDATA("Count of Order ID",Pivot_table!$A$151,"Consumer ID",$A1087,"Years (DATE)",$B$66))</f>
        <v/>
      </c>
      <c r="D1087" s="6">
        <f>IF(GETPIVOTDATA("Sum of Net Profit",Pivot_table!$A$151,"Consumer ID",$A1087,"Years (DATE)",$D$66)=0,"",GETPIVOTDATA("Sum of Net Profit",Pivot_table!$A$151,"Consumer ID",$A1087,"Years (DATE)",$D$66))</f>
        <v>260.44</v>
      </c>
      <c r="E1087" s="6">
        <f>IF(GETPIVOTDATA("Count of Order ID",Pivot_table!$A$151,"Consumer ID",$A1087,"Years (DATE)",$D$66)=0,"",GETPIVOTDATA("Count of Order ID",Pivot_table!$A$151,"Consumer ID",$A1087,"Years (DATE)",$D$66))</f>
        <v>1</v>
      </c>
      <c r="F1087" s="6">
        <f t="shared" si="32"/>
        <v>260.44</v>
      </c>
      <c r="G1087" s="6">
        <f t="shared" si="33"/>
        <v>1</v>
      </c>
    </row>
    <row r="1088" spans="1:7" x14ac:dyDescent="0.3">
      <c r="A1088" s="6" t="s">
        <v>3349</v>
      </c>
      <c r="B1088" s="6" t="str">
        <f>IF(GETPIVOTDATA("Sum of Net Profit",Pivot_table!$A$151,"Consumer ID",$A1088,"Years (DATE)",$B$66)=0,"",GETPIVOTDATA("Sum of Net Profit",Pivot_table!$A$151,"Consumer ID",$A1088,"Years (DATE)",$B$66))</f>
        <v/>
      </c>
      <c r="C1088" s="6" t="str">
        <f>IF(GETPIVOTDATA("Count of Order ID",Pivot_table!$A$151,"Consumer ID",$A1088,"Years (DATE)",$B$66)=0,"",GETPIVOTDATA("Count of Order ID",Pivot_table!$A$151,"Consumer ID",$A1088,"Years (DATE)",$B$66))</f>
        <v/>
      </c>
      <c r="D1088" s="6">
        <f>IF(GETPIVOTDATA("Sum of Net Profit",Pivot_table!$A$151,"Consumer ID",$A1088,"Years (DATE)",$D$66)=0,"",GETPIVOTDATA("Sum of Net Profit",Pivot_table!$A$151,"Consumer ID",$A1088,"Years (DATE)",$D$66))</f>
        <v>260.44</v>
      </c>
      <c r="E1088" s="6">
        <f>IF(GETPIVOTDATA("Count of Order ID",Pivot_table!$A$151,"Consumer ID",$A1088,"Years (DATE)",$D$66)=0,"",GETPIVOTDATA("Count of Order ID",Pivot_table!$A$151,"Consumer ID",$A1088,"Years (DATE)",$D$66))</f>
        <v>1</v>
      </c>
      <c r="F1088" s="6">
        <f t="shared" si="32"/>
        <v>260.44</v>
      </c>
      <c r="G1088" s="6">
        <f t="shared" si="33"/>
        <v>1</v>
      </c>
    </row>
    <row r="1089" spans="1:7" x14ac:dyDescent="0.3">
      <c r="A1089" s="6" t="s">
        <v>3351</v>
      </c>
      <c r="B1089" s="6" t="str">
        <f>IF(GETPIVOTDATA("Sum of Net Profit",Pivot_table!$A$151,"Consumer ID",$A1089,"Years (DATE)",$B$66)=0,"",GETPIVOTDATA("Sum of Net Profit",Pivot_table!$A$151,"Consumer ID",$A1089,"Years (DATE)",$B$66))</f>
        <v/>
      </c>
      <c r="C1089" s="6" t="str">
        <f>IF(GETPIVOTDATA("Count of Order ID",Pivot_table!$A$151,"Consumer ID",$A1089,"Years (DATE)",$B$66)=0,"",GETPIVOTDATA("Count of Order ID",Pivot_table!$A$151,"Consumer ID",$A1089,"Years (DATE)",$B$66))</f>
        <v/>
      </c>
      <c r="D1089" s="6">
        <f>IF(GETPIVOTDATA("Sum of Net Profit",Pivot_table!$A$151,"Consumer ID",$A1089,"Years (DATE)",$D$66)=0,"",GETPIVOTDATA("Sum of Net Profit",Pivot_table!$A$151,"Consumer ID",$A1089,"Years (DATE)",$D$66))</f>
        <v>260.44</v>
      </c>
      <c r="E1089" s="6">
        <f>IF(GETPIVOTDATA("Count of Order ID",Pivot_table!$A$151,"Consumer ID",$A1089,"Years (DATE)",$D$66)=0,"",GETPIVOTDATA("Count of Order ID",Pivot_table!$A$151,"Consumer ID",$A1089,"Years (DATE)",$D$66))</f>
        <v>1</v>
      </c>
      <c r="F1089" s="6">
        <f t="shared" si="32"/>
        <v>260.44</v>
      </c>
      <c r="G1089" s="6">
        <f t="shared" si="33"/>
        <v>1</v>
      </c>
    </row>
    <row r="1090" spans="1:7" x14ac:dyDescent="0.3">
      <c r="A1090" s="6" t="s">
        <v>3931</v>
      </c>
      <c r="B1090" s="6" t="str">
        <f>IF(GETPIVOTDATA("Sum of Net Profit",Pivot_table!$A$151,"Consumer ID",$A1090,"Years (DATE)",$B$66)=0,"",GETPIVOTDATA("Sum of Net Profit",Pivot_table!$A$151,"Consumer ID",$A1090,"Years (DATE)",$B$66))</f>
        <v/>
      </c>
      <c r="C1090" s="6" t="str">
        <f>IF(GETPIVOTDATA("Count of Order ID",Pivot_table!$A$151,"Consumer ID",$A1090,"Years (DATE)",$B$66)=0,"",GETPIVOTDATA("Count of Order ID",Pivot_table!$A$151,"Consumer ID",$A1090,"Years (DATE)",$B$66))</f>
        <v/>
      </c>
      <c r="D1090" s="6">
        <f>IF(GETPIVOTDATA("Sum of Net Profit",Pivot_table!$A$151,"Consumer ID",$A1090,"Years (DATE)",$D$66)=0,"",GETPIVOTDATA("Sum of Net Profit",Pivot_table!$A$151,"Consumer ID",$A1090,"Years (DATE)",$D$66))</f>
        <v>260.44</v>
      </c>
      <c r="E1090" s="6">
        <f>IF(GETPIVOTDATA("Count of Order ID",Pivot_table!$A$151,"Consumer ID",$A1090,"Years (DATE)",$D$66)=0,"",GETPIVOTDATA("Count of Order ID",Pivot_table!$A$151,"Consumer ID",$A1090,"Years (DATE)",$D$66))</f>
        <v>1</v>
      </c>
      <c r="F1090" s="6">
        <f t="shared" si="32"/>
        <v>260.44</v>
      </c>
      <c r="G1090" s="6">
        <f t="shared" si="33"/>
        <v>1</v>
      </c>
    </row>
    <row r="1091" spans="1:7" x14ac:dyDescent="0.3">
      <c r="A1091" s="6" t="s">
        <v>2500</v>
      </c>
      <c r="B1091" s="6" t="str">
        <f>IF(GETPIVOTDATA("Sum of Net Profit",Pivot_table!$A$151,"Consumer ID",$A1091,"Years (DATE)",$B$66)=0,"",GETPIVOTDATA("Sum of Net Profit",Pivot_table!$A$151,"Consumer ID",$A1091,"Years (DATE)",$B$66))</f>
        <v/>
      </c>
      <c r="C1091" s="6" t="str">
        <f>IF(GETPIVOTDATA("Count of Order ID",Pivot_table!$A$151,"Consumer ID",$A1091,"Years (DATE)",$B$66)=0,"",GETPIVOTDATA("Count of Order ID",Pivot_table!$A$151,"Consumer ID",$A1091,"Years (DATE)",$B$66))</f>
        <v/>
      </c>
      <c r="D1091" s="6">
        <f>IF(GETPIVOTDATA("Sum of Net Profit",Pivot_table!$A$151,"Consumer ID",$A1091,"Years (DATE)",$D$66)=0,"",GETPIVOTDATA("Sum of Net Profit",Pivot_table!$A$151,"Consumer ID",$A1091,"Years (DATE)",$D$66))</f>
        <v>260.44</v>
      </c>
      <c r="E1091" s="6">
        <f>IF(GETPIVOTDATA("Count of Order ID",Pivot_table!$A$151,"Consumer ID",$A1091,"Years (DATE)",$D$66)=0,"",GETPIVOTDATA("Count of Order ID",Pivot_table!$A$151,"Consumer ID",$A1091,"Years (DATE)",$D$66))</f>
        <v>1</v>
      </c>
      <c r="F1091" s="6">
        <f t="shared" si="32"/>
        <v>260.44</v>
      </c>
      <c r="G1091" s="6">
        <f t="shared" si="33"/>
        <v>1</v>
      </c>
    </row>
    <row r="1092" spans="1:7" x14ac:dyDescent="0.3">
      <c r="A1092" s="6" t="s">
        <v>3949</v>
      </c>
      <c r="B1092" s="6" t="str">
        <f>IF(GETPIVOTDATA("Sum of Net Profit",Pivot_table!$A$151,"Consumer ID",$A1092,"Years (DATE)",$B$66)=0,"",GETPIVOTDATA("Sum of Net Profit",Pivot_table!$A$151,"Consumer ID",$A1092,"Years (DATE)",$B$66))</f>
        <v/>
      </c>
      <c r="C1092" s="6" t="str">
        <f>IF(GETPIVOTDATA("Count of Order ID",Pivot_table!$A$151,"Consumer ID",$A1092,"Years (DATE)",$B$66)=0,"",GETPIVOTDATA("Count of Order ID",Pivot_table!$A$151,"Consumer ID",$A1092,"Years (DATE)",$B$66))</f>
        <v/>
      </c>
      <c r="D1092" s="6">
        <f>IF(GETPIVOTDATA("Sum of Net Profit",Pivot_table!$A$151,"Consumer ID",$A1092,"Years (DATE)",$D$66)=0,"",GETPIVOTDATA("Sum of Net Profit",Pivot_table!$A$151,"Consumer ID",$A1092,"Years (DATE)",$D$66))</f>
        <v>260.44</v>
      </c>
      <c r="E1092" s="6">
        <f>IF(GETPIVOTDATA("Count of Order ID",Pivot_table!$A$151,"Consumer ID",$A1092,"Years (DATE)",$D$66)=0,"",GETPIVOTDATA("Count of Order ID",Pivot_table!$A$151,"Consumer ID",$A1092,"Years (DATE)",$D$66))</f>
        <v>1</v>
      </c>
      <c r="F1092" s="6">
        <f t="shared" ref="F1092:F1155" si="34">IF(SUM(B1092,D1092)=0,"",SUM(B1092,D1092))</f>
        <v>260.44</v>
      </c>
      <c r="G1092" s="6">
        <f t="shared" ref="G1092:G1155" si="35">IF(SUM(C1092,E1092)=0,"",SUM(C1092,E1092))</f>
        <v>1</v>
      </c>
    </row>
    <row r="1093" spans="1:7" x14ac:dyDescent="0.3">
      <c r="A1093" s="6" t="s">
        <v>2915</v>
      </c>
      <c r="B1093" s="6" t="str">
        <f>IF(GETPIVOTDATA("Sum of Net Profit",Pivot_table!$A$151,"Consumer ID",$A1093,"Years (DATE)",$B$66)=0,"",GETPIVOTDATA("Sum of Net Profit",Pivot_table!$A$151,"Consumer ID",$A1093,"Years (DATE)",$B$66))</f>
        <v/>
      </c>
      <c r="C1093" s="6" t="str">
        <f>IF(GETPIVOTDATA("Count of Order ID",Pivot_table!$A$151,"Consumer ID",$A1093,"Years (DATE)",$B$66)=0,"",GETPIVOTDATA("Count of Order ID",Pivot_table!$A$151,"Consumer ID",$A1093,"Years (DATE)",$B$66))</f>
        <v/>
      </c>
      <c r="D1093" s="6">
        <f>IF(GETPIVOTDATA("Sum of Net Profit",Pivot_table!$A$151,"Consumer ID",$A1093,"Years (DATE)",$D$66)=0,"",GETPIVOTDATA("Sum of Net Profit",Pivot_table!$A$151,"Consumer ID",$A1093,"Years (DATE)",$D$66))</f>
        <v>260.44</v>
      </c>
      <c r="E1093" s="6">
        <f>IF(GETPIVOTDATA("Count of Order ID",Pivot_table!$A$151,"Consumer ID",$A1093,"Years (DATE)",$D$66)=0,"",GETPIVOTDATA("Count of Order ID",Pivot_table!$A$151,"Consumer ID",$A1093,"Years (DATE)",$D$66))</f>
        <v>1</v>
      </c>
      <c r="F1093" s="6">
        <f t="shared" si="34"/>
        <v>260.44</v>
      </c>
      <c r="G1093" s="6">
        <f t="shared" si="35"/>
        <v>1</v>
      </c>
    </row>
    <row r="1094" spans="1:7" x14ac:dyDescent="0.3">
      <c r="A1094" s="6" t="s">
        <v>2819</v>
      </c>
      <c r="B1094" s="6" t="str">
        <f>IF(GETPIVOTDATA("Sum of Net Profit",Pivot_table!$A$151,"Consumer ID",$A1094,"Years (DATE)",$B$66)=0,"",GETPIVOTDATA("Sum of Net Profit",Pivot_table!$A$151,"Consumer ID",$A1094,"Years (DATE)",$B$66))</f>
        <v/>
      </c>
      <c r="C1094" s="6" t="str">
        <f>IF(GETPIVOTDATA("Count of Order ID",Pivot_table!$A$151,"Consumer ID",$A1094,"Years (DATE)",$B$66)=0,"",GETPIVOTDATA("Count of Order ID",Pivot_table!$A$151,"Consumer ID",$A1094,"Years (DATE)",$B$66))</f>
        <v/>
      </c>
      <c r="D1094" s="6">
        <f>IF(GETPIVOTDATA("Sum of Net Profit",Pivot_table!$A$151,"Consumer ID",$A1094,"Years (DATE)",$D$66)=0,"",GETPIVOTDATA("Sum of Net Profit",Pivot_table!$A$151,"Consumer ID",$A1094,"Years (DATE)",$D$66))</f>
        <v>260.44</v>
      </c>
      <c r="E1094" s="6">
        <f>IF(GETPIVOTDATA("Count of Order ID",Pivot_table!$A$151,"Consumer ID",$A1094,"Years (DATE)",$D$66)=0,"",GETPIVOTDATA("Count of Order ID",Pivot_table!$A$151,"Consumer ID",$A1094,"Years (DATE)",$D$66))</f>
        <v>1</v>
      </c>
      <c r="F1094" s="6">
        <f t="shared" si="34"/>
        <v>260.44</v>
      </c>
      <c r="G1094" s="6">
        <f t="shared" si="35"/>
        <v>1</v>
      </c>
    </row>
    <row r="1095" spans="1:7" x14ac:dyDescent="0.3">
      <c r="A1095" s="6" t="s">
        <v>2929</v>
      </c>
      <c r="B1095" s="6" t="str">
        <f>IF(GETPIVOTDATA("Sum of Net Profit",Pivot_table!$A$151,"Consumer ID",$A1095,"Years (DATE)",$B$66)=0,"",GETPIVOTDATA("Sum of Net Profit",Pivot_table!$A$151,"Consumer ID",$A1095,"Years (DATE)",$B$66))</f>
        <v/>
      </c>
      <c r="C1095" s="6" t="str">
        <f>IF(GETPIVOTDATA("Count of Order ID",Pivot_table!$A$151,"Consumer ID",$A1095,"Years (DATE)",$B$66)=0,"",GETPIVOTDATA("Count of Order ID",Pivot_table!$A$151,"Consumer ID",$A1095,"Years (DATE)",$B$66))</f>
        <v/>
      </c>
      <c r="D1095" s="6">
        <f>IF(GETPIVOTDATA("Sum of Net Profit",Pivot_table!$A$151,"Consumer ID",$A1095,"Years (DATE)",$D$66)=0,"",GETPIVOTDATA("Sum of Net Profit",Pivot_table!$A$151,"Consumer ID",$A1095,"Years (DATE)",$D$66))</f>
        <v>260.44</v>
      </c>
      <c r="E1095" s="6">
        <f>IF(GETPIVOTDATA("Count of Order ID",Pivot_table!$A$151,"Consumer ID",$A1095,"Years (DATE)",$D$66)=0,"",GETPIVOTDATA("Count of Order ID",Pivot_table!$A$151,"Consumer ID",$A1095,"Years (DATE)",$D$66))</f>
        <v>1</v>
      </c>
      <c r="F1095" s="6">
        <f t="shared" si="34"/>
        <v>260.44</v>
      </c>
      <c r="G1095" s="6">
        <f t="shared" si="35"/>
        <v>1</v>
      </c>
    </row>
    <row r="1096" spans="1:7" x14ac:dyDescent="0.3">
      <c r="A1096" s="6" t="s">
        <v>3403</v>
      </c>
      <c r="B1096" s="6" t="str">
        <f>IF(GETPIVOTDATA("Sum of Net Profit",Pivot_table!$A$151,"Consumer ID",$A1096,"Years (DATE)",$B$66)=0,"",GETPIVOTDATA("Sum of Net Profit",Pivot_table!$A$151,"Consumer ID",$A1096,"Years (DATE)",$B$66))</f>
        <v/>
      </c>
      <c r="C1096" s="6" t="str">
        <f>IF(GETPIVOTDATA("Count of Order ID",Pivot_table!$A$151,"Consumer ID",$A1096,"Years (DATE)",$B$66)=0,"",GETPIVOTDATA("Count of Order ID",Pivot_table!$A$151,"Consumer ID",$A1096,"Years (DATE)",$B$66))</f>
        <v/>
      </c>
      <c r="D1096" s="6">
        <f>IF(GETPIVOTDATA("Sum of Net Profit",Pivot_table!$A$151,"Consumer ID",$A1096,"Years (DATE)",$D$66)=0,"",GETPIVOTDATA("Sum of Net Profit",Pivot_table!$A$151,"Consumer ID",$A1096,"Years (DATE)",$D$66))</f>
        <v>260.44</v>
      </c>
      <c r="E1096" s="6">
        <f>IF(GETPIVOTDATA("Count of Order ID",Pivot_table!$A$151,"Consumer ID",$A1096,"Years (DATE)",$D$66)=0,"",GETPIVOTDATA("Count of Order ID",Pivot_table!$A$151,"Consumer ID",$A1096,"Years (DATE)",$D$66))</f>
        <v>1</v>
      </c>
      <c r="F1096" s="6">
        <f t="shared" si="34"/>
        <v>260.44</v>
      </c>
      <c r="G1096" s="6">
        <f t="shared" si="35"/>
        <v>1</v>
      </c>
    </row>
    <row r="1097" spans="1:7" x14ac:dyDescent="0.3">
      <c r="A1097" s="6" t="s">
        <v>2496</v>
      </c>
      <c r="B1097" s="6" t="str">
        <f>IF(GETPIVOTDATA("Sum of Net Profit",Pivot_table!$A$151,"Consumer ID",$A1097,"Years (DATE)",$B$66)=0,"",GETPIVOTDATA("Sum of Net Profit",Pivot_table!$A$151,"Consumer ID",$A1097,"Years (DATE)",$B$66))</f>
        <v/>
      </c>
      <c r="C1097" s="6" t="str">
        <f>IF(GETPIVOTDATA("Count of Order ID",Pivot_table!$A$151,"Consumer ID",$A1097,"Years (DATE)",$B$66)=0,"",GETPIVOTDATA("Count of Order ID",Pivot_table!$A$151,"Consumer ID",$A1097,"Years (DATE)",$B$66))</f>
        <v/>
      </c>
      <c r="D1097" s="6">
        <f>IF(GETPIVOTDATA("Sum of Net Profit",Pivot_table!$A$151,"Consumer ID",$A1097,"Years (DATE)",$D$66)=0,"",GETPIVOTDATA("Sum of Net Profit",Pivot_table!$A$151,"Consumer ID",$A1097,"Years (DATE)",$D$66))</f>
        <v>260.44</v>
      </c>
      <c r="E1097" s="6">
        <f>IF(GETPIVOTDATA("Count of Order ID",Pivot_table!$A$151,"Consumer ID",$A1097,"Years (DATE)",$D$66)=0,"",GETPIVOTDATA("Count of Order ID",Pivot_table!$A$151,"Consumer ID",$A1097,"Years (DATE)",$D$66))</f>
        <v>1</v>
      </c>
      <c r="F1097" s="6">
        <f t="shared" si="34"/>
        <v>260.44</v>
      </c>
      <c r="G1097" s="6">
        <f t="shared" si="35"/>
        <v>1</v>
      </c>
    </row>
    <row r="1098" spans="1:7" x14ac:dyDescent="0.3">
      <c r="A1098" s="6" t="s">
        <v>2186</v>
      </c>
      <c r="B1098" s="6" t="str">
        <f>IF(GETPIVOTDATA("Sum of Net Profit",Pivot_table!$A$151,"Consumer ID",$A1098,"Years (DATE)",$B$66)=0,"",GETPIVOTDATA("Sum of Net Profit",Pivot_table!$A$151,"Consumer ID",$A1098,"Years (DATE)",$B$66))</f>
        <v/>
      </c>
      <c r="C1098" s="6" t="str">
        <f>IF(GETPIVOTDATA("Count of Order ID",Pivot_table!$A$151,"Consumer ID",$A1098,"Years (DATE)",$B$66)=0,"",GETPIVOTDATA("Count of Order ID",Pivot_table!$A$151,"Consumer ID",$A1098,"Years (DATE)",$B$66))</f>
        <v/>
      </c>
      <c r="D1098" s="6">
        <f>IF(GETPIVOTDATA("Sum of Net Profit",Pivot_table!$A$151,"Consumer ID",$A1098,"Years (DATE)",$D$66)=0,"",GETPIVOTDATA("Sum of Net Profit",Pivot_table!$A$151,"Consumer ID",$A1098,"Years (DATE)",$D$66))</f>
        <v>260.44</v>
      </c>
      <c r="E1098" s="6">
        <f>IF(GETPIVOTDATA("Count of Order ID",Pivot_table!$A$151,"Consumer ID",$A1098,"Years (DATE)",$D$66)=0,"",GETPIVOTDATA("Count of Order ID",Pivot_table!$A$151,"Consumer ID",$A1098,"Years (DATE)",$D$66))</f>
        <v>1</v>
      </c>
      <c r="F1098" s="6">
        <f t="shared" si="34"/>
        <v>260.44</v>
      </c>
      <c r="G1098" s="6">
        <f t="shared" si="35"/>
        <v>1</v>
      </c>
    </row>
    <row r="1099" spans="1:7" x14ac:dyDescent="0.3">
      <c r="A1099" s="6" t="s">
        <v>3329</v>
      </c>
      <c r="B1099" s="6" t="str">
        <f>IF(GETPIVOTDATA("Sum of Net Profit",Pivot_table!$A$151,"Consumer ID",$A1099,"Years (DATE)",$B$66)=0,"",GETPIVOTDATA("Sum of Net Profit",Pivot_table!$A$151,"Consumer ID",$A1099,"Years (DATE)",$B$66))</f>
        <v/>
      </c>
      <c r="C1099" s="6" t="str">
        <f>IF(GETPIVOTDATA("Count of Order ID",Pivot_table!$A$151,"Consumer ID",$A1099,"Years (DATE)",$B$66)=0,"",GETPIVOTDATA("Count of Order ID",Pivot_table!$A$151,"Consumer ID",$A1099,"Years (DATE)",$B$66))</f>
        <v/>
      </c>
      <c r="D1099" s="6">
        <f>IF(GETPIVOTDATA("Sum of Net Profit",Pivot_table!$A$151,"Consumer ID",$A1099,"Years (DATE)",$D$66)=0,"",GETPIVOTDATA("Sum of Net Profit",Pivot_table!$A$151,"Consumer ID",$A1099,"Years (DATE)",$D$66))</f>
        <v>260.44</v>
      </c>
      <c r="E1099" s="6">
        <f>IF(GETPIVOTDATA("Count of Order ID",Pivot_table!$A$151,"Consumer ID",$A1099,"Years (DATE)",$D$66)=0,"",GETPIVOTDATA("Count of Order ID",Pivot_table!$A$151,"Consumer ID",$A1099,"Years (DATE)",$D$66))</f>
        <v>1</v>
      </c>
      <c r="F1099" s="6">
        <f t="shared" si="34"/>
        <v>260.44</v>
      </c>
      <c r="G1099" s="6">
        <f t="shared" si="35"/>
        <v>1</v>
      </c>
    </row>
    <row r="1100" spans="1:7" x14ac:dyDescent="0.3">
      <c r="A1100" s="6" t="s">
        <v>3333</v>
      </c>
      <c r="B1100" s="6" t="str">
        <f>IF(GETPIVOTDATA("Sum of Net Profit",Pivot_table!$A$151,"Consumer ID",$A1100,"Years (DATE)",$B$66)=0,"",GETPIVOTDATA("Sum of Net Profit",Pivot_table!$A$151,"Consumer ID",$A1100,"Years (DATE)",$B$66))</f>
        <v/>
      </c>
      <c r="C1100" s="6" t="str">
        <f>IF(GETPIVOTDATA("Count of Order ID",Pivot_table!$A$151,"Consumer ID",$A1100,"Years (DATE)",$B$66)=0,"",GETPIVOTDATA("Count of Order ID",Pivot_table!$A$151,"Consumer ID",$A1100,"Years (DATE)",$B$66))</f>
        <v/>
      </c>
      <c r="D1100" s="6">
        <f>IF(GETPIVOTDATA("Sum of Net Profit",Pivot_table!$A$151,"Consumer ID",$A1100,"Years (DATE)",$D$66)=0,"",GETPIVOTDATA("Sum of Net Profit",Pivot_table!$A$151,"Consumer ID",$A1100,"Years (DATE)",$D$66))</f>
        <v>260.44</v>
      </c>
      <c r="E1100" s="6">
        <f>IF(GETPIVOTDATA("Count of Order ID",Pivot_table!$A$151,"Consumer ID",$A1100,"Years (DATE)",$D$66)=0,"",GETPIVOTDATA("Count of Order ID",Pivot_table!$A$151,"Consumer ID",$A1100,"Years (DATE)",$D$66))</f>
        <v>1</v>
      </c>
      <c r="F1100" s="6">
        <f t="shared" si="34"/>
        <v>260.44</v>
      </c>
      <c r="G1100" s="6">
        <f t="shared" si="35"/>
        <v>1</v>
      </c>
    </row>
    <row r="1101" spans="1:7" x14ac:dyDescent="0.3">
      <c r="A1101" s="6" t="s">
        <v>2913</v>
      </c>
      <c r="B1101" s="6" t="str">
        <f>IF(GETPIVOTDATA("Sum of Net Profit",Pivot_table!$A$151,"Consumer ID",$A1101,"Years (DATE)",$B$66)=0,"",GETPIVOTDATA("Sum of Net Profit",Pivot_table!$A$151,"Consumer ID",$A1101,"Years (DATE)",$B$66))</f>
        <v/>
      </c>
      <c r="C1101" s="6" t="str">
        <f>IF(GETPIVOTDATA("Count of Order ID",Pivot_table!$A$151,"Consumer ID",$A1101,"Years (DATE)",$B$66)=0,"",GETPIVOTDATA("Count of Order ID",Pivot_table!$A$151,"Consumer ID",$A1101,"Years (DATE)",$B$66))</f>
        <v/>
      </c>
      <c r="D1101" s="6">
        <f>IF(GETPIVOTDATA("Sum of Net Profit",Pivot_table!$A$151,"Consumer ID",$A1101,"Years (DATE)",$D$66)=0,"",GETPIVOTDATA("Sum of Net Profit",Pivot_table!$A$151,"Consumer ID",$A1101,"Years (DATE)",$D$66))</f>
        <v>260.44</v>
      </c>
      <c r="E1101" s="6">
        <f>IF(GETPIVOTDATA("Count of Order ID",Pivot_table!$A$151,"Consumer ID",$A1101,"Years (DATE)",$D$66)=0,"",GETPIVOTDATA("Count of Order ID",Pivot_table!$A$151,"Consumer ID",$A1101,"Years (DATE)",$D$66))</f>
        <v>1</v>
      </c>
      <c r="F1101" s="6">
        <f t="shared" si="34"/>
        <v>260.44</v>
      </c>
      <c r="G1101" s="6">
        <f t="shared" si="35"/>
        <v>1</v>
      </c>
    </row>
    <row r="1102" spans="1:7" x14ac:dyDescent="0.3">
      <c r="A1102" s="6" t="s">
        <v>1610</v>
      </c>
      <c r="B1102" s="6">
        <f>IF(GETPIVOTDATA("Sum of Net Profit",Pivot_table!$A$151,"Consumer ID",$A1102,"Years (DATE)",$B$66)=0,"",GETPIVOTDATA("Sum of Net Profit",Pivot_table!$A$151,"Consumer ID",$A1102,"Years (DATE)",$B$66))</f>
        <v>260.44</v>
      </c>
      <c r="C1102" s="6">
        <f>IF(GETPIVOTDATA("Count of Order ID",Pivot_table!$A$151,"Consumer ID",$A1102,"Years (DATE)",$B$66)=0,"",GETPIVOTDATA("Count of Order ID",Pivot_table!$A$151,"Consumer ID",$A1102,"Years (DATE)",$B$66))</f>
        <v>1</v>
      </c>
      <c r="D1102" s="6" t="str">
        <f>IF(GETPIVOTDATA("Sum of Net Profit",Pivot_table!$A$151,"Consumer ID",$A1102,"Years (DATE)",$D$66)=0,"",GETPIVOTDATA("Sum of Net Profit",Pivot_table!$A$151,"Consumer ID",$A1102,"Years (DATE)",$D$66))</f>
        <v/>
      </c>
      <c r="E1102" s="6" t="str">
        <f>IF(GETPIVOTDATA("Count of Order ID",Pivot_table!$A$151,"Consumer ID",$A1102,"Years (DATE)",$D$66)=0,"",GETPIVOTDATA("Count of Order ID",Pivot_table!$A$151,"Consumer ID",$A1102,"Years (DATE)",$D$66))</f>
        <v/>
      </c>
      <c r="F1102" s="6">
        <f t="shared" si="34"/>
        <v>260.44</v>
      </c>
      <c r="G1102" s="6">
        <f t="shared" si="35"/>
        <v>1</v>
      </c>
    </row>
    <row r="1103" spans="1:7" x14ac:dyDescent="0.3">
      <c r="A1103" s="6" t="s">
        <v>1176</v>
      </c>
      <c r="B1103" s="6">
        <f>IF(GETPIVOTDATA("Sum of Net Profit",Pivot_table!$A$151,"Consumer ID",$A1103,"Years (DATE)",$B$66)=0,"",GETPIVOTDATA("Sum of Net Profit",Pivot_table!$A$151,"Consumer ID",$A1103,"Years (DATE)",$B$66))</f>
        <v>260.44</v>
      </c>
      <c r="C1103" s="6">
        <f>IF(GETPIVOTDATA("Count of Order ID",Pivot_table!$A$151,"Consumer ID",$A1103,"Years (DATE)",$B$66)=0,"",GETPIVOTDATA("Count of Order ID",Pivot_table!$A$151,"Consumer ID",$A1103,"Years (DATE)",$B$66))</f>
        <v>1</v>
      </c>
      <c r="D1103" s="6" t="str">
        <f>IF(GETPIVOTDATA("Sum of Net Profit",Pivot_table!$A$151,"Consumer ID",$A1103,"Years (DATE)",$D$66)=0,"",GETPIVOTDATA("Sum of Net Profit",Pivot_table!$A$151,"Consumer ID",$A1103,"Years (DATE)",$D$66))</f>
        <v/>
      </c>
      <c r="E1103" s="6" t="str">
        <f>IF(GETPIVOTDATA("Count of Order ID",Pivot_table!$A$151,"Consumer ID",$A1103,"Years (DATE)",$D$66)=0,"",GETPIVOTDATA("Count of Order ID",Pivot_table!$A$151,"Consumer ID",$A1103,"Years (DATE)",$D$66))</f>
        <v/>
      </c>
      <c r="F1103" s="6">
        <f t="shared" si="34"/>
        <v>260.44</v>
      </c>
      <c r="G1103" s="6">
        <f t="shared" si="35"/>
        <v>1</v>
      </c>
    </row>
    <row r="1104" spans="1:7" x14ac:dyDescent="0.3">
      <c r="A1104" s="6" t="s">
        <v>4331</v>
      </c>
      <c r="B1104" s="6" t="str">
        <f>IF(GETPIVOTDATA("Sum of Net Profit",Pivot_table!$A$151,"Consumer ID",$A1104,"Years (DATE)",$B$66)=0,"",GETPIVOTDATA("Sum of Net Profit",Pivot_table!$A$151,"Consumer ID",$A1104,"Years (DATE)",$B$66))</f>
        <v/>
      </c>
      <c r="C1104" s="6" t="str">
        <f>IF(GETPIVOTDATA("Count of Order ID",Pivot_table!$A$151,"Consumer ID",$A1104,"Years (DATE)",$B$66)=0,"",GETPIVOTDATA("Count of Order ID",Pivot_table!$A$151,"Consumer ID",$A1104,"Years (DATE)",$B$66))</f>
        <v/>
      </c>
      <c r="D1104" s="6">
        <f>IF(GETPIVOTDATA("Sum of Net Profit",Pivot_table!$A$151,"Consumer ID",$A1104,"Years (DATE)",$D$66)=0,"",GETPIVOTDATA("Sum of Net Profit",Pivot_table!$A$151,"Consumer ID",$A1104,"Years (DATE)",$D$66))</f>
        <v>260.44</v>
      </c>
      <c r="E1104" s="6">
        <f>IF(GETPIVOTDATA("Count of Order ID",Pivot_table!$A$151,"Consumer ID",$A1104,"Years (DATE)",$D$66)=0,"",GETPIVOTDATA("Count of Order ID",Pivot_table!$A$151,"Consumer ID",$A1104,"Years (DATE)",$D$66))</f>
        <v>1</v>
      </c>
      <c r="F1104" s="6">
        <f t="shared" si="34"/>
        <v>260.44</v>
      </c>
      <c r="G1104" s="6">
        <f t="shared" si="35"/>
        <v>1</v>
      </c>
    </row>
    <row r="1105" spans="1:7" x14ac:dyDescent="0.3">
      <c r="A1105" s="6" t="s">
        <v>3445</v>
      </c>
      <c r="B1105" s="6" t="str">
        <f>IF(GETPIVOTDATA("Sum of Net Profit",Pivot_table!$A$151,"Consumer ID",$A1105,"Years (DATE)",$B$66)=0,"",GETPIVOTDATA("Sum of Net Profit",Pivot_table!$A$151,"Consumer ID",$A1105,"Years (DATE)",$B$66))</f>
        <v/>
      </c>
      <c r="C1105" s="6" t="str">
        <f>IF(GETPIVOTDATA("Count of Order ID",Pivot_table!$A$151,"Consumer ID",$A1105,"Years (DATE)",$B$66)=0,"",GETPIVOTDATA("Count of Order ID",Pivot_table!$A$151,"Consumer ID",$A1105,"Years (DATE)",$B$66))</f>
        <v/>
      </c>
      <c r="D1105" s="6">
        <f>IF(GETPIVOTDATA("Sum of Net Profit",Pivot_table!$A$151,"Consumer ID",$A1105,"Years (DATE)",$D$66)=0,"",GETPIVOTDATA("Sum of Net Profit",Pivot_table!$A$151,"Consumer ID",$A1105,"Years (DATE)",$D$66))</f>
        <v>260.44</v>
      </c>
      <c r="E1105" s="6">
        <f>IF(GETPIVOTDATA("Count of Order ID",Pivot_table!$A$151,"Consumer ID",$A1105,"Years (DATE)",$D$66)=0,"",GETPIVOTDATA("Count of Order ID",Pivot_table!$A$151,"Consumer ID",$A1105,"Years (DATE)",$D$66))</f>
        <v>1</v>
      </c>
      <c r="F1105" s="6">
        <f t="shared" si="34"/>
        <v>260.44</v>
      </c>
      <c r="G1105" s="6">
        <f t="shared" si="35"/>
        <v>1</v>
      </c>
    </row>
    <row r="1106" spans="1:7" x14ac:dyDescent="0.3">
      <c r="A1106" s="6" t="s">
        <v>4343</v>
      </c>
      <c r="B1106" s="6" t="str">
        <f>IF(GETPIVOTDATA("Sum of Net Profit",Pivot_table!$A$151,"Consumer ID",$A1106,"Years (DATE)",$B$66)=0,"",GETPIVOTDATA("Sum of Net Profit",Pivot_table!$A$151,"Consumer ID",$A1106,"Years (DATE)",$B$66))</f>
        <v/>
      </c>
      <c r="C1106" s="6" t="str">
        <f>IF(GETPIVOTDATA("Count of Order ID",Pivot_table!$A$151,"Consumer ID",$A1106,"Years (DATE)",$B$66)=0,"",GETPIVOTDATA("Count of Order ID",Pivot_table!$A$151,"Consumer ID",$A1106,"Years (DATE)",$B$66))</f>
        <v/>
      </c>
      <c r="D1106" s="6">
        <f>IF(GETPIVOTDATA("Sum of Net Profit",Pivot_table!$A$151,"Consumer ID",$A1106,"Years (DATE)",$D$66)=0,"",GETPIVOTDATA("Sum of Net Profit",Pivot_table!$A$151,"Consumer ID",$A1106,"Years (DATE)",$D$66))</f>
        <v>260.44</v>
      </c>
      <c r="E1106" s="6">
        <f>IF(GETPIVOTDATA("Count of Order ID",Pivot_table!$A$151,"Consumer ID",$A1106,"Years (DATE)",$D$66)=0,"",GETPIVOTDATA("Count of Order ID",Pivot_table!$A$151,"Consumer ID",$A1106,"Years (DATE)",$D$66))</f>
        <v>1</v>
      </c>
      <c r="F1106" s="6">
        <f t="shared" si="34"/>
        <v>260.44</v>
      </c>
      <c r="G1106" s="6">
        <f t="shared" si="35"/>
        <v>1</v>
      </c>
    </row>
    <row r="1107" spans="1:7" x14ac:dyDescent="0.3">
      <c r="A1107" s="6" t="s">
        <v>3477</v>
      </c>
      <c r="B1107" s="6" t="str">
        <f>IF(GETPIVOTDATA("Sum of Net Profit",Pivot_table!$A$151,"Consumer ID",$A1107,"Years (DATE)",$B$66)=0,"",GETPIVOTDATA("Sum of Net Profit",Pivot_table!$A$151,"Consumer ID",$A1107,"Years (DATE)",$B$66))</f>
        <v/>
      </c>
      <c r="C1107" s="6" t="str">
        <f>IF(GETPIVOTDATA("Count of Order ID",Pivot_table!$A$151,"Consumer ID",$A1107,"Years (DATE)",$B$66)=0,"",GETPIVOTDATA("Count of Order ID",Pivot_table!$A$151,"Consumer ID",$A1107,"Years (DATE)",$B$66))</f>
        <v/>
      </c>
      <c r="D1107" s="6">
        <f>IF(GETPIVOTDATA("Sum of Net Profit",Pivot_table!$A$151,"Consumer ID",$A1107,"Years (DATE)",$D$66)=0,"",GETPIVOTDATA("Sum of Net Profit",Pivot_table!$A$151,"Consumer ID",$A1107,"Years (DATE)",$D$66))</f>
        <v>260.44</v>
      </c>
      <c r="E1107" s="6">
        <f>IF(GETPIVOTDATA("Count of Order ID",Pivot_table!$A$151,"Consumer ID",$A1107,"Years (DATE)",$D$66)=0,"",GETPIVOTDATA("Count of Order ID",Pivot_table!$A$151,"Consumer ID",$A1107,"Years (DATE)",$D$66))</f>
        <v>1</v>
      </c>
      <c r="F1107" s="6">
        <f t="shared" si="34"/>
        <v>260.44</v>
      </c>
      <c r="G1107" s="6">
        <f t="shared" si="35"/>
        <v>1</v>
      </c>
    </row>
    <row r="1108" spans="1:7" x14ac:dyDescent="0.3">
      <c r="A1108" s="6" t="s">
        <v>1108</v>
      </c>
      <c r="B1108" s="6">
        <f>IF(GETPIVOTDATA("Sum of Net Profit",Pivot_table!$A$151,"Consumer ID",$A1108,"Years (DATE)",$B$66)=0,"",GETPIVOTDATA("Sum of Net Profit",Pivot_table!$A$151,"Consumer ID",$A1108,"Years (DATE)",$B$66))</f>
        <v>260.44</v>
      </c>
      <c r="C1108" s="6">
        <f>IF(GETPIVOTDATA("Count of Order ID",Pivot_table!$A$151,"Consumer ID",$A1108,"Years (DATE)",$B$66)=0,"",GETPIVOTDATA("Count of Order ID",Pivot_table!$A$151,"Consumer ID",$A1108,"Years (DATE)",$B$66))</f>
        <v>1</v>
      </c>
      <c r="D1108" s="6" t="str">
        <f>IF(GETPIVOTDATA("Sum of Net Profit",Pivot_table!$A$151,"Consumer ID",$A1108,"Years (DATE)",$D$66)=0,"",GETPIVOTDATA("Sum of Net Profit",Pivot_table!$A$151,"Consumer ID",$A1108,"Years (DATE)",$D$66))</f>
        <v/>
      </c>
      <c r="E1108" s="6" t="str">
        <f>IF(GETPIVOTDATA("Count of Order ID",Pivot_table!$A$151,"Consumer ID",$A1108,"Years (DATE)",$D$66)=0,"",GETPIVOTDATA("Count of Order ID",Pivot_table!$A$151,"Consumer ID",$A1108,"Years (DATE)",$D$66))</f>
        <v/>
      </c>
      <c r="F1108" s="6">
        <f t="shared" si="34"/>
        <v>260.44</v>
      </c>
      <c r="G1108" s="6">
        <f t="shared" si="35"/>
        <v>1</v>
      </c>
    </row>
    <row r="1109" spans="1:7" x14ac:dyDescent="0.3">
      <c r="A1109" s="6" t="s">
        <v>1100</v>
      </c>
      <c r="B1109" s="6">
        <f>IF(GETPIVOTDATA("Sum of Net Profit",Pivot_table!$A$151,"Consumer ID",$A1109,"Years (DATE)",$B$66)=0,"",GETPIVOTDATA("Sum of Net Profit",Pivot_table!$A$151,"Consumer ID",$A1109,"Years (DATE)",$B$66))</f>
        <v>260.44</v>
      </c>
      <c r="C1109" s="6">
        <f>IF(GETPIVOTDATA("Count of Order ID",Pivot_table!$A$151,"Consumer ID",$A1109,"Years (DATE)",$B$66)=0,"",GETPIVOTDATA("Count of Order ID",Pivot_table!$A$151,"Consumer ID",$A1109,"Years (DATE)",$B$66))</f>
        <v>1</v>
      </c>
      <c r="D1109" s="6" t="str">
        <f>IF(GETPIVOTDATA("Sum of Net Profit",Pivot_table!$A$151,"Consumer ID",$A1109,"Years (DATE)",$D$66)=0,"",GETPIVOTDATA("Sum of Net Profit",Pivot_table!$A$151,"Consumer ID",$A1109,"Years (DATE)",$D$66))</f>
        <v/>
      </c>
      <c r="E1109" s="6" t="str">
        <f>IF(GETPIVOTDATA("Count of Order ID",Pivot_table!$A$151,"Consumer ID",$A1109,"Years (DATE)",$D$66)=0,"",GETPIVOTDATA("Count of Order ID",Pivot_table!$A$151,"Consumer ID",$A1109,"Years (DATE)",$D$66))</f>
        <v/>
      </c>
      <c r="F1109" s="6">
        <f t="shared" si="34"/>
        <v>260.44</v>
      </c>
      <c r="G1109" s="6">
        <f t="shared" si="35"/>
        <v>1</v>
      </c>
    </row>
    <row r="1110" spans="1:7" x14ac:dyDescent="0.3">
      <c r="A1110" s="6" t="s">
        <v>4327</v>
      </c>
      <c r="B1110" s="6" t="str">
        <f>IF(GETPIVOTDATA("Sum of Net Profit",Pivot_table!$A$151,"Consumer ID",$A1110,"Years (DATE)",$B$66)=0,"",GETPIVOTDATA("Sum of Net Profit",Pivot_table!$A$151,"Consumer ID",$A1110,"Years (DATE)",$B$66))</f>
        <v/>
      </c>
      <c r="C1110" s="6" t="str">
        <f>IF(GETPIVOTDATA("Count of Order ID",Pivot_table!$A$151,"Consumer ID",$A1110,"Years (DATE)",$B$66)=0,"",GETPIVOTDATA("Count of Order ID",Pivot_table!$A$151,"Consumer ID",$A1110,"Years (DATE)",$B$66))</f>
        <v/>
      </c>
      <c r="D1110" s="6">
        <f>IF(GETPIVOTDATA("Sum of Net Profit",Pivot_table!$A$151,"Consumer ID",$A1110,"Years (DATE)",$D$66)=0,"",GETPIVOTDATA("Sum of Net Profit",Pivot_table!$A$151,"Consumer ID",$A1110,"Years (DATE)",$D$66))</f>
        <v>260.44</v>
      </c>
      <c r="E1110" s="6">
        <f>IF(GETPIVOTDATA("Count of Order ID",Pivot_table!$A$151,"Consumer ID",$A1110,"Years (DATE)",$D$66)=0,"",GETPIVOTDATA("Count of Order ID",Pivot_table!$A$151,"Consumer ID",$A1110,"Years (DATE)",$D$66))</f>
        <v>1</v>
      </c>
      <c r="F1110" s="6">
        <f t="shared" si="34"/>
        <v>260.44</v>
      </c>
      <c r="G1110" s="6">
        <f t="shared" si="35"/>
        <v>1</v>
      </c>
    </row>
    <row r="1111" spans="1:7" x14ac:dyDescent="0.3">
      <c r="A1111" s="6" t="s">
        <v>1128</v>
      </c>
      <c r="B1111" s="6">
        <f>IF(GETPIVOTDATA("Sum of Net Profit",Pivot_table!$A$151,"Consumer ID",$A1111,"Years (DATE)",$B$66)=0,"",GETPIVOTDATA("Sum of Net Profit",Pivot_table!$A$151,"Consumer ID",$A1111,"Years (DATE)",$B$66))</f>
        <v>260.44</v>
      </c>
      <c r="C1111" s="6">
        <f>IF(GETPIVOTDATA("Count of Order ID",Pivot_table!$A$151,"Consumer ID",$A1111,"Years (DATE)",$B$66)=0,"",GETPIVOTDATA("Count of Order ID",Pivot_table!$A$151,"Consumer ID",$A1111,"Years (DATE)",$B$66))</f>
        <v>1</v>
      </c>
      <c r="D1111" s="6" t="str">
        <f>IF(GETPIVOTDATA("Sum of Net Profit",Pivot_table!$A$151,"Consumer ID",$A1111,"Years (DATE)",$D$66)=0,"",GETPIVOTDATA("Sum of Net Profit",Pivot_table!$A$151,"Consumer ID",$A1111,"Years (DATE)",$D$66))</f>
        <v/>
      </c>
      <c r="E1111" s="6" t="str">
        <f>IF(GETPIVOTDATA("Count of Order ID",Pivot_table!$A$151,"Consumer ID",$A1111,"Years (DATE)",$D$66)=0,"",GETPIVOTDATA("Count of Order ID",Pivot_table!$A$151,"Consumer ID",$A1111,"Years (DATE)",$D$66))</f>
        <v/>
      </c>
      <c r="F1111" s="6">
        <f t="shared" si="34"/>
        <v>260.44</v>
      </c>
      <c r="G1111" s="6">
        <f t="shared" si="35"/>
        <v>1</v>
      </c>
    </row>
    <row r="1112" spans="1:7" x14ac:dyDescent="0.3">
      <c r="A1112" s="6" t="s">
        <v>1164</v>
      </c>
      <c r="B1112" s="6">
        <f>IF(GETPIVOTDATA("Sum of Net Profit",Pivot_table!$A$151,"Consumer ID",$A1112,"Years (DATE)",$B$66)=0,"",GETPIVOTDATA("Sum of Net Profit",Pivot_table!$A$151,"Consumer ID",$A1112,"Years (DATE)",$B$66))</f>
        <v>260.44</v>
      </c>
      <c r="C1112" s="6">
        <f>IF(GETPIVOTDATA("Count of Order ID",Pivot_table!$A$151,"Consumer ID",$A1112,"Years (DATE)",$B$66)=0,"",GETPIVOTDATA("Count of Order ID",Pivot_table!$A$151,"Consumer ID",$A1112,"Years (DATE)",$B$66))</f>
        <v>1</v>
      </c>
      <c r="D1112" s="6" t="str">
        <f>IF(GETPIVOTDATA("Sum of Net Profit",Pivot_table!$A$151,"Consumer ID",$A1112,"Years (DATE)",$D$66)=0,"",GETPIVOTDATA("Sum of Net Profit",Pivot_table!$A$151,"Consumer ID",$A1112,"Years (DATE)",$D$66))</f>
        <v/>
      </c>
      <c r="E1112" s="6" t="str">
        <f>IF(GETPIVOTDATA("Count of Order ID",Pivot_table!$A$151,"Consumer ID",$A1112,"Years (DATE)",$D$66)=0,"",GETPIVOTDATA("Count of Order ID",Pivot_table!$A$151,"Consumer ID",$A1112,"Years (DATE)",$D$66))</f>
        <v/>
      </c>
      <c r="F1112" s="6">
        <f t="shared" si="34"/>
        <v>260.44</v>
      </c>
      <c r="G1112" s="6">
        <f t="shared" si="35"/>
        <v>1</v>
      </c>
    </row>
    <row r="1113" spans="1:7" x14ac:dyDescent="0.3">
      <c r="A1113" s="6" t="s">
        <v>1140</v>
      </c>
      <c r="B1113" s="6">
        <f>IF(GETPIVOTDATA("Sum of Net Profit",Pivot_table!$A$151,"Consumer ID",$A1113,"Years (DATE)",$B$66)=0,"",GETPIVOTDATA("Sum of Net Profit",Pivot_table!$A$151,"Consumer ID",$A1113,"Years (DATE)",$B$66))</f>
        <v>260.44</v>
      </c>
      <c r="C1113" s="6">
        <f>IF(GETPIVOTDATA("Count of Order ID",Pivot_table!$A$151,"Consumer ID",$A1113,"Years (DATE)",$B$66)=0,"",GETPIVOTDATA("Count of Order ID",Pivot_table!$A$151,"Consumer ID",$A1113,"Years (DATE)",$B$66))</f>
        <v>1</v>
      </c>
      <c r="D1113" s="6" t="str">
        <f>IF(GETPIVOTDATA("Sum of Net Profit",Pivot_table!$A$151,"Consumer ID",$A1113,"Years (DATE)",$D$66)=0,"",GETPIVOTDATA("Sum of Net Profit",Pivot_table!$A$151,"Consumer ID",$A1113,"Years (DATE)",$D$66))</f>
        <v/>
      </c>
      <c r="E1113" s="6" t="str">
        <f>IF(GETPIVOTDATA("Count of Order ID",Pivot_table!$A$151,"Consumer ID",$A1113,"Years (DATE)",$D$66)=0,"",GETPIVOTDATA("Count of Order ID",Pivot_table!$A$151,"Consumer ID",$A1113,"Years (DATE)",$D$66))</f>
        <v/>
      </c>
      <c r="F1113" s="6">
        <f t="shared" si="34"/>
        <v>260.44</v>
      </c>
      <c r="G1113" s="6">
        <f t="shared" si="35"/>
        <v>1</v>
      </c>
    </row>
    <row r="1114" spans="1:7" x14ac:dyDescent="0.3">
      <c r="A1114" s="6" t="s">
        <v>1338</v>
      </c>
      <c r="B1114" s="6">
        <f>IF(GETPIVOTDATA("Sum of Net Profit",Pivot_table!$A$151,"Consumer ID",$A1114,"Years (DATE)",$B$66)=0,"",GETPIVOTDATA("Sum of Net Profit",Pivot_table!$A$151,"Consumer ID",$A1114,"Years (DATE)",$B$66))</f>
        <v>260.44</v>
      </c>
      <c r="C1114" s="6">
        <f>IF(GETPIVOTDATA("Count of Order ID",Pivot_table!$A$151,"Consumer ID",$A1114,"Years (DATE)",$B$66)=0,"",GETPIVOTDATA("Count of Order ID",Pivot_table!$A$151,"Consumer ID",$A1114,"Years (DATE)",$B$66))</f>
        <v>1</v>
      </c>
      <c r="D1114" s="6" t="str">
        <f>IF(GETPIVOTDATA("Sum of Net Profit",Pivot_table!$A$151,"Consumer ID",$A1114,"Years (DATE)",$D$66)=0,"",GETPIVOTDATA("Sum of Net Profit",Pivot_table!$A$151,"Consumer ID",$A1114,"Years (DATE)",$D$66))</f>
        <v/>
      </c>
      <c r="E1114" s="6" t="str">
        <f>IF(GETPIVOTDATA("Count of Order ID",Pivot_table!$A$151,"Consumer ID",$A1114,"Years (DATE)",$D$66)=0,"",GETPIVOTDATA("Count of Order ID",Pivot_table!$A$151,"Consumer ID",$A1114,"Years (DATE)",$D$66))</f>
        <v/>
      </c>
      <c r="F1114" s="6">
        <f t="shared" si="34"/>
        <v>260.44</v>
      </c>
      <c r="G1114" s="6">
        <f t="shared" si="35"/>
        <v>1</v>
      </c>
    </row>
    <row r="1115" spans="1:7" x14ac:dyDescent="0.3">
      <c r="A1115" s="6" t="s">
        <v>1499</v>
      </c>
      <c r="B1115" s="6">
        <f>IF(GETPIVOTDATA("Sum of Net Profit",Pivot_table!$A$151,"Consumer ID",$A1115,"Years (DATE)",$B$66)=0,"",GETPIVOTDATA("Sum of Net Profit",Pivot_table!$A$151,"Consumer ID",$A1115,"Years (DATE)",$B$66))</f>
        <v>260.44</v>
      </c>
      <c r="C1115" s="6">
        <f>IF(GETPIVOTDATA("Count of Order ID",Pivot_table!$A$151,"Consumer ID",$A1115,"Years (DATE)",$B$66)=0,"",GETPIVOTDATA("Count of Order ID",Pivot_table!$A$151,"Consumer ID",$A1115,"Years (DATE)",$B$66))</f>
        <v>1</v>
      </c>
      <c r="D1115" s="6" t="str">
        <f>IF(GETPIVOTDATA("Sum of Net Profit",Pivot_table!$A$151,"Consumer ID",$A1115,"Years (DATE)",$D$66)=0,"",GETPIVOTDATA("Sum of Net Profit",Pivot_table!$A$151,"Consumer ID",$A1115,"Years (DATE)",$D$66))</f>
        <v/>
      </c>
      <c r="E1115" s="6" t="str">
        <f>IF(GETPIVOTDATA("Count of Order ID",Pivot_table!$A$151,"Consumer ID",$A1115,"Years (DATE)",$D$66)=0,"",GETPIVOTDATA("Count of Order ID",Pivot_table!$A$151,"Consumer ID",$A1115,"Years (DATE)",$D$66))</f>
        <v/>
      </c>
      <c r="F1115" s="6">
        <f t="shared" si="34"/>
        <v>260.44</v>
      </c>
      <c r="G1115" s="6">
        <f t="shared" si="35"/>
        <v>1</v>
      </c>
    </row>
    <row r="1116" spans="1:7" x14ac:dyDescent="0.3">
      <c r="A1116" s="6" t="s">
        <v>4345</v>
      </c>
      <c r="B1116" s="6" t="str">
        <f>IF(GETPIVOTDATA("Sum of Net Profit",Pivot_table!$A$151,"Consumer ID",$A1116,"Years (DATE)",$B$66)=0,"",GETPIVOTDATA("Sum of Net Profit",Pivot_table!$A$151,"Consumer ID",$A1116,"Years (DATE)",$B$66))</f>
        <v/>
      </c>
      <c r="C1116" s="6" t="str">
        <f>IF(GETPIVOTDATA("Count of Order ID",Pivot_table!$A$151,"Consumer ID",$A1116,"Years (DATE)",$B$66)=0,"",GETPIVOTDATA("Count of Order ID",Pivot_table!$A$151,"Consumer ID",$A1116,"Years (DATE)",$B$66))</f>
        <v/>
      </c>
      <c r="D1116" s="6">
        <f>IF(GETPIVOTDATA("Sum of Net Profit",Pivot_table!$A$151,"Consumer ID",$A1116,"Years (DATE)",$D$66)=0,"",GETPIVOTDATA("Sum of Net Profit",Pivot_table!$A$151,"Consumer ID",$A1116,"Years (DATE)",$D$66))</f>
        <v>260.44</v>
      </c>
      <c r="E1116" s="6">
        <f>IF(GETPIVOTDATA("Count of Order ID",Pivot_table!$A$151,"Consumer ID",$A1116,"Years (DATE)",$D$66)=0,"",GETPIVOTDATA("Count of Order ID",Pivot_table!$A$151,"Consumer ID",$A1116,"Years (DATE)",$D$66))</f>
        <v>1</v>
      </c>
      <c r="F1116" s="6">
        <f t="shared" si="34"/>
        <v>260.44</v>
      </c>
      <c r="G1116" s="6">
        <f t="shared" si="35"/>
        <v>1</v>
      </c>
    </row>
    <row r="1117" spans="1:7" x14ac:dyDescent="0.3">
      <c r="A1117" s="6" t="s">
        <v>1015</v>
      </c>
      <c r="B1117" s="6">
        <f>IF(GETPIVOTDATA("Sum of Net Profit",Pivot_table!$A$151,"Consumer ID",$A1117,"Years (DATE)",$B$66)=0,"",GETPIVOTDATA("Sum of Net Profit",Pivot_table!$A$151,"Consumer ID",$A1117,"Years (DATE)",$B$66))</f>
        <v>260.44</v>
      </c>
      <c r="C1117" s="6">
        <f>IF(GETPIVOTDATA("Count of Order ID",Pivot_table!$A$151,"Consumer ID",$A1117,"Years (DATE)",$B$66)=0,"",GETPIVOTDATA("Count of Order ID",Pivot_table!$A$151,"Consumer ID",$A1117,"Years (DATE)",$B$66))</f>
        <v>1</v>
      </c>
      <c r="D1117" s="6" t="str">
        <f>IF(GETPIVOTDATA("Sum of Net Profit",Pivot_table!$A$151,"Consumer ID",$A1117,"Years (DATE)",$D$66)=0,"",GETPIVOTDATA("Sum of Net Profit",Pivot_table!$A$151,"Consumer ID",$A1117,"Years (DATE)",$D$66))</f>
        <v/>
      </c>
      <c r="E1117" s="6" t="str">
        <f>IF(GETPIVOTDATA("Count of Order ID",Pivot_table!$A$151,"Consumer ID",$A1117,"Years (DATE)",$D$66)=0,"",GETPIVOTDATA("Count of Order ID",Pivot_table!$A$151,"Consumer ID",$A1117,"Years (DATE)",$D$66))</f>
        <v/>
      </c>
      <c r="F1117" s="6">
        <f t="shared" si="34"/>
        <v>260.44</v>
      </c>
      <c r="G1117" s="6">
        <f t="shared" si="35"/>
        <v>1</v>
      </c>
    </row>
    <row r="1118" spans="1:7" x14ac:dyDescent="0.3">
      <c r="A1118" s="6" t="s">
        <v>1628</v>
      </c>
      <c r="B1118" s="6">
        <f>IF(GETPIVOTDATA("Sum of Net Profit",Pivot_table!$A$151,"Consumer ID",$A1118,"Years (DATE)",$B$66)=0,"",GETPIVOTDATA("Sum of Net Profit",Pivot_table!$A$151,"Consumer ID",$A1118,"Years (DATE)",$B$66))</f>
        <v>260.44</v>
      </c>
      <c r="C1118" s="6">
        <f>IF(GETPIVOTDATA("Count of Order ID",Pivot_table!$A$151,"Consumer ID",$A1118,"Years (DATE)",$B$66)=0,"",GETPIVOTDATA("Count of Order ID",Pivot_table!$A$151,"Consumer ID",$A1118,"Years (DATE)",$B$66))</f>
        <v>1</v>
      </c>
      <c r="D1118" s="6" t="str">
        <f>IF(GETPIVOTDATA("Sum of Net Profit",Pivot_table!$A$151,"Consumer ID",$A1118,"Years (DATE)",$D$66)=0,"",GETPIVOTDATA("Sum of Net Profit",Pivot_table!$A$151,"Consumer ID",$A1118,"Years (DATE)",$D$66))</f>
        <v/>
      </c>
      <c r="E1118" s="6" t="str">
        <f>IF(GETPIVOTDATA("Count of Order ID",Pivot_table!$A$151,"Consumer ID",$A1118,"Years (DATE)",$D$66)=0,"",GETPIVOTDATA("Count of Order ID",Pivot_table!$A$151,"Consumer ID",$A1118,"Years (DATE)",$D$66))</f>
        <v/>
      </c>
      <c r="F1118" s="6">
        <f t="shared" si="34"/>
        <v>260.44</v>
      </c>
      <c r="G1118" s="6">
        <f t="shared" si="35"/>
        <v>1</v>
      </c>
    </row>
    <row r="1119" spans="1:7" x14ac:dyDescent="0.3">
      <c r="A1119" s="6" t="s">
        <v>3447</v>
      </c>
      <c r="B1119" s="6" t="str">
        <f>IF(GETPIVOTDATA("Sum of Net Profit",Pivot_table!$A$151,"Consumer ID",$A1119,"Years (DATE)",$B$66)=0,"",GETPIVOTDATA("Sum of Net Profit",Pivot_table!$A$151,"Consumer ID",$A1119,"Years (DATE)",$B$66))</f>
        <v/>
      </c>
      <c r="C1119" s="6" t="str">
        <f>IF(GETPIVOTDATA("Count of Order ID",Pivot_table!$A$151,"Consumer ID",$A1119,"Years (DATE)",$B$66)=0,"",GETPIVOTDATA("Count of Order ID",Pivot_table!$A$151,"Consumer ID",$A1119,"Years (DATE)",$B$66))</f>
        <v/>
      </c>
      <c r="D1119" s="6">
        <f>IF(GETPIVOTDATA("Sum of Net Profit",Pivot_table!$A$151,"Consumer ID",$A1119,"Years (DATE)",$D$66)=0,"",GETPIVOTDATA("Sum of Net Profit",Pivot_table!$A$151,"Consumer ID",$A1119,"Years (DATE)",$D$66))</f>
        <v>260.44</v>
      </c>
      <c r="E1119" s="6">
        <f>IF(GETPIVOTDATA("Count of Order ID",Pivot_table!$A$151,"Consumer ID",$A1119,"Years (DATE)",$D$66)=0,"",GETPIVOTDATA("Count of Order ID",Pivot_table!$A$151,"Consumer ID",$A1119,"Years (DATE)",$D$66))</f>
        <v>1</v>
      </c>
      <c r="F1119" s="6">
        <f t="shared" si="34"/>
        <v>260.44</v>
      </c>
      <c r="G1119" s="6">
        <f t="shared" si="35"/>
        <v>1</v>
      </c>
    </row>
    <row r="1120" spans="1:7" x14ac:dyDescent="0.3">
      <c r="A1120" s="6" t="s">
        <v>1071</v>
      </c>
      <c r="B1120" s="6">
        <f>IF(GETPIVOTDATA("Sum of Net Profit",Pivot_table!$A$151,"Consumer ID",$A1120,"Years (DATE)",$B$66)=0,"",GETPIVOTDATA("Sum of Net Profit",Pivot_table!$A$151,"Consumer ID",$A1120,"Years (DATE)",$B$66))</f>
        <v>260.44</v>
      </c>
      <c r="C1120" s="6">
        <f>IF(GETPIVOTDATA("Count of Order ID",Pivot_table!$A$151,"Consumer ID",$A1120,"Years (DATE)",$B$66)=0,"",GETPIVOTDATA("Count of Order ID",Pivot_table!$A$151,"Consumer ID",$A1120,"Years (DATE)",$B$66))</f>
        <v>1</v>
      </c>
      <c r="D1120" s="6" t="str">
        <f>IF(GETPIVOTDATA("Sum of Net Profit",Pivot_table!$A$151,"Consumer ID",$A1120,"Years (DATE)",$D$66)=0,"",GETPIVOTDATA("Sum of Net Profit",Pivot_table!$A$151,"Consumer ID",$A1120,"Years (DATE)",$D$66))</f>
        <v/>
      </c>
      <c r="E1120" s="6" t="str">
        <f>IF(GETPIVOTDATA("Count of Order ID",Pivot_table!$A$151,"Consumer ID",$A1120,"Years (DATE)",$D$66)=0,"",GETPIVOTDATA("Count of Order ID",Pivot_table!$A$151,"Consumer ID",$A1120,"Years (DATE)",$D$66))</f>
        <v/>
      </c>
      <c r="F1120" s="6">
        <f t="shared" si="34"/>
        <v>260.44</v>
      </c>
      <c r="G1120" s="6">
        <f t="shared" si="35"/>
        <v>1</v>
      </c>
    </row>
    <row r="1121" spans="1:7" x14ac:dyDescent="0.3">
      <c r="A1121" s="6" t="s">
        <v>4325</v>
      </c>
      <c r="B1121" s="6" t="str">
        <f>IF(GETPIVOTDATA("Sum of Net Profit",Pivot_table!$A$151,"Consumer ID",$A1121,"Years (DATE)",$B$66)=0,"",GETPIVOTDATA("Sum of Net Profit",Pivot_table!$A$151,"Consumer ID",$A1121,"Years (DATE)",$B$66))</f>
        <v/>
      </c>
      <c r="C1121" s="6" t="str">
        <f>IF(GETPIVOTDATA("Count of Order ID",Pivot_table!$A$151,"Consumer ID",$A1121,"Years (DATE)",$B$66)=0,"",GETPIVOTDATA("Count of Order ID",Pivot_table!$A$151,"Consumer ID",$A1121,"Years (DATE)",$B$66))</f>
        <v/>
      </c>
      <c r="D1121" s="6">
        <f>IF(GETPIVOTDATA("Sum of Net Profit",Pivot_table!$A$151,"Consumer ID",$A1121,"Years (DATE)",$D$66)=0,"",GETPIVOTDATA("Sum of Net Profit",Pivot_table!$A$151,"Consumer ID",$A1121,"Years (DATE)",$D$66))</f>
        <v>260.44</v>
      </c>
      <c r="E1121" s="6">
        <f>IF(GETPIVOTDATA("Count of Order ID",Pivot_table!$A$151,"Consumer ID",$A1121,"Years (DATE)",$D$66)=0,"",GETPIVOTDATA("Count of Order ID",Pivot_table!$A$151,"Consumer ID",$A1121,"Years (DATE)",$D$66))</f>
        <v>1</v>
      </c>
      <c r="F1121" s="6">
        <f t="shared" si="34"/>
        <v>260.44</v>
      </c>
      <c r="G1121" s="6">
        <f t="shared" si="35"/>
        <v>1</v>
      </c>
    </row>
    <row r="1122" spans="1:7" x14ac:dyDescent="0.3">
      <c r="A1122" s="6" t="s">
        <v>1035</v>
      </c>
      <c r="B1122" s="6">
        <f>IF(GETPIVOTDATA("Sum of Net Profit",Pivot_table!$A$151,"Consumer ID",$A1122,"Years (DATE)",$B$66)=0,"",GETPIVOTDATA("Sum of Net Profit",Pivot_table!$A$151,"Consumer ID",$A1122,"Years (DATE)",$B$66))</f>
        <v>260.44</v>
      </c>
      <c r="C1122" s="6">
        <f>IF(GETPIVOTDATA("Count of Order ID",Pivot_table!$A$151,"Consumer ID",$A1122,"Years (DATE)",$B$66)=0,"",GETPIVOTDATA("Count of Order ID",Pivot_table!$A$151,"Consumer ID",$A1122,"Years (DATE)",$B$66))</f>
        <v>1</v>
      </c>
      <c r="D1122" s="6" t="str">
        <f>IF(GETPIVOTDATA("Sum of Net Profit",Pivot_table!$A$151,"Consumer ID",$A1122,"Years (DATE)",$D$66)=0,"",GETPIVOTDATA("Sum of Net Profit",Pivot_table!$A$151,"Consumer ID",$A1122,"Years (DATE)",$D$66))</f>
        <v/>
      </c>
      <c r="E1122" s="6" t="str">
        <f>IF(GETPIVOTDATA("Count of Order ID",Pivot_table!$A$151,"Consumer ID",$A1122,"Years (DATE)",$D$66)=0,"",GETPIVOTDATA("Count of Order ID",Pivot_table!$A$151,"Consumer ID",$A1122,"Years (DATE)",$D$66))</f>
        <v/>
      </c>
      <c r="F1122" s="6">
        <f t="shared" si="34"/>
        <v>260.44</v>
      </c>
      <c r="G1122" s="6">
        <f t="shared" si="35"/>
        <v>1</v>
      </c>
    </row>
    <row r="1123" spans="1:7" x14ac:dyDescent="0.3">
      <c r="A1123" s="6" t="s">
        <v>2807</v>
      </c>
      <c r="B1123" s="6" t="str">
        <f>IF(GETPIVOTDATA("Sum of Net Profit",Pivot_table!$A$151,"Consumer ID",$A1123,"Years (DATE)",$B$66)=0,"",GETPIVOTDATA("Sum of Net Profit",Pivot_table!$A$151,"Consumer ID",$A1123,"Years (DATE)",$B$66))</f>
        <v/>
      </c>
      <c r="C1123" s="6" t="str">
        <f>IF(GETPIVOTDATA("Count of Order ID",Pivot_table!$A$151,"Consumer ID",$A1123,"Years (DATE)",$B$66)=0,"",GETPIVOTDATA("Count of Order ID",Pivot_table!$A$151,"Consumer ID",$A1123,"Years (DATE)",$B$66))</f>
        <v/>
      </c>
      <c r="D1123" s="6">
        <f>IF(GETPIVOTDATA("Sum of Net Profit",Pivot_table!$A$151,"Consumer ID",$A1123,"Years (DATE)",$D$66)=0,"",GETPIVOTDATA("Sum of Net Profit",Pivot_table!$A$151,"Consumer ID",$A1123,"Years (DATE)",$D$66))</f>
        <v>260.44</v>
      </c>
      <c r="E1123" s="6">
        <f>IF(GETPIVOTDATA("Count of Order ID",Pivot_table!$A$151,"Consumer ID",$A1123,"Years (DATE)",$D$66)=0,"",GETPIVOTDATA("Count of Order ID",Pivot_table!$A$151,"Consumer ID",$A1123,"Years (DATE)",$D$66))</f>
        <v>1</v>
      </c>
      <c r="F1123" s="6">
        <f t="shared" si="34"/>
        <v>260.44</v>
      </c>
      <c r="G1123" s="6">
        <f t="shared" si="35"/>
        <v>1</v>
      </c>
    </row>
    <row r="1124" spans="1:7" x14ac:dyDescent="0.3">
      <c r="A1124" s="6" t="s">
        <v>3281</v>
      </c>
      <c r="B1124" s="6" t="str">
        <f>IF(GETPIVOTDATA("Sum of Net Profit",Pivot_table!$A$151,"Consumer ID",$A1124,"Years (DATE)",$B$66)=0,"",GETPIVOTDATA("Sum of Net Profit",Pivot_table!$A$151,"Consumer ID",$A1124,"Years (DATE)",$B$66))</f>
        <v/>
      </c>
      <c r="C1124" s="6" t="str">
        <f>IF(GETPIVOTDATA("Count of Order ID",Pivot_table!$A$151,"Consumer ID",$A1124,"Years (DATE)",$B$66)=0,"",GETPIVOTDATA("Count of Order ID",Pivot_table!$A$151,"Consumer ID",$A1124,"Years (DATE)",$B$66))</f>
        <v/>
      </c>
      <c r="D1124" s="6">
        <f>IF(GETPIVOTDATA("Sum of Net Profit",Pivot_table!$A$151,"Consumer ID",$A1124,"Years (DATE)",$D$66)=0,"",GETPIVOTDATA("Sum of Net Profit",Pivot_table!$A$151,"Consumer ID",$A1124,"Years (DATE)",$D$66))</f>
        <v>260.44</v>
      </c>
      <c r="E1124" s="6">
        <f>IF(GETPIVOTDATA("Count of Order ID",Pivot_table!$A$151,"Consumer ID",$A1124,"Years (DATE)",$D$66)=0,"",GETPIVOTDATA("Count of Order ID",Pivot_table!$A$151,"Consumer ID",$A1124,"Years (DATE)",$D$66))</f>
        <v>1</v>
      </c>
      <c r="F1124" s="6">
        <f t="shared" si="34"/>
        <v>260.44</v>
      </c>
      <c r="G1124" s="6">
        <f t="shared" si="35"/>
        <v>1</v>
      </c>
    </row>
    <row r="1125" spans="1:7" x14ac:dyDescent="0.3">
      <c r="A1125" s="6" t="s">
        <v>5415</v>
      </c>
      <c r="B1125" s="6" t="str">
        <f>IF(GETPIVOTDATA("Sum of Net Profit",Pivot_table!$A$151,"Consumer ID",$A1125,"Years (DATE)",$B$66)=0,"",GETPIVOTDATA("Sum of Net Profit",Pivot_table!$A$151,"Consumer ID",$A1125,"Years (DATE)",$B$66))</f>
        <v/>
      </c>
      <c r="C1125" s="6" t="str">
        <f>IF(GETPIVOTDATA("Count of Order ID",Pivot_table!$A$151,"Consumer ID",$A1125,"Years (DATE)",$B$66)=0,"",GETPIVOTDATA("Count of Order ID",Pivot_table!$A$151,"Consumer ID",$A1125,"Years (DATE)",$B$66))</f>
        <v/>
      </c>
      <c r="D1125" s="6">
        <f>IF(GETPIVOTDATA("Sum of Net Profit",Pivot_table!$A$151,"Consumer ID",$A1125,"Years (DATE)",$D$66)=0,"",GETPIVOTDATA("Sum of Net Profit",Pivot_table!$A$151,"Consumer ID",$A1125,"Years (DATE)",$D$66))</f>
        <v>260.44</v>
      </c>
      <c r="E1125" s="6">
        <f>IF(GETPIVOTDATA("Count of Order ID",Pivot_table!$A$151,"Consumer ID",$A1125,"Years (DATE)",$D$66)=0,"",GETPIVOTDATA("Count of Order ID",Pivot_table!$A$151,"Consumer ID",$A1125,"Years (DATE)",$D$66))</f>
        <v>1</v>
      </c>
      <c r="F1125" s="6">
        <f t="shared" si="34"/>
        <v>260.44</v>
      </c>
      <c r="G1125" s="6">
        <f t="shared" si="35"/>
        <v>1</v>
      </c>
    </row>
    <row r="1126" spans="1:7" x14ac:dyDescent="0.3">
      <c r="A1126" s="6" t="s">
        <v>1652</v>
      </c>
      <c r="B1126" s="6">
        <f>IF(GETPIVOTDATA("Sum of Net Profit",Pivot_table!$A$151,"Consumer ID",$A1126,"Years (DATE)",$B$66)=0,"",GETPIVOTDATA("Sum of Net Profit",Pivot_table!$A$151,"Consumer ID",$A1126,"Years (DATE)",$B$66))</f>
        <v>260.44</v>
      </c>
      <c r="C1126" s="6">
        <f>IF(GETPIVOTDATA("Count of Order ID",Pivot_table!$A$151,"Consumer ID",$A1126,"Years (DATE)",$B$66)=0,"",GETPIVOTDATA("Count of Order ID",Pivot_table!$A$151,"Consumer ID",$A1126,"Years (DATE)",$B$66))</f>
        <v>1</v>
      </c>
      <c r="D1126" s="6" t="str">
        <f>IF(GETPIVOTDATA("Sum of Net Profit",Pivot_table!$A$151,"Consumer ID",$A1126,"Years (DATE)",$D$66)=0,"",GETPIVOTDATA("Sum of Net Profit",Pivot_table!$A$151,"Consumer ID",$A1126,"Years (DATE)",$D$66))</f>
        <v/>
      </c>
      <c r="E1126" s="6" t="str">
        <f>IF(GETPIVOTDATA("Count of Order ID",Pivot_table!$A$151,"Consumer ID",$A1126,"Years (DATE)",$D$66)=0,"",GETPIVOTDATA("Count of Order ID",Pivot_table!$A$151,"Consumer ID",$A1126,"Years (DATE)",$D$66))</f>
        <v/>
      </c>
      <c r="F1126" s="6">
        <f t="shared" si="34"/>
        <v>260.44</v>
      </c>
      <c r="G1126" s="6">
        <f t="shared" si="35"/>
        <v>1</v>
      </c>
    </row>
    <row r="1127" spans="1:7" x14ac:dyDescent="0.3">
      <c r="A1127" s="6" t="s">
        <v>5495</v>
      </c>
      <c r="B1127" s="6" t="str">
        <f>IF(GETPIVOTDATA("Sum of Net Profit",Pivot_table!$A$151,"Consumer ID",$A1127,"Years (DATE)",$B$66)=0,"",GETPIVOTDATA("Sum of Net Profit",Pivot_table!$A$151,"Consumer ID",$A1127,"Years (DATE)",$B$66))</f>
        <v/>
      </c>
      <c r="C1127" s="6" t="str">
        <f>IF(GETPIVOTDATA("Count of Order ID",Pivot_table!$A$151,"Consumer ID",$A1127,"Years (DATE)",$B$66)=0,"",GETPIVOTDATA("Count of Order ID",Pivot_table!$A$151,"Consumer ID",$A1127,"Years (DATE)",$B$66))</f>
        <v/>
      </c>
      <c r="D1127" s="6">
        <f>IF(GETPIVOTDATA("Sum of Net Profit",Pivot_table!$A$151,"Consumer ID",$A1127,"Years (DATE)",$D$66)=0,"",GETPIVOTDATA("Sum of Net Profit",Pivot_table!$A$151,"Consumer ID",$A1127,"Years (DATE)",$D$66))</f>
        <v>260.44</v>
      </c>
      <c r="E1127" s="6">
        <f>IF(GETPIVOTDATA("Count of Order ID",Pivot_table!$A$151,"Consumer ID",$A1127,"Years (DATE)",$D$66)=0,"",GETPIVOTDATA("Count of Order ID",Pivot_table!$A$151,"Consumer ID",$A1127,"Years (DATE)",$D$66))</f>
        <v>1</v>
      </c>
      <c r="F1127" s="6">
        <f t="shared" si="34"/>
        <v>260.44</v>
      </c>
      <c r="G1127" s="6">
        <f t="shared" si="35"/>
        <v>1</v>
      </c>
    </row>
    <row r="1128" spans="1:7" x14ac:dyDescent="0.3">
      <c r="A1128" s="6" t="s">
        <v>3307</v>
      </c>
      <c r="B1128" s="6" t="str">
        <f>IF(GETPIVOTDATA("Sum of Net Profit",Pivot_table!$A$151,"Consumer ID",$A1128,"Years (DATE)",$B$66)=0,"",GETPIVOTDATA("Sum of Net Profit",Pivot_table!$A$151,"Consumer ID",$A1128,"Years (DATE)",$B$66))</f>
        <v/>
      </c>
      <c r="C1128" s="6" t="str">
        <f>IF(GETPIVOTDATA("Count of Order ID",Pivot_table!$A$151,"Consumer ID",$A1128,"Years (DATE)",$B$66)=0,"",GETPIVOTDATA("Count of Order ID",Pivot_table!$A$151,"Consumer ID",$A1128,"Years (DATE)",$B$66))</f>
        <v/>
      </c>
      <c r="D1128" s="6">
        <f>IF(GETPIVOTDATA("Sum of Net Profit",Pivot_table!$A$151,"Consumer ID",$A1128,"Years (DATE)",$D$66)=0,"",GETPIVOTDATA("Sum of Net Profit",Pivot_table!$A$151,"Consumer ID",$A1128,"Years (DATE)",$D$66))</f>
        <v>260.44</v>
      </c>
      <c r="E1128" s="6">
        <f>IF(GETPIVOTDATA("Count of Order ID",Pivot_table!$A$151,"Consumer ID",$A1128,"Years (DATE)",$D$66)=0,"",GETPIVOTDATA("Count of Order ID",Pivot_table!$A$151,"Consumer ID",$A1128,"Years (DATE)",$D$66))</f>
        <v>1</v>
      </c>
      <c r="F1128" s="6">
        <f t="shared" si="34"/>
        <v>260.44</v>
      </c>
      <c r="G1128" s="6">
        <f t="shared" si="35"/>
        <v>1</v>
      </c>
    </row>
    <row r="1129" spans="1:7" x14ac:dyDescent="0.3">
      <c r="A1129" s="6" t="s">
        <v>4305</v>
      </c>
      <c r="B1129" s="6" t="str">
        <f>IF(GETPIVOTDATA("Sum of Net Profit",Pivot_table!$A$151,"Consumer ID",$A1129,"Years (DATE)",$B$66)=0,"",GETPIVOTDATA("Sum of Net Profit",Pivot_table!$A$151,"Consumer ID",$A1129,"Years (DATE)",$B$66))</f>
        <v/>
      </c>
      <c r="C1129" s="6" t="str">
        <f>IF(GETPIVOTDATA("Count of Order ID",Pivot_table!$A$151,"Consumer ID",$A1129,"Years (DATE)",$B$66)=0,"",GETPIVOTDATA("Count of Order ID",Pivot_table!$A$151,"Consumer ID",$A1129,"Years (DATE)",$B$66))</f>
        <v/>
      </c>
      <c r="D1129" s="6">
        <f>IF(GETPIVOTDATA("Sum of Net Profit",Pivot_table!$A$151,"Consumer ID",$A1129,"Years (DATE)",$D$66)=0,"",GETPIVOTDATA("Sum of Net Profit",Pivot_table!$A$151,"Consumer ID",$A1129,"Years (DATE)",$D$66))</f>
        <v>260.44</v>
      </c>
      <c r="E1129" s="6">
        <f>IF(GETPIVOTDATA("Count of Order ID",Pivot_table!$A$151,"Consumer ID",$A1129,"Years (DATE)",$D$66)=0,"",GETPIVOTDATA("Count of Order ID",Pivot_table!$A$151,"Consumer ID",$A1129,"Years (DATE)",$D$66))</f>
        <v>1</v>
      </c>
      <c r="F1129" s="6">
        <f t="shared" si="34"/>
        <v>260.44</v>
      </c>
      <c r="G1129" s="6">
        <f t="shared" si="35"/>
        <v>1</v>
      </c>
    </row>
    <row r="1130" spans="1:7" x14ac:dyDescent="0.3">
      <c r="A1130" s="6" t="s">
        <v>3437</v>
      </c>
      <c r="B1130" s="6" t="str">
        <f>IF(GETPIVOTDATA("Sum of Net Profit",Pivot_table!$A$151,"Consumer ID",$A1130,"Years (DATE)",$B$66)=0,"",GETPIVOTDATA("Sum of Net Profit",Pivot_table!$A$151,"Consumer ID",$A1130,"Years (DATE)",$B$66))</f>
        <v/>
      </c>
      <c r="C1130" s="6" t="str">
        <f>IF(GETPIVOTDATA("Count of Order ID",Pivot_table!$A$151,"Consumer ID",$A1130,"Years (DATE)",$B$66)=0,"",GETPIVOTDATA("Count of Order ID",Pivot_table!$A$151,"Consumer ID",$A1130,"Years (DATE)",$B$66))</f>
        <v/>
      </c>
      <c r="D1130" s="6">
        <f>IF(GETPIVOTDATA("Sum of Net Profit",Pivot_table!$A$151,"Consumer ID",$A1130,"Years (DATE)",$D$66)=0,"",GETPIVOTDATA("Sum of Net Profit",Pivot_table!$A$151,"Consumer ID",$A1130,"Years (DATE)",$D$66))</f>
        <v>260.44</v>
      </c>
      <c r="E1130" s="6">
        <f>IF(GETPIVOTDATA("Count of Order ID",Pivot_table!$A$151,"Consumer ID",$A1130,"Years (DATE)",$D$66)=0,"",GETPIVOTDATA("Count of Order ID",Pivot_table!$A$151,"Consumer ID",$A1130,"Years (DATE)",$D$66))</f>
        <v>1</v>
      </c>
      <c r="F1130" s="6">
        <f t="shared" si="34"/>
        <v>260.44</v>
      </c>
      <c r="G1130" s="6">
        <f t="shared" si="35"/>
        <v>1</v>
      </c>
    </row>
    <row r="1131" spans="1:7" x14ac:dyDescent="0.3">
      <c r="A1131" s="6" t="s">
        <v>1778</v>
      </c>
      <c r="B1131" s="6">
        <f>IF(GETPIVOTDATA("Sum of Net Profit",Pivot_table!$A$151,"Consumer ID",$A1131,"Years (DATE)",$B$66)=0,"",GETPIVOTDATA("Sum of Net Profit",Pivot_table!$A$151,"Consumer ID",$A1131,"Years (DATE)",$B$66))</f>
        <v>260.44</v>
      </c>
      <c r="C1131" s="6">
        <f>IF(GETPIVOTDATA("Count of Order ID",Pivot_table!$A$151,"Consumer ID",$A1131,"Years (DATE)",$B$66)=0,"",GETPIVOTDATA("Count of Order ID",Pivot_table!$A$151,"Consumer ID",$A1131,"Years (DATE)",$B$66))</f>
        <v>1</v>
      </c>
      <c r="D1131" s="6" t="str">
        <f>IF(GETPIVOTDATA("Sum of Net Profit",Pivot_table!$A$151,"Consumer ID",$A1131,"Years (DATE)",$D$66)=0,"",GETPIVOTDATA("Sum of Net Profit",Pivot_table!$A$151,"Consumer ID",$A1131,"Years (DATE)",$D$66))</f>
        <v/>
      </c>
      <c r="E1131" s="6" t="str">
        <f>IF(GETPIVOTDATA("Count of Order ID",Pivot_table!$A$151,"Consumer ID",$A1131,"Years (DATE)",$D$66)=0,"",GETPIVOTDATA("Count of Order ID",Pivot_table!$A$151,"Consumer ID",$A1131,"Years (DATE)",$D$66))</f>
        <v/>
      </c>
      <c r="F1131" s="6">
        <f t="shared" si="34"/>
        <v>260.44</v>
      </c>
      <c r="G1131" s="6">
        <f t="shared" si="35"/>
        <v>1</v>
      </c>
    </row>
    <row r="1132" spans="1:7" x14ac:dyDescent="0.3">
      <c r="A1132" s="6" t="s">
        <v>3419</v>
      </c>
      <c r="B1132" s="6" t="str">
        <f>IF(GETPIVOTDATA("Sum of Net Profit",Pivot_table!$A$151,"Consumer ID",$A1132,"Years (DATE)",$B$66)=0,"",GETPIVOTDATA("Sum of Net Profit",Pivot_table!$A$151,"Consumer ID",$A1132,"Years (DATE)",$B$66))</f>
        <v/>
      </c>
      <c r="C1132" s="6" t="str">
        <f>IF(GETPIVOTDATA("Count of Order ID",Pivot_table!$A$151,"Consumer ID",$A1132,"Years (DATE)",$B$66)=0,"",GETPIVOTDATA("Count of Order ID",Pivot_table!$A$151,"Consumer ID",$A1132,"Years (DATE)",$B$66))</f>
        <v/>
      </c>
      <c r="D1132" s="6">
        <f>IF(GETPIVOTDATA("Sum of Net Profit",Pivot_table!$A$151,"Consumer ID",$A1132,"Years (DATE)",$D$66)=0,"",GETPIVOTDATA("Sum of Net Profit",Pivot_table!$A$151,"Consumer ID",$A1132,"Years (DATE)",$D$66))</f>
        <v>260.44</v>
      </c>
      <c r="E1132" s="6">
        <f>IF(GETPIVOTDATA("Count of Order ID",Pivot_table!$A$151,"Consumer ID",$A1132,"Years (DATE)",$D$66)=0,"",GETPIVOTDATA("Count of Order ID",Pivot_table!$A$151,"Consumer ID",$A1132,"Years (DATE)",$D$66))</f>
        <v>1</v>
      </c>
      <c r="F1132" s="6">
        <f t="shared" si="34"/>
        <v>260.44</v>
      </c>
      <c r="G1132" s="6">
        <f t="shared" si="35"/>
        <v>1</v>
      </c>
    </row>
    <row r="1133" spans="1:7" x14ac:dyDescent="0.3">
      <c r="A1133" s="6" t="s">
        <v>3267</v>
      </c>
      <c r="B1133" s="6" t="str">
        <f>IF(GETPIVOTDATA("Sum of Net Profit",Pivot_table!$A$151,"Consumer ID",$A1133,"Years (DATE)",$B$66)=0,"",GETPIVOTDATA("Sum of Net Profit",Pivot_table!$A$151,"Consumer ID",$A1133,"Years (DATE)",$B$66))</f>
        <v/>
      </c>
      <c r="C1133" s="6" t="str">
        <f>IF(GETPIVOTDATA("Count of Order ID",Pivot_table!$A$151,"Consumer ID",$A1133,"Years (DATE)",$B$66)=0,"",GETPIVOTDATA("Count of Order ID",Pivot_table!$A$151,"Consumer ID",$A1133,"Years (DATE)",$B$66))</f>
        <v/>
      </c>
      <c r="D1133" s="6">
        <f>IF(GETPIVOTDATA("Sum of Net Profit",Pivot_table!$A$151,"Consumer ID",$A1133,"Years (DATE)",$D$66)=0,"",GETPIVOTDATA("Sum of Net Profit",Pivot_table!$A$151,"Consumer ID",$A1133,"Years (DATE)",$D$66))</f>
        <v>260.44</v>
      </c>
      <c r="E1133" s="6">
        <f>IF(GETPIVOTDATA("Count of Order ID",Pivot_table!$A$151,"Consumer ID",$A1133,"Years (DATE)",$D$66)=0,"",GETPIVOTDATA("Count of Order ID",Pivot_table!$A$151,"Consumer ID",$A1133,"Years (DATE)",$D$66))</f>
        <v>1</v>
      </c>
      <c r="F1133" s="6">
        <f t="shared" si="34"/>
        <v>260.44</v>
      </c>
      <c r="G1133" s="6">
        <f t="shared" si="35"/>
        <v>1</v>
      </c>
    </row>
    <row r="1134" spans="1:7" x14ac:dyDescent="0.3">
      <c r="A1134" s="6" t="s">
        <v>5497</v>
      </c>
      <c r="B1134" s="6" t="str">
        <f>IF(GETPIVOTDATA("Sum of Net Profit",Pivot_table!$A$151,"Consumer ID",$A1134,"Years (DATE)",$B$66)=0,"",GETPIVOTDATA("Sum of Net Profit",Pivot_table!$A$151,"Consumer ID",$A1134,"Years (DATE)",$B$66))</f>
        <v/>
      </c>
      <c r="C1134" s="6" t="str">
        <f>IF(GETPIVOTDATA("Count of Order ID",Pivot_table!$A$151,"Consumer ID",$A1134,"Years (DATE)",$B$66)=0,"",GETPIVOTDATA("Count of Order ID",Pivot_table!$A$151,"Consumer ID",$A1134,"Years (DATE)",$B$66))</f>
        <v/>
      </c>
      <c r="D1134" s="6">
        <f>IF(GETPIVOTDATA("Sum of Net Profit",Pivot_table!$A$151,"Consumer ID",$A1134,"Years (DATE)",$D$66)=0,"",GETPIVOTDATA("Sum of Net Profit",Pivot_table!$A$151,"Consumer ID",$A1134,"Years (DATE)",$D$66))</f>
        <v>260.44</v>
      </c>
      <c r="E1134" s="6">
        <f>IF(GETPIVOTDATA("Count of Order ID",Pivot_table!$A$151,"Consumer ID",$A1134,"Years (DATE)",$D$66)=0,"",GETPIVOTDATA("Count of Order ID",Pivot_table!$A$151,"Consumer ID",$A1134,"Years (DATE)",$D$66))</f>
        <v>1</v>
      </c>
      <c r="F1134" s="6">
        <f t="shared" si="34"/>
        <v>260.44</v>
      </c>
      <c r="G1134" s="6">
        <f t="shared" si="35"/>
        <v>1</v>
      </c>
    </row>
    <row r="1135" spans="1:7" x14ac:dyDescent="0.3">
      <c r="A1135" s="6" t="s">
        <v>3421</v>
      </c>
      <c r="B1135" s="6" t="str">
        <f>IF(GETPIVOTDATA("Sum of Net Profit",Pivot_table!$A$151,"Consumer ID",$A1135,"Years (DATE)",$B$66)=0,"",GETPIVOTDATA("Sum of Net Profit",Pivot_table!$A$151,"Consumer ID",$A1135,"Years (DATE)",$B$66))</f>
        <v/>
      </c>
      <c r="C1135" s="6" t="str">
        <f>IF(GETPIVOTDATA("Count of Order ID",Pivot_table!$A$151,"Consumer ID",$A1135,"Years (DATE)",$B$66)=0,"",GETPIVOTDATA("Count of Order ID",Pivot_table!$A$151,"Consumer ID",$A1135,"Years (DATE)",$B$66))</f>
        <v/>
      </c>
      <c r="D1135" s="6">
        <f>IF(GETPIVOTDATA("Sum of Net Profit",Pivot_table!$A$151,"Consumer ID",$A1135,"Years (DATE)",$D$66)=0,"",GETPIVOTDATA("Sum of Net Profit",Pivot_table!$A$151,"Consumer ID",$A1135,"Years (DATE)",$D$66))</f>
        <v>260.44</v>
      </c>
      <c r="E1135" s="6">
        <f>IF(GETPIVOTDATA("Count of Order ID",Pivot_table!$A$151,"Consumer ID",$A1135,"Years (DATE)",$D$66)=0,"",GETPIVOTDATA("Count of Order ID",Pivot_table!$A$151,"Consumer ID",$A1135,"Years (DATE)",$D$66))</f>
        <v>1</v>
      </c>
      <c r="F1135" s="6">
        <f t="shared" si="34"/>
        <v>260.44</v>
      </c>
      <c r="G1135" s="6">
        <f t="shared" si="35"/>
        <v>1</v>
      </c>
    </row>
    <row r="1136" spans="1:7" x14ac:dyDescent="0.3">
      <c r="A1136" s="6" t="s">
        <v>5353</v>
      </c>
      <c r="B1136" s="6" t="str">
        <f>IF(GETPIVOTDATA("Sum of Net Profit",Pivot_table!$A$151,"Consumer ID",$A1136,"Years (DATE)",$B$66)=0,"",GETPIVOTDATA("Sum of Net Profit",Pivot_table!$A$151,"Consumer ID",$A1136,"Years (DATE)",$B$66))</f>
        <v/>
      </c>
      <c r="C1136" s="6" t="str">
        <f>IF(GETPIVOTDATA("Count of Order ID",Pivot_table!$A$151,"Consumer ID",$A1136,"Years (DATE)",$B$66)=0,"",GETPIVOTDATA("Count of Order ID",Pivot_table!$A$151,"Consumer ID",$A1136,"Years (DATE)",$B$66))</f>
        <v/>
      </c>
      <c r="D1136" s="6">
        <f>IF(GETPIVOTDATA("Sum of Net Profit",Pivot_table!$A$151,"Consumer ID",$A1136,"Years (DATE)",$D$66)=0,"",GETPIVOTDATA("Sum of Net Profit",Pivot_table!$A$151,"Consumer ID",$A1136,"Years (DATE)",$D$66))</f>
        <v>260.44</v>
      </c>
      <c r="E1136" s="6">
        <f>IF(GETPIVOTDATA("Count of Order ID",Pivot_table!$A$151,"Consumer ID",$A1136,"Years (DATE)",$D$66)=0,"",GETPIVOTDATA("Count of Order ID",Pivot_table!$A$151,"Consumer ID",$A1136,"Years (DATE)",$D$66))</f>
        <v>1</v>
      </c>
      <c r="F1136" s="6">
        <f t="shared" si="34"/>
        <v>260.44</v>
      </c>
      <c r="G1136" s="6">
        <f t="shared" si="35"/>
        <v>1</v>
      </c>
    </row>
    <row r="1137" spans="1:7" x14ac:dyDescent="0.3">
      <c r="A1137" s="6" t="s">
        <v>4303</v>
      </c>
      <c r="B1137" s="6" t="str">
        <f>IF(GETPIVOTDATA("Sum of Net Profit",Pivot_table!$A$151,"Consumer ID",$A1137,"Years (DATE)",$B$66)=0,"",GETPIVOTDATA("Sum of Net Profit",Pivot_table!$A$151,"Consumer ID",$A1137,"Years (DATE)",$B$66))</f>
        <v/>
      </c>
      <c r="C1137" s="6" t="str">
        <f>IF(GETPIVOTDATA("Count of Order ID",Pivot_table!$A$151,"Consumer ID",$A1137,"Years (DATE)",$B$66)=0,"",GETPIVOTDATA("Count of Order ID",Pivot_table!$A$151,"Consumer ID",$A1137,"Years (DATE)",$B$66))</f>
        <v/>
      </c>
      <c r="D1137" s="6">
        <f>IF(GETPIVOTDATA("Sum of Net Profit",Pivot_table!$A$151,"Consumer ID",$A1137,"Years (DATE)",$D$66)=0,"",GETPIVOTDATA("Sum of Net Profit",Pivot_table!$A$151,"Consumer ID",$A1137,"Years (DATE)",$D$66))</f>
        <v>260.44</v>
      </c>
      <c r="E1137" s="6">
        <f>IF(GETPIVOTDATA("Count of Order ID",Pivot_table!$A$151,"Consumer ID",$A1137,"Years (DATE)",$D$66)=0,"",GETPIVOTDATA("Count of Order ID",Pivot_table!$A$151,"Consumer ID",$A1137,"Years (DATE)",$D$66))</f>
        <v>1</v>
      </c>
      <c r="F1137" s="6">
        <f t="shared" si="34"/>
        <v>260.44</v>
      </c>
      <c r="G1137" s="6">
        <f t="shared" si="35"/>
        <v>1</v>
      </c>
    </row>
    <row r="1138" spans="1:7" x14ac:dyDescent="0.3">
      <c r="A1138" s="6" t="s">
        <v>1674</v>
      </c>
      <c r="B1138" s="6">
        <f>IF(GETPIVOTDATA("Sum of Net Profit",Pivot_table!$A$151,"Consumer ID",$A1138,"Years (DATE)",$B$66)=0,"",GETPIVOTDATA("Sum of Net Profit",Pivot_table!$A$151,"Consumer ID",$A1138,"Years (DATE)",$B$66))</f>
        <v>260.44</v>
      </c>
      <c r="C1138" s="6">
        <f>IF(GETPIVOTDATA("Count of Order ID",Pivot_table!$A$151,"Consumer ID",$A1138,"Years (DATE)",$B$66)=0,"",GETPIVOTDATA("Count of Order ID",Pivot_table!$A$151,"Consumer ID",$A1138,"Years (DATE)",$B$66))</f>
        <v>1</v>
      </c>
      <c r="D1138" s="6" t="str">
        <f>IF(GETPIVOTDATA("Sum of Net Profit",Pivot_table!$A$151,"Consumer ID",$A1138,"Years (DATE)",$D$66)=0,"",GETPIVOTDATA("Sum of Net Profit",Pivot_table!$A$151,"Consumer ID",$A1138,"Years (DATE)",$D$66))</f>
        <v/>
      </c>
      <c r="E1138" s="6" t="str">
        <f>IF(GETPIVOTDATA("Count of Order ID",Pivot_table!$A$151,"Consumer ID",$A1138,"Years (DATE)",$D$66)=0,"",GETPIVOTDATA("Count of Order ID",Pivot_table!$A$151,"Consumer ID",$A1138,"Years (DATE)",$D$66))</f>
        <v/>
      </c>
      <c r="F1138" s="6">
        <f t="shared" si="34"/>
        <v>260.44</v>
      </c>
      <c r="G1138" s="6">
        <f t="shared" si="35"/>
        <v>1</v>
      </c>
    </row>
    <row r="1139" spans="1:7" x14ac:dyDescent="0.3">
      <c r="A1139" s="6" t="s">
        <v>5509</v>
      </c>
      <c r="B1139" s="6" t="str">
        <f>IF(GETPIVOTDATA("Sum of Net Profit",Pivot_table!$A$151,"Consumer ID",$A1139,"Years (DATE)",$B$66)=0,"",GETPIVOTDATA("Sum of Net Profit",Pivot_table!$A$151,"Consumer ID",$A1139,"Years (DATE)",$B$66))</f>
        <v/>
      </c>
      <c r="C1139" s="6" t="str">
        <f>IF(GETPIVOTDATA("Count of Order ID",Pivot_table!$A$151,"Consumer ID",$A1139,"Years (DATE)",$B$66)=0,"",GETPIVOTDATA("Count of Order ID",Pivot_table!$A$151,"Consumer ID",$A1139,"Years (DATE)",$B$66))</f>
        <v/>
      </c>
      <c r="D1139" s="6">
        <f>IF(GETPIVOTDATA("Sum of Net Profit",Pivot_table!$A$151,"Consumer ID",$A1139,"Years (DATE)",$D$66)=0,"",GETPIVOTDATA("Sum of Net Profit",Pivot_table!$A$151,"Consumer ID",$A1139,"Years (DATE)",$D$66))</f>
        <v>260.44</v>
      </c>
      <c r="E1139" s="6">
        <f>IF(GETPIVOTDATA("Count of Order ID",Pivot_table!$A$151,"Consumer ID",$A1139,"Years (DATE)",$D$66)=0,"",GETPIVOTDATA("Count of Order ID",Pivot_table!$A$151,"Consumer ID",$A1139,"Years (DATE)",$D$66))</f>
        <v>1</v>
      </c>
      <c r="F1139" s="6">
        <f t="shared" si="34"/>
        <v>260.44</v>
      </c>
      <c r="G1139" s="6">
        <f t="shared" si="35"/>
        <v>1</v>
      </c>
    </row>
    <row r="1140" spans="1:7" x14ac:dyDescent="0.3">
      <c r="A1140" s="6" t="s">
        <v>1672</v>
      </c>
      <c r="B1140" s="6">
        <f>IF(GETPIVOTDATA("Sum of Net Profit",Pivot_table!$A$151,"Consumer ID",$A1140,"Years (DATE)",$B$66)=0,"",GETPIVOTDATA("Sum of Net Profit",Pivot_table!$A$151,"Consumer ID",$A1140,"Years (DATE)",$B$66))</f>
        <v>260.44</v>
      </c>
      <c r="C1140" s="6">
        <f>IF(GETPIVOTDATA("Count of Order ID",Pivot_table!$A$151,"Consumer ID",$A1140,"Years (DATE)",$B$66)=0,"",GETPIVOTDATA("Count of Order ID",Pivot_table!$A$151,"Consumer ID",$A1140,"Years (DATE)",$B$66))</f>
        <v>1</v>
      </c>
      <c r="D1140" s="6" t="str">
        <f>IF(GETPIVOTDATA("Sum of Net Profit",Pivot_table!$A$151,"Consumer ID",$A1140,"Years (DATE)",$D$66)=0,"",GETPIVOTDATA("Sum of Net Profit",Pivot_table!$A$151,"Consumer ID",$A1140,"Years (DATE)",$D$66))</f>
        <v/>
      </c>
      <c r="E1140" s="6" t="str">
        <f>IF(GETPIVOTDATA("Count of Order ID",Pivot_table!$A$151,"Consumer ID",$A1140,"Years (DATE)",$D$66)=0,"",GETPIVOTDATA("Count of Order ID",Pivot_table!$A$151,"Consumer ID",$A1140,"Years (DATE)",$D$66))</f>
        <v/>
      </c>
      <c r="F1140" s="6">
        <f t="shared" si="34"/>
        <v>260.44</v>
      </c>
      <c r="G1140" s="6">
        <f t="shared" si="35"/>
        <v>1</v>
      </c>
    </row>
    <row r="1141" spans="1:7" x14ac:dyDescent="0.3">
      <c r="A1141" s="6" t="s">
        <v>4383</v>
      </c>
      <c r="B1141" s="6" t="str">
        <f>IF(GETPIVOTDATA("Sum of Net Profit",Pivot_table!$A$151,"Consumer ID",$A1141,"Years (DATE)",$B$66)=0,"",GETPIVOTDATA("Sum of Net Profit",Pivot_table!$A$151,"Consumer ID",$A1141,"Years (DATE)",$B$66))</f>
        <v/>
      </c>
      <c r="C1141" s="6" t="str">
        <f>IF(GETPIVOTDATA("Count of Order ID",Pivot_table!$A$151,"Consumer ID",$A1141,"Years (DATE)",$B$66)=0,"",GETPIVOTDATA("Count of Order ID",Pivot_table!$A$151,"Consumer ID",$A1141,"Years (DATE)",$B$66))</f>
        <v/>
      </c>
      <c r="D1141" s="6">
        <f>IF(GETPIVOTDATA("Sum of Net Profit",Pivot_table!$A$151,"Consumer ID",$A1141,"Years (DATE)",$D$66)=0,"",GETPIVOTDATA("Sum of Net Profit",Pivot_table!$A$151,"Consumer ID",$A1141,"Years (DATE)",$D$66))</f>
        <v>260.44</v>
      </c>
      <c r="E1141" s="6">
        <f>IF(GETPIVOTDATA("Count of Order ID",Pivot_table!$A$151,"Consumer ID",$A1141,"Years (DATE)",$D$66)=0,"",GETPIVOTDATA("Count of Order ID",Pivot_table!$A$151,"Consumer ID",$A1141,"Years (DATE)",$D$66))</f>
        <v>1</v>
      </c>
      <c r="F1141" s="6">
        <f t="shared" si="34"/>
        <v>260.44</v>
      </c>
      <c r="G1141" s="6">
        <f t="shared" si="35"/>
        <v>1</v>
      </c>
    </row>
    <row r="1142" spans="1:7" x14ac:dyDescent="0.3">
      <c r="A1142" s="6" t="s">
        <v>1600</v>
      </c>
      <c r="B1142" s="6">
        <f>IF(GETPIVOTDATA("Sum of Net Profit",Pivot_table!$A$151,"Consumer ID",$A1142,"Years (DATE)",$B$66)=0,"",GETPIVOTDATA("Sum of Net Profit",Pivot_table!$A$151,"Consumer ID",$A1142,"Years (DATE)",$B$66))</f>
        <v>260.44</v>
      </c>
      <c r="C1142" s="6">
        <f>IF(GETPIVOTDATA("Count of Order ID",Pivot_table!$A$151,"Consumer ID",$A1142,"Years (DATE)",$B$66)=0,"",GETPIVOTDATA("Count of Order ID",Pivot_table!$A$151,"Consumer ID",$A1142,"Years (DATE)",$B$66))</f>
        <v>1</v>
      </c>
      <c r="D1142" s="6" t="str">
        <f>IF(GETPIVOTDATA("Sum of Net Profit",Pivot_table!$A$151,"Consumer ID",$A1142,"Years (DATE)",$D$66)=0,"",GETPIVOTDATA("Sum of Net Profit",Pivot_table!$A$151,"Consumer ID",$A1142,"Years (DATE)",$D$66))</f>
        <v/>
      </c>
      <c r="E1142" s="6" t="str">
        <f>IF(GETPIVOTDATA("Count of Order ID",Pivot_table!$A$151,"Consumer ID",$A1142,"Years (DATE)",$D$66)=0,"",GETPIVOTDATA("Count of Order ID",Pivot_table!$A$151,"Consumer ID",$A1142,"Years (DATE)",$D$66))</f>
        <v/>
      </c>
      <c r="F1142" s="6">
        <f t="shared" si="34"/>
        <v>260.44</v>
      </c>
      <c r="G1142" s="6">
        <f t="shared" si="35"/>
        <v>1</v>
      </c>
    </row>
    <row r="1143" spans="1:7" x14ac:dyDescent="0.3">
      <c r="A1143" s="6" t="s">
        <v>2426</v>
      </c>
      <c r="B1143" s="6" t="str">
        <f>IF(GETPIVOTDATA("Sum of Net Profit",Pivot_table!$A$151,"Consumer ID",$A1143,"Years (DATE)",$B$66)=0,"",GETPIVOTDATA("Sum of Net Profit",Pivot_table!$A$151,"Consumer ID",$A1143,"Years (DATE)",$B$66))</f>
        <v/>
      </c>
      <c r="C1143" s="6" t="str">
        <f>IF(GETPIVOTDATA("Count of Order ID",Pivot_table!$A$151,"Consumer ID",$A1143,"Years (DATE)",$B$66)=0,"",GETPIVOTDATA("Count of Order ID",Pivot_table!$A$151,"Consumer ID",$A1143,"Years (DATE)",$B$66))</f>
        <v/>
      </c>
      <c r="D1143" s="6">
        <f>IF(GETPIVOTDATA("Sum of Net Profit",Pivot_table!$A$151,"Consumer ID",$A1143,"Years (DATE)",$D$66)=0,"",GETPIVOTDATA("Sum of Net Profit",Pivot_table!$A$151,"Consumer ID",$A1143,"Years (DATE)",$D$66))</f>
        <v>260.44</v>
      </c>
      <c r="E1143" s="6">
        <f>IF(GETPIVOTDATA("Count of Order ID",Pivot_table!$A$151,"Consumer ID",$A1143,"Years (DATE)",$D$66)=0,"",GETPIVOTDATA("Count of Order ID",Pivot_table!$A$151,"Consumer ID",$A1143,"Years (DATE)",$D$66))</f>
        <v>1</v>
      </c>
      <c r="F1143" s="6">
        <f t="shared" si="34"/>
        <v>260.44</v>
      </c>
      <c r="G1143" s="6">
        <f t="shared" si="35"/>
        <v>1</v>
      </c>
    </row>
    <row r="1144" spans="1:7" x14ac:dyDescent="0.3">
      <c r="A1144" s="6" t="s">
        <v>1554</v>
      </c>
      <c r="B1144" s="6">
        <f>IF(GETPIVOTDATA("Sum of Net Profit",Pivot_table!$A$151,"Consumer ID",$A1144,"Years (DATE)",$B$66)=0,"",GETPIVOTDATA("Sum of Net Profit",Pivot_table!$A$151,"Consumer ID",$A1144,"Years (DATE)",$B$66))</f>
        <v>260.44</v>
      </c>
      <c r="C1144" s="6">
        <f>IF(GETPIVOTDATA("Count of Order ID",Pivot_table!$A$151,"Consumer ID",$A1144,"Years (DATE)",$B$66)=0,"",GETPIVOTDATA("Count of Order ID",Pivot_table!$A$151,"Consumer ID",$A1144,"Years (DATE)",$B$66))</f>
        <v>1</v>
      </c>
      <c r="D1144" s="6" t="str">
        <f>IF(GETPIVOTDATA("Sum of Net Profit",Pivot_table!$A$151,"Consumer ID",$A1144,"Years (DATE)",$D$66)=0,"",GETPIVOTDATA("Sum of Net Profit",Pivot_table!$A$151,"Consumer ID",$A1144,"Years (DATE)",$D$66))</f>
        <v/>
      </c>
      <c r="E1144" s="6" t="str">
        <f>IF(GETPIVOTDATA("Count of Order ID",Pivot_table!$A$151,"Consumer ID",$A1144,"Years (DATE)",$D$66)=0,"",GETPIVOTDATA("Count of Order ID",Pivot_table!$A$151,"Consumer ID",$A1144,"Years (DATE)",$D$66))</f>
        <v/>
      </c>
      <c r="F1144" s="6">
        <f t="shared" si="34"/>
        <v>260.44</v>
      </c>
      <c r="G1144" s="6">
        <f t="shared" si="35"/>
        <v>1</v>
      </c>
    </row>
    <row r="1145" spans="1:7" x14ac:dyDescent="0.3">
      <c r="A1145" s="6" t="s">
        <v>2388</v>
      </c>
      <c r="B1145" s="6" t="str">
        <f>IF(GETPIVOTDATA("Sum of Net Profit",Pivot_table!$A$151,"Consumer ID",$A1145,"Years (DATE)",$B$66)=0,"",GETPIVOTDATA("Sum of Net Profit",Pivot_table!$A$151,"Consumer ID",$A1145,"Years (DATE)",$B$66))</f>
        <v/>
      </c>
      <c r="C1145" s="6" t="str">
        <f>IF(GETPIVOTDATA("Count of Order ID",Pivot_table!$A$151,"Consumer ID",$A1145,"Years (DATE)",$B$66)=0,"",GETPIVOTDATA("Count of Order ID",Pivot_table!$A$151,"Consumer ID",$A1145,"Years (DATE)",$B$66))</f>
        <v/>
      </c>
      <c r="D1145" s="6">
        <f>IF(GETPIVOTDATA("Sum of Net Profit",Pivot_table!$A$151,"Consumer ID",$A1145,"Years (DATE)",$D$66)=0,"",GETPIVOTDATA("Sum of Net Profit",Pivot_table!$A$151,"Consumer ID",$A1145,"Years (DATE)",$D$66))</f>
        <v>260.44</v>
      </c>
      <c r="E1145" s="6">
        <f>IF(GETPIVOTDATA("Count of Order ID",Pivot_table!$A$151,"Consumer ID",$A1145,"Years (DATE)",$D$66)=0,"",GETPIVOTDATA("Count of Order ID",Pivot_table!$A$151,"Consumer ID",$A1145,"Years (DATE)",$D$66))</f>
        <v>1</v>
      </c>
      <c r="F1145" s="6">
        <f t="shared" si="34"/>
        <v>260.44</v>
      </c>
      <c r="G1145" s="6">
        <f t="shared" si="35"/>
        <v>1</v>
      </c>
    </row>
    <row r="1146" spans="1:7" x14ac:dyDescent="0.3">
      <c r="A1146" s="6" t="s">
        <v>1526</v>
      </c>
      <c r="B1146" s="6">
        <f>IF(GETPIVOTDATA("Sum of Net Profit",Pivot_table!$A$151,"Consumer ID",$A1146,"Years (DATE)",$B$66)=0,"",GETPIVOTDATA("Sum of Net Profit",Pivot_table!$A$151,"Consumer ID",$A1146,"Years (DATE)",$B$66))</f>
        <v>260.44</v>
      </c>
      <c r="C1146" s="6">
        <f>IF(GETPIVOTDATA("Count of Order ID",Pivot_table!$A$151,"Consumer ID",$A1146,"Years (DATE)",$B$66)=0,"",GETPIVOTDATA("Count of Order ID",Pivot_table!$A$151,"Consumer ID",$A1146,"Years (DATE)",$B$66))</f>
        <v>1</v>
      </c>
      <c r="D1146" s="6" t="str">
        <f>IF(GETPIVOTDATA("Sum of Net Profit",Pivot_table!$A$151,"Consumer ID",$A1146,"Years (DATE)",$D$66)=0,"",GETPIVOTDATA("Sum of Net Profit",Pivot_table!$A$151,"Consumer ID",$A1146,"Years (DATE)",$D$66))</f>
        <v/>
      </c>
      <c r="E1146" s="6" t="str">
        <f>IF(GETPIVOTDATA("Count of Order ID",Pivot_table!$A$151,"Consumer ID",$A1146,"Years (DATE)",$D$66)=0,"",GETPIVOTDATA("Count of Order ID",Pivot_table!$A$151,"Consumer ID",$A1146,"Years (DATE)",$D$66))</f>
        <v/>
      </c>
      <c r="F1146" s="6">
        <f t="shared" si="34"/>
        <v>260.44</v>
      </c>
      <c r="G1146" s="6">
        <f t="shared" si="35"/>
        <v>1</v>
      </c>
    </row>
    <row r="1147" spans="1:7" x14ac:dyDescent="0.3">
      <c r="A1147" s="6" t="s">
        <v>2488</v>
      </c>
      <c r="B1147" s="6" t="str">
        <f>IF(GETPIVOTDATA("Sum of Net Profit",Pivot_table!$A$151,"Consumer ID",$A1147,"Years (DATE)",$B$66)=0,"",GETPIVOTDATA("Sum of Net Profit",Pivot_table!$A$151,"Consumer ID",$A1147,"Years (DATE)",$B$66))</f>
        <v/>
      </c>
      <c r="C1147" s="6" t="str">
        <f>IF(GETPIVOTDATA("Count of Order ID",Pivot_table!$A$151,"Consumer ID",$A1147,"Years (DATE)",$B$66)=0,"",GETPIVOTDATA("Count of Order ID",Pivot_table!$A$151,"Consumer ID",$A1147,"Years (DATE)",$B$66))</f>
        <v/>
      </c>
      <c r="D1147" s="6">
        <f>IF(GETPIVOTDATA("Sum of Net Profit",Pivot_table!$A$151,"Consumer ID",$A1147,"Years (DATE)",$D$66)=0,"",GETPIVOTDATA("Sum of Net Profit",Pivot_table!$A$151,"Consumer ID",$A1147,"Years (DATE)",$D$66))</f>
        <v>260.44</v>
      </c>
      <c r="E1147" s="6">
        <f>IF(GETPIVOTDATA("Count of Order ID",Pivot_table!$A$151,"Consumer ID",$A1147,"Years (DATE)",$D$66)=0,"",GETPIVOTDATA("Count of Order ID",Pivot_table!$A$151,"Consumer ID",$A1147,"Years (DATE)",$D$66))</f>
        <v>1</v>
      </c>
      <c r="F1147" s="6">
        <f t="shared" si="34"/>
        <v>260.44</v>
      </c>
      <c r="G1147" s="6">
        <f t="shared" si="35"/>
        <v>1</v>
      </c>
    </row>
    <row r="1148" spans="1:7" x14ac:dyDescent="0.3">
      <c r="A1148" s="6" t="s">
        <v>2406</v>
      </c>
      <c r="B1148" s="6" t="str">
        <f>IF(GETPIVOTDATA("Sum of Net Profit",Pivot_table!$A$151,"Consumer ID",$A1148,"Years (DATE)",$B$66)=0,"",GETPIVOTDATA("Sum of Net Profit",Pivot_table!$A$151,"Consumer ID",$A1148,"Years (DATE)",$B$66))</f>
        <v/>
      </c>
      <c r="C1148" s="6" t="str">
        <f>IF(GETPIVOTDATA("Count of Order ID",Pivot_table!$A$151,"Consumer ID",$A1148,"Years (DATE)",$B$66)=0,"",GETPIVOTDATA("Count of Order ID",Pivot_table!$A$151,"Consumer ID",$A1148,"Years (DATE)",$B$66))</f>
        <v/>
      </c>
      <c r="D1148" s="6">
        <f>IF(GETPIVOTDATA("Sum of Net Profit",Pivot_table!$A$151,"Consumer ID",$A1148,"Years (DATE)",$D$66)=0,"",GETPIVOTDATA("Sum of Net Profit",Pivot_table!$A$151,"Consumer ID",$A1148,"Years (DATE)",$D$66))</f>
        <v>260.44</v>
      </c>
      <c r="E1148" s="6">
        <f>IF(GETPIVOTDATA("Count of Order ID",Pivot_table!$A$151,"Consumer ID",$A1148,"Years (DATE)",$D$66)=0,"",GETPIVOTDATA("Count of Order ID",Pivot_table!$A$151,"Consumer ID",$A1148,"Years (DATE)",$D$66))</f>
        <v>1</v>
      </c>
      <c r="F1148" s="6">
        <f t="shared" si="34"/>
        <v>260.44</v>
      </c>
      <c r="G1148" s="6">
        <f t="shared" si="35"/>
        <v>1</v>
      </c>
    </row>
    <row r="1149" spans="1:7" x14ac:dyDescent="0.3">
      <c r="A1149" s="6" t="s">
        <v>5280</v>
      </c>
      <c r="B1149" s="6" t="str">
        <f>IF(GETPIVOTDATA("Sum of Net Profit",Pivot_table!$A$151,"Consumer ID",$A1149,"Years (DATE)",$B$66)=0,"",GETPIVOTDATA("Sum of Net Profit",Pivot_table!$A$151,"Consumer ID",$A1149,"Years (DATE)",$B$66))</f>
        <v/>
      </c>
      <c r="C1149" s="6" t="str">
        <f>IF(GETPIVOTDATA("Count of Order ID",Pivot_table!$A$151,"Consumer ID",$A1149,"Years (DATE)",$B$66)=0,"",GETPIVOTDATA("Count of Order ID",Pivot_table!$A$151,"Consumer ID",$A1149,"Years (DATE)",$B$66))</f>
        <v/>
      </c>
      <c r="D1149" s="6">
        <f>IF(GETPIVOTDATA("Sum of Net Profit",Pivot_table!$A$151,"Consumer ID",$A1149,"Years (DATE)",$D$66)=0,"",GETPIVOTDATA("Sum of Net Profit",Pivot_table!$A$151,"Consumer ID",$A1149,"Years (DATE)",$D$66))</f>
        <v>260.44</v>
      </c>
      <c r="E1149" s="6">
        <f>IF(GETPIVOTDATA("Count of Order ID",Pivot_table!$A$151,"Consumer ID",$A1149,"Years (DATE)",$D$66)=0,"",GETPIVOTDATA("Count of Order ID",Pivot_table!$A$151,"Consumer ID",$A1149,"Years (DATE)",$D$66))</f>
        <v>1</v>
      </c>
      <c r="F1149" s="6">
        <f t="shared" si="34"/>
        <v>260.44</v>
      </c>
      <c r="G1149" s="6">
        <f t="shared" si="35"/>
        <v>1</v>
      </c>
    </row>
    <row r="1150" spans="1:7" x14ac:dyDescent="0.3">
      <c r="A1150" s="6" t="s">
        <v>5176</v>
      </c>
      <c r="B1150" s="6" t="str">
        <f>IF(GETPIVOTDATA("Sum of Net Profit",Pivot_table!$A$151,"Consumer ID",$A1150,"Years (DATE)",$B$66)=0,"",GETPIVOTDATA("Sum of Net Profit",Pivot_table!$A$151,"Consumer ID",$A1150,"Years (DATE)",$B$66))</f>
        <v/>
      </c>
      <c r="C1150" s="6" t="str">
        <f>IF(GETPIVOTDATA("Count of Order ID",Pivot_table!$A$151,"Consumer ID",$A1150,"Years (DATE)",$B$66)=0,"",GETPIVOTDATA("Count of Order ID",Pivot_table!$A$151,"Consumer ID",$A1150,"Years (DATE)",$B$66))</f>
        <v/>
      </c>
      <c r="D1150" s="6">
        <f>IF(GETPIVOTDATA("Sum of Net Profit",Pivot_table!$A$151,"Consumer ID",$A1150,"Years (DATE)",$D$66)=0,"",GETPIVOTDATA("Sum of Net Profit",Pivot_table!$A$151,"Consumer ID",$A1150,"Years (DATE)",$D$66))</f>
        <v>260.44</v>
      </c>
      <c r="E1150" s="6">
        <f>IF(GETPIVOTDATA("Count of Order ID",Pivot_table!$A$151,"Consumer ID",$A1150,"Years (DATE)",$D$66)=0,"",GETPIVOTDATA("Count of Order ID",Pivot_table!$A$151,"Consumer ID",$A1150,"Years (DATE)",$D$66))</f>
        <v>1</v>
      </c>
      <c r="F1150" s="6">
        <f t="shared" si="34"/>
        <v>260.44</v>
      </c>
      <c r="G1150" s="6">
        <f t="shared" si="35"/>
        <v>1</v>
      </c>
    </row>
    <row r="1151" spans="1:7" x14ac:dyDescent="0.3">
      <c r="A1151" s="6" t="s">
        <v>5257</v>
      </c>
      <c r="B1151" s="6" t="str">
        <f>IF(GETPIVOTDATA("Sum of Net Profit",Pivot_table!$A$151,"Consumer ID",$A1151,"Years (DATE)",$B$66)=0,"",GETPIVOTDATA("Sum of Net Profit",Pivot_table!$A$151,"Consumer ID",$A1151,"Years (DATE)",$B$66))</f>
        <v/>
      </c>
      <c r="C1151" s="6" t="str">
        <f>IF(GETPIVOTDATA("Count of Order ID",Pivot_table!$A$151,"Consumer ID",$A1151,"Years (DATE)",$B$66)=0,"",GETPIVOTDATA("Count of Order ID",Pivot_table!$A$151,"Consumer ID",$A1151,"Years (DATE)",$B$66))</f>
        <v/>
      </c>
      <c r="D1151" s="6">
        <f>IF(GETPIVOTDATA("Sum of Net Profit",Pivot_table!$A$151,"Consumer ID",$A1151,"Years (DATE)",$D$66)=0,"",GETPIVOTDATA("Sum of Net Profit",Pivot_table!$A$151,"Consumer ID",$A1151,"Years (DATE)",$D$66))</f>
        <v>260.44</v>
      </c>
      <c r="E1151" s="6">
        <f>IF(GETPIVOTDATA("Count of Order ID",Pivot_table!$A$151,"Consumer ID",$A1151,"Years (DATE)",$D$66)=0,"",GETPIVOTDATA("Count of Order ID",Pivot_table!$A$151,"Consumer ID",$A1151,"Years (DATE)",$D$66))</f>
        <v>1</v>
      </c>
      <c r="F1151" s="6">
        <f t="shared" si="34"/>
        <v>260.44</v>
      </c>
      <c r="G1151" s="6">
        <f t="shared" si="35"/>
        <v>1</v>
      </c>
    </row>
    <row r="1152" spans="1:7" x14ac:dyDescent="0.3">
      <c r="A1152" s="6" t="s">
        <v>5178</v>
      </c>
      <c r="B1152" s="6" t="str">
        <f>IF(GETPIVOTDATA("Sum of Net Profit",Pivot_table!$A$151,"Consumer ID",$A1152,"Years (DATE)",$B$66)=0,"",GETPIVOTDATA("Sum of Net Profit",Pivot_table!$A$151,"Consumer ID",$A1152,"Years (DATE)",$B$66))</f>
        <v/>
      </c>
      <c r="C1152" s="6" t="str">
        <f>IF(GETPIVOTDATA("Count of Order ID",Pivot_table!$A$151,"Consumer ID",$A1152,"Years (DATE)",$B$66)=0,"",GETPIVOTDATA("Count of Order ID",Pivot_table!$A$151,"Consumer ID",$A1152,"Years (DATE)",$B$66))</f>
        <v/>
      </c>
      <c r="D1152" s="6">
        <f>IF(GETPIVOTDATA("Sum of Net Profit",Pivot_table!$A$151,"Consumer ID",$A1152,"Years (DATE)",$D$66)=0,"",GETPIVOTDATA("Sum of Net Profit",Pivot_table!$A$151,"Consumer ID",$A1152,"Years (DATE)",$D$66))</f>
        <v>260.44</v>
      </c>
      <c r="E1152" s="6">
        <f>IF(GETPIVOTDATA("Count of Order ID",Pivot_table!$A$151,"Consumer ID",$A1152,"Years (DATE)",$D$66)=0,"",GETPIVOTDATA("Count of Order ID",Pivot_table!$A$151,"Consumer ID",$A1152,"Years (DATE)",$D$66))</f>
        <v>1</v>
      </c>
      <c r="F1152" s="6">
        <f t="shared" si="34"/>
        <v>260.44</v>
      </c>
      <c r="G1152" s="6">
        <f t="shared" si="35"/>
        <v>1</v>
      </c>
    </row>
    <row r="1153" spans="1:7" x14ac:dyDescent="0.3">
      <c r="A1153" s="6" t="s">
        <v>5282</v>
      </c>
      <c r="B1153" s="6" t="str">
        <f>IF(GETPIVOTDATA("Sum of Net Profit",Pivot_table!$A$151,"Consumer ID",$A1153,"Years (DATE)",$B$66)=0,"",GETPIVOTDATA("Sum of Net Profit",Pivot_table!$A$151,"Consumer ID",$A1153,"Years (DATE)",$B$66))</f>
        <v/>
      </c>
      <c r="C1153" s="6" t="str">
        <f>IF(GETPIVOTDATA("Count of Order ID",Pivot_table!$A$151,"Consumer ID",$A1153,"Years (DATE)",$B$66)=0,"",GETPIVOTDATA("Count of Order ID",Pivot_table!$A$151,"Consumer ID",$A1153,"Years (DATE)",$B$66))</f>
        <v/>
      </c>
      <c r="D1153" s="6">
        <f>IF(GETPIVOTDATA("Sum of Net Profit",Pivot_table!$A$151,"Consumer ID",$A1153,"Years (DATE)",$D$66)=0,"",GETPIVOTDATA("Sum of Net Profit",Pivot_table!$A$151,"Consumer ID",$A1153,"Years (DATE)",$D$66))</f>
        <v>260.44</v>
      </c>
      <c r="E1153" s="6">
        <f>IF(GETPIVOTDATA("Count of Order ID",Pivot_table!$A$151,"Consumer ID",$A1153,"Years (DATE)",$D$66)=0,"",GETPIVOTDATA("Count of Order ID",Pivot_table!$A$151,"Consumer ID",$A1153,"Years (DATE)",$D$66))</f>
        <v>1</v>
      </c>
      <c r="F1153" s="6">
        <f t="shared" si="34"/>
        <v>260.44</v>
      </c>
      <c r="G1153" s="6">
        <f t="shared" si="35"/>
        <v>1</v>
      </c>
    </row>
    <row r="1154" spans="1:7" x14ac:dyDescent="0.3">
      <c r="A1154" s="6" t="s">
        <v>5582</v>
      </c>
      <c r="B1154" s="6" t="str">
        <f>IF(GETPIVOTDATA("Sum of Net Profit",Pivot_table!$A$151,"Consumer ID",$A1154,"Years (DATE)",$B$66)=0,"",GETPIVOTDATA("Sum of Net Profit",Pivot_table!$A$151,"Consumer ID",$A1154,"Years (DATE)",$B$66))</f>
        <v/>
      </c>
      <c r="C1154" s="6" t="str">
        <f>IF(GETPIVOTDATA("Count of Order ID",Pivot_table!$A$151,"Consumer ID",$A1154,"Years (DATE)",$B$66)=0,"",GETPIVOTDATA("Count of Order ID",Pivot_table!$A$151,"Consumer ID",$A1154,"Years (DATE)",$B$66))</f>
        <v/>
      </c>
      <c r="D1154" s="6">
        <f>IF(GETPIVOTDATA("Sum of Net Profit",Pivot_table!$A$151,"Consumer ID",$A1154,"Years (DATE)",$D$66)=0,"",GETPIVOTDATA("Sum of Net Profit",Pivot_table!$A$151,"Consumer ID",$A1154,"Years (DATE)",$D$66))</f>
        <v>260.44</v>
      </c>
      <c r="E1154" s="6">
        <f>IF(GETPIVOTDATA("Count of Order ID",Pivot_table!$A$151,"Consumer ID",$A1154,"Years (DATE)",$D$66)=0,"",GETPIVOTDATA("Count of Order ID",Pivot_table!$A$151,"Consumer ID",$A1154,"Years (DATE)",$D$66))</f>
        <v>1</v>
      </c>
      <c r="F1154" s="6">
        <f t="shared" si="34"/>
        <v>260.44</v>
      </c>
      <c r="G1154" s="6">
        <f t="shared" si="35"/>
        <v>1</v>
      </c>
    </row>
    <row r="1155" spans="1:7" x14ac:dyDescent="0.3">
      <c r="A1155" s="6" t="s">
        <v>5584</v>
      </c>
      <c r="B1155" s="6" t="str">
        <f>IF(GETPIVOTDATA("Sum of Net Profit",Pivot_table!$A$151,"Consumer ID",$A1155,"Years (DATE)",$B$66)=0,"",GETPIVOTDATA("Sum of Net Profit",Pivot_table!$A$151,"Consumer ID",$A1155,"Years (DATE)",$B$66))</f>
        <v/>
      </c>
      <c r="C1155" s="6" t="str">
        <f>IF(GETPIVOTDATA("Count of Order ID",Pivot_table!$A$151,"Consumer ID",$A1155,"Years (DATE)",$B$66)=0,"",GETPIVOTDATA("Count of Order ID",Pivot_table!$A$151,"Consumer ID",$A1155,"Years (DATE)",$B$66))</f>
        <v/>
      </c>
      <c r="D1155" s="6">
        <f>IF(GETPIVOTDATA("Sum of Net Profit",Pivot_table!$A$151,"Consumer ID",$A1155,"Years (DATE)",$D$66)=0,"",GETPIVOTDATA("Sum of Net Profit",Pivot_table!$A$151,"Consumer ID",$A1155,"Years (DATE)",$D$66))</f>
        <v>260.44</v>
      </c>
      <c r="E1155" s="6">
        <f>IF(GETPIVOTDATA("Count of Order ID",Pivot_table!$A$151,"Consumer ID",$A1155,"Years (DATE)",$D$66)=0,"",GETPIVOTDATA("Count of Order ID",Pivot_table!$A$151,"Consumer ID",$A1155,"Years (DATE)",$D$66))</f>
        <v>1</v>
      </c>
      <c r="F1155" s="6">
        <f t="shared" si="34"/>
        <v>260.44</v>
      </c>
      <c r="G1155" s="6">
        <f t="shared" si="35"/>
        <v>1</v>
      </c>
    </row>
    <row r="1156" spans="1:7" x14ac:dyDescent="0.3">
      <c r="A1156" s="6" t="s">
        <v>5313</v>
      </c>
      <c r="B1156" s="6" t="str">
        <f>IF(GETPIVOTDATA("Sum of Net Profit",Pivot_table!$A$151,"Consumer ID",$A1156,"Years (DATE)",$B$66)=0,"",GETPIVOTDATA("Sum of Net Profit",Pivot_table!$A$151,"Consumer ID",$A1156,"Years (DATE)",$B$66))</f>
        <v/>
      </c>
      <c r="C1156" s="6" t="str">
        <f>IF(GETPIVOTDATA("Count of Order ID",Pivot_table!$A$151,"Consumer ID",$A1156,"Years (DATE)",$B$66)=0,"",GETPIVOTDATA("Count of Order ID",Pivot_table!$A$151,"Consumer ID",$A1156,"Years (DATE)",$B$66))</f>
        <v/>
      </c>
      <c r="D1156" s="6">
        <f>IF(GETPIVOTDATA("Sum of Net Profit",Pivot_table!$A$151,"Consumer ID",$A1156,"Years (DATE)",$D$66)=0,"",GETPIVOTDATA("Sum of Net Profit",Pivot_table!$A$151,"Consumer ID",$A1156,"Years (DATE)",$D$66))</f>
        <v>260.44</v>
      </c>
      <c r="E1156" s="6">
        <f>IF(GETPIVOTDATA("Count of Order ID",Pivot_table!$A$151,"Consumer ID",$A1156,"Years (DATE)",$D$66)=0,"",GETPIVOTDATA("Count of Order ID",Pivot_table!$A$151,"Consumer ID",$A1156,"Years (DATE)",$D$66))</f>
        <v>1</v>
      </c>
      <c r="F1156" s="6">
        <f t="shared" ref="F1156:F1219" si="36">IF(SUM(B1156,D1156)=0,"",SUM(B1156,D1156))</f>
        <v>260.44</v>
      </c>
      <c r="G1156" s="6">
        <f t="shared" ref="G1156:G1219" si="37">IF(SUM(C1156,E1156)=0,"",SUM(C1156,E1156))</f>
        <v>1</v>
      </c>
    </row>
    <row r="1157" spans="1:7" x14ac:dyDescent="0.3">
      <c r="A1157" s="6" t="s">
        <v>773</v>
      </c>
      <c r="B1157" s="6">
        <f>IF(GETPIVOTDATA("Sum of Net Profit",Pivot_table!$A$151,"Consumer ID",$A1157,"Years (DATE)",$B$66)=0,"",GETPIVOTDATA("Sum of Net Profit",Pivot_table!$A$151,"Consumer ID",$A1157,"Years (DATE)",$B$66))</f>
        <v>130.19999999999999</v>
      </c>
      <c r="C1157" s="6">
        <f>IF(GETPIVOTDATA("Count of Order ID",Pivot_table!$A$151,"Consumer ID",$A1157,"Years (DATE)",$B$66)=0,"",GETPIVOTDATA("Count of Order ID",Pivot_table!$A$151,"Consumer ID",$A1157,"Years (DATE)",$B$66))</f>
        <v>1</v>
      </c>
      <c r="D1157" s="6">
        <f>IF(GETPIVOTDATA("Sum of Net Profit",Pivot_table!$A$151,"Consumer ID",$A1157,"Years (DATE)",$D$66)=0,"",GETPIVOTDATA("Sum of Net Profit",Pivot_table!$A$151,"Consumer ID",$A1157,"Years (DATE)",$D$66))</f>
        <v>128.63999999999999</v>
      </c>
      <c r="E1157" s="6">
        <f>IF(GETPIVOTDATA("Count of Order ID",Pivot_table!$A$151,"Consumer ID",$A1157,"Years (DATE)",$D$66)=0,"",GETPIVOTDATA("Count of Order ID",Pivot_table!$A$151,"Consumer ID",$A1157,"Years (DATE)",$D$66))</f>
        <v>1</v>
      </c>
      <c r="F1157" s="6">
        <f t="shared" si="36"/>
        <v>258.83999999999997</v>
      </c>
      <c r="G1157" s="6">
        <f t="shared" si="37"/>
        <v>2</v>
      </c>
    </row>
    <row r="1158" spans="1:7" x14ac:dyDescent="0.3">
      <c r="A1158" s="6" t="s">
        <v>5788</v>
      </c>
      <c r="B1158" s="6" t="str">
        <f>IF(GETPIVOTDATA("Sum of Net Profit",Pivot_table!$A$151,"Consumer ID",$A1158,"Years (DATE)",$B$66)=0,"",GETPIVOTDATA("Sum of Net Profit",Pivot_table!$A$151,"Consumer ID",$A1158,"Years (DATE)",$B$66))</f>
        <v/>
      </c>
      <c r="C1158" s="6" t="str">
        <f>IF(GETPIVOTDATA("Count of Order ID",Pivot_table!$A$151,"Consumer ID",$A1158,"Years (DATE)",$B$66)=0,"",GETPIVOTDATA("Count of Order ID",Pivot_table!$A$151,"Consumer ID",$A1158,"Years (DATE)",$B$66))</f>
        <v/>
      </c>
      <c r="D1158" s="6">
        <f>IF(GETPIVOTDATA("Sum of Net Profit",Pivot_table!$A$151,"Consumer ID",$A1158,"Years (DATE)",$D$66)=0,"",GETPIVOTDATA("Sum of Net Profit",Pivot_table!$A$151,"Consumer ID",$A1158,"Years (DATE)",$D$66))</f>
        <v>258.64</v>
      </c>
      <c r="E1158" s="6">
        <f>IF(GETPIVOTDATA("Count of Order ID",Pivot_table!$A$151,"Consumer ID",$A1158,"Years (DATE)",$D$66)=0,"",GETPIVOTDATA("Count of Order ID",Pivot_table!$A$151,"Consumer ID",$A1158,"Years (DATE)",$D$66))</f>
        <v>1</v>
      </c>
      <c r="F1158" s="6">
        <f t="shared" si="36"/>
        <v>258.64</v>
      </c>
      <c r="G1158" s="6">
        <f t="shared" si="37"/>
        <v>1</v>
      </c>
    </row>
    <row r="1159" spans="1:7" x14ac:dyDescent="0.3">
      <c r="A1159" s="6" t="s">
        <v>5738</v>
      </c>
      <c r="B1159" s="6" t="str">
        <f>IF(GETPIVOTDATA("Sum of Net Profit",Pivot_table!$A$151,"Consumer ID",$A1159,"Years (DATE)",$B$66)=0,"",GETPIVOTDATA("Sum of Net Profit",Pivot_table!$A$151,"Consumer ID",$A1159,"Years (DATE)",$B$66))</f>
        <v/>
      </c>
      <c r="C1159" s="6" t="str">
        <f>IF(GETPIVOTDATA("Count of Order ID",Pivot_table!$A$151,"Consumer ID",$A1159,"Years (DATE)",$B$66)=0,"",GETPIVOTDATA("Count of Order ID",Pivot_table!$A$151,"Consumer ID",$A1159,"Years (DATE)",$B$66))</f>
        <v/>
      </c>
      <c r="D1159" s="6">
        <f>IF(GETPIVOTDATA("Sum of Net Profit",Pivot_table!$A$151,"Consumer ID",$A1159,"Years (DATE)",$D$66)=0,"",GETPIVOTDATA("Sum of Net Profit",Pivot_table!$A$151,"Consumer ID",$A1159,"Years (DATE)",$D$66))</f>
        <v>258.64</v>
      </c>
      <c r="E1159" s="6">
        <f>IF(GETPIVOTDATA("Count of Order ID",Pivot_table!$A$151,"Consumer ID",$A1159,"Years (DATE)",$D$66)=0,"",GETPIVOTDATA("Count of Order ID",Pivot_table!$A$151,"Consumer ID",$A1159,"Years (DATE)",$D$66))</f>
        <v>1</v>
      </c>
      <c r="F1159" s="6">
        <f t="shared" si="36"/>
        <v>258.64</v>
      </c>
      <c r="G1159" s="6">
        <f t="shared" si="37"/>
        <v>1</v>
      </c>
    </row>
    <row r="1160" spans="1:7" x14ac:dyDescent="0.3">
      <c r="A1160" s="6" t="s">
        <v>4878</v>
      </c>
      <c r="B1160" s="6" t="str">
        <f>IF(GETPIVOTDATA("Sum of Net Profit",Pivot_table!$A$151,"Consumer ID",$A1160,"Years (DATE)",$B$66)=0,"",GETPIVOTDATA("Sum of Net Profit",Pivot_table!$A$151,"Consumer ID",$A1160,"Years (DATE)",$B$66))</f>
        <v/>
      </c>
      <c r="C1160" s="6" t="str">
        <f>IF(GETPIVOTDATA("Count of Order ID",Pivot_table!$A$151,"Consumer ID",$A1160,"Years (DATE)",$B$66)=0,"",GETPIVOTDATA("Count of Order ID",Pivot_table!$A$151,"Consumer ID",$A1160,"Years (DATE)",$B$66))</f>
        <v/>
      </c>
      <c r="D1160" s="6">
        <f>IF(GETPIVOTDATA("Sum of Net Profit",Pivot_table!$A$151,"Consumer ID",$A1160,"Years (DATE)",$D$66)=0,"",GETPIVOTDATA("Sum of Net Profit",Pivot_table!$A$151,"Consumer ID",$A1160,"Years (DATE)",$D$66))</f>
        <v>258.64</v>
      </c>
      <c r="E1160" s="6">
        <f>IF(GETPIVOTDATA("Count of Order ID",Pivot_table!$A$151,"Consumer ID",$A1160,"Years (DATE)",$D$66)=0,"",GETPIVOTDATA("Count of Order ID",Pivot_table!$A$151,"Consumer ID",$A1160,"Years (DATE)",$D$66))</f>
        <v>1</v>
      </c>
      <c r="F1160" s="6">
        <f t="shared" si="36"/>
        <v>258.64</v>
      </c>
      <c r="G1160" s="6">
        <f t="shared" si="37"/>
        <v>1</v>
      </c>
    </row>
    <row r="1161" spans="1:7" x14ac:dyDescent="0.3">
      <c r="A1161" s="6" t="s">
        <v>5834</v>
      </c>
      <c r="B1161" s="6" t="str">
        <f>IF(GETPIVOTDATA("Sum of Net Profit",Pivot_table!$A$151,"Consumer ID",$A1161,"Years (DATE)",$B$66)=0,"",GETPIVOTDATA("Sum of Net Profit",Pivot_table!$A$151,"Consumer ID",$A1161,"Years (DATE)",$B$66))</f>
        <v/>
      </c>
      <c r="C1161" s="6" t="str">
        <f>IF(GETPIVOTDATA("Count of Order ID",Pivot_table!$A$151,"Consumer ID",$A1161,"Years (DATE)",$B$66)=0,"",GETPIVOTDATA("Count of Order ID",Pivot_table!$A$151,"Consumer ID",$A1161,"Years (DATE)",$B$66))</f>
        <v/>
      </c>
      <c r="D1161" s="6">
        <f>IF(GETPIVOTDATA("Sum of Net Profit",Pivot_table!$A$151,"Consumer ID",$A1161,"Years (DATE)",$D$66)=0,"",GETPIVOTDATA("Sum of Net Profit",Pivot_table!$A$151,"Consumer ID",$A1161,"Years (DATE)",$D$66))</f>
        <v>258.64</v>
      </c>
      <c r="E1161" s="6">
        <f>IF(GETPIVOTDATA("Count of Order ID",Pivot_table!$A$151,"Consumer ID",$A1161,"Years (DATE)",$D$66)=0,"",GETPIVOTDATA("Count of Order ID",Pivot_table!$A$151,"Consumer ID",$A1161,"Years (DATE)",$D$66))</f>
        <v>1</v>
      </c>
      <c r="F1161" s="6">
        <f t="shared" si="36"/>
        <v>258.64</v>
      </c>
      <c r="G1161" s="6">
        <f t="shared" si="37"/>
        <v>1</v>
      </c>
    </row>
    <row r="1162" spans="1:7" x14ac:dyDescent="0.3">
      <c r="A1162" s="6" t="s">
        <v>5818</v>
      </c>
      <c r="B1162" s="6" t="str">
        <f>IF(GETPIVOTDATA("Sum of Net Profit",Pivot_table!$A$151,"Consumer ID",$A1162,"Years (DATE)",$B$66)=0,"",GETPIVOTDATA("Sum of Net Profit",Pivot_table!$A$151,"Consumer ID",$A1162,"Years (DATE)",$B$66))</f>
        <v/>
      </c>
      <c r="C1162" s="6" t="str">
        <f>IF(GETPIVOTDATA("Count of Order ID",Pivot_table!$A$151,"Consumer ID",$A1162,"Years (DATE)",$B$66)=0,"",GETPIVOTDATA("Count of Order ID",Pivot_table!$A$151,"Consumer ID",$A1162,"Years (DATE)",$B$66))</f>
        <v/>
      </c>
      <c r="D1162" s="6">
        <f>IF(GETPIVOTDATA("Sum of Net Profit",Pivot_table!$A$151,"Consumer ID",$A1162,"Years (DATE)",$D$66)=0,"",GETPIVOTDATA("Sum of Net Profit",Pivot_table!$A$151,"Consumer ID",$A1162,"Years (DATE)",$D$66))</f>
        <v>258.64</v>
      </c>
      <c r="E1162" s="6">
        <f>IF(GETPIVOTDATA("Count of Order ID",Pivot_table!$A$151,"Consumer ID",$A1162,"Years (DATE)",$D$66)=0,"",GETPIVOTDATA("Count of Order ID",Pivot_table!$A$151,"Consumer ID",$A1162,"Years (DATE)",$D$66))</f>
        <v>1</v>
      </c>
      <c r="F1162" s="6">
        <f t="shared" si="36"/>
        <v>258.64</v>
      </c>
      <c r="G1162" s="6">
        <f t="shared" si="37"/>
        <v>1</v>
      </c>
    </row>
    <row r="1163" spans="1:7" x14ac:dyDescent="0.3">
      <c r="A1163" s="6" t="s">
        <v>6017</v>
      </c>
      <c r="B1163" s="6" t="str">
        <f>IF(GETPIVOTDATA("Sum of Net Profit",Pivot_table!$A$151,"Consumer ID",$A1163,"Years (DATE)",$B$66)=0,"",GETPIVOTDATA("Sum of Net Profit",Pivot_table!$A$151,"Consumer ID",$A1163,"Years (DATE)",$B$66))</f>
        <v/>
      </c>
      <c r="C1163" s="6" t="str">
        <f>IF(GETPIVOTDATA("Count of Order ID",Pivot_table!$A$151,"Consumer ID",$A1163,"Years (DATE)",$B$66)=0,"",GETPIVOTDATA("Count of Order ID",Pivot_table!$A$151,"Consumer ID",$A1163,"Years (DATE)",$B$66))</f>
        <v/>
      </c>
      <c r="D1163" s="6">
        <f>IF(GETPIVOTDATA("Sum of Net Profit",Pivot_table!$A$151,"Consumer ID",$A1163,"Years (DATE)",$D$66)=0,"",GETPIVOTDATA("Sum of Net Profit",Pivot_table!$A$151,"Consumer ID",$A1163,"Years (DATE)",$D$66))</f>
        <v>258.64</v>
      </c>
      <c r="E1163" s="6">
        <f>IF(GETPIVOTDATA("Count of Order ID",Pivot_table!$A$151,"Consumer ID",$A1163,"Years (DATE)",$D$66)=0,"",GETPIVOTDATA("Count of Order ID",Pivot_table!$A$151,"Consumer ID",$A1163,"Years (DATE)",$D$66))</f>
        <v>1</v>
      </c>
      <c r="F1163" s="6">
        <f t="shared" si="36"/>
        <v>258.64</v>
      </c>
      <c r="G1163" s="6">
        <f t="shared" si="37"/>
        <v>1</v>
      </c>
    </row>
    <row r="1164" spans="1:7" x14ac:dyDescent="0.3">
      <c r="A1164" s="6" t="s">
        <v>6025</v>
      </c>
      <c r="B1164" s="6" t="str">
        <f>IF(GETPIVOTDATA("Sum of Net Profit",Pivot_table!$A$151,"Consumer ID",$A1164,"Years (DATE)",$B$66)=0,"",GETPIVOTDATA("Sum of Net Profit",Pivot_table!$A$151,"Consumer ID",$A1164,"Years (DATE)",$B$66))</f>
        <v/>
      </c>
      <c r="C1164" s="6" t="str">
        <f>IF(GETPIVOTDATA("Count of Order ID",Pivot_table!$A$151,"Consumer ID",$A1164,"Years (DATE)",$B$66)=0,"",GETPIVOTDATA("Count of Order ID",Pivot_table!$A$151,"Consumer ID",$A1164,"Years (DATE)",$B$66))</f>
        <v/>
      </c>
      <c r="D1164" s="6">
        <f>IF(GETPIVOTDATA("Sum of Net Profit",Pivot_table!$A$151,"Consumer ID",$A1164,"Years (DATE)",$D$66)=0,"",GETPIVOTDATA("Sum of Net Profit",Pivot_table!$A$151,"Consumer ID",$A1164,"Years (DATE)",$D$66))</f>
        <v>258.64</v>
      </c>
      <c r="E1164" s="6">
        <f>IF(GETPIVOTDATA("Count of Order ID",Pivot_table!$A$151,"Consumer ID",$A1164,"Years (DATE)",$D$66)=0,"",GETPIVOTDATA("Count of Order ID",Pivot_table!$A$151,"Consumer ID",$A1164,"Years (DATE)",$D$66))</f>
        <v>1</v>
      </c>
      <c r="F1164" s="6">
        <f t="shared" si="36"/>
        <v>258.64</v>
      </c>
      <c r="G1164" s="6">
        <f t="shared" si="37"/>
        <v>1</v>
      </c>
    </row>
    <row r="1165" spans="1:7" x14ac:dyDescent="0.3">
      <c r="A1165" s="6" t="s">
        <v>6409</v>
      </c>
      <c r="B1165" s="6">
        <f>IF(GETPIVOTDATA("Sum of Net Profit",Pivot_table!$A$151,"Consumer ID",$A1165,"Years (DATE)",$B$66)=0,"",GETPIVOTDATA("Sum of Net Profit",Pivot_table!$A$151,"Consumer ID",$A1165,"Years (DATE)",$B$66))</f>
        <v>201.15000000000003</v>
      </c>
      <c r="C1165" s="6">
        <f>IF(GETPIVOTDATA("Count of Order ID",Pivot_table!$A$151,"Consumer ID",$A1165,"Years (DATE)",$B$66)=0,"",GETPIVOTDATA("Count of Order ID",Pivot_table!$A$151,"Consumer ID",$A1165,"Years (DATE)",$B$66))</f>
        <v>1</v>
      </c>
      <c r="D1165" s="6">
        <f>IF(GETPIVOTDATA("Sum of Net Profit",Pivot_table!$A$151,"Consumer ID",$A1165,"Years (DATE)",$D$66)=0,"",GETPIVOTDATA("Sum of Net Profit",Pivot_table!$A$151,"Consumer ID",$A1165,"Years (DATE)",$D$66))</f>
        <v>56.159999999999982</v>
      </c>
      <c r="E1165" s="6">
        <f>IF(GETPIVOTDATA("Count of Order ID",Pivot_table!$A$151,"Consumer ID",$A1165,"Years (DATE)",$D$66)=0,"",GETPIVOTDATA("Count of Order ID",Pivot_table!$A$151,"Consumer ID",$A1165,"Years (DATE)",$D$66))</f>
        <v>1</v>
      </c>
      <c r="F1165" s="6">
        <f t="shared" si="36"/>
        <v>257.31</v>
      </c>
      <c r="G1165" s="6">
        <f t="shared" si="37"/>
        <v>2</v>
      </c>
    </row>
    <row r="1166" spans="1:7" x14ac:dyDescent="0.3">
      <c r="A1166" s="6" t="s">
        <v>2088</v>
      </c>
      <c r="B1166" s="6" t="str">
        <f>IF(GETPIVOTDATA("Sum of Net Profit",Pivot_table!$A$151,"Consumer ID",$A1166,"Years (DATE)",$B$66)=0,"",GETPIVOTDATA("Sum of Net Profit",Pivot_table!$A$151,"Consumer ID",$A1166,"Years (DATE)",$B$66))</f>
        <v/>
      </c>
      <c r="C1166" s="6" t="str">
        <f>IF(GETPIVOTDATA("Count of Order ID",Pivot_table!$A$151,"Consumer ID",$A1166,"Years (DATE)",$B$66)=0,"",GETPIVOTDATA("Count of Order ID",Pivot_table!$A$151,"Consumer ID",$A1166,"Years (DATE)",$B$66))</f>
        <v/>
      </c>
      <c r="D1166" s="6">
        <f>IF(GETPIVOTDATA("Sum of Net Profit",Pivot_table!$A$151,"Consumer ID",$A1166,"Years (DATE)",$D$66)=0,"",GETPIVOTDATA("Sum of Net Profit",Pivot_table!$A$151,"Consumer ID",$A1166,"Years (DATE)",$D$66))</f>
        <v>256.89999999999998</v>
      </c>
      <c r="E1166" s="6">
        <f>IF(GETPIVOTDATA("Count of Order ID",Pivot_table!$A$151,"Consumer ID",$A1166,"Years (DATE)",$D$66)=0,"",GETPIVOTDATA("Count of Order ID",Pivot_table!$A$151,"Consumer ID",$A1166,"Years (DATE)",$D$66))</f>
        <v>1</v>
      </c>
      <c r="F1166" s="6">
        <f t="shared" si="36"/>
        <v>256.89999999999998</v>
      </c>
      <c r="G1166" s="6">
        <f t="shared" si="37"/>
        <v>1</v>
      </c>
    </row>
    <row r="1167" spans="1:7" x14ac:dyDescent="0.3">
      <c r="A1167" s="6" t="s">
        <v>4019</v>
      </c>
      <c r="B1167" s="6" t="str">
        <f>IF(GETPIVOTDATA("Sum of Net Profit",Pivot_table!$A$151,"Consumer ID",$A1167,"Years (DATE)",$B$66)=0,"",GETPIVOTDATA("Sum of Net Profit",Pivot_table!$A$151,"Consumer ID",$A1167,"Years (DATE)",$B$66))</f>
        <v/>
      </c>
      <c r="C1167" s="6" t="str">
        <f>IF(GETPIVOTDATA("Count of Order ID",Pivot_table!$A$151,"Consumer ID",$A1167,"Years (DATE)",$B$66)=0,"",GETPIVOTDATA("Count of Order ID",Pivot_table!$A$151,"Consumer ID",$A1167,"Years (DATE)",$B$66))</f>
        <v/>
      </c>
      <c r="D1167" s="6">
        <f>IF(GETPIVOTDATA("Sum of Net Profit",Pivot_table!$A$151,"Consumer ID",$A1167,"Years (DATE)",$D$66)=0,"",GETPIVOTDATA("Sum of Net Profit",Pivot_table!$A$151,"Consumer ID",$A1167,"Years (DATE)",$D$66))</f>
        <v>256.89999999999998</v>
      </c>
      <c r="E1167" s="6">
        <f>IF(GETPIVOTDATA("Count of Order ID",Pivot_table!$A$151,"Consumer ID",$A1167,"Years (DATE)",$D$66)=0,"",GETPIVOTDATA("Count of Order ID",Pivot_table!$A$151,"Consumer ID",$A1167,"Years (DATE)",$D$66))</f>
        <v>1</v>
      </c>
      <c r="F1167" s="6">
        <f t="shared" si="36"/>
        <v>256.89999999999998</v>
      </c>
      <c r="G1167" s="6">
        <f t="shared" si="37"/>
        <v>1</v>
      </c>
    </row>
    <row r="1168" spans="1:7" x14ac:dyDescent="0.3">
      <c r="A1168" s="6" t="s">
        <v>2494</v>
      </c>
      <c r="B1168" s="6" t="str">
        <f>IF(GETPIVOTDATA("Sum of Net Profit",Pivot_table!$A$151,"Consumer ID",$A1168,"Years (DATE)",$B$66)=0,"",GETPIVOTDATA("Sum of Net Profit",Pivot_table!$A$151,"Consumer ID",$A1168,"Years (DATE)",$B$66))</f>
        <v/>
      </c>
      <c r="C1168" s="6" t="str">
        <f>IF(GETPIVOTDATA("Count of Order ID",Pivot_table!$A$151,"Consumer ID",$A1168,"Years (DATE)",$B$66)=0,"",GETPIVOTDATA("Count of Order ID",Pivot_table!$A$151,"Consumer ID",$A1168,"Years (DATE)",$B$66))</f>
        <v/>
      </c>
      <c r="D1168" s="6">
        <f>IF(GETPIVOTDATA("Sum of Net Profit",Pivot_table!$A$151,"Consumer ID",$A1168,"Years (DATE)",$D$66)=0,"",GETPIVOTDATA("Sum of Net Profit",Pivot_table!$A$151,"Consumer ID",$A1168,"Years (DATE)",$D$66))</f>
        <v>256.89999999999998</v>
      </c>
      <c r="E1168" s="6">
        <f>IF(GETPIVOTDATA("Count of Order ID",Pivot_table!$A$151,"Consumer ID",$A1168,"Years (DATE)",$D$66)=0,"",GETPIVOTDATA("Count of Order ID",Pivot_table!$A$151,"Consumer ID",$A1168,"Years (DATE)",$D$66))</f>
        <v>1</v>
      </c>
      <c r="F1168" s="6">
        <f t="shared" si="36"/>
        <v>256.89999999999998</v>
      </c>
      <c r="G1168" s="6">
        <f t="shared" si="37"/>
        <v>1</v>
      </c>
    </row>
    <row r="1169" spans="1:7" x14ac:dyDescent="0.3">
      <c r="A1169" s="6" t="s">
        <v>2180</v>
      </c>
      <c r="B1169" s="6" t="str">
        <f>IF(GETPIVOTDATA("Sum of Net Profit",Pivot_table!$A$151,"Consumer ID",$A1169,"Years (DATE)",$B$66)=0,"",GETPIVOTDATA("Sum of Net Profit",Pivot_table!$A$151,"Consumer ID",$A1169,"Years (DATE)",$B$66))</f>
        <v/>
      </c>
      <c r="C1169" s="6" t="str">
        <f>IF(GETPIVOTDATA("Count of Order ID",Pivot_table!$A$151,"Consumer ID",$A1169,"Years (DATE)",$B$66)=0,"",GETPIVOTDATA("Count of Order ID",Pivot_table!$A$151,"Consumer ID",$A1169,"Years (DATE)",$B$66))</f>
        <v/>
      </c>
      <c r="D1169" s="6">
        <f>IF(GETPIVOTDATA("Sum of Net Profit",Pivot_table!$A$151,"Consumer ID",$A1169,"Years (DATE)",$D$66)=0,"",GETPIVOTDATA("Sum of Net Profit",Pivot_table!$A$151,"Consumer ID",$A1169,"Years (DATE)",$D$66))</f>
        <v>256.89999999999998</v>
      </c>
      <c r="E1169" s="6">
        <f>IF(GETPIVOTDATA("Count of Order ID",Pivot_table!$A$151,"Consumer ID",$A1169,"Years (DATE)",$D$66)=0,"",GETPIVOTDATA("Count of Order ID",Pivot_table!$A$151,"Consumer ID",$A1169,"Years (DATE)",$D$66))</f>
        <v>1</v>
      </c>
      <c r="F1169" s="6">
        <f t="shared" si="36"/>
        <v>256.89999999999998</v>
      </c>
      <c r="G1169" s="6">
        <f t="shared" si="37"/>
        <v>1</v>
      </c>
    </row>
    <row r="1170" spans="1:7" x14ac:dyDescent="0.3">
      <c r="A1170" s="6" t="s">
        <v>3401</v>
      </c>
      <c r="B1170" s="6" t="str">
        <f>IF(GETPIVOTDATA("Sum of Net Profit",Pivot_table!$A$151,"Consumer ID",$A1170,"Years (DATE)",$B$66)=0,"",GETPIVOTDATA("Sum of Net Profit",Pivot_table!$A$151,"Consumer ID",$A1170,"Years (DATE)",$B$66))</f>
        <v/>
      </c>
      <c r="C1170" s="6" t="str">
        <f>IF(GETPIVOTDATA("Count of Order ID",Pivot_table!$A$151,"Consumer ID",$A1170,"Years (DATE)",$B$66)=0,"",GETPIVOTDATA("Count of Order ID",Pivot_table!$A$151,"Consumer ID",$A1170,"Years (DATE)",$B$66))</f>
        <v/>
      </c>
      <c r="D1170" s="6">
        <f>IF(GETPIVOTDATA("Sum of Net Profit",Pivot_table!$A$151,"Consumer ID",$A1170,"Years (DATE)",$D$66)=0,"",GETPIVOTDATA("Sum of Net Profit",Pivot_table!$A$151,"Consumer ID",$A1170,"Years (DATE)",$D$66))</f>
        <v>256.89999999999998</v>
      </c>
      <c r="E1170" s="6">
        <f>IF(GETPIVOTDATA("Count of Order ID",Pivot_table!$A$151,"Consumer ID",$A1170,"Years (DATE)",$D$66)=0,"",GETPIVOTDATA("Count of Order ID",Pivot_table!$A$151,"Consumer ID",$A1170,"Years (DATE)",$D$66))</f>
        <v>1</v>
      </c>
      <c r="F1170" s="6">
        <f t="shared" si="36"/>
        <v>256.89999999999998</v>
      </c>
      <c r="G1170" s="6">
        <f t="shared" si="37"/>
        <v>1</v>
      </c>
    </row>
    <row r="1171" spans="1:7" x14ac:dyDescent="0.3">
      <c r="A1171" s="6" t="s">
        <v>2909</v>
      </c>
      <c r="B1171" s="6" t="str">
        <f>IF(GETPIVOTDATA("Sum of Net Profit",Pivot_table!$A$151,"Consumer ID",$A1171,"Years (DATE)",$B$66)=0,"",GETPIVOTDATA("Sum of Net Profit",Pivot_table!$A$151,"Consumer ID",$A1171,"Years (DATE)",$B$66))</f>
        <v/>
      </c>
      <c r="C1171" s="6" t="str">
        <f>IF(GETPIVOTDATA("Count of Order ID",Pivot_table!$A$151,"Consumer ID",$A1171,"Years (DATE)",$B$66)=0,"",GETPIVOTDATA("Count of Order ID",Pivot_table!$A$151,"Consumer ID",$A1171,"Years (DATE)",$B$66))</f>
        <v/>
      </c>
      <c r="D1171" s="6">
        <f>IF(GETPIVOTDATA("Sum of Net Profit",Pivot_table!$A$151,"Consumer ID",$A1171,"Years (DATE)",$D$66)=0,"",GETPIVOTDATA("Sum of Net Profit",Pivot_table!$A$151,"Consumer ID",$A1171,"Years (DATE)",$D$66))</f>
        <v>256.89999999999998</v>
      </c>
      <c r="E1171" s="6">
        <f>IF(GETPIVOTDATA("Count of Order ID",Pivot_table!$A$151,"Consumer ID",$A1171,"Years (DATE)",$D$66)=0,"",GETPIVOTDATA("Count of Order ID",Pivot_table!$A$151,"Consumer ID",$A1171,"Years (DATE)",$D$66))</f>
        <v>1</v>
      </c>
      <c r="F1171" s="6">
        <f t="shared" si="36"/>
        <v>256.89999999999998</v>
      </c>
      <c r="G1171" s="6">
        <f t="shared" si="37"/>
        <v>1</v>
      </c>
    </row>
    <row r="1172" spans="1:7" x14ac:dyDescent="0.3">
      <c r="A1172" s="6" t="s">
        <v>2815</v>
      </c>
      <c r="B1172" s="6" t="str">
        <f>IF(GETPIVOTDATA("Sum of Net Profit",Pivot_table!$A$151,"Consumer ID",$A1172,"Years (DATE)",$B$66)=0,"",GETPIVOTDATA("Sum of Net Profit",Pivot_table!$A$151,"Consumer ID",$A1172,"Years (DATE)",$B$66))</f>
        <v/>
      </c>
      <c r="C1172" s="6" t="str">
        <f>IF(GETPIVOTDATA("Count of Order ID",Pivot_table!$A$151,"Consumer ID",$A1172,"Years (DATE)",$B$66)=0,"",GETPIVOTDATA("Count of Order ID",Pivot_table!$A$151,"Consumer ID",$A1172,"Years (DATE)",$B$66))</f>
        <v/>
      </c>
      <c r="D1172" s="6">
        <f>IF(GETPIVOTDATA("Sum of Net Profit",Pivot_table!$A$151,"Consumer ID",$A1172,"Years (DATE)",$D$66)=0,"",GETPIVOTDATA("Sum of Net Profit",Pivot_table!$A$151,"Consumer ID",$A1172,"Years (DATE)",$D$66))</f>
        <v>256.89999999999998</v>
      </c>
      <c r="E1172" s="6">
        <f>IF(GETPIVOTDATA("Count of Order ID",Pivot_table!$A$151,"Consumer ID",$A1172,"Years (DATE)",$D$66)=0,"",GETPIVOTDATA("Count of Order ID",Pivot_table!$A$151,"Consumer ID",$A1172,"Years (DATE)",$D$66))</f>
        <v>1</v>
      </c>
      <c r="F1172" s="6">
        <f t="shared" si="36"/>
        <v>256.89999999999998</v>
      </c>
      <c r="G1172" s="6">
        <f t="shared" si="37"/>
        <v>1</v>
      </c>
    </row>
    <row r="1173" spans="1:7" x14ac:dyDescent="0.3">
      <c r="A1173" s="6" t="s">
        <v>2805</v>
      </c>
      <c r="B1173" s="6" t="str">
        <f>IF(GETPIVOTDATA("Sum of Net Profit",Pivot_table!$A$151,"Consumer ID",$A1173,"Years (DATE)",$B$66)=0,"",GETPIVOTDATA("Sum of Net Profit",Pivot_table!$A$151,"Consumer ID",$A1173,"Years (DATE)",$B$66))</f>
        <v/>
      </c>
      <c r="C1173" s="6" t="str">
        <f>IF(GETPIVOTDATA("Count of Order ID",Pivot_table!$A$151,"Consumer ID",$A1173,"Years (DATE)",$B$66)=0,"",GETPIVOTDATA("Count of Order ID",Pivot_table!$A$151,"Consumer ID",$A1173,"Years (DATE)",$B$66))</f>
        <v/>
      </c>
      <c r="D1173" s="6">
        <f>IF(GETPIVOTDATA("Sum of Net Profit",Pivot_table!$A$151,"Consumer ID",$A1173,"Years (DATE)",$D$66)=0,"",GETPIVOTDATA("Sum of Net Profit",Pivot_table!$A$151,"Consumer ID",$A1173,"Years (DATE)",$D$66))</f>
        <v>256.89999999999998</v>
      </c>
      <c r="E1173" s="6">
        <f>IF(GETPIVOTDATA("Count of Order ID",Pivot_table!$A$151,"Consumer ID",$A1173,"Years (DATE)",$D$66)=0,"",GETPIVOTDATA("Count of Order ID",Pivot_table!$A$151,"Consumer ID",$A1173,"Years (DATE)",$D$66))</f>
        <v>1</v>
      </c>
      <c r="F1173" s="6">
        <f t="shared" si="36"/>
        <v>256.89999999999998</v>
      </c>
      <c r="G1173" s="6">
        <f t="shared" si="37"/>
        <v>1</v>
      </c>
    </row>
    <row r="1174" spans="1:7" x14ac:dyDescent="0.3">
      <c r="A1174" s="6" t="s">
        <v>1262</v>
      </c>
      <c r="B1174" s="6">
        <f>IF(GETPIVOTDATA("Sum of Net Profit",Pivot_table!$A$151,"Consumer ID",$A1174,"Years (DATE)",$B$66)=0,"",GETPIVOTDATA("Sum of Net Profit",Pivot_table!$A$151,"Consumer ID",$A1174,"Years (DATE)",$B$66))</f>
        <v>256.89999999999998</v>
      </c>
      <c r="C1174" s="6">
        <f>IF(GETPIVOTDATA("Count of Order ID",Pivot_table!$A$151,"Consumer ID",$A1174,"Years (DATE)",$B$66)=0,"",GETPIVOTDATA("Count of Order ID",Pivot_table!$A$151,"Consumer ID",$A1174,"Years (DATE)",$B$66))</f>
        <v>1</v>
      </c>
      <c r="D1174" s="6" t="str">
        <f>IF(GETPIVOTDATA("Sum of Net Profit",Pivot_table!$A$151,"Consumer ID",$A1174,"Years (DATE)",$D$66)=0,"",GETPIVOTDATA("Sum of Net Profit",Pivot_table!$A$151,"Consumer ID",$A1174,"Years (DATE)",$D$66))</f>
        <v/>
      </c>
      <c r="E1174" s="6" t="str">
        <f>IF(GETPIVOTDATA("Count of Order ID",Pivot_table!$A$151,"Consumer ID",$A1174,"Years (DATE)",$D$66)=0,"",GETPIVOTDATA("Count of Order ID",Pivot_table!$A$151,"Consumer ID",$A1174,"Years (DATE)",$D$66))</f>
        <v/>
      </c>
      <c r="F1174" s="6">
        <f t="shared" si="36"/>
        <v>256.89999999999998</v>
      </c>
      <c r="G1174" s="6">
        <f t="shared" si="37"/>
        <v>1</v>
      </c>
    </row>
    <row r="1175" spans="1:7" x14ac:dyDescent="0.3">
      <c r="A1175" s="6" t="s">
        <v>2717</v>
      </c>
      <c r="B1175" s="6" t="str">
        <f>IF(GETPIVOTDATA("Sum of Net Profit",Pivot_table!$A$151,"Consumer ID",$A1175,"Years (DATE)",$B$66)=0,"",GETPIVOTDATA("Sum of Net Profit",Pivot_table!$A$151,"Consumer ID",$A1175,"Years (DATE)",$B$66))</f>
        <v/>
      </c>
      <c r="C1175" s="6" t="str">
        <f>IF(GETPIVOTDATA("Count of Order ID",Pivot_table!$A$151,"Consumer ID",$A1175,"Years (DATE)",$B$66)=0,"",GETPIVOTDATA("Count of Order ID",Pivot_table!$A$151,"Consumer ID",$A1175,"Years (DATE)",$B$66))</f>
        <v/>
      </c>
      <c r="D1175" s="6">
        <f>IF(GETPIVOTDATA("Sum of Net Profit",Pivot_table!$A$151,"Consumer ID",$A1175,"Years (DATE)",$D$66)=0,"",GETPIVOTDATA("Sum of Net Profit",Pivot_table!$A$151,"Consumer ID",$A1175,"Years (DATE)",$D$66))</f>
        <v>256.89999999999998</v>
      </c>
      <c r="E1175" s="6">
        <f>IF(GETPIVOTDATA("Count of Order ID",Pivot_table!$A$151,"Consumer ID",$A1175,"Years (DATE)",$D$66)=0,"",GETPIVOTDATA("Count of Order ID",Pivot_table!$A$151,"Consumer ID",$A1175,"Years (DATE)",$D$66))</f>
        <v>1</v>
      </c>
      <c r="F1175" s="6">
        <f t="shared" si="36"/>
        <v>256.89999999999998</v>
      </c>
      <c r="G1175" s="6">
        <f t="shared" si="37"/>
        <v>1</v>
      </c>
    </row>
    <row r="1176" spans="1:7" x14ac:dyDescent="0.3">
      <c r="A1176" s="6" t="s">
        <v>5332</v>
      </c>
      <c r="B1176" s="6" t="str">
        <f>IF(GETPIVOTDATA("Sum of Net Profit",Pivot_table!$A$151,"Consumer ID",$A1176,"Years (DATE)",$B$66)=0,"",GETPIVOTDATA("Sum of Net Profit",Pivot_table!$A$151,"Consumer ID",$A1176,"Years (DATE)",$B$66))</f>
        <v/>
      </c>
      <c r="C1176" s="6" t="str">
        <f>IF(GETPIVOTDATA("Count of Order ID",Pivot_table!$A$151,"Consumer ID",$A1176,"Years (DATE)",$B$66)=0,"",GETPIVOTDATA("Count of Order ID",Pivot_table!$A$151,"Consumer ID",$A1176,"Years (DATE)",$B$66))</f>
        <v/>
      </c>
      <c r="D1176" s="6">
        <f>IF(GETPIVOTDATA("Sum of Net Profit",Pivot_table!$A$151,"Consumer ID",$A1176,"Years (DATE)",$D$66)=0,"",GETPIVOTDATA("Sum of Net Profit",Pivot_table!$A$151,"Consumer ID",$A1176,"Years (DATE)",$D$66))</f>
        <v>256.89999999999998</v>
      </c>
      <c r="E1176" s="6">
        <f>IF(GETPIVOTDATA("Count of Order ID",Pivot_table!$A$151,"Consumer ID",$A1176,"Years (DATE)",$D$66)=0,"",GETPIVOTDATA("Count of Order ID",Pivot_table!$A$151,"Consumer ID",$A1176,"Years (DATE)",$D$66))</f>
        <v>1</v>
      </c>
      <c r="F1176" s="6">
        <f t="shared" si="36"/>
        <v>256.89999999999998</v>
      </c>
      <c r="G1176" s="6">
        <f t="shared" si="37"/>
        <v>1</v>
      </c>
    </row>
    <row r="1177" spans="1:7" x14ac:dyDescent="0.3">
      <c r="A1177" s="6" t="s">
        <v>1550</v>
      </c>
      <c r="B1177" s="6">
        <f>IF(GETPIVOTDATA("Sum of Net Profit",Pivot_table!$A$151,"Consumer ID",$A1177,"Years (DATE)",$B$66)=0,"",GETPIVOTDATA("Sum of Net Profit",Pivot_table!$A$151,"Consumer ID",$A1177,"Years (DATE)",$B$66))</f>
        <v>256.89999999999998</v>
      </c>
      <c r="C1177" s="6">
        <f>IF(GETPIVOTDATA("Count of Order ID",Pivot_table!$A$151,"Consumer ID",$A1177,"Years (DATE)",$B$66)=0,"",GETPIVOTDATA("Count of Order ID",Pivot_table!$A$151,"Consumer ID",$A1177,"Years (DATE)",$B$66))</f>
        <v>1</v>
      </c>
      <c r="D1177" s="6" t="str">
        <f>IF(GETPIVOTDATA("Sum of Net Profit",Pivot_table!$A$151,"Consumer ID",$A1177,"Years (DATE)",$D$66)=0,"",GETPIVOTDATA("Sum of Net Profit",Pivot_table!$A$151,"Consumer ID",$A1177,"Years (DATE)",$D$66))</f>
        <v/>
      </c>
      <c r="E1177" s="6" t="str">
        <f>IF(GETPIVOTDATA("Count of Order ID",Pivot_table!$A$151,"Consumer ID",$A1177,"Years (DATE)",$D$66)=0,"",GETPIVOTDATA("Count of Order ID",Pivot_table!$A$151,"Consumer ID",$A1177,"Years (DATE)",$D$66))</f>
        <v/>
      </c>
      <c r="F1177" s="6">
        <f t="shared" si="36"/>
        <v>256.89999999999998</v>
      </c>
      <c r="G1177" s="6">
        <f t="shared" si="37"/>
        <v>1</v>
      </c>
    </row>
    <row r="1178" spans="1:7" x14ac:dyDescent="0.3">
      <c r="A1178" s="6" t="s">
        <v>2368</v>
      </c>
      <c r="B1178" s="6" t="str">
        <f>IF(GETPIVOTDATA("Sum of Net Profit",Pivot_table!$A$151,"Consumer ID",$A1178,"Years (DATE)",$B$66)=0,"",GETPIVOTDATA("Sum of Net Profit",Pivot_table!$A$151,"Consumer ID",$A1178,"Years (DATE)",$B$66))</f>
        <v/>
      </c>
      <c r="C1178" s="6" t="str">
        <f>IF(GETPIVOTDATA("Count of Order ID",Pivot_table!$A$151,"Consumer ID",$A1178,"Years (DATE)",$B$66)=0,"",GETPIVOTDATA("Count of Order ID",Pivot_table!$A$151,"Consumer ID",$A1178,"Years (DATE)",$B$66))</f>
        <v/>
      </c>
      <c r="D1178" s="6">
        <f>IF(GETPIVOTDATA("Sum of Net Profit",Pivot_table!$A$151,"Consumer ID",$A1178,"Years (DATE)",$D$66)=0,"",GETPIVOTDATA("Sum of Net Profit",Pivot_table!$A$151,"Consumer ID",$A1178,"Years (DATE)",$D$66))</f>
        <v>256.89999999999998</v>
      </c>
      <c r="E1178" s="6">
        <f>IF(GETPIVOTDATA("Count of Order ID",Pivot_table!$A$151,"Consumer ID",$A1178,"Years (DATE)",$D$66)=0,"",GETPIVOTDATA("Count of Order ID",Pivot_table!$A$151,"Consumer ID",$A1178,"Years (DATE)",$D$66))</f>
        <v>1</v>
      </c>
      <c r="F1178" s="6">
        <f t="shared" si="36"/>
        <v>256.89999999999998</v>
      </c>
      <c r="G1178" s="6">
        <f t="shared" si="37"/>
        <v>1</v>
      </c>
    </row>
    <row r="1179" spans="1:7" x14ac:dyDescent="0.3">
      <c r="A1179" s="6" t="s">
        <v>6677</v>
      </c>
      <c r="B1179" s="6">
        <f>IF(GETPIVOTDATA("Sum of Net Profit",Pivot_table!$A$151,"Consumer ID",$A1179,"Years (DATE)",$B$66)=0,"",GETPIVOTDATA("Sum of Net Profit",Pivot_table!$A$151,"Consumer ID",$A1179,"Years (DATE)",$B$66))</f>
        <v>256.08000000000004</v>
      </c>
      <c r="C1179" s="6">
        <f>IF(GETPIVOTDATA("Count of Order ID",Pivot_table!$A$151,"Consumer ID",$A1179,"Years (DATE)",$B$66)=0,"",GETPIVOTDATA("Count of Order ID",Pivot_table!$A$151,"Consumer ID",$A1179,"Years (DATE)",$B$66))</f>
        <v>2</v>
      </c>
      <c r="D1179" s="6" t="str">
        <f>IF(GETPIVOTDATA("Sum of Net Profit",Pivot_table!$A$151,"Consumer ID",$A1179,"Years (DATE)",$D$66)=0,"",GETPIVOTDATA("Sum of Net Profit",Pivot_table!$A$151,"Consumer ID",$A1179,"Years (DATE)",$D$66))</f>
        <v/>
      </c>
      <c r="E1179" s="6" t="str">
        <f>IF(GETPIVOTDATA("Count of Order ID",Pivot_table!$A$151,"Consumer ID",$A1179,"Years (DATE)",$D$66)=0,"",GETPIVOTDATA("Count of Order ID",Pivot_table!$A$151,"Consumer ID",$A1179,"Years (DATE)",$D$66))</f>
        <v/>
      </c>
      <c r="F1179" s="6">
        <f t="shared" si="36"/>
        <v>256.08000000000004</v>
      </c>
      <c r="G1179" s="6">
        <f t="shared" si="37"/>
        <v>2</v>
      </c>
    </row>
    <row r="1180" spans="1:7" x14ac:dyDescent="0.3">
      <c r="A1180" s="6" t="s">
        <v>857</v>
      </c>
      <c r="B1180" s="6">
        <f>IF(GETPIVOTDATA("Sum of Net Profit",Pivot_table!$A$151,"Consumer ID",$A1180,"Years (DATE)",$B$66)=0,"",GETPIVOTDATA("Sum of Net Profit",Pivot_table!$A$151,"Consumer ID",$A1180,"Years (DATE)",$B$66))</f>
        <v>255.84</v>
      </c>
      <c r="C1180" s="6">
        <f>IF(GETPIVOTDATA("Count of Order ID",Pivot_table!$A$151,"Consumer ID",$A1180,"Years (DATE)",$B$66)=0,"",GETPIVOTDATA("Count of Order ID",Pivot_table!$A$151,"Consumer ID",$A1180,"Years (DATE)",$B$66))</f>
        <v>1</v>
      </c>
      <c r="D1180" s="6" t="str">
        <f>IF(GETPIVOTDATA("Sum of Net Profit",Pivot_table!$A$151,"Consumer ID",$A1180,"Years (DATE)",$D$66)=0,"",GETPIVOTDATA("Sum of Net Profit",Pivot_table!$A$151,"Consumer ID",$A1180,"Years (DATE)",$D$66))</f>
        <v/>
      </c>
      <c r="E1180" s="6" t="str">
        <f>IF(GETPIVOTDATA("Count of Order ID",Pivot_table!$A$151,"Consumer ID",$A1180,"Years (DATE)",$D$66)=0,"",GETPIVOTDATA("Count of Order ID",Pivot_table!$A$151,"Consumer ID",$A1180,"Years (DATE)",$D$66))</f>
        <v/>
      </c>
      <c r="F1180" s="6">
        <f t="shared" si="36"/>
        <v>255.84</v>
      </c>
      <c r="G1180" s="6">
        <f t="shared" si="37"/>
        <v>1</v>
      </c>
    </row>
    <row r="1181" spans="1:7" x14ac:dyDescent="0.3">
      <c r="A1181" s="6" t="s">
        <v>6665</v>
      </c>
      <c r="B1181" s="6">
        <f>IF(GETPIVOTDATA("Sum of Net Profit",Pivot_table!$A$151,"Consumer ID",$A1181,"Years (DATE)",$B$66)=0,"",GETPIVOTDATA("Sum of Net Profit",Pivot_table!$A$151,"Consumer ID",$A1181,"Years (DATE)",$B$66))</f>
        <v>255.84</v>
      </c>
      <c r="C1181" s="6">
        <f>IF(GETPIVOTDATA("Count of Order ID",Pivot_table!$A$151,"Consumer ID",$A1181,"Years (DATE)",$B$66)=0,"",GETPIVOTDATA("Count of Order ID",Pivot_table!$A$151,"Consumer ID",$A1181,"Years (DATE)",$B$66))</f>
        <v>1</v>
      </c>
      <c r="D1181" s="6" t="str">
        <f>IF(GETPIVOTDATA("Sum of Net Profit",Pivot_table!$A$151,"Consumer ID",$A1181,"Years (DATE)",$D$66)=0,"",GETPIVOTDATA("Sum of Net Profit",Pivot_table!$A$151,"Consumer ID",$A1181,"Years (DATE)",$D$66))</f>
        <v/>
      </c>
      <c r="E1181" s="6" t="str">
        <f>IF(GETPIVOTDATA("Count of Order ID",Pivot_table!$A$151,"Consumer ID",$A1181,"Years (DATE)",$D$66)=0,"",GETPIVOTDATA("Count of Order ID",Pivot_table!$A$151,"Consumer ID",$A1181,"Years (DATE)",$D$66))</f>
        <v/>
      </c>
      <c r="F1181" s="6">
        <f t="shared" si="36"/>
        <v>255.84</v>
      </c>
      <c r="G1181" s="6">
        <f t="shared" si="37"/>
        <v>1</v>
      </c>
    </row>
    <row r="1182" spans="1:7" x14ac:dyDescent="0.3">
      <c r="A1182" s="6" t="s">
        <v>1242</v>
      </c>
      <c r="B1182" s="6">
        <f>IF(GETPIVOTDATA("Sum of Net Profit",Pivot_table!$A$151,"Consumer ID",$A1182,"Years (DATE)",$B$66)=0,"",GETPIVOTDATA("Sum of Net Profit",Pivot_table!$A$151,"Consumer ID",$A1182,"Years (DATE)",$B$66))</f>
        <v>255.84</v>
      </c>
      <c r="C1182" s="6">
        <f>IF(GETPIVOTDATA("Count of Order ID",Pivot_table!$A$151,"Consumer ID",$A1182,"Years (DATE)",$B$66)=0,"",GETPIVOTDATA("Count of Order ID",Pivot_table!$A$151,"Consumer ID",$A1182,"Years (DATE)",$B$66))</f>
        <v>1</v>
      </c>
      <c r="D1182" s="6" t="str">
        <f>IF(GETPIVOTDATA("Sum of Net Profit",Pivot_table!$A$151,"Consumer ID",$A1182,"Years (DATE)",$D$66)=0,"",GETPIVOTDATA("Sum of Net Profit",Pivot_table!$A$151,"Consumer ID",$A1182,"Years (DATE)",$D$66))</f>
        <v/>
      </c>
      <c r="E1182" s="6" t="str">
        <f>IF(GETPIVOTDATA("Count of Order ID",Pivot_table!$A$151,"Consumer ID",$A1182,"Years (DATE)",$D$66)=0,"",GETPIVOTDATA("Count of Order ID",Pivot_table!$A$151,"Consumer ID",$A1182,"Years (DATE)",$D$66))</f>
        <v/>
      </c>
      <c r="F1182" s="6">
        <f t="shared" si="36"/>
        <v>255.84</v>
      </c>
      <c r="G1182" s="6">
        <f t="shared" si="37"/>
        <v>1</v>
      </c>
    </row>
    <row r="1183" spans="1:7" x14ac:dyDescent="0.3">
      <c r="A1183" s="6" t="s">
        <v>510</v>
      </c>
      <c r="B1183" s="6">
        <f>IF(GETPIVOTDATA("Sum of Net Profit",Pivot_table!$A$151,"Consumer ID",$A1183,"Years (DATE)",$B$66)=0,"",GETPIVOTDATA("Sum of Net Profit",Pivot_table!$A$151,"Consumer ID",$A1183,"Years (DATE)",$B$66))</f>
        <v>255.84</v>
      </c>
      <c r="C1183" s="6">
        <f>IF(GETPIVOTDATA("Count of Order ID",Pivot_table!$A$151,"Consumer ID",$A1183,"Years (DATE)",$B$66)=0,"",GETPIVOTDATA("Count of Order ID",Pivot_table!$A$151,"Consumer ID",$A1183,"Years (DATE)",$B$66))</f>
        <v>1</v>
      </c>
      <c r="D1183" s="6" t="str">
        <f>IF(GETPIVOTDATA("Sum of Net Profit",Pivot_table!$A$151,"Consumer ID",$A1183,"Years (DATE)",$D$66)=0,"",GETPIVOTDATA("Sum of Net Profit",Pivot_table!$A$151,"Consumer ID",$A1183,"Years (DATE)",$D$66))</f>
        <v/>
      </c>
      <c r="E1183" s="6" t="str">
        <f>IF(GETPIVOTDATA("Count of Order ID",Pivot_table!$A$151,"Consumer ID",$A1183,"Years (DATE)",$D$66)=0,"",GETPIVOTDATA("Count of Order ID",Pivot_table!$A$151,"Consumer ID",$A1183,"Years (DATE)",$D$66))</f>
        <v/>
      </c>
      <c r="F1183" s="6">
        <f t="shared" si="36"/>
        <v>255.84</v>
      </c>
      <c r="G1183" s="6">
        <f t="shared" si="37"/>
        <v>1</v>
      </c>
    </row>
    <row r="1184" spans="1:7" x14ac:dyDescent="0.3">
      <c r="A1184" s="6" t="s">
        <v>531</v>
      </c>
      <c r="B1184" s="6">
        <f>IF(GETPIVOTDATA("Sum of Net Profit",Pivot_table!$A$151,"Consumer ID",$A1184,"Years (DATE)",$B$66)=0,"",GETPIVOTDATA("Sum of Net Profit",Pivot_table!$A$151,"Consumer ID",$A1184,"Years (DATE)",$B$66))</f>
        <v>255.84</v>
      </c>
      <c r="C1184" s="6">
        <f>IF(GETPIVOTDATA("Count of Order ID",Pivot_table!$A$151,"Consumer ID",$A1184,"Years (DATE)",$B$66)=0,"",GETPIVOTDATA("Count of Order ID",Pivot_table!$A$151,"Consumer ID",$A1184,"Years (DATE)",$B$66))</f>
        <v>1</v>
      </c>
      <c r="D1184" s="6" t="str">
        <f>IF(GETPIVOTDATA("Sum of Net Profit",Pivot_table!$A$151,"Consumer ID",$A1184,"Years (DATE)",$D$66)=0,"",GETPIVOTDATA("Sum of Net Profit",Pivot_table!$A$151,"Consumer ID",$A1184,"Years (DATE)",$D$66))</f>
        <v/>
      </c>
      <c r="E1184" s="6" t="str">
        <f>IF(GETPIVOTDATA("Count of Order ID",Pivot_table!$A$151,"Consumer ID",$A1184,"Years (DATE)",$D$66)=0,"",GETPIVOTDATA("Count of Order ID",Pivot_table!$A$151,"Consumer ID",$A1184,"Years (DATE)",$D$66))</f>
        <v/>
      </c>
      <c r="F1184" s="6">
        <f t="shared" si="36"/>
        <v>255.84</v>
      </c>
      <c r="G1184" s="6">
        <f t="shared" si="37"/>
        <v>1</v>
      </c>
    </row>
    <row r="1185" spans="1:7" x14ac:dyDescent="0.3">
      <c r="A1185" s="6" t="s">
        <v>5065</v>
      </c>
      <c r="B1185" s="6" t="str">
        <f>IF(GETPIVOTDATA("Sum of Net Profit",Pivot_table!$A$151,"Consumer ID",$A1185,"Years (DATE)",$B$66)=0,"",GETPIVOTDATA("Sum of Net Profit",Pivot_table!$A$151,"Consumer ID",$A1185,"Years (DATE)",$B$66))</f>
        <v/>
      </c>
      <c r="C1185" s="6" t="str">
        <f>IF(GETPIVOTDATA("Count of Order ID",Pivot_table!$A$151,"Consumer ID",$A1185,"Years (DATE)",$B$66)=0,"",GETPIVOTDATA("Count of Order ID",Pivot_table!$A$151,"Consumer ID",$A1185,"Years (DATE)",$B$66))</f>
        <v/>
      </c>
      <c r="D1185" s="6">
        <f>IF(GETPIVOTDATA("Sum of Net Profit",Pivot_table!$A$151,"Consumer ID",$A1185,"Years (DATE)",$D$66)=0,"",GETPIVOTDATA("Sum of Net Profit",Pivot_table!$A$151,"Consumer ID",$A1185,"Years (DATE)",$D$66))</f>
        <v>249.44</v>
      </c>
      <c r="E1185" s="6">
        <f>IF(GETPIVOTDATA("Count of Order ID",Pivot_table!$A$151,"Consumer ID",$A1185,"Years (DATE)",$D$66)=0,"",GETPIVOTDATA("Count of Order ID",Pivot_table!$A$151,"Consumer ID",$A1185,"Years (DATE)",$D$66))</f>
        <v>2</v>
      </c>
      <c r="F1185" s="6">
        <f t="shared" si="36"/>
        <v>249.44</v>
      </c>
      <c r="G1185" s="6">
        <f t="shared" si="37"/>
        <v>2</v>
      </c>
    </row>
    <row r="1186" spans="1:7" x14ac:dyDescent="0.3">
      <c r="A1186" s="6" t="s">
        <v>5904</v>
      </c>
      <c r="B1186" s="6" t="str">
        <f>IF(GETPIVOTDATA("Sum of Net Profit",Pivot_table!$A$151,"Consumer ID",$A1186,"Years (DATE)",$B$66)=0,"",GETPIVOTDATA("Sum of Net Profit",Pivot_table!$A$151,"Consumer ID",$A1186,"Years (DATE)",$B$66))</f>
        <v/>
      </c>
      <c r="C1186" s="6" t="str">
        <f>IF(GETPIVOTDATA("Count of Order ID",Pivot_table!$A$151,"Consumer ID",$A1186,"Years (DATE)",$B$66)=0,"",GETPIVOTDATA("Count of Order ID",Pivot_table!$A$151,"Consumer ID",$A1186,"Years (DATE)",$B$66))</f>
        <v/>
      </c>
      <c r="D1186" s="6">
        <f>IF(GETPIVOTDATA("Sum of Net Profit",Pivot_table!$A$151,"Consumer ID",$A1186,"Years (DATE)",$D$66)=0,"",GETPIVOTDATA("Sum of Net Profit",Pivot_table!$A$151,"Consumer ID",$A1186,"Years (DATE)",$D$66))</f>
        <v>248.51999999999995</v>
      </c>
      <c r="E1186" s="6">
        <f>IF(GETPIVOTDATA("Count of Order ID",Pivot_table!$A$151,"Consumer ID",$A1186,"Years (DATE)",$D$66)=0,"",GETPIVOTDATA("Count of Order ID",Pivot_table!$A$151,"Consumer ID",$A1186,"Years (DATE)",$D$66))</f>
        <v>1</v>
      </c>
      <c r="F1186" s="6">
        <f t="shared" si="36"/>
        <v>248.51999999999995</v>
      </c>
      <c r="G1186" s="6">
        <f t="shared" si="37"/>
        <v>1</v>
      </c>
    </row>
    <row r="1187" spans="1:7" x14ac:dyDescent="0.3">
      <c r="A1187" s="6" t="s">
        <v>6063</v>
      </c>
      <c r="B1187" s="6" t="str">
        <f>IF(GETPIVOTDATA("Sum of Net Profit",Pivot_table!$A$151,"Consumer ID",$A1187,"Years (DATE)",$B$66)=0,"",GETPIVOTDATA("Sum of Net Profit",Pivot_table!$A$151,"Consumer ID",$A1187,"Years (DATE)",$B$66))</f>
        <v/>
      </c>
      <c r="C1187" s="6" t="str">
        <f>IF(GETPIVOTDATA("Count of Order ID",Pivot_table!$A$151,"Consumer ID",$A1187,"Years (DATE)",$B$66)=0,"",GETPIVOTDATA("Count of Order ID",Pivot_table!$A$151,"Consumer ID",$A1187,"Years (DATE)",$B$66))</f>
        <v/>
      </c>
      <c r="D1187" s="6">
        <f>IF(GETPIVOTDATA("Sum of Net Profit",Pivot_table!$A$151,"Consumer ID",$A1187,"Years (DATE)",$D$66)=0,"",GETPIVOTDATA("Sum of Net Profit",Pivot_table!$A$151,"Consumer ID",$A1187,"Years (DATE)",$D$66))</f>
        <v>248.51999999999995</v>
      </c>
      <c r="E1187" s="6">
        <f>IF(GETPIVOTDATA("Count of Order ID",Pivot_table!$A$151,"Consumer ID",$A1187,"Years (DATE)",$D$66)=0,"",GETPIVOTDATA("Count of Order ID",Pivot_table!$A$151,"Consumer ID",$A1187,"Years (DATE)",$D$66))</f>
        <v>1</v>
      </c>
      <c r="F1187" s="6">
        <f t="shared" si="36"/>
        <v>248.51999999999995</v>
      </c>
      <c r="G1187" s="6">
        <f t="shared" si="37"/>
        <v>1</v>
      </c>
    </row>
    <row r="1188" spans="1:7" x14ac:dyDescent="0.3">
      <c r="A1188" s="6" t="s">
        <v>493</v>
      </c>
      <c r="B1188" s="6">
        <f>IF(GETPIVOTDATA("Sum of Net Profit",Pivot_table!$A$151,"Consumer ID",$A1188,"Years (DATE)",$B$66)=0,"",GETPIVOTDATA("Sum of Net Profit",Pivot_table!$A$151,"Consumer ID",$A1188,"Years (DATE)",$B$66))</f>
        <v>244.79999999999998</v>
      </c>
      <c r="C1188" s="6">
        <f>IF(GETPIVOTDATA("Count of Order ID",Pivot_table!$A$151,"Consumer ID",$A1188,"Years (DATE)",$B$66)=0,"",GETPIVOTDATA("Count of Order ID",Pivot_table!$A$151,"Consumer ID",$A1188,"Years (DATE)",$B$66))</f>
        <v>1</v>
      </c>
      <c r="D1188" s="6" t="str">
        <f>IF(GETPIVOTDATA("Sum of Net Profit",Pivot_table!$A$151,"Consumer ID",$A1188,"Years (DATE)",$D$66)=0,"",GETPIVOTDATA("Sum of Net Profit",Pivot_table!$A$151,"Consumer ID",$A1188,"Years (DATE)",$D$66))</f>
        <v/>
      </c>
      <c r="E1188" s="6" t="str">
        <f>IF(GETPIVOTDATA("Count of Order ID",Pivot_table!$A$151,"Consumer ID",$A1188,"Years (DATE)",$D$66)=0,"",GETPIVOTDATA("Count of Order ID",Pivot_table!$A$151,"Consumer ID",$A1188,"Years (DATE)",$D$66))</f>
        <v/>
      </c>
      <c r="F1188" s="6">
        <f t="shared" si="36"/>
        <v>244.79999999999998</v>
      </c>
      <c r="G1188" s="6">
        <f t="shared" si="37"/>
        <v>1</v>
      </c>
    </row>
    <row r="1189" spans="1:7" x14ac:dyDescent="0.3">
      <c r="A1189" s="6" t="s">
        <v>551</v>
      </c>
      <c r="B1189" s="6">
        <f>IF(GETPIVOTDATA("Sum of Net Profit",Pivot_table!$A$151,"Consumer ID",$A1189,"Years (DATE)",$B$66)=0,"",GETPIVOTDATA("Sum of Net Profit",Pivot_table!$A$151,"Consumer ID",$A1189,"Years (DATE)",$B$66))</f>
        <v>244.79999999999998</v>
      </c>
      <c r="C1189" s="6">
        <f>IF(GETPIVOTDATA("Count of Order ID",Pivot_table!$A$151,"Consumer ID",$A1189,"Years (DATE)",$B$66)=0,"",GETPIVOTDATA("Count of Order ID",Pivot_table!$A$151,"Consumer ID",$A1189,"Years (DATE)",$B$66))</f>
        <v>1</v>
      </c>
      <c r="D1189" s="6" t="str">
        <f>IF(GETPIVOTDATA("Sum of Net Profit",Pivot_table!$A$151,"Consumer ID",$A1189,"Years (DATE)",$D$66)=0,"",GETPIVOTDATA("Sum of Net Profit",Pivot_table!$A$151,"Consumer ID",$A1189,"Years (DATE)",$D$66))</f>
        <v/>
      </c>
      <c r="E1189" s="6" t="str">
        <f>IF(GETPIVOTDATA("Count of Order ID",Pivot_table!$A$151,"Consumer ID",$A1189,"Years (DATE)",$D$66)=0,"",GETPIVOTDATA("Count of Order ID",Pivot_table!$A$151,"Consumer ID",$A1189,"Years (DATE)",$D$66))</f>
        <v/>
      </c>
      <c r="F1189" s="6">
        <f t="shared" si="36"/>
        <v>244.79999999999998</v>
      </c>
      <c r="G1189" s="6">
        <f t="shared" si="37"/>
        <v>1</v>
      </c>
    </row>
    <row r="1190" spans="1:7" x14ac:dyDescent="0.3">
      <c r="A1190" s="6" t="s">
        <v>616</v>
      </c>
      <c r="B1190" s="6">
        <f>IF(GETPIVOTDATA("Sum of Net Profit",Pivot_table!$A$151,"Consumer ID",$A1190,"Years (DATE)",$B$66)=0,"",GETPIVOTDATA("Sum of Net Profit",Pivot_table!$A$151,"Consumer ID",$A1190,"Years (DATE)",$B$66))</f>
        <v>244.79999999999998</v>
      </c>
      <c r="C1190" s="6">
        <f>IF(GETPIVOTDATA("Count of Order ID",Pivot_table!$A$151,"Consumer ID",$A1190,"Years (DATE)",$B$66)=0,"",GETPIVOTDATA("Count of Order ID",Pivot_table!$A$151,"Consumer ID",$A1190,"Years (DATE)",$B$66))</f>
        <v>1</v>
      </c>
      <c r="D1190" s="6" t="str">
        <f>IF(GETPIVOTDATA("Sum of Net Profit",Pivot_table!$A$151,"Consumer ID",$A1190,"Years (DATE)",$D$66)=0,"",GETPIVOTDATA("Sum of Net Profit",Pivot_table!$A$151,"Consumer ID",$A1190,"Years (DATE)",$D$66))</f>
        <v/>
      </c>
      <c r="E1190" s="6" t="str">
        <f>IF(GETPIVOTDATA("Count of Order ID",Pivot_table!$A$151,"Consumer ID",$A1190,"Years (DATE)",$D$66)=0,"",GETPIVOTDATA("Count of Order ID",Pivot_table!$A$151,"Consumer ID",$A1190,"Years (DATE)",$D$66))</f>
        <v/>
      </c>
      <c r="F1190" s="6">
        <f t="shared" si="36"/>
        <v>244.79999999999998</v>
      </c>
      <c r="G1190" s="6">
        <f t="shared" si="37"/>
        <v>1</v>
      </c>
    </row>
    <row r="1191" spans="1:7" x14ac:dyDescent="0.3">
      <c r="A1191" s="6" t="s">
        <v>271</v>
      </c>
      <c r="B1191" s="6" t="str">
        <f>IF(GETPIVOTDATA("Sum of Net Profit",Pivot_table!$A$151,"Consumer ID",$A1191,"Years (DATE)",$B$66)=0,"",GETPIVOTDATA("Sum of Net Profit",Pivot_table!$A$151,"Consumer ID",$A1191,"Years (DATE)",$B$66))</f>
        <v/>
      </c>
      <c r="C1191" s="6" t="str">
        <f>IF(GETPIVOTDATA("Count of Order ID",Pivot_table!$A$151,"Consumer ID",$A1191,"Years (DATE)",$B$66)=0,"",GETPIVOTDATA("Count of Order ID",Pivot_table!$A$151,"Consumer ID",$A1191,"Years (DATE)",$B$66))</f>
        <v/>
      </c>
      <c r="D1191" s="6">
        <f>IF(GETPIVOTDATA("Sum of Net Profit",Pivot_table!$A$151,"Consumer ID",$A1191,"Years (DATE)",$D$66)=0,"",GETPIVOTDATA("Sum of Net Profit",Pivot_table!$A$151,"Consumer ID",$A1191,"Years (DATE)",$D$66))</f>
        <v>244.79999999999998</v>
      </c>
      <c r="E1191" s="6">
        <f>IF(GETPIVOTDATA("Count of Order ID",Pivot_table!$A$151,"Consumer ID",$A1191,"Years (DATE)",$D$66)=0,"",GETPIVOTDATA("Count of Order ID",Pivot_table!$A$151,"Consumer ID",$A1191,"Years (DATE)",$D$66))</f>
        <v>1</v>
      </c>
      <c r="F1191" s="6">
        <f t="shared" si="36"/>
        <v>244.79999999999998</v>
      </c>
      <c r="G1191" s="6">
        <f t="shared" si="37"/>
        <v>1</v>
      </c>
    </row>
    <row r="1192" spans="1:7" x14ac:dyDescent="0.3">
      <c r="A1192" s="6" t="s">
        <v>4910</v>
      </c>
      <c r="B1192" s="6" t="str">
        <f>IF(GETPIVOTDATA("Sum of Net Profit",Pivot_table!$A$151,"Consumer ID",$A1192,"Years (DATE)",$B$66)=0,"",GETPIVOTDATA("Sum of Net Profit",Pivot_table!$A$151,"Consumer ID",$A1192,"Years (DATE)",$B$66))</f>
        <v/>
      </c>
      <c r="C1192" s="6" t="str">
        <f>IF(GETPIVOTDATA("Count of Order ID",Pivot_table!$A$151,"Consumer ID",$A1192,"Years (DATE)",$B$66)=0,"",GETPIVOTDATA("Count of Order ID",Pivot_table!$A$151,"Consumer ID",$A1192,"Years (DATE)",$B$66))</f>
        <v/>
      </c>
      <c r="D1192" s="6">
        <f>IF(GETPIVOTDATA("Sum of Net Profit",Pivot_table!$A$151,"Consumer ID",$A1192,"Years (DATE)",$D$66)=0,"",GETPIVOTDATA("Sum of Net Profit",Pivot_table!$A$151,"Consumer ID",$A1192,"Years (DATE)",$D$66))</f>
        <v>244.15999999999997</v>
      </c>
      <c r="E1192" s="6">
        <f>IF(GETPIVOTDATA("Count of Order ID",Pivot_table!$A$151,"Consumer ID",$A1192,"Years (DATE)",$D$66)=0,"",GETPIVOTDATA("Count of Order ID",Pivot_table!$A$151,"Consumer ID",$A1192,"Years (DATE)",$D$66))</f>
        <v>1</v>
      </c>
      <c r="F1192" s="6">
        <f t="shared" si="36"/>
        <v>244.15999999999997</v>
      </c>
      <c r="G1192" s="6">
        <f t="shared" si="37"/>
        <v>1</v>
      </c>
    </row>
    <row r="1193" spans="1:7" x14ac:dyDescent="0.3">
      <c r="A1193" s="6" t="s">
        <v>4890</v>
      </c>
      <c r="B1193" s="6" t="str">
        <f>IF(GETPIVOTDATA("Sum of Net Profit",Pivot_table!$A$151,"Consumer ID",$A1193,"Years (DATE)",$B$66)=0,"",GETPIVOTDATA("Sum of Net Profit",Pivot_table!$A$151,"Consumer ID",$A1193,"Years (DATE)",$B$66))</f>
        <v/>
      </c>
      <c r="C1193" s="6" t="str">
        <f>IF(GETPIVOTDATA("Count of Order ID",Pivot_table!$A$151,"Consumer ID",$A1193,"Years (DATE)",$B$66)=0,"",GETPIVOTDATA("Count of Order ID",Pivot_table!$A$151,"Consumer ID",$A1193,"Years (DATE)",$B$66))</f>
        <v/>
      </c>
      <c r="D1193" s="6">
        <f>IF(GETPIVOTDATA("Sum of Net Profit",Pivot_table!$A$151,"Consumer ID",$A1193,"Years (DATE)",$D$66)=0,"",GETPIVOTDATA("Sum of Net Profit",Pivot_table!$A$151,"Consumer ID",$A1193,"Years (DATE)",$D$66))</f>
        <v>244.15999999999997</v>
      </c>
      <c r="E1193" s="6">
        <f>IF(GETPIVOTDATA("Count of Order ID",Pivot_table!$A$151,"Consumer ID",$A1193,"Years (DATE)",$D$66)=0,"",GETPIVOTDATA("Count of Order ID",Pivot_table!$A$151,"Consumer ID",$A1193,"Years (DATE)",$D$66))</f>
        <v>1</v>
      </c>
      <c r="F1193" s="6">
        <f t="shared" si="36"/>
        <v>244.15999999999997</v>
      </c>
      <c r="G1193" s="6">
        <f t="shared" si="37"/>
        <v>1</v>
      </c>
    </row>
    <row r="1194" spans="1:7" x14ac:dyDescent="0.3">
      <c r="A1194" s="6" t="s">
        <v>2228</v>
      </c>
      <c r="B1194" s="6" t="str">
        <f>IF(GETPIVOTDATA("Sum of Net Profit",Pivot_table!$A$151,"Consumer ID",$A1194,"Years (DATE)",$B$66)=0,"",GETPIVOTDATA("Sum of Net Profit",Pivot_table!$A$151,"Consumer ID",$A1194,"Years (DATE)",$B$66))</f>
        <v/>
      </c>
      <c r="C1194" s="6" t="str">
        <f>IF(GETPIVOTDATA("Count of Order ID",Pivot_table!$A$151,"Consumer ID",$A1194,"Years (DATE)",$B$66)=0,"",GETPIVOTDATA("Count of Order ID",Pivot_table!$A$151,"Consumer ID",$A1194,"Years (DATE)",$B$66))</f>
        <v/>
      </c>
      <c r="D1194" s="6">
        <f>IF(GETPIVOTDATA("Sum of Net Profit",Pivot_table!$A$151,"Consumer ID",$A1194,"Years (DATE)",$D$66)=0,"",GETPIVOTDATA("Sum of Net Profit",Pivot_table!$A$151,"Consumer ID",$A1194,"Years (DATE)",$D$66))</f>
        <v>238.05</v>
      </c>
      <c r="E1194" s="6">
        <f>IF(GETPIVOTDATA("Count of Order ID",Pivot_table!$A$151,"Consumer ID",$A1194,"Years (DATE)",$D$66)=0,"",GETPIVOTDATA("Count of Order ID",Pivot_table!$A$151,"Consumer ID",$A1194,"Years (DATE)",$D$66))</f>
        <v>1</v>
      </c>
      <c r="F1194" s="6">
        <f t="shared" si="36"/>
        <v>238.05</v>
      </c>
      <c r="G1194" s="6">
        <f t="shared" si="37"/>
        <v>1</v>
      </c>
    </row>
    <row r="1195" spans="1:7" x14ac:dyDescent="0.3">
      <c r="A1195" s="6" t="s">
        <v>2062</v>
      </c>
      <c r="B1195" s="6">
        <f>IF(GETPIVOTDATA("Sum of Net Profit",Pivot_table!$A$151,"Consumer ID",$A1195,"Years (DATE)",$B$66)=0,"",GETPIVOTDATA("Sum of Net Profit",Pivot_table!$A$151,"Consumer ID",$A1195,"Years (DATE)",$B$66))</f>
        <v>238.05</v>
      </c>
      <c r="C1195" s="6">
        <f>IF(GETPIVOTDATA("Count of Order ID",Pivot_table!$A$151,"Consumer ID",$A1195,"Years (DATE)",$B$66)=0,"",GETPIVOTDATA("Count of Order ID",Pivot_table!$A$151,"Consumer ID",$A1195,"Years (DATE)",$B$66))</f>
        <v>1</v>
      </c>
      <c r="D1195" s="6" t="str">
        <f>IF(GETPIVOTDATA("Sum of Net Profit",Pivot_table!$A$151,"Consumer ID",$A1195,"Years (DATE)",$D$66)=0,"",GETPIVOTDATA("Sum of Net Profit",Pivot_table!$A$151,"Consumer ID",$A1195,"Years (DATE)",$D$66))</f>
        <v/>
      </c>
      <c r="E1195" s="6" t="str">
        <f>IF(GETPIVOTDATA("Count of Order ID",Pivot_table!$A$151,"Consumer ID",$A1195,"Years (DATE)",$D$66)=0,"",GETPIVOTDATA("Count of Order ID",Pivot_table!$A$151,"Consumer ID",$A1195,"Years (DATE)",$D$66))</f>
        <v/>
      </c>
      <c r="F1195" s="6">
        <f t="shared" si="36"/>
        <v>238.05</v>
      </c>
      <c r="G1195" s="6">
        <f t="shared" si="37"/>
        <v>1</v>
      </c>
    </row>
    <row r="1196" spans="1:7" x14ac:dyDescent="0.3">
      <c r="A1196" s="6" t="s">
        <v>2120</v>
      </c>
      <c r="B1196" s="6" t="str">
        <f>IF(GETPIVOTDATA("Sum of Net Profit",Pivot_table!$A$151,"Consumer ID",$A1196,"Years (DATE)",$B$66)=0,"",GETPIVOTDATA("Sum of Net Profit",Pivot_table!$A$151,"Consumer ID",$A1196,"Years (DATE)",$B$66))</f>
        <v/>
      </c>
      <c r="C1196" s="6" t="str">
        <f>IF(GETPIVOTDATA("Count of Order ID",Pivot_table!$A$151,"Consumer ID",$A1196,"Years (DATE)",$B$66)=0,"",GETPIVOTDATA("Count of Order ID",Pivot_table!$A$151,"Consumer ID",$A1196,"Years (DATE)",$B$66))</f>
        <v/>
      </c>
      <c r="D1196" s="6">
        <f>IF(GETPIVOTDATA("Sum of Net Profit",Pivot_table!$A$151,"Consumer ID",$A1196,"Years (DATE)",$D$66)=0,"",GETPIVOTDATA("Sum of Net Profit",Pivot_table!$A$151,"Consumer ID",$A1196,"Years (DATE)",$D$66))</f>
        <v>238.05</v>
      </c>
      <c r="E1196" s="6">
        <f>IF(GETPIVOTDATA("Count of Order ID",Pivot_table!$A$151,"Consumer ID",$A1196,"Years (DATE)",$D$66)=0,"",GETPIVOTDATA("Count of Order ID",Pivot_table!$A$151,"Consumer ID",$A1196,"Years (DATE)",$D$66))</f>
        <v>1</v>
      </c>
      <c r="F1196" s="6">
        <f t="shared" si="36"/>
        <v>238.05</v>
      </c>
      <c r="G1196" s="6">
        <f t="shared" si="37"/>
        <v>1</v>
      </c>
    </row>
    <row r="1197" spans="1:7" x14ac:dyDescent="0.3">
      <c r="A1197" s="6" t="s">
        <v>3745</v>
      </c>
      <c r="B1197" s="6" t="str">
        <f>IF(GETPIVOTDATA("Sum of Net Profit",Pivot_table!$A$151,"Consumer ID",$A1197,"Years (DATE)",$B$66)=0,"",GETPIVOTDATA("Sum of Net Profit",Pivot_table!$A$151,"Consumer ID",$A1197,"Years (DATE)",$B$66))</f>
        <v/>
      </c>
      <c r="C1197" s="6" t="str">
        <f>IF(GETPIVOTDATA("Count of Order ID",Pivot_table!$A$151,"Consumer ID",$A1197,"Years (DATE)",$B$66)=0,"",GETPIVOTDATA("Count of Order ID",Pivot_table!$A$151,"Consumer ID",$A1197,"Years (DATE)",$B$66))</f>
        <v/>
      </c>
      <c r="D1197" s="6">
        <f>IF(GETPIVOTDATA("Sum of Net Profit",Pivot_table!$A$151,"Consumer ID",$A1197,"Years (DATE)",$D$66)=0,"",GETPIVOTDATA("Sum of Net Profit",Pivot_table!$A$151,"Consumer ID",$A1197,"Years (DATE)",$D$66))</f>
        <v>238.05</v>
      </c>
      <c r="E1197" s="6">
        <f>IF(GETPIVOTDATA("Count of Order ID",Pivot_table!$A$151,"Consumer ID",$A1197,"Years (DATE)",$D$66)=0,"",GETPIVOTDATA("Count of Order ID",Pivot_table!$A$151,"Consumer ID",$A1197,"Years (DATE)",$D$66))</f>
        <v>1</v>
      </c>
      <c r="F1197" s="6">
        <f t="shared" si="36"/>
        <v>238.05</v>
      </c>
      <c r="G1197" s="6">
        <f t="shared" si="37"/>
        <v>1</v>
      </c>
    </row>
    <row r="1198" spans="1:7" x14ac:dyDescent="0.3">
      <c r="A1198" s="6" t="s">
        <v>2116</v>
      </c>
      <c r="B1198" s="6" t="str">
        <f>IF(GETPIVOTDATA("Sum of Net Profit",Pivot_table!$A$151,"Consumer ID",$A1198,"Years (DATE)",$B$66)=0,"",GETPIVOTDATA("Sum of Net Profit",Pivot_table!$A$151,"Consumer ID",$A1198,"Years (DATE)",$B$66))</f>
        <v/>
      </c>
      <c r="C1198" s="6" t="str">
        <f>IF(GETPIVOTDATA("Count of Order ID",Pivot_table!$A$151,"Consumer ID",$A1198,"Years (DATE)",$B$66)=0,"",GETPIVOTDATA("Count of Order ID",Pivot_table!$A$151,"Consumer ID",$A1198,"Years (DATE)",$B$66))</f>
        <v/>
      </c>
      <c r="D1198" s="6">
        <f>IF(GETPIVOTDATA("Sum of Net Profit",Pivot_table!$A$151,"Consumer ID",$A1198,"Years (DATE)",$D$66)=0,"",GETPIVOTDATA("Sum of Net Profit",Pivot_table!$A$151,"Consumer ID",$A1198,"Years (DATE)",$D$66))</f>
        <v>238.05</v>
      </c>
      <c r="E1198" s="6">
        <f>IF(GETPIVOTDATA("Count of Order ID",Pivot_table!$A$151,"Consumer ID",$A1198,"Years (DATE)",$D$66)=0,"",GETPIVOTDATA("Count of Order ID",Pivot_table!$A$151,"Consumer ID",$A1198,"Years (DATE)",$D$66))</f>
        <v>1</v>
      </c>
      <c r="F1198" s="6">
        <f t="shared" si="36"/>
        <v>238.05</v>
      </c>
      <c r="G1198" s="6">
        <f t="shared" si="37"/>
        <v>1</v>
      </c>
    </row>
    <row r="1199" spans="1:7" x14ac:dyDescent="0.3">
      <c r="A1199" s="6" t="s">
        <v>2090</v>
      </c>
      <c r="B1199" s="6" t="str">
        <f>IF(GETPIVOTDATA("Sum of Net Profit",Pivot_table!$A$151,"Consumer ID",$A1199,"Years (DATE)",$B$66)=0,"",GETPIVOTDATA("Sum of Net Profit",Pivot_table!$A$151,"Consumer ID",$A1199,"Years (DATE)",$B$66))</f>
        <v/>
      </c>
      <c r="C1199" s="6" t="str">
        <f>IF(GETPIVOTDATA("Count of Order ID",Pivot_table!$A$151,"Consumer ID",$A1199,"Years (DATE)",$B$66)=0,"",GETPIVOTDATA("Count of Order ID",Pivot_table!$A$151,"Consumer ID",$A1199,"Years (DATE)",$B$66))</f>
        <v/>
      </c>
      <c r="D1199" s="6">
        <f>IF(GETPIVOTDATA("Sum of Net Profit",Pivot_table!$A$151,"Consumer ID",$A1199,"Years (DATE)",$D$66)=0,"",GETPIVOTDATA("Sum of Net Profit",Pivot_table!$A$151,"Consumer ID",$A1199,"Years (DATE)",$D$66))</f>
        <v>238.05</v>
      </c>
      <c r="E1199" s="6">
        <f>IF(GETPIVOTDATA("Count of Order ID",Pivot_table!$A$151,"Consumer ID",$A1199,"Years (DATE)",$D$66)=0,"",GETPIVOTDATA("Count of Order ID",Pivot_table!$A$151,"Consumer ID",$A1199,"Years (DATE)",$D$66))</f>
        <v>1</v>
      </c>
      <c r="F1199" s="6">
        <f t="shared" si="36"/>
        <v>238.05</v>
      </c>
      <c r="G1199" s="6">
        <f t="shared" si="37"/>
        <v>1</v>
      </c>
    </row>
    <row r="1200" spans="1:7" x14ac:dyDescent="0.3">
      <c r="A1200" s="6" t="s">
        <v>2260</v>
      </c>
      <c r="B1200" s="6" t="str">
        <f>IF(GETPIVOTDATA("Sum of Net Profit",Pivot_table!$A$151,"Consumer ID",$A1200,"Years (DATE)",$B$66)=0,"",GETPIVOTDATA("Sum of Net Profit",Pivot_table!$A$151,"Consumer ID",$A1200,"Years (DATE)",$B$66))</f>
        <v/>
      </c>
      <c r="C1200" s="6" t="str">
        <f>IF(GETPIVOTDATA("Count of Order ID",Pivot_table!$A$151,"Consumer ID",$A1200,"Years (DATE)",$B$66)=0,"",GETPIVOTDATA("Count of Order ID",Pivot_table!$A$151,"Consumer ID",$A1200,"Years (DATE)",$B$66))</f>
        <v/>
      </c>
      <c r="D1200" s="6">
        <f>IF(GETPIVOTDATA("Sum of Net Profit",Pivot_table!$A$151,"Consumer ID",$A1200,"Years (DATE)",$D$66)=0,"",GETPIVOTDATA("Sum of Net Profit",Pivot_table!$A$151,"Consumer ID",$A1200,"Years (DATE)",$D$66))</f>
        <v>238.05</v>
      </c>
      <c r="E1200" s="6">
        <f>IF(GETPIVOTDATA("Count of Order ID",Pivot_table!$A$151,"Consumer ID",$A1200,"Years (DATE)",$D$66)=0,"",GETPIVOTDATA("Count of Order ID",Pivot_table!$A$151,"Consumer ID",$A1200,"Years (DATE)",$D$66))</f>
        <v>1</v>
      </c>
      <c r="F1200" s="6">
        <f t="shared" si="36"/>
        <v>238.05</v>
      </c>
      <c r="G1200" s="6">
        <f t="shared" si="37"/>
        <v>1</v>
      </c>
    </row>
    <row r="1201" spans="1:7" x14ac:dyDescent="0.3">
      <c r="A1201" s="6" t="s">
        <v>2154</v>
      </c>
      <c r="B1201" s="6" t="str">
        <f>IF(GETPIVOTDATA("Sum of Net Profit",Pivot_table!$A$151,"Consumer ID",$A1201,"Years (DATE)",$B$66)=0,"",GETPIVOTDATA("Sum of Net Profit",Pivot_table!$A$151,"Consumer ID",$A1201,"Years (DATE)",$B$66))</f>
        <v/>
      </c>
      <c r="C1201" s="6" t="str">
        <f>IF(GETPIVOTDATA("Count of Order ID",Pivot_table!$A$151,"Consumer ID",$A1201,"Years (DATE)",$B$66)=0,"",GETPIVOTDATA("Count of Order ID",Pivot_table!$A$151,"Consumer ID",$A1201,"Years (DATE)",$B$66))</f>
        <v/>
      </c>
      <c r="D1201" s="6">
        <f>IF(GETPIVOTDATA("Sum of Net Profit",Pivot_table!$A$151,"Consumer ID",$A1201,"Years (DATE)",$D$66)=0,"",GETPIVOTDATA("Sum of Net Profit",Pivot_table!$A$151,"Consumer ID",$A1201,"Years (DATE)",$D$66))</f>
        <v>238.05</v>
      </c>
      <c r="E1201" s="6">
        <f>IF(GETPIVOTDATA("Count of Order ID",Pivot_table!$A$151,"Consumer ID",$A1201,"Years (DATE)",$D$66)=0,"",GETPIVOTDATA("Count of Order ID",Pivot_table!$A$151,"Consumer ID",$A1201,"Years (DATE)",$D$66))</f>
        <v>1</v>
      </c>
      <c r="F1201" s="6">
        <f t="shared" si="36"/>
        <v>238.05</v>
      </c>
      <c r="G1201" s="6">
        <f t="shared" si="37"/>
        <v>1</v>
      </c>
    </row>
    <row r="1202" spans="1:7" x14ac:dyDescent="0.3">
      <c r="A1202" s="6" t="s">
        <v>2114</v>
      </c>
      <c r="B1202" s="6" t="str">
        <f>IF(GETPIVOTDATA("Sum of Net Profit",Pivot_table!$A$151,"Consumer ID",$A1202,"Years (DATE)",$B$66)=0,"",GETPIVOTDATA("Sum of Net Profit",Pivot_table!$A$151,"Consumer ID",$A1202,"Years (DATE)",$B$66))</f>
        <v/>
      </c>
      <c r="C1202" s="6" t="str">
        <f>IF(GETPIVOTDATA("Count of Order ID",Pivot_table!$A$151,"Consumer ID",$A1202,"Years (DATE)",$B$66)=0,"",GETPIVOTDATA("Count of Order ID",Pivot_table!$A$151,"Consumer ID",$A1202,"Years (DATE)",$B$66))</f>
        <v/>
      </c>
      <c r="D1202" s="6">
        <f>IF(GETPIVOTDATA("Sum of Net Profit",Pivot_table!$A$151,"Consumer ID",$A1202,"Years (DATE)",$D$66)=0,"",GETPIVOTDATA("Sum of Net Profit",Pivot_table!$A$151,"Consumer ID",$A1202,"Years (DATE)",$D$66))</f>
        <v>238.05</v>
      </c>
      <c r="E1202" s="6">
        <f>IF(GETPIVOTDATA("Count of Order ID",Pivot_table!$A$151,"Consumer ID",$A1202,"Years (DATE)",$D$66)=0,"",GETPIVOTDATA("Count of Order ID",Pivot_table!$A$151,"Consumer ID",$A1202,"Years (DATE)",$D$66))</f>
        <v>1</v>
      </c>
      <c r="F1202" s="6">
        <f t="shared" si="36"/>
        <v>238.05</v>
      </c>
      <c r="G1202" s="6">
        <f t="shared" si="37"/>
        <v>1</v>
      </c>
    </row>
    <row r="1203" spans="1:7" x14ac:dyDescent="0.3">
      <c r="A1203" s="6" t="s">
        <v>4238</v>
      </c>
      <c r="B1203" s="6" t="str">
        <f>IF(GETPIVOTDATA("Sum of Net Profit",Pivot_table!$A$151,"Consumer ID",$A1203,"Years (DATE)",$B$66)=0,"",GETPIVOTDATA("Sum of Net Profit",Pivot_table!$A$151,"Consumer ID",$A1203,"Years (DATE)",$B$66))</f>
        <v/>
      </c>
      <c r="C1203" s="6" t="str">
        <f>IF(GETPIVOTDATA("Count of Order ID",Pivot_table!$A$151,"Consumer ID",$A1203,"Years (DATE)",$B$66)=0,"",GETPIVOTDATA("Count of Order ID",Pivot_table!$A$151,"Consumer ID",$A1203,"Years (DATE)",$B$66))</f>
        <v/>
      </c>
      <c r="D1203" s="6">
        <f>IF(GETPIVOTDATA("Sum of Net Profit",Pivot_table!$A$151,"Consumer ID",$A1203,"Years (DATE)",$D$66)=0,"",GETPIVOTDATA("Sum of Net Profit",Pivot_table!$A$151,"Consumer ID",$A1203,"Years (DATE)",$D$66))</f>
        <v>238.05</v>
      </c>
      <c r="E1203" s="6">
        <f>IF(GETPIVOTDATA("Count of Order ID",Pivot_table!$A$151,"Consumer ID",$A1203,"Years (DATE)",$D$66)=0,"",GETPIVOTDATA("Count of Order ID",Pivot_table!$A$151,"Consumer ID",$A1203,"Years (DATE)",$D$66))</f>
        <v>1</v>
      </c>
      <c r="F1203" s="6">
        <f t="shared" si="36"/>
        <v>238.05</v>
      </c>
      <c r="G1203" s="6">
        <f t="shared" si="37"/>
        <v>1</v>
      </c>
    </row>
    <row r="1204" spans="1:7" x14ac:dyDescent="0.3">
      <c r="A1204" s="6" t="s">
        <v>2082</v>
      </c>
      <c r="B1204" s="6">
        <f>IF(GETPIVOTDATA("Sum of Net Profit",Pivot_table!$A$151,"Consumer ID",$A1204,"Years (DATE)",$B$66)=0,"",GETPIVOTDATA("Sum of Net Profit",Pivot_table!$A$151,"Consumer ID",$A1204,"Years (DATE)",$B$66))</f>
        <v>238.05</v>
      </c>
      <c r="C1204" s="6">
        <f>IF(GETPIVOTDATA("Count of Order ID",Pivot_table!$A$151,"Consumer ID",$A1204,"Years (DATE)",$B$66)=0,"",GETPIVOTDATA("Count of Order ID",Pivot_table!$A$151,"Consumer ID",$A1204,"Years (DATE)",$B$66))</f>
        <v>1</v>
      </c>
      <c r="D1204" s="6" t="str">
        <f>IF(GETPIVOTDATA("Sum of Net Profit",Pivot_table!$A$151,"Consumer ID",$A1204,"Years (DATE)",$D$66)=0,"",GETPIVOTDATA("Sum of Net Profit",Pivot_table!$A$151,"Consumer ID",$A1204,"Years (DATE)",$D$66))</f>
        <v/>
      </c>
      <c r="E1204" s="6" t="str">
        <f>IF(GETPIVOTDATA("Count of Order ID",Pivot_table!$A$151,"Consumer ID",$A1204,"Years (DATE)",$D$66)=0,"",GETPIVOTDATA("Count of Order ID",Pivot_table!$A$151,"Consumer ID",$A1204,"Years (DATE)",$D$66))</f>
        <v/>
      </c>
      <c r="F1204" s="6">
        <f t="shared" si="36"/>
        <v>238.05</v>
      </c>
      <c r="G1204" s="6">
        <f t="shared" si="37"/>
        <v>1</v>
      </c>
    </row>
    <row r="1205" spans="1:7" x14ac:dyDescent="0.3">
      <c r="A1205" s="6" t="s">
        <v>2094</v>
      </c>
      <c r="B1205" s="6" t="str">
        <f>IF(GETPIVOTDATA("Sum of Net Profit",Pivot_table!$A$151,"Consumer ID",$A1205,"Years (DATE)",$B$66)=0,"",GETPIVOTDATA("Sum of Net Profit",Pivot_table!$A$151,"Consumer ID",$A1205,"Years (DATE)",$B$66))</f>
        <v/>
      </c>
      <c r="C1205" s="6" t="str">
        <f>IF(GETPIVOTDATA("Count of Order ID",Pivot_table!$A$151,"Consumer ID",$A1205,"Years (DATE)",$B$66)=0,"",GETPIVOTDATA("Count of Order ID",Pivot_table!$A$151,"Consumer ID",$A1205,"Years (DATE)",$B$66))</f>
        <v/>
      </c>
      <c r="D1205" s="6">
        <f>IF(GETPIVOTDATA("Sum of Net Profit",Pivot_table!$A$151,"Consumer ID",$A1205,"Years (DATE)",$D$66)=0,"",GETPIVOTDATA("Sum of Net Profit",Pivot_table!$A$151,"Consumer ID",$A1205,"Years (DATE)",$D$66))</f>
        <v>238.05</v>
      </c>
      <c r="E1205" s="6">
        <f>IF(GETPIVOTDATA("Count of Order ID",Pivot_table!$A$151,"Consumer ID",$A1205,"Years (DATE)",$D$66)=0,"",GETPIVOTDATA("Count of Order ID",Pivot_table!$A$151,"Consumer ID",$A1205,"Years (DATE)",$D$66))</f>
        <v>1</v>
      </c>
      <c r="F1205" s="6">
        <f t="shared" si="36"/>
        <v>238.05</v>
      </c>
      <c r="G1205" s="6">
        <f t="shared" si="37"/>
        <v>1</v>
      </c>
    </row>
    <row r="1206" spans="1:7" x14ac:dyDescent="0.3">
      <c r="A1206" s="6" t="s">
        <v>2208</v>
      </c>
      <c r="B1206" s="6" t="str">
        <f>IF(GETPIVOTDATA("Sum of Net Profit",Pivot_table!$A$151,"Consumer ID",$A1206,"Years (DATE)",$B$66)=0,"",GETPIVOTDATA("Sum of Net Profit",Pivot_table!$A$151,"Consumer ID",$A1206,"Years (DATE)",$B$66))</f>
        <v/>
      </c>
      <c r="C1206" s="6" t="str">
        <f>IF(GETPIVOTDATA("Count of Order ID",Pivot_table!$A$151,"Consumer ID",$A1206,"Years (DATE)",$B$66)=0,"",GETPIVOTDATA("Count of Order ID",Pivot_table!$A$151,"Consumer ID",$A1206,"Years (DATE)",$B$66))</f>
        <v/>
      </c>
      <c r="D1206" s="6">
        <f>IF(GETPIVOTDATA("Sum of Net Profit",Pivot_table!$A$151,"Consumer ID",$A1206,"Years (DATE)",$D$66)=0,"",GETPIVOTDATA("Sum of Net Profit",Pivot_table!$A$151,"Consumer ID",$A1206,"Years (DATE)",$D$66))</f>
        <v>238.05</v>
      </c>
      <c r="E1206" s="6">
        <f>IF(GETPIVOTDATA("Count of Order ID",Pivot_table!$A$151,"Consumer ID",$A1206,"Years (DATE)",$D$66)=0,"",GETPIVOTDATA("Count of Order ID",Pivot_table!$A$151,"Consumer ID",$A1206,"Years (DATE)",$D$66))</f>
        <v>1</v>
      </c>
      <c r="F1206" s="6">
        <f t="shared" si="36"/>
        <v>238.05</v>
      </c>
      <c r="G1206" s="6">
        <f t="shared" si="37"/>
        <v>1</v>
      </c>
    </row>
    <row r="1207" spans="1:7" x14ac:dyDescent="0.3">
      <c r="A1207" s="6" t="s">
        <v>2110</v>
      </c>
      <c r="B1207" s="6" t="str">
        <f>IF(GETPIVOTDATA("Sum of Net Profit",Pivot_table!$A$151,"Consumer ID",$A1207,"Years (DATE)",$B$66)=0,"",GETPIVOTDATA("Sum of Net Profit",Pivot_table!$A$151,"Consumer ID",$A1207,"Years (DATE)",$B$66))</f>
        <v/>
      </c>
      <c r="C1207" s="6" t="str">
        <f>IF(GETPIVOTDATA("Count of Order ID",Pivot_table!$A$151,"Consumer ID",$A1207,"Years (DATE)",$B$66)=0,"",GETPIVOTDATA("Count of Order ID",Pivot_table!$A$151,"Consumer ID",$A1207,"Years (DATE)",$B$66))</f>
        <v/>
      </c>
      <c r="D1207" s="6">
        <f>IF(GETPIVOTDATA("Sum of Net Profit",Pivot_table!$A$151,"Consumer ID",$A1207,"Years (DATE)",$D$66)=0,"",GETPIVOTDATA("Sum of Net Profit",Pivot_table!$A$151,"Consumer ID",$A1207,"Years (DATE)",$D$66))</f>
        <v>238.05</v>
      </c>
      <c r="E1207" s="6">
        <f>IF(GETPIVOTDATA("Count of Order ID",Pivot_table!$A$151,"Consumer ID",$A1207,"Years (DATE)",$D$66)=0,"",GETPIVOTDATA("Count of Order ID",Pivot_table!$A$151,"Consumer ID",$A1207,"Years (DATE)",$D$66))</f>
        <v>1</v>
      </c>
      <c r="F1207" s="6">
        <f t="shared" si="36"/>
        <v>238.05</v>
      </c>
      <c r="G1207" s="6">
        <f t="shared" si="37"/>
        <v>1</v>
      </c>
    </row>
    <row r="1208" spans="1:7" x14ac:dyDescent="0.3">
      <c r="A1208" s="6" t="s">
        <v>2244</v>
      </c>
      <c r="B1208" s="6" t="str">
        <f>IF(GETPIVOTDATA("Sum of Net Profit",Pivot_table!$A$151,"Consumer ID",$A1208,"Years (DATE)",$B$66)=0,"",GETPIVOTDATA("Sum of Net Profit",Pivot_table!$A$151,"Consumer ID",$A1208,"Years (DATE)",$B$66))</f>
        <v/>
      </c>
      <c r="C1208" s="6" t="str">
        <f>IF(GETPIVOTDATA("Count of Order ID",Pivot_table!$A$151,"Consumer ID",$A1208,"Years (DATE)",$B$66)=0,"",GETPIVOTDATA("Count of Order ID",Pivot_table!$A$151,"Consumer ID",$A1208,"Years (DATE)",$B$66))</f>
        <v/>
      </c>
      <c r="D1208" s="6">
        <f>IF(GETPIVOTDATA("Sum of Net Profit",Pivot_table!$A$151,"Consumer ID",$A1208,"Years (DATE)",$D$66)=0,"",GETPIVOTDATA("Sum of Net Profit",Pivot_table!$A$151,"Consumer ID",$A1208,"Years (DATE)",$D$66))</f>
        <v>238.05</v>
      </c>
      <c r="E1208" s="6">
        <f>IF(GETPIVOTDATA("Count of Order ID",Pivot_table!$A$151,"Consumer ID",$A1208,"Years (DATE)",$D$66)=0,"",GETPIVOTDATA("Count of Order ID",Pivot_table!$A$151,"Consumer ID",$A1208,"Years (DATE)",$D$66))</f>
        <v>1</v>
      </c>
      <c r="F1208" s="6">
        <f t="shared" si="36"/>
        <v>238.05</v>
      </c>
      <c r="G1208" s="6">
        <f t="shared" si="37"/>
        <v>1</v>
      </c>
    </row>
    <row r="1209" spans="1:7" x14ac:dyDescent="0.3">
      <c r="A1209" s="6" t="s">
        <v>4256</v>
      </c>
      <c r="B1209" s="6" t="str">
        <f>IF(GETPIVOTDATA("Sum of Net Profit",Pivot_table!$A$151,"Consumer ID",$A1209,"Years (DATE)",$B$66)=0,"",GETPIVOTDATA("Sum of Net Profit",Pivot_table!$A$151,"Consumer ID",$A1209,"Years (DATE)",$B$66))</f>
        <v/>
      </c>
      <c r="C1209" s="6" t="str">
        <f>IF(GETPIVOTDATA("Count of Order ID",Pivot_table!$A$151,"Consumer ID",$A1209,"Years (DATE)",$B$66)=0,"",GETPIVOTDATA("Count of Order ID",Pivot_table!$A$151,"Consumer ID",$A1209,"Years (DATE)",$B$66))</f>
        <v/>
      </c>
      <c r="D1209" s="6">
        <f>IF(GETPIVOTDATA("Sum of Net Profit",Pivot_table!$A$151,"Consumer ID",$A1209,"Years (DATE)",$D$66)=0,"",GETPIVOTDATA("Sum of Net Profit",Pivot_table!$A$151,"Consumer ID",$A1209,"Years (DATE)",$D$66))</f>
        <v>238.05</v>
      </c>
      <c r="E1209" s="6">
        <f>IF(GETPIVOTDATA("Count of Order ID",Pivot_table!$A$151,"Consumer ID",$A1209,"Years (DATE)",$D$66)=0,"",GETPIVOTDATA("Count of Order ID",Pivot_table!$A$151,"Consumer ID",$A1209,"Years (DATE)",$D$66))</f>
        <v>1</v>
      </c>
      <c r="F1209" s="6">
        <f t="shared" si="36"/>
        <v>238.05</v>
      </c>
      <c r="G1209" s="6">
        <f t="shared" si="37"/>
        <v>1</v>
      </c>
    </row>
    <row r="1210" spans="1:7" x14ac:dyDescent="0.3">
      <c r="A1210" s="6" t="s">
        <v>2118</v>
      </c>
      <c r="B1210" s="6" t="str">
        <f>IF(GETPIVOTDATA("Sum of Net Profit",Pivot_table!$A$151,"Consumer ID",$A1210,"Years (DATE)",$B$66)=0,"",GETPIVOTDATA("Sum of Net Profit",Pivot_table!$A$151,"Consumer ID",$A1210,"Years (DATE)",$B$66))</f>
        <v/>
      </c>
      <c r="C1210" s="6" t="str">
        <f>IF(GETPIVOTDATA("Count of Order ID",Pivot_table!$A$151,"Consumer ID",$A1210,"Years (DATE)",$B$66)=0,"",GETPIVOTDATA("Count of Order ID",Pivot_table!$A$151,"Consumer ID",$A1210,"Years (DATE)",$B$66))</f>
        <v/>
      </c>
      <c r="D1210" s="6">
        <f>IF(GETPIVOTDATA("Sum of Net Profit",Pivot_table!$A$151,"Consumer ID",$A1210,"Years (DATE)",$D$66)=0,"",GETPIVOTDATA("Sum of Net Profit",Pivot_table!$A$151,"Consumer ID",$A1210,"Years (DATE)",$D$66))</f>
        <v>238.05</v>
      </c>
      <c r="E1210" s="6">
        <f>IF(GETPIVOTDATA("Count of Order ID",Pivot_table!$A$151,"Consumer ID",$A1210,"Years (DATE)",$D$66)=0,"",GETPIVOTDATA("Count of Order ID",Pivot_table!$A$151,"Consumer ID",$A1210,"Years (DATE)",$D$66))</f>
        <v>1</v>
      </c>
      <c r="F1210" s="6">
        <f t="shared" si="36"/>
        <v>238.05</v>
      </c>
      <c r="G1210" s="6">
        <f t="shared" si="37"/>
        <v>1</v>
      </c>
    </row>
    <row r="1211" spans="1:7" x14ac:dyDescent="0.3">
      <c r="A1211" s="6" t="s">
        <v>3763</v>
      </c>
      <c r="B1211" s="6" t="str">
        <f>IF(GETPIVOTDATA("Sum of Net Profit",Pivot_table!$A$151,"Consumer ID",$A1211,"Years (DATE)",$B$66)=0,"",GETPIVOTDATA("Sum of Net Profit",Pivot_table!$A$151,"Consumer ID",$A1211,"Years (DATE)",$B$66))</f>
        <v/>
      </c>
      <c r="C1211" s="6" t="str">
        <f>IF(GETPIVOTDATA("Count of Order ID",Pivot_table!$A$151,"Consumer ID",$A1211,"Years (DATE)",$B$66)=0,"",GETPIVOTDATA("Count of Order ID",Pivot_table!$A$151,"Consumer ID",$A1211,"Years (DATE)",$B$66))</f>
        <v/>
      </c>
      <c r="D1211" s="6">
        <f>IF(GETPIVOTDATA("Sum of Net Profit",Pivot_table!$A$151,"Consumer ID",$A1211,"Years (DATE)",$D$66)=0,"",GETPIVOTDATA("Sum of Net Profit",Pivot_table!$A$151,"Consumer ID",$A1211,"Years (DATE)",$D$66))</f>
        <v>238.05</v>
      </c>
      <c r="E1211" s="6">
        <f>IF(GETPIVOTDATA("Count of Order ID",Pivot_table!$A$151,"Consumer ID",$A1211,"Years (DATE)",$D$66)=0,"",GETPIVOTDATA("Count of Order ID",Pivot_table!$A$151,"Consumer ID",$A1211,"Years (DATE)",$D$66))</f>
        <v>1</v>
      </c>
      <c r="F1211" s="6">
        <f t="shared" si="36"/>
        <v>238.05</v>
      </c>
      <c r="G1211" s="6">
        <f t="shared" si="37"/>
        <v>1</v>
      </c>
    </row>
    <row r="1212" spans="1:7" x14ac:dyDescent="0.3">
      <c r="A1212" s="6" t="s">
        <v>2342</v>
      </c>
      <c r="B1212" s="6" t="str">
        <f>IF(GETPIVOTDATA("Sum of Net Profit",Pivot_table!$A$151,"Consumer ID",$A1212,"Years (DATE)",$B$66)=0,"",GETPIVOTDATA("Sum of Net Profit",Pivot_table!$A$151,"Consumer ID",$A1212,"Years (DATE)",$B$66))</f>
        <v/>
      </c>
      <c r="C1212" s="6" t="str">
        <f>IF(GETPIVOTDATA("Count of Order ID",Pivot_table!$A$151,"Consumer ID",$A1212,"Years (DATE)",$B$66)=0,"",GETPIVOTDATA("Count of Order ID",Pivot_table!$A$151,"Consumer ID",$A1212,"Years (DATE)",$B$66))</f>
        <v/>
      </c>
      <c r="D1212" s="6">
        <f>IF(GETPIVOTDATA("Sum of Net Profit",Pivot_table!$A$151,"Consumer ID",$A1212,"Years (DATE)",$D$66)=0,"",GETPIVOTDATA("Sum of Net Profit",Pivot_table!$A$151,"Consumer ID",$A1212,"Years (DATE)",$D$66))</f>
        <v>238.05</v>
      </c>
      <c r="E1212" s="6">
        <f>IF(GETPIVOTDATA("Count of Order ID",Pivot_table!$A$151,"Consumer ID",$A1212,"Years (DATE)",$D$66)=0,"",GETPIVOTDATA("Count of Order ID",Pivot_table!$A$151,"Consumer ID",$A1212,"Years (DATE)",$D$66))</f>
        <v>1</v>
      </c>
      <c r="F1212" s="6">
        <f t="shared" si="36"/>
        <v>238.05</v>
      </c>
      <c r="G1212" s="6">
        <f t="shared" si="37"/>
        <v>1</v>
      </c>
    </row>
    <row r="1213" spans="1:7" x14ac:dyDescent="0.3">
      <c r="A1213" s="6" t="s">
        <v>2112</v>
      </c>
      <c r="B1213" s="6" t="str">
        <f>IF(GETPIVOTDATA("Sum of Net Profit",Pivot_table!$A$151,"Consumer ID",$A1213,"Years (DATE)",$B$66)=0,"",GETPIVOTDATA("Sum of Net Profit",Pivot_table!$A$151,"Consumer ID",$A1213,"Years (DATE)",$B$66))</f>
        <v/>
      </c>
      <c r="C1213" s="6" t="str">
        <f>IF(GETPIVOTDATA("Count of Order ID",Pivot_table!$A$151,"Consumer ID",$A1213,"Years (DATE)",$B$66)=0,"",GETPIVOTDATA("Count of Order ID",Pivot_table!$A$151,"Consumer ID",$A1213,"Years (DATE)",$B$66))</f>
        <v/>
      </c>
      <c r="D1213" s="6">
        <f>IF(GETPIVOTDATA("Sum of Net Profit",Pivot_table!$A$151,"Consumer ID",$A1213,"Years (DATE)",$D$66)=0,"",GETPIVOTDATA("Sum of Net Profit",Pivot_table!$A$151,"Consumer ID",$A1213,"Years (DATE)",$D$66))</f>
        <v>238.05</v>
      </c>
      <c r="E1213" s="6">
        <f>IF(GETPIVOTDATA("Count of Order ID",Pivot_table!$A$151,"Consumer ID",$A1213,"Years (DATE)",$D$66)=0,"",GETPIVOTDATA("Count of Order ID",Pivot_table!$A$151,"Consumer ID",$A1213,"Years (DATE)",$D$66))</f>
        <v>1</v>
      </c>
      <c r="F1213" s="6">
        <f t="shared" si="36"/>
        <v>238.05</v>
      </c>
      <c r="G1213" s="6">
        <f t="shared" si="37"/>
        <v>1</v>
      </c>
    </row>
    <row r="1214" spans="1:7" x14ac:dyDescent="0.3">
      <c r="A1214" s="6" t="s">
        <v>2152</v>
      </c>
      <c r="B1214" s="6" t="str">
        <f>IF(GETPIVOTDATA("Sum of Net Profit",Pivot_table!$A$151,"Consumer ID",$A1214,"Years (DATE)",$B$66)=0,"",GETPIVOTDATA("Sum of Net Profit",Pivot_table!$A$151,"Consumer ID",$A1214,"Years (DATE)",$B$66))</f>
        <v/>
      </c>
      <c r="C1214" s="6" t="str">
        <f>IF(GETPIVOTDATA("Count of Order ID",Pivot_table!$A$151,"Consumer ID",$A1214,"Years (DATE)",$B$66)=0,"",GETPIVOTDATA("Count of Order ID",Pivot_table!$A$151,"Consumer ID",$A1214,"Years (DATE)",$B$66))</f>
        <v/>
      </c>
      <c r="D1214" s="6">
        <f>IF(GETPIVOTDATA("Sum of Net Profit",Pivot_table!$A$151,"Consumer ID",$A1214,"Years (DATE)",$D$66)=0,"",GETPIVOTDATA("Sum of Net Profit",Pivot_table!$A$151,"Consumer ID",$A1214,"Years (DATE)",$D$66))</f>
        <v>238.05</v>
      </c>
      <c r="E1214" s="6">
        <f>IF(GETPIVOTDATA("Count of Order ID",Pivot_table!$A$151,"Consumer ID",$A1214,"Years (DATE)",$D$66)=0,"",GETPIVOTDATA("Count of Order ID",Pivot_table!$A$151,"Consumer ID",$A1214,"Years (DATE)",$D$66))</f>
        <v>1</v>
      </c>
      <c r="F1214" s="6">
        <f t="shared" si="36"/>
        <v>238.05</v>
      </c>
      <c r="G1214" s="6">
        <f t="shared" si="37"/>
        <v>1</v>
      </c>
    </row>
    <row r="1215" spans="1:7" x14ac:dyDescent="0.3">
      <c r="A1215" s="6" t="s">
        <v>4258</v>
      </c>
      <c r="B1215" s="6" t="str">
        <f>IF(GETPIVOTDATA("Sum of Net Profit",Pivot_table!$A$151,"Consumer ID",$A1215,"Years (DATE)",$B$66)=0,"",GETPIVOTDATA("Sum of Net Profit",Pivot_table!$A$151,"Consumer ID",$A1215,"Years (DATE)",$B$66))</f>
        <v/>
      </c>
      <c r="C1215" s="6" t="str">
        <f>IF(GETPIVOTDATA("Count of Order ID",Pivot_table!$A$151,"Consumer ID",$A1215,"Years (DATE)",$B$66)=0,"",GETPIVOTDATA("Count of Order ID",Pivot_table!$A$151,"Consumer ID",$A1215,"Years (DATE)",$B$66))</f>
        <v/>
      </c>
      <c r="D1215" s="6">
        <f>IF(GETPIVOTDATA("Sum of Net Profit",Pivot_table!$A$151,"Consumer ID",$A1215,"Years (DATE)",$D$66)=0,"",GETPIVOTDATA("Sum of Net Profit",Pivot_table!$A$151,"Consumer ID",$A1215,"Years (DATE)",$D$66))</f>
        <v>238.05</v>
      </c>
      <c r="E1215" s="6">
        <f>IF(GETPIVOTDATA("Count of Order ID",Pivot_table!$A$151,"Consumer ID",$A1215,"Years (DATE)",$D$66)=0,"",GETPIVOTDATA("Count of Order ID",Pivot_table!$A$151,"Consumer ID",$A1215,"Years (DATE)",$D$66))</f>
        <v>1</v>
      </c>
      <c r="F1215" s="6">
        <f t="shared" si="36"/>
        <v>238.05</v>
      </c>
      <c r="G1215" s="6">
        <f t="shared" si="37"/>
        <v>1</v>
      </c>
    </row>
    <row r="1216" spans="1:7" x14ac:dyDescent="0.3">
      <c r="A1216" s="6" t="s">
        <v>4145</v>
      </c>
      <c r="B1216" s="6" t="str">
        <f>IF(GETPIVOTDATA("Sum of Net Profit",Pivot_table!$A$151,"Consumer ID",$A1216,"Years (DATE)",$B$66)=0,"",GETPIVOTDATA("Sum of Net Profit",Pivot_table!$A$151,"Consumer ID",$A1216,"Years (DATE)",$B$66))</f>
        <v/>
      </c>
      <c r="C1216" s="6" t="str">
        <f>IF(GETPIVOTDATA("Count of Order ID",Pivot_table!$A$151,"Consumer ID",$A1216,"Years (DATE)",$B$66)=0,"",GETPIVOTDATA("Count of Order ID",Pivot_table!$A$151,"Consumer ID",$A1216,"Years (DATE)",$B$66))</f>
        <v/>
      </c>
      <c r="D1216" s="6">
        <f>IF(GETPIVOTDATA("Sum of Net Profit",Pivot_table!$A$151,"Consumer ID",$A1216,"Years (DATE)",$D$66)=0,"",GETPIVOTDATA("Sum of Net Profit",Pivot_table!$A$151,"Consumer ID",$A1216,"Years (DATE)",$D$66))</f>
        <v>238.05</v>
      </c>
      <c r="E1216" s="6">
        <f>IF(GETPIVOTDATA("Count of Order ID",Pivot_table!$A$151,"Consumer ID",$A1216,"Years (DATE)",$D$66)=0,"",GETPIVOTDATA("Count of Order ID",Pivot_table!$A$151,"Consumer ID",$A1216,"Years (DATE)",$D$66))</f>
        <v>1</v>
      </c>
      <c r="F1216" s="6">
        <f t="shared" si="36"/>
        <v>238.05</v>
      </c>
      <c r="G1216" s="6">
        <f t="shared" si="37"/>
        <v>1</v>
      </c>
    </row>
    <row r="1217" spans="1:7" x14ac:dyDescent="0.3">
      <c r="A1217" s="6" t="s">
        <v>4089</v>
      </c>
      <c r="B1217" s="6" t="str">
        <f>IF(GETPIVOTDATA("Sum of Net Profit",Pivot_table!$A$151,"Consumer ID",$A1217,"Years (DATE)",$B$66)=0,"",GETPIVOTDATA("Sum of Net Profit",Pivot_table!$A$151,"Consumer ID",$A1217,"Years (DATE)",$B$66))</f>
        <v/>
      </c>
      <c r="C1217" s="6" t="str">
        <f>IF(GETPIVOTDATA("Count of Order ID",Pivot_table!$A$151,"Consumer ID",$A1217,"Years (DATE)",$B$66)=0,"",GETPIVOTDATA("Count of Order ID",Pivot_table!$A$151,"Consumer ID",$A1217,"Years (DATE)",$B$66))</f>
        <v/>
      </c>
      <c r="D1217" s="6">
        <f>IF(GETPIVOTDATA("Sum of Net Profit",Pivot_table!$A$151,"Consumer ID",$A1217,"Years (DATE)",$D$66)=0,"",GETPIVOTDATA("Sum of Net Profit",Pivot_table!$A$151,"Consumer ID",$A1217,"Years (DATE)",$D$66))</f>
        <v>238.05</v>
      </c>
      <c r="E1217" s="6">
        <f>IF(GETPIVOTDATA("Count of Order ID",Pivot_table!$A$151,"Consumer ID",$A1217,"Years (DATE)",$D$66)=0,"",GETPIVOTDATA("Count of Order ID",Pivot_table!$A$151,"Consumer ID",$A1217,"Years (DATE)",$D$66))</f>
        <v>1</v>
      </c>
      <c r="F1217" s="6">
        <f t="shared" si="36"/>
        <v>238.05</v>
      </c>
      <c r="G1217" s="6">
        <f t="shared" si="37"/>
        <v>1</v>
      </c>
    </row>
    <row r="1218" spans="1:7" x14ac:dyDescent="0.3">
      <c r="A1218" s="6" t="s">
        <v>4105</v>
      </c>
      <c r="B1218" s="6" t="str">
        <f>IF(GETPIVOTDATA("Sum of Net Profit",Pivot_table!$A$151,"Consumer ID",$A1218,"Years (DATE)",$B$66)=0,"",GETPIVOTDATA("Sum of Net Profit",Pivot_table!$A$151,"Consumer ID",$A1218,"Years (DATE)",$B$66))</f>
        <v/>
      </c>
      <c r="C1218" s="6" t="str">
        <f>IF(GETPIVOTDATA("Count of Order ID",Pivot_table!$A$151,"Consumer ID",$A1218,"Years (DATE)",$B$66)=0,"",GETPIVOTDATA("Count of Order ID",Pivot_table!$A$151,"Consumer ID",$A1218,"Years (DATE)",$B$66))</f>
        <v/>
      </c>
      <c r="D1218" s="6">
        <f>IF(GETPIVOTDATA("Sum of Net Profit",Pivot_table!$A$151,"Consumer ID",$A1218,"Years (DATE)",$D$66)=0,"",GETPIVOTDATA("Sum of Net Profit",Pivot_table!$A$151,"Consumer ID",$A1218,"Years (DATE)",$D$66))</f>
        <v>238.05</v>
      </c>
      <c r="E1218" s="6">
        <f>IF(GETPIVOTDATA("Count of Order ID",Pivot_table!$A$151,"Consumer ID",$A1218,"Years (DATE)",$D$66)=0,"",GETPIVOTDATA("Count of Order ID",Pivot_table!$A$151,"Consumer ID",$A1218,"Years (DATE)",$D$66))</f>
        <v>1</v>
      </c>
      <c r="F1218" s="6">
        <f t="shared" si="36"/>
        <v>238.05</v>
      </c>
      <c r="G1218" s="6">
        <f t="shared" si="37"/>
        <v>1</v>
      </c>
    </row>
    <row r="1219" spans="1:7" x14ac:dyDescent="0.3">
      <c r="A1219" s="6" t="s">
        <v>4109</v>
      </c>
      <c r="B1219" s="6" t="str">
        <f>IF(GETPIVOTDATA("Sum of Net Profit",Pivot_table!$A$151,"Consumer ID",$A1219,"Years (DATE)",$B$66)=0,"",GETPIVOTDATA("Sum of Net Profit",Pivot_table!$A$151,"Consumer ID",$A1219,"Years (DATE)",$B$66))</f>
        <v/>
      </c>
      <c r="C1219" s="6" t="str">
        <f>IF(GETPIVOTDATA("Count of Order ID",Pivot_table!$A$151,"Consumer ID",$A1219,"Years (DATE)",$B$66)=0,"",GETPIVOTDATA("Count of Order ID",Pivot_table!$A$151,"Consumer ID",$A1219,"Years (DATE)",$B$66))</f>
        <v/>
      </c>
      <c r="D1219" s="6">
        <f>IF(GETPIVOTDATA("Sum of Net Profit",Pivot_table!$A$151,"Consumer ID",$A1219,"Years (DATE)",$D$66)=0,"",GETPIVOTDATA("Sum of Net Profit",Pivot_table!$A$151,"Consumer ID",$A1219,"Years (DATE)",$D$66))</f>
        <v>238.05</v>
      </c>
      <c r="E1219" s="6">
        <f>IF(GETPIVOTDATA("Count of Order ID",Pivot_table!$A$151,"Consumer ID",$A1219,"Years (DATE)",$D$66)=0,"",GETPIVOTDATA("Count of Order ID",Pivot_table!$A$151,"Consumer ID",$A1219,"Years (DATE)",$D$66))</f>
        <v>1</v>
      </c>
      <c r="F1219" s="6">
        <f t="shared" si="36"/>
        <v>238.05</v>
      </c>
      <c r="G1219" s="6">
        <f t="shared" si="37"/>
        <v>1</v>
      </c>
    </row>
    <row r="1220" spans="1:7" x14ac:dyDescent="0.3">
      <c r="A1220" s="6" t="s">
        <v>3109</v>
      </c>
      <c r="B1220" s="6" t="str">
        <f>IF(GETPIVOTDATA("Sum of Net Profit",Pivot_table!$A$151,"Consumer ID",$A1220,"Years (DATE)",$B$66)=0,"",GETPIVOTDATA("Sum of Net Profit",Pivot_table!$A$151,"Consumer ID",$A1220,"Years (DATE)",$B$66))</f>
        <v/>
      </c>
      <c r="C1220" s="6" t="str">
        <f>IF(GETPIVOTDATA("Count of Order ID",Pivot_table!$A$151,"Consumer ID",$A1220,"Years (DATE)",$B$66)=0,"",GETPIVOTDATA("Count of Order ID",Pivot_table!$A$151,"Consumer ID",$A1220,"Years (DATE)",$B$66))</f>
        <v/>
      </c>
      <c r="D1220" s="6">
        <f>IF(GETPIVOTDATA("Sum of Net Profit",Pivot_table!$A$151,"Consumer ID",$A1220,"Years (DATE)",$D$66)=0,"",GETPIVOTDATA("Sum of Net Profit",Pivot_table!$A$151,"Consumer ID",$A1220,"Years (DATE)",$D$66))</f>
        <v>238.05</v>
      </c>
      <c r="E1220" s="6">
        <f>IF(GETPIVOTDATA("Count of Order ID",Pivot_table!$A$151,"Consumer ID",$A1220,"Years (DATE)",$D$66)=0,"",GETPIVOTDATA("Count of Order ID",Pivot_table!$A$151,"Consumer ID",$A1220,"Years (DATE)",$D$66))</f>
        <v>1</v>
      </c>
      <c r="F1220" s="6">
        <f t="shared" ref="F1220:F1283" si="38">IF(SUM(B1220,D1220)=0,"",SUM(B1220,D1220))</f>
        <v>238.05</v>
      </c>
      <c r="G1220" s="6">
        <f t="shared" ref="G1220:G1283" si="39">IF(SUM(C1220,E1220)=0,"",SUM(C1220,E1220))</f>
        <v>1</v>
      </c>
    </row>
    <row r="1221" spans="1:7" x14ac:dyDescent="0.3">
      <c r="A1221" s="6" t="s">
        <v>2516</v>
      </c>
      <c r="B1221" s="6" t="str">
        <f>IF(GETPIVOTDATA("Sum of Net Profit",Pivot_table!$A$151,"Consumer ID",$A1221,"Years (DATE)",$B$66)=0,"",GETPIVOTDATA("Sum of Net Profit",Pivot_table!$A$151,"Consumer ID",$A1221,"Years (DATE)",$B$66))</f>
        <v/>
      </c>
      <c r="C1221" s="6" t="str">
        <f>IF(GETPIVOTDATA("Count of Order ID",Pivot_table!$A$151,"Consumer ID",$A1221,"Years (DATE)",$B$66)=0,"",GETPIVOTDATA("Count of Order ID",Pivot_table!$A$151,"Consumer ID",$A1221,"Years (DATE)",$B$66))</f>
        <v/>
      </c>
      <c r="D1221" s="6">
        <f>IF(GETPIVOTDATA("Sum of Net Profit",Pivot_table!$A$151,"Consumer ID",$A1221,"Years (DATE)",$D$66)=0,"",GETPIVOTDATA("Sum of Net Profit",Pivot_table!$A$151,"Consumer ID",$A1221,"Years (DATE)",$D$66))</f>
        <v>238.05</v>
      </c>
      <c r="E1221" s="6">
        <f>IF(GETPIVOTDATA("Count of Order ID",Pivot_table!$A$151,"Consumer ID",$A1221,"Years (DATE)",$D$66)=0,"",GETPIVOTDATA("Count of Order ID",Pivot_table!$A$151,"Consumer ID",$A1221,"Years (DATE)",$D$66))</f>
        <v>1</v>
      </c>
      <c r="F1221" s="6">
        <f t="shared" si="38"/>
        <v>238.05</v>
      </c>
      <c r="G1221" s="6">
        <f t="shared" si="39"/>
        <v>1</v>
      </c>
    </row>
    <row r="1222" spans="1:7" x14ac:dyDescent="0.3">
      <c r="A1222" s="6" t="s">
        <v>2556</v>
      </c>
      <c r="B1222" s="6" t="str">
        <f>IF(GETPIVOTDATA("Sum of Net Profit",Pivot_table!$A$151,"Consumer ID",$A1222,"Years (DATE)",$B$66)=0,"",GETPIVOTDATA("Sum of Net Profit",Pivot_table!$A$151,"Consumer ID",$A1222,"Years (DATE)",$B$66))</f>
        <v/>
      </c>
      <c r="C1222" s="6" t="str">
        <f>IF(GETPIVOTDATA("Count of Order ID",Pivot_table!$A$151,"Consumer ID",$A1222,"Years (DATE)",$B$66)=0,"",GETPIVOTDATA("Count of Order ID",Pivot_table!$A$151,"Consumer ID",$A1222,"Years (DATE)",$B$66))</f>
        <v/>
      </c>
      <c r="D1222" s="6">
        <f>IF(GETPIVOTDATA("Sum of Net Profit",Pivot_table!$A$151,"Consumer ID",$A1222,"Years (DATE)",$D$66)=0,"",GETPIVOTDATA("Sum of Net Profit",Pivot_table!$A$151,"Consumer ID",$A1222,"Years (DATE)",$D$66))</f>
        <v>238.05</v>
      </c>
      <c r="E1222" s="6">
        <f>IF(GETPIVOTDATA("Count of Order ID",Pivot_table!$A$151,"Consumer ID",$A1222,"Years (DATE)",$D$66)=0,"",GETPIVOTDATA("Count of Order ID",Pivot_table!$A$151,"Consumer ID",$A1222,"Years (DATE)",$D$66))</f>
        <v>1</v>
      </c>
      <c r="F1222" s="6">
        <f t="shared" si="38"/>
        <v>238.05</v>
      </c>
      <c r="G1222" s="6">
        <f t="shared" si="39"/>
        <v>1</v>
      </c>
    </row>
    <row r="1223" spans="1:7" x14ac:dyDescent="0.3">
      <c r="A1223" s="6" t="s">
        <v>2538</v>
      </c>
      <c r="B1223" s="6" t="str">
        <f>IF(GETPIVOTDATA("Sum of Net Profit",Pivot_table!$A$151,"Consumer ID",$A1223,"Years (DATE)",$B$66)=0,"",GETPIVOTDATA("Sum of Net Profit",Pivot_table!$A$151,"Consumer ID",$A1223,"Years (DATE)",$B$66))</f>
        <v/>
      </c>
      <c r="C1223" s="6" t="str">
        <f>IF(GETPIVOTDATA("Count of Order ID",Pivot_table!$A$151,"Consumer ID",$A1223,"Years (DATE)",$B$66)=0,"",GETPIVOTDATA("Count of Order ID",Pivot_table!$A$151,"Consumer ID",$A1223,"Years (DATE)",$B$66))</f>
        <v/>
      </c>
      <c r="D1223" s="6">
        <f>IF(GETPIVOTDATA("Sum of Net Profit",Pivot_table!$A$151,"Consumer ID",$A1223,"Years (DATE)",$D$66)=0,"",GETPIVOTDATA("Sum of Net Profit",Pivot_table!$A$151,"Consumer ID",$A1223,"Years (DATE)",$D$66))</f>
        <v>238.05</v>
      </c>
      <c r="E1223" s="6">
        <f>IF(GETPIVOTDATA("Count of Order ID",Pivot_table!$A$151,"Consumer ID",$A1223,"Years (DATE)",$D$66)=0,"",GETPIVOTDATA("Count of Order ID",Pivot_table!$A$151,"Consumer ID",$A1223,"Years (DATE)",$D$66))</f>
        <v>1</v>
      </c>
      <c r="F1223" s="6">
        <f t="shared" si="38"/>
        <v>238.05</v>
      </c>
      <c r="G1223" s="6">
        <f t="shared" si="39"/>
        <v>1</v>
      </c>
    </row>
    <row r="1224" spans="1:7" x14ac:dyDescent="0.3">
      <c r="A1224" s="6" t="s">
        <v>1858</v>
      </c>
      <c r="B1224" s="6">
        <f>IF(GETPIVOTDATA("Sum of Net Profit",Pivot_table!$A$151,"Consumer ID",$A1224,"Years (DATE)",$B$66)=0,"",GETPIVOTDATA("Sum of Net Profit",Pivot_table!$A$151,"Consumer ID",$A1224,"Years (DATE)",$B$66))</f>
        <v>238.05</v>
      </c>
      <c r="C1224" s="6">
        <f>IF(GETPIVOTDATA("Count of Order ID",Pivot_table!$A$151,"Consumer ID",$A1224,"Years (DATE)",$B$66)=0,"",GETPIVOTDATA("Count of Order ID",Pivot_table!$A$151,"Consumer ID",$A1224,"Years (DATE)",$B$66))</f>
        <v>1</v>
      </c>
      <c r="D1224" s="6" t="str">
        <f>IF(GETPIVOTDATA("Sum of Net Profit",Pivot_table!$A$151,"Consumer ID",$A1224,"Years (DATE)",$D$66)=0,"",GETPIVOTDATA("Sum of Net Profit",Pivot_table!$A$151,"Consumer ID",$A1224,"Years (DATE)",$D$66))</f>
        <v/>
      </c>
      <c r="E1224" s="6" t="str">
        <f>IF(GETPIVOTDATA("Count of Order ID",Pivot_table!$A$151,"Consumer ID",$A1224,"Years (DATE)",$D$66)=0,"",GETPIVOTDATA("Count of Order ID",Pivot_table!$A$151,"Consumer ID",$A1224,"Years (DATE)",$D$66))</f>
        <v/>
      </c>
      <c r="F1224" s="6">
        <f t="shared" si="38"/>
        <v>238.05</v>
      </c>
      <c r="G1224" s="6">
        <f t="shared" si="39"/>
        <v>1</v>
      </c>
    </row>
    <row r="1225" spans="1:7" x14ac:dyDescent="0.3">
      <c r="A1225" s="6" t="s">
        <v>1485</v>
      </c>
      <c r="B1225" s="6">
        <f>IF(GETPIVOTDATA("Sum of Net Profit",Pivot_table!$A$151,"Consumer ID",$A1225,"Years (DATE)",$B$66)=0,"",GETPIVOTDATA("Sum of Net Profit",Pivot_table!$A$151,"Consumer ID",$A1225,"Years (DATE)",$B$66))</f>
        <v>238.05</v>
      </c>
      <c r="C1225" s="6">
        <f>IF(GETPIVOTDATA("Count of Order ID",Pivot_table!$A$151,"Consumer ID",$A1225,"Years (DATE)",$B$66)=0,"",GETPIVOTDATA("Count of Order ID",Pivot_table!$A$151,"Consumer ID",$A1225,"Years (DATE)",$B$66))</f>
        <v>1</v>
      </c>
      <c r="D1225" s="6" t="str">
        <f>IF(GETPIVOTDATA("Sum of Net Profit",Pivot_table!$A$151,"Consumer ID",$A1225,"Years (DATE)",$D$66)=0,"",GETPIVOTDATA("Sum of Net Profit",Pivot_table!$A$151,"Consumer ID",$A1225,"Years (DATE)",$D$66))</f>
        <v/>
      </c>
      <c r="E1225" s="6" t="str">
        <f>IF(GETPIVOTDATA("Count of Order ID",Pivot_table!$A$151,"Consumer ID",$A1225,"Years (DATE)",$D$66)=0,"",GETPIVOTDATA("Count of Order ID",Pivot_table!$A$151,"Consumer ID",$A1225,"Years (DATE)",$D$66))</f>
        <v/>
      </c>
      <c r="F1225" s="6">
        <f t="shared" si="38"/>
        <v>238.05</v>
      </c>
      <c r="G1225" s="6">
        <f t="shared" si="39"/>
        <v>1</v>
      </c>
    </row>
    <row r="1226" spans="1:7" x14ac:dyDescent="0.3">
      <c r="A1226" s="6" t="s">
        <v>3083</v>
      </c>
      <c r="B1226" s="6" t="str">
        <f>IF(GETPIVOTDATA("Sum of Net Profit",Pivot_table!$A$151,"Consumer ID",$A1226,"Years (DATE)",$B$66)=0,"",GETPIVOTDATA("Sum of Net Profit",Pivot_table!$A$151,"Consumer ID",$A1226,"Years (DATE)",$B$66))</f>
        <v/>
      </c>
      <c r="C1226" s="6" t="str">
        <f>IF(GETPIVOTDATA("Count of Order ID",Pivot_table!$A$151,"Consumer ID",$A1226,"Years (DATE)",$B$66)=0,"",GETPIVOTDATA("Count of Order ID",Pivot_table!$A$151,"Consumer ID",$A1226,"Years (DATE)",$B$66))</f>
        <v/>
      </c>
      <c r="D1226" s="6">
        <f>IF(GETPIVOTDATA("Sum of Net Profit",Pivot_table!$A$151,"Consumer ID",$A1226,"Years (DATE)",$D$66)=0,"",GETPIVOTDATA("Sum of Net Profit",Pivot_table!$A$151,"Consumer ID",$A1226,"Years (DATE)",$D$66))</f>
        <v>238.05</v>
      </c>
      <c r="E1226" s="6">
        <f>IF(GETPIVOTDATA("Count of Order ID",Pivot_table!$A$151,"Consumer ID",$A1226,"Years (DATE)",$D$66)=0,"",GETPIVOTDATA("Count of Order ID",Pivot_table!$A$151,"Consumer ID",$A1226,"Years (DATE)",$D$66))</f>
        <v>1</v>
      </c>
      <c r="F1226" s="6">
        <f t="shared" si="38"/>
        <v>238.05</v>
      </c>
      <c r="G1226" s="6">
        <f t="shared" si="39"/>
        <v>1</v>
      </c>
    </row>
    <row r="1227" spans="1:7" x14ac:dyDescent="0.3">
      <c r="A1227" s="6" t="s">
        <v>1878</v>
      </c>
      <c r="B1227" s="6">
        <f>IF(GETPIVOTDATA("Sum of Net Profit",Pivot_table!$A$151,"Consumer ID",$A1227,"Years (DATE)",$B$66)=0,"",GETPIVOTDATA("Sum of Net Profit",Pivot_table!$A$151,"Consumer ID",$A1227,"Years (DATE)",$B$66))</f>
        <v>238.05</v>
      </c>
      <c r="C1227" s="6">
        <f>IF(GETPIVOTDATA("Count of Order ID",Pivot_table!$A$151,"Consumer ID",$A1227,"Years (DATE)",$B$66)=0,"",GETPIVOTDATA("Count of Order ID",Pivot_table!$A$151,"Consumer ID",$A1227,"Years (DATE)",$B$66))</f>
        <v>1</v>
      </c>
      <c r="D1227" s="6" t="str">
        <f>IF(GETPIVOTDATA("Sum of Net Profit",Pivot_table!$A$151,"Consumer ID",$A1227,"Years (DATE)",$D$66)=0,"",GETPIVOTDATA("Sum of Net Profit",Pivot_table!$A$151,"Consumer ID",$A1227,"Years (DATE)",$D$66))</f>
        <v/>
      </c>
      <c r="E1227" s="6" t="str">
        <f>IF(GETPIVOTDATA("Count of Order ID",Pivot_table!$A$151,"Consumer ID",$A1227,"Years (DATE)",$D$66)=0,"",GETPIVOTDATA("Count of Order ID",Pivot_table!$A$151,"Consumer ID",$A1227,"Years (DATE)",$D$66))</f>
        <v/>
      </c>
      <c r="F1227" s="6">
        <f t="shared" si="38"/>
        <v>238.05</v>
      </c>
      <c r="G1227" s="6">
        <f t="shared" si="39"/>
        <v>1</v>
      </c>
    </row>
    <row r="1228" spans="1:7" x14ac:dyDescent="0.3">
      <c r="A1228" s="6" t="s">
        <v>3085</v>
      </c>
      <c r="B1228" s="6" t="str">
        <f>IF(GETPIVOTDATA("Sum of Net Profit",Pivot_table!$A$151,"Consumer ID",$A1228,"Years (DATE)",$B$66)=0,"",GETPIVOTDATA("Sum of Net Profit",Pivot_table!$A$151,"Consumer ID",$A1228,"Years (DATE)",$B$66))</f>
        <v/>
      </c>
      <c r="C1228" s="6" t="str">
        <f>IF(GETPIVOTDATA("Count of Order ID",Pivot_table!$A$151,"Consumer ID",$A1228,"Years (DATE)",$B$66)=0,"",GETPIVOTDATA("Count of Order ID",Pivot_table!$A$151,"Consumer ID",$A1228,"Years (DATE)",$B$66))</f>
        <v/>
      </c>
      <c r="D1228" s="6">
        <f>IF(GETPIVOTDATA("Sum of Net Profit",Pivot_table!$A$151,"Consumer ID",$A1228,"Years (DATE)",$D$66)=0,"",GETPIVOTDATA("Sum of Net Profit",Pivot_table!$A$151,"Consumer ID",$A1228,"Years (DATE)",$D$66))</f>
        <v>238.05</v>
      </c>
      <c r="E1228" s="6">
        <f>IF(GETPIVOTDATA("Count of Order ID",Pivot_table!$A$151,"Consumer ID",$A1228,"Years (DATE)",$D$66)=0,"",GETPIVOTDATA("Count of Order ID",Pivot_table!$A$151,"Consumer ID",$A1228,"Years (DATE)",$D$66))</f>
        <v>1</v>
      </c>
      <c r="F1228" s="6">
        <f t="shared" si="38"/>
        <v>238.05</v>
      </c>
      <c r="G1228" s="6">
        <f t="shared" si="39"/>
        <v>1</v>
      </c>
    </row>
    <row r="1229" spans="1:7" x14ac:dyDescent="0.3">
      <c r="A1229" s="6" t="s">
        <v>3101</v>
      </c>
      <c r="B1229" s="6" t="str">
        <f>IF(GETPIVOTDATA("Sum of Net Profit",Pivot_table!$A$151,"Consumer ID",$A1229,"Years (DATE)",$B$66)=0,"",GETPIVOTDATA("Sum of Net Profit",Pivot_table!$A$151,"Consumer ID",$A1229,"Years (DATE)",$B$66))</f>
        <v/>
      </c>
      <c r="C1229" s="6" t="str">
        <f>IF(GETPIVOTDATA("Count of Order ID",Pivot_table!$A$151,"Consumer ID",$A1229,"Years (DATE)",$B$66)=0,"",GETPIVOTDATA("Count of Order ID",Pivot_table!$A$151,"Consumer ID",$A1229,"Years (DATE)",$B$66))</f>
        <v/>
      </c>
      <c r="D1229" s="6">
        <f>IF(GETPIVOTDATA("Sum of Net Profit",Pivot_table!$A$151,"Consumer ID",$A1229,"Years (DATE)",$D$66)=0,"",GETPIVOTDATA("Sum of Net Profit",Pivot_table!$A$151,"Consumer ID",$A1229,"Years (DATE)",$D$66))</f>
        <v>238.05</v>
      </c>
      <c r="E1229" s="6">
        <f>IF(GETPIVOTDATA("Count of Order ID",Pivot_table!$A$151,"Consumer ID",$A1229,"Years (DATE)",$D$66)=0,"",GETPIVOTDATA("Count of Order ID",Pivot_table!$A$151,"Consumer ID",$A1229,"Years (DATE)",$D$66))</f>
        <v>1</v>
      </c>
      <c r="F1229" s="6">
        <f t="shared" si="38"/>
        <v>238.05</v>
      </c>
      <c r="G1229" s="6">
        <f t="shared" si="39"/>
        <v>1</v>
      </c>
    </row>
    <row r="1230" spans="1:7" x14ac:dyDescent="0.3">
      <c r="A1230" s="6" t="s">
        <v>2532</v>
      </c>
      <c r="B1230" s="6" t="str">
        <f>IF(GETPIVOTDATA("Sum of Net Profit",Pivot_table!$A$151,"Consumer ID",$A1230,"Years (DATE)",$B$66)=0,"",GETPIVOTDATA("Sum of Net Profit",Pivot_table!$A$151,"Consumer ID",$A1230,"Years (DATE)",$B$66))</f>
        <v/>
      </c>
      <c r="C1230" s="6" t="str">
        <f>IF(GETPIVOTDATA("Count of Order ID",Pivot_table!$A$151,"Consumer ID",$A1230,"Years (DATE)",$B$66)=0,"",GETPIVOTDATA("Count of Order ID",Pivot_table!$A$151,"Consumer ID",$A1230,"Years (DATE)",$B$66))</f>
        <v/>
      </c>
      <c r="D1230" s="6">
        <f>IF(GETPIVOTDATA("Sum of Net Profit",Pivot_table!$A$151,"Consumer ID",$A1230,"Years (DATE)",$D$66)=0,"",GETPIVOTDATA("Sum of Net Profit",Pivot_table!$A$151,"Consumer ID",$A1230,"Years (DATE)",$D$66))</f>
        <v>238.05</v>
      </c>
      <c r="E1230" s="6">
        <f>IF(GETPIVOTDATA("Count of Order ID",Pivot_table!$A$151,"Consumer ID",$A1230,"Years (DATE)",$D$66)=0,"",GETPIVOTDATA("Count of Order ID",Pivot_table!$A$151,"Consumer ID",$A1230,"Years (DATE)",$D$66))</f>
        <v>1</v>
      </c>
      <c r="F1230" s="6">
        <f t="shared" si="38"/>
        <v>238.05</v>
      </c>
      <c r="G1230" s="6">
        <f t="shared" si="39"/>
        <v>1</v>
      </c>
    </row>
    <row r="1231" spans="1:7" x14ac:dyDescent="0.3">
      <c r="A1231" s="6" t="s">
        <v>2610</v>
      </c>
      <c r="B1231" s="6" t="str">
        <f>IF(GETPIVOTDATA("Sum of Net Profit",Pivot_table!$A$151,"Consumer ID",$A1231,"Years (DATE)",$B$66)=0,"",GETPIVOTDATA("Sum of Net Profit",Pivot_table!$A$151,"Consumer ID",$A1231,"Years (DATE)",$B$66))</f>
        <v/>
      </c>
      <c r="C1231" s="6" t="str">
        <f>IF(GETPIVOTDATA("Count of Order ID",Pivot_table!$A$151,"Consumer ID",$A1231,"Years (DATE)",$B$66)=0,"",GETPIVOTDATA("Count of Order ID",Pivot_table!$A$151,"Consumer ID",$A1231,"Years (DATE)",$B$66))</f>
        <v/>
      </c>
      <c r="D1231" s="6">
        <f>IF(GETPIVOTDATA("Sum of Net Profit",Pivot_table!$A$151,"Consumer ID",$A1231,"Years (DATE)",$D$66)=0,"",GETPIVOTDATA("Sum of Net Profit",Pivot_table!$A$151,"Consumer ID",$A1231,"Years (DATE)",$D$66))</f>
        <v>238.05</v>
      </c>
      <c r="E1231" s="6">
        <f>IF(GETPIVOTDATA("Count of Order ID",Pivot_table!$A$151,"Consumer ID",$A1231,"Years (DATE)",$D$66)=0,"",GETPIVOTDATA("Count of Order ID",Pivot_table!$A$151,"Consumer ID",$A1231,"Years (DATE)",$D$66))</f>
        <v>1</v>
      </c>
      <c r="F1231" s="6">
        <f t="shared" si="38"/>
        <v>238.05</v>
      </c>
      <c r="G1231" s="6">
        <f t="shared" si="39"/>
        <v>1</v>
      </c>
    </row>
    <row r="1232" spans="1:7" x14ac:dyDescent="0.3">
      <c r="A1232" s="6" t="s">
        <v>1398</v>
      </c>
      <c r="B1232" s="6">
        <f>IF(GETPIVOTDATA("Sum of Net Profit",Pivot_table!$A$151,"Consumer ID",$A1232,"Years (DATE)",$B$66)=0,"",GETPIVOTDATA("Sum of Net Profit",Pivot_table!$A$151,"Consumer ID",$A1232,"Years (DATE)",$B$66))</f>
        <v>238.05</v>
      </c>
      <c r="C1232" s="6">
        <f>IF(GETPIVOTDATA("Count of Order ID",Pivot_table!$A$151,"Consumer ID",$A1232,"Years (DATE)",$B$66)=0,"",GETPIVOTDATA("Count of Order ID",Pivot_table!$A$151,"Consumer ID",$A1232,"Years (DATE)",$B$66))</f>
        <v>1</v>
      </c>
      <c r="D1232" s="6" t="str">
        <f>IF(GETPIVOTDATA("Sum of Net Profit",Pivot_table!$A$151,"Consumer ID",$A1232,"Years (DATE)",$D$66)=0,"",GETPIVOTDATA("Sum of Net Profit",Pivot_table!$A$151,"Consumer ID",$A1232,"Years (DATE)",$D$66))</f>
        <v/>
      </c>
      <c r="E1232" s="6" t="str">
        <f>IF(GETPIVOTDATA("Count of Order ID",Pivot_table!$A$151,"Consumer ID",$A1232,"Years (DATE)",$D$66)=0,"",GETPIVOTDATA("Count of Order ID",Pivot_table!$A$151,"Consumer ID",$A1232,"Years (DATE)",$D$66))</f>
        <v/>
      </c>
      <c r="F1232" s="6">
        <f t="shared" si="38"/>
        <v>238.05</v>
      </c>
      <c r="G1232" s="6">
        <f t="shared" si="39"/>
        <v>1</v>
      </c>
    </row>
    <row r="1233" spans="1:7" x14ac:dyDescent="0.3">
      <c r="A1233" s="6" t="s">
        <v>2552</v>
      </c>
      <c r="B1233" s="6" t="str">
        <f>IF(GETPIVOTDATA("Sum of Net Profit",Pivot_table!$A$151,"Consumer ID",$A1233,"Years (DATE)",$B$66)=0,"",GETPIVOTDATA("Sum of Net Profit",Pivot_table!$A$151,"Consumer ID",$A1233,"Years (DATE)",$B$66))</f>
        <v/>
      </c>
      <c r="C1233" s="6" t="str">
        <f>IF(GETPIVOTDATA("Count of Order ID",Pivot_table!$A$151,"Consumer ID",$A1233,"Years (DATE)",$B$66)=0,"",GETPIVOTDATA("Count of Order ID",Pivot_table!$A$151,"Consumer ID",$A1233,"Years (DATE)",$B$66))</f>
        <v/>
      </c>
      <c r="D1233" s="6">
        <f>IF(GETPIVOTDATA("Sum of Net Profit",Pivot_table!$A$151,"Consumer ID",$A1233,"Years (DATE)",$D$66)=0,"",GETPIVOTDATA("Sum of Net Profit",Pivot_table!$A$151,"Consumer ID",$A1233,"Years (DATE)",$D$66))</f>
        <v>238.05</v>
      </c>
      <c r="E1233" s="6">
        <f>IF(GETPIVOTDATA("Count of Order ID",Pivot_table!$A$151,"Consumer ID",$A1233,"Years (DATE)",$D$66)=0,"",GETPIVOTDATA("Count of Order ID",Pivot_table!$A$151,"Consumer ID",$A1233,"Years (DATE)",$D$66))</f>
        <v>1</v>
      </c>
      <c r="F1233" s="6">
        <f t="shared" si="38"/>
        <v>238.05</v>
      </c>
      <c r="G1233" s="6">
        <f t="shared" si="39"/>
        <v>1</v>
      </c>
    </row>
    <row r="1234" spans="1:7" x14ac:dyDescent="0.3">
      <c r="A1234" s="6" t="s">
        <v>1439</v>
      </c>
      <c r="B1234" s="6">
        <f>IF(GETPIVOTDATA("Sum of Net Profit",Pivot_table!$A$151,"Consumer ID",$A1234,"Years (DATE)",$B$66)=0,"",GETPIVOTDATA("Sum of Net Profit",Pivot_table!$A$151,"Consumer ID",$A1234,"Years (DATE)",$B$66))</f>
        <v>238.05</v>
      </c>
      <c r="C1234" s="6">
        <f>IF(GETPIVOTDATA("Count of Order ID",Pivot_table!$A$151,"Consumer ID",$A1234,"Years (DATE)",$B$66)=0,"",GETPIVOTDATA("Count of Order ID",Pivot_table!$A$151,"Consumer ID",$A1234,"Years (DATE)",$B$66))</f>
        <v>1</v>
      </c>
      <c r="D1234" s="6" t="str">
        <f>IF(GETPIVOTDATA("Sum of Net Profit",Pivot_table!$A$151,"Consumer ID",$A1234,"Years (DATE)",$D$66)=0,"",GETPIVOTDATA("Sum of Net Profit",Pivot_table!$A$151,"Consumer ID",$A1234,"Years (DATE)",$D$66))</f>
        <v/>
      </c>
      <c r="E1234" s="6" t="str">
        <f>IF(GETPIVOTDATA("Count of Order ID",Pivot_table!$A$151,"Consumer ID",$A1234,"Years (DATE)",$D$66)=0,"",GETPIVOTDATA("Count of Order ID",Pivot_table!$A$151,"Consumer ID",$A1234,"Years (DATE)",$D$66))</f>
        <v/>
      </c>
      <c r="F1234" s="6">
        <f t="shared" si="38"/>
        <v>238.05</v>
      </c>
      <c r="G1234" s="6">
        <f t="shared" si="39"/>
        <v>1</v>
      </c>
    </row>
    <row r="1235" spans="1:7" x14ac:dyDescent="0.3">
      <c r="A1235" s="6" t="s">
        <v>1844</v>
      </c>
      <c r="B1235" s="6">
        <f>IF(GETPIVOTDATA("Sum of Net Profit",Pivot_table!$A$151,"Consumer ID",$A1235,"Years (DATE)",$B$66)=0,"",GETPIVOTDATA("Sum of Net Profit",Pivot_table!$A$151,"Consumer ID",$A1235,"Years (DATE)",$B$66))</f>
        <v>238.05</v>
      </c>
      <c r="C1235" s="6">
        <f>IF(GETPIVOTDATA("Count of Order ID",Pivot_table!$A$151,"Consumer ID",$A1235,"Years (DATE)",$B$66)=0,"",GETPIVOTDATA("Count of Order ID",Pivot_table!$A$151,"Consumer ID",$A1235,"Years (DATE)",$B$66))</f>
        <v>1</v>
      </c>
      <c r="D1235" s="6" t="str">
        <f>IF(GETPIVOTDATA("Sum of Net Profit",Pivot_table!$A$151,"Consumer ID",$A1235,"Years (DATE)",$D$66)=0,"",GETPIVOTDATA("Sum of Net Profit",Pivot_table!$A$151,"Consumer ID",$A1235,"Years (DATE)",$D$66))</f>
        <v/>
      </c>
      <c r="E1235" s="6" t="str">
        <f>IF(GETPIVOTDATA("Count of Order ID",Pivot_table!$A$151,"Consumer ID",$A1235,"Years (DATE)",$D$66)=0,"",GETPIVOTDATA("Count of Order ID",Pivot_table!$A$151,"Consumer ID",$A1235,"Years (DATE)",$D$66))</f>
        <v/>
      </c>
      <c r="F1235" s="6">
        <f t="shared" si="38"/>
        <v>238.05</v>
      </c>
      <c r="G1235" s="6">
        <f t="shared" si="39"/>
        <v>1</v>
      </c>
    </row>
    <row r="1236" spans="1:7" x14ac:dyDescent="0.3">
      <c r="A1236" s="6" t="s">
        <v>1862</v>
      </c>
      <c r="B1236" s="6">
        <f>IF(GETPIVOTDATA("Sum of Net Profit",Pivot_table!$A$151,"Consumer ID",$A1236,"Years (DATE)",$B$66)=0,"",GETPIVOTDATA("Sum of Net Profit",Pivot_table!$A$151,"Consumer ID",$A1236,"Years (DATE)",$B$66))</f>
        <v>238.05</v>
      </c>
      <c r="C1236" s="6">
        <f>IF(GETPIVOTDATA("Count of Order ID",Pivot_table!$A$151,"Consumer ID",$A1236,"Years (DATE)",$B$66)=0,"",GETPIVOTDATA("Count of Order ID",Pivot_table!$A$151,"Consumer ID",$A1236,"Years (DATE)",$B$66))</f>
        <v>1</v>
      </c>
      <c r="D1236" s="6" t="str">
        <f>IF(GETPIVOTDATA("Sum of Net Profit",Pivot_table!$A$151,"Consumer ID",$A1236,"Years (DATE)",$D$66)=0,"",GETPIVOTDATA("Sum of Net Profit",Pivot_table!$A$151,"Consumer ID",$A1236,"Years (DATE)",$D$66))</f>
        <v/>
      </c>
      <c r="E1236" s="6" t="str">
        <f>IF(GETPIVOTDATA("Count of Order ID",Pivot_table!$A$151,"Consumer ID",$A1236,"Years (DATE)",$D$66)=0,"",GETPIVOTDATA("Count of Order ID",Pivot_table!$A$151,"Consumer ID",$A1236,"Years (DATE)",$D$66))</f>
        <v/>
      </c>
      <c r="F1236" s="6">
        <f t="shared" si="38"/>
        <v>238.05</v>
      </c>
      <c r="G1236" s="6">
        <f t="shared" si="39"/>
        <v>1</v>
      </c>
    </row>
    <row r="1237" spans="1:7" x14ac:dyDescent="0.3">
      <c r="A1237" s="6" t="s">
        <v>1467</v>
      </c>
      <c r="B1237" s="6">
        <f>IF(GETPIVOTDATA("Sum of Net Profit",Pivot_table!$A$151,"Consumer ID",$A1237,"Years (DATE)",$B$66)=0,"",GETPIVOTDATA("Sum of Net Profit",Pivot_table!$A$151,"Consumer ID",$A1237,"Years (DATE)",$B$66))</f>
        <v>238.05</v>
      </c>
      <c r="C1237" s="6">
        <f>IF(GETPIVOTDATA("Count of Order ID",Pivot_table!$A$151,"Consumer ID",$A1237,"Years (DATE)",$B$66)=0,"",GETPIVOTDATA("Count of Order ID",Pivot_table!$A$151,"Consumer ID",$A1237,"Years (DATE)",$B$66))</f>
        <v>1</v>
      </c>
      <c r="D1237" s="6" t="str">
        <f>IF(GETPIVOTDATA("Sum of Net Profit",Pivot_table!$A$151,"Consumer ID",$A1237,"Years (DATE)",$D$66)=0,"",GETPIVOTDATA("Sum of Net Profit",Pivot_table!$A$151,"Consumer ID",$A1237,"Years (DATE)",$D$66))</f>
        <v/>
      </c>
      <c r="E1237" s="6" t="str">
        <f>IF(GETPIVOTDATA("Count of Order ID",Pivot_table!$A$151,"Consumer ID",$A1237,"Years (DATE)",$D$66)=0,"",GETPIVOTDATA("Count of Order ID",Pivot_table!$A$151,"Consumer ID",$A1237,"Years (DATE)",$D$66))</f>
        <v/>
      </c>
      <c r="F1237" s="6">
        <f t="shared" si="38"/>
        <v>238.05</v>
      </c>
      <c r="G1237" s="6">
        <f t="shared" si="39"/>
        <v>1</v>
      </c>
    </row>
    <row r="1238" spans="1:7" x14ac:dyDescent="0.3">
      <c r="A1238" s="6" t="s">
        <v>1443</v>
      </c>
      <c r="B1238" s="6">
        <f>IF(GETPIVOTDATA("Sum of Net Profit",Pivot_table!$A$151,"Consumer ID",$A1238,"Years (DATE)",$B$66)=0,"",GETPIVOTDATA("Sum of Net Profit",Pivot_table!$A$151,"Consumer ID",$A1238,"Years (DATE)",$B$66))</f>
        <v>238.05</v>
      </c>
      <c r="C1238" s="6">
        <f>IF(GETPIVOTDATA("Count of Order ID",Pivot_table!$A$151,"Consumer ID",$A1238,"Years (DATE)",$B$66)=0,"",GETPIVOTDATA("Count of Order ID",Pivot_table!$A$151,"Consumer ID",$A1238,"Years (DATE)",$B$66))</f>
        <v>1</v>
      </c>
      <c r="D1238" s="6" t="str">
        <f>IF(GETPIVOTDATA("Sum of Net Profit",Pivot_table!$A$151,"Consumer ID",$A1238,"Years (DATE)",$D$66)=0,"",GETPIVOTDATA("Sum of Net Profit",Pivot_table!$A$151,"Consumer ID",$A1238,"Years (DATE)",$D$66))</f>
        <v/>
      </c>
      <c r="E1238" s="6" t="str">
        <f>IF(GETPIVOTDATA("Count of Order ID",Pivot_table!$A$151,"Consumer ID",$A1238,"Years (DATE)",$D$66)=0,"",GETPIVOTDATA("Count of Order ID",Pivot_table!$A$151,"Consumer ID",$A1238,"Years (DATE)",$D$66))</f>
        <v/>
      </c>
      <c r="F1238" s="6">
        <f t="shared" si="38"/>
        <v>238.05</v>
      </c>
      <c r="G1238" s="6">
        <f t="shared" si="39"/>
        <v>1</v>
      </c>
    </row>
    <row r="1239" spans="1:7" x14ac:dyDescent="0.3">
      <c r="A1239" s="6" t="s">
        <v>2520</v>
      </c>
      <c r="B1239" s="6" t="str">
        <f>IF(GETPIVOTDATA("Sum of Net Profit",Pivot_table!$A$151,"Consumer ID",$A1239,"Years (DATE)",$B$66)=0,"",GETPIVOTDATA("Sum of Net Profit",Pivot_table!$A$151,"Consumer ID",$A1239,"Years (DATE)",$B$66))</f>
        <v/>
      </c>
      <c r="C1239" s="6" t="str">
        <f>IF(GETPIVOTDATA("Count of Order ID",Pivot_table!$A$151,"Consumer ID",$A1239,"Years (DATE)",$B$66)=0,"",GETPIVOTDATA("Count of Order ID",Pivot_table!$A$151,"Consumer ID",$A1239,"Years (DATE)",$B$66))</f>
        <v/>
      </c>
      <c r="D1239" s="6">
        <f>IF(GETPIVOTDATA("Sum of Net Profit",Pivot_table!$A$151,"Consumer ID",$A1239,"Years (DATE)",$D$66)=0,"",GETPIVOTDATA("Sum of Net Profit",Pivot_table!$A$151,"Consumer ID",$A1239,"Years (DATE)",$D$66))</f>
        <v>238.05</v>
      </c>
      <c r="E1239" s="6">
        <f>IF(GETPIVOTDATA("Count of Order ID",Pivot_table!$A$151,"Consumer ID",$A1239,"Years (DATE)",$D$66)=0,"",GETPIVOTDATA("Count of Order ID",Pivot_table!$A$151,"Consumer ID",$A1239,"Years (DATE)",$D$66))</f>
        <v>1</v>
      </c>
      <c r="F1239" s="6">
        <f t="shared" si="38"/>
        <v>238.05</v>
      </c>
      <c r="G1239" s="6">
        <f t="shared" si="39"/>
        <v>1</v>
      </c>
    </row>
    <row r="1240" spans="1:7" x14ac:dyDescent="0.3">
      <c r="A1240" s="6" t="s">
        <v>1445</v>
      </c>
      <c r="B1240" s="6">
        <f>IF(GETPIVOTDATA("Sum of Net Profit",Pivot_table!$A$151,"Consumer ID",$A1240,"Years (DATE)",$B$66)=0,"",GETPIVOTDATA("Sum of Net Profit",Pivot_table!$A$151,"Consumer ID",$A1240,"Years (DATE)",$B$66))</f>
        <v>238.05</v>
      </c>
      <c r="C1240" s="6">
        <f>IF(GETPIVOTDATA("Count of Order ID",Pivot_table!$A$151,"Consumer ID",$A1240,"Years (DATE)",$B$66)=0,"",GETPIVOTDATA("Count of Order ID",Pivot_table!$A$151,"Consumer ID",$A1240,"Years (DATE)",$B$66))</f>
        <v>1</v>
      </c>
      <c r="D1240" s="6" t="str">
        <f>IF(GETPIVOTDATA("Sum of Net Profit",Pivot_table!$A$151,"Consumer ID",$A1240,"Years (DATE)",$D$66)=0,"",GETPIVOTDATA("Sum of Net Profit",Pivot_table!$A$151,"Consumer ID",$A1240,"Years (DATE)",$D$66))</f>
        <v/>
      </c>
      <c r="E1240" s="6" t="str">
        <f>IF(GETPIVOTDATA("Count of Order ID",Pivot_table!$A$151,"Consumer ID",$A1240,"Years (DATE)",$D$66)=0,"",GETPIVOTDATA("Count of Order ID",Pivot_table!$A$151,"Consumer ID",$A1240,"Years (DATE)",$D$66))</f>
        <v/>
      </c>
      <c r="F1240" s="6">
        <f t="shared" si="38"/>
        <v>238.05</v>
      </c>
      <c r="G1240" s="6">
        <f t="shared" si="39"/>
        <v>1</v>
      </c>
    </row>
    <row r="1241" spans="1:7" x14ac:dyDescent="0.3">
      <c r="A1241" s="6" t="s">
        <v>2657</v>
      </c>
      <c r="B1241" s="6" t="str">
        <f>IF(GETPIVOTDATA("Sum of Net Profit",Pivot_table!$A$151,"Consumer ID",$A1241,"Years (DATE)",$B$66)=0,"",GETPIVOTDATA("Sum of Net Profit",Pivot_table!$A$151,"Consumer ID",$A1241,"Years (DATE)",$B$66))</f>
        <v/>
      </c>
      <c r="C1241" s="6" t="str">
        <f>IF(GETPIVOTDATA("Count of Order ID",Pivot_table!$A$151,"Consumer ID",$A1241,"Years (DATE)",$B$66)=0,"",GETPIVOTDATA("Count of Order ID",Pivot_table!$A$151,"Consumer ID",$A1241,"Years (DATE)",$B$66))</f>
        <v/>
      </c>
      <c r="D1241" s="6">
        <f>IF(GETPIVOTDATA("Sum of Net Profit",Pivot_table!$A$151,"Consumer ID",$A1241,"Years (DATE)",$D$66)=0,"",GETPIVOTDATA("Sum of Net Profit",Pivot_table!$A$151,"Consumer ID",$A1241,"Years (DATE)",$D$66))</f>
        <v>238.05</v>
      </c>
      <c r="E1241" s="6">
        <f>IF(GETPIVOTDATA("Count of Order ID",Pivot_table!$A$151,"Consumer ID",$A1241,"Years (DATE)",$D$66)=0,"",GETPIVOTDATA("Count of Order ID",Pivot_table!$A$151,"Consumer ID",$A1241,"Years (DATE)",$D$66))</f>
        <v>1</v>
      </c>
      <c r="F1241" s="6">
        <f t="shared" si="38"/>
        <v>238.05</v>
      </c>
      <c r="G1241" s="6">
        <f t="shared" si="39"/>
        <v>1</v>
      </c>
    </row>
    <row r="1242" spans="1:7" x14ac:dyDescent="0.3">
      <c r="A1242" s="6" t="s">
        <v>2514</v>
      </c>
      <c r="B1242" s="6" t="str">
        <f>IF(GETPIVOTDATA("Sum of Net Profit",Pivot_table!$A$151,"Consumer ID",$A1242,"Years (DATE)",$B$66)=0,"",GETPIVOTDATA("Sum of Net Profit",Pivot_table!$A$151,"Consumer ID",$A1242,"Years (DATE)",$B$66))</f>
        <v/>
      </c>
      <c r="C1242" s="6" t="str">
        <f>IF(GETPIVOTDATA("Count of Order ID",Pivot_table!$A$151,"Consumer ID",$A1242,"Years (DATE)",$B$66)=0,"",GETPIVOTDATA("Count of Order ID",Pivot_table!$A$151,"Consumer ID",$A1242,"Years (DATE)",$B$66))</f>
        <v/>
      </c>
      <c r="D1242" s="6">
        <f>IF(GETPIVOTDATA("Sum of Net Profit",Pivot_table!$A$151,"Consumer ID",$A1242,"Years (DATE)",$D$66)=0,"",GETPIVOTDATA("Sum of Net Profit",Pivot_table!$A$151,"Consumer ID",$A1242,"Years (DATE)",$D$66))</f>
        <v>238.05</v>
      </c>
      <c r="E1242" s="6">
        <f>IF(GETPIVOTDATA("Count of Order ID",Pivot_table!$A$151,"Consumer ID",$A1242,"Years (DATE)",$D$66)=0,"",GETPIVOTDATA("Count of Order ID",Pivot_table!$A$151,"Consumer ID",$A1242,"Years (DATE)",$D$66))</f>
        <v>1</v>
      </c>
      <c r="F1242" s="6">
        <f t="shared" si="38"/>
        <v>238.05</v>
      </c>
      <c r="G1242" s="6">
        <f t="shared" si="39"/>
        <v>1</v>
      </c>
    </row>
    <row r="1243" spans="1:7" x14ac:dyDescent="0.3">
      <c r="A1243" s="6" t="s">
        <v>2839</v>
      </c>
      <c r="B1243" s="6" t="str">
        <f>IF(GETPIVOTDATA("Sum of Net Profit",Pivot_table!$A$151,"Consumer ID",$A1243,"Years (DATE)",$B$66)=0,"",GETPIVOTDATA("Sum of Net Profit",Pivot_table!$A$151,"Consumer ID",$A1243,"Years (DATE)",$B$66))</f>
        <v/>
      </c>
      <c r="C1243" s="6" t="str">
        <f>IF(GETPIVOTDATA("Count of Order ID",Pivot_table!$A$151,"Consumer ID",$A1243,"Years (DATE)",$B$66)=0,"",GETPIVOTDATA("Count of Order ID",Pivot_table!$A$151,"Consumer ID",$A1243,"Years (DATE)",$B$66))</f>
        <v/>
      </c>
      <c r="D1243" s="6">
        <f>IF(GETPIVOTDATA("Sum of Net Profit",Pivot_table!$A$151,"Consumer ID",$A1243,"Years (DATE)",$D$66)=0,"",GETPIVOTDATA("Sum of Net Profit",Pivot_table!$A$151,"Consumer ID",$A1243,"Years (DATE)",$D$66))</f>
        <v>238.05</v>
      </c>
      <c r="E1243" s="6">
        <f>IF(GETPIVOTDATA("Count of Order ID",Pivot_table!$A$151,"Consumer ID",$A1243,"Years (DATE)",$D$66)=0,"",GETPIVOTDATA("Count of Order ID",Pivot_table!$A$151,"Consumer ID",$A1243,"Years (DATE)",$D$66))</f>
        <v>1</v>
      </c>
      <c r="F1243" s="6">
        <f t="shared" si="38"/>
        <v>238.05</v>
      </c>
      <c r="G1243" s="6">
        <f t="shared" si="39"/>
        <v>1</v>
      </c>
    </row>
    <row r="1244" spans="1:7" x14ac:dyDescent="0.3">
      <c r="A1244" s="6" t="s">
        <v>3009</v>
      </c>
      <c r="B1244" s="6" t="str">
        <f>IF(GETPIVOTDATA("Sum of Net Profit",Pivot_table!$A$151,"Consumer ID",$A1244,"Years (DATE)",$B$66)=0,"",GETPIVOTDATA("Sum of Net Profit",Pivot_table!$A$151,"Consumer ID",$A1244,"Years (DATE)",$B$66))</f>
        <v/>
      </c>
      <c r="C1244" s="6" t="str">
        <f>IF(GETPIVOTDATA("Count of Order ID",Pivot_table!$A$151,"Consumer ID",$A1244,"Years (DATE)",$B$66)=0,"",GETPIVOTDATA("Count of Order ID",Pivot_table!$A$151,"Consumer ID",$A1244,"Years (DATE)",$B$66))</f>
        <v/>
      </c>
      <c r="D1244" s="6">
        <f>IF(GETPIVOTDATA("Sum of Net Profit",Pivot_table!$A$151,"Consumer ID",$A1244,"Years (DATE)",$D$66)=0,"",GETPIVOTDATA("Sum of Net Profit",Pivot_table!$A$151,"Consumer ID",$A1244,"Years (DATE)",$D$66))</f>
        <v>238.05</v>
      </c>
      <c r="E1244" s="6">
        <f>IF(GETPIVOTDATA("Count of Order ID",Pivot_table!$A$151,"Consumer ID",$A1244,"Years (DATE)",$D$66)=0,"",GETPIVOTDATA("Count of Order ID",Pivot_table!$A$151,"Consumer ID",$A1244,"Years (DATE)",$D$66))</f>
        <v>1</v>
      </c>
      <c r="F1244" s="6">
        <f t="shared" si="38"/>
        <v>238.05</v>
      </c>
      <c r="G1244" s="6">
        <f t="shared" si="39"/>
        <v>1</v>
      </c>
    </row>
    <row r="1245" spans="1:7" x14ac:dyDescent="0.3">
      <c r="A1245" s="6" t="s">
        <v>3831</v>
      </c>
      <c r="B1245" s="6" t="str">
        <f>IF(GETPIVOTDATA("Sum of Net Profit",Pivot_table!$A$151,"Consumer ID",$A1245,"Years (DATE)",$B$66)=0,"",GETPIVOTDATA("Sum of Net Profit",Pivot_table!$A$151,"Consumer ID",$A1245,"Years (DATE)",$B$66))</f>
        <v/>
      </c>
      <c r="C1245" s="6" t="str">
        <f>IF(GETPIVOTDATA("Count of Order ID",Pivot_table!$A$151,"Consumer ID",$A1245,"Years (DATE)",$B$66)=0,"",GETPIVOTDATA("Count of Order ID",Pivot_table!$A$151,"Consumer ID",$A1245,"Years (DATE)",$B$66))</f>
        <v/>
      </c>
      <c r="D1245" s="6">
        <f>IF(GETPIVOTDATA("Sum of Net Profit",Pivot_table!$A$151,"Consumer ID",$A1245,"Years (DATE)",$D$66)=0,"",GETPIVOTDATA("Sum of Net Profit",Pivot_table!$A$151,"Consumer ID",$A1245,"Years (DATE)",$D$66))</f>
        <v>238.05</v>
      </c>
      <c r="E1245" s="6">
        <f>IF(GETPIVOTDATA("Count of Order ID",Pivot_table!$A$151,"Consumer ID",$A1245,"Years (DATE)",$D$66)=0,"",GETPIVOTDATA("Count of Order ID",Pivot_table!$A$151,"Consumer ID",$A1245,"Years (DATE)",$D$66))</f>
        <v>1</v>
      </c>
      <c r="F1245" s="6">
        <f t="shared" si="38"/>
        <v>238.05</v>
      </c>
      <c r="G1245" s="6">
        <f t="shared" si="39"/>
        <v>1</v>
      </c>
    </row>
    <row r="1246" spans="1:7" x14ac:dyDescent="0.3">
      <c r="A1246" s="6" t="s">
        <v>2857</v>
      </c>
      <c r="B1246" s="6" t="str">
        <f>IF(GETPIVOTDATA("Sum of Net Profit",Pivot_table!$A$151,"Consumer ID",$A1246,"Years (DATE)",$B$66)=0,"",GETPIVOTDATA("Sum of Net Profit",Pivot_table!$A$151,"Consumer ID",$A1246,"Years (DATE)",$B$66))</f>
        <v/>
      </c>
      <c r="C1246" s="6" t="str">
        <f>IF(GETPIVOTDATA("Count of Order ID",Pivot_table!$A$151,"Consumer ID",$A1246,"Years (DATE)",$B$66)=0,"",GETPIVOTDATA("Count of Order ID",Pivot_table!$A$151,"Consumer ID",$A1246,"Years (DATE)",$B$66))</f>
        <v/>
      </c>
      <c r="D1246" s="6">
        <f>IF(GETPIVOTDATA("Sum of Net Profit",Pivot_table!$A$151,"Consumer ID",$A1246,"Years (DATE)",$D$66)=0,"",GETPIVOTDATA("Sum of Net Profit",Pivot_table!$A$151,"Consumer ID",$A1246,"Years (DATE)",$D$66))</f>
        <v>238.05</v>
      </c>
      <c r="E1246" s="6">
        <f>IF(GETPIVOTDATA("Count of Order ID",Pivot_table!$A$151,"Consumer ID",$A1246,"Years (DATE)",$D$66)=0,"",GETPIVOTDATA("Count of Order ID",Pivot_table!$A$151,"Consumer ID",$A1246,"Years (DATE)",$D$66))</f>
        <v>1</v>
      </c>
      <c r="F1246" s="6">
        <f t="shared" si="38"/>
        <v>238.05</v>
      </c>
      <c r="G1246" s="6">
        <f t="shared" si="39"/>
        <v>1</v>
      </c>
    </row>
    <row r="1247" spans="1:7" x14ac:dyDescent="0.3">
      <c r="A1247" s="6" t="s">
        <v>3811</v>
      </c>
      <c r="B1247" s="6" t="str">
        <f>IF(GETPIVOTDATA("Sum of Net Profit",Pivot_table!$A$151,"Consumer ID",$A1247,"Years (DATE)",$B$66)=0,"",GETPIVOTDATA("Sum of Net Profit",Pivot_table!$A$151,"Consumer ID",$A1247,"Years (DATE)",$B$66))</f>
        <v/>
      </c>
      <c r="C1247" s="6" t="str">
        <f>IF(GETPIVOTDATA("Count of Order ID",Pivot_table!$A$151,"Consumer ID",$A1247,"Years (DATE)",$B$66)=0,"",GETPIVOTDATA("Count of Order ID",Pivot_table!$A$151,"Consumer ID",$A1247,"Years (DATE)",$B$66))</f>
        <v/>
      </c>
      <c r="D1247" s="6">
        <f>IF(GETPIVOTDATA("Sum of Net Profit",Pivot_table!$A$151,"Consumer ID",$A1247,"Years (DATE)",$D$66)=0,"",GETPIVOTDATA("Sum of Net Profit",Pivot_table!$A$151,"Consumer ID",$A1247,"Years (DATE)",$D$66))</f>
        <v>238.05</v>
      </c>
      <c r="E1247" s="6">
        <f>IF(GETPIVOTDATA("Count of Order ID",Pivot_table!$A$151,"Consumer ID",$A1247,"Years (DATE)",$D$66)=0,"",GETPIVOTDATA("Count of Order ID",Pivot_table!$A$151,"Consumer ID",$A1247,"Years (DATE)",$D$66))</f>
        <v>1</v>
      </c>
      <c r="F1247" s="6">
        <f t="shared" si="38"/>
        <v>238.05</v>
      </c>
      <c r="G1247" s="6">
        <f t="shared" si="39"/>
        <v>1</v>
      </c>
    </row>
    <row r="1248" spans="1:7" x14ac:dyDescent="0.3">
      <c r="A1248" s="6" t="s">
        <v>2897</v>
      </c>
      <c r="B1248" s="6" t="str">
        <f>IF(GETPIVOTDATA("Sum of Net Profit",Pivot_table!$A$151,"Consumer ID",$A1248,"Years (DATE)",$B$66)=0,"",GETPIVOTDATA("Sum of Net Profit",Pivot_table!$A$151,"Consumer ID",$A1248,"Years (DATE)",$B$66))</f>
        <v/>
      </c>
      <c r="C1248" s="6" t="str">
        <f>IF(GETPIVOTDATA("Count of Order ID",Pivot_table!$A$151,"Consumer ID",$A1248,"Years (DATE)",$B$66)=0,"",GETPIVOTDATA("Count of Order ID",Pivot_table!$A$151,"Consumer ID",$A1248,"Years (DATE)",$B$66))</f>
        <v/>
      </c>
      <c r="D1248" s="6">
        <f>IF(GETPIVOTDATA("Sum of Net Profit",Pivot_table!$A$151,"Consumer ID",$A1248,"Years (DATE)",$D$66)=0,"",GETPIVOTDATA("Sum of Net Profit",Pivot_table!$A$151,"Consumer ID",$A1248,"Years (DATE)",$D$66))</f>
        <v>238.05</v>
      </c>
      <c r="E1248" s="6">
        <f>IF(GETPIVOTDATA("Count of Order ID",Pivot_table!$A$151,"Consumer ID",$A1248,"Years (DATE)",$D$66)=0,"",GETPIVOTDATA("Count of Order ID",Pivot_table!$A$151,"Consumer ID",$A1248,"Years (DATE)",$D$66))</f>
        <v>1</v>
      </c>
      <c r="F1248" s="6">
        <f t="shared" si="38"/>
        <v>238.05</v>
      </c>
      <c r="G1248" s="6">
        <f t="shared" si="39"/>
        <v>1</v>
      </c>
    </row>
    <row r="1249" spans="1:7" x14ac:dyDescent="0.3">
      <c r="A1249" s="6" t="s">
        <v>3387</v>
      </c>
      <c r="B1249" s="6" t="str">
        <f>IF(GETPIVOTDATA("Sum of Net Profit",Pivot_table!$A$151,"Consumer ID",$A1249,"Years (DATE)",$B$66)=0,"",GETPIVOTDATA("Sum of Net Profit",Pivot_table!$A$151,"Consumer ID",$A1249,"Years (DATE)",$B$66))</f>
        <v/>
      </c>
      <c r="C1249" s="6" t="str">
        <f>IF(GETPIVOTDATA("Count of Order ID",Pivot_table!$A$151,"Consumer ID",$A1249,"Years (DATE)",$B$66)=0,"",GETPIVOTDATA("Count of Order ID",Pivot_table!$A$151,"Consumer ID",$A1249,"Years (DATE)",$B$66))</f>
        <v/>
      </c>
      <c r="D1249" s="6">
        <f>IF(GETPIVOTDATA("Sum of Net Profit",Pivot_table!$A$151,"Consumer ID",$A1249,"Years (DATE)",$D$66)=0,"",GETPIVOTDATA("Sum of Net Profit",Pivot_table!$A$151,"Consumer ID",$A1249,"Years (DATE)",$D$66))</f>
        <v>238.05</v>
      </c>
      <c r="E1249" s="6">
        <f>IF(GETPIVOTDATA("Count of Order ID",Pivot_table!$A$151,"Consumer ID",$A1249,"Years (DATE)",$D$66)=0,"",GETPIVOTDATA("Count of Order ID",Pivot_table!$A$151,"Consumer ID",$A1249,"Years (DATE)",$D$66))</f>
        <v>1</v>
      </c>
      <c r="F1249" s="6">
        <f t="shared" si="38"/>
        <v>238.05</v>
      </c>
      <c r="G1249" s="6">
        <f t="shared" si="39"/>
        <v>1</v>
      </c>
    </row>
    <row r="1250" spans="1:7" x14ac:dyDescent="0.3">
      <c r="A1250" s="6" t="s">
        <v>2911</v>
      </c>
      <c r="B1250" s="6" t="str">
        <f>IF(GETPIVOTDATA("Sum of Net Profit",Pivot_table!$A$151,"Consumer ID",$A1250,"Years (DATE)",$B$66)=0,"",GETPIVOTDATA("Sum of Net Profit",Pivot_table!$A$151,"Consumer ID",$A1250,"Years (DATE)",$B$66))</f>
        <v/>
      </c>
      <c r="C1250" s="6" t="str">
        <f>IF(GETPIVOTDATA("Count of Order ID",Pivot_table!$A$151,"Consumer ID",$A1250,"Years (DATE)",$B$66)=0,"",GETPIVOTDATA("Count of Order ID",Pivot_table!$A$151,"Consumer ID",$A1250,"Years (DATE)",$B$66))</f>
        <v/>
      </c>
      <c r="D1250" s="6">
        <f>IF(GETPIVOTDATA("Sum of Net Profit",Pivot_table!$A$151,"Consumer ID",$A1250,"Years (DATE)",$D$66)=0,"",GETPIVOTDATA("Sum of Net Profit",Pivot_table!$A$151,"Consumer ID",$A1250,"Years (DATE)",$D$66))</f>
        <v>238.05</v>
      </c>
      <c r="E1250" s="6">
        <f>IF(GETPIVOTDATA("Count of Order ID",Pivot_table!$A$151,"Consumer ID",$A1250,"Years (DATE)",$D$66)=0,"",GETPIVOTDATA("Count of Order ID",Pivot_table!$A$151,"Consumer ID",$A1250,"Years (DATE)",$D$66))</f>
        <v>1</v>
      </c>
      <c r="F1250" s="6">
        <f t="shared" si="38"/>
        <v>238.05</v>
      </c>
      <c r="G1250" s="6">
        <f t="shared" si="39"/>
        <v>1</v>
      </c>
    </row>
    <row r="1251" spans="1:7" x14ac:dyDescent="0.3">
      <c r="A1251" s="6" t="s">
        <v>2498</v>
      </c>
      <c r="B1251" s="6" t="str">
        <f>IF(GETPIVOTDATA("Sum of Net Profit",Pivot_table!$A$151,"Consumer ID",$A1251,"Years (DATE)",$B$66)=0,"",GETPIVOTDATA("Sum of Net Profit",Pivot_table!$A$151,"Consumer ID",$A1251,"Years (DATE)",$B$66))</f>
        <v/>
      </c>
      <c r="C1251" s="6" t="str">
        <f>IF(GETPIVOTDATA("Count of Order ID",Pivot_table!$A$151,"Consumer ID",$A1251,"Years (DATE)",$B$66)=0,"",GETPIVOTDATA("Count of Order ID",Pivot_table!$A$151,"Consumer ID",$A1251,"Years (DATE)",$B$66))</f>
        <v/>
      </c>
      <c r="D1251" s="6">
        <f>IF(GETPIVOTDATA("Sum of Net Profit",Pivot_table!$A$151,"Consumer ID",$A1251,"Years (DATE)",$D$66)=0,"",GETPIVOTDATA("Sum of Net Profit",Pivot_table!$A$151,"Consumer ID",$A1251,"Years (DATE)",$D$66))</f>
        <v>238.05</v>
      </c>
      <c r="E1251" s="6">
        <f>IF(GETPIVOTDATA("Count of Order ID",Pivot_table!$A$151,"Consumer ID",$A1251,"Years (DATE)",$D$66)=0,"",GETPIVOTDATA("Count of Order ID",Pivot_table!$A$151,"Consumer ID",$A1251,"Years (DATE)",$D$66))</f>
        <v>1</v>
      </c>
      <c r="F1251" s="6">
        <f t="shared" si="38"/>
        <v>238.05</v>
      </c>
      <c r="G1251" s="6">
        <f t="shared" si="39"/>
        <v>1</v>
      </c>
    </row>
    <row r="1252" spans="1:7" x14ac:dyDescent="0.3">
      <c r="A1252" s="6" t="s">
        <v>2893</v>
      </c>
      <c r="B1252" s="6" t="str">
        <f>IF(GETPIVOTDATA("Sum of Net Profit",Pivot_table!$A$151,"Consumer ID",$A1252,"Years (DATE)",$B$66)=0,"",GETPIVOTDATA("Sum of Net Profit",Pivot_table!$A$151,"Consumer ID",$A1252,"Years (DATE)",$B$66))</f>
        <v/>
      </c>
      <c r="C1252" s="6" t="str">
        <f>IF(GETPIVOTDATA("Count of Order ID",Pivot_table!$A$151,"Consumer ID",$A1252,"Years (DATE)",$B$66)=0,"",GETPIVOTDATA("Count of Order ID",Pivot_table!$A$151,"Consumer ID",$A1252,"Years (DATE)",$B$66))</f>
        <v/>
      </c>
      <c r="D1252" s="6">
        <f>IF(GETPIVOTDATA("Sum of Net Profit",Pivot_table!$A$151,"Consumer ID",$A1252,"Years (DATE)",$D$66)=0,"",GETPIVOTDATA("Sum of Net Profit",Pivot_table!$A$151,"Consumer ID",$A1252,"Years (DATE)",$D$66))</f>
        <v>238.05</v>
      </c>
      <c r="E1252" s="6">
        <f>IF(GETPIVOTDATA("Count of Order ID",Pivot_table!$A$151,"Consumer ID",$A1252,"Years (DATE)",$D$66)=0,"",GETPIVOTDATA("Count of Order ID",Pivot_table!$A$151,"Consumer ID",$A1252,"Years (DATE)",$D$66))</f>
        <v>1</v>
      </c>
      <c r="F1252" s="6">
        <f t="shared" si="38"/>
        <v>238.05</v>
      </c>
      <c r="G1252" s="6">
        <f t="shared" si="39"/>
        <v>1</v>
      </c>
    </row>
    <row r="1253" spans="1:7" x14ac:dyDescent="0.3">
      <c r="A1253" s="6" t="s">
        <v>3367</v>
      </c>
      <c r="B1253" s="6" t="str">
        <f>IF(GETPIVOTDATA("Sum of Net Profit",Pivot_table!$A$151,"Consumer ID",$A1253,"Years (DATE)",$B$66)=0,"",GETPIVOTDATA("Sum of Net Profit",Pivot_table!$A$151,"Consumer ID",$A1253,"Years (DATE)",$B$66))</f>
        <v/>
      </c>
      <c r="C1253" s="6" t="str">
        <f>IF(GETPIVOTDATA("Count of Order ID",Pivot_table!$A$151,"Consumer ID",$A1253,"Years (DATE)",$B$66)=0,"",GETPIVOTDATA("Count of Order ID",Pivot_table!$A$151,"Consumer ID",$A1253,"Years (DATE)",$B$66))</f>
        <v/>
      </c>
      <c r="D1253" s="6">
        <f>IF(GETPIVOTDATA("Sum of Net Profit",Pivot_table!$A$151,"Consumer ID",$A1253,"Years (DATE)",$D$66)=0,"",GETPIVOTDATA("Sum of Net Profit",Pivot_table!$A$151,"Consumer ID",$A1253,"Years (DATE)",$D$66))</f>
        <v>238.05</v>
      </c>
      <c r="E1253" s="6">
        <f>IF(GETPIVOTDATA("Count of Order ID",Pivot_table!$A$151,"Consumer ID",$A1253,"Years (DATE)",$D$66)=0,"",GETPIVOTDATA("Count of Order ID",Pivot_table!$A$151,"Consumer ID",$A1253,"Years (DATE)",$D$66))</f>
        <v>1</v>
      </c>
      <c r="F1253" s="6">
        <f t="shared" si="38"/>
        <v>238.05</v>
      </c>
      <c r="G1253" s="6">
        <f t="shared" si="39"/>
        <v>1</v>
      </c>
    </row>
    <row r="1254" spans="1:7" x14ac:dyDescent="0.3">
      <c r="A1254" s="6" t="s">
        <v>3347</v>
      </c>
      <c r="B1254" s="6" t="str">
        <f>IF(GETPIVOTDATA("Sum of Net Profit",Pivot_table!$A$151,"Consumer ID",$A1254,"Years (DATE)",$B$66)=0,"",GETPIVOTDATA("Sum of Net Profit",Pivot_table!$A$151,"Consumer ID",$A1254,"Years (DATE)",$B$66))</f>
        <v/>
      </c>
      <c r="C1254" s="6" t="str">
        <f>IF(GETPIVOTDATA("Count of Order ID",Pivot_table!$A$151,"Consumer ID",$A1254,"Years (DATE)",$B$66)=0,"",GETPIVOTDATA("Count of Order ID",Pivot_table!$A$151,"Consumer ID",$A1254,"Years (DATE)",$B$66))</f>
        <v/>
      </c>
      <c r="D1254" s="6">
        <f>IF(GETPIVOTDATA("Sum of Net Profit",Pivot_table!$A$151,"Consumer ID",$A1254,"Years (DATE)",$D$66)=0,"",GETPIVOTDATA("Sum of Net Profit",Pivot_table!$A$151,"Consumer ID",$A1254,"Years (DATE)",$D$66))</f>
        <v>238.05</v>
      </c>
      <c r="E1254" s="6">
        <f>IF(GETPIVOTDATA("Count of Order ID",Pivot_table!$A$151,"Consumer ID",$A1254,"Years (DATE)",$D$66)=0,"",GETPIVOTDATA("Count of Order ID",Pivot_table!$A$151,"Consumer ID",$A1254,"Years (DATE)",$D$66))</f>
        <v>1</v>
      </c>
      <c r="F1254" s="6">
        <f t="shared" si="38"/>
        <v>238.05</v>
      </c>
      <c r="G1254" s="6">
        <f t="shared" si="39"/>
        <v>1</v>
      </c>
    </row>
    <row r="1255" spans="1:7" x14ac:dyDescent="0.3">
      <c r="A1255" s="6" t="s">
        <v>2837</v>
      </c>
      <c r="B1255" s="6" t="str">
        <f>IF(GETPIVOTDATA("Sum of Net Profit",Pivot_table!$A$151,"Consumer ID",$A1255,"Years (DATE)",$B$66)=0,"",GETPIVOTDATA("Sum of Net Profit",Pivot_table!$A$151,"Consumer ID",$A1255,"Years (DATE)",$B$66))</f>
        <v/>
      </c>
      <c r="C1255" s="6" t="str">
        <f>IF(GETPIVOTDATA("Count of Order ID",Pivot_table!$A$151,"Consumer ID",$A1255,"Years (DATE)",$B$66)=0,"",GETPIVOTDATA("Count of Order ID",Pivot_table!$A$151,"Consumer ID",$A1255,"Years (DATE)",$B$66))</f>
        <v/>
      </c>
      <c r="D1255" s="6">
        <f>IF(GETPIVOTDATA("Sum of Net Profit",Pivot_table!$A$151,"Consumer ID",$A1255,"Years (DATE)",$D$66)=0,"",GETPIVOTDATA("Sum of Net Profit",Pivot_table!$A$151,"Consumer ID",$A1255,"Years (DATE)",$D$66))</f>
        <v>238.05</v>
      </c>
      <c r="E1255" s="6">
        <f>IF(GETPIVOTDATA("Count of Order ID",Pivot_table!$A$151,"Consumer ID",$A1255,"Years (DATE)",$D$66)=0,"",GETPIVOTDATA("Count of Order ID",Pivot_table!$A$151,"Consumer ID",$A1255,"Years (DATE)",$D$66))</f>
        <v>1</v>
      </c>
      <c r="F1255" s="6">
        <f t="shared" si="38"/>
        <v>238.05</v>
      </c>
      <c r="G1255" s="6">
        <f t="shared" si="39"/>
        <v>1</v>
      </c>
    </row>
    <row r="1256" spans="1:7" x14ac:dyDescent="0.3">
      <c r="A1256" s="6" t="s">
        <v>1184</v>
      </c>
      <c r="B1256" s="6">
        <f>IF(GETPIVOTDATA("Sum of Net Profit",Pivot_table!$A$151,"Consumer ID",$A1256,"Years (DATE)",$B$66)=0,"",GETPIVOTDATA("Sum of Net Profit",Pivot_table!$A$151,"Consumer ID",$A1256,"Years (DATE)",$B$66))</f>
        <v>238.05</v>
      </c>
      <c r="C1256" s="6">
        <f>IF(GETPIVOTDATA("Count of Order ID",Pivot_table!$A$151,"Consumer ID",$A1256,"Years (DATE)",$B$66)=0,"",GETPIVOTDATA("Count of Order ID",Pivot_table!$A$151,"Consumer ID",$A1256,"Years (DATE)",$B$66))</f>
        <v>1</v>
      </c>
      <c r="D1256" s="6" t="str">
        <f>IF(GETPIVOTDATA("Sum of Net Profit",Pivot_table!$A$151,"Consumer ID",$A1256,"Years (DATE)",$D$66)=0,"",GETPIVOTDATA("Sum of Net Profit",Pivot_table!$A$151,"Consumer ID",$A1256,"Years (DATE)",$D$66))</f>
        <v/>
      </c>
      <c r="E1256" s="6" t="str">
        <f>IF(GETPIVOTDATA("Count of Order ID",Pivot_table!$A$151,"Consumer ID",$A1256,"Years (DATE)",$D$66)=0,"",GETPIVOTDATA("Count of Order ID",Pivot_table!$A$151,"Consumer ID",$A1256,"Years (DATE)",$D$66))</f>
        <v/>
      </c>
      <c r="F1256" s="6">
        <f t="shared" si="38"/>
        <v>238.05</v>
      </c>
      <c r="G1256" s="6">
        <f t="shared" si="39"/>
        <v>1</v>
      </c>
    </row>
    <row r="1257" spans="1:7" x14ac:dyDescent="0.3">
      <c r="A1257" s="6" t="s">
        <v>999</v>
      </c>
      <c r="B1257" s="6">
        <f>IF(GETPIVOTDATA("Sum of Net Profit",Pivot_table!$A$151,"Consumer ID",$A1257,"Years (DATE)",$B$66)=0,"",GETPIVOTDATA("Sum of Net Profit",Pivot_table!$A$151,"Consumer ID",$A1257,"Years (DATE)",$B$66))</f>
        <v>238.05</v>
      </c>
      <c r="C1257" s="6">
        <f>IF(GETPIVOTDATA("Count of Order ID",Pivot_table!$A$151,"Consumer ID",$A1257,"Years (DATE)",$B$66)=0,"",GETPIVOTDATA("Count of Order ID",Pivot_table!$A$151,"Consumer ID",$A1257,"Years (DATE)",$B$66))</f>
        <v>1</v>
      </c>
      <c r="D1257" s="6" t="str">
        <f>IF(GETPIVOTDATA("Sum of Net Profit",Pivot_table!$A$151,"Consumer ID",$A1257,"Years (DATE)",$D$66)=0,"",GETPIVOTDATA("Sum of Net Profit",Pivot_table!$A$151,"Consumer ID",$A1257,"Years (DATE)",$D$66))</f>
        <v/>
      </c>
      <c r="E1257" s="6" t="str">
        <f>IF(GETPIVOTDATA("Count of Order ID",Pivot_table!$A$151,"Consumer ID",$A1257,"Years (DATE)",$D$66)=0,"",GETPIVOTDATA("Count of Order ID",Pivot_table!$A$151,"Consumer ID",$A1257,"Years (DATE)",$D$66))</f>
        <v/>
      </c>
      <c r="F1257" s="6">
        <f t="shared" si="38"/>
        <v>238.05</v>
      </c>
      <c r="G1257" s="6">
        <f t="shared" si="39"/>
        <v>1</v>
      </c>
    </row>
    <row r="1258" spans="1:7" x14ac:dyDescent="0.3">
      <c r="A1258" s="6" t="s">
        <v>1122</v>
      </c>
      <c r="B1258" s="6">
        <f>IF(GETPIVOTDATA("Sum of Net Profit",Pivot_table!$A$151,"Consumer ID",$A1258,"Years (DATE)",$B$66)=0,"",GETPIVOTDATA("Sum of Net Profit",Pivot_table!$A$151,"Consumer ID",$A1258,"Years (DATE)",$B$66))</f>
        <v>238.05</v>
      </c>
      <c r="C1258" s="6">
        <f>IF(GETPIVOTDATA("Count of Order ID",Pivot_table!$A$151,"Consumer ID",$A1258,"Years (DATE)",$B$66)=0,"",GETPIVOTDATA("Count of Order ID",Pivot_table!$A$151,"Consumer ID",$A1258,"Years (DATE)",$B$66))</f>
        <v>1</v>
      </c>
      <c r="D1258" s="6" t="str">
        <f>IF(GETPIVOTDATA("Sum of Net Profit",Pivot_table!$A$151,"Consumer ID",$A1258,"Years (DATE)",$D$66)=0,"",GETPIVOTDATA("Sum of Net Profit",Pivot_table!$A$151,"Consumer ID",$A1258,"Years (DATE)",$D$66))</f>
        <v/>
      </c>
      <c r="E1258" s="6" t="str">
        <f>IF(GETPIVOTDATA("Count of Order ID",Pivot_table!$A$151,"Consumer ID",$A1258,"Years (DATE)",$D$66)=0,"",GETPIVOTDATA("Count of Order ID",Pivot_table!$A$151,"Consumer ID",$A1258,"Years (DATE)",$D$66))</f>
        <v/>
      </c>
      <c r="F1258" s="6">
        <f t="shared" si="38"/>
        <v>238.05</v>
      </c>
      <c r="G1258" s="6">
        <f t="shared" si="39"/>
        <v>1</v>
      </c>
    </row>
    <row r="1259" spans="1:7" x14ac:dyDescent="0.3">
      <c r="A1259" s="6" t="s">
        <v>1055</v>
      </c>
      <c r="B1259" s="6">
        <f>IF(GETPIVOTDATA("Sum of Net Profit",Pivot_table!$A$151,"Consumer ID",$A1259,"Years (DATE)",$B$66)=0,"",GETPIVOTDATA("Sum of Net Profit",Pivot_table!$A$151,"Consumer ID",$A1259,"Years (DATE)",$B$66))</f>
        <v>238.05</v>
      </c>
      <c r="C1259" s="6">
        <f>IF(GETPIVOTDATA("Count of Order ID",Pivot_table!$A$151,"Consumer ID",$A1259,"Years (DATE)",$B$66)=0,"",GETPIVOTDATA("Count of Order ID",Pivot_table!$A$151,"Consumer ID",$A1259,"Years (DATE)",$B$66))</f>
        <v>1</v>
      </c>
      <c r="D1259" s="6" t="str">
        <f>IF(GETPIVOTDATA("Sum of Net Profit",Pivot_table!$A$151,"Consumer ID",$A1259,"Years (DATE)",$D$66)=0,"",GETPIVOTDATA("Sum of Net Profit",Pivot_table!$A$151,"Consumer ID",$A1259,"Years (DATE)",$D$66))</f>
        <v/>
      </c>
      <c r="E1259" s="6" t="str">
        <f>IF(GETPIVOTDATA("Count of Order ID",Pivot_table!$A$151,"Consumer ID",$A1259,"Years (DATE)",$D$66)=0,"",GETPIVOTDATA("Count of Order ID",Pivot_table!$A$151,"Consumer ID",$A1259,"Years (DATE)",$D$66))</f>
        <v/>
      </c>
      <c r="F1259" s="6">
        <f t="shared" si="38"/>
        <v>238.05</v>
      </c>
      <c r="G1259" s="6">
        <f t="shared" si="39"/>
        <v>1</v>
      </c>
    </row>
    <row r="1260" spans="1:7" x14ac:dyDescent="0.3">
      <c r="A1260" s="6" t="s">
        <v>1081</v>
      </c>
      <c r="B1260" s="6">
        <f>IF(GETPIVOTDATA("Sum of Net Profit",Pivot_table!$A$151,"Consumer ID",$A1260,"Years (DATE)",$B$66)=0,"",GETPIVOTDATA("Sum of Net Profit",Pivot_table!$A$151,"Consumer ID",$A1260,"Years (DATE)",$B$66))</f>
        <v>238.05</v>
      </c>
      <c r="C1260" s="6">
        <f>IF(GETPIVOTDATA("Count of Order ID",Pivot_table!$A$151,"Consumer ID",$A1260,"Years (DATE)",$B$66)=0,"",GETPIVOTDATA("Count of Order ID",Pivot_table!$A$151,"Consumer ID",$A1260,"Years (DATE)",$B$66))</f>
        <v>1</v>
      </c>
      <c r="D1260" s="6" t="str">
        <f>IF(GETPIVOTDATA("Sum of Net Profit",Pivot_table!$A$151,"Consumer ID",$A1260,"Years (DATE)",$D$66)=0,"",GETPIVOTDATA("Sum of Net Profit",Pivot_table!$A$151,"Consumer ID",$A1260,"Years (DATE)",$D$66))</f>
        <v/>
      </c>
      <c r="E1260" s="6" t="str">
        <f>IF(GETPIVOTDATA("Count of Order ID",Pivot_table!$A$151,"Consumer ID",$A1260,"Years (DATE)",$D$66)=0,"",GETPIVOTDATA("Count of Order ID",Pivot_table!$A$151,"Consumer ID",$A1260,"Years (DATE)",$D$66))</f>
        <v/>
      </c>
      <c r="F1260" s="6">
        <f t="shared" si="38"/>
        <v>238.05</v>
      </c>
      <c r="G1260" s="6">
        <f t="shared" si="39"/>
        <v>1</v>
      </c>
    </row>
    <row r="1261" spans="1:7" x14ac:dyDescent="0.3">
      <c r="A1261" s="6" t="s">
        <v>3779</v>
      </c>
      <c r="B1261" s="6" t="str">
        <f>IF(GETPIVOTDATA("Sum of Net Profit",Pivot_table!$A$151,"Consumer ID",$A1261,"Years (DATE)",$B$66)=0,"",GETPIVOTDATA("Sum of Net Profit",Pivot_table!$A$151,"Consumer ID",$A1261,"Years (DATE)",$B$66))</f>
        <v/>
      </c>
      <c r="C1261" s="6" t="str">
        <f>IF(GETPIVOTDATA("Count of Order ID",Pivot_table!$A$151,"Consumer ID",$A1261,"Years (DATE)",$B$66)=0,"",GETPIVOTDATA("Count of Order ID",Pivot_table!$A$151,"Consumer ID",$A1261,"Years (DATE)",$B$66))</f>
        <v/>
      </c>
      <c r="D1261" s="6">
        <f>IF(GETPIVOTDATA("Sum of Net Profit",Pivot_table!$A$151,"Consumer ID",$A1261,"Years (DATE)",$D$66)=0,"",GETPIVOTDATA("Sum of Net Profit",Pivot_table!$A$151,"Consumer ID",$A1261,"Years (DATE)",$D$66))</f>
        <v>238.05</v>
      </c>
      <c r="E1261" s="6">
        <f>IF(GETPIVOTDATA("Count of Order ID",Pivot_table!$A$151,"Consumer ID",$A1261,"Years (DATE)",$D$66)=0,"",GETPIVOTDATA("Count of Order ID",Pivot_table!$A$151,"Consumer ID",$A1261,"Years (DATE)",$D$66))</f>
        <v>1</v>
      </c>
      <c r="F1261" s="6">
        <f t="shared" si="38"/>
        <v>238.05</v>
      </c>
      <c r="G1261" s="6">
        <f t="shared" si="39"/>
        <v>1</v>
      </c>
    </row>
    <row r="1262" spans="1:7" x14ac:dyDescent="0.3">
      <c r="A1262" s="6" t="s">
        <v>1264</v>
      </c>
      <c r="B1262" s="6">
        <f>IF(GETPIVOTDATA("Sum of Net Profit",Pivot_table!$A$151,"Consumer ID",$A1262,"Years (DATE)",$B$66)=0,"",GETPIVOTDATA("Sum of Net Profit",Pivot_table!$A$151,"Consumer ID",$A1262,"Years (DATE)",$B$66))</f>
        <v>238.05</v>
      </c>
      <c r="C1262" s="6">
        <f>IF(GETPIVOTDATA("Count of Order ID",Pivot_table!$A$151,"Consumer ID",$A1262,"Years (DATE)",$B$66)=0,"",GETPIVOTDATA("Count of Order ID",Pivot_table!$A$151,"Consumer ID",$A1262,"Years (DATE)",$B$66))</f>
        <v>1</v>
      </c>
      <c r="D1262" s="6" t="str">
        <f>IF(GETPIVOTDATA("Sum of Net Profit",Pivot_table!$A$151,"Consumer ID",$A1262,"Years (DATE)",$D$66)=0,"",GETPIVOTDATA("Sum of Net Profit",Pivot_table!$A$151,"Consumer ID",$A1262,"Years (DATE)",$D$66))</f>
        <v/>
      </c>
      <c r="E1262" s="6" t="str">
        <f>IF(GETPIVOTDATA("Count of Order ID",Pivot_table!$A$151,"Consumer ID",$A1262,"Years (DATE)",$D$66)=0,"",GETPIVOTDATA("Count of Order ID",Pivot_table!$A$151,"Consumer ID",$A1262,"Years (DATE)",$D$66))</f>
        <v/>
      </c>
      <c r="F1262" s="6">
        <f t="shared" si="38"/>
        <v>238.05</v>
      </c>
      <c r="G1262" s="6">
        <f t="shared" si="39"/>
        <v>1</v>
      </c>
    </row>
    <row r="1263" spans="1:7" x14ac:dyDescent="0.3">
      <c r="A1263" s="6" t="s">
        <v>1098</v>
      </c>
      <c r="B1263" s="6">
        <f>IF(GETPIVOTDATA("Sum of Net Profit",Pivot_table!$A$151,"Consumer ID",$A1263,"Years (DATE)",$B$66)=0,"",GETPIVOTDATA("Sum of Net Profit",Pivot_table!$A$151,"Consumer ID",$A1263,"Years (DATE)",$B$66))</f>
        <v>238.05</v>
      </c>
      <c r="C1263" s="6">
        <f>IF(GETPIVOTDATA("Count of Order ID",Pivot_table!$A$151,"Consumer ID",$A1263,"Years (DATE)",$B$66)=0,"",GETPIVOTDATA("Count of Order ID",Pivot_table!$A$151,"Consumer ID",$A1263,"Years (DATE)",$B$66))</f>
        <v>1</v>
      </c>
      <c r="D1263" s="6" t="str">
        <f>IF(GETPIVOTDATA("Sum of Net Profit",Pivot_table!$A$151,"Consumer ID",$A1263,"Years (DATE)",$D$66)=0,"",GETPIVOTDATA("Sum of Net Profit",Pivot_table!$A$151,"Consumer ID",$A1263,"Years (DATE)",$D$66))</f>
        <v/>
      </c>
      <c r="E1263" s="6" t="str">
        <f>IF(GETPIVOTDATA("Count of Order ID",Pivot_table!$A$151,"Consumer ID",$A1263,"Years (DATE)",$D$66)=0,"",GETPIVOTDATA("Count of Order ID",Pivot_table!$A$151,"Consumer ID",$A1263,"Years (DATE)",$D$66))</f>
        <v/>
      </c>
      <c r="F1263" s="6">
        <f t="shared" si="38"/>
        <v>238.05</v>
      </c>
      <c r="G1263" s="6">
        <f t="shared" si="39"/>
        <v>1</v>
      </c>
    </row>
    <row r="1264" spans="1:7" x14ac:dyDescent="0.3">
      <c r="A1264" s="6" t="s">
        <v>1282</v>
      </c>
      <c r="B1264" s="6">
        <f>IF(GETPIVOTDATA("Sum of Net Profit",Pivot_table!$A$151,"Consumer ID",$A1264,"Years (DATE)",$B$66)=0,"",GETPIVOTDATA("Sum of Net Profit",Pivot_table!$A$151,"Consumer ID",$A1264,"Years (DATE)",$B$66))</f>
        <v>238.05</v>
      </c>
      <c r="C1264" s="6">
        <f>IF(GETPIVOTDATA("Count of Order ID",Pivot_table!$A$151,"Consumer ID",$A1264,"Years (DATE)",$B$66)=0,"",GETPIVOTDATA("Count of Order ID",Pivot_table!$A$151,"Consumer ID",$A1264,"Years (DATE)",$B$66))</f>
        <v>1</v>
      </c>
      <c r="D1264" s="6" t="str">
        <f>IF(GETPIVOTDATA("Sum of Net Profit",Pivot_table!$A$151,"Consumer ID",$A1264,"Years (DATE)",$D$66)=0,"",GETPIVOTDATA("Sum of Net Profit",Pivot_table!$A$151,"Consumer ID",$A1264,"Years (DATE)",$D$66))</f>
        <v/>
      </c>
      <c r="E1264" s="6" t="str">
        <f>IF(GETPIVOTDATA("Count of Order ID",Pivot_table!$A$151,"Consumer ID",$A1264,"Years (DATE)",$D$66)=0,"",GETPIVOTDATA("Count of Order ID",Pivot_table!$A$151,"Consumer ID",$A1264,"Years (DATE)",$D$66))</f>
        <v/>
      </c>
      <c r="F1264" s="6">
        <f t="shared" si="38"/>
        <v>238.05</v>
      </c>
      <c r="G1264" s="6">
        <f t="shared" si="39"/>
        <v>1</v>
      </c>
    </row>
    <row r="1265" spans="1:7" x14ac:dyDescent="0.3">
      <c r="A1265" s="6" t="s">
        <v>1079</v>
      </c>
      <c r="B1265" s="6">
        <f>IF(GETPIVOTDATA("Sum of Net Profit",Pivot_table!$A$151,"Consumer ID",$A1265,"Years (DATE)",$B$66)=0,"",GETPIVOTDATA("Sum of Net Profit",Pivot_table!$A$151,"Consumer ID",$A1265,"Years (DATE)",$B$66))</f>
        <v>238.05</v>
      </c>
      <c r="C1265" s="6">
        <f>IF(GETPIVOTDATA("Count of Order ID",Pivot_table!$A$151,"Consumer ID",$A1265,"Years (DATE)",$B$66)=0,"",GETPIVOTDATA("Count of Order ID",Pivot_table!$A$151,"Consumer ID",$A1265,"Years (DATE)",$B$66))</f>
        <v>1</v>
      </c>
      <c r="D1265" s="6" t="str">
        <f>IF(GETPIVOTDATA("Sum of Net Profit",Pivot_table!$A$151,"Consumer ID",$A1265,"Years (DATE)",$D$66)=0,"",GETPIVOTDATA("Sum of Net Profit",Pivot_table!$A$151,"Consumer ID",$A1265,"Years (DATE)",$D$66))</f>
        <v/>
      </c>
      <c r="E1265" s="6" t="str">
        <f>IF(GETPIVOTDATA("Count of Order ID",Pivot_table!$A$151,"Consumer ID",$A1265,"Years (DATE)",$D$66)=0,"",GETPIVOTDATA("Count of Order ID",Pivot_table!$A$151,"Consumer ID",$A1265,"Years (DATE)",$D$66))</f>
        <v/>
      </c>
      <c r="F1265" s="6">
        <f t="shared" si="38"/>
        <v>238.05</v>
      </c>
      <c r="G1265" s="6">
        <f t="shared" si="39"/>
        <v>1</v>
      </c>
    </row>
    <row r="1266" spans="1:7" x14ac:dyDescent="0.3">
      <c r="A1266" s="6" t="s">
        <v>3443</v>
      </c>
      <c r="B1266" s="6" t="str">
        <f>IF(GETPIVOTDATA("Sum of Net Profit",Pivot_table!$A$151,"Consumer ID",$A1266,"Years (DATE)",$B$66)=0,"",GETPIVOTDATA("Sum of Net Profit",Pivot_table!$A$151,"Consumer ID",$A1266,"Years (DATE)",$B$66))</f>
        <v/>
      </c>
      <c r="C1266" s="6" t="str">
        <f>IF(GETPIVOTDATA("Count of Order ID",Pivot_table!$A$151,"Consumer ID",$A1266,"Years (DATE)",$B$66)=0,"",GETPIVOTDATA("Count of Order ID",Pivot_table!$A$151,"Consumer ID",$A1266,"Years (DATE)",$B$66))</f>
        <v/>
      </c>
      <c r="D1266" s="6">
        <f>IF(GETPIVOTDATA("Sum of Net Profit",Pivot_table!$A$151,"Consumer ID",$A1266,"Years (DATE)",$D$66)=0,"",GETPIVOTDATA("Sum of Net Profit",Pivot_table!$A$151,"Consumer ID",$A1266,"Years (DATE)",$D$66))</f>
        <v>238.05</v>
      </c>
      <c r="E1266" s="6">
        <f>IF(GETPIVOTDATA("Count of Order ID",Pivot_table!$A$151,"Consumer ID",$A1266,"Years (DATE)",$D$66)=0,"",GETPIVOTDATA("Count of Order ID",Pivot_table!$A$151,"Consumer ID",$A1266,"Years (DATE)",$D$66))</f>
        <v>1</v>
      </c>
      <c r="F1266" s="6">
        <f t="shared" si="38"/>
        <v>238.05</v>
      </c>
      <c r="G1266" s="6">
        <f t="shared" si="39"/>
        <v>1</v>
      </c>
    </row>
    <row r="1267" spans="1:7" x14ac:dyDescent="0.3">
      <c r="A1267" s="6" t="s">
        <v>3433</v>
      </c>
      <c r="B1267" s="6" t="str">
        <f>IF(GETPIVOTDATA("Sum of Net Profit",Pivot_table!$A$151,"Consumer ID",$A1267,"Years (DATE)",$B$66)=0,"",GETPIVOTDATA("Sum of Net Profit",Pivot_table!$A$151,"Consumer ID",$A1267,"Years (DATE)",$B$66))</f>
        <v/>
      </c>
      <c r="C1267" s="6" t="str">
        <f>IF(GETPIVOTDATA("Count of Order ID",Pivot_table!$A$151,"Consumer ID",$A1267,"Years (DATE)",$B$66)=0,"",GETPIVOTDATA("Count of Order ID",Pivot_table!$A$151,"Consumer ID",$A1267,"Years (DATE)",$B$66))</f>
        <v/>
      </c>
      <c r="D1267" s="6">
        <f>IF(GETPIVOTDATA("Sum of Net Profit",Pivot_table!$A$151,"Consumer ID",$A1267,"Years (DATE)",$D$66)=0,"",GETPIVOTDATA("Sum of Net Profit",Pivot_table!$A$151,"Consumer ID",$A1267,"Years (DATE)",$D$66))</f>
        <v>238.05</v>
      </c>
      <c r="E1267" s="6">
        <f>IF(GETPIVOTDATA("Count of Order ID",Pivot_table!$A$151,"Consumer ID",$A1267,"Years (DATE)",$D$66)=0,"",GETPIVOTDATA("Count of Order ID",Pivot_table!$A$151,"Consumer ID",$A1267,"Years (DATE)",$D$66))</f>
        <v>1</v>
      </c>
      <c r="F1267" s="6">
        <f t="shared" si="38"/>
        <v>238.05</v>
      </c>
      <c r="G1267" s="6">
        <f t="shared" si="39"/>
        <v>1</v>
      </c>
    </row>
    <row r="1268" spans="1:7" x14ac:dyDescent="0.3">
      <c r="A1268" s="6" t="s">
        <v>5491</v>
      </c>
      <c r="B1268" s="6" t="str">
        <f>IF(GETPIVOTDATA("Sum of Net Profit",Pivot_table!$A$151,"Consumer ID",$A1268,"Years (DATE)",$B$66)=0,"",GETPIVOTDATA("Sum of Net Profit",Pivot_table!$A$151,"Consumer ID",$A1268,"Years (DATE)",$B$66))</f>
        <v/>
      </c>
      <c r="C1268" s="6" t="str">
        <f>IF(GETPIVOTDATA("Count of Order ID",Pivot_table!$A$151,"Consumer ID",$A1268,"Years (DATE)",$B$66)=0,"",GETPIVOTDATA("Count of Order ID",Pivot_table!$A$151,"Consumer ID",$A1268,"Years (DATE)",$B$66))</f>
        <v/>
      </c>
      <c r="D1268" s="6">
        <f>IF(GETPIVOTDATA("Sum of Net Profit",Pivot_table!$A$151,"Consumer ID",$A1268,"Years (DATE)",$D$66)=0,"",GETPIVOTDATA("Sum of Net Profit",Pivot_table!$A$151,"Consumer ID",$A1268,"Years (DATE)",$D$66))</f>
        <v>238.05</v>
      </c>
      <c r="E1268" s="6">
        <f>IF(GETPIVOTDATA("Count of Order ID",Pivot_table!$A$151,"Consumer ID",$A1268,"Years (DATE)",$D$66)=0,"",GETPIVOTDATA("Count of Order ID",Pivot_table!$A$151,"Consumer ID",$A1268,"Years (DATE)",$D$66))</f>
        <v>1</v>
      </c>
      <c r="F1268" s="6">
        <f t="shared" si="38"/>
        <v>238.05</v>
      </c>
      <c r="G1268" s="6">
        <f t="shared" si="39"/>
        <v>1</v>
      </c>
    </row>
    <row r="1269" spans="1:7" x14ac:dyDescent="0.3">
      <c r="A1269" s="6" t="s">
        <v>4222</v>
      </c>
      <c r="B1269" s="6" t="str">
        <f>IF(GETPIVOTDATA("Sum of Net Profit",Pivot_table!$A$151,"Consumer ID",$A1269,"Years (DATE)",$B$66)=0,"",GETPIVOTDATA("Sum of Net Profit",Pivot_table!$A$151,"Consumer ID",$A1269,"Years (DATE)",$B$66))</f>
        <v/>
      </c>
      <c r="C1269" s="6" t="str">
        <f>IF(GETPIVOTDATA("Count of Order ID",Pivot_table!$A$151,"Consumer ID",$A1269,"Years (DATE)",$B$66)=0,"",GETPIVOTDATA("Count of Order ID",Pivot_table!$A$151,"Consumer ID",$A1269,"Years (DATE)",$B$66))</f>
        <v/>
      </c>
      <c r="D1269" s="6">
        <f>IF(GETPIVOTDATA("Sum of Net Profit",Pivot_table!$A$151,"Consumer ID",$A1269,"Years (DATE)",$D$66)=0,"",GETPIVOTDATA("Sum of Net Profit",Pivot_table!$A$151,"Consumer ID",$A1269,"Years (DATE)",$D$66))</f>
        <v>238.05</v>
      </c>
      <c r="E1269" s="6">
        <f>IF(GETPIVOTDATA("Count of Order ID",Pivot_table!$A$151,"Consumer ID",$A1269,"Years (DATE)",$D$66)=0,"",GETPIVOTDATA("Count of Order ID",Pivot_table!$A$151,"Consumer ID",$A1269,"Years (DATE)",$D$66))</f>
        <v>1</v>
      </c>
      <c r="F1269" s="6">
        <f t="shared" si="38"/>
        <v>238.05</v>
      </c>
      <c r="G1269" s="6">
        <f t="shared" si="39"/>
        <v>1</v>
      </c>
    </row>
    <row r="1270" spans="1:7" x14ac:dyDescent="0.3">
      <c r="A1270" s="6" t="s">
        <v>5874</v>
      </c>
      <c r="B1270" s="6" t="str">
        <f>IF(GETPIVOTDATA("Sum of Net Profit",Pivot_table!$A$151,"Consumer ID",$A1270,"Years (DATE)",$B$66)=0,"",GETPIVOTDATA("Sum of Net Profit",Pivot_table!$A$151,"Consumer ID",$A1270,"Years (DATE)",$B$66))</f>
        <v/>
      </c>
      <c r="C1270" s="6" t="str">
        <f>IF(GETPIVOTDATA("Count of Order ID",Pivot_table!$A$151,"Consumer ID",$A1270,"Years (DATE)",$B$66)=0,"",GETPIVOTDATA("Count of Order ID",Pivot_table!$A$151,"Consumer ID",$A1270,"Years (DATE)",$B$66))</f>
        <v/>
      </c>
      <c r="D1270" s="6">
        <f>IF(GETPIVOTDATA("Sum of Net Profit",Pivot_table!$A$151,"Consumer ID",$A1270,"Years (DATE)",$D$66)=0,"",GETPIVOTDATA("Sum of Net Profit",Pivot_table!$A$151,"Consumer ID",$A1270,"Years (DATE)",$D$66))</f>
        <v>238.05</v>
      </c>
      <c r="E1270" s="6">
        <f>IF(GETPIVOTDATA("Count of Order ID",Pivot_table!$A$151,"Consumer ID",$A1270,"Years (DATE)",$D$66)=0,"",GETPIVOTDATA("Count of Order ID",Pivot_table!$A$151,"Consumer ID",$A1270,"Years (DATE)",$D$66))</f>
        <v>1</v>
      </c>
      <c r="F1270" s="6">
        <f t="shared" si="38"/>
        <v>238.05</v>
      </c>
      <c r="G1270" s="6">
        <f t="shared" si="39"/>
        <v>1</v>
      </c>
    </row>
    <row r="1271" spans="1:7" x14ac:dyDescent="0.3">
      <c r="A1271" s="6" t="s">
        <v>3415</v>
      </c>
      <c r="B1271" s="6" t="str">
        <f>IF(GETPIVOTDATA("Sum of Net Profit",Pivot_table!$A$151,"Consumer ID",$A1271,"Years (DATE)",$B$66)=0,"",GETPIVOTDATA("Sum of Net Profit",Pivot_table!$A$151,"Consumer ID",$A1271,"Years (DATE)",$B$66))</f>
        <v/>
      </c>
      <c r="C1271" s="6" t="str">
        <f>IF(GETPIVOTDATA("Count of Order ID",Pivot_table!$A$151,"Consumer ID",$A1271,"Years (DATE)",$B$66)=0,"",GETPIVOTDATA("Count of Order ID",Pivot_table!$A$151,"Consumer ID",$A1271,"Years (DATE)",$B$66))</f>
        <v/>
      </c>
      <c r="D1271" s="6">
        <f>IF(GETPIVOTDATA("Sum of Net Profit",Pivot_table!$A$151,"Consumer ID",$A1271,"Years (DATE)",$D$66)=0,"",GETPIVOTDATA("Sum of Net Profit",Pivot_table!$A$151,"Consumer ID",$A1271,"Years (DATE)",$D$66))</f>
        <v>238.05</v>
      </c>
      <c r="E1271" s="6">
        <f>IF(GETPIVOTDATA("Count of Order ID",Pivot_table!$A$151,"Consumer ID",$A1271,"Years (DATE)",$D$66)=0,"",GETPIVOTDATA("Count of Order ID",Pivot_table!$A$151,"Consumer ID",$A1271,"Years (DATE)",$D$66))</f>
        <v>1</v>
      </c>
      <c r="F1271" s="6">
        <f t="shared" si="38"/>
        <v>238.05</v>
      </c>
      <c r="G1271" s="6">
        <f t="shared" si="39"/>
        <v>1</v>
      </c>
    </row>
    <row r="1272" spans="1:7" x14ac:dyDescent="0.3">
      <c r="A1272" s="6" t="s">
        <v>5872</v>
      </c>
      <c r="B1272" s="6" t="str">
        <f>IF(GETPIVOTDATA("Sum of Net Profit",Pivot_table!$A$151,"Consumer ID",$A1272,"Years (DATE)",$B$66)=0,"",GETPIVOTDATA("Sum of Net Profit",Pivot_table!$A$151,"Consumer ID",$A1272,"Years (DATE)",$B$66))</f>
        <v/>
      </c>
      <c r="C1272" s="6" t="str">
        <f>IF(GETPIVOTDATA("Count of Order ID",Pivot_table!$A$151,"Consumer ID",$A1272,"Years (DATE)",$B$66)=0,"",GETPIVOTDATA("Count of Order ID",Pivot_table!$A$151,"Consumer ID",$A1272,"Years (DATE)",$B$66))</f>
        <v/>
      </c>
      <c r="D1272" s="6">
        <f>IF(GETPIVOTDATA("Sum of Net Profit",Pivot_table!$A$151,"Consumer ID",$A1272,"Years (DATE)",$D$66)=0,"",GETPIVOTDATA("Sum of Net Profit",Pivot_table!$A$151,"Consumer ID",$A1272,"Years (DATE)",$D$66))</f>
        <v>238.05</v>
      </c>
      <c r="E1272" s="6">
        <f>IF(GETPIVOTDATA("Count of Order ID",Pivot_table!$A$151,"Consumer ID",$A1272,"Years (DATE)",$D$66)=0,"",GETPIVOTDATA("Count of Order ID",Pivot_table!$A$151,"Consumer ID",$A1272,"Years (DATE)",$D$66))</f>
        <v>1</v>
      </c>
      <c r="F1272" s="6">
        <f t="shared" si="38"/>
        <v>238.05</v>
      </c>
      <c r="G1272" s="6">
        <f t="shared" si="39"/>
        <v>1</v>
      </c>
    </row>
    <row r="1273" spans="1:7" x14ac:dyDescent="0.3">
      <c r="A1273" s="6" t="s">
        <v>1748</v>
      </c>
      <c r="B1273" s="6">
        <f>IF(GETPIVOTDATA("Sum of Net Profit",Pivot_table!$A$151,"Consumer ID",$A1273,"Years (DATE)",$B$66)=0,"",GETPIVOTDATA("Sum of Net Profit",Pivot_table!$A$151,"Consumer ID",$A1273,"Years (DATE)",$B$66))</f>
        <v>238.05</v>
      </c>
      <c r="C1273" s="6">
        <f>IF(GETPIVOTDATA("Count of Order ID",Pivot_table!$A$151,"Consumer ID",$A1273,"Years (DATE)",$B$66)=0,"",GETPIVOTDATA("Count of Order ID",Pivot_table!$A$151,"Consumer ID",$A1273,"Years (DATE)",$B$66))</f>
        <v>1</v>
      </c>
      <c r="D1273" s="6" t="str">
        <f>IF(GETPIVOTDATA("Sum of Net Profit",Pivot_table!$A$151,"Consumer ID",$A1273,"Years (DATE)",$D$66)=0,"",GETPIVOTDATA("Sum of Net Profit",Pivot_table!$A$151,"Consumer ID",$A1273,"Years (DATE)",$D$66))</f>
        <v/>
      </c>
      <c r="E1273" s="6" t="str">
        <f>IF(GETPIVOTDATA("Count of Order ID",Pivot_table!$A$151,"Consumer ID",$A1273,"Years (DATE)",$D$66)=0,"",GETPIVOTDATA("Count of Order ID",Pivot_table!$A$151,"Consumer ID",$A1273,"Years (DATE)",$D$66))</f>
        <v/>
      </c>
      <c r="F1273" s="6">
        <f t="shared" si="38"/>
        <v>238.05</v>
      </c>
      <c r="G1273" s="6">
        <f t="shared" si="39"/>
        <v>1</v>
      </c>
    </row>
    <row r="1274" spans="1:7" x14ac:dyDescent="0.3">
      <c r="A1274" s="6" t="s">
        <v>1656</v>
      </c>
      <c r="B1274" s="6">
        <f>IF(GETPIVOTDATA("Sum of Net Profit",Pivot_table!$A$151,"Consumer ID",$A1274,"Years (DATE)",$B$66)=0,"",GETPIVOTDATA("Sum of Net Profit",Pivot_table!$A$151,"Consumer ID",$A1274,"Years (DATE)",$B$66))</f>
        <v>238.05</v>
      </c>
      <c r="C1274" s="6">
        <f>IF(GETPIVOTDATA("Count of Order ID",Pivot_table!$A$151,"Consumer ID",$A1274,"Years (DATE)",$B$66)=0,"",GETPIVOTDATA("Count of Order ID",Pivot_table!$A$151,"Consumer ID",$A1274,"Years (DATE)",$B$66))</f>
        <v>1</v>
      </c>
      <c r="D1274" s="6" t="str">
        <f>IF(GETPIVOTDATA("Sum of Net Profit",Pivot_table!$A$151,"Consumer ID",$A1274,"Years (DATE)",$D$66)=0,"",GETPIVOTDATA("Sum of Net Profit",Pivot_table!$A$151,"Consumer ID",$A1274,"Years (DATE)",$D$66))</f>
        <v/>
      </c>
      <c r="E1274" s="6" t="str">
        <f>IF(GETPIVOTDATA("Count of Order ID",Pivot_table!$A$151,"Consumer ID",$A1274,"Years (DATE)",$D$66)=0,"",GETPIVOTDATA("Count of Order ID",Pivot_table!$A$151,"Consumer ID",$A1274,"Years (DATE)",$D$66))</f>
        <v/>
      </c>
      <c r="F1274" s="6">
        <f t="shared" si="38"/>
        <v>238.05</v>
      </c>
      <c r="G1274" s="6">
        <f t="shared" si="39"/>
        <v>1</v>
      </c>
    </row>
    <row r="1275" spans="1:7" x14ac:dyDescent="0.3">
      <c r="A1275" s="6" t="s">
        <v>1754</v>
      </c>
      <c r="B1275" s="6">
        <f>IF(GETPIVOTDATA("Sum of Net Profit",Pivot_table!$A$151,"Consumer ID",$A1275,"Years (DATE)",$B$66)=0,"",GETPIVOTDATA("Sum of Net Profit",Pivot_table!$A$151,"Consumer ID",$A1275,"Years (DATE)",$B$66))</f>
        <v>238.05</v>
      </c>
      <c r="C1275" s="6">
        <f>IF(GETPIVOTDATA("Count of Order ID",Pivot_table!$A$151,"Consumer ID",$A1275,"Years (DATE)",$B$66)=0,"",GETPIVOTDATA("Count of Order ID",Pivot_table!$A$151,"Consumer ID",$A1275,"Years (DATE)",$B$66))</f>
        <v>1</v>
      </c>
      <c r="D1275" s="6" t="str">
        <f>IF(GETPIVOTDATA("Sum of Net Profit",Pivot_table!$A$151,"Consumer ID",$A1275,"Years (DATE)",$D$66)=0,"",GETPIVOTDATA("Sum of Net Profit",Pivot_table!$A$151,"Consumer ID",$A1275,"Years (DATE)",$D$66))</f>
        <v/>
      </c>
      <c r="E1275" s="6" t="str">
        <f>IF(GETPIVOTDATA("Count of Order ID",Pivot_table!$A$151,"Consumer ID",$A1275,"Years (DATE)",$D$66)=0,"",GETPIVOTDATA("Count of Order ID",Pivot_table!$A$151,"Consumer ID",$A1275,"Years (DATE)",$D$66))</f>
        <v/>
      </c>
      <c r="F1275" s="6">
        <f t="shared" si="38"/>
        <v>238.05</v>
      </c>
      <c r="G1275" s="6">
        <f t="shared" si="39"/>
        <v>1</v>
      </c>
    </row>
    <row r="1276" spans="1:7" x14ac:dyDescent="0.3">
      <c r="A1276" s="6" t="s">
        <v>2701</v>
      </c>
      <c r="B1276" s="6" t="str">
        <f>IF(GETPIVOTDATA("Sum of Net Profit",Pivot_table!$A$151,"Consumer ID",$A1276,"Years (DATE)",$B$66)=0,"",GETPIVOTDATA("Sum of Net Profit",Pivot_table!$A$151,"Consumer ID",$A1276,"Years (DATE)",$B$66))</f>
        <v/>
      </c>
      <c r="C1276" s="6" t="str">
        <f>IF(GETPIVOTDATA("Count of Order ID",Pivot_table!$A$151,"Consumer ID",$A1276,"Years (DATE)",$B$66)=0,"",GETPIVOTDATA("Count of Order ID",Pivot_table!$A$151,"Consumer ID",$A1276,"Years (DATE)",$B$66))</f>
        <v/>
      </c>
      <c r="D1276" s="6">
        <f>IF(GETPIVOTDATA("Sum of Net Profit",Pivot_table!$A$151,"Consumer ID",$A1276,"Years (DATE)",$D$66)=0,"",GETPIVOTDATA("Sum of Net Profit",Pivot_table!$A$151,"Consumer ID",$A1276,"Years (DATE)",$D$66))</f>
        <v>238.05</v>
      </c>
      <c r="E1276" s="6">
        <f>IF(GETPIVOTDATA("Count of Order ID",Pivot_table!$A$151,"Consumer ID",$A1276,"Years (DATE)",$D$66)=0,"",GETPIVOTDATA("Count of Order ID",Pivot_table!$A$151,"Consumer ID",$A1276,"Years (DATE)",$D$66))</f>
        <v>1</v>
      </c>
      <c r="F1276" s="6">
        <f t="shared" si="38"/>
        <v>238.05</v>
      </c>
      <c r="G1276" s="6">
        <f t="shared" si="39"/>
        <v>1</v>
      </c>
    </row>
    <row r="1277" spans="1:7" x14ac:dyDescent="0.3">
      <c r="A1277" s="6" t="s">
        <v>2769</v>
      </c>
      <c r="B1277" s="6" t="str">
        <f>IF(GETPIVOTDATA("Sum of Net Profit",Pivot_table!$A$151,"Consumer ID",$A1277,"Years (DATE)",$B$66)=0,"",GETPIVOTDATA("Sum of Net Profit",Pivot_table!$A$151,"Consumer ID",$A1277,"Years (DATE)",$B$66))</f>
        <v/>
      </c>
      <c r="C1277" s="6" t="str">
        <f>IF(GETPIVOTDATA("Count of Order ID",Pivot_table!$A$151,"Consumer ID",$A1277,"Years (DATE)",$B$66)=0,"",GETPIVOTDATA("Count of Order ID",Pivot_table!$A$151,"Consumer ID",$A1277,"Years (DATE)",$B$66))</f>
        <v/>
      </c>
      <c r="D1277" s="6">
        <f>IF(GETPIVOTDATA("Sum of Net Profit",Pivot_table!$A$151,"Consumer ID",$A1277,"Years (DATE)",$D$66)=0,"",GETPIVOTDATA("Sum of Net Profit",Pivot_table!$A$151,"Consumer ID",$A1277,"Years (DATE)",$D$66))</f>
        <v>238.05</v>
      </c>
      <c r="E1277" s="6">
        <f>IF(GETPIVOTDATA("Count of Order ID",Pivot_table!$A$151,"Consumer ID",$A1277,"Years (DATE)",$D$66)=0,"",GETPIVOTDATA("Count of Order ID",Pivot_table!$A$151,"Consumer ID",$A1277,"Years (DATE)",$D$66))</f>
        <v>1</v>
      </c>
      <c r="F1277" s="6">
        <f t="shared" si="38"/>
        <v>238.05</v>
      </c>
      <c r="G1277" s="6">
        <f t="shared" si="39"/>
        <v>1</v>
      </c>
    </row>
    <row r="1278" spans="1:7" x14ac:dyDescent="0.3">
      <c r="A1278" s="6" t="s">
        <v>1710</v>
      </c>
      <c r="B1278" s="6">
        <f>IF(GETPIVOTDATA("Sum of Net Profit",Pivot_table!$A$151,"Consumer ID",$A1278,"Years (DATE)",$B$66)=0,"",GETPIVOTDATA("Sum of Net Profit",Pivot_table!$A$151,"Consumer ID",$A1278,"Years (DATE)",$B$66))</f>
        <v>238.05</v>
      </c>
      <c r="C1278" s="6">
        <f>IF(GETPIVOTDATA("Count of Order ID",Pivot_table!$A$151,"Consumer ID",$A1278,"Years (DATE)",$B$66)=0,"",GETPIVOTDATA("Count of Order ID",Pivot_table!$A$151,"Consumer ID",$A1278,"Years (DATE)",$B$66))</f>
        <v>1</v>
      </c>
      <c r="D1278" s="6" t="str">
        <f>IF(GETPIVOTDATA("Sum of Net Profit",Pivot_table!$A$151,"Consumer ID",$A1278,"Years (DATE)",$D$66)=0,"",GETPIVOTDATA("Sum of Net Profit",Pivot_table!$A$151,"Consumer ID",$A1278,"Years (DATE)",$D$66))</f>
        <v/>
      </c>
      <c r="E1278" s="6" t="str">
        <f>IF(GETPIVOTDATA("Count of Order ID",Pivot_table!$A$151,"Consumer ID",$A1278,"Years (DATE)",$D$66)=0,"",GETPIVOTDATA("Count of Order ID",Pivot_table!$A$151,"Consumer ID",$A1278,"Years (DATE)",$D$66))</f>
        <v/>
      </c>
      <c r="F1278" s="6">
        <f t="shared" si="38"/>
        <v>238.05</v>
      </c>
      <c r="G1278" s="6">
        <f t="shared" si="39"/>
        <v>1</v>
      </c>
    </row>
    <row r="1279" spans="1:7" x14ac:dyDescent="0.3">
      <c r="A1279" s="6" t="s">
        <v>1648</v>
      </c>
      <c r="B1279" s="6">
        <f>IF(GETPIVOTDATA("Sum of Net Profit",Pivot_table!$A$151,"Consumer ID",$A1279,"Years (DATE)",$B$66)=0,"",GETPIVOTDATA("Sum of Net Profit",Pivot_table!$A$151,"Consumer ID",$A1279,"Years (DATE)",$B$66))</f>
        <v>238.05</v>
      </c>
      <c r="C1279" s="6">
        <f>IF(GETPIVOTDATA("Count of Order ID",Pivot_table!$A$151,"Consumer ID",$A1279,"Years (DATE)",$B$66)=0,"",GETPIVOTDATA("Count of Order ID",Pivot_table!$A$151,"Consumer ID",$A1279,"Years (DATE)",$B$66))</f>
        <v>1</v>
      </c>
      <c r="D1279" s="6" t="str">
        <f>IF(GETPIVOTDATA("Sum of Net Profit",Pivot_table!$A$151,"Consumer ID",$A1279,"Years (DATE)",$D$66)=0,"",GETPIVOTDATA("Sum of Net Profit",Pivot_table!$A$151,"Consumer ID",$A1279,"Years (DATE)",$D$66))</f>
        <v/>
      </c>
      <c r="E1279" s="6" t="str">
        <f>IF(GETPIVOTDATA("Count of Order ID",Pivot_table!$A$151,"Consumer ID",$A1279,"Years (DATE)",$D$66)=0,"",GETPIVOTDATA("Count of Order ID",Pivot_table!$A$151,"Consumer ID",$A1279,"Years (DATE)",$D$66))</f>
        <v/>
      </c>
      <c r="F1279" s="6">
        <f t="shared" si="38"/>
        <v>238.05</v>
      </c>
      <c r="G1279" s="6">
        <f t="shared" si="39"/>
        <v>1</v>
      </c>
    </row>
    <row r="1280" spans="1:7" x14ac:dyDescent="0.3">
      <c r="A1280" s="6" t="s">
        <v>5511</v>
      </c>
      <c r="B1280" s="6" t="str">
        <f>IF(GETPIVOTDATA("Sum of Net Profit",Pivot_table!$A$151,"Consumer ID",$A1280,"Years (DATE)",$B$66)=0,"",GETPIVOTDATA("Sum of Net Profit",Pivot_table!$A$151,"Consumer ID",$A1280,"Years (DATE)",$B$66))</f>
        <v/>
      </c>
      <c r="C1280" s="6" t="str">
        <f>IF(GETPIVOTDATA("Count of Order ID",Pivot_table!$A$151,"Consumer ID",$A1280,"Years (DATE)",$B$66)=0,"",GETPIVOTDATA("Count of Order ID",Pivot_table!$A$151,"Consumer ID",$A1280,"Years (DATE)",$B$66))</f>
        <v/>
      </c>
      <c r="D1280" s="6">
        <f>IF(GETPIVOTDATA("Sum of Net Profit",Pivot_table!$A$151,"Consumer ID",$A1280,"Years (DATE)",$D$66)=0,"",GETPIVOTDATA("Sum of Net Profit",Pivot_table!$A$151,"Consumer ID",$A1280,"Years (DATE)",$D$66))</f>
        <v>238.05</v>
      </c>
      <c r="E1280" s="6">
        <f>IF(GETPIVOTDATA("Count of Order ID",Pivot_table!$A$151,"Consumer ID",$A1280,"Years (DATE)",$D$66)=0,"",GETPIVOTDATA("Count of Order ID",Pivot_table!$A$151,"Consumer ID",$A1280,"Years (DATE)",$D$66))</f>
        <v>1</v>
      </c>
      <c r="F1280" s="6">
        <f t="shared" si="38"/>
        <v>238.05</v>
      </c>
      <c r="G1280" s="6">
        <f t="shared" si="39"/>
        <v>1</v>
      </c>
    </row>
    <row r="1281" spans="1:7" x14ac:dyDescent="0.3">
      <c r="A1281" s="6" t="s">
        <v>2753</v>
      </c>
      <c r="B1281" s="6" t="str">
        <f>IF(GETPIVOTDATA("Sum of Net Profit",Pivot_table!$A$151,"Consumer ID",$A1281,"Years (DATE)",$B$66)=0,"",GETPIVOTDATA("Sum of Net Profit",Pivot_table!$A$151,"Consumer ID",$A1281,"Years (DATE)",$B$66))</f>
        <v/>
      </c>
      <c r="C1281" s="6" t="str">
        <f>IF(GETPIVOTDATA("Count of Order ID",Pivot_table!$A$151,"Consumer ID",$A1281,"Years (DATE)",$B$66)=0,"",GETPIVOTDATA("Count of Order ID",Pivot_table!$A$151,"Consumer ID",$A1281,"Years (DATE)",$B$66))</f>
        <v/>
      </c>
      <c r="D1281" s="6">
        <f>IF(GETPIVOTDATA("Sum of Net Profit",Pivot_table!$A$151,"Consumer ID",$A1281,"Years (DATE)",$D$66)=0,"",GETPIVOTDATA("Sum of Net Profit",Pivot_table!$A$151,"Consumer ID",$A1281,"Years (DATE)",$D$66))</f>
        <v>238.05</v>
      </c>
      <c r="E1281" s="6">
        <f>IF(GETPIVOTDATA("Count of Order ID",Pivot_table!$A$151,"Consumer ID",$A1281,"Years (DATE)",$D$66)=0,"",GETPIVOTDATA("Count of Order ID",Pivot_table!$A$151,"Consumer ID",$A1281,"Years (DATE)",$D$66))</f>
        <v>1</v>
      </c>
      <c r="F1281" s="6">
        <f t="shared" si="38"/>
        <v>238.05</v>
      </c>
      <c r="G1281" s="6">
        <f t="shared" si="39"/>
        <v>1</v>
      </c>
    </row>
    <row r="1282" spans="1:7" x14ac:dyDescent="0.3">
      <c r="A1282" s="6" t="s">
        <v>2735</v>
      </c>
      <c r="B1282" s="6" t="str">
        <f>IF(GETPIVOTDATA("Sum of Net Profit",Pivot_table!$A$151,"Consumer ID",$A1282,"Years (DATE)",$B$66)=0,"",GETPIVOTDATA("Sum of Net Profit",Pivot_table!$A$151,"Consumer ID",$A1282,"Years (DATE)",$B$66))</f>
        <v/>
      </c>
      <c r="C1282" s="6" t="str">
        <f>IF(GETPIVOTDATA("Count of Order ID",Pivot_table!$A$151,"Consumer ID",$A1282,"Years (DATE)",$B$66)=0,"",GETPIVOTDATA("Count of Order ID",Pivot_table!$A$151,"Consumer ID",$A1282,"Years (DATE)",$B$66))</f>
        <v/>
      </c>
      <c r="D1282" s="6">
        <f>IF(GETPIVOTDATA("Sum of Net Profit",Pivot_table!$A$151,"Consumer ID",$A1282,"Years (DATE)",$D$66)=0,"",GETPIVOTDATA("Sum of Net Profit",Pivot_table!$A$151,"Consumer ID",$A1282,"Years (DATE)",$D$66))</f>
        <v>238.05</v>
      </c>
      <c r="E1282" s="6">
        <f>IF(GETPIVOTDATA("Count of Order ID",Pivot_table!$A$151,"Consumer ID",$A1282,"Years (DATE)",$D$66)=0,"",GETPIVOTDATA("Count of Order ID",Pivot_table!$A$151,"Consumer ID",$A1282,"Years (DATE)",$D$66))</f>
        <v>1</v>
      </c>
      <c r="F1282" s="6">
        <f t="shared" si="38"/>
        <v>238.05</v>
      </c>
      <c r="G1282" s="6">
        <f t="shared" si="39"/>
        <v>1</v>
      </c>
    </row>
    <row r="1283" spans="1:7" x14ac:dyDescent="0.3">
      <c r="A1283" s="6" t="s">
        <v>3295</v>
      </c>
      <c r="B1283" s="6" t="str">
        <f>IF(GETPIVOTDATA("Sum of Net Profit",Pivot_table!$A$151,"Consumer ID",$A1283,"Years (DATE)",$B$66)=0,"",GETPIVOTDATA("Sum of Net Profit",Pivot_table!$A$151,"Consumer ID",$A1283,"Years (DATE)",$B$66))</f>
        <v/>
      </c>
      <c r="C1283" s="6" t="str">
        <f>IF(GETPIVOTDATA("Count of Order ID",Pivot_table!$A$151,"Consumer ID",$A1283,"Years (DATE)",$B$66)=0,"",GETPIVOTDATA("Count of Order ID",Pivot_table!$A$151,"Consumer ID",$A1283,"Years (DATE)",$B$66))</f>
        <v/>
      </c>
      <c r="D1283" s="6">
        <f>IF(GETPIVOTDATA("Sum of Net Profit",Pivot_table!$A$151,"Consumer ID",$A1283,"Years (DATE)",$D$66)=0,"",GETPIVOTDATA("Sum of Net Profit",Pivot_table!$A$151,"Consumer ID",$A1283,"Years (DATE)",$D$66))</f>
        <v>238.05</v>
      </c>
      <c r="E1283" s="6">
        <f>IF(GETPIVOTDATA("Count of Order ID",Pivot_table!$A$151,"Consumer ID",$A1283,"Years (DATE)",$D$66)=0,"",GETPIVOTDATA("Count of Order ID",Pivot_table!$A$151,"Consumer ID",$A1283,"Years (DATE)",$D$66))</f>
        <v>1</v>
      </c>
      <c r="F1283" s="6">
        <f t="shared" si="38"/>
        <v>238.05</v>
      </c>
      <c r="G1283" s="6">
        <f t="shared" si="39"/>
        <v>1</v>
      </c>
    </row>
    <row r="1284" spans="1:7" x14ac:dyDescent="0.3">
      <c r="A1284" s="6" t="s">
        <v>4284</v>
      </c>
      <c r="B1284" s="6" t="str">
        <f>IF(GETPIVOTDATA("Sum of Net Profit",Pivot_table!$A$151,"Consumer ID",$A1284,"Years (DATE)",$B$66)=0,"",GETPIVOTDATA("Sum of Net Profit",Pivot_table!$A$151,"Consumer ID",$A1284,"Years (DATE)",$B$66))</f>
        <v/>
      </c>
      <c r="C1284" s="6" t="str">
        <f>IF(GETPIVOTDATA("Count of Order ID",Pivot_table!$A$151,"Consumer ID",$A1284,"Years (DATE)",$B$66)=0,"",GETPIVOTDATA("Count of Order ID",Pivot_table!$A$151,"Consumer ID",$A1284,"Years (DATE)",$B$66))</f>
        <v/>
      </c>
      <c r="D1284" s="6">
        <f>IF(GETPIVOTDATA("Sum of Net Profit",Pivot_table!$A$151,"Consumer ID",$A1284,"Years (DATE)",$D$66)=0,"",GETPIVOTDATA("Sum of Net Profit",Pivot_table!$A$151,"Consumer ID",$A1284,"Years (DATE)",$D$66))</f>
        <v>238.05</v>
      </c>
      <c r="E1284" s="6">
        <f>IF(GETPIVOTDATA("Count of Order ID",Pivot_table!$A$151,"Consumer ID",$A1284,"Years (DATE)",$D$66)=0,"",GETPIVOTDATA("Count of Order ID",Pivot_table!$A$151,"Consumer ID",$A1284,"Years (DATE)",$D$66))</f>
        <v>1</v>
      </c>
      <c r="F1284" s="6">
        <f t="shared" ref="F1284:F1347" si="40">IF(SUM(B1284,D1284)=0,"",SUM(B1284,D1284))</f>
        <v>238.05</v>
      </c>
      <c r="G1284" s="6">
        <f t="shared" ref="G1284:G1347" si="41">IF(SUM(C1284,E1284)=0,"",SUM(C1284,E1284))</f>
        <v>1</v>
      </c>
    </row>
    <row r="1285" spans="1:7" x14ac:dyDescent="0.3">
      <c r="A1285" s="6" t="s">
        <v>3417</v>
      </c>
      <c r="B1285" s="6" t="str">
        <f>IF(GETPIVOTDATA("Sum of Net Profit",Pivot_table!$A$151,"Consumer ID",$A1285,"Years (DATE)",$B$66)=0,"",GETPIVOTDATA("Sum of Net Profit",Pivot_table!$A$151,"Consumer ID",$A1285,"Years (DATE)",$B$66))</f>
        <v/>
      </c>
      <c r="C1285" s="6" t="str">
        <f>IF(GETPIVOTDATA("Count of Order ID",Pivot_table!$A$151,"Consumer ID",$A1285,"Years (DATE)",$B$66)=0,"",GETPIVOTDATA("Count of Order ID",Pivot_table!$A$151,"Consumer ID",$A1285,"Years (DATE)",$B$66))</f>
        <v/>
      </c>
      <c r="D1285" s="6">
        <f>IF(GETPIVOTDATA("Sum of Net Profit",Pivot_table!$A$151,"Consumer ID",$A1285,"Years (DATE)",$D$66)=0,"",GETPIVOTDATA("Sum of Net Profit",Pivot_table!$A$151,"Consumer ID",$A1285,"Years (DATE)",$D$66))</f>
        <v>238.05</v>
      </c>
      <c r="E1285" s="6">
        <f>IF(GETPIVOTDATA("Count of Order ID",Pivot_table!$A$151,"Consumer ID",$A1285,"Years (DATE)",$D$66)=0,"",GETPIVOTDATA("Count of Order ID",Pivot_table!$A$151,"Consumer ID",$A1285,"Years (DATE)",$D$66))</f>
        <v>1</v>
      </c>
      <c r="F1285" s="6">
        <f t="shared" si="40"/>
        <v>238.05</v>
      </c>
      <c r="G1285" s="6">
        <f t="shared" si="41"/>
        <v>1</v>
      </c>
    </row>
    <row r="1286" spans="1:7" x14ac:dyDescent="0.3">
      <c r="A1286" s="6" t="s">
        <v>4288</v>
      </c>
      <c r="B1286" s="6" t="str">
        <f>IF(GETPIVOTDATA("Sum of Net Profit",Pivot_table!$A$151,"Consumer ID",$A1286,"Years (DATE)",$B$66)=0,"",GETPIVOTDATA("Sum of Net Profit",Pivot_table!$A$151,"Consumer ID",$A1286,"Years (DATE)",$B$66))</f>
        <v/>
      </c>
      <c r="C1286" s="6" t="str">
        <f>IF(GETPIVOTDATA("Count of Order ID",Pivot_table!$A$151,"Consumer ID",$A1286,"Years (DATE)",$B$66)=0,"",GETPIVOTDATA("Count of Order ID",Pivot_table!$A$151,"Consumer ID",$A1286,"Years (DATE)",$B$66))</f>
        <v/>
      </c>
      <c r="D1286" s="6">
        <f>IF(GETPIVOTDATA("Sum of Net Profit",Pivot_table!$A$151,"Consumer ID",$A1286,"Years (DATE)",$D$66)=0,"",GETPIVOTDATA("Sum of Net Profit",Pivot_table!$A$151,"Consumer ID",$A1286,"Years (DATE)",$D$66))</f>
        <v>238.05</v>
      </c>
      <c r="E1286" s="6">
        <f>IF(GETPIVOTDATA("Count of Order ID",Pivot_table!$A$151,"Consumer ID",$A1286,"Years (DATE)",$D$66)=0,"",GETPIVOTDATA("Count of Order ID",Pivot_table!$A$151,"Consumer ID",$A1286,"Years (DATE)",$D$66))</f>
        <v>1</v>
      </c>
      <c r="F1286" s="6">
        <f t="shared" si="40"/>
        <v>238.05</v>
      </c>
      <c r="G1286" s="6">
        <f t="shared" si="41"/>
        <v>1</v>
      </c>
    </row>
    <row r="1287" spans="1:7" x14ac:dyDescent="0.3">
      <c r="A1287" s="6" t="s">
        <v>4290</v>
      </c>
      <c r="B1287" s="6" t="str">
        <f>IF(GETPIVOTDATA("Sum of Net Profit",Pivot_table!$A$151,"Consumer ID",$A1287,"Years (DATE)",$B$66)=0,"",GETPIVOTDATA("Sum of Net Profit",Pivot_table!$A$151,"Consumer ID",$A1287,"Years (DATE)",$B$66))</f>
        <v/>
      </c>
      <c r="C1287" s="6" t="str">
        <f>IF(GETPIVOTDATA("Count of Order ID",Pivot_table!$A$151,"Consumer ID",$A1287,"Years (DATE)",$B$66)=0,"",GETPIVOTDATA("Count of Order ID",Pivot_table!$A$151,"Consumer ID",$A1287,"Years (DATE)",$B$66))</f>
        <v/>
      </c>
      <c r="D1287" s="6">
        <f>IF(GETPIVOTDATA("Sum of Net Profit",Pivot_table!$A$151,"Consumer ID",$A1287,"Years (DATE)",$D$66)=0,"",GETPIVOTDATA("Sum of Net Profit",Pivot_table!$A$151,"Consumer ID",$A1287,"Years (DATE)",$D$66))</f>
        <v>238.05</v>
      </c>
      <c r="E1287" s="6">
        <f>IF(GETPIVOTDATA("Count of Order ID",Pivot_table!$A$151,"Consumer ID",$A1287,"Years (DATE)",$D$66)=0,"",GETPIVOTDATA("Count of Order ID",Pivot_table!$A$151,"Consumer ID",$A1287,"Years (DATE)",$D$66))</f>
        <v>1</v>
      </c>
      <c r="F1287" s="6">
        <f t="shared" si="40"/>
        <v>238.05</v>
      </c>
      <c r="G1287" s="6">
        <f t="shared" si="41"/>
        <v>1</v>
      </c>
    </row>
    <row r="1288" spans="1:7" x14ac:dyDescent="0.3">
      <c r="A1288" s="6" t="s">
        <v>4309</v>
      </c>
      <c r="B1288" s="6" t="str">
        <f>IF(GETPIVOTDATA("Sum of Net Profit",Pivot_table!$A$151,"Consumer ID",$A1288,"Years (DATE)",$B$66)=0,"",GETPIVOTDATA("Sum of Net Profit",Pivot_table!$A$151,"Consumer ID",$A1288,"Years (DATE)",$B$66))</f>
        <v/>
      </c>
      <c r="C1288" s="6" t="str">
        <f>IF(GETPIVOTDATA("Count of Order ID",Pivot_table!$A$151,"Consumer ID",$A1288,"Years (DATE)",$B$66)=0,"",GETPIVOTDATA("Count of Order ID",Pivot_table!$A$151,"Consumer ID",$A1288,"Years (DATE)",$B$66))</f>
        <v/>
      </c>
      <c r="D1288" s="6">
        <f>IF(GETPIVOTDATA("Sum of Net Profit",Pivot_table!$A$151,"Consumer ID",$A1288,"Years (DATE)",$D$66)=0,"",GETPIVOTDATA("Sum of Net Profit",Pivot_table!$A$151,"Consumer ID",$A1288,"Years (DATE)",$D$66))</f>
        <v>238.05</v>
      </c>
      <c r="E1288" s="6">
        <f>IF(GETPIVOTDATA("Count of Order ID",Pivot_table!$A$151,"Consumer ID",$A1288,"Years (DATE)",$D$66)=0,"",GETPIVOTDATA("Count of Order ID",Pivot_table!$A$151,"Consumer ID",$A1288,"Years (DATE)",$D$66))</f>
        <v>1</v>
      </c>
      <c r="F1288" s="6">
        <f t="shared" si="40"/>
        <v>238.05</v>
      </c>
      <c r="G1288" s="6">
        <f t="shared" si="41"/>
        <v>1</v>
      </c>
    </row>
    <row r="1289" spans="1:7" x14ac:dyDescent="0.3">
      <c r="A1289" s="6" t="s">
        <v>2370</v>
      </c>
      <c r="B1289" s="6" t="str">
        <f>IF(GETPIVOTDATA("Sum of Net Profit",Pivot_table!$A$151,"Consumer ID",$A1289,"Years (DATE)",$B$66)=0,"",GETPIVOTDATA("Sum of Net Profit",Pivot_table!$A$151,"Consumer ID",$A1289,"Years (DATE)",$B$66))</f>
        <v/>
      </c>
      <c r="C1289" s="6" t="str">
        <f>IF(GETPIVOTDATA("Count of Order ID",Pivot_table!$A$151,"Consumer ID",$A1289,"Years (DATE)",$B$66)=0,"",GETPIVOTDATA("Count of Order ID",Pivot_table!$A$151,"Consumer ID",$A1289,"Years (DATE)",$B$66))</f>
        <v/>
      </c>
      <c r="D1289" s="6">
        <f>IF(GETPIVOTDATA("Sum of Net Profit",Pivot_table!$A$151,"Consumer ID",$A1289,"Years (DATE)",$D$66)=0,"",GETPIVOTDATA("Sum of Net Profit",Pivot_table!$A$151,"Consumer ID",$A1289,"Years (DATE)",$D$66))</f>
        <v>238.05</v>
      </c>
      <c r="E1289" s="6">
        <f>IF(GETPIVOTDATA("Count of Order ID",Pivot_table!$A$151,"Consumer ID",$A1289,"Years (DATE)",$D$66)=0,"",GETPIVOTDATA("Count of Order ID",Pivot_table!$A$151,"Consumer ID",$A1289,"Years (DATE)",$D$66))</f>
        <v>1</v>
      </c>
      <c r="F1289" s="6">
        <f t="shared" si="40"/>
        <v>238.05</v>
      </c>
      <c r="G1289" s="6">
        <f t="shared" si="41"/>
        <v>1</v>
      </c>
    </row>
    <row r="1290" spans="1:7" x14ac:dyDescent="0.3">
      <c r="A1290" s="6" t="s">
        <v>4381</v>
      </c>
      <c r="B1290" s="6" t="str">
        <f>IF(GETPIVOTDATA("Sum of Net Profit",Pivot_table!$A$151,"Consumer ID",$A1290,"Years (DATE)",$B$66)=0,"",GETPIVOTDATA("Sum of Net Profit",Pivot_table!$A$151,"Consumer ID",$A1290,"Years (DATE)",$B$66))</f>
        <v/>
      </c>
      <c r="C1290" s="6" t="str">
        <f>IF(GETPIVOTDATA("Count of Order ID",Pivot_table!$A$151,"Consumer ID",$A1290,"Years (DATE)",$B$66)=0,"",GETPIVOTDATA("Count of Order ID",Pivot_table!$A$151,"Consumer ID",$A1290,"Years (DATE)",$B$66))</f>
        <v/>
      </c>
      <c r="D1290" s="6">
        <f>IF(GETPIVOTDATA("Sum of Net Profit",Pivot_table!$A$151,"Consumer ID",$A1290,"Years (DATE)",$D$66)=0,"",GETPIVOTDATA("Sum of Net Profit",Pivot_table!$A$151,"Consumer ID",$A1290,"Years (DATE)",$D$66))</f>
        <v>238.05</v>
      </c>
      <c r="E1290" s="6">
        <f>IF(GETPIVOTDATA("Count of Order ID",Pivot_table!$A$151,"Consumer ID",$A1290,"Years (DATE)",$D$66)=0,"",GETPIVOTDATA("Count of Order ID",Pivot_table!$A$151,"Consumer ID",$A1290,"Years (DATE)",$D$66))</f>
        <v>1</v>
      </c>
      <c r="F1290" s="6">
        <f t="shared" si="40"/>
        <v>238.05</v>
      </c>
      <c r="G1290" s="6">
        <f t="shared" si="41"/>
        <v>1</v>
      </c>
    </row>
    <row r="1291" spans="1:7" x14ac:dyDescent="0.3">
      <c r="A1291" s="6" t="s">
        <v>4365</v>
      </c>
      <c r="B1291" s="6" t="str">
        <f>IF(GETPIVOTDATA("Sum of Net Profit",Pivot_table!$A$151,"Consumer ID",$A1291,"Years (DATE)",$B$66)=0,"",GETPIVOTDATA("Sum of Net Profit",Pivot_table!$A$151,"Consumer ID",$A1291,"Years (DATE)",$B$66))</f>
        <v/>
      </c>
      <c r="C1291" s="6" t="str">
        <f>IF(GETPIVOTDATA("Count of Order ID",Pivot_table!$A$151,"Consumer ID",$A1291,"Years (DATE)",$B$66)=0,"",GETPIVOTDATA("Count of Order ID",Pivot_table!$A$151,"Consumer ID",$A1291,"Years (DATE)",$B$66))</f>
        <v/>
      </c>
      <c r="D1291" s="6">
        <f>IF(GETPIVOTDATA("Sum of Net Profit",Pivot_table!$A$151,"Consumer ID",$A1291,"Years (DATE)",$D$66)=0,"",GETPIVOTDATA("Sum of Net Profit",Pivot_table!$A$151,"Consumer ID",$A1291,"Years (DATE)",$D$66))</f>
        <v>238.05</v>
      </c>
      <c r="E1291" s="6">
        <f>IF(GETPIVOTDATA("Count of Order ID",Pivot_table!$A$151,"Consumer ID",$A1291,"Years (DATE)",$D$66)=0,"",GETPIVOTDATA("Count of Order ID",Pivot_table!$A$151,"Consumer ID",$A1291,"Years (DATE)",$D$66))</f>
        <v>1</v>
      </c>
      <c r="F1291" s="6">
        <f t="shared" si="40"/>
        <v>238.05</v>
      </c>
      <c r="G1291" s="6">
        <f t="shared" si="41"/>
        <v>1</v>
      </c>
    </row>
    <row r="1292" spans="1:7" x14ac:dyDescent="0.3">
      <c r="A1292" s="6" t="s">
        <v>1524</v>
      </c>
      <c r="B1292" s="6">
        <f>IF(GETPIVOTDATA("Sum of Net Profit",Pivot_table!$A$151,"Consumer ID",$A1292,"Years (DATE)",$B$66)=0,"",GETPIVOTDATA("Sum of Net Profit",Pivot_table!$A$151,"Consumer ID",$A1292,"Years (DATE)",$B$66))</f>
        <v>238.05</v>
      </c>
      <c r="C1292" s="6">
        <f>IF(GETPIVOTDATA("Count of Order ID",Pivot_table!$A$151,"Consumer ID",$A1292,"Years (DATE)",$B$66)=0,"",GETPIVOTDATA("Count of Order ID",Pivot_table!$A$151,"Consumer ID",$A1292,"Years (DATE)",$B$66))</f>
        <v>1</v>
      </c>
      <c r="D1292" s="6" t="str">
        <f>IF(GETPIVOTDATA("Sum of Net Profit",Pivot_table!$A$151,"Consumer ID",$A1292,"Years (DATE)",$D$66)=0,"",GETPIVOTDATA("Sum of Net Profit",Pivot_table!$A$151,"Consumer ID",$A1292,"Years (DATE)",$D$66))</f>
        <v/>
      </c>
      <c r="E1292" s="6" t="str">
        <f>IF(GETPIVOTDATA("Count of Order ID",Pivot_table!$A$151,"Consumer ID",$A1292,"Years (DATE)",$D$66)=0,"",GETPIVOTDATA("Count of Order ID",Pivot_table!$A$151,"Consumer ID",$A1292,"Years (DATE)",$D$66))</f>
        <v/>
      </c>
      <c r="F1292" s="6">
        <f t="shared" si="40"/>
        <v>238.05</v>
      </c>
      <c r="G1292" s="6">
        <f t="shared" si="41"/>
        <v>1</v>
      </c>
    </row>
    <row r="1293" spans="1:7" x14ac:dyDescent="0.3">
      <c r="A1293" s="6" t="s">
        <v>4367</v>
      </c>
      <c r="B1293" s="6" t="str">
        <f>IF(GETPIVOTDATA("Sum of Net Profit",Pivot_table!$A$151,"Consumer ID",$A1293,"Years (DATE)",$B$66)=0,"",GETPIVOTDATA("Sum of Net Profit",Pivot_table!$A$151,"Consumer ID",$A1293,"Years (DATE)",$B$66))</f>
        <v/>
      </c>
      <c r="C1293" s="6" t="str">
        <f>IF(GETPIVOTDATA("Count of Order ID",Pivot_table!$A$151,"Consumer ID",$A1293,"Years (DATE)",$B$66)=0,"",GETPIVOTDATA("Count of Order ID",Pivot_table!$A$151,"Consumer ID",$A1293,"Years (DATE)",$B$66))</f>
        <v/>
      </c>
      <c r="D1293" s="6">
        <f>IF(GETPIVOTDATA("Sum of Net Profit",Pivot_table!$A$151,"Consumer ID",$A1293,"Years (DATE)",$D$66)=0,"",GETPIVOTDATA("Sum of Net Profit",Pivot_table!$A$151,"Consumer ID",$A1293,"Years (DATE)",$D$66))</f>
        <v>238.05</v>
      </c>
      <c r="E1293" s="6">
        <f>IF(GETPIVOTDATA("Count of Order ID",Pivot_table!$A$151,"Consumer ID",$A1293,"Years (DATE)",$D$66)=0,"",GETPIVOTDATA("Count of Order ID",Pivot_table!$A$151,"Consumer ID",$A1293,"Years (DATE)",$D$66))</f>
        <v>1</v>
      </c>
      <c r="F1293" s="6">
        <f t="shared" si="40"/>
        <v>238.05</v>
      </c>
      <c r="G1293" s="6">
        <f t="shared" si="41"/>
        <v>1</v>
      </c>
    </row>
    <row r="1294" spans="1:7" x14ac:dyDescent="0.3">
      <c r="A1294" s="6" t="s">
        <v>1580</v>
      </c>
      <c r="B1294" s="6">
        <f>IF(GETPIVOTDATA("Sum of Net Profit",Pivot_table!$A$151,"Consumer ID",$A1294,"Years (DATE)",$B$66)=0,"",GETPIVOTDATA("Sum of Net Profit",Pivot_table!$A$151,"Consumer ID",$A1294,"Years (DATE)",$B$66))</f>
        <v>238.05</v>
      </c>
      <c r="C1294" s="6">
        <f>IF(GETPIVOTDATA("Count of Order ID",Pivot_table!$A$151,"Consumer ID",$A1294,"Years (DATE)",$B$66)=0,"",GETPIVOTDATA("Count of Order ID",Pivot_table!$A$151,"Consumer ID",$A1294,"Years (DATE)",$B$66))</f>
        <v>1</v>
      </c>
      <c r="D1294" s="6" t="str">
        <f>IF(GETPIVOTDATA("Sum of Net Profit",Pivot_table!$A$151,"Consumer ID",$A1294,"Years (DATE)",$D$66)=0,"",GETPIVOTDATA("Sum of Net Profit",Pivot_table!$A$151,"Consumer ID",$A1294,"Years (DATE)",$D$66))</f>
        <v/>
      </c>
      <c r="E1294" s="6" t="str">
        <f>IF(GETPIVOTDATA("Count of Order ID",Pivot_table!$A$151,"Consumer ID",$A1294,"Years (DATE)",$D$66)=0,"",GETPIVOTDATA("Count of Order ID",Pivot_table!$A$151,"Consumer ID",$A1294,"Years (DATE)",$D$66))</f>
        <v/>
      </c>
      <c r="F1294" s="6">
        <f t="shared" si="40"/>
        <v>238.05</v>
      </c>
      <c r="G1294" s="6">
        <f t="shared" si="41"/>
        <v>1</v>
      </c>
    </row>
    <row r="1295" spans="1:7" x14ac:dyDescent="0.3">
      <c r="A1295" s="6" t="s">
        <v>1564</v>
      </c>
      <c r="B1295" s="6">
        <f>IF(GETPIVOTDATA("Sum of Net Profit",Pivot_table!$A$151,"Consumer ID",$A1295,"Years (DATE)",$B$66)=0,"",GETPIVOTDATA("Sum of Net Profit",Pivot_table!$A$151,"Consumer ID",$A1295,"Years (DATE)",$B$66))</f>
        <v>238.05</v>
      </c>
      <c r="C1295" s="6">
        <f>IF(GETPIVOTDATA("Count of Order ID",Pivot_table!$A$151,"Consumer ID",$A1295,"Years (DATE)",$B$66)=0,"",GETPIVOTDATA("Count of Order ID",Pivot_table!$A$151,"Consumer ID",$A1295,"Years (DATE)",$B$66))</f>
        <v>1</v>
      </c>
      <c r="D1295" s="6" t="str">
        <f>IF(GETPIVOTDATA("Sum of Net Profit",Pivot_table!$A$151,"Consumer ID",$A1295,"Years (DATE)",$D$66)=0,"",GETPIVOTDATA("Sum of Net Profit",Pivot_table!$A$151,"Consumer ID",$A1295,"Years (DATE)",$D$66))</f>
        <v/>
      </c>
      <c r="E1295" s="6" t="str">
        <f>IF(GETPIVOTDATA("Count of Order ID",Pivot_table!$A$151,"Consumer ID",$A1295,"Years (DATE)",$D$66)=0,"",GETPIVOTDATA("Count of Order ID",Pivot_table!$A$151,"Consumer ID",$A1295,"Years (DATE)",$D$66))</f>
        <v/>
      </c>
      <c r="F1295" s="6">
        <f t="shared" si="40"/>
        <v>238.05</v>
      </c>
      <c r="G1295" s="6">
        <f t="shared" si="41"/>
        <v>1</v>
      </c>
    </row>
    <row r="1296" spans="1:7" x14ac:dyDescent="0.3">
      <c r="A1296" s="6" t="s">
        <v>1552</v>
      </c>
      <c r="B1296" s="6">
        <f>IF(GETPIVOTDATA("Sum of Net Profit",Pivot_table!$A$151,"Consumer ID",$A1296,"Years (DATE)",$B$66)=0,"",GETPIVOTDATA("Sum of Net Profit",Pivot_table!$A$151,"Consumer ID",$A1296,"Years (DATE)",$B$66))</f>
        <v>238.05</v>
      </c>
      <c r="C1296" s="6">
        <f>IF(GETPIVOTDATA("Count of Order ID",Pivot_table!$A$151,"Consumer ID",$A1296,"Years (DATE)",$B$66)=0,"",GETPIVOTDATA("Count of Order ID",Pivot_table!$A$151,"Consumer ID",$A1296,"Years (DATE)",$B$66))</f>
        <v>1</v>
      </c>
      <c r="D1296" s="6" t="str">
        <f>IF(GETPIVOTDATA("Sum of Net Profit",Pivot_table!$A$151,"Consumer ID",$A1296,"Years (DATE)",$D$66)=0,"",GETPIVOTDATA("Sum of Net Profit",Pivot_table!$A$151,"Consumer ID",$A1296,"Years (DATE)",$D$66))</f>
        <v/>
      </c>
      <c r="E1296" s="6" t="str">
        <f>IF(GETPIVOTDATA("Count of Order ID",Pivot_table!$A$151,"Consumer ID",$A1296,"Years (DATE)",$D$66)=0,"",GETPIVOTDATA("Count of Order ID",Pivot_table!$A$151,"Consumer ID",$A1296,"Years (DATE)",$D$66))</f>
        <v/>
      </c>
      <c r="F1296" s="6">
        <f t="shared" si="40"/>
        <v>238.05</v>
      </c>
      <c r="G1296" s="6">
        <f t="shared" si="41"/>
        <v>1</v>
      </c>
    </row>
    <row r="1297" spans="1:7" x14ac:dyDescent="0.3">
      <c r="A1297" s="6" t="s">
        <v>4401</v>
      </c>
      <c r="B1297" s="6" t="str">
        <f>IF(GETPIVOTDATA("Sum of Net Profit",Pivot_table!$A$151,"Consumer ID",$A1297,"Years (DATE)",$B$66)=0,"",GETPIVOTDATA("Sum of Net Profit",Pivot_table!$A$151,"Consumer ID",$A1297,"Years (DATE)",$B$66))</f>
        <v/>
      </c>
      <c r="C1297" s="6" t="str">
        <f>IF(GETPIVOTDATA("Count of Order ID",Pivot_table!$A$151,"Consumer ID",$A1297,"Years (DATE)",$B$66)=0,"",GETPIVOTDATA("Count of Order ID",Pivot_table!$A$151,"Consumer ID",$A1297,"Years (DATE)",$B$66))</f>
        <v/>
      </c>
      <c r="D1297" s="6">
        <f>IF(GETPIVOTDATA("Sum of Net Profit",Pivot_table!$A$151,"Consumer ID",$A1297,"Years (DATE)",$D$66)=0,"",GETPIVOTDATA("Sum of Net Profit",Pivot_table!$A$151,"Consumer ID",$A1297,"Years (DATE)",$D$66))</f>
        <v>238.05</v>
      </c>
      <c r="E1297" s="6">
        <f>IF(GETPIVOTDATA("Count of Order ID",Pivot_table!$A$151,"Consumer ID",$A1297,"Years (DATE)",$D$66)=0,"",GETPIVOTDATA("Count of Order ID",Pivot_table!$A$151,"Consumer ID",$A1297,"Years (DATE)",$D$66))</f>
        <v>1</v>
      </c>
      <c r="F1297" s="6">
        <f t="shared" si="40"/>
        <v>238.05</v>
      </c>
      <c r="G1297" s="6">
        <f t="shared" si="41"/>
        <v>1</v>
      </c>
    </row>
    <row r="1298" spans="1:7" x14ac:dyDescent="0.3">
      <c r="A1298" s="6" t="s">
        <v>1582</v>
      </c>
      <c r="B1298" s="6">
        <f>IF(GETPIVOTDATA("Sum of Net Profit",Pivot_table!$A$151,"Consumer ID",$A1298,"Years (DATE)",$B$66)=0,"",GETPIVOTDATA("Sum of Net Profit",Pivot_table!$A$151,"Consumer ID",$A1298,"Years (DATE)",$B$66))</f>
        <v>238.05</v>
      </c>
      <c r="C1298" s="6">
        <f>IF(GETPIVOTDATA("Count of Order ID",Pivot_table!$A$151,"Consumer ID",$A1298,"Years (DATE)",$B$66)=0,"",GETPIVOTDATA("Count of Order ID",Pivot_table!$A$151,"Consumer ID",$A1298,"Years (DATE)",$B$66))</f>
        <v>1</v>
      </c>
      <c r="D1298" s="6" t="str">
        <f>IF(GETPIVOTDATA("Sum of Net Profit",Pivot_table!$A$151,"Consumer ID",$A1298,"Years (DATE)",$D$66)=0,"",GETPIVOTDATA("Sum of Net Profit",Pivot_table!$A$151,"Consumer ID",$A1298,"Years (DATE)",$D$66))</f>
        <v/>
      </c>
      <c r="E1298" s="6" t="str">
        <f>IF(GETPIVOTDATA("Count of Order ID",Pivot_table!$A$151,"Consumer ID",$A1298,"Years (DATE)",$D$66)=0,"",GETPIVOTDATA("Count of Order ID",Pivot_table!$A$151,"Consumer ID",$A1298,"Years (DATE)",$D$66))</f>
        <v/>
      </c>
      <c r="F1298" s="6">
        <f t="shared" si="40"/>
        <v>238.05</v>
      </c>
      <c r="G1298" s="6">
        <f t="shared" si="41"/>
        <v>1</v>
      </c>
    </row>
    <row r="1299" spans="1:7" x14ac:dyDescent="0.3">
      <c r="A1299" s="6" t="s">
        <v>2450</v>
      </c>
      <c r="B1299" s="6" t="str">
        <f>IF(GETPIVOTDATA("Sum of Net Profit",Pivot_table!$A$151,"Consumer ID",$A1299,"Years (DATE)",$B$66)=0,"",GETPIVOTDATA("Sum of Net Profit",Pivot_table!$A$151,"Consumer ID",$A1299,"Years (DATE)",$B$66))</f>
        <v/>
      </c>
      <c r="C1299" s="6" t="str">
        <f>IF(GETPIVOTDATA("Count of Order ID",Pivot_table!$A$151,"Consumer ID",$A1299,"Years (DATE)",$B$66)=0,"",GETPIVOTDATA("Count of Order ID",Pivot_table!$A$151,"Consumer ID",$A1299,"Years (DATE)",$B$66))</f>
        <v/>
      </c>
      <c r="D1299" s="6">
        <f>IF(GETPIVOTDATA("Sum of Net Profit",Pivot_table!$A$151,"Consumer ID",$A1299,"Years (DATE)",$D$66)=0,"",GETPIVOTDATA("Sum of Net Profit",Pivot_table!$A$151,"Consumer ID",$A1299,"Years (DATE)",$D$66))</f>
        <v>238.05</v>
      </c>
      <c r="E1299" s="6">
        <f>IF(GETPIVOTDATA("Count of Order ID",Pivot_table!$A$151,"Consumer ID",$A1299,"Years (DATE)",$D$66)=0,"",GETPIVOTDATA("Count of Order ID",Pivot_table!$A$151,"Consumer ID",$A1299,"Years (DATE)",$D$66))</f>
        <v>1</v>
      </c>
      <c r="F1299" s="6">
        <f t="shared" si="40"/>
        <v>238.05</v>
      </c>
      <c r="G1299" s="6">
        <f t="shared" si="41"/>
        <v>1</v>
      </c>
    </row>
    <row r="1300" spans="1:7" x14ac:dyDescent="0.3">
      <c r="A1300" s="6" t="s">
        <v>2470</v>
      </c>
      <c r="B1300" s="6" t="str">
        <f>IF(GETPIVOTDATA("Sum of Net Profit",Pivot_table!$A$151,"Consumer ID",$A1300,"Years (DATE)",$B$66)=0,"",GETPIVOTDATA("Sum of Net Profit",Pivot_table!$A$151,"Consumer ID",$A1300,"Years (DATE)",$B$66))</f>
        <v/>
      </c>
      <c r="C1300" s="6" t="str">
        <f>IF(GETPIVOTDATA("Count of Order ID",Pivot_table!$A$151,"Consumer ID",$A1300,"Years (DATE)",$B$66)=0,"",GETPIVOTDATA("Count of Order ID",Pivot_table!$A$151,"Consumer ID",$A1300,"Years (DATE)",$B$66))</f>
        <v/>
      </c>
      <c r="D1300" s="6">
        <f>IF(GETPIVOTDATA("Sum of Net Profit",Pivot_table!$A$151,"Consumer ID",$A1300,"Years (DATE)",$D$66)=0,"",GETPIVOTDATA("Sum of Net Profit",Pivot_table!$A$151,"Consumer ID",$A1300,"Years (DATE)",$D$66))</f>
        <v>238.05</v>
      </c>
      <c r="E1300" s="6">
        <f>IF(GETPIVOTDATA("Count of Order ID",Pivot_table!$A$151,"Consumer ID",$A1300,"Years (DATE)",$D$66)=0,"",GETPIVOTDATA("Count of Order ID",Pivot_table!$A$151,"Consumer ID",$A1300,"Years (DATE)",$D$66))</f>
        <v>1</v>
      </c>
      <c r="F1300" s="6">
        <f t="shared" si="40"/>
        <v>238.05</v>
      </c>
      <c r="G1300" s="6">
        <f t="shared" si="41"/>
        <v>1</v>
      </c>
    </row>
    <row r="1301" spans="1:7" x14ac:dyDescent="0.3">
      <c r="A1301" s="6" t="s">
        <v>4363</v>
      </c>
      <c r="B1301" s="6" t="str">
        <f>IF(GETPIVOTDATA("Sum of Net Profit",Pivot_table!$A$151,"Consumer ID",$A1301,"Years (DATE)",$B$66)=0,"",GETPIVOTDATA("Sum of Net Profit",Pivot_table!$A$151,"Consumer ID",$A1301,"Years (DATE)",$B$66))</f>
        <v/>
      </c>
      <c r="C1301" s="6" t="str">
        <f>IF(GETPIVOTDATA("Count of Order ID",Pivot_table!$A$151,"Consumer ID",$A1301,"Years (DATE)",$B$66)=0,"",GETPIVOTDATA("Count of Order ID",Pivot_table!$A$151,"Consumer ID",$A1301,"Years (DATE)",$B$66))</f>
        <v/>
      </c>
      <c r="D1301" s="6">
        <f>IF(GETPIVOTDATA("Sum of Net Profit",Pivot_table!$A$151,"Consumer ID",$A1301,"Years (DATE)",$D$66)=0,"",GETPIVOTDATA("Sum of Net Profit",Pivot_table!$A$151,"Consumer ID",$A1301,"Years (DATE)",$D$66))</f>
        <v>238.05</v>
      </c>
      <c r="E1301" s="6">
        <f>IF(GETPIVOTDATA("Count of Order ID",Pivot_table!$A$151,"Consumer ID",$A1301,"Years (DATE)",$D$66)=0,"",GETPIVOTDATA("Count of Order ID",Pivot_table!$A$151,"Consumer ID",$A1301,"Years (DATE)",$D$66))</f>
        <v>1</v>
      </c>
      <c r="F1301" s="6">
        <f t="shared" si="40"/>
        <v>238.05</v>
      </c>
      <c r="G1301" s="6">
        <f t="shared" si="41"/>
        <v>1</v>
      </c>
    </row>
    <row r="1302" spans="1:7" x14ac:dyDescent="0.3">
      <c r="A1302" s="6" t="s">
        <v>5166</v>
      </c>
      <c r="B1302" s="6" t="str">
        <f>IF(GETPIVOTDATA("Sum of Net Profit",Pivot_table!$A$151,"Consumer ID",$A1302,"Years (DATE)",$B$66)=0,"",GETPIVOTDATA("Sum of Net Profit",Pivot_table!$A$151,"Consumer ID",$A1302,"Years (DATE)",$B$66))</f>
        <v/>
      </c>
      <c r="C1302" s="6" t="str">
        <f>IF(GETPIVOTDATA("Count of Order ID",Pivot_table!$A$151,"Consumer ID",$A1302,"Years (DATE)",$B$66)=0,"",GETPIVOTDATA("Count of Order ID",Pivot_table!$A$151,"Consumer ID",$A1302,"Years (DATE)",$B$66))</f>
        <v/>
      </c>
      <c r="D1302" s="6">
        <f>IF(GETPIVOTDATA("Sum of Net Profit",Pivot_table!$A$151,"Consumer ID",$A1302,"Years (DATE)",$D$66)=0,"",GETPIVOTDATA("Sum of Net Profit",Pivot_table!$A$151,"Consumer ID",$A1302,"Years (DATE)",$D$66))</f>
        <v>238.05</v>
      </c>
      <c r="E1302" s="6">
        <f>IF(GETPIVOTDATA("Count of Order ID",Pivot_table!$A$151,"Consumer ID",$A1302,"Years (DATE)",$D$66)=0,"",GETPIVOTDATA("Count of Order ID",Pivot_table!$A$151,"Consumer ID",$A1302,"Years (DATE)",$D$66))</f>
        <v>1</v>
      </c>
      <c r="F1302" s="6">
        <f t="shared" si="40"/>
        <v>238.05</v>
      </c>
      <c r="G1302" s="6">
        <f t="shared" si="41"/>
        <v>1</v>
      </c>
    </row>
    <row r="1303" spans="1:7" x14ac:dyDescent="0.3">
      <c r="A1303" s="6" t="s">
        <v>5563</v>
      </c>
      <c r="B1303" s="6" t="str">
        <f>IF(GETPIVOTDATA("Sum of Net Profit",Pivot_table!$A$151,"Consumer ID",$A1303,"Years (DATE)",$B$66)=0,"",GETPIVOTDATA("Sum of Net Profit",Pivot_table!$A$151,"Consumer ID",$A1303,"Years (DATE)",$B$66))</f>
        <v/>
      </c>
      <c r="C1303" s="6" t="str">
        <f>IF(GETPIVOTDATA("Count of Order ID",Pivot_table!$A$151,"Consumer ID",$A1303,"Years (DATE)",$B$66)=0,"",GETPIVOTDATA("Count of Order ID",Pivot_table!$A$151,"Consumer ID",$A1303,"Years (DATE)",$B$66))</f>
        <v/>
      </c>
      <c r="D1303" s="6">
        <f>IF(GETPIVOTDATA("Sum of Net Profit",Pivot_table!$A$151,"Consumer ID",$A1303,"Years (DATE)",$D$66)=0,"",GETPIVOTDATA("Sum of Net Profit",Pivot_table!$A$151,"Consumer ID",$A1303,"Years (DATE)",$D$66))</f>
        <v>238.05</v>
      </c>
      <c r="E1303" s="6">
        <f>IF(GETPIVOTDATA("Count of Order ID",Pivot_table!$A$151,"Consumer ID",$A1303,"Years (DATE)",$D$66)=0,"",GETPIVOTDATA("Count of Order ID",Pivot_table!$A$151,"Consumer ID",$A1303,"Years (DATE)",$D$66))</f>
        <v>1</v>
      </c>
      <c r="F1303" s="6">
        <f t="shared" si="40"/>
        <v>238.05</v>
      </c>
      <c r="G1303" s="6">
        <f t="shared" si="41"/>
        <v>1</v>
      </c>
    </row>
    <row r="1304" spans="1:7" x14ac:dyDescent="0.3">
      <c r="A1304" s="6" t="s">
        <v>5578</v>
      </c>
      <c r="B1304" s="6" t="str">
        <f>IF(GETPIVOTDATA("Sum of Net Profit",Pivot_table!$A$151,"Consumer ID",$A1304,"Years (DATE)",$B$66)=0,"",GETPIVOTDATA("Sum of Net Profit",Pivot_table!$A$151,"Consumer ID",$A1304,"Years (DATE)",$B$66))</f>
        <v/>
      </c>
      <c r="C1304" s="6" t="str">
        <f>IF(GETPIVOTDATA("Count of Order ID",Pivot_table!$A$151,"Consumer ID",$A1304,"Years (DATE)",$B$66)=0,"",GETPIVOTDATA("Count of Order ID",Pivot_table!$A$151,"Consumer ID",$A1304,"Years (DATE)",$B$66))</f>
        <v/>
      </c>
      <c r="D1304" s="6">
        <f>IF(GETPIVOTDATA("Sum of Net Profit",Pivot_table!$A$151,"Consumer ID",$A1304,"Years (DATE)",$D$66)=0,"",GETPIVOTDATA("Sum of Net Profit",Pivot_table!$A$151,"Consumer ID",$A1304,"Years (DATE)",$D$66))</f>
        <v>238.05</v>
      </c>
      <c r="E1304" s="6">
        <f>IF(GETPIVOTDATA("Count of Order ID",Pivot_table!$A$151,"Consumer ID",$A1304,"Years (DATE)",$D$66)=0,"",GETPIVOTDATA("Count of Order ID",Pivot_table!$A$151,"Consumer ID",$A1304,"Years (DATE)",$D$66))</f>
        <v>1</v>
      </c>
      <c r="F1304" s="6">
        <f t="shared" si="40"/>
        <v>238.05</v>
      </c>
      <c r="G1304" s="6">
        <f t="shared" si="41"/>
        <v>1</v>
      </c>
    </row>
    <row r="1305" spans="1:7" x14ac:dyDescent="0.3">
      <c r="A1305" s="6" t="s">
        <v>5580</v>
      </c>
      <c r="B1305" s="6" t="str">
        <f>IF(GETPIVOTDATA("Sum of Net Profit",Pivot_table!$A$151,"Consumer ID",$A1305,"Years (DATE)",$B$66)=0,"",GETPIVOTDATA("Sum of Net Profit",Pivot_table!$A$151,"Consumer ID",$A1305,"Years (DATE)",$B$66))</f>
        <v/>
      </c>
      <c r="C1305" s="6" t="str">
        <f>IF(GETPIVOTDATA("Count of Order ID",Pivot_table!$A$151,"Consumer ID",$A1305,"Years (DATE)",$B$66)=0,"",GETPIVOTDATA("Count of Order ID",Pivot_table!$A$151,"Consumer ID",$A1305,"Years (DATE)",$B$66))</f>
        <v/>
      </c>
      <c r="D1305" s="6">
        <f>IF(GETPIVOTDATA("Sum of Net Profit",Pivot_table!$A$151,"Consumer ID",$A1305,"Years (DATE)",$D$66)=0,"",GETPIVOTDATA("Sum of Net Profit",Pivot_table!$A$151,"Consumer ID",$A1305,"Years (DATE)",$D$66))</f>
        <v>238.05</v>
      </c>
      <c r="E1305" s="6">
        <f>IF(GETPIVOTDATA("Count of Order ID",Pivot_table!$A$151,"Consumer ID",$A1305,"Years (DATE)",$D$66)=0,"",GETPIVOTDATA("Count of Order ID",Pivot_table!$A$151,"Consumer ID",$A1305,"Years (DATE)",$D$66))</f>
        <v>1</v>
      </c>
      <c r="F1305" s="6">
        <f t="shared" si="40"/>
        <v>238.05</v>
      </c>
      <c r="G1305" s="6">
        <f t="shared" si="41"/>
        <v>1</v>
      </c>
    </row>
    <row r="1306" spans="1:7" x14ac:dyDescent="0.3">
      <c r="A1306" s="6" t="s">
        <v>5532</v>
      </c>
      <c r="B1306" s="6" t="str">
        <f>IF(GETPIVOTDATA("Sum of Net Profit",Pivot_table!$A$151,"Consumer ID",$A1306,"Years (DATE)",$B$66)=0,"",GETPIVOTDATA("Sum of Net Profit",Pivot_table!$A$151,"Consumer ID",$A1306,"Years (DATE)",$B$66))</f>
        <v/>
      </c>
      <c r="C1306" s="6" t="str">
        <f>IF(GETPIVOTDATA("Count of Order ID",Pivot_table!$A$151,"Consumer ID",$A1306,"Years (DATE)",$B$66)=0,"",GETPIVOTDATA("Count of Order ID",Pivot_table!$A$151,"Consumer ID",$A1306,"Years (DATE)",$B$66))</f>
        <v/>
      </c>
      <c r="D1306" s="6">
        <f>IF(GETPIVOTDATA("Sum of Net Profit",Pivot_table!$A$151,"Consumer ID",$A1306,"Years (DATE)",$D$66)=0,"",GETPIVOTDATA("Sum of Net Profit",Pivot_table!$A$151,"Consumer ID",$A1306,"Years (DATE)",$D$66))</f>
        <v>238.05</v>
      </c>
      <c r="E1306" s="6">
        <f>IF(GETPIVOTDATA("Count of Order ID",Pivot_table!$A$151,"Consumer ID",$A1306,"Years (DATE)",$D$66)=0,"",GETPIVOTDATA("Count of Order ID",Pivot_table!$A$151,"Consumer ID",$A1306,"Years (DATE)",$D$66))</f>
        <v>1</v>
      </c>
      <c r="F1306" s="6">
        <f t="shared" si="40"/>
        <v>238.05</v>
      </c>
      <c r="G1306" s="6">
        <f t="shared" si="41"/>
        <v>1</v>
      </c>
    </row>
    <row r="1307" spans="1:7" x14ac:dyDescent="0.3">
      <c r="A1307" s="6" t="s">
        <v>5284</v>
      </c>
      <c r="B1307" s="6" t="str">
        <f>IF(GETPIVOTDATA("Sum of Net Profit",Pivot_table!$A$151,"Consumer ID",$A1307,"Years (DATE)",$B$66)=0,"",GETPIVOTDATA("Sum of Net Profit",Pivot_table!$A$151,"Consumer ID",$A1307,"Years (DATE)",$B$66))</f>
        <v/>
      </c>
      <c r="C1307" s="6" t="str">
        <f>IF(GETPIVOTDATA("Count of Order ID",Pivot_table!$A$151,"Consumer ID",$A1307,"Years (DATE)",$B$66)=0,"",GETPIVOTDATA("Count of Order ID",Pivot_table!$A$151,"Consumer ID",$A1307,"Years (DATE)",$B$66))</f>
        <v/>
      </c>
      <c r="D1307" s="6">
        <f>IF(GETPIVOTDATA("Sum of Net Profit",Pivot_table!$A$151,"Consumer ID",$A1307,"Years (DATE)",$D$66)=0,"",GETPIVOTDATA("Sum of Net Profit",Pivot_table!$A$151,"Consumer ID",$A1307,"Years (DATE)",$D$66))</f>
        <v>238.05</v>
      </c>
      <c r="E1307" s="6">
        <f>IF(GETPIVOTDATA("Count of Order ID",Pivot_table!$A$151,"Consumer ID",$A1307,"Years (DATE)",$D$66)=0,"",GETPIVOTDATA("Count of Order ID",Pivot_table!$A$151,"Consumer ID",$A1307,"Years (DATE)",$D$66))</f>
        <v>1</v>
      </c>
      <c r="F1307" s="6">
        <f t="shared" si="40"/>
        <v>238.05</v>
      </c>
      <c r="G1307" s="6">
        <f t="shared" si="41"/>
        <v>1</v>
      </c>
    </row>
    <row r="1308" spans="1:7" x14ac:dyDescent="0.3">
      <c r="A1308" s="6" t="s">
        <v>5223</v>
      </c>
      <c r="B1308" s="6" t="str">
        <f>IF(GETPIVOTDATA("Sum of Net Profit",Pivot_table!$A$151,"Consumer ID",$A1308,"Years (DATE)",$B$66)=0,"",GETPIVOTDATA("Sum of Net Profit",Pivot_table!$A$151,"Consumer ID",$A1308,"Years (DATE)",$B$66))</f>
        <v/>
      </c>
      <c r="C1308" s="6" t="str">
        <f>IF(GETPIVOTDATA("Count of Order ID",Pivot_table!$A$151,"Consumer ID",$A1308,"Years (DATE)",$B$66)=0,"",GETPIVOTDATA("Count of Order ID",Pivot_table!$A$151,"Consumer ID",$A1308,"Years (DATE)",$B$66))</f>
        <v/>
      </c>
      <c r="D1308" s="6">
        <f>IF(GETPIVOTDATA("Sum of Net Profit",Pivot_table!$A$151,"Consumer ID",$A1308,"Years (DATE)",$D$66)=0,"",GETPIVOTDATA("Sum of Net Profit",Pivot_table!$A$151,"Consumer ID",$A1308,"Years (DATE)",$D$66))</f>
        <v>238.05</v>
      </c>
      <c r="E1308" s="6">
        <f>IF(GETPIVOTDATA("Count of Order ID",Pivot_table!$A$151,"Consumer ID",$A1308,"Years (DATE)",$D$66)=0,"",GETPIVOTDATA("Count of Order ID",Pivot_table!$A$151,"Consumer ID",$A1308,"Years (DATE)",$D$66))</f>
        <v>1</v>
      </c>
      <c r="F1308" s="6">
        <f t="shared" si="40"/>
        <v>238.05</v>
      </c>
      <c r="G1308" s="6">
        <f t="shared" si="41"/>
        <v>1</v>
      </c>
    </row>
    <row r="1309" spans="1:7" x14ac:dyDescent="0.3">
      <c r="A1309" s="6" t="s">
        <v>5116</v>
      </c>
      <c r="B1309" s="6" t="str">
        <f>IF(GETPIVOTDATA("Sum of Net Profit",Pivot_table!$A$151,"Consumer ID",$A1309,"Years (DATE)",$B$66)=0,"",GETPIVOTDATA("Sum of Net Profit",Pivot_table!$A$151,"Consumer ID",$A1309,"Years (DATE)",$B$66))</f>
        <v/>
      </c>
      <c r="C1309" s="6" t="str">
        <f>IF(GETPIVOTDATA("Count of Order ID",Pivot_table!$A$151,"Consumer ID",$A1309,"Years (DATE)",$B$66)=0,"",GETPIVOTDATA("Count of Order ID",Pivot_table!$A$151,"Consumer ID",$A1309,"Years (DATE)",$B$66))</f>
        <v/>
      </c>
      <c r="D1309" s="6">
        <f>IF(GETPIVOTDATA("Sum of Net Profit",Pivot_table!$A$151,"Consumer ID",$A1309,"Years (DATE)",$D$66)=0,"",GETPIVOTDATA("Sum of Net Profit",Pivot_table!$A$151,"Consumer ID",$A1309,"Years (DATE)",$D$66))</f>
        <v>238.05</v>
      </c>
      <c r="E1309" s="6">
        <f>IF(GETPIVOTDATA("Count of Order ID",Pivot_table!$A$151,"Consumer ID",$A1309,"Years (DATE)",$D$66)=0,"",GETPIVOTDATA("Count of Order ID",Pivot_table!$A$151,"Consumer ID",$A1309,"Years (DATE)",$D$66))</f>
        <v>1</v>
      </c>
      <c r="F1309" s="6">
        <f t="shared" si="40"/>
        <v>238.05</v>
      </c>
      <c r="G1309" s="6">
        <f t="shared" si="41"/>
        <v>1</v>
      </c>
    </row>
    <row r="1310" spans="1:7" x14ac:dyDescent="0.3">
      <c r="A1310" s="6" t="s">
        <v>5565</v>
      </c>
      <c r="B1310" s="6" t="str">
        <f>IF(GETPIVOTDATA("Sum of Net Profit",Pivot_table!$A$151,"Consumer ID",$A1310,"Years (DATE)",$B$66)=0,"",GETPIVOTDATA("Sum of Net Profit",Pivot_table!$A$151,"Consumer ID",$A1310,"Years (DATE)",$B$66))</f>
        <v/>
      </c>
      <c r="C1310" s="6" t="str">
        <f>IF(GETPIVOTDATA("Count of Order ID",Pivot_table!$A$151,"Consumer ID",$A1310,"Years (DATE)",$B$66)=0,"",GETPIVOTDATA("Count of Order ID",Pivot_table!$A$151,"Consumer ID",$A1310,"Years (DATE)",$B$66))</f>
        <v/>
      </c>
      <c r="D1310" s="6">
        <f>IF(GETPIVOTDATA("Sum of Net Profit",Pivot_table!$A$151,"Consumer ID",$A1310,"Years (DATE)",$D$66)=0,"",GETPIVOTDATA("Sum of Net Profit",Pivot_table!$A$151,"Consumer ID",$A1310,"Years (DATE)",$D$66))</f>
        <v>238.05</v>
      </c>
      <c r="E1310" s="6">
        <f>IF(GETPIVOTDATA("Count of Order ID",Pivot_table!$A$151,"Consumer ID",$A1310,"Years (DATE)",$D$66)=0,"",GETPIVOTDATA("Count of Order ID",Pivot_table!$A$151,"Consumer ID",$A1310,"Years (DATE)",$D$66))</f>
        <v>1</v>
      </c>
      <c r="F1310" s="6">
        <f t="shared" si="40"/>
        <v>238.05</v>
      </c>
      <c r="G1310" s="6">
        <f t="shared" si="41"/>
        <v>1</v>
      </c>
    </row>
    <row r="1311" spans="1:7" x14ac:dyDescent="0.3">
      <c r="A1311" s="6" t="s">
        <v>5540</v>
      </c>
      <c r="B1311" s="6" t="str">
        <f>IF(GETPIVOTDATA("Sum of Net Profit",Pivot_table!$A$151,"Consumer ID",$A1311,"Years (DATE)",$B$66)=0,"",GETPIVOTDATA("Sum of Net Profit",Pivot_table!$A$151,"Consumer ID",$A1311,"Years (DATE)",$B$66))</f>
        <v/>
      </c>
      <c r="C1311" s="6" t="str">
        <f>IF(GETPIVOTDATA("Count of Order ID",Pivot_table!$A$151,"Consumer ID",$A1311,"Years (DATE)",$B$66)=0,"",GETPIVOTDATA("Count of Order ID",Pivot_table!$A$151,"Consumer ID",$A1311,"Years (DATE)",$B$66))</f>
        <v/>
      </c>
      <c r="D1311" s="6">
        <f>IF(GETPIVOTDATA("Sum of Net Profit",Pivot_table!$A$151,"Consumer ID",$A1311,"Years (DATE)",$D$66)=0,"",GETPIVOTDATA("Sum of Net Profit",Pivot_table!$A$151,"Consumer ID",$A1311,"Years (DATE)",$D$66))</f>
        <v>238.05</v>
      </c>
      <c r="E1311" s="6">
        <f>IF(GETPIVOTDATA("Count of Order ID",Pivot_table!$A$151,"Consumer ID",$A1311,"Years (DATE)",$D$66)=0,"",GETPIVOTDATA("Count of Order ID",Pivot_table!$A$151,"Consumer ID",$A1311,"Years (DATE)",$D$66))</f>
        <v>1</v>
      </c>
      <c r="F1311" s="6">
        <f t="shared" si="40"/>
        <v>238.05</v>
      </c>
      <c r="G1311" s="6">
        <f t="shared" si="41"/>
        <v>1</v>
      </c>
    </row>
    <row r="1312" spans="1:7" x14ac:dyDescent="0.3">
      <c r="A1312" s="6" t="s">
        <v>5141</v>
      </c>
      <c r="B1312" s="6" t="str">
        <f>IF(GETPIVOTDATA("Sum of Net Profit",Pivot_table!$A$151,"Consumer ID",$A1312,"Years (DATE)",$B$66)=0,"",GETPIVOTDATA("Sum of Net Profit",Pivot_table!$A$151,"Consumer ID",$A1312,"Years (DATE)",$B$66))</f>
        <v/>
      </c>
      <c r="C1312" s="6" t="str">
        <f>IF(GETPIVOTDATA("Count of Order ID",Pivot_table!$A$151,"Consumer ID",$A1312,"Years (DATE)",$B$66)=0,"",GETPIVOTDATA("Count of Order ID",Pivot_table!$A$151,"Consumer ID",$A1312,"Years (DATE)",$B$66))</f>
        <v/>
      </c>
      <c r="D1312" s="6">
        <f>IF(GETPIVOTDATA("Sum of Net Profit",Pivot_table!$A$151,"Consumer ID",$A1312,"Years (DATE)",$D$66)=0,"",GETPIVOTDATA("Sum of Net Profit",Pivot_table!$A$151,"Consumer ID",$A1312,"Years (DATE)",$D$66))</f>
        <v>238.05</v>
      </c>
      <c r="E1312" s="6">
        <f>IF(GETPIVOTDATA("Count of Order ID",Pivot_table!$A$151,"Consumer ID",$A1312,"Years (DATE)",$D$66)=0,"",GETPIVOTDATA("Count of Order ID",Pivot_table!$A$151,"Consumer ID",$A1312,"Years (DATE)",$D$66))</f>
        <v>1</v>
      </c>
      <c r="F1312" s="6">
        <f t="shared" si="40"/>
        <v>238.05</v>
      </c>
      <c r="G1312" s="6">
        <f t="shared" si="41"/>
        <v>1</v>
      </c>
    </row>
    <row r="1313" spans="1:7" x14ac:dyDescent="0.3">
      <c r="A1313" s="6" t="s">
        <v>5544</v>
      </c>
      <c r="B1313" s="6" t="str">
        <f>IF(GETPIVOTDATA("Sum of Net Profit",Pivot_table!$A$151,"Consumer ID",$A1313,"Years (DATE)",$B$66)=0,"",GETPIVOTDATA("Sum of Net Profit",Pivot_table!$A$151,"Consumer ID",$A1313,"Years (DATE)",$B$66))</f>
        <v/>
      </c>
      <c r="C1313" s="6" t="str">
        <f>IF(GETPIVOTDATA("Count of Order ID",Pivot_table!$A$151,"Consumer ID",$A1313,"Years (DATE)",$B$66)=0,"",GETPIVOTDATA("Count of Order ID",Pivot_table!$A$151,"Consumer ID",$A1313,"Years (DATE)",$B$66))</f>
        <v/>
      </c>
      <c r="D1313" s="6">
        <f>IF(GETPIVOTDATA("Sum of Net Profit",Pivot_table!$A$151,"Consumer ID",$A1313,"Years (DATE)",$D$66)=0,"",GETPIVOTDATA("Sum of Net Profit",Pivot_table!$A$151,"Consumer ID",$A1313,"Years (DATE)",$D$66))</f>
        <v>238.05</v>
      </c>
      <c r="E1313" s="6">
        <f>IF(GETPIVOTDATA("Count of Order ID",Pivot_table!$A$151,"Consumer ID",$A1313,"Years (DATE)",$D$66)=0,"",GETPIVOTDATA("Count of Order ID",Pivot_table!$A$151,"Consumer ID",$A1313,"Years (DATE)",$D$66))</f>
        <v>1</v>
      </c>
      <c r="F1313" s="6">
        <f t="shared" si="40"/>
        <v>238.05</v>
      </c>
      <c r="G1313" s="6">
        <f t="shared" si="41"/>
        <v>1</v>
      </c>
    </row>
    <row r="1314" spans="1:7" x14ac:dyDescent="0.3">
      <c r="A1314" s="6" t="s">
        <v>4932</v>
      </c>
      <c r="B1314" s="6" t="str">
        <f>IF(GETPIVOTDATA("Sum of Net Profit",Pivot_table!$A$151,"Consumer ID",$A1314,"Years (DATE)",$B$66)=0,"",GETPIVOTDATA("Sum of Net Profit",Pivot_table!$A$151,"Consumer ID",$A1314,"Years (DATE)",$B$66))</f>
        <v/>
      </c>
      <c r="C1314" s="6" t="str">
        <f>IF(GETPIVOTDATA("Count of Order ID",Pivot_table!$A$151,"Consumer ID",$A1314,"Years (DATE)",$B$66)=0,"",GETPIVOTDATA("Count of Order ID",Pivot_table!$A$151,"Consumer ID",$A1314,"Years (DATE)",$B$66))</f>
        <v/>
      </c>
      <c r="D1314" s="6">
        <f>IF(GETPIVOTDATA("Sum of Net Profit",Pivot_table!$A$151,"Consumer ID",$A1314,"Years (DATE)",$D$66)=0,"",GETPIVOTDATA("Sum of Net Profit",Pivot_table!$A$151,"Consumer ID",$A1314,"Years (DATE)",$D$66))</f>
        <v>237.6</v>
      </c>
      <c r="E1314" s="6">
        <f>IF(GETPIVOTDATA("Count of Order ID",Pivot_table!$A$151,"Consumer ID",$A1314,"Years (DATE)",$D$66)=0,"",GETPIVOTDATA("Count of Order ID",Pivot_table!$A$151,"Consumer ID",$A1314,"Years (DATE)",$D$66))</f>
        <v>1</v>
      </c>
      <c r="F1314" s="6">
        <f t="shared" si="40"/>
        <v>237.6</v>
      </c>
      <c r="G1314" s="6">
        <f t="shared" si="41"/>
        <v>1</v>
      </c>
    </row>
    <row r="1315" spans="1:7" x14ac:dyDescent="0.3">
      <c r="A1315" s="6" t="s">
        <v>6047</v>
      </c>
      <c r="B1315" s="6" t="str">
        <f>IF(GETPIVOTDATA("Sum of Net Profit",Pivot_table!$A$151,"Consumer ID",$A1315,"Years (DATE)",$B$66)=0,"",GETPIVOTDATA("Sum of Net Profit",Pivot_table!$A$151,"Consumer ID",$A1315,"Years (DATE)",$B$66))</f>
        <v/>
      </c>
      <c r="C1315" s="6" t="str">
        <f>IF(GETPIVOTDATA("Count of Order ID",Pivot_table!$A$151,"Consumer ID",$A1315,"Years (DATE)",$B$66)=0,"",GETPIVOTDATA("Count of Order ID",Pivot_table!$A$151,"Consumer ID",$A1315,"Years (DATE)",$B$66))</f>
        <v/>
      </c>
      <c r="D1315" s="6">
        <f>IF(GETPIVOTDATA("Sum of Net Profit",Pivot_table!$A$151,"Consumer ID",$A1315,"Years (DATE)",$D$66)=0,"",GETPIVOTDATA("Sum of Net Profit",Pivot_table!$A$151,"Consumer ID",$A1315,"Years (DATE)",$D$66))</f>
        <v>237.6</v>
      </c>
      <c r="E1315" s="6">
        <f>IF(GETPIVOTDATA("Count of Order ID",Pivot_table!$A$151,"Consumer ID",$A1315,"Years (DATE)",$D$66)=0,"",GETPIVOTDATA("Count of Order ID",Pivot_table!$A$151,"Consumer ID",$A1315,"Years (DATE)",$D$66))</f>
        <v>1</v>
      </c>
      <c r="F1315" s="6">
        <f t="shared" si="40"/>
        <v>237.6</v>
      </c>
      <c r="G1315" s="6">
        <f t="shared" si="41"/>
        <v>1</v>
      </c>
    </row>
    <row r="1316" spans="1:7" x14ac:dyDescent="0.3">
      <c r="A1316" s="6" t="s">
        <v>4957</v>
      </c>
      <c r="B1316" s="6" t="str">
        <f>IF(GETPIVOTDATA("Sum of Net Profit",Pivot_table!$A$151,"Consumer ID",$A1316,"Years (DATE)",$B$66)=0,"",GETPIVOTDATA("Sum of Net Profit",Pivot_table!$A$151,"Consumer ID",$A1316,"Years (DATE)",$B$66))</f>
        <v/>
      </c>
      <c r="C1316" s="6" t="str">
        <f>IF(GETPIVOTDATA("Count of Order ID",Pivot_table!$A$151,"Consumer ID",$A1316,"Years (DATE)",$B$66)=0,"",GETPIVOTDATA("Count of Order ID",Pivot_table!$A$151,"Consumer ID",$A1316,"Years (DATE)",$B$66))</f>
        <v/>
      </c>
      <c r="D1316" s="6">
        <f>IF(GETPIVOTDATA("Sum of Net Profit",Pivot_table!$A$151,"Consumer ID",$A1316,"Years (DATE)",$D$66)=0,"",GETPIVOTDATA("Sum of Net Profit",Pivot_table!$A$151,"Consumer ID",$A1316,"Years (DATE)",$D$66))</f>
        <v>237.6</v>
      </c>
      <c r="E1316" s="6">
        <f>IF(GETPIVOTDATA("Count of Order ID",Pivot_table!$A$151,"Consumer ID",$A1316,"Years (DATE)",$D$66)=0,"",GETPIVOTDATA("Count of Order ID",Pivot_table!$A$151,"Consumer ID",$A1316,"Years (DATE)",$D$66))</f>
        <v>1</v>
      </c>
      <c r="F1316" s="6">
        <f t="shared" si="40"/>
        <v>237.6</v>
      </c>
      <c r="G1316" s="6">
        <f t="shared" si="41"/>
        <v>1</v>
      </c>
    </row>
    <row r="1317" spans="1:7" x14ac:dyDescent="0.3">
      <c r="A1317" s="6" t="s">
        <v>5669</v>
      </c>
      <c r="B1317" s="6" t="str">
        <f>IF(GETPIVOTDATA("Sum of Net Profit",Pivot_table!$A$151,"Consumer ID",$A1317,"Years (DATE)",$B$66)=0,"",GETPIVOTDATA("Sum of Net Profit",Pivot_table!$A$151,"Consumer ID",$A1317,"Years (DATE)",$B$66))</f>
        <v/>
      </c>
      <c r="C1317" s="6" t="str">
        <f>IF(GETPIVOTDATA("Count of Order ID",Pivot_table!$A$151,"Consumer ID",$A1317,"Years (DATE)",$B$66)=0,"",GETPIVOTDATA("Count of Order ID",Pivot_table!$A$151,"Consumer ID",$A1317,"Years (DATE)",$B$66))</f>
        <v/>
      </c>
      <c r="D1317" s="6">
        <f>IF(GETPIVOTDATA("Sum of Net Profit",Pivot_table!$A$151,"Consumer ID",$A1317,"Years (DATE)",$D$66)=0,"",GETPIVOTDATA("Sum of Net Profit",Pivot_table!$A$151,"Consumer ID",$A1317,"Years (DATE)",$D$66))</f>
        <v>236.69999999999996</v>
      </c>
      <c r="E1317" s="6">
        <f>IF(GETPIVOTDATA("Count of Order ID",Pivot_table!$A$151,"Consumer ID",$A1317,"Years (DATE)",$D$66)=0,"",GETPIVOTDATA("Count of Order ID",Pivot_table!$A$151,"Consumer ID",$A1317,"Years (DATE)",$D$66))</f>
        <v>1</v>
      </c>
      <c r="F1317" s="6">
        <f t="shared" si="40"/>
        <v>236.69999999999996</v>
      </c>
      <c r="G1317" s="6">
        <f t="shared" si="41"/>
        <v>1</v>
      </c>
    </row>
    <row r="1318" spans="1:7" x14ac:dyDescent="0.3">
      <c r="A1318" s="6" t="s">
        <v>6191</v>
      </c>
      <c r="B1318" s="6" t="str">
        <f>IF(GETPIVOTDATA("Sum of Net Profit",Pivot_table!$A$151,"Consumer ID",$A1318,"Years (DATE)",$B$66)=0,"",GETPIVOTDATA("Sum of Net Profit",Pivot_table!$A$151,"Consumer ID",$A1318,"Years (DATE)",$B$66))</f>
        <v/>
      </c>
      <c r="C1318" s="6" t="str">
        <f>IF(GETPIVOTDATA("Count of Order ID",Pivot_table!$A$151,"Consumer ID",$A1318,"Years (DATE)",$B$66)=0,"",GETPIVOTDATA("Count of Order ID",Pivot_table!$A$151,"Consumer ID",$A1318,"Years (DATE)",$B$66))</f>
        <v/>
      </c>
      <c r="D1318" s="6">
        <f>IF(GETPIVOTDATA("Sum of Net Profit",Pivot_table!$A$151,"Consumer ID",$A1318,"Years (DATE)",$D$66)=0,"",GETPIVOTDATA("Sum of Net Profit",Pivot_table!$A$151,"Consumer ID",$A1318,"Years (DATE)",$D$66))</f>
        <v>235.29999999999995</v>
      </c>
      <c r="E1318" s="6">
        <f>IF(GETPIVOTDATA("Count of Order ID",Pivot_table!$A$151,"Consumer ID",$A1318,"Years (DATE)",$D$66)=0,"",GETPIVOTDATA("Count of Order ID",Pivot_table!$A$151,"Consumer ID",$A1318,"Years (DATE)",$D$66))</f>
        <v>2</v>
      </c>
      <c r="F1318" s="6">
        <f t="shared" si="40"/>
        <v>235.29999999999995</v>
      </c>
      <c r="G1318" s="6">
        <f t="shared" si="41"/>
        <v>2</v>
      </c>
    </row>
    <row r="1319" spans="1:7" x14ac:dyDescent="0.3">
      <c r="A1319" s="6" t="s">
        <v>5062</v>
      </c>
      <c r="B1319" s="6" t="str">
        <f>IF(GETPIVOTDATA("Sum of Net Profit",Pivot_table!$A$151,"Consumer ID",$A1319,"Years (DATE)",$B$66)=0,"",GETPIVOTDATA("Sum of Net Profit",Pivot_table!$A$151,"Consumer ID",$A1319,"Years (DATE)",$B$66))</f>
        <v/>
      </c>
      <c r="C1319" s="6" t="str">
        <f>IF(GETPIVOTDATA("Count of Order ID",Pivot_table!$A$151,"Consumer ID",$A1319,"Years (DATE)",$B$66)=0,"",GETPIVOTDATA("Count of Order ID",Pivot_table!$A$151,"Consumer ID",$A1319,"Years (DATE)",$B$66))</f>
        <v/>
      </c>
      <c r="D1319" s="6">
        <f>IF(GETPIVOTDATA("Sum of Net Profit",Pivot_table!$A$151,"Consumer ID",$A1319,"Years (DATE)",$D$66)=0,"",GETPIVOTDATA("Sum of Net Profit",Pivot_table!$A$151,"Consumer ID",$A1319,"Years (DATE)",$D$66))</f>
        <v>235.2</v>
      </c>
      <c r="E1319" s="6">
        <f>IF(GETPIVOTDATA("Count of Order ID",Pivot_table!$A$151,"Consumer ID",$A1319,"Years (DATE)",$D$66)=0,"",GETPIVOTDATA("Count of Order ID",Pivot_table!$A$151,"Consumer ID",$A1319,"Years (DATE)",$D$66))</f>
        <v>2</v>
      </c>
      <c r="F1319" s="6">
        <f t="shared" si="40"/>
        <v>235.2</v>
      </c>
      <c r="G1319" s="6">
        <f t="shared" si="41"/>
        <v>2</v>
      </c>
    </row>
    <row r="1320" spans="1:7" x14ac:dyDescent="0.3">
      <c r="A1320" s="6" t="s">
        <v>737</v>
      </c>
      <c r="B1320" s="6">
        <f>IF(GETPIVOTDATA("Sum of Net Profit",Pivot_table!$A$151,"Consumer ID",$A1320,"Years (DATE)",$B$66)=0,"",GETPIVOTDATA("Sum of Net Profit",Pivot_table!$A$151,"Consumer ID",$A1320,"Years (DATE)",$B$66))</f>
        <v>234.24000000000004</v>
      </c>
      <c r="C1320" s="6">
        <f>IF(GETPIVOTDATA("Count of Order ID",Pivot_table!$A$151,"Consumer ID",$A1320,"Years (DATE)",$B$66)=0,"",GETPIVOTDATA("Count of Order ID",Pivot_table!$A$151,"Consumer ID",$A1320,"Years (DATE)",$B$66))</f>
        <v>1</v>
      </c>
      <c r="D1320" s="6" t="str">
        <f>IF(GETPIVOTDATA("Sum of Net Profit",Pivot_table!$A$151,"Consumer ID",$A1320,"Years (DATE)",$D$66)=0,"",GETPIVOTDATA("Sum of Net Profit",Pivot_table!$A$151,"Consumer ID",$A1320,"Years (DATE)",$D$66))</f>
        <v/>
      </c>
      <c r="E1320" s="6" t="str">
        <f>IF(GETPIVOTDATA("Count of Order ID",Pivot_table!$A$151,"Consumer ID",$A1320,"Years (DATE)",$D$66)=0,"",GETPIVOTDATA("Count of Order ID",Pivot_table!$A$151,"Consumer ID",$A1320,"Years (DATE)",$D$66))</f>
        <v/>
      </c>
      <c r="F1320" s="6">
        <f t="shared" si="40"/>
        <v>234.24000000000004</v>
      </c>
      <c r="G1320" s="6">
        <f t="shared" si="41"/>
        <v>1</v>
      </c>
    </row>
    <row r="1321" spans="1:7" x14ac:dyDescent="0.3">
      <c r="A1321" s="6" t="s">
        <v>6951</v>
      </c>
      <c r="B1321" s="6">
        <f>IF(GETPIVOTDATA("Sum of Net Profit",Pivot_table!$A$151,"Consumer ID",$A1321,"Years (DATE)",$B$66)=0,"",GETPIVOTDATA("Sum of Net Profit",Pivot_table!$A$151,"Consumer ID",$A1321,"Years (DATE)",$B$66))</f>
        <v>234.24000000000004</v>
      </c>
      <c r="C1321" s="6">
        <f>IF(GETPIVOTDATA("Count of Order ID",Pivot_table!$A$151,"Consumer ID",$A1321,"Years (DATE)",$B$66)=0,"",GETPIVOTDATA("Count of Order ID",Pivot_table!$A$151,"Consumer ID",$A1321,"Years (DATE)",$B$66))</f>
        <v>1</v>
      </c>
      <c r="D1321" s="6" t="str">
        <f>IF(GETPIVOTDATA("Sum of Net Profit",Pivot_table!$A$151,"Consumer ID",$A1321,"Years (DATE)",$D$66)=0,"",GETPIVOTDATA("Sum of Net Profit",Pivot_table!$A$151,"Consumer ID",$A1321,"Years (DATE)",$D$66))</f>
        <v/>
      </c>
      <c r="E1321" s="6" t="str">
        <f>IF(GETPIVOTDATA("Count of Order ID",Pivot_table!$A$151,"Consumer ID",$A1321,"Years (DATE)",$D$66)=0,"",GETPIVOTDATA("Count of Order ID",Pivot_table!$A$151,"Consumer ID",$A1321,"Years (DATE)",$D$66))</f>
        <v/>
      </c>
      <c r="F1321" s="6">
        <f t="shared" si="40"/>
        <v>234.24000000000004</v>
      </c>
      <c r="G1321" s="6">
        <f t="shared" si="41"/>
        <v>1</v>
      </c>
    </row>
    <row r="1322" spans="1:7" x14ac:dyDescent="0.3">
      <c r="A1322" s="6" t="s">
        <v>977</v>
      </c>
      <c r="B1322" s="6">
        <f>IF(GETPIVOTDATA("Sum of Net Profit",Pivot_table!$A$151,"Consumer ID",$A1322,"Years (DATE)",$B$66)=0,"",GETPIVOTDATA("Sum of Net Profit",Pivot_table!$A$151,"Consumer ID",$A1322,"Years (DATE)",$B$66))</f>
        <v>234.24000000000004</v>
      </c>
      <c r="C1322" s="6">
        <f>IF(GETPIVOTDATA("Count of Order ID",Pivot_table!$A$151,"Consumer ID",$A1322,"Years (DATE)",$B$66)=0,"",GETPIVOTDATA("Count of Order ID",Pivot_table!$A$151,"Consumer ID",$A1322,"Years (DATE)",$B$66))</f>
        <v>1</v>
      </c>
      <c r="D1322" s="6" t="str">
        <f>IF(GETPIVOTDATA("Sum of Net Profit",Pivot_table!$A$151,"Consumer ID",$A1322,"Years (DATE)",$D$66)=0,"",GETPIVOTDATA("Sum of Net Profit",Pivot_table!$A$151,"Consumer ID",$A1322,"Years (DATE)",$D$66))</f>
        <v/>
      </c>
      <c r="E1322" s="6" t="str">
        <f>IF(GETPIVOTDATA("Count of Order ID",Pivot_table!$A$151,"Consumer ID",$A1322,"Years (DATE)",$D$66)=0,"",GETPIVOTDATA("Count of Order ID",Pivot_table!$A$151,"Consumer ID",$A1322,"Years (DATE)",$D$66))</f>
        <v/>
      </c>
      <c r="F1322" s="6">
        <f t="shared" si="40"/>
        <v>234.24000000000004</v>
      </c>
      <c r="G1322" s="6">
        <f t="shared" si="41"/>
        <v>1</v>
      </c>
    </row>
    <row r="1323" spans="1:7" x14ac:dyDescent="0.3">
      <c r="A1323" s="6" t="s">
        <v>6626</v>
      </c>
      <c r="B1323" s="6">
        <f>IF(GETPIVOTDATA("Sum of Net Profit",Pivot_table!$A$151,"Consumer ID",$A1323,"Years (DATE)",$B$66)=0,"",GETPIVOTDATA("Sum of Net Profit",Pivot_table!$A$151,"Consumer ID",$A1323,"Years (DATE)",$B$66))</f>
        <v>234.24000000000004</v>
      </c>
      <c r="C1323" s="6">
        <f>IF(GETPIVOTDATA("Count of Order ID",Pivot_table!$A$151,"Consumer ID",$A1323,"Years (DATE)",$B$66)=0,"",GETPIVOTDATA("Count of Order ID",Pivot_table!$A$151,"Consumer ID",$A1323,"Years (DATE)",$B$66))</f>
        <v>1</v>
      </c>
      <c r="D1323" s="6" t="str">
        <f>IF(GETPIVOTDATA("Sum of Net Profit",Pivot_table!$A$151,"Consumer ID",$A1323,"Years (DATE)",$D$66)=0,"",GETPIVOTDATA("Sum of Net Profit",Pivot_table!$A$151,"Consumer ID",$A1323,"Years (DATE)",$D$66))</f>
        <v/>
      </c>
      <c r="E1323" s="6" t="str">
        <f>IF(GETPIVOTDATA("Count of Order ID",Pivot_table!$A$151,"Consumer ID",$A1323,"Years (DATE)",$D$66)=0,"",GETPIVOTDATA("Count of Order ID",Pivot_table!$A$151,"Consumer ID",$A1323,"Years (DATE)",$D$66))</f>
        <v/>
      </c>
      <c r="F1323" s="6">
        <f t="shared" si="40"/>
        <v>234.24000000000004</v>
      </c>
      <c r="G1323" s="6">
        <f t="shared" si="41"/>
        <v>1</v>
      </c>
    </row>
    <row r="1324" spans="1:7" x14ac:dyDescent="0.3">
      <c r="A1324" s="6" t="s">
        <v>2043</v>
      </c>
      <c r="B1324" s="6">
        <f>IF(GETPIVOTDATA("Sum of Net Profit",Pivot_table!$A$151,"Consumer ID",$A1324,"Years (DATE)",$B$66)=0,"",GETPIVOTDATA("Sum of Net Profit",Pivot_table!$A$151,"Consumer ID",$A1324,"Years (DATE)",$B$66))</f>
        <v>234</v>
      </c>
      <c r="C1324" s="6">
        <f>IF(GETPIVOTDATA("Count of Order ID",Pivot_table!$A$151,"Consumer ID",$A1324,"Years (DATE)",$B$66)=0,"",GETPIVOTDATA("Count of Order ID",Pivot_table!$A$151,"Consumer ID",$A1324,"Years (DATE)",$B$66))</f>
        <v>1</v>
      </c>
      <c r="D1324" s="6" t="str">
        <f>IF(GETPIVOTDATA("Sum of Net Profit",Pivot_table!$A$151,"Consumer ID",$A1324,"Years (DATE)",$D$66)=0,"",GETPIVOTDATA("Sum of Net Profit",Pivot_table!$A$151,"Consumer ID",$A1324,"Years (DATE)",$D$66))</f>
        <v/>
      </c>
      <c r="E1324" s="6" t="str">
        <f>IF(GETPIVOTDATA("Count of Order ID",Pivot_table!$A$151,"Consumer ID",$A1324,"Years (DATE)",$D$66)=0,"",GETPIVOTDATA("Count of Order ID",Pivot_table!$A$151,"Consumer ID",$A1324,"Years (DATE)",$D$66))</f>
        <v/>
      </c>
      <c r="F1324" s="6">
        <f t="shared" si="40"/>
        <v>234</v>
      </c>
      <c r="G1324" s="6">
        <f t="shared" si="41"/>
        <v>1</v>
      </c>
    </row>
    <row r="1325" spans="1:7" x14ac:dyDescent="0.3">
      <c r="A1325" s="6" t="s">
        <v>2040</v>
      </c>
      <c r="B1325" s="6">
        <f>IF(GETPIVOTDATA("Sum of Net Profit",Pivot_table!$A$151,"Consumer ID",$A1325,"Years (DATE)",$B$66)=0,"",GETPIVOTDATA("Sum of Net Profit",Pivot_table!$A$151,"Consumer ID",$A1325,"Years (DATE)",$B$66))</f>
        <v>234</v>
      </c>
      <c r="C1325" s="6">
        <f>IF(GETPIVOTDATA("Count of Order ID",Pivot_table!$A$151,"Consumer ID",$A1325,"Years (DATE)",$B$66)=0,"",GETPIVOTDATA("Count of Order ID",Pivot_table!$A$151,"Consumer ID",$A1325,"Years (DATE)",$B$66))</f>
        <v>1</v>
      </c>
      <c r="D1325" s="6" t="str">
        <f>IF(GETPIVOTDATA("Sum of Net Profit",Pivot_table!$A$151,"Consumer ID",$A1325,"Years (DATE)",$D$66)=0,"",GETPIVOTDATA("Sum of Net Profit",Pivot_table!$A$151,"Consumer ID",$A1325,"Years (DATE)",$D$66))</f>
        <v/>
      </c>
      <c r="E1325" s="6" t="str">
        <f>IF(GETPIVOTDATA("Count of Order ID",Pivot_table!$A$151,"Consumer ID",$A1325,"Years (DATE)",$D$66)=0,"",GETPIVOTDATA("Count of Order ID",Pivot_table!$A$151,"Consumer ID",$A1325,"Years (DATE)",$D$66))</f>
        <v/>
      </c>
      <c r="F1325" s="6">
        <f t="shared" si="40"/>
        <v>234</v>
      </c>
      <c r="G1325" s="6">
        <f t="shared" si="41"/>
        <v>1</v>
      </c>
    </row>
    <row r="1326" spans="1:7" x14ac:dyDescent="0.3">
      <c r="A1326" s="6" t="s">
        <v>1387</v>
      </c>
      <c r="B1326" s="6">
        <f>IF(GETPIVOTDATA("Sum of Net Profit",Pivot_table!$A$151,"Consumer ID",$A1326,"Years (DATE)",$B$66)=0,"",GETPIVOTDATA("Sum of Net Profit",Pivot_table!$A$151,"Consumer ID",$A1326,"Years (DATE)",$B$66))</f>
        <v>234</v>
      </c>
      <c r="C1326" s="6">
        <f>IF(GETPIVOTDATA("Count of Order ID",Pivot_table!$A$151,"Consumer ID",$A1326,"Years (DATE)",$B$66)=0,"",GETPIVOTDATA("Count of Order ID",Pivot_table!$A$151,"Consumer ID",$A1326,"Years (DATE)",$B$66))</f>
        <v>1</v>
      </c>
      <c r="D1326" s="6" t="str">
        <f>IF(GETPIVOTDATA("Sum of Net Profit",Pivot_table!$A$151,"Consumer ID",$A1326,"Years (DATE)",$D$66)=0,"",GETPIVOTDATA("Sum of Net Profit",Pivot_table!$A$151,"Consumer ID",$A1326,"Years (DATE)",$D$66))</f>
        <v/>
      </c>
      <c r="E1326" s="6" t="str">
        <f>IF(GETPIVOTDATA("Count of Order ID",Pivot_table!$A$151,"Consumer ID",$A1326,"Years (DATE)",$D$66)=0,"",GETPIVOTDATA("Count of Order ID",Pivot_table!$A$151,"Consumer ID",$A1326,"Years (DATE)",$D$66))</f>
        <v/>
      </c>
      <c r="F1326" s="6">
        <f t="shared" si="40"/>
        <v>234</v>
      </c>
      <c r="G1326" s="6">
        <f t="shared" si="41"/>
        <v>1</v>
      </c>
    </row>
    <row r="1327" spans="1:7" x14ac:dyDescent="0.3">
      <c r="A1327" s="6" t="s">
        <v>2106</v>
      </c>
      <c r="B1327" s="6" t="str">
        <f>IF(GETPIVOTDATA("Sum of Net Profit",Pivot_table!$A$151,"Consumer ID",$A1327,"Years (DATE)",$B$66)=0,"",GETPIVOTDATA("Sum of Net Profit",Pivot_table!$A$151,"Consumer ID",$A1327,"Years (DATE)",$B$66))</f>
        <v/>
      </c>
      <c r="C1327" s="6" t="str">
        <f>IF(GETPIVOTDATA("Count of Order ID",Pivot_table!$A$151,"Consumer ID",$A1327,"Years (DATE)",$B$66)=0,"",GETPIVOTDATA("Count of Order ID",Pivot_table!$A$151,"Consumer ID",$A1327,"Years (DATE)",$B$66))</f>
        <v/>
      </c>
      <c r="D1327" s="6">
        <f>IF(GETPIVOTDATA("Sum of Net Profit",Pivot_table!$A$151,"Consumer ID",$A1327,"Years (DATE)",$D$66)=0,"",GETPIVOTDATA("Sum of Net Profit",Pivot_table!$A$151,"Consumer ID",$A1327,"Years (DATE)",$D$66))</f>
        <v>232.4</v>
      </c>
      <c r="E1327" s="6">
        <f>IF(GETPIVOTDATA("Count of Order ID",Pivot_table!$A$151,"Consumer ID",$A1327,"Years (DATE)",$D$66)=0,"",GETPIVOTDATA("Count of Order ID",Pivot_table!$A$151,"Consumer ID",$A1327,"Years (DATE)",$D$66))</f>
        <v>1</v>
      </c>
      <c r="F1327" s="6">
        <f t="shared" si="40"/>
        <v>232.4</v>
      </c>
      <c r="G1327" s="6">
        <f t="shared" si="41"/>
        <v>1</v>
      </c>
    </row>
    <row r="1328" spans="1:7" x14ac:dyDescent="0.3">
      <c r="A1328" s="6" t="s">
        <v>2080</v>
      </c>
      <c r="B1328" s="6">
        <f>IF(GETPIVOTDATA("Sum of Net Profit",Pivot_table!$A$151,"Consumer ID",$A1328,"Years (DATE)",$B$66)=0,"",GETPIVOTDATA("Sum of Net Profit",Pivot_table!$A$151,"Consumer ID",$A1328,"Years (DATE)",$B$66))</f>
        <v>232.4</v>
      </c>
      <c r="C1328" s="6">
        <f>IF(GETPIVOTDATA("Count of Order ID",Pivot_table!$A$151,"Consumer ID",$A1328,"Years (DATE)",$B$66)=0,"",GETPIVOTDATA("Count of Order ID",Pivot_table!$A$151,"Consumer ID",$A1328,"Years (DATE)",$B$66))</f>
        <v>1</v>
      </c>
      <c r="D1328" s="6" t="str">
        <f>IF(GETPIVOTDATA("Sum of Net Profit",Pivot_table!$A$151,"Consumer ID",$A1328,"Years (DATE)",$D$66)=0,"",GETPIVOTDATA("Sum of Net Profit",Pivot_table!$A$151,"Consumer ID",$A1328,"Years (DATE)",$D$66))</f>
        <v/>
      </c>
      <c r="E1328" s="6" t="str">
        <f>IF(GETPIVOTDATA("Count of Order ID",Pivot_table!$A$151,"Consumer ID",$A1328,"Years (DATE)",$D$66)=0,"",GETPIVOTDATA("Count of Order ID",Pivot_table!$A$151,"Consumer ID",$A1328,"Years (DATE)",$D$66))</f>
        <v/>
      </c>
      <c r="F1328" s="6">
        <f t="shared" si="40"/>
        <v>232.4</v>
      </c>
      <c r="G1328" s="6">
        <f t="shared" si="41"/>
        <v>1</v>
      </c>
    </row>
    <row r="1329" spans="1:7" x14ac:dyDescent="0.3">
      <c r="A1329" s="6" t="s">
        <v>2530</v>
      </c>
      <c r="B1329" s="6" t="str">
        <f>IF(GETPIVOTDATA("Sum of Net Profit",Pivot_table!$A$151,"Consumer ID",$A1329,"Years (DATE)",$B$66)=0,"",GETPIVOTDATA("Sum of Net Profit",Pivot_table!$A$151,"Consumer ID",$A1329,"Years (DATE)",$B$66))</f>
        <v/>
      </c>
      <c r="C1329" s="6" t="str">
        <f>IF(GETPIVOTDATA("Count of Order ID",Pivot_table!$A$151,"Consumer ID",$A1329,"Years (DATE)",$B$66)=0,"",GETPIVOTDATA("Count of Order ID",Pivot_table!$A$151,"Consumer ID",$A1329,"Years (DATE)",$B$66))</f>
        <v/>
      </c>
      <c r="D1329" s="6">
        <f>IF(GETPIVOTDATA("Sum of Net Profit",Pivot_table!$A$151,"Consumer ID",$A1329,"Years (DATE)",$D$66)=0,"",GETPIVOTDATA("Sum of Net Profit",Pivot_table!$A$151,"Consumer ID",$A1329,"Years (DATE)",$D$66))</f>
        <v>232.4</v>
      </c>
      <c r="E1329" s="6">
        <f>IF(GETPIVOTDATA("Count of Order ID",Pivot_table!$A$151,"Consumer ID",$A1329,"Years (DATE)",$D$66)=0,"",GETPIVOTDATA("Count of Order ID",Pivot_table!$A$151,"Consumer ID",$A1329,"Years (DATE)",$D$66))</f>
        <v>1</v>
      </c>
      <c r="F1329" s="6">
        <f t="shared" si="40"/>
        <v>232.4</v>
      </c>
      <c r="G1329" s="6">
        <f t="shared" si="41"/>
        <v>1</v>
      </c>
    </row>
    <row r="1330" spans="1:7" x14ac:dyDescent="0.3">
      <c r="A1330" s="6" t="s">
        <v>2927</v>
      </c>
      <c r="B1330" s="6" t="str">
        <f>IF(GETPIVOTDATA("Sum of Net Profit",Pivot_table!$A$151,"Consumer ID",$A1330,"Years (DATE)",$B$66)=0,"",GETPIVOTDATA("Sum of Net Profit",Pivot_table!$A$151,"Consumer ID",$A1330,"Years (DATE)",$B$66))</f>
        <v/>
      </c>
      <c r="C1330" s="6" t="str">
        <f>IF(GETPIVOTDATA("Count of Order ID",Pivot_table!$A$151,"Consumer ID",$A1330,"Years (DATE)",$B$66)=0,"",GETPIVOTDATA("Count of Order ID",Pivot_table!$A$151,"Consumer ID",$A1330,"Years (DATE)",$B$66))</f>
        <v/>
      </c>
      <c r="D1330" s="6">
        <f>IF(GETPIVOTDATA("Sum of Net Profit",Pivot_table!$A$151,"Consumer ID",$A1330,"Years (DATE)",$D$66)=0,"",GETPIVOTDATA("Sum of Net Profit",Pivot_table!$A$151,"Consumer ID",$A1330,"Years (DATE)",$D$66))</f>
        <v>232.4</v>
      </c>
      <c r="E1330" s="6">
        <f>IF(GETPIVOTDATA("Count of Order ID",Pivot_table!$A$151,"Consumer ID",$A1330,"Years (DATE)",$D$66)=0,"",GETPIVOTDATA("Count of Order ID",Pivot_table!$A$151,"Consumer ID",$A1330,"Years (DATE)",$D$66))</f>
        <v>1</v>
      </c>
      <c r="F1330" s="6">
        <f t="shared" si="40"/>
        <v>232.4</v>
      </c>
      <c r="G1330" s="6">
        <f t="shared" si="41"/>
        <v>1</v>
      </c>
    </row>
    <row r="1331" spans="1:7" x14ac:dyDescent="0.3">
      <c r="A1331" s="6" t="s">
        <v>2853</v>
      </c>
      <c r="B1331" s="6" t="str">
        <f>IF(GETPIVOTDATA("Sum of Net Profit",Pivot_table!$A$151,"Consumer ID",$A1331,"Years (DATE)",$B$66)=0,"",GETPIVOTDATA("Sum of Net Profit",Pivot_table!$A$151,"Consumer ID",$A1331,"Years (DATE)",$B$66))</f>
        <v/>
      </c>
      <c r="C1331" s="6" t="str">
        <f>IF(GETPIVOTDATA("Count of Order ID",Pivot_table!$A$151,"Consumer ID",$A1331,"Years (DATE)",$B$66)=0,"",GETPIVOTDATA("Count of Order ID",Pivot_table!$A$151,"Consumer ID",$A1331,"Years (DATE)",$B$66))</f>
        <v/>
      </c>
      <c r="D1331" s="6">
        <f>IF(GETPIVOTDATA("Sum of Net Profit",Pivot_table!$A$151,"Consumer ID",$A1331,"Years (DATE)",$D$66)=0,"",GETPIVOTDATA("Sum of Net Profit",Pivot_table!$A$151,"Consumer ID",$A1331,"Years (DATE)",$D$66))</f>
        <v>232.4</v>
      </c>
      <c r="E1331" s="6">
        <f>IF(GETPIVOTDATA("Count of Order ID",Pivot_table!$A$151,"Consumer ID",$A1331,"Years (DATE)",$D$66)=0,"",GETPIVOTDATA("Count of Order ID",Pivot_table!$A$151,"Consumer ID",$A1331,"Years (DATE)",$D$66))</f>
        <v>1</v>
      </c>
      <c r="F1331" s="6">
        <f t="shared" si="40"/>
        <v>232.4</v>
      </c>
      <c r="G1331" s="6">
        <f t="shared" si="41"/>
        <v>1</v>
      </c>
    </row>
    <row r="1332" spans="1:7" x14ac:dyDescent="0.3">
      <c r="A1332" s="6" t="s">
        <v>3327</v>
      </c>
      <c r="B1332" s="6" t="str">
        <f>IF(GETPIVOTDATA("Sum of Net Profit",Pivot_table!$A$151,"Consumer ID",$A1332,"Years (DATE)",$B$66)=0,"",GETPIVOTDATA("Sum of Net Profit",Pivot_table!$A$151,"Consumer ID",$A1332,"Years (DATE)",$B$66))</f>
        <v/>
      </c>
      <c r="C1332" s="6" t="str">
        <f>IF(GETPIVOTDATA("Count of Order ID",Pivot_table!$A$151,"Consumer ID",$A1332,"Years (DATE)",$B$66)=0,"",GETPIVOTDATA("Count of Order ID",Pivot_table!$A$151,"Consumer ID",$A1332,"Years (DATE)",$B$66))</f>
        <v/>
      </c>
      <c r="D1332" s="6">
        <f>IF(GETPIVOTDATA("Sum of Net Profit",Pivot_table!$A$151,"Consumer ID",$A1332,"Years (DATE)",$D$66)=0,"",GETPIVOTDATA("Sum of Net Profit",Pivot_table!$A$151,"Consumer ID",$A1332,"Years (DATE)",$D$66))</f>
        <v>232.4</v>
      </c>
      <c r="E1332" s="6">
        <f>IF(GETPIVOTDATA("Count of Order ID",Pivot_table!$A$151,"Consumer ID",$A1332,"Years (DATE)",$D$66)=0,"",GETPIVOTDATA("Count of Order ID",Pivot_table!$A$151,"Consumer ID",$A1332,"Years (DATE)",$D$66))</f>
        <v>1</v>
      </c>
      <c r="F1332" s="6">
        <f t="shared" si="40"/>
        <v>232.4</v>
      </c>
      <c r="G1332" s="6">
        <f t="shared" si="41"/>
        <v>1</v>
      </c>
    </row>
    <row r="1333" spans="1:7" x14ac:dyDescent="0.3">
      <c r="A1333" s="6" t="s">
        <v>1608</v>
      </c>
      <c r="B1333" s="6">
        <f>IF(GETPIVOTDATA("Sum of Net Profit",Pivot_table!$A$151,"Consumer ID",$A1333,"Years (DATE)",$B$66)=0,"",GETPIVOTDATA("Sum of Net Profit",Pivot_table!$A$151,"Consumer ID",$A1333,"Years (DATE)",$B$66))</f>
        <v>232.4</v>
      </c>
      <c r="C1333" s="6">
        <f>IF(GETPIVOTDATA("Count of Order ID",Pivot_table!$A$151,"Consumer ID",$A1333,"Years (DATE)",$B$66)=0,"",GETPIVOTDATA("Count of Order ID",Pivot_table!$A$151,"Consumer ID",$A1333,"Years (DATE)",$B$66))</f>
        <v>1</v>
      </c>
      <c r="D1333" s="6" t="str">
        <f>IF(GETPIVOTDATA("Sum of Net Profit",Pivot_table!$A$151,"Consumer ID",$A1333,"Years (DATE)",$D$66)=0,"",GETPIVOTDATA("Sum of Net Profit",Pivot_table!$A$151,"Consumer ID",$A1333,"Years (DATE)",$D$66))</f>
        <v/>
      </c>
      <c r="E1333" s="6" t="str">
        <f>IF(GETPIVOTDATA("Count of Order ID",Pivot_table!$A$151,"Consumer ID",$A1333,"Years (DATE)",$D$66)=0,"",GETPIVOTDATA("Count of Order ID",Pivot_table!$A$151,"Consumer ID",$A1333,"Years (DATE)",$D$66))</f>
        <v/>
      </c>
      <c r="F1333" s="6">
        <f t="shared" si="40"/>
        <v>232.4</v>
      </c>
      <c r="G1333" s="6">
        <f t="shared" si="41"/>
        <v>1</v>
      </c>
    </row>
    <row r="1334" spans="1:7" x14ac:dyDescent="0.3">
      <c r="A1334" s="6" t="s">
        <v>1668</v>
      </c>
      <c r="B1334" s="6">
        <f>IF(GETPIVOTDATA("Sum of Net Profit",Pivot_table!$A$151,"Consumer ID",$A1334,"Years (DATE)",$B$66)=0,"",GETPIVOTDATA("Sum of Net Profit",Pivot_table!$A$151,"Consumer ID",$A1334,"Years (DATE)",$B$66))</f>
        <v>232.4</v>
      </c>
      <c r="C1334" s="6">
        <f>IF(GETPIVOTDATA("Count of Order ID",Pivot_table!$A$151,"Consumer ID",$A1334,"Years (DATE)",$B$66)=0,"",GETPIVOTDATA("Count of Order ID",Pivot_table!$A$151,"Consumer ID",$A1334,"Years (DATE)",$B$66))</f>
        <v>1</v>
      </c>
      <c r="D1334" s="6" t="str">
        <f>IF(GETPIVOTDATA("Sum of Net Profit",Pivot_table!$A$151,"Consumer ID",$A1334,"Years (DATE)",$D$66)=0,"",GETPIVOTDATA("Sum of Net Profit",Pivot_table!$A$151,"Consumer ID",$A1334,"Years (DATE)",$D$66))</f>
        <v/>
      </c>
      <c r="E1334" s="6" t="str">
        <f>IF(GETPIVOTDATA("Count of Order ID",Pivot_table!$A$151,"Consumer ID",$A1334,"Years (DATE)",$D$66)=0,"",GETPIVOTDATA("Count of Order ID",Pivot_table!$A$151,"Consumer ID",$A1334,"Years (DATE)",$D$66))</f>
        <v/>
      </c>
      <c r="F1334" s="6">
        <f t="shared" si="40"/>
        <v>232.4</v>
      </c>
      <c r="G1334" s="6">
        <f t="shared" si="41"/>
        <v>1</v>
      </c>
    </row>
    <row r="1335" spans="1:7" x14ac:dyDescent="0.3">
      <c r="A1335" s="6" t="s">
        <v>1688</v>
      </c>
      <c r="B1335" s="6">
        <f>IF(GETPIVOTDATA("Sum of Net Profit",Pivot_table!$A$151,"Consumer ID",$A1335,"Years (DATE)",$B$66)=0,"",GETPIVOTDATA("Sum of Net Profit",Pivot_table!$A$151,"Consumer ID",$A1335,"Years (DATE)",$B$66))</f>
        <v>232.4</v>
      </c>
      <c r="C1335" s="6">
        <f>IF(GETPIVOTDATA("Count of Order ID",Pivot_table!$A$151,"Consumer ID",$A1335,"Years (DATE)",$B$66)=0,"",GETPIVOTDATA("Count of Order ID",Pivot_table!$A$151,"Consumer ID",$A1335,"Years (DATE)",$B$66))</f>
        <v>1</v>
      </c>
      <c r="D1335" s="6" t="str">
        <f>IF(GETPIVOTDATA("Sum of Net Profit",Pivot_table!$A$151,"Consumer ID",$A1335,"Years (DATE)",$D$66)=0,"",GETPIVOTDATA("Sum of Net Profit",Pivot_table!$A$151,"Consumer ID",$A1335,"Years (DATE)",$D$66))</f>
        <v/>
      </c>
      <c r="E1335" s="6" t="str">
        <f>IF(GETPIVOTDATA("Count of Order ID",Pivot_table!$A$151,"Consumer ID",$A1335,"Years (DATE)",$D$66)=0,"",GETPIVOTDATA("Count of Order ID",Pivot_table!$A$151,"Consumer ID",$A1335,"Years (DATE)",$D$66))</f>
        <v/>
      </c>
      <c r="F1335" s="6">
        <f t="shared" si="40"/>
        <v>232.4</v>
      </c>
      <c r="G1335" s="6">
        <f t="shared" si="41"/>
        <v>1</v>
      </c>
    </row>
    <row r="1336" spans="1:7" x14ac:dyDescent="0.3">
      <c r="A1336" s="6" t="s">
        <v>5298</v>
      </c>
      <c r="B1336" s="6" t="str">
        <f>IF(GETPIVOTDATA("Sum of Net Profit",Pivot_table!$A$151,"Consumer ID",$A1336,"Years (DATE)",$B$66)=0,"",GETPIVOTDATA("Sum of Net Profit",Pivot_table!$A$151,"Consumer ID",$A1336,"Years (DATE)",$B$66))</f>
        <v/>
      </c>
      <c r="C1336" s="6" t="str">
        <f>IF(GETPIVOTDATA("Count of Order ID",Pivot_table!$A$151,"Consumer ID",$A1336,"Years (DATE)",$B$66)=0,"",GETPIVOTDATA("Count of Order ID",Pivot_table!$A$151,"Consumer ID",$A1336,"Years (DATE)",$B$66))</f>
        <v/>
      </c>
      <c r="D1336" s="6">
        <f>IF(GETPIVOTDATA("Sum of Net Profit",Pivot_table!$A$151,"Consumer ID",$A1336,"Years (DATE)",$D$66)=0,"",GETPIVOTDATA("Sum of Net Profit",Pivot_table!$A$151,"Consumer ID",$A1336,"Years (DATE)",$D$66))</f>
        <v>232.4</v>
      </c>
      <c r="E1336" s="6">
        <f>IF(GETPIVOTDATA("Count of Order ID",Pivot_table!$A$151,"Consumer ID",$A1336,"Years (DATE)",$D$66)=0,"",GETPIVOTDATA("Count of Order ID",Pivot_table!$A$151,"Consumer ID",$A1336,"Years (DATE)",$D$66))</f>
        <v>1</v>
      </c>
      <c r="F1336" s="6">
        <f t="shared" si="40"/>
        <v>232.4</v>
      </c>
      <c r="G1336" s="6">
        <f t="shared" si="41"/>
        <v>1</v>
      </c>
    </row>
    <row r="1337" spans="1:7" x14ac:dyDescent="0.3">
      <c r="A1337" s="6" t="s">
        <v>5557</v>
      </c>
      <c r="B1337" s="6" t="str">
        <f>IF(GETPIVOTDATA("Sum of Net Profit",Pivot_table!$A$151,"Consumer ID",$A1337,"Years (DATE)",$B$66)=0,"",GETPIVOTDATA("Sum of Net Profit",Pivot_table!$A$151,"Consumer ID",$A1337,"Years (DATE)",$B$66))</f>
        <v/>
      </c>
      <c r="C1337" s="6" t="str">
        <f>IF(GETPIVOTDATA("Count of Order ID",Pivot_table!$A$151,"Consumer ID",$A1337,"Years (DATE)",$B$66)=0,"",GETPIVOTDATA("Count of Order ID",Pivot_table!$A$151,"Consumer ID",$A1337,"Years (DATE)",$B$66))</f>
        <v/>
      </c>
      <c r="D1337" s="6">
        <f>IF(GETPIVOTDATA("Sum of Net Profit",Pivot_table!$A$151,"Consumer ID",$A1337,"Years (DATE)",$D$66)=0,"",GETPIVOTDATA("Sum of Net Profit",Pivot_table!$A$151,"Consumer ID",$A1337,"Years (DATE)",$D$66))</f>
        <v>232.4</v>
      </c>
      <c r="E1337" s="6">
        <f>IF(GETPIVOTDATA("Count of Order ID",Pivot_table!$A$151,"Consumer ID",$A1337,"Years (DATE)",$D$66)=0,"",GETPIVOTDATA("Count of Order ID",Pivot_table!$A$151,"Consumer ID",$A1337,"Years (DATE)",$D$66))</f>
        <v>1</v>
      </c>
      <c r="F1337" s="6">
        <f t="shared" si="40"/>
        <v>232.4</v>
      </c>
      <c r="G1337" s="6">
        <f t="shared" si="41"/>
        <v>1</v>
      </c>
    </row>
    <row r="1338" spans="1:7" x14ac:dyDescent="0.3">
      <c r="A1338" s="6" t="s">
        <v>2202</v>
      </c>
      <c r="B1338" s="6" t="str">
        <f>IF(GETPIVOTDATA("Sum of Net Profit",Pivot_table!$A$151,"Consumer ID",$A1338,"Years (DATE)",$B$66)=0,"",GETPIVOTDATA("Sum of Net Profit",Pivot_table!$A$151,"Consumer ID",$A1338,"Years (DATE)",$B$66))</f>
        <v/>
      </c>
      <c r="C1338" s="6" t="str">
        <f>IF(GETPIVOTDATA("Count of Order ID",Pivot_table!$A$151,"Consumer ID",$A1338,"Years (DATE)",$B$66)=0,"",GETPIVOTDATA("Count of Order ID",Pivot_table!$A$151,"Consumer ID",$A1338,"Years (DATE)",$B$66))</f>
        <v/>
      </c>
      <c r="D1338" s="6">
        <f>IF(GETPIVOTDATA("Sum of Net Profit",Pivot_table!$A$151,"Consumer ID",$A1338,"Years (DATE)",$D$66)=0,"",GETPIVOTDATA("Sum of Net Profit",Pivot_table!$A$151,"Consumer ID",$A1338,"Years (DATE)",$D$66))</f>
        <v>232.17000000000002</v>
      </c>
      <c r="E1338" s="6">
        <f>IF(GETPIVOTDATA("Count of Order ID",Pivot_table!$A$151,"Consumer ID",$A1338,"Years (DATE)",$D$66)=0,"",GETPIVOTDATA("Count of Order ID",Pivot_table!$A$151,"Consumer ID",$A1338,"Years (DATE)",$D$66))</f>
        <v>1</v>
      </c>
      <c r="F1338" s="6">
        <f t="shared" si="40"/>
        <v>232.17000000000002</v>
      </c>
      <c r="G1338" s="6">
        <f t="shared" si="41"/>
        <v>1</v>
      </c>
    </row>
    <row r="1339" spans="1:7" x14ac:dyDescent="0.3">
      <c r="A1339" s="6" t="s">
        <v>2272</v>
      </c>
      <c r="B1339" s="6" t="str">
        <f>IF(GETPIVOTDATA("Sum of Net Profit",Pivot_table!$A$151,"Consumer ID",$A1339,"Years (DATE)",$B$66)=0,"",GETPIVOTDATA("Sum of Net Profit",Pivot_table!$A$151,"Consumer ID",$A1339,"Years (DATE)",$B$66))</f>
        <v/>
      </c>
      <c r="C1339" s="6" t="str">
        <f>IF(GETPIVOTDATA("Count of Order ID",Pivot_table!$A$151,"Consumer ID",$A1339,"Years (DATE)",$B$66)=0,"",GETPIVOTDATA("Count of Order ID",Pivot_table!$A$151,"Consumer ID",$A1339,"Years (DATE)",$B$66))</f>
        <v/>
      </c>
      <c r="D1339" s="6">
        <f>IF(GETPIVOTDATA("Sum of Net Profit",Pivot_table!$A$151,"Consumer ID",$A1339,"Years (DATE)",$D$66)=0,"",GETPIVOTDATA("Sum of Net Profit",Pivot_table!$A$151,"Consumer ID",$A1339,"Years (DATE)",$D$66))</f>
        <v>232.17000000000002</v>
      </c>
      <c r="E1339" s="6">
        <f>IF(GETPIVOTDATA("Count of Order ID",Pivot_table!$A$151,"Consumer ID",$A1339,"Years (DATE)",$D$66)=0,"",GETPIVOTDATA("Count of Order ID",Pivot_table!$A$151,"Consumer ID",$A1339,"Years (DATE)",$D$66))</f>
        <v>1</v>
      </c>
      <c r="F1339" s="6">
        <f t="shared" si="40"/>
        <v>232.17000000000002</v>
      </c>
      <c r="G1339" s="6">
        <f t="shared" si="41"/>
        <v>1</v>
      </c>
    </row>
    <row r="1340" spans="1:7" x14ac:dyDescent="0.3">
      <c r="A1340" s="6" t="s">
        <v>2326</v>
      </c>
      <c r="B1340" s="6" t="str">
        <f>IF(GETPIVOTDATA("Sum of Net Profit",Pivot_table!$A$151,"Consumer ID",$A1340,"Years (DATE)",$B$66)=0,"",GETPIVOTDATA("Sum of Net Profit",Pivot_table!$A$151,"Consumer ID",$A1340,"Years (DATE)",$B$66))</f>
        <v/>
      </c>
      <c r="C1340" s="6" t="str">
        <f>IF(GETPIVOTDATA("Count of Order ID",Pivot_table!$A$151,"Consumer ID",$A1340,"Years (DATE)",$B$66)=0,"",GETPIVOTDATA("Count of Order ID",Pivot_table!$A$151,"Consumer ID",$A1340,"Years (DATE)",$B$66))</f>
        <v/>
      </c>
      <c r="D1340" s="6">
        <f>IF(GETPIVOTDATA("Sum of Net Profit",Pivot_table!$A$151,"Consumer ID",$A1340,"Years (DATE)",$D$66)=0,"",GETPIVOTDATA("Sum of Net Profit",Pivot_table!$A$151,"Consumer ID",$A1340,"Years (DATE)",$D$66))</f>
        <v>232.17000000000002</v>
      </c>
      <c r="E1340" s="6">
        <f>IF(GETPIVOTDATA("Count of Order ID",Pivot_table!$A$151,"Consumer ID",$A1340,"Years (DATE)",$D$66)=0,"",GETPIVOTDATA("Count of Order ID",Pivot_table!$A$151,"Consumer ID",$A1340,"Years (DATE)",$D$66))</f>
        <v>1</v>
      </c>
      <c r="F1340" s="6">
        <f t="shared" si="40"/>
        <v>232.17000000000002</v>
      </c>
      <c r="G1340" s="6">
        <f t="shared" si="41"/>
        <v>1</v>
      </c>
    </row>
    <row r="1341" spans="1:7" x14ac:dyDescent="0.3">
      <c r="A1341" s="6" t="s">
        <v>3123</v>
      </c>
      <c r="B1341" s="6" t="str">
        <f>IF(GETPIVOTDATA("Sum of Net Profit",Pivot_table!$A$151,"Consumer ID",$A1341,"Years (DATE)",$B$66)=0,"",GETPIVOTDATA("Sum of Net Profit",Pivot_table!$A$151,"Consumer ID",$A1341,"Years (DATE)",$B$66))</f>
        <v/>
      </c>
      <c r="C1341" s="6" t="str">
        <f>IF(GETPIVOTDATA("Count of Order ID",Pivot_table!$A$151,"Consumer ID",$A1341,"Years (DATE)",$B$66)=0,"",GETPIVOTDATA("Count of Order ID",Pivot_table!$A$151,"Consumer ID",$A1341,"Years (DATE)",$B$66))</f>
        <v/>
      </c>
      <c r="D1341" s="6">
        <f>IF(GETPIVOTDATA("Sum of Net Profit",Pivot_table!$A$151,"Consumer ID",$A1341,"Years (DATE)",$D$66)=0,"",GETPIVOTDATA("Sum of Net Profit",Pivot_table!$A$151,"Consumer ID",$A1341,"Years (DATE)",$D$66))</f>
        <v>232.17000000000002</v>
      </c>
      <c r="E1341" s="6">
        <f>IF(GETPIVOTDATA("Count of Order ID",Pivot_table!$A$151,"Consumer ID",$A1341,"Years (DATE)",$D$66)=0,"",GETPIVOTDATA("Count of Order ID",Pivot_table!$A$151,"Consumer ID",$A1341,"Years (DATE)",$D$66))</f>
        <v>1</v>
      </c>
      <c r="F1341" s="6">
        <f t="shared" si="40"/>
        <v>232.17000000000002</v>
      </c>
      <c r="G1341" s="6">
        <f t="shared" si="41"/>
        <v>1</v>
      </c>
    </row>
    <row r="1342" spans="1:7" x14ac:dyDescent="0.3">
      <c r="A1342" s="6" t="s">
        <v>2352</v>
      </c>
      <c r="B1342" s="6" t="str">
        <f>IF(GETPIVOTDATA("Sum of Net Profit",Pivot_table!$A$151,"Consumer ID",$A1342,"Years (DATE)",$B$66)=0,"",GETPIVOTDATA("Sum of Net Profit",Pivot_table!$A$151,"Consumer ID",$A1342,"Years (DATE)",$B$66))</f>
        <v/>
      </c>
      <c r="C1342" s="6" t="str">
        <f>IF(GETPIVOTDATA("Count of Order ID",Pivot_table!$A$151,"Consumer ID",$A1342,"Years (DATE)",$B$66)=0,"",GETPIVOTDATA("Count of Order ID",Pivot_table!$A$151,"Consumer ID",$A1342,"Years (DATE)",$B$66))</f>
        <v/>
      </c>
      <c r="D1342" s="6">
        <f>IF(GETPIVOTDATA("Sum of Net Profit",Pivot_table!$A$151,"Consumer ID",$A1342,"Years (DATE)",$D$66)=0,"",GETPIVOTDATA("Sum of Net Profit",Pivot_table!$A$151,"Consumer ID",$A1342,"Years (DATE)",$D$66))</f>
        <v>232.17000000000002</v>
      </c>
      <c r="E1342" s="6">
        <f>IF(GETPIVOTDATA("Count of Order ID",Pivot_table!$A$151,"Consumer ID",$A1342,"Years (DATE)",$D$66)=0,"",GETPIVOTDATA("Count of Order ID",Pivot_table!$A$151,"Consumer ID",$A1342,"Years (DATE)",$D$66))</f>
        <v>1</v>
      </c>
      <c r="F1342" s="6">
        <f t="shared" si="40"/>
        <v>232.17000000000002</v>
      </c>
      <c r="G1342" s="6">
        <f t="shared" si="41"/>
        <v>1</v>
      </c>
    </row>
    <row r="1343" spans="1:7" x14ac:dyDescent="0.3">
      <c r="A1343" s="6" t="s">
        <v>3161</v>
      </c>
      <c r="B1343" s="6" t="str">
        <f>IF(GETPIVOTDATA("Sum of Net Profit",Pivot_table!$A$151,"Consumer ID",$A1343,"Years (DATE)",$B$66)=0,"",GETPIVOTDATA("Sum of Net Profit",Pivot_table!$A$151,"Consumer ID",$A1343,"Years (DATE)",$B$66))</f>
        <v/>
      </c>
      <c r="C1343" s="6" t="str">
        <f>IF(GETPIVOTDATA("Count of Order ID",Pivot_table!$A$151,"Consumer ID",$A1343,"Years (DATE)",$B$66)=0,"",GETPIVOTDATA("Count of Order ID",Pivot_table!$A$151,"Consumer ID",$A1343,"Years (DATE)",$B$66))</f>
        <v/>
      </c>
      <c r="D1343" s="6">
        <f>IF(GETPIVOTDATA("Sum of Net Profit",Pivot_table!$A$151,"Consumer ID",$A1343,"Years (DATE)",$D$66)=0,"",GETPIVOTDATA("Sum of Net Profit",Pivot_table!$A$151,"Consumer ID",$A1343,"Years (DATE)",$D$66))</f>
        <v>232.17000000000002</v>
      </c>
      <c r="E1343" s="6">
        <f>IF(GETPIVOTDATA("Count of Order ID",Pivot_table!$A$151,"Consumer ID",$A1343,"Years (DATE)",$D$66)=0,"",GETPIVOTDATA("Count of Order ID",Pivot_table!$A$151,"Consumer ID",$A1343,"Years (DATE)",$D$66))</f>
        <v>1</v>
      </c>
      <c r="F1343" s="6">
        <f t="shared" si="40"/>
        <v>232.17000000000002</v>
      </c>
      <c r="G1343" s="6">
        <f t="shared" si="41"/>
        <v>1</v>
      </c>
    </row>
    <row r="1344" spans="1:7" x14ac:dyDescent="0.3">
      <c r="A1344" s="6" t="s">
        <v>3759</v>
      </c>
      <c r="B1344" s="6" t="str">
        <f>IF(GETPIVOTDATA("Sum of Net Profit",Pivot_table!$A$151,"Consumer ID",$A1344,"Years (DATE)",$B$66)=0,"",GETPIVOTDATA("Sum of Net Profit",Pivot_table!$A$151,"Consumer ID",$A1344,"Years (DATE)",$B$66))</f>
        <v/>
      </c>
      <c r="C1344" s="6" t="str">
        <f>IF(GETPIVOTDATA("Count of Order ID",Pivot_table!$A$151,"Consumer ID",$A1344,"Years (DATE)",$B$66)=0,"",GETPIVOTDATA("Count of Order ID",Pivot_table!$A$151,"Consumer ID",$A1344,"Years (DATE)",$B$66))</f>
        <v/>
      </c>
      <c r="D1344" s="6">
        <f>IF(GETPIVOTDATA("Sum of Net Profit",Pivot_table!$A$151,"Consumer ID",$A1344,"Years (DATE)",$D$66)=0,"",GETPIVOTDATA("Sum of Net Profit",Pivot_table!$A$151,"Consumer ID",$A1344,"Years (DATE)",$D$66))</f>
        <v>232.17000000000002</v>
      </c>
      <c r="E1344" s="6">
        <f>IF(GETPIVOTDATA("Count of Order ID",Pivot_table!$A$151,"Consumer ID",$A1344,"Years (DATE)",$D$66)=0,"",GETPIVOTDATA("Count of Order ID",Pivot_table!$A$151,"Consumer ID",$A1344,"Years (DATE)",$D$66))</f>
        <v>1</v>
      </c>
      <c r="F1344" s="6">
        <f t="shared" si="40"/>
        <v>232.17000000000002</v>
      </c>
      <c r="G1344" s="6">
        <f t="shared" si="41"/>
        <v>1</v>
      </c>
    </row>
    <row r="1345" spans="1:7" x14ac:dyDescent="0.3">
      <c r="A1345" s="6" t="s">
        <v>2078</v>
      </c>
      <c r="B1345" s="6">
        <f>IF(GETPIVOTDATA("Sum of Net Profit",Pivot_table!$A$151,"Consumer ID",$A1345,"Years (DATE)",$B$66)=0,"",GETPIVOTDATA("Sum of Net Profit",Pivot_table!$A$151,"Consumer ID",$A1345,"Years (DATE)",$B$66))</f>
        <v>232.17000000000002</v>
      </c>
      <c r="C1345" s="6">
        <f>IF(GETPIVOTDATA("Count of Order ID",Pivot_table!$A$151,"Consumer ID",$A1345,"Years (DATE)",$B$66)=0,"",GETPIVOTDATA("Count of Order ID",Pivot_table!$A$151,"Consumer ID",$A1345,"Years (DATE)",$B$66))</f>
        <v>1</v>
      </c>
      <c r="D1345" s="6" t="str">
        <f>IF(GETPIVOTDATA("Sum of Net Profit",Pivot_table!$A$151,"Consumer ID",$A1345,"Years (DATE)",$D$66)=0,"",GETPIVOTDATA("Sum of Net Profit",Pivot_table!$A$151,"Consumer ID",$A1345,"Years (DATE)",$D$66))</f>
        <v/>
      </c>
      <c r="E1345" s="6" t="str">
        <f>IF(GETPIVOTDATA("Count of Order ID",Pivot_table!$A$151,"Consumer ID",$A1345,"Years (DATE)",$D$66)=0,"",GETPIVOTDATA("Count of Order ID",Pivot_table!$A$151,"Consumer ID",$A1345,"Years (DATE)",$D$66))</f>
        <v/>
      </c>
      <c r="F1345" s="6">
        <f t="shared" si="40"/>
        <v>232.17000000000002</v>
      </c>
      <c r="G1345" s="6">
        <f t="shared" si="41"/>
        <v>1</v>
      </c>
    </row>
    <row r="1346" spans="1:7" x14ac:dyDescent="0.3">
      <c r="A1346" s="6" t="s">
        <v>3175</v>
      </c>
      <c r="B1346" s="6" t="str">
        <f>IF(GETPIVOTDATA("Sum of Net Profit",Pivot_table!$A$151,"Consumer ID",$A1346,"Years (DATE)",$B$66)=0,"",GETPIVOTDATA("Sum of Net Profit",Pivot_table!$A$151,"Consumer ID",$A1346,"Years (DATE)",$B$66))</f>
        <v/>
      </c>
      <c r="C1346" s="6" t="str">
        <f>IF(GETPIVOTDATA("Count of Order ID",Pivot_table!$A$151,"Consumer ID",$A1346,"Years (DATE)",$B$66)=0,"",GETPIVOTDATA("Count of Order ID",Pivot_table!$A$151,"Consumer ID",$A1346,"Years (DATE)",$B$66))</f>
        <v/>
      </c>
      <c r="D1346" s="6">
        <f>IF(GETPIVOTDATA("Sum of Net Profit",Pivot_table!$A$151,"Consumer ID",$A1346,"Years (DATE)",$D$66)=0,"",GETPIVOTDATA("Sum of Net Profit",Pivot_table!$A$151,"Consumer ID",$A1346,"Years (DATE)",$D$66))</f>
        <v>232.17000000000002</v>
      </c>
      <c r="E1346" s="6">
        <f>IF(GETPIVOTDATA("Count of Order ID",Pivot_table!$A$151,"Consumer ID",$A1346,"Years (DATE)",$D$66)=0,"",GETPIVOTDATA("Count of Order ID",Pivot_table!$A$151,"Consumer ID",$A1346,"Years (DATE)",$D$66))</f>
        <v>1</v>
      </c>
      <c r="F1346" s="6">
        <f t="shared" si="40"/>
        <v>232.17000000000002</v>
      </c>
      <c r="G1346" s="6">
        <f t="shared" si="41"/>
        <v>1</v>
      </c>
    </row>
    <row r="1347" spans="1:7" x14ac:dyDescent="0.3">
      <c r="A1347" s="6" t="s">
        <v>2288</v>
      </c>
      <c r="B1347" s="6" t="str">
        <f>IF(GETPIVOTDATA("Sum of Net Profit",Pivot_table!$A$151,"Consumer ID",$A1347,"Years (DATE)",$B$66)=0,"",GETPIVOTDATA("Sum of Net Profit",Pivot_table!$A$151,"Consumer ID",$A1347,"Years (DATE)",$B$66))</f>
        <v/>
      </c>
      <c r="C1347" s="6" t="str">
        <f>IF(GETPIVOTDATA("Count of Order ID",Pivot_table!$A$151,"Consumer ID",$A1347,"Years (DATE)",$B$66)=0,"",GETPIVOTDATA("Count of Order ID",Pivot_table!$A$151,"Consumer ID",$A1347,"Years (DATE)",$B$66))</f>
        <v/>
      </c>
      <c r="D1347" s="6">
        <f>IF(GETPIVOTDATA("Sum of Net Profit",Pivot_table!$A$151,"Consumer ID",$A1347,"Years (DATE)",$D$66)=0,"",GETPIVOTDATA("Sum of Net Profit",Pivot_table!$A$151,"Consumer ID",$A1347,"Years (DATE)",$D$66))</f>
        <v>232.17000000000002</v>
      </c>
      <c r="E1347" s="6">
        <f>IF(GETPIVOTDATA("Count of Order ID",Pivot_table!$A$151,"Consumer ID",$A1347,"Years (DATE)",$D$66)=0,"",GETPIVOTDATA("Count of Order ID",Pivot_table!$A$151,"Consumer ID",$A1347,"Years (DATE)",$D$66))</f>
        <v>1</v>
      </c>
      <c r="F1347" s="6">
        <f t="shared" si="40"/>
        <v>232.17000000000002</v>
      </c>
      <c r="G1347" s="6">
        <f t="shared" si="41"/>
        <v>1</v>
      </c>
    </row>
    <row r="1348" spans="1:7" x14ac:dyDescent="0.3">
      <c r="A1348" s="6" t="s">
        <v>1960</v>
      </c>
      <c r="B1348" s="6">
        <f>IF(GETPIVOTDATA("Sum of Net Profit",Pivot_table!$A$151,"Consumer ID",$A1348,"Years (DATE)",$B$66)=0,"",GETPIVOTDATA("Sum of Net Profit",Pivot_table!$A$151,"Consumer ID",$A1348,"Years (DATE)",$B$66))</f>
        <v>232.17000000000002</v>
      </c>
      <c r="C1348" s="6">
        <f>IF(GETPIVOTDATA("Count of Order ID",Pivot_table!$A$151,"Consumer ID",$A1348,"Years (DATE)",$B$66)=0,"",GETPIVOTDATA("Count of Order ID",Pivot_table!$A$151,"Consumer ID",$A1348,"Years (DATE)",$B$66))</f>
        <v>1</v>
      </c>
      <c r="D1348" s="6" t="str">
        <f>IF(GETPIVOTDATA("Sum of Net Profit",Pivot_table!$A$151,"Consumer ID",$A1348,"Years (DATE)",$D$66)=0,"",GETPIVOTDATA("Sum of Net Profit",Pivot_table!$A$151,"Consumer ID",$A1348,"Years (DATE)",$D$66))</f>
        <v/>
      </c>
      <c r="E1348" s="6" t="str">
        <f>IF(GETPIVOTDATA("Count of Order ID",Pivot_table!$A$151,"Consumer ID",$A1348,"Years (DATE)",$D$66)=0,"",GETPIVOTDATA("Count of Order ID",Pivot_table!$A$151,"Consumer ID",$A1348,"Years (DATE)",$D$66))</f>
        <v/>
      </c>
      <c r="F1348" s="6">
        <f t="shared" ref="F1348:F1411" si="42">IF(SUM(B1348,D1348)=0,"",SUM(B1348,D1348))</f>
        <v>232.17000000000002</v>
      </c>
      <c r="G1348" s="6">
        <f t="shared" ref="G1348:G1411" si="43">IF(SUM(C1348,E1348)=0,"",SUM(C1348,E1348))</f>
        <v>1</v>
      </c>
    </row>
    <row r="1349" spans="1:7" x14ac:dyDescent="0.3">
      <c r="A1349" s="6" t="s">
        <v>1966</v>
      </c>
      <c r="B1349" s="6">
        <f>IF(GETPIVOTDATA("Sum of Net Profit",Pivot_table!$A$151,"Consumer ID",$A1349,"Years (DATE)",$B$66)=0,"",GETPIVOTDATA("Sum of Net Profit",Pivot_table!$A$151,"Consumer ID",$A1349,"Years (DATE)",$B$66))</f>
        <v>232.17000000000002</v>
      </c>
      <c r="C1349" s="6">
        <f>IF(GETPIVOTDATA("Count of Order ID",Pivot_table!$A$151,"Consumer ID",$A1349,"Years (DATE)",$B$66)=0,"",GETPIVOTDATA("Count of Order ID",Pivot_table!$A$151,"Consumer ID",$A1349,"Years (DATE)",$B$66))</f>
        <v>1</v>
      </c>
      <c r="D1349" s="6" t="str">
        <f>IF(GETPIVOTDATA("Sum of Net Profit",Pivot_table!$A$151,"Consumer ID",$A1349,"Years (DATE)",$D$66)=0,"",GETPIVOTDATA("Sum of Net Profit",Pivot_table!$A$151,"Consumer ID",$A1349,"Years (DATE)",$D$66))</f>
        <v/>
      </c>
      <c r="E1349" s="6" t="str">
        <f>IF(GETPIVOTDATA("Count of Order ID",Pivot_table!$A$151,"Consumer ID",$A1349,"Years (DATE)",$D$66)=0,"",GETPIVOTDATA("Count of Order ID",Pivot_table!$A$151,"Consumer ID",$A1349,"Years (DATE)",$D$66))</f>
        <v/>
      </c>
      <c r="F1349" s="6">
        <f t="shared" si="42"/>
        <v>232.17000000000002</v>
      </c>
      <c r="G1349" s="6">
        <f t="shared" si="43"/>
        <v>1</v>
      </c>
    </row>
    <row r="1350" spans="1:7" x14ac:dyDescent="0.3">
      <c r="A1350" s="6" t="s">
        <v>2160</v>
      </c>
      <c r="B1350" s="6" t="str">
        <f>IF(GETPIVOTDATA("Sum of Net Profit",Pivot_table!$A$151,"Consumer ID",$A1350,"Years (DATE)",$B$66)=0,"",GETPIVOTDATA("Sum of Net Profit",Pivot_table!$A$151,"Consumer ID",$A1350,"Years (DATE)",$B$66))</f>
        <v/>
      </c>
      <c r="C1350" s="6" t="str">
        <f>IF(GETPIVOTDATA("Count of Order ID",Pivot_table!$A$151,"Consumer ID",$A1350,"Years (DATE)",$B$66)=0,"",GETPIVOTDATA("Count of Order ID",Pivot_table!$A$151,"Consumer ID",$A1350,"Years (DATE)",$B$66))</f>
        <v/>
      </c>
      <c r="D1350" s="6">
        <f>IF(GETPIVOTDATA("Sum of Net Profit",Pivot_table!$A$151,"Consumer ID",$A1350,"Years (DATE)",$D$66)=0,"",GETPIVOTDATA("Sum of Net Profit",Pivot_table!$A$151,"Consumer ID",$A1350,"Years (DATE)",$D$66))</f>
        <v>232.17000000000002</v>
      </c>
      <c r="E1350" s="6">
        <f>IF(GETPIVOTDATA("Count of Order ID",Pivot_table!$A$151,"Consumer ID",$A1350,"Years (DATE)",$D$66)=0,"",GETPIVOTDATA("Count of Order ID",Pivot_table!$A$151,"Consumer ID",$A1350,"Years (DATE)",$D$66))</f>
        <v>1</v>
      </c>
      <c r="F1350" s="6">
        <f t="shared" si="42"/>
        <v>232.17000000000002</v>
      </c>
      <c r="G1350" s="6">
        <f t="shared" si="43"/>
        <v>1</v>
      </c>
    </row>
    <row r="1351" spans="1:7" x14ac:dyDescent="0.3">
      <c r="A1351" s="6" t="s">
        <v>3757</v>
      </c>
      <c r="B1351" s="6" t="str">
        <f>IF(GETPIVOTDATA("Sum of Net Profit",Pivot_table!$A$151,"Consumer ID",$A1351,"Years (DATE)",$B$66)=0,"",GETPIVOTDATA("Sum of Net Profit",Pivot_table!$A$151,"Consumer ID",$A1351,"Years (DATE)",$B$66))</f>
        <v/>
      </c>
      <c r="C1351" s="6" t="str">
        <f>IF(GETPIVOTDATA("Count of Order ID",Pivot_table!$A$151,"Consumer ID",$A1351,"Years (DATE)",$B$66)=0,"",GETPIVOTDATA("Count of Order ID",Pivot_table!$A$151,"Consumer ID",$A1351,"Years (DATE)",$B$66))</f>
        <v/>
      </c>
      <c r="D1351" s="6">
        <f>IF(GETPIVOTDATA("Sum of Net Profit",Pivot_table!$A$151,"Consumer ID",$A1351,"Years (DATE)",$D$66)=0,"",GETPIVOTDATA("Sum of Net Profit",Pivot_table!$A$151,"Consumer ID",$A1351,"Years (DATE)",$D$66))</f>
        <v>232.17000000000002</v>
      </c>
      <c r="E1351" s="6">
        <f>IF(GETPIVOTDATA("Count of Order ID",Pivot_table!$A$151,"Consumer ID",$A1351,"Years (DATE)",$D$66)=0,"",GETPIVOTDATA("Count of Order ID",Pivot_table!$A$151,"Consumer ID",$A1351,"Years (DATE)",$D$66))</f>
        <v>1</v>
      </c>
      <c r="F1351" s="6">
        <f t="shared" si="42"/>
        <v>232.17000000000002</v>
      </c>
      <c r="G1351" s="6">
        <f t="shared" si="43"/>
        <v>1</v>
      </c>
    </row>
    <row r="1352" spans="1:7" x14ac:dyDescent="0.3">
      <c r="A1352" s="6" t="s">
        <v>3139</v>
      </c>
      <c r="B1352" s="6" t="str">
        <f>IF(GETPIVOTDATA("Sum of Net Profit",Pivot_table!$A$151,"Consumer ID",$A1352,"Years (DATE)",$B$66)=0,"",GETPIVOTDATA("Sum of Net Profit",Pivot_table!$A$151,"Consumer ID",$A1352,"Years (DATE)",$B$66))</f>
        <v/>
      </c>
      <c r="C1352" s="6" t="str">
        <f>IF(GETPIVOTDATA("Count of Order ID",Pivot_table!$A$151,"Consumer ID",$A1352,"Years (DATE)",$B$66)=0,"",GETPIVOTDATA("Count of Order ID",Pivot_table!$A$151,"Consumer ID",$A1352,"Years (DATE)",$B$66))</f>
        <v/>
      </c>
      <c r="D1352" s="6">
        <f>IF(GETPIVOTDATA("Sum of Net Profit",Pivot_table!$A$151,"Consumer ID",$A1352,"Years (DATE)",$D$66)=0,"",GETPIVOTDATA("Sum of Net Profit",Pivot_table!$A$151,"Consumer ID",$A1352,"Years (DATE)",$D$66))</f>
        <v>232.17000000000002</v>
      </c>
      <c r="E1352" s="6">
        <f>IF(GETPIVOTDATA("Count of Order ID",Pivot_table!$A$151,"Consumer ID",$A1352,"Years (DATE)",$D$66)=0,"",GETPIVOTDATA("Count of Order ID",Pivot_table!$A$151,"Consumer ID",$A1352,"Years (DATE)",$D$66))</f>
        <v>1</v>
      </c>
      <c r="F1352" s="6">
        <f t="shared" si="42"/>
        <v>232.17000000000002</v>
      </c>
      <c r="G1352" s="6">
        <f t="shared" si="43"/>
        <v>1</v>
      </c>
    </row>
    <row r="1353" spans="1:7" x14ac:dyDescent="0.3">
      <c r="A1353" s="6" t="s">
        <v>2328</v>
      </c>
      <c r="B1353" s="6" t="str">
        <f>IF(GETPIVOTDATA("Sum of Net Profit",Pivot_table!$A$151,"Consumer ID",$A1353,"Years (DATE)",$B$66)=0,"",GETPIVOTDATA("Sum of Net Profit",Pivot_table!$A$151,"Consumer ID",$A1353,"Years (DATE)",$B$66))</f>
        <v/>
      </c>
      <c r="C1353" s="6" t="str">
        <f>IF(GETPIVOTDATA("Count of Order ID",Pivot_table!$A$151,"Consumer ID",$A1353,"Years (DATE)",$B$66)=0,"",GETPIVOTDATA("Count of Order ID",Pivot_table!$A$151,"Consumer ID",$A1353,"Years (DATE)",$B$66))</f>
        <v/>
      </c>
      <c r="D1353" s="6">
        <f>IF(GETPIVOTDATA("Sum of Net Profit",Pivot_table!$A$151,"Consumer ID",$A1353,"Years (DATE)",$D$66)=0,"",GETPIVOTDATA("Sum of Net Profit",Pivot_table!$A$151,"Consumer ID",$A1353,"Years (DATE)",$D$66))</f>
        <v>232.17000000000002</v>
      </c>
      <c r="E1353" s="6">
        <f>IF(GETPIVOTDATA("Count of Order ID",Pivot_table!$A$151,"Consumer ID",$A1353,"Years (DATE)",$D$66)=0,"",GETPIVOTDATA("Count of Order ID",Pivot_table!$A$151,"Consumer ID",$A1353,"Years (DATE)",$D$66))</f>
        <v>1</v>
      </c>
      <c r="F1353" s="6">
        <f t="shared" si="42"/>
        <v>232.17000000000002</v>
      </c>
      <c r="G1353" s="6">
        <f t="shared" si="43"/>
        <v>1</v>
      </c>
    </row>
    <row r="1354" spans="1:7" x14ac:dyDescent="0.3">
      <c r="A1354" s="6" t="s">
        <v>1974</v>
      </c>
      <c r="B1354" s="6">
        <f>IF(GETPIVOTDATA("Sum of Net Profit",Pivot_table!$A$151,"Consumer ID",$A1354,"Years (DATE)",$B$66)=0,"",GETPIVOTDATA("Sum of Net Profit",Pivot_table!$A$151,"Consumer ID",$A1354,"Years (DATE)",$B$66))</f>
        <v>232.17000000000002</v>
      </c>
      <c r="C1354" s="6">
        <f>IF(GETPIVOTDATA("Count of Order ID",Pivot_table!$A$151,"Consumer ID",$A1354,"Years (DATE)",$B$66)=0,"",GETPIVOTDATA("Count of Order ID",Pivot_table!$A$151,"Consumer ID",$A1354,"Years (DATE)",$B$66))</f>
        <v>1</v>
      </c>
      <c r="D1354" s="6" t="str">
        <f>IF(GETPIVOTDATA("Sum of Net Profit",Pivot_table!$A$151,"Consumer ID",$A1354,"Years (DATE)",$D$66)=0,"",GETPIVOTDATA("Sum of Net Profit",Pivot_table!$A$151,"Consumer ID",$A1354,"Years (DATE)",$D$66))</f>
        <v/>
      </c>
      <c r="E1354" s="6" t="str">
        <f>IF(GETPIVOTDATA("Count of Order ID",Pivot_table!$A$151,"Consumer ID",$A1354,"Years (DATE)",$D$66)=0,"",GETPIVOTDATA("Count of Order ID",Pivot_table!$A$151,"Consumer ID",$A1354,"Years (DATE)",$D$66))</f>
        <v/>
      </c>
      <c r="F1354" s="6">
        <f t="shared" si="42"/>
        <v>232.17000000000002</v>
      </c>
      <c r="G1354" s="6">
        <f t="shared" si="43"/>
        <v>1</v>
      </c>
    </row>
    <row r="1355" spans="1:7" x14ac:dyDescent="0.3">
      <c r="A1355" s="6" t="s">
        <v>3661</v>
      </c>
      <c r="B1355" s="6" t="str">
        <f>IF(GETPIVOTDATA("Sum of Net Profit",Pivot_table!$A$151,"Consumer ID",$A1355,"Years (DATE)",$B$66)=0,"",GETPIVOTDATA("Sum of Net Profit",Pivot_table!$A$151,"Consumer ID",$A1355,"Years (DATE)",$B$66))</f>
        <v/>
      </c>
      <c r="C1355" s="6" t="str">
        <f>IF(GETPIVOTDATA("Count of Order ID",Pivot_table!$A$151,"Consumer ID",$A1355,"Years (DATE)",$B$66)=0,"",GETPIVOTDATA("Count of Order ID",Pivot_table!$A$151,"Consumer ID",$A1355,"Years (DATE)",$B$66))</f>
        <v/>
      </c>
      <c r="D1355" s="6">
        <f>IF(GETPIVOTDATA("Sum of Net Profit",Pivot_table!$A$151,"Consumer ID",$A1355,"Years (DATE)",$D$66)=0,"",GETPIVOTDATA("Sum of Net Profit",Pivot_table!$A$151,"Consumer ID",$A1355,"Years (DATE)",$D$66))</f>
        <v>232.17000000000002</v>
      </c>
      <c r="E1355" s="6">
        <f>IF(GETPIVOTDATA("Count of Order ID",Pivot_table!$A$151,"Consumer ID",$A1355,"Years (DATE)",$D$66)=0,"",GETPIVOTDATA("Count of Order ID",Pivot_table!$A$151,"Consumer ID",$A1355,"Years (DATE)",$D$66))</f>
        <v>1</v>
      </c>
      <c r="F1355" s="6">
        <f t="shared" si="42"/>
        <v>232.17000000000002</v>
      </c>
      <c r="G1355" s="6">
        <f t="shared" si="43"/>
        <v>1</v>
      </c>
    </row>
    <row r="1356" spans="1:7" x14ac:dyDescent="0.3">
      <c r="A1356" s="6" t="s">
        <v>3643</v>
      </c>
      <c r="B1356" s="6" t="str">
        <f>IF(GETPIVOTDATA("Sum of Net Profit",Pivot_table!$A$151,"Consumer ID",$A1356,"Years (DATE)",$B$66)=0,"",GETPIVOTDATA("Sum of Net Profit",Pivot_table!$A$151,"Consumer ID",$A1356,"Years (DATE)",$B$66))</f>
        <v/>
      </c>
      <c r="C1356" s="6" t="str">
        <f>IF(GETPIVOTDATA("Count of Order ID",Pivot_table!$A$151,"Consumer ID",$A1356,"Years (DATE)",$B$66)=0,"",GETPIVOTDATA("Count of Order ID",Pivot_table!$A$151,"Consumer ID",$A1356,"Years (DATE)",$B$66))</f>
        <v/>
      </c>
      <c r="D1356" s="6">
        <f>IF(GETPIVOTDATA("Sum of Net Profit",Pivot_table!$A$151,"Consumer ID",$A1356,"Years (DATE)",$D$66)=0,"",GETPIVOTDATA("Sum of Net Profit",Pivot_table!$A$151,"Consumer ID",$A1356,"Years (DATE)",$D$66))</f>
        <v>232.17000000000002</v>
      </c>
      <c r="E1356" s="6">
        <f>IF(GETPIVOTDATA("Count of Order ID",Pivot_table!$A$151,"Consumer ID",$A1356,"Years (DATE)",$D$66)=0,"",GETPIVOTDATA("Count of Order ID",Pivot_table!$A$151,"Consumer ID",$A1356,"Years (DATE)",$D$66))</f>
        <v>1</v>
      </c>
      <c r="F1356" s="6">
        <f t="shared" si="42"/>
        <v>232.17000000000002</v>
      </c>
      <c r="G1356" s="6">
        <f t="shared" si="43"/>
        <v>1</v>
      </c>
    </row>
    <row r="1357" spans="1:7" x14ac:dyDescent="0.3">
      <c r="A1357" s="6" t="s">
        <v>3555</v>
      </c>
      <c r="B1357" s="6" t="str">
        <f>IF(GETPIVOTDATA("Sum of Net Profit",Pivot_table!$A$151,"Consumer ID",$A1357,"Years (DATE)",$B$66)=0,"",GETPIVOTDATA("Sum of Net Profit",Pivot_table!$A$151,"Consumer ID",$A1357,"Years (DATE)",$B$66))</f>
        <v/>
      </c>
      <c r="C1357" s="6" t="str">
        <f>IF(GETPIVOTDATA("Count of Order ID",Pivot_table!$A$151,"Consumer ID",$A1357,"Years (DATE)",$B$66)=0,"",GETPIVOTDATA("Count of Order ID",Pivot_table!$A$151,"Consumer ID",$A1357,"Years (DATE)",$B$66))</f>
        <v/>
      </c>
      <c r="D1357" s="6">
        <f>IF(GETPIVOTDATA("Sum of Net Profit",Pivot_table!$A$151,"Consumer ID",$A1357,"Years (DATE)",$D$66)=0,"",GETPIVOTDATA("Sum of Net Profit",Pivot_table!$A$151,"Consumer ID",$A1357,"Years (DATE)",$D$66))</f>
        <v>232.17000000000002</v>
      </c>
      <c r="E1357" s="6">
        <f>IF(GETPIVOTDATA("Count of Order ID",Pivot_table!$A$151,"Consumer ID",$A1357,"Years (DATE)",$D$66)=0,"",GETPIVOTDATA("Count of Order ID",Pivot_table!$A$151,"Consumer ID",$A1357,"Years (DATE)",$D$66))</f>
        <v>1</v>
      </c>
      <c r="F1357" s="6">
        <f t="shared" si="42"/>
        <v>232.17000000000002</v>
      </c>
      <c r="G1357" s="6">
        <f t="shared" si="43"/>
        <v>1</v>
      </c>
    </row>
    <row r="1358" spans="1:7" x14ac:dyDescent="0.3">
      <c r="A1358" s="6" t="s">
        <v>3739</v>
      </c>
      <c r="B1358" s="6" t="str">
        <f>IF(GETPIVOTDATA("Sum of Net Profit",Pivot_table!$A$151,"Consumer ID",$A1358,"Years (DATE)",$B$66)=0,"",GETPIVOTDATA("Sum of Net Profit",Pivot_table!$A$151,"Consumer ID",$A1358,"Years (DATE)",$B$66))</f>
        <v/>
      </c>
      <c r="C1358" s="6" t="str">
        <f>IF(GETPIVOTDATA("Count of Order ID",Pivot_table!$A$151,"Consumer ID",$A1358,"Years (DATE)",$B$66)=0,"",GETPIVOTDATA("Count of Order ID",Pivot_table!$A$151,"Consumer ID",$A1358,"Years (DATE)",$B$66))</f>
        <v/>
      </c>
      <c r="D1358" s="6">
        <f>IF(GETPIVOTDATA("Sum of Net Profit",Pivot_table!$A$151,"Consumer ID",$A1358,"Years (DATE)",$D$66)=0,"",GETPIVOTDATA("Sum of Net Profit",Pivot_table!$A$151,"Consumer ID",$A1358,"Years (DATE)",$D$66))</f>
        <v>232.17000000000002</v>
      </c>
      <c r="E1358" s="6">
        <f>IF(GETPIVOTDATA("Count of Order ID",Pivot_table!$A$151,"Consumer ID",$A1358,"Years (DATE)",$D$66)=0,"",GETPIVOTDATA("Count of Order ID",Pivot_table!$A$151,"Consumer ID",$A1358,"Years (DATE)",$D$66))</f>
        <v>1</v>
      </c>
      <c r="F1358" s="6">
        <f t="shared" si="42"/>
        <v>232.17000000000002</v>
      </c>
      <c r="G1358" s="6">
        <f t="shared" si="43"/>
        <v>1</v>
      </c>
    </row>
    <row r="1359" spans="1:7" x14ac:dyDescent="0.3">
      <c r="A1359" s="6" t="s">
        <v>3721</v>
      </c>
      <c r="B1359" s="6" t="str">
        <f>IF(GETPIVOTDATA("Sum of Net Profit",Pivot_table!$A$151,"Consumer ID",$A1359,"Years (DATE)",$B$66)=0,"",GETPIVOTDATA("Sum of Net Profit",Pivot_table!$A$151,"Consumer ID",$A1359,"Years (DATE)",$B$66))</f>
        <v/>
      </c>
      <c r="C1359" s="6" t="str">
        <f>IF(GETPIVOTDATA("Count of Order ID",Pivot_table!$A$151,"Consumer ID",$A1359,"Years (DATE)",$B$66)=0,"",GETPIVOTDATA("Count of Order ID",Pivot_table!$A$151,"Consumer ID",$A1359,"Years (DATE)",$B$66))</f>
        <v/>
      </c>
      <c r="D1359" s="6">
        <f>IF(GETPIVOTDATA("Sum of Net Profit",Pivot_table!$A$151,"Consumer ID",$A1359,"Years (DATE)",$D$66)=0,"",GETPIVOTDATA("Sum of Net Profit",Pivot_table!$A$151,"Consumer ID",$A1359,"Years (DATE)",$D$66))</f>
        <v>232.17000000000002</v>
      </c>
      <c r="E1359" s="6">
        <f>IF(GETPIVOTDATA("Count of Order ID",Pivot_table!$A$151,"Consumer ID",$A1359,"Years (DATE)",$D$66)=0,"",GETPIVOTDATA("Count of Order ID",Pivot_table!$A$151,"Consumer ID",$A1359,"Years (DATE)",$D$66))</f>
        <v>1</v>
      </c>
      <c r="F1359" s="6">
        <f t="shared" si="42"/>
        <v>232.17000000000002</v>
      </c>
      <c r="G1359" s="6">
        <f t="shared" si="43"/>
        <v>1</v>
      </c>
    </row>
    <row r="1360" spans="1:7" x14ac:dyDescent="0.3">
      <c r="A1360" s="6" t="s">
        <v>4189</v>
      </c>
      <c r="B1360" s="6" t="str">
        <f>IF(GETPIVOTDATA("Sum of Net Profit",Pivot_table!$A$151,"Consumer ID",$A1360,"Years (DATE)",$B$66)=0,"",GETPIVOTDATA("Sum of Net Profit",Pivot_table!$A$151,"Consumer ID",$A1360,"Years (DATE)",$B$66))</f>
        <v/>
      </c>
      <c r="C1360" s="6" t="str">
        <f>IF(GETPIVOTDATA("Count of Order ID",Pivot_table!$A$151,"Consumer ID",$A1360,"Years (DATE)",$B$66)=0,"",GETPIVOTDATA("Count of Order ID",Pivot_table!$A$151,"Consumer ID",$A1360,"Years (DATE)",$B$66))</f>
        <v/>
      </c>
      <c r="D1360" s="6">
        <f>IF(GETPIVOTDATA("Sum of Net Profit",Pivot_table!$A$151,"Consumer ID",$A1360,"Years (DATE)",$D$66)=0,"",GETPIVOTDATA("Sum of Net Profit",Pivot_table!$A$151,"Consumer ID",$A1360,"Years (DATE)",$D$66))</f>
        <v>232.17000000000002</v>
      </c>
      <c r="E1360" s="6">
        <f>IF(GETPIVOTDATA("Count of Order ID",Pivot_table!$A$151,"Consumer ID",$A1360,"Years (DATE)",$D$66)=0,"",GETPIVOTDATA("Count of Order ID",Pivot_table!$A$151,"Consumer ID",$A1360,"Years (DATE)",$D$66))</f>
        <v>1</v>
      </c>
      <c r="F1360" s="6">
        <f t="shared" si="42"/>
        <v>232.17000000000002</v>
      </c>
      <c r="G1360" s="6">
        <f t="shared" si="43"/>
        <v>1</v>
      </c>
    </row>
    <row r="1361" spans="1:7" x14ac:dyDescent="0.3">
      <c r="A1361" s="6" t="s">
        <v>4177</v>
      </c>
      <c r="B1361" s="6" t="str">
        <f>IF(GETPIVOTDATA("Sum of Net Profit",Pivot_table!$A$151,"Consumer ID",$A1361,"Years (DATE)",$B$66)=0,"",GETPIVOTDATA("Sum of Net Profit",Pivot_table!$A$151,"Consumer ID",$A1361,"Years (DATE)",$B$66))</f>
        <v/>
      </c>
      <c r="C1361" s="6" t="str">
        <f>IF(GETPIVOTDATA("Count of Order ID",Pivot_table!$A$151,"Consumer ID",$A1361,"Years (DATE)",$B$66)=0,"",GETPIVOTDATA("Count of Order ID",Pivot_table!$A$151,"Consumer ID",$A1361,"Years (DATE)",$B$66))</f>
        <v/>
      </c>
      <c r="D1361" s="6">
        <f>IF(GETPIVOTDATA("Sum of Net Profit",Pivot_table!$A$151,"Consumer ID",$A1361,"Years (DATE)",$D$66)=0,"",GETPIVOTDATA("Sum of Net Profit",Pivot_table!$A$151,"Consumer ID",$A1361,"Years (DATE)",$D$66))</f>
        <v>232.17000000000002</v>
      </c>
      <c r="E1361" s="6">
        <f>IF(GETPIVOTDATA("Count of Order ID",Pivot_table!$A$151,"Consumer ID",$A1361,"Years (DATE)",$D$66)=0,"",GETPIVOTDATA("Count of Order ID",Pivot_table!$A$151,"Consumer ID",$A1361,"Years (DATE)",$D$66))</f>
        <v>1</v>
      </c>
      <c r="F1361" s="6">
        <f t="shared" si="42"/>
        <v>232.17000000000002</v>
      </c>
      <c r="G1361" s="6">
        <f t="shared" si="43"/>
        <v>1</v>
      </c>
    </row>
    <row r="1362" spans="1:7" x14ac:dyDescent="0.3">
      <c r="A1362" s="6" t="s">
        <v>4191</v>
      </c>
      <c r="B1362" s="6" t="str">
        <f>IF(GETPIVOTDATA("Sum of Net Profit",Pivot_table!$A$151,"Consumer ID",$A1362,"Years (DATE)",$B$66)=0,"",GETPIVOTDATA("Sum of Net Profit",Pivot_table!$A$151,"Consumer ID",$A1362,"Years (DATE)",$B$66))</f>
        <v/>
      </c>
      <c r="C1362" s="6" t="str">
        <f>IF(GETPIVOTDATA("Count of Order ID",Pivot_table!$A$151,"Consumer ID",$A1362,"Years (DATE)",$B$66)=0,"",GETPIVOTDATA("Count of Order ID",Pivot_table!$A$151,"Consumer ID",$A1362,"Years (DATE)",$B$66))</f>
        <v/>
      </c>
      <c r="D1362" s="6">
        <f>IF(GETPIVOTDATA("Sum of Net Profit",Pivot_table!$A$151,"Consumer ID",$A1362,"Years (DATE)",$D$66)=0,"",GETPIVOTDATA("Sum of Net Profit",Pivot_table!$A$151,"Consumer ID",$A1362,"Years (DATE)",$D$66))</f>
        <v>232.17000000000002</v>
      </c>
      <c r="E1362" s="6">
        <f>IF(GETPIVOTDATA("Count of Order ID",Pivot_table!$A$151,"Consumer ID",$A1362,"Years (DATE)",$D$66)=0,"",GETPIVOTDATA("Count of Order ID",Pivot_table!$A$151,"Consumer ID",$A1362,"Years (DATE)",$D$66))</f>
        <v>1</v>
      </c>
      <c r="F1362" s="6">
        <f t="shared" si="42"/>
        <v>232.17000000000002</v>
      </c>
      <c r="G1362" s="6">
        <f t="shared" si="43"/>
        <v>1</v>
      </c>
    </row>
    <row r="1363" spans="1:7" x14ac:dyDescent="0.3">
      <c r="A1363" s="6" t="s">
        <v>4187</v>
      </c>
      <c r="B1363" s="6" t="str">
        <f>IF(GETPIVOTDATA("Sum of Net Profit",Pivot_table!$A$151,"Consumer ID",$A1363,"Years (DATE)",$B$66)=0,"",GETPIVOTDATA("Sum of Net Profit",Pivot_table!$A$151,"Consumer ID",$A1363,"Years (DATE)",$B$66))</f>
        <v/>
      </c>
      <c r="C1363" s="6" t="str">
        <f>IF(GETPIVOTDATA("Count of Order ID",Pivot_table!$A$151,"Consumer ID",$A1363,"Years (DATE)",$B$66)=0,"",GETPIVOTDATA("Count of Order ID",Pivot_table!$A$151,"Consumer ID",$A1363,"Years (DATE)",$B$66))</f>
        <v/>
      </c>
      <c r="D1363" s="6">
        <f>IF(GETPIVOTDATA("Sum of Net Profit",Pivot_table!$A$151,"Consumer ID",$A1363,"Years (DATE)",$D$66)=0,"",GETPIVOTDATA("Sum of Net Profit",Pivot_table!$A$151,"Consumer ID",$A1363,"Years (DATE)",$D$66))</f>
        <v>232.17000000000002</v>
      </c>
      <c r="E1363" s="6">
        <f>IF(GETPIVOTDATA("Count of Order ID",Pivot_table!$A$151,"Consumer ID",$A1363,"Years (DATE)",$D$66)=0,"",GETPIVOTDATA("Count of Order ID",Pivot_table!$A$151,"Consumer ID",$A1363,"Years (DATE)",$D$66))</f>
        <v>1</v>
      </c>
      <c r="F1363" s="6">
        <f t="shared" si="42"/>
        <v>232.17000000000002</v>
      </c>
      <c r="G1363" s="6">
        <f t="shared" si="43"/>
        <v>1</v>
      </c>
    </row>
    <row r="1364" spans="1:7" x14ac:dyDescent="0.3">
      <c r="A1364" s="6" t="s">
        <v>1930</v>
      </c>
      <c r="B1364" s="6">
        <f>IF(GETPIVOTDATA("Sum of Net Profit",Pivot_table!$A$151,"Consumer ID",$A1364,"Years (DATE)",$B$66)=0,"",GETPIVOTDATA("Sum of Net Profit",Pivot_table!$A$151,"Consumer ID",$A1364,"Years (DATE)",$B$66))</f>
        <v>232.17000000000002</v>
      </c>
      <c r="C1364" s="6">
        <f>IF(GETPIVOTDATA("Count of Order ID",Pivot_table!$A$151,"Consumer ID",$A1364,"Years (DATE)",$B$66)=0,"",GETPIVOTDATA("Count of Order ID",Pivot_table!$A$151,"Consumer ID",$A1364,"Years (DATE)",$B$66))</f>
        <v>1</v>
      </c>
      <c r="D1364" s="6" t="str">
        <f>IF(GETPIVOTDATA("Sum of Net Profit",Pivot_table!$A$151,"Consumer ID",$A1364,"Years (DATE)",$D$66)=0,"",GETPIVOTDATA("Sum of Net Profit",Pivot_table!$A$151,"Consumer ID",$A1364,"Years (DATE)",$D$66))</f>
        <v/>
      </c>
      <c r="E1364" s="6" t="str">
        <f>IF(GETPIVOTDATA("Count of Order ID",Pivot_table!$A$151,"Consumer ID",$A1364,"Years (DATE)",$D$66)=0,"",GETPIVOTDATA("Count of Order ID",Pivot_table!$A$151,"Consumer ID",$A1364,"Years (DATE)",$D$66))</f>
        <v/>
      </c>
      <c r="F1364" s="6">
        <f t="shared" si="42"/>
        <v>232.17000000000002</v>
      </c>
      <c r="G1364" s="6">
        <f t="shared" si="43"/>
        <v>1</v>
      </c>
    </row>
    <row r="1365" spans="1:7" x14ac:dyDescent="0.3">
      <c r="A1365" s="6" t="s">
        <v>3075</v>
      </c>
      <c r="B1365" s="6" t="str">
        <f>IF(GETPIVOTDATA("Sum of Net Profit",Pivot_table!$A$151,"Consumer ID",$A1365,"Years (DATE)",$B$66)=0,"",GETPIVOTDATA("Sum of Net Profit",Pivot_table!$A$151,"Consumer ID",$A1365,"Years (DATE)",$B$66))</f>
        <v/>
      </c>
      <c r="C1365" s="6" t="str">
        <f>IF(GETPIVOTDATA("Count of Order ID",Pivot_table!$A$151,"Consumer ID",$A1365,"Years (DATE)",$B$66)=0,"",GETPIVOTDATA("Count of Order ID",Pivot_table!$A$151,"Consumer ID",$A1365,"Years (DATE)",$B$66))</f>
        <v/>
      </c>
      <c r="D1365" s="6">
        <f>IF(GETPIVOTDATA("Sum of Net Profit",Pivot_table!$A$151,"Consumer ID",$A1365,"Years (DATE)",$D$66)=0,"",GETPIVOTDATA("Sum of Net Profit",Pivot_table!$A$151,"Consumer ID",$A1365,"Years (DATE)",$D$66))</f>
        <v>232.17000000000002</v>
      </c>
      <c r="E1365" s="6">
        <f>IF(GETPIVOTDATA("Count of Order ID",Pivot_table!$A$151,"Consumer ID",$A1365,"Years (DATE)",$D$66)=0,"",GETPIVOTDATA("Count of Order ID",Pivot_table!$A$151,"Consumer ID",$A1365,"Years (DATE)",$D$66))</f>
        <v>1</v>
      </c>
      <c r="F1365" s="6">
        <f t="shared" si="42"/>
        <v>232.17000000000002</v>
      </c>
      <c r="G1365" s="6">
        <f t="shared" si="43"/>
        <v>1</v>
      </c>
    </row>
    <row r="1366" spans="1:7" x14ac:dyDescent="0.3">
      <c r="A1366" s="6" t="s">
        <v>4067</v>
      </c>
      <c r="B1366" s="6" t="str">
        <f>IF(GETPIVOTDATA("Sum of Net Profit",Pivot_table!$A$151,"Consumer ID",$A1366,"Years (DATE)",$B$66)=0,"",GETPIVOTDATA("Sum of Net Profit",Pivot_table!$A$151,"Consumer ID",$A1366,"Years (DATE)",$B$66))</f>
        <v/>
      </c>
      <c r="C1366" s="6" t="str">
        <f>IF(GETPIVOTDATA("Count of Order ID",Pivot_table!$A$151,"Consumer ID",$A1366,"Years (DATE)",$B$66)=0,"",GETPIVOTDATA("Count of Order ID",Pivot_table!$A$151,"Consumer ID",$A1366,"Years (DATE)",$B$66))</f>
        <v/>
      </c>
      <c r="D1366" s="6">
        <f>IF(GETPIVOTDATA("Sum of Net Profit",Pivot_table!$A$151,"Consumer ID",$A1366,"Years (DATE)",$D$66)=0,"",GETPIVOTDATA("Sum of Net Profit",Pivot_table!$A$151,"Consumer ID",$A1366,"Years (DATE)",$D$66))</f>
        <v>232.17000000000002</v>
      </c>
      <c r="E1366" s="6">
        <f>IF(GETPIVOTDATA("Count of Order ID",Pivot_table!$A$151,"Consumer ID",$A1366,"Years (DATE)",$D$66)=0,"",GETPIVOTDATA("Count of Order ID",Pivot_table!$A$151,"Consumer ID",$A1366,"Years (DATE)",$D$66))</f>
        <v>1</v>
      </c>
      <c r="F1366" s="6">
        <f t="shared" si="42"/>
        <v>232.17000000000002</v>
      </c>
      <c r="G1366" s="6">
        <f t="shared" si="43"/>
        <v>1</v>
      </c>
    </row>
    <row r="1367" spans="1:7" x14ac:dyDescent="0.3">
      <c r="A1367" s="6" t="s">
        <v>1926</v>
      </c>
      <c r="B1367" s="6">
        <f>IF(GETPIVOTDATA("Sum of Net Profit",Pivot_table!$A$151,"Consumer ID",$A1367,"Years (DATE)",$B$66)=0,"",GETPIVOTDATA("Sum of Net Profit",Pivot_table!$A$151,"Consumer ID",$A1367,"Years (DATE)",$B$66))</f>
        <v>232.17000000000002</v>
      </c>
      <c r="C1367" s="6">
        <f>IF(GETPIVOTDATA("Count of Order ID",Pivot_table!$A$151,"Consumer ID",$A1367,"Years (DATE)",$B$66)=0,"",GETPIVOTDATA("Count of Order ID",Pivot_table!$A$151,"Consumer ID",$A1367,"Years (DATE)",$B$66))</f>
        <v>1</v>
      </c>
      <c r="D1367" s="6" t="str">
        <f>IF(GETPIVOTDATA("Sum of Net Profit",Pivot_table!$A$151,"Consumer ID",$A1367,"Years (DATE)",$D$66)=0,"",GETPIVOTDATA("Sum of Net Profit",Pivot_table!$A$151,"Consumer ID",$A1367,"Years (DATE)",$D$66))</f>
        <v/>
      </c>
      <c r="E1367" s="6" t="str">
        <f>IF(GETPIVOTDATA("Count of Order ID",Pivot_table!$A$151,"Consumer ID",$A1367,"Years (DATE)",$D$66)=0,"",GETPIVOTDATA("Count of Order ID",Pivot_table!$A$151,"Consumer ID",$A1367,"Years (DATE)",$D$66))</f>
        <v/>
      </c>
      <c r="F1367" s="6">
        <f t="shared" si="42"/>
        <v>232.17000000000002</v>
      </c>
      <c r="G1367" s="6">
        <f t="shared" si="43"/>
        <v>1</v>
      </c>
    </row>
    <row r="1368" spans="1:7" x14ac:dyDescent="0.3">
      <c r="A1368" s="6" t="s">
        <v>3077</v>
      </c>
      <c r="B1368" s="6" t="str">
        <f>IF(GETPIVOTDATA("Sum of Net Profit",Pivot_table!$A$151,"Consumer ID",$A1368,"Years (DATE)",$B$66)=0,"",GETPIVOTDATA("Sum of Net Profit",Pivot_table!$A$151,"Consumer ID",$A1368,"Years (DATE)",$B$66))</f>
        <v/>
      </c>
      <c r="C1368" s="6" t="str">
        <f>IF(GETPIVOTDATA("Count of Order ID",Pivot_table!$A$151,"Consumer ID",$A1368,"Years (DATE)",$B$66)=0,"",GETPIVOTDATA("Count of Order ID",Pivot_table!$A$151,"Consumer ID",$A1368,"Years (DATE)",$B$66))</f>
        <v/>
      </c>
      <c r="D1368" s="6">
        <f>IF(GETPIVOTDATA("Sum of Net Profit",Pivot_table!$A$151,"Consumer ID",$A1368,"Years (DATE)",$D$66)=0,"",GETPIVOTDATA("Sum of Net Profit",Pivot_table!$A$151,"Consumer ID",$A1368,"Years (DATE)",$D$66))</f>
        <v>232.17000000000002</v>
      </c>
      <c r="E1368" s="6">
        <f>IF(GETPIVOTDATA("Count of Order ID",Pivot_table!$A$151,"Consumer ID",$A1368,"Years (DATE)",$D$66)=0,"",GETPIVOTDATA("Count of Order ID",Pivot_table!$A$151,"Consumer ID",$A1368,"Years (DATE)",$D$66))</f>
        <v>1</v>
      </c>
      <c r="F1368" s="6">
        <f t="shared" si="42"/>
        <v>232.17000000000002</v>
      </c>
      <c r="G1368" s="6">
        <f t="shared" si="43"/>
        <v>1</v>
      </c>
    </row>
    <row r="1369" spans="1:7" x14ac:dyDescent="0.3">
      <c r="A1369" s="6" t="s">
        <v>2624</v>
      </c>
      <c r="B1369" s="6" t="str">
        <f>IF(GETPIVOTDATA("Sum of Net Profit",Pivot_table!$A$151,"Consumer ID",$A1369,"Years (DATE)",$B$66)=0,"",GETPIVOTDATA("Sum of Net Profit",Pivot_table!$A$151,"Consumer ID",$A1369,"Years (DATE)",$B$66))</f>
        <v/>
      </c>
      <c r="C1369" s="6" t="str">
        <f>IF(GETPIVOTDATA("Count of Order ID",Pivot_table!$A$151,"Consumer ID",$A1369,"Years (DATE)",$B$66)=0,"",GETPIVOTDATA("Count of Order ID",Pivot_table!$A$151,"Consumer ID",$A1369,"Years (DATE)",$B$66))</f>
        <v/>
      </c>
      <c r="D1369" s="6">
        <f>IF(GETPIVOTDATA("Sum of Net Profit",Pivot_table!$A$151,"Consumer ID",$A1369,"Years (DATE)",$D$66)=0,"",GETPIVOTDATA("Sum of Net Profit",Pivot_table!$A$151,"Consumer ID",$A1369,"Years (DATE)",$D$66))</f>
        <v>232.17000000000002</v>
      </c>
      <c r="E1369" s="6">
        <f>IF(GETPIVOTDATA("Count of Order ID",Pivot_table!$A$151,"Consumer ID",$A1369,"Years (DATE)",$D$66)=0,"",GETPIVOTDATA("Count of Order ID",Pivot_table!$A$151,"Consumer ID",$A1369,"Years (DATE)",$D$66))</f>
        <v>1</v>
      </c>
      <c r="F1369" s="6">
        <f t="shared" si="42"/>
        <v>232.17000000000002</v>
      </c>
      <c r="G1369" s="6">
        <f t="shared" si="43"/>
        <v>1</v>
      </c>
    </row>
    <row r="1370" spans="1:7" x14ac:dyDescent="0.3">
      <c r="A1370" s="6" t="s">
        <v>2983</v>
      </c>
      <c r="B1370" s="6" t="str">
        <f>IF(GETPIVOTDATA("Sum of Net Profit",Pivot_table!$A$151,"Consumer ID",$A1370,"Years (DATE)",$B$66)=0,"",GETPIVOTDATA("Sum of Net Profit",Pivot_table!$A$151,"Consumer ID",$A1370,"Years (DATE)",$B$66))</f>
        <v/>
      </c>
      <c r="C1370" s="6" t="str">
        <f>IF(GETPIVOTDATA("Count of Order ID",Pivot_table!$A$151,"Consumer ID",$A1370,"Years (DATE)",$B$66)=0,"",GETPIVOTDATA("Count of Order ID",Pivot_table!$A$151,"Consumer ID",$A1370,"Years (DATE)",$B$66))</f>
        <v/>
      </c>
      <c r="D1370" s="6">
        <f>IF(GETPIVOTDATA("Sum of Net Profit",Pivot_table!$A$151,"Consumer ID",$A1370,"Years (DATE)",$D$66)=0,"",GETPIVOTDATA("Sum of Net Profit",Pivot_table!$A$151,"Consumer ID",$A1370,"Years (DATE)",$D$66))</f>
        <v>232.17000000000002</v>
      </c>
      <c r="E1370" s="6">
        <f>IF(GETPIVOTDATA("Count of Order ID",Pivot_table!$A$151,"Consumer ID",$A1370,"Years (DATE)",$D$66)=0,"",GETPIVOTDATA("Count of Order ID",Pivot_table!$A$151,"Consumer ID",$A1370,"Years (DATE)",$D$66))</f>
        <v>1</v>
      </c>
      <c r="F1370" s="6">
        <f t="shared" si="42"/>
        <v>232.17000000000002</v>
      </c>
      <c r="G1370" s="6">
        <f t="shared" si="43"/>
        <v>1</v>
      </c>
    </row>
    <row r="1371" spans="1:7" x14ac:dyDescent="0.3">
      <c r="A1371" s="6" t="s">
        <v>3003</v>
      </c>
      <c r="B1371" s="6" t="str">
        <f>IF(GETPIVOTDATA("Sum of Net Profit",Pivot_table!$A$151,"Consumer ID",$A1371,"Years (DATE)",$B$66)=0,"",GETPIVOTDATA("Sum of Net Profit",Pivot_table!$A$151,"Consumer ID",$A1371,"Years (DATE)",$B$66))</f>
        <v/>
      </c>
      <c r="C1371" s="6" t="str">
        <f>IF(GETPIVOTDATA("Count of Order ID",Pivot_table!$A$151,"Consumer ID",$A1371,"Years (DATE)",$B$66)=0,"",GETPIVOTDATA("Count of Order ID",Pivot_table!$A$151,"Consumer ID",$A1371,"Years (DATE)",$B$66))</f>
        <v/>
      </c>
      <c r="D1371" s="6">
        <f>IF(GETPIVOTDATA("Sum of Net Profit",Pivot_table!$A$151,"Consumer ID",$A1371,"Years (DATE)",$D$66)=0,"",GETPIVOTDATA("Sum of Net Profit",Pivot_table!$A$151,"Consumer ID",$A1371,"Years (DATE)",$D$66))</f>
        <v>232.17000000000002</v>
      </c>
      <c r="E1371" s="6">
        <f>IF(GETPIVOTDATA("Count of Order ID",Pivot_table!$A$151,"Consumer ID",$A1371,"Years (DATE)",$D$66)=0,"",GETPIVOTDATA("Count of Order ID",Pivot_table!$A$151,"Consumer ID",$A1371,"Years (DATE)",$D$66))</f>
        <v>1</v>
      </c>
      <c r="F1371" s="6">
        <f t="shared" si="42"/>
        <v>232.17000000000002</v>
      </c>
      <c r="G1371" s="6">
        <f t="shared" si="43"/>
        <v>1</v>
      </c>
    </row>
    <row r="1372" spans="1:7" x14ac:dyDescent="0.3">
      <c r="A1372" s="6" t="s">
        <v>3941</v>
      </c>
      <c r="B1372" s="6" t="str">
        <f>IF(GETPIVOTDATA("Sum of Net Profit",Pivot_table!$A$151,"Consumer ID",$A1372,"Years (DATE)",$B$66)=0,"",GETPIVOTDATA("Sum of Net Profit",Pivot_table!$A$151,"Consumer ID",$A1372,"Years (DATE)",$B$66))</f>
        <v/>
      </c>
      <c r="C1372" s="6" t="str">
        <f>IF(GETPIVOTDATA("Count of Order ID",Pivot_table!$A$151,"Consumer ID",$A1372,"Years (DATE)",$B$66)=0,"",GETPIVOTDATA("Count of Order ID",Pivot_table!$A$151,"Consumer ID",$A1372,"Years (DATE)",$B$66))</f>
        <v/>
      </c>
      <c r="D1372" s="6">
        <f>IF(GETPIVOTDATA("Sum of Net Profit",Pivot_table!$A$151,"Consumer ID",$A1372,"Years (DATE)",$D$66)=0,"",GETPIVOTDATA("Sum of Net Profit",Pivot_table!$A$151,"Consumer ID",$A1372,"Years (DATE)",$D$66))</f>
        <v>232.17000000000002</v>
      </c>
      <c r="E1372" s="6">
        <f>IF(GETPIVOTDATA("Count of Order ID",Pivot_table!$A$151,"Consumer ID",$A1372,"Years (DATE)",$D$66)=0,"",GETPIVOTDATA("Count of Order ID",Pivot_table!$A$151,"Consumer ID",$A1372,"Years (DATE)",$D$66))</f>
        <v>1</v>
      </c>
      <c r="F1372" s="6">
        <f t="shared" si="42"/>
        <v>232.17000000000002</v>
      </c>
      <c r="G1372" s="6">
        <f t="shared" si="43"/>
        <v>1</v>
      </c>
    </row>
    <row r="1373" spans="1:7" x14ac:dyDescent="0.3">
      <c r="A1373" s="6" t="s">
        <v>3897</v>
      </c>
      <c r="B1373" s="6" t="str">
        <f>IF(GETPIVOTDATA("Sum of Net Profit",Pivot_table!$A$151,"Consumer ID",$A1373,"Years (DATE)",$B$66)=0,"",GETPIVOTDATA("Sum of Net Profit",Pivot_table!$A$151,"Consumer ID",$A1373,"Years (DATE)",$B$66))</f>
        <v/>
      </c>
      <c r="C1373" s="6" t="str">
        <f>IF(GETPIVOTDATA("Count of Order ID",Pivot_table!$A$151,"Consumer ID",$A1373,"Years (DATE)",$B$66)=0,"",GETPIVOTDATA("Count of Order ID",Pivot_table!$A$151,"Consumer ID",$A1373,"Years (DATE)",$B$66))</f>
        <v/>
      </c>
      <c r="D1373" s="6">
        <f>IF(GETPIVOTDATA("Sum of Net Profit",Pivot_table!$A$151,"Consumer ID",$A1373,"Years (DATE)",$D$66)=0,"",GETPIVOTDATA("Sum of Net Profit",Pivot_table!$A$151,"Consumer ID",$A1373,"Years (DATE)",$D$66))</f>
        <v>232.17000000000002</v>
      </c>
      <c r="E1373" s="6">
        <f>IF(GETPIVOTDATA("Count of Order ID",Pivot_table!$A$151,"Consumer ID",$A1373,"Years (DATE)",$D$66)=0,"",GETPIVOTDATA("Count of Order ID",Pivot_table!$A$151,"Consumer ID",$A1373,"Years (DATE)",$D$66))</f>
        <v>1</v>
      </c>
      <c r="F1373" s="6">
        <f t="shared" si="42"/>
        <v>232.17000000000002</v>
      </c>
      <c r="G1373" s="6">
        <f t="shared" si="43"/>
        <v>1</v>
      </c>
    </row>
    <row r="1374" spans="1:7" x14ac:dyDescent="0.3">
      <c r="A1374" s="6" t="s">
        <v>4001</v>
      </c>
      <c r="B1374" s="6" t="str">
        <f>IF(GETPIVOTDATA("Sum of Net Profit",Pivot_table!$A$151,"Consumer ID",$A1374,"Years (DATE)",$B$66)=0,"",GETPIVOTDATA("Sum of Net Profit",Pivot_table!$A$151,"Consumer ID",$A1374,"Years (DATE)",$B$66))</f>
        <v/>
      </c>
      <c r="C1374" s="6" t="str">
        <f>IF(GETPIVOTDATA("Count of Order ID",Pivot_table!$A$151,"Consumer ID",$A1374,"Years (DATE)",$B$66)=0,"",GETPIVOTDATA("Count of Order ID",Pivot_table!$A$151,"Consumer ID",$A1374,"Years (DATE)",$B$66))</f>
        <v/>
      </c>
      <c r="D1374" s="6">
        <f>IF(GETPIVOTDATA("Sum of Net Profit",Pivot_table!$A$151,"Consumer ID",$A1374,"Years (DATE)",$D$66)=0,"",GETPIVOTDATA("Sum of Net Profit",Pivot_table!$A$151,"Consumer ID",$A1374,"Years (DATE)",$D$66))</f>
        <v>232.17000000000002</v>
      </c>
      <c r="E1374" s="6">
        <f>IF(GETPIVOTDATA("Count of Order ID",Pivot_table!$A$151,"Consumer ID",$A1374,"Years (DATE)",$D$66)=0,"",GETPIVOTDATA("Count of Order ID",Pivot_table!$A$151,"Consumer ID",$A1374,"Years (DATE)",$D$66))</f>
        <v>1</v>
      </c>
      <c r="F1374" s="6">
        <f t="shared" si="42"/>
        <v>232.17000000000002</v>
      </c>
      <c r="G1374" s="6">
        <f t="shared" si="43"/>
        <v>1</v>
      </c>
    </row>
    <row r="1375" spans="1:7" x14ac:dyDescent="0.3">
      <c r="A1375" s="6" t="s">
        <v>3805</v>
      </c>
      <c r="B1375" s="6" t="str">
        <f>IF(GETPIVOTDATA("Sum of Net Profit",Pivot_table!$A$151,"Consumer ID",$A1375,"Years (DATE)",$B$66)=0,"",GETPIVOTDATA("Sum of Net Profit",Pivot_table!$A$151,"Consumer ID",$A1375,"Years (DATE)",$B$66))</f>
        <v/>
      </c>
      <c r="C1375" s="6" t="str">
        <f>IF(GETPIVOTDATA("Count of Order ID",Pivot_table!$A$151,"Consumer ID",$A1375,"Years (DATE)",$B$66)=0,"",GETPIVOTDATA("Count of Order ID",Pivot_table!$A$151,"Consumer ID",$A1375,"Years (DATE)",$B$66))</f>
        <v/>
      </c>
      <c r="D1375" s="6">
        <f>IF(GETPIVOTDATA("Sum of Net Profit",Pivot_table!$A$151,"Consumer ID",$A1375,"Years (DATE)",$D$66)=0,"",GETPIVOTDATA("Sum of Net Profit",Pivot_table!$A$151,"Consumer ID",$A1375,"Years (DATE)",$D$66))</f>
        <v>232.17000000000002</v>
      </c>
      <c r="E1375" s="6">
        <f>IF(GETPIVOTDATA("Count of Order ID",Pivot_table!$A$151,"Consumer ID",$A1375,"Years (DATE)",$D$66)=0,"",GETPIVOTDATA("Count of Order ID",Pivot_table!$A$151,"Consumer ID",$A1375,"Years (DATE)",$D$66))</f>
        <v>1</v>
      </c>
      <c r="F1375" s="6">
        <f t="shared" si="42"/>
        <v>232.17000000000002</v>
      </c>
      <c r="G1375" s="6">
        <f t="shared" si="43"/>
        <v>1</v>
      </c>
    </row>
    <row r="1376" spans="1:7" x14ac:dyDescent="0.3">
      <c r="A1376" s="6" t="s">
        <v>3803</v>
      </c>
      <c r="B1376" s="6" t="str">
        <f>IF(GETPIVOTDATA("Sum of Net Profit",Pivot_table!$A$151,"Consumer ID",$A1376,"Years (DATE)",$B$66)=0,"",GETPIVOTDATA("Sum of Net Profit",Pivot_table!$A$151,"Consumer ID",$A1376,"Years (DATE)",$B$66))</f>
        <v/>
      </c>
      <c r="C1376" s="6" t="str">
        <f>IF(GETPIVOTDATA("Count of Order ID",Pivot_table!$A$151,"Consumer ID",$A1376,"Years (DATE)",$B$66)=0,"",GETPIVOTDATA("Count of Order ID",Pivot_table!$A$151,"Consumer ID",$A1376,"Years (DATE)",$B$66))</f>
        <v/>
      </c>
      <c r="D1376" s="6">
        <f>IF(GETPIVOTDATA("Sum of Net Profit",Pivot_table!$A$151,"Consumer ID",$A1376,"Years (DATE)",$D$66)=0,"",GETPIVOTDATA("Sum of Net Profit",Pivot_table!$A$151,"Consumer ID",$A1376,"Years (DATE)",$D$66))</f>
        <v>232.17000000000002</v>
      </c>
      <c r="E1376" s="6">
        <f>IF(GETPIVOTDATA("Count of Order ID",Pivot_table!$A$151,"Consumer ID",$A1376,"Years (DATE)",$D$66)=0,"",GETPIVOTDATA("Count of Order ID",Pivot_table!$A$151,"Consumer ID",$A1376,"Years (DATE)",$D$66))</f>
        <v>1</v>
      </c>
      <c r="F1376" s="6">
        <f t="shared" si="42"/>
        <v>232.17000000000002</v>
      </c>
      <c r="G1376" s="6">
        <f t="shared" si="43"/>
        <v>1</v>
      </c>
    </row>
    <row r="1377" spans="1:7" x14ac:dyDescent="0.3">
      <c r="A1377" s="6" t="s">
        <v>3839</v>
      </c>
      <c r="B1377" s="6" t="str">
        <f>IF(GETPIVOTDATA("Sum of Net Profit",Pivot_table!$A$151,"Consumer ID",$A1377,"Years (DATE)",$B$66)=0,"",GETPIVOTDATA("Sum of Net Profit",Pivot_table!$A$151,"Consumer ID",$A1377,"Years (DATE)",$B$66))</f>
        <v/>
      </c>
      <c r="C1377" s="6" t="str">
        <f>IF(GETPIVOTDATA("Count of Order ID",Pivot_table!$A$151,"Consumer ID",$A1377,"Years (DATE)",$B$66)=0,"",GETPIVOTDATA("Count of Order ID",Pivot_table!$A$151,"Consumer ID",$A1377,"Years (DATE)",$B$66))</f>
        <v/>
      </c>
      <c r="D1377" s="6">
        <f>IF(GETPIVOTDATA("Sum of Net Profit",Pivot_table!$A$151,"Consumer ID",$A1377,"Years (DATE)",$D$66)=0,"",GETPIVOTDATA("Sum of Net Profit",Pivot_table!$A$151,"Consumer ID",$A1377,"Years (DATE)",$D$66))</f>
        <v>232.17000000000002</v>
      </c>
      <c r="E1377" s="6">
        <f>IF(GETPIVOTDATA("Count of Order ID",Pivot_table!$A$151,"Consumer ID",$A1377,"Years (DATE)",$D$66)=0,"",GETPIVOTDATA("Count of Order ID",Pivot_table!$A$151,"Consumer ID",$A1377,"Years (DATE)",$D$66))</f>
        <v>1</v>
      </c>
      <c r="F1377" s="6">
        <f t="shared" si="42"/>
        <v>232.17000000000002</v>
      </c>
      <c r="G1377" s="6">
        <f t="shared" si="43"/>
        <v>1</v>
      </c>
    </row>
    <row r="1378" spans="1:7" x14ac:dyDescent="0.3">
      <c r="A1378" s="6" t="s">
        <v>3821</v>
      </c>
      <c r="B1378" s="6" t="str">
        <f>IF(GETPIVOTDATA("Sum of Net Profit",Pivot_table!$A$151,"Consumer ID",$A1378,"Years (DATE)",$B$66)=0,"",GETPIVOTDATA("Sum of Net Profit",Pivot_table!$A$151,"Consumer ID",$A1378,"Years (DATE)",$B$66))</f>
        <v/>
      </c>
      <c r="C1378" s="6" t="str">
        <f>IF(GETPIVOTDATA("Count of Order ID",Pivot_table!$A$151,"Consumer ID",$A1378,"Years (DATE)",$B$66)=0,"",GETPIVOTDATA("Count of Order ID",Pivot_table!$A$151,"Consumer ID",$A1378,"Years (DATE)",$B$66))</f>
        <v/>
      </c>
      <c r="D1378" s="6">
        <f>IF(GETPIVOTDATA("Sum of Net Profit",Pivot_table!$A$151,"Consumer ID",$A1378,"Years (DATE)",$D$66)=0,"",GETPIVOTDATA("Sum of Net Profit",Pivot_table!$A$151,"Consumer ID",$A1378,"Years (DATE)",$D$66))</f>
        <v>232.17000000000002</v>
      </c>
      <c r="E1378" s="6">
        <f>IF(GETPIVOTDATA("Count of Order ID",Pivot_table!$A$151,"Consumer ID",$A1378,"Years (DATE)",$D$66)=0,"",GETPIVOTDATA("Count of Order ID",Pivot_table!$A$151,"Consumer ID",$A1378,"Years (DATE)",$D$66))</f>
        <v>1</v>
      </c>
      <c r="F1378" s="6">
        <f t="shared" si="42"/>
        <v>232.17000000000002</v>
      </c>
      <c r="G1378" s="6">
        <f t="shared" si="43"/>
        <v>1</v>
      </c>
    </row>
    <row r="1379" spans="1:7" x14ac:dyDescent="0.3">
      <c r="A1379" s="6" t="s">
        <v>3843</v>
      </c>
      <c r="B1379" s="6" t="str">
        <f>IF(GETPIVOTDATA("Sum of Net Profit",Pivot_table!$A$151,"Consumer ID",$A1379,"Years (DATE)",$B$66)=0,"",GETPIVOTDATA("Sum of Net Profit",Pivot_table!$A$151,"Consumer ID",$A1379,"Years (DATE)",$B$66))</f>
        <v/>
      </c>
      <c r="C1379" s="6" t="str">
        <f>IF(GETPIVOTDATA("Count of Order ID",Pivot_table!$A$151,"Consumer ID",$A1379,"Years (DATE)",$B$66)=0,"",GETPIVOTDATA("Count of Order ID",Pivot_table!$A$151,"Consumer ID",$A1379,"Years (DATE)",$B$66))</f>
        <v/>
      </c>
      <c r="D1379" s="6">
        <f>IF(GETPIVOTDATA("Sum of Net Profit",Pivot_table!$A$151,"Consumer ID",$A1379,"Years (DATE)",$D$66)=0,"",GETPIVOTDATA("Sum of Net Profit",Pivot_table!$A$151,"Consumer ID",$A1379,"Years (DATE)",$D$66))</f>
        <v>232.17000000000002</v>
      </c>
      <c r="E1379" s="6">
        <f>IF(GETPIVOTDATA("Count of Order ID",Pivot_table!$A$151,"Consumer ID",$A1379,"Years (DATE)",$D$66)=0,"",GETPIVOTDATA("Count of Order ID",Pivot_table!$A$151,"Consumer ID",$A1379,"Years (DATE)",$D$66))</f>
        <v>1</v>
      </c>
      <c r="F1379" s="6">
        <f t="shared" si="42"/>
        <v>232.17000000000002</v>
      </c>
      <c r="G1379" s="6">
        <f t="shared" si="43"/>
        <v>1</v>
      </c>
    </row>
    <row r="1380" spans="1:7" x14ac:dyDescent="0.3">
      <c r="A1380" s="6" t="s">
        <v>2947</v>
      </c>
      <c r="B1380" s="6" t="str">
        <f>IF(GETPIVOTDATA("Sum of Net Profit",Pivot_table!$A$151,"Consumer ID",$A1380,"Years (DATE)",$B$66)=0,"",GETPIVOTDATA("Sum of Net Profit",Pivot_table!$A$151,"Consumer ID",$A1380,"Years (DATE)",$B$66))</f>
        <v/>
      </c>
      <c r="C1380" s="6" t="str">
        <f>IF(GETPIVOTDATA("Count of Order ID",Pivot_table!$A$151,"Consumer ID",$A1380,"Years (DATE)",$B$66)=0,"",GETPIVOTDATA("Count of Order ID",Pivot_table!$A$151,"Consumer ID",$A1380,"Years (DATE)",$B$66))</f>
        <v/>
      </c>
      <c r="D1380" s="6">
        <f>IF(GETPIVOTDATA("Sum of Net Profit",Pivot_table!$A$151,"Consumer ID",$A1380,"Years (DATE)",$D$66)=0,"",GETPIVOTDATA("Sum of Net Profit",Pivot_table!$A$151,"Consumer ID",$A1380,"Years (DATE)",$D$66))</f>
        <v>232.17000000000002</v>
      </c>
      <c r="E1380" s="6">
        <f>IF(GETPIVOTDATA("Count of Order ID",Pivot_table!$A$151,"Consumer ID",$A1380,"Years (DATE)",$D$66)=0,"",GETPIVOTDATA("Count of Order ID",Pivot_table!$A$151,"Consumer ID",$A1380,"Years (DATE)",$D$66))</f>
        <v>1</v>
      </c>
      <c r="F1380" s="6">
        <f t="shared" si="42"/>
        <v>232.17000000000002</v>
      </c>
      <c r="G1380" s="6">
        <f t="shared" si="43"/>
        <v>1</v>
      </c>
    </row>
    <row r="1381" spans="1:7" x14ac:dyDescent="0.3">
      <c r="A1381" s="6" t="s">
        <v>3039</v>
      </c>
      <c r="B1381" s="6" t="str">
        <f>IF(GETPIVOTDATA("Sum of Net Profit",Pivot_table!$A$151,"Consumer ID",$A1381,"Years (DATE)",$B$66)=0,"",GETPIVOTDATA("Sum of Net Profit",Pivot_table!$A$151,"Consumer ID",$A1381,"Years (DATE)",$B$66))</f>
        <v/>
      </c>
      <c r="C1381" s="6" t="str">
        <f>IF(GETPIVOTDATA("Count of Order ID",Pivot_table!$A$151,"Consumer ID",$A1381,"Years (DATE)",$B$66)=0,"",GETPIVOTDATA("Count of Order ID",Pivot_table!$A$151,"Consumer ID",$A1381,"Years (DATE)",$B$66))</f>
        <v/>
      </c>
      <c r="D1381" s="6">
        <f>IF(GETPIVOTDATA("Sum of Net Profit",Pivot_table!$A$151,"Consumer ID",$A1381,"Years (DATE)",$D$66)=0,"",GETPIVOTDATA("Sum of Net Profit",Pivot_table!$A$151,"Consumer ID",$A1381,"Years (DATE)",$D$66))</f>
        <v>232.17000000000002</v>
      </c>
      <c r="E1381" s="6">
        <f>IF(GETPIVOTDATA("Count of Order ID",Pivot_table!$A$151,"Consumer ID",$A1381,"Years (DATE)",$D$66)=0,"",GETPIVOTDATA("Count of Order ID",Pivot_table!$A$151,"Consumer ID",$A1381,"Years (DATE)",$D$66))</f>
        <v>1</v>
      </c>
      <c r="F1381" s="6">
        <f t="shared" si="42"/>
        <v>232.17000000000002</v>
      </c>
      <c r="G1381" s="6">
        <f t="shared" si="43"/>
        <v>1</v>
      </c>
    </row>
    <row r="1382" spans="1:7" x14ac:dyDescent="0.3">
      <c r="A1382" s="6" t="s">
        <v>3915</v>
      </c>
      <c r="B1382" s="6" t="str">
        <f>IF(GETPIVOTDATA("Sum of Net Profit",Pivot_table!$A$151,"Consumer ID",$A1382,"Years (DATE)",$B$66)=0,"",GETPIVOTDATA("Sum of Net Profit",Pivot_table!$A$151,"Consumer ID",$A1382,"Years (DATE)",$B$66))</f>
        <v/>
      </c>
      <c r="C1382" s="6" t="str">
        <f>IF(GETPIVOTDATA("Count of Order ID",Pivot_table!$A$151,"Consumer ID",$A1382,"Years (DATE)",$B$66)=0,"",GETPIVOTDATA("Count of Order ID",Pivot_table!$A$151,"Consumer ID",$A1382,"Years (DATE)",$B$66))</f>
        <v/>
      </c>
      <c r="D1382" s="6">
        <f>IF(GETPIVOTDATA("Sum of Net Profit",Pivot_table!$A$151,"Consumer ID",$A1382,"Years (DATE)",$D$66)=0,"",GETPIVOTDATA("Sum of Net Profit",Pivot_table!$A$151,"Consumer ID",$A1382,"Years (DATE)",$D$66))</f>
        <v>232.17000000000002</v>
      </c>
      <c r="E1382" s="6">
        <f>IF(GETPIVOTDATA("Count of Order ID",Pivot_table!$A$151,"Consumer ID",$A1382,"Years (DATE)",$D$66)=0,"",GETPIVOTDATA("Count of Order ID",Pivot_table!$A$151,"Consumer ID",$A1382,"Years (DATE)",$D$66))</f>
        <v>1</v>
      </c>
      <c r="F1382" s="6">
        <f t="shared" si="42"/>
        <v>232.17000000000002</v>
      </c>
      <c r="G1382" s="6">
        <f t="shared" si="43"/>
        <v>1</v>
      </c>
    </row>
    <row r="1383" spans="1:7" x14ac:dyDescent="0.3">
      <c r="A1383" s="6" t="s">
        <v>3021</v>
      </c>
      <c r="B1383" s="6" t="str">
        <f>IF(GETPIVOTDATA("Sum of Net Profit",Pivot_table!$A$151,"Consumer ID",$A1383,"Years (DATE)",$B$66)=0,"",GETPIVOTDATA("Sum of Net Profit",Pivot_table!$A$151,"Consumer ID",$A1383,"Years (DATE)",$B$66))</f>
        <v/>
      </c>
      <c r="C1383" s="6" t="str">
        <f>IF(GETPIVOTDATA("Count of Order ID",Pivot_table!$A$151,"Consumer ID",$A1383,"Years (DATE)",$B$66)=0,"",GETPIVOTDATA("Count of Order ID",Pivot_table!$A$151,"Consumer ID",$A1383,"Years (DATE)",$B$66))</f>
        <v/>
      </c>
      <c r="D1383" s="6">
        <f>IF(GETPIVOTDATA("Sum of Net Profit",Pivot_table!$A$151,"Consumer ID",$A1383,"Years (DATE)",$D$66)=0,"",GETPIVOTDATA("Sum of Net Profit",Pivot_table!$A$151,"Consumer ID",$A1383,"Years (DATE)",$D$66))</f>
        <v>232.17000000000002</v>
      </c>
      <c r="E1383" s="6">
        <f>IF(GETPIVOTDATA("Count of Order ID",Pivot_table!$A$151,"Consumer ID",$A1383,"Years (DATE)",$D$66)=0,"",GETPIVOTDATA("Count of Order ID",Pivot_table!$A$151,"Consumer ID",$A1383,"Years (DATE)",$D$66))</f>
        <v>1</v>
      </c>
      <c r="F1383" s="6">
        <f t="shared" si="42"/>
        <v>232.17000000000002</v>
      </c>
      <c r="G1383" s="6">
        <f t="shared" si="43"/>
        <v>1</v>
      </c>
    </row>
    <row r="1384" spans="1:7" x14ac:dyDescent="0.3">
      <c r="A1384" s="6" t="s">
        <v>3399</v>
      </c>
      <c r="B1384" s="6" t="str">
        <f>IF(GETPIVOTDATA("Sum of Net Profit",Pivot_table!$A$151,"Consumer ID",$A1384,"Years (DATE)",$B$66)=0,"",GETPIVOTDATA("Sum of Net Profit",Pivot_table!$A$151,"Consumer ID",$A1384,"Years (DATE)",$B$66))</f>
        <v/>
      </c>
      <c r="C1384" s="6" t="str">
        <f>IF(GETPIVOTDATA("Count of Order ID",Pivot_table!$A$151,"Consumer ID",$A1384,"Years (DATE)",$B$66)=0,"",GETPIVOTDATA("Count of Order ID",Pivot_table!$A$151,"Consumer ID",$A1384,"Years (DATE)",$B$66))</f>
        <v/>
      </c>
      <c r="D1384" s="6">
        <f>IF(GETPIVOTDATA("Sum of Net Profit",Pivot_table!$A$151,"Consumer ID",$A1384,"Years (DATE)",$D$66)=0,"",GETPIVOTDATA("Sum of Net Profit",Pivot_table!$A$151,"Consumer ID",$A1384,"Years (DATE)",$D$66))</f>
        <v>232.17000000000002</v>
      </c>
      <c r="E1384" s="6">
        <f>IF(GETPIVOTDATA("Count of Order ID",Pivot_table!$A$151,"Consumer ID",$A1384,"Years (DATE)",$D$66)=0,"",GETPIVOTDATA("Count of Order ID",Pivot_table!$A$151,"Consumer ID",$A1384,"Years (DATE)",$D$66))</f>
        <v>1</v>
      </c>
      <c r="F1384" s="6">
        <f t="shared" si="42"/>
        <v>232.17000000000002</v>
      </c>
      <c r="G1384" s="6">
        <f t="shared" si="43"/>
        <v>1</v>
      </c>
    </row>
    <row r="1385" spans="1:7" x14ac:dyDescent="0.3">
      <c r="A1385" s="6" t="s">
        <v>3857</v>
      </c>
      <c r="B1385" s="6" t="str">
        <f>IF(GETPIVOTDATA("Sum of Net Profit",Pivot_table!$A$151,"Consumer ID",$A1385,"Years (DATE)",$B$66)=0,"",GETPIVOTDATA("Sum of Net Profit",Pivot_table!$A$151,"Consumer ID",$A1385,"Years (DATE)",$B$66))</f>
        <v/>
      </c>
      <c r="C1385" s="6" t="str">
        <f>IF(GETPIVOTDATA("Count of Order ID",Pivot_table!$A$151,"Consumer ID",$A1385,"Years (DATE)",$B$66)=0,"",GETPIVOTDATA("Count of Order ID",Pivot_table!$A$151,"Consumer ID",$A1385,"Years (DATE)",$B$66))</f>
        <v/>
      </c>
      <c r="D1385" s="6">
        <f>IF(GETPIVOTDATA("Sum of Net Profit",Pivot_table!$A$151,"Consumer ID",$A1385,"Years (DATE)",$D$66)=0,"",GETPIVOTDATA("Sum of Net Profit",Pivot_table!$A$151,"Consumer ID",$A1385,"Years (DATE)",$D$66))</f>
        <v>232.17000000000002</v>
      </c>
      <c r="E1385" s="6">
        <f>IF(GETPIVOTDATA("Count of Order ID",Pivot_table!$A$151,"Consumer ID",$A1385,"Years (DATE)",$D$66)=0,"",GETPIVOTDATA("Count of Order ID",Pivot_table!$A$151,"Consumer ID",$A1385,"Years (DATE)",$D$66))</f>
        <v>1</v>
      </c>
      <c r="F1385" s="6">
        <f t="shared" si="42"/>
        <v>232.17000000000002</v>
      </c>
      <c r="G1385" s="6">
        <f t="shared" si="43"/>
        <v>1</v>
      </c>
    </row>
    <row r="1386" spans="1:7" x14ac:dyDescent="0.3">
      <c r="A1386" s="6" t="s">
        <v>3523</v>
      </c>
      <c r="B1386" s="6" t="str">
        <f>IF(GETPIVOTDATA("Sum of Net Profit",Pivot_table!$A$151,"Consumer ID",$A1386,"Years (DATE)",$B$66)=0,"",GETPIVOTDATA("Sum of Net Profit",Pivot_table!$A$151,"Consumer ID",$A1386,"Years (DATE)",$B$66))</f>
        <v/>
      </c>
      <c r="C1386" s="6" t="str">
        <f>IF(GETPIVOTDATA("Count of Order ID",Pivot_table!$A$151,"Consumer ID",$A1386,"Years (DATE)",$B$66)=0,"",GETPIVOTDATA("Count of Order ID",Pivot_table!$A$151,"Consumer ID",$A1386,"Years (DATE)",$B$66))</f>
        <v/>
      </c>
      <c r="D1386" s="6">
        <f>IF(GETPIVOTDATA("Sum of Net Profit",Pivot_table!$A$151,"Consumer ID",$A1386,"Years (DATE)",$D$66)=0,"",GETPIVOTDATA("Sum of Net Profit",Pivot_table!$A$151,"Consumer ID",$A1386,"Years (DATE)",$D$66))</f>
        <v>232.17000000000002</v>
      </c>
      <c r="E1386" s="6">
        <f>IF(GETPIVOTDATA("Count of Order ID",Pivot_table!$A$151,"Consumer ID",$A1386,"Years (DATE)",$D$66)=0,"",GETPIVOTDATA("Count of Order ID",Pivot_table!$A$151,"Consumer ID",$A1386,"Years (DATE)",$D$66))</f>
        <v>1</v>
      </c>
      <c r="F1386" s="6">
        <f t="shared" si="42"/>
        <v>232.17000000000002</v>
      </c>
      <c r="G1386" s="6">
        <f t="shared" si="43"/>
        <v>1</v>
      </c>
    </row>
    <row r="1387" spans="1:7" x14ac:dyDescent="0.3">
      <c r="A1387" s="6" t="s">
        <v>1292</v>
      </c>
      <c r="B1387" s="6">
        <f>IF(GETPIVOTDATA("Sum of Net Profit",Pivot_table!$A$151,"Consumer ID",$A1387,"Years (DATE)",$B$66)=0,"",GETPIVOTDATA("Sum of Net Profit",Pivot_table!$A$151,"Consumer ID",$A1387,"Years (DATE)",$B$66))</f>
        <v>232.17000000000002</v>
      </c>
      <c r="C1387" s="6">
        <f>IF(GETPIVOTDATA("Count of Order ID",Pivot_table!$A$151,"Consumer ID",$A1387,"Years (DATE)",$B$66)=0,"",GETPIVOTDATA("Count of Order ID",Pivot_table!$A$151,"Consumer ID",$A1387,"Years (DATE)",$B$66))</f>
        <v>1</v>
      </c>
      <c r="D1387" s="6" t="str">
        <f>IF(GETPIVOTDATA("Sum of Net Profit",Pivot_table!$A$151,"Consumer ID",$A1387,"Years (DATE)",$D$66)=0,"",GETPIVOTDATA("Sum of Net Profit",Pivot_table!$A$151,"Consumer ID",$A1387,"Years (DATE)",$D$66))</f>
        <v/>
      </c>
      <c r="E1387" s="6" t="str">
        <f>IF(GETPIVOTDATA("Count of Order ID",Pivot_table!$A$151,"Consumer ID",$A1387,"Years (DATE)",$D$66)=0,"",GETPIVOTDATA("Count of Order ID",Pivot_table!$A$151,"Consumer ID",$A1387,"Years (DATE)",$D$66))</f>
        <v/>
      </c>
      <c r="F1387" s="6">
        <f t="shared" si="42"/>
        <v>232.17000000000002</v>
      </c>
      <c r="G1387" s="6">
        <f t="shared" si="43"/>
        <v>1</v>
      </c>
    </row>
    <row r="1388" spans="1:7" x14ac:dyDescent="0.3">
      <c r="A1388" s="6" t="s">
        <v>1348</v>
      </c>
      <c r="B1388" s="6">
        <f>IF(GETPIVOTDATA("Sum of Net Profit",Pivot_table!$A$151,"Consumer ID",$A1388,"Years (DATE)",$B$66)=0,"",GETPIVOTDATA("Sum of Net Profit",Pivot_table!$A$151,"Consumer ID",$A1388,"Years (DATE)",$B$66))</f>
        <v>232.17000000000002</v>
      </c>
      <c r="C1388" s="6">
        <f>IF(GETPIVOTDATA("Count of Order ID",Pivot_table!$A$151,"Consumer ID",$A1388,"Years (DATE)",$B$66)=0,"",GETPIVOTDATA("Count of Order ID",Pivot_table!$A$151,"Consumer ID",$A1388,"Years (DATE)",$B$66))</f>
        <v>1</v>
      </c>
      <c r="D1388" s="6" t="str">
        <f>IF(GETPIVOTDATA("Sum of Net Profit",Pivot_table!$A$151,"Consumer ID",$A1388,"Years (DATE)",$D$66)=0,"",GETPIVOTDATA("Sum of Net Profit",Pivot_table!$A$151,"Consumer ID",$A1388,"Years (DATE)",$D$66))</f>
        <v/>
      </c>
      <c r="E1388" s="6" t="str">
        <f>IF(GETPIVOTDATA("Count of Order ID",Pivot_table!$A$151,"Consumer ID",$A1388,"Years (DATE)",$D$66)=0,"",GETPIVOTDATA("Count of Order ID",Pivot_table!$A$151,"Consumer ID",$A1388,"Years (DATE)",$D$66))</f>
        <v/>
      </c>
      <c r="F1388" s="6">
        <f t="shared" si="42"/>
        <v>232.17000000000002</v>
      </c>
      <c r="G1388" s="6">
        <f t="shared" si="43"/>
        <v>1</v>
      </c>
    </row>
    <row r="1389" spans="1:7" x14ac:dyDescent="0.3">
      <c r="A1389" s="6" t="s">
        <v>1330</v>
      </c>
      <c r="B1389" s="6">
        <f>IF(GETPIVOTDATA("Sum of Net Profit",Pivot_table!$A$151,"Consumer ID",$A1389,"Years (DATE)",$B$66)=0,"",GETPIVOTDATA("Sum of Net Profit",Pivot_table!$A$151,"Consumer ID",$A1389,"Years (DATE)",$B$66))</f>
        <v>232.17000000000002</v>
      </c>
      <c r="C1389" s="6">
        <f>IF(GETPIVOTDATA("Count of Order ID",Pivot_table!$A$151,"Consumer ID",$A1389,"Years (DATE)",$B$66)=0,"",GETPIVOTDATA("Count of Order ID",Pivot_table!$A$151,"Consumer ID",$A1389,"Years (DATE)",$B$66))</f>
        <v>1</v>
      </c>
      <c r="D1389" s="6" t="str">
        <f>IF(GETPIVOTDATA("Sum of Net Profit",Pivot_table!$A$151,"Consumer ID",$A1389,"Years (DATE)",$D$66)=0,"",GETPIVOTDATA("Sum of Net Profit",Pivot_table!$A$151,"Consumer ID",$A1389,"Years (DATE)",$D$66))</f>
        <v/>
      </c>
      <c r="E1389" s="6" t="str">
        <f>IF(GETPIVOTDATA("Count of Order ID",Pivot_table!$A$151,"Consumer ID",$A1389,"Years (DATE)",$D$66)=0,"",GETPIVOTDATA("Count of Order ID",Pivot_table!$A$151,"Consumer ID",$A1389,"Years (DATE)",$D$66))</f>
        <v/>
      </c>
      <c r="F1389" s="6">
        <f t="shared" si="42"/>
        <v>232.17000000000002</v>
      </c>
      <c r="G1389" s="6">
        <f t="shared" si="43"/>
        <v>1</v>
      </c>
    </row>
    <row r="1390" spans="1:7" x14ac:dyDescent="0.3">
      <c r="A1390" s="6" t="s">
        <v>1278</v>
      </c>
      <c r="B1390" s="6">
        <f>IF(GETPIVOTDATA("Sum of Net Profit",Pivot_table!$A$151,"Consumer ID",$A1390,"Years (DATE)",$B$66)=0,"",GETPIVOTDATA("Sum of Net Profit",Pivot_table!$A$151,"Consumer ID",$A1390,"Years (DATE)",$B$66))</f>
        <v>232.17000000000002</v>
      </c>
      <c r="C1390" s="6">
        <f>IF(GETPIVOTDATA("Count of Order ID",Pivot_table!$A$151,"Consumer ID",$A1390,"Years (DATE)",$B$66)=0,"",GETPIVOTDATA("Count of Order ID",Pivot_table!$A$151,"Consumer ID",$A1390,"Years (DATE)",$B$66))</f>
        <v>1</v>
      </c>
      <c r="D1390" s="6" t="str">
        <f>IF(GETPIVOTDATA("Sum of Net Profit",Pivot_table!$A$151,"Consumer ID",$A1390,"Years (DATE)",$D$66)=0,"",GETPIVOTDATA("Sum of Net Profit",Pivot_table!$A$151,"Consumer ID",$A1390,"Years (DATE)",$D$66))</f>
        <v/>
      </c>
      <c r="E1390" s="6" t="str">
        <f>IF(GETPIVOTDATA("Count of Order ID",Pivot_table!$A$151,"Consumer ID",$A1390,"Years (DATE)",$D$66)=0,"",GETPIVOTDATA("Count of Order ID",Pivot_table!$A$151,"Consumer ID",$A1390,"Years (DATE)",$D$66))</f>
        <v/>
      </c>
      <c r="F1390" s="6">
        <f t="shared" si="42"/>
        <v>232.17000000000002</v>
      </c>
      <c r="G1390" s="6">
        <f t="shared" si="43"/>
        <v>1</v>
      </c>
    </row>
    <row r="1391" spans="1:7" x14ac:dyDescent="0.3">
      <c r="A1391" s="6" t="s">
        <v>993</v>
      </c>
      <c r="B1391" s="6">
        <f>IF(GETPIVOTDATA("Sum of Net Profit",Pivot_table!$A$151,"Consumer ID",$A1391,"Years (DATE)",$B$66)=0,"",GETPIVOTDATA("Sum of Net Profit",Pivot_table!$A$151,"Consumer ID",$A1391,"Years (DATE)",$B$66))</f>
        <v>232.17000000000002</v>
      </c>
      <c r="C1391" s="6">
        <f>IF(GETPIVOTDATA("Count of Order ID",Pivot_table!$A$151,"Consumer ID",$A1391,"Years (DATE)",$B$66)=0,"",GETPIVOTDATA("Count of Order ID",Pivot_table!$A$151,"Consumer ID",$A1391,"Years (DATE)",$B$66))</f>
        <v>1</v>
      </c>
      <c r="D1391" s="6" t="str">
        <f>IF(GETPIVOTDATA("Sum of Net Profit",Pivot_table!$A$151,"Consumer ID",$A1391,"Years (DATE)",$D$66)=0,"",GETPIVOTDATA("Sum of Net Profit",Pivot_table!$A$151,"Consumer ID",$A1391,"Years (DATE)",$D$66))</f>
        <v/>
      </c>
      <c r="E1391" s="6" t="str">
        <f>IF(GETPIVOTDATA("Count of Order ID",Pivot_table!$A$151,"Consumer ID",$A1391,"Years (DATE)",$D$66)=0,"",GETPIVOTDATA("Count of Order ID",Pivot_table!$A$151,"Consumer ID",$A1391,"Years (DATE)",$D$66))</f>
        <v/>
      </c>
      <c r="F1391" s="6">
        <f t="shared" si="42"/>
        <v>232.17000000000002</v>
      </c>
      <c r="G1391" s="6">
        <f t="shared" si="43"/>
        <v>1</v>
      </c>
    </row>
    <row r="1392" spans="1:7" x14ac:dyDescent="0.3">
      <c r="A1392" s="6" t="s">
        <v>3507</v>
      </c>
      <c r="B1392" s="6" t="str">
        <f>IF(GETPIVOTDATA("Sum of Net Profit",Pivot_table!$A$151,"Consumer ID",$A1392,"Years (DATE)",$B$66)=0,"",GETPIVOTDATA("Sum of Net Profit",Pivot_table!$A$151,"Consumer ID",$A1392,"Years (DATE)",$B$66))</f>
        <v/>
      </c>
      <c r="C1392" s="6" t="str">
        <f>IF(GETPIVOTDATA("Count of Order ID",Pivot_table!$A$151,"Consumer ID",$A1392,"Years (DATE)",$B$66)=0,"",GETPIVOTDATA("Count of Order ID",Pivot_table!$A$151,"Consumer ID",$A1392,"Years (DATE)",$B$66))</f>
        <v/>
      </c>
      <c r="D1392" s="6">
        <f>IF(GETPIVOTDATA("Sum of Net Profit",Pivot_table!$A$151,"Consumer ID",$A1392,"Years (DATE)",$D$66)=0,"",GETPIVOTDATA("Sum of Net Profit",Pivot_table!$A$151,"Consumer ID",$A1392,"Years (DATE)",$D$66))</f>
        <v>232.17000000000002</v>
      </c>
      <c r="E1392" s="6">
        <f>IF(GETPIVOTDATA("Count of Order ID",Pivot_table!$A$151,"Consumer ID",$A1392,"Years (DATE)",$D$66)=0,"",GETPIVOTDATA("Count of Order ID",Pivot_table!$A$151,"Consumer ID",$A1392,"Years (DATE)",$D$66))</f>
        <v>1</v>
      </c>
      <c r="F1392" s="6">
        <f t="shared" si="42"/>
        <v>232.17000000000002</v>
      </c>
      <c r="G1392" s="6">
        <f t="shared" si="43"/>
        <v>1</v>
      </c>
    </row>
    <row r="1393" spans="1:7" x14ac:dyDescent="0.3">
      <c r="A1393" s="6" t="s">
        <v>995</v>
      </c>
      <c r="B1393" s="6">
        <f>IF(GETPIVOTDATA("Sum of Net Profit",Pivot_table!$A$151,"Consumer ID",$A1393,"Years (DATE)",$B$66)=0,"",GETPIVOTDATA("Sum of Net Profit",Pivot_table!$A$151,"Consumer ID",$A1393,"Years (DATE)",$B$66))</f>
        <v>232.17000000000002</v>
      </c>
      <c r="C1393" s="6">
        <f>IF(GETPIVOTDATA("Count of Order ID",Pivot_table!$A$151,"Consumer ID",$A1393,"Years (DATE)",$B$66)=0,"",GETPIVOTDATA("Count of Order ID",Pivot_table!$A$151,"Consumer ID",$A1393,"Years (DATE)",$B$66))</f>
        <v>1</v>
      </c>
      <c r="D1393" s="6" t="str">
        <f>IF(GETPIVOTDATA("Sum of Net Profit",Pivot_table!$A$151,"Consumer ID",$A1393,"Years (DATE)",$D$66)=0,"",GETPIVOTDATA("Sum of Net Profit",Pivot_table!$A$151,"Consumer ID",$A1393,"Years (DATE)",$D$66))</f>
        <v/>
      </c>
      <c r="E1393" s="6" t="str">
        <f>IF(GETPIVOTDATA("Count of Order ID",Pivot_table!$A$151,"Consumer ID",$A1393,"Years (DATE)",$D$66)=0,"",GETPIVOTDATA("Count of Order ID",Pivot_table!$A$151,"Consumer ID",$A1393,"Years (DATE)",$D$66))</f>
        <v/>
      </c>
      <c r="F1393" s="6">
        <f t="shared" si="42"/>
        <v>232.17000000000002</v>
      </c>
      <c r="G1393" s="6">
        <f t="shared" si="43"/>
        <v>1</v>
      </c>
    </row>
    <row r="1394" spans="1:7" x14ac:dyDescent="0.3">
      <c r="A1394" s="6" t="s">
        <v>1310</v>
      </c>
      <c r="B1394" s="6">
        <f>IF(GETPIVOTDATA("Sum of Net Profit",Pivot_table!$A$151,"Consumer ID",$A1394,"Years (DATE)",$B$66)=0,"",GETPIVOTDATA("Sum of Net Profit",Pivot_table!$A$151,"Consumer ID",$A1394,"Years (DATE)",$B$66))</f>
        <v>232.17000000000002</v>
      </c>
      <c r="C1394" s="6">
        <f>IF(GETPIVOTDATA("Count of Order ID",Pivot_table!$A$151,"Consumer ID",$A1394,"Years (DATE)",$B$66)=0,"",GETPIVOTDATA("Count of Order ID",Pivot_table!$A$151,"Consumer ID",$A1394,"Years (DATE)",$B$66))</f>
        <v>1</v>
      </c>
      <c r="D1394" s="6" t="str">
        <f>IF(GETPIVOTDATA("Sum of Net Profit",Pivot_table!$A$151,"Consumer ID",$A1394,"Years (DATE)",$D$66)=0,"",GETPIVOTDATA("Sum of Net Profit",Pivot_table!$A$151,"Consumer ID",$A1394,"Years (DATE)",$D$66))</f>
        <v/>
      </c>
      <c r="E1394" s="6" t="str">
        <f>IF(GETPIVOTDATA("Count of Order ID",Pivot_table!$A$151,"Consumer ID",$A1394,"Years (DATE)",$D$66)=0,"",GETPIVOTDATA("Count of Order ID",Pivot_table!$A$151,"Consumer ID",$A1394,"Years (DATE)",$D$66))</f>
        <v/>
      </c>
      <c r="F1394" s="6">
        <f t="shared" si="42"/>
        <v>232.17000000000002</v>
      </c>
      <c r="G1394" s="6">
        <f t="shared" si="43"/>
        <v>1</v>
      </c>
    </row>
    <row r="1395" spans="1:7" x14ac:dyDescent="0.3">
      <c r="A1395" s="6" t="s">
        <v>1742</v>
      </c>
      <c r="B1395" s="6">
        <f>IF(GETPIVOTDATA("Sum of Net Profit",Pivot_table!$A$151,"Consumer ID",$A1395,"Years (DATE)",$B$66)=0,"",GETPIVOTDATA("Sum of Net Profit",Pivot_table!$A$151,"Consumer ID",$A1395,"Years (DATE)",$B$66))</f>
        <v>232.17000000000002</v>
      </c>
      <c r="C1395" s="6">
        <f>IF(GETPIVOTDATA("Count of Order ID",Pivot_table!$A$151,"Consumer ID",$A1395,"Years (DATE)",$B$66)=0,"",GETPIVOTDATA("Count of Order ID",Pivot_table!$A$151,"Consumer ID",$A1395,"Years (DATE)",$B$66))</f>
        <v>1</v>
      </c>
      <c r="D1395" s="6" t="str">
        <f>IF(GETPIVOTDATA("Sum of Net Profit",Pivot_table!$A$151,"Consumer ID",$A1395,"Years (DATE)",$D$66)=0,"",GETPIVOTDATA("Sum of Net Profit",Pivot_table!$A$151,"Consumer ID",$A1395,"Years (DATE)",$D$66))</f>
        <v/>
      </c>
      <c r="E1395" s="6" t="str">
        <f>IF(GETPIVOTDATA("Count of Order ID",Pivot_table!$A$151,"Consumer ID",$A1395,"Years (DATE)",$D$66)=0,"",GETPIVOTDATA("Count of Order ID",Pivot_table!$A$151,"Consumer ID",$A1395,"Years (DATE)",$D$66))</f>
        <v/>
      </c>
      <c r="F1395" s="6">
        <f t="shared" si="42"/>
        <v>232.17000000000002</v>
      </c>
      <c r="G1395" s="6">
        <f t="shared" si="43"/>
        <v>1</v>
      </c>
    </row>
    <row r="1396" spans="1:7" x14ac:dyDescent="0.3">
      <c r="A1396" s="6" t="s">
        <v>3291</v>
      </c>
      <c r="B1396" s="6" t="str">
        <f>IF(GETPIVOTDATA("Sum of Net Profit",Pivot_table!$A$151,"Consumer ID",$A1396,"Years (DATE)",$B$66)=0,"",GETPIVOTDATA("Sum of Net Profit",Pivot_table!$A$151,"Consumer ID",$A1396,"Years (DATE)",$B$66))</f>
        <v/>
      </c>
      <c r="C1396" s="6" t="str">
        <f>IF(GETPIVOTDATA("Count of Order ID",Pivot_table!$A$151,"Consumer ID",$A1396,"Years (DATE)",$B$66)=0,"",GETPIVOTDATA("Count of Order ID",Pivot_table!$A$151,"Consumer ID",$A1396,"Years (DATE)",$B$66))</f>
        <v/>
      </c>
      <c r="D1396" s="6">
        <f>IF(GETPIVOTDATA("Sum of Net Profit",Pivot_table!$A$151,"Consumer ID",$A1396,"Years (DATE)",$D$66)=0,"",GETPIVOTDATA("Sum of Net Profit",Pivot_table!$A$151,"Consumer ID",$A1396,"Years (DATE)",$D$66))</f>
        <v>232.17000000000002</v>
      </c>
      <c r="E1396" s="6">
        <f>IF(GETPIVOTDATA("Count of Order ID",Pivot_table!$A$151,"Consumer ID",$A1396,"Years (DATE)",$D$66)=0,"",GETPIVOTDATA("Count of Order ID",Pivot_table!$A$151,"Consumer ID",$A1396,"Years (DATE)",$D$66))</f>
        <v>1</v>
      </c>
      <c r="F1396" s="6">
        <f t="shared" si="42"/>
        <v>232.17000000000002</v>
      </c>
      <c r="G1396" s="6">
        <f t="shared" si="43"/>
        <v>1</v>
      </c>
    </row>
    <row r="1397" spans="1:7" x14ac:dyDescent="0.3">
      <c r="A1397" s="6" t="s">
        <v>2695</v>
      </c>
      <c r="B1397" s="6" t="str">
        <f>IF(GETPIVOTDATA("Sum of Net Profit",Pivot_table!$A$151,"Consumer ID",$A1397,"Years (DATE)",$B$66)=0,"",GETPIVOTDATA("Sum of Net Profit",Pivot_table!$A$151,"Consumer ID",$A1397,"Years (DATE)",$B$66))</f>
        <v/>
      </c>
      <c r="C1397" s="6" t="str">
        <f>IF(GETPIVOTDATA("Count of Order ID",Pivot_table!$A$151,"Consumer ID",$A1397,"Years (DATE)",$B$66)=0,"",GETPIVOTDATA("Count of Order ID",Pivot_table!$A$151,"Consumer ID",$A1397,"Years (DATE)",$B$66))</f>
        <v/>
      </c>
      <c r="D1397" s="6">
        <f>IF(GETPIVOTDATA("Sum of Net Profit",Pivot_table!$A$151,"Consumer ID",$A1397,"Years (DATE)",$D$66)=0,"",GETPIVOTDATA("Sum of Net Profit",Pivot_table!$A$151,"Consumer ID",$A1397,"Years (DATE)",$D$66))</f>
        <v>232.17000000000002</v>
      </c>
      <c r="E1397" s="6">
        <f>IF(GETPIVOTDATA("Count of Order ID",Pivot_table!$A$151,"Consumer ID",$A1397,"Years (DATE)",$D$66)=0,"",GETPIVOTDATA("Count of Order ID",Pivot_table!$A$151,"Consumer ID",$A1397,"Years (DATE)",$D$66))</f>
        <v>1</v>
      </c>
      <c r="F1397" s="6">
        <f t="shared" si="42"/>
        <v>232.17000000000002</v>
      </c>
      <c r="G1397" s="6">
        <f t="shared" si="43"/>
        <v>1</v>
      </c>
    </row>
    <row r="1398" spans="1:7" x14ac:dyDescent="0.3">
      <c r="A1398" s="6" t="s">
        <v>1724</v>
      </c>
      <c r="B1398" s="6">
        <f>IF(GETPIVOTDATA("Sum of Net Profit",Pivot_table!$A$151,"Consumer ID",$A1398,"Years (DATE)",$B$66)=0,"",GETPIVOTDATA("Sum of Net Profit",Pivot_table!$A$151,"Consumer ID",$A1398,"Years (DATE)",$B$66))</f>
        <v>232.17000000000002</v>
      </c>
      <c r="C1398" s="6">
        <f>IF(GETPIVOTDATA("Count of Order ID",Pivot_table!$A$151,"Consumer ID",$A1398,"Years (DATE)",$B$66)=0,"",GETPIVOTDATA("Count of Order ID",Pivot_table!$A$151,"Consumer ID",$A1398,"Years (DATE)",$B$66))</f>
        <v>1</v>
      </c>
      <c r="D1398" s="6" t="str">
        <f>IF(GETPIVOTDATA("Sum of Net Profit",Pivot_table!$A$151,"Consumer ID",$A1398,"Years (DATE)",$D$66)=0,"",GETPIVOTDATA("Sum of Net Profit",Pivot_table!$A$151,"Consumer ID",$A1398,"Years (DATE)",$D$66))</f>
        <v/>
      </c>
      <c r="E1398" s="6" t="str">
        <f>IF(GETPIVOTDATA("Count of Order ID",Pivot_table!$A$151,"Consumer ID",$A1398,"Years (DATE)",$D$66)=0,"",GETPIVOTDATA("Count of Order ID",Pivot_table!$A$151,"Consumer ID",$A1398,"Years (DATE)",$D$66))</f>
        <v/>
      </c>
      <c r="F1398" s="6">
        <f t="shared" si="42"/>
        <v>232.17000000000002</v>
      </c>
      <c r="G1398" s="6">
        <f t="shared" si="43"/>
        <v>1</v>
      </c>
    </row>
    <row r="1399" spans="1:7" x14ac:dyDescent="0.3">
      <c r="A1399" s="6" t="s">
        <v>2763</v>
      </c>
      <c r="B1399" s="6" t="str">
        <f>IF(GETPIVOTDATA("Sum of Net Profit",Pivot_table!$A$151,"Consumer ID",$A1399,"Years (DATE)",$B$66)=0,"",GETPIVOTDATA("Sum of Net Profit",Pivot_table!$A$151,"Consumer ID",$A1399,"Years (DATE)",$B$66))</f>
        <v/>
      </c>
      <c r="C1399" s="6" t="str">
        <f>IF(GETPIVOTDATA("Count of Order ID",Pivot_table!$A$151,"Consumer ID",$A1399,"Years (DATE)",$B$66)=0,"",GETPIVOTDATA("Count of Order ID",Pivot_table!$A$151,"Consumer ID",$A1399,"Years (DATE)",$B$66))</f>
        <v/>
      </c>
      <c r="D1399" s="6">
        <f>IF(GETPIVOTDATA("Sum of Net Profit",Pivot_table!$A$151,"Consumer ID",$A1399,"Years (DATE)",$D$66)=0,"",GETPIVOTDATA("Sum of Net Profit",Pivot_table!$A$151,"Consumer ID",$A1399,"Years (DATE)",$D$66))</f>
        <v>232.17000000000002</v>
      </c>
      <c r="E1399" s="6">
        <f>IF(GETPIVOTDATA("Count of Order ID",Pivot_table!$A$151,"Consumer ID",$A1399,"Years (DATE)",$D$66)=0,"",GETPIVOTDATA("Count of Order ID",Pivot_table!$A$151,"Consumer ID",$A1399,"Years (DATE)",$D$66))</f>
        <v>1</v>
      </c>
      <c r="F1399" s="6">
        <f t="shared" si="42"/>
        <v>232.17000000000002</v>
      </c>
      <c r="G1399" s="6">
        <f t="shared" si="43"/>
        <v>1</v>
      </c>
    </row>
    <row r="1400" spans="1:7" x14ac:dyDescent="0.3">
      <c r="A1400" s="6" t="s">
        <v>2420</v>
      </c>
      <c r="B1400" s="6" t="str">
        <f>IF(GETPIVOTDATA("Sum of Net Profit",Pivot_table!$A$151,"Consumer ID",$A1400,"Years (DATE)",$B$66)=0,"",GETPIVOTDATA("Sum of Net Profit",Pivot_table!$A$151,"Consumer ID",$A1400,"Years (DATE)",$B$66))</f>
        <v/>
      </c>
      <c r="C1400" s="6" t="str">
        <f>IF(GETPIVOTDATA("Count of Order ID",Pivot_table!$A$151,"Consumer ID",$A1400,"Years (DATE)",$B$66)=0,"",GETPIVOTDATA("Count of Order ID",Pivot_table!$A$151,"Consumer ID",$A1400,"Years (DATE)",$B$66))</f>
        <v/>
      </c>
      <c r="D1400" s="6">
        <f>IF(GETPIVOTDATA("Sum of Net Profit",Pivot_table!$A$151,"Consumer ID",$A1400,"Years (DATE)",$D$66)=0,"",GETPIVOTDATA("Sum of Net Profit",Pivot_table!$A$151,"Consumer ID",$A1400,"Years (DATE)",$D$66))</f>
        <v>232.17000000000002</v>
      </c>
      <c r="E1400" s="6">
        <f>IF(GETPIVOTDATA("Count of Order ID",Pivot_table!$A$151,"Consumer ID",$A1400,"Years (DATE)",$D$66)=0,"",GETPIVOTDATA("Count of Order ID",Pivot_table!$A$151,"Consumer ID",$A1400,"Years (DATE)",$D$66))</f>
        <v>1</v>
      </c>
      <c r="F1400" s="6">
        <f t="shared" si="42"/>
        <v>232.17000000000002</v>
      </c>
      <c r="G1400" s="6">
        <f t="shared" si="43"/>
        <v>1</v>
      </c>
    </row>
    <row r="1401" spans="1:7" x14ac:dyDescent="0.3">
      <c r="A1401" s="6" t="s">
        <v>2442</v>
      </c>
      <c r="B1401" s="6" t="str">
        <f>IF(GETPIVOTDATA("Sum of Net Profit",Pivot_table!$A$151,"Consumer ID",$A1401,"Years (DATE)",$B$66)=0,"",GETPIVOTDATA("Sum of Net Profit",Pivot_table!$A$151,"Consumer ID",$A1401,"Years (DATE)",$B$66))</f>
        <v/>
      </c>
      <c r="C1401" s="6" t="str">
        <f>IF(GETPIVOTDATA("Count of Order ID",Pivot_table!$A$151,"Consumer ID",$A1401,"Years (DATE)",$B$66)=0,"",GETPIVOTDATA("Count of Order ID",Pivot_table!$A$151,"Consumer ID",$A1401,"Years (DATE)",$B$66))</f>
        <v/>
      </c>
      <c r="D1401" s="6">
        <f>IF(GETPIVOTDATA("Sum of Net Profit",Pivot_table!$A$151,"Consumer ID",$A1401,"Years (DATE)",$D$66)=0,"",GETPIVOTDATA("Sum of Net Profit",Pivot_table!$A$151,"Consumer ID",$A1401,"Years (DATE)",$D$66))</f>
        <v>232.17000000000002</v>
      </c>
      <c r="E1401" s="6">
        <f>IF(GETPIVOTDATA("Count of Order ID",Pivot_table!$A$151,"Consumer ID",$A1401,"Years (DATE)",$D$66)=0,"",GETPIVOTDATA("Count of Order ID",Pivot_table!$A$151,"Consumer ID",$A1401,"Years (DATE)",$D$66))</f>
        <v>1</v>
      </c>
      <c r="F1401" s="6">
        <f t="shared" si="42"/>
        <v>232.17000000000002</v>
      </c>
      <c r="G1401" s="6">
        <f t="shared" si="43"/>
        <v>1</v>
      </c>
    </row>
    <row r="1402" spans="1:7" x14ac:dyDescent="0.3">
      <c r="A1402" s="6" t="s">
        <v>2482</v>
      </c>
      <c r="B1402" s="6" t="str">
        <f>IF(GETPIVOTDATA("Sum of Net Profit",Pivot_table!$A$151,"Consumer ID",$A1402,"Years (DATE)",$B$66)=0,"",GETPIVOTDATA("Sum of Net Profit",Pivot_table!$A$151,"Consumer ID",$A1402,"Years (DATE)",$B$66))</f>
        <v/>
      </c>
      <c r="C1402" s="6" t="str">
        <f>IF(GETPIVOTDATA("Count of Order ID",Pivot_table!$A$151,"Consumer ID",$A1402,"Years (DATE)",$B$66)=0,"",GETPIVOTDATA("Count of Order ID",Pivot_table!$A$151,"Consumer ID",$A1402,"Years (DATE)",$B$66))</f>
        <v/>
      </c>
      <c r="D1402" s="6">
        <f>IF(GETPIVOTDATA("Sum of Net Profit",Pivot_table!$A$151,"Consumer ID",$A1402,"Years (DATE)",$D$66)=0,"",GETPIVOTDATA("Sum of Net Profit",Pivot_table!$A$151,"Consumer ID",$A1402,"Years (DATE)",$D$66))</f>
        <v>232.17000000000002</v>
      </c>
      <c r="E1402" s="6">
        <f>IF(GETPIVOTDATA("Count of Order ID",Pivot_table!$A$151,"Consumer ID",$A1402,"Years (DATE)",$D$66)=0,"",GETPIVOTDATA("Count of Order ID",Pivot_table!$A$151,"Consumer ID",$A1402,"Years (DATE)",$D$66))</f>
        <v>1</v>
      </c>
      <c r="F1402" s="6">
        <f t="shared" si="42"/>
        <v>232.17000000000002</v>
      </c>
      <c r="G1402" s="6">
        <f t="shared" si="43"/>
        <v>1</v>
      </c>
    </row>
    <row r="1403" spans="1:7" x14ac:dyDescent="0.3">
      <c r="A1403" s="6" t="s">
        <v>2422</v>
      </c>
      <c r="B1403" s="6" t="str">
        <f>IF(GETPIVOTDATA("Sum of Net Profit",Pivot_table!$A$151,"Consumer ID",$A1403,"Years (DATE)",$B$66)=0,"",GETPIVOTDATA("Sum of Net Profit",Pivot_table!$A$151,"Consumer ID",$A1403,"Years (DATE)",$B$66))</f>
        <v/>
      </c>
      <c r="C1403" s="6" t="str">
        <f>IF(GETPIVOTDATA("Count of Order ID",Pivot_table!$A$151,"Consumer ID",$A1403,"Years (DATE)",$B$66)=0,"",GETPIVOTDATA("Count of Order ID",Pivot_table!$A$151,"Consumer ID",$A1403,"Years (DATE)",$B$66))</f>
        <v/>
      </c>
      <c r="D1403" s="6">
        <f>IF(GETPIVOTDATA("Sum of Net Profit",Pivot_table!$A$151,"Consumer ID",$A1403,"Years (DATE)",$D$66)=0,"",GETPIVOTDATA("Sum of Net Profit",Pivot_table!$A$151,"Consumer ID",$A1403,"Years (DATE)",$D$66))</f>
        <v>232.17000000000002</v>
      </c>
      <c r="E1403" s="6">
        <f>IF(GETPIVOTDATA("Count of Order ID",Pivot_table!$A$151,"Consumer ID",$A1403,"Years (DATE)",$D$66)=0,"",GETPIVOTDATA("Count of Order ID",Pivot_table!$A$151,"Consumer ID",$A1403,"Years (DATE)",$D$66))</f>
        <v>1</v>
      </c>
      <c r="F1403" s="6">
        <f t="shared" si="42"/>
        <v>232.17000000000002</v>
      </c>
      <c r="G1403" s="6">
        <f t="shared" si="43"/>
        <v>1</v>
      </c>
    </row>
    <row r="1404" spans="1:7" x14ac:dyDescent="0.3">
      <c r="A1404" s="6" t="s">
        <v>2484</v>
      </c>
      <c r="B1404" s="6" t="str">
        <f>IF(GETPIVOTDATA("Sum of Net Profit",Pivot_table!$A$151,"Consumer ID",$A1404,"Years (DATE)",$B$66)=0,"",GETPIVOTDATA("Sum of Net Profit",Pivot_table!$A$151,"Consumer ID",$A1404,"Years (DATE)",$B$66))</f>
        <v/>
      </c>
      <c r="C1404" s="6" t="str">
        <f>IF(GETPIVOTDATA("Count of Order ID",Pivot_table!$A$151,"Consumer ID",$A1404,"Years (DATE)",$B$66)=0,"",GETPIVOTDATA("Count of Order ID",Pivot_table!$A$151,"Consumer ID",$A1404,"Years (DATE)",$B$66))</f>
        <v/>
      </c>
      <c r="D1404" s="6">
        <f>IF(GETPIVOTDATA("Sum of Net Profit",Pivot_table!$A$151,"Consumer ID",$A1404,"Years (DATE)",$D$66)=0,"",GETPIVOTDATA("Sum of Net Profit",Pivot_table!$A$151,"Consumer ID",$A1404,"Years (DATE)",$D$66))</f>
        <v>232.17000000000002</v>
      </c>
      <c r="E1404" s="6">
        <f>IF(GETPIVOTDATA("Count of Order ID",Pivot_table!$A$151,"Consumer ID",$A1404,"Years (DATE)",$D$66)=0,"",GETPIVOTDATA("Count of Order ID",Pivot_table!$A$151,"Consumer ID",$A1404,"Years (DATE)",$D$66))</f>
        <v>1</v>
      </c>
      <c r="F1404" s="6">
        <f t="shared" si="42"/>
        <v>232.17000000000002</v>
      </c>
      <c r="G1404" s="6">
        <f t="shared" si="43"/>
        <v>1</v>
      </c>
    </row>
    <row r="1405" spans="1:7" x14ac:dyDescent="0.3">
      <c r="A1405" s="6" t="s">
        <v>2402</v>
      </c>
      <c r="B1405" s="6" t="str">
        <f>IF(GETPIVOTDATA("Sum of Net Profit",Pivot_table!$A$151,"Consumer ID",$A1405,"Years (DATE)",$B$66)=0,"",GETPIVOTDATA("Sum of Net Profit",Pivot_table!$A$151,"Consumer ID",$A1405,"Years (DATE)",$B$66))</f>
        <v/>
      </c>
      <c r="C1405" s="6" t="str">
        <f>IF(GETPIVOTDATA("Count of Order ID",Pivot_table!$A$151,"Consumer ID",$A1405,"Years (DATE)",$B$66)=0,"",GETPIVOTDATA("Count of Order ID",Pivot_table!$A$151,"Consumer ID",$A1405,"Years (DATE)",$B$66))</f>
        <v/>
      </c>
      <c r="D1405" s="6">
        <f>IF(GETPIVOTDATA("Sum of Net Profit",Pivot_table!$A$151,"Consumer ID",$A1405,"Years (DATE)",$D$66)=0,"",GETPIVOTDATA("Sum of Net Profit",Pivot_table!$A$151,"Consumer ID",$A1405,"Years (DATE)",$D$66))</f>
        <v>232.17000000000002</v>
      </c>
      <c r="E1405" s="6">
        <f>IF(GETPIVOTDATA("Count of Order ID",Pivot_table!$A$151,"Consumer ID",$A1405,"Years (DATE)",$D$66)=0,"",GETPIVOTDATA("Count of Order ID",Pivot_table!$A$151,"Consumer ID",$A1405,"Years (DATE)",$D$66))</f>
        <v>1</v>
      </c>
      <c r="F1405" s="6">
        <f t="shared" si="42"/>
        <v>232.17000000000002</v>
      </c>
      <c r="G1405" s="6">
        <f t="shared" si="43"/>
        <v>1</v>
      </c>
    </row>
    <row r="1406" spans="1:7" x14ac:dyDescent="0.3">
      <c r="A1406" s="6" t="s">
        <v>5109</v>
      </c>
      <c r="B1406" s="6" t="str">
        <f>IF(GETPIVOTDATA("Sum of Net Profit",Pivot_table!$A$151,"Consumer ID",$A1406,"Years (DATE)",$B$66)=0,"",GETPIVOTDATA("Sum of Net Profit",Pivot_table!$A$151,"Consumer ID",$A1406,"Years (DATE)",$B$66))</f>
        <v/>
      </c>
      <c r="C1406" s="6" t="str">
        <f>IF(GETPIVOTDATA("Count of Order ID",Pivot_table!$A$151,"Consumer ID",$A1406,"Years (DATE)",$B$66)=0,"",GETPIVOTDATA("Count of Order ID",Pivot_table!$A$151,"Consumer ID",$A1406,"Years (DATE)",$B$66))</f>
        <v/>
      </c>
      <c r="D1406" s="6">
        <f>IF(GETPIVOTDATA("Sum of Net Profit",Pivot_table!$A$151,"Consumer ID",$A1406,"Years (DATE)",$D$66)=0,"",GETPIVOTDATA("Sum of Net Profit",Pivot_table!$A$151,"Consumer ID",$A1406,"Years (DATE)",$D$66))</f>
        <v>232.17000000000002</v>
      </c>
      <c r="E1406" s="6">
        <f>IF(GETPIVOTDATA("Count of Order ID",Pivot_table!$A$151,"Consumer ID",$A1406,"Years (DATE)",$D$66)=0,"",GETPIVOTDATA("Count of Order ID",Pivot_table!$A$151,"Consumer ID",$A1406,"Years (DATE)",$D$66))</f>
        <v>1</v>
      </c>
      <c r="F1406" s="6">
        <f t="shared" si="42"/>
        <v>232.17000000000002</v>
      </c>
      <c r="G1406" s="6">
        <f t="shared" si="43"/>
        <v>1</v>
      </c>
    </row>
    <row r="1407" spans="1:7" x14ac:dyDescent="0.3">
      <c r="A1407" s="6" t="s">
        <v>5134</v>
      </c>
      <c r="B1407" s="6" t="str">
        <f>IF(GETPIVOTDATA("Sum of Net Profit",Pivot_table!$A$151,"Consumer ID",$A1407,"Years (DATE)",$B$66)=0,"",GETPIVOTDATA("Sum of Net Profit",Pivot_table!$A$151,"Consumer ID",$A1407,"Years (DATE)",$B$66))</f>
        <v/>
      </c>
      <c r="C1407" s="6" t="str">
        <f>IF(GETPIVOTDATA("Count of Order ID",Pivot_table!$A$151,"Consumer ID",$A1407,"Years (DATE)",$B$66)=0,"",GETPIVOTDATA("Count of Order ID",Pivot_table!$A$151,"Consumer ID",$A1407,"Years (DATE)",$B$66))</f>
        <v/>
      </c>
      <c r="D1407" s="6">
        <f>IF(GETPIVOTDATA("Sum of Net Profit",Pivot_table!$A$151,"Consumer ID",$A1407,"Years (DATE)",$D$66)=0,"",GETPIVOTDATA("Sum of Net Profit",Pivot_table!$A$151,"Consumer ID",$A1407,"Years (DATE)",$D$66))</f>
        <v>232.17000000000002</v>
      </c>
      <c r="E1407" s="6">
        <f>IF(GETPIVOTDATA("Count of Order ID",Pivot_table!$A$151,"Consumer ID",$A1407,"Years (DATE)",$D$66)=0,"",GETPIVOTDATA("Count of Order ID",Pivot_table!$A$151,"Consumer ID",$A1407,"Years (DATE)",$D$66))</f>
        <v>1</v>
      </c>
      <c r="F1407" s="6">
        <f t="shared" si="42"/>
        <v>232.17000000000002</v>
      </c>
      <c r="G1407" s="6">
        <f t="shared" si="43"/>
        <v>1</v>
      </c>
    </row>
    <row r="1408" spans="1:7" x14ac:dyDescent="0.3">
      <c r="A1408" s="6" t="s">
        <v>333</v>
      </c>
      <c r="B1408" s="6" t="str">
        <f>IF(GETPIVOTDATA("Sum of Net Profit",Pivot_table!$A$151,"Consumer ID",$A1408,"Years (DATE)",$B$66)=0,"",GETPIVOTDATA("Sum of Net Profit",Pivot_table!$A$151,"Consumer ID",$A1408,"Years (DATE)",$B$66))</f>
        <v/>
      </c>
      <c r="C1408" s="6" t="str">
        <f>IF(GETPIVOTDATA("Count of Order ID",Pivot_table!$A$151,"Consumer ID",$A1408,"Years (DATE)",$B$66)=0,"",GETPIVOTDATA("Count of Order ID",Pivot_table!$A$151,"Consumer ID",$A1408,"Years (DATE)",$B$66))</f>
        <v/>
      </c>
      <c r="D1408" s="6">
        <f>IF(GETPIVOTDATA("Sum of Net Profit",Pivot_table!$A$151,"Consumer ID",$A1408,"Years (DATE)",$D$66)=0,"",GETPIVOTDATA("Sum of Net Profit",Pivot_table!$A$151,"Consumer ID",$A1408,"Years (DATE)",$D$66))</f>
        <v>231</v>
      </c>
      <c r="E1408" s="6">
        <f>IF(GETPIVOTDATA("Count of Order ID",Pivot_table!$A$151,"Consumer ID",$A1408,"Years (DATE)",$D$66)=0,"",GETPIVOTDATA("Count of Order ID",Pivot_table!$A$151,"Consumer ID",$A1408,"Years (DATE)",$D$66))</f>
        <v>2</v>
      </c>
      <c r="F1408" s="6">
        <f t="shared" si="42"/>
        <v>231</v>
      </c>
      <c r="G1408" s="6">
        <f t="shared" si="43"/>
        <v>2</v>
      </c>
    </row>
    <row r="1409" spans="1:7" x14ac:dyDescent="0.3">
      <c r="A1409" s="6" t="s">
        <v>6053</v>
      </c>
      <c r="B1409" s="6" t="str">
        <f>IF(GETPIVOTDATA("Sum of Net Profit",Pivot_table!$A$151,"Consumer ID",$A1409,"Years (DATE)",$B$66)=0,"",GETPIVOTDATA("Sum of Net Profit",Pivot_table!$A$151,"Consumer ID",$A1409,"Years (DATE)",$B$66))</f>
        <v/>
      </c>
      <c r="C1409" s="6" t="str">
        <f>IF(GETPIVOTDATA("Count of Order ID",Pivot_table!$A$151,"Consumer ID",$A1409,"Years (DATE)",$B$66)=0,"",GETPIVOTDATA("Count of Order ID",Pivot_table!$A$151,"Consumer ID",$A1409,"Years (DATE)",$B$66))</f>
        <v/>
      </c>
      <c r="D1409" s="6">
        <f>IF(GETPIVOTDATA("Sum of Net Profit",Pivot_table!$A$151,"Consumer ID",$A1409,"Years (DATE)",$D$66)=0,"",GETPIVOTDATA("Sum of Net Profit",Pivot_table!$A$151,"Consumer ID",$A1409,"Years (DATE)",$D$66))</f>
        <v>228.32999999999998</v>
      </c>
      <c r="E1409" s="6">
        <f>IF(GETPIVOTDATA("Count of Order ID",Pivot_table!$A$151,"Consumer ID",$A1409,"Years (DATE)",$D$66)=0,"",GETPIVOTDATA("Count of Order ID",Pivot_table!$A$151,"Consumer ID",$A1409,"Years (DATE)",$D$66))</f>
        <v>1</v>
      </c>
      <c r="F1409" s="6">
        <f t="shared" si="42"/>
        <v>228.32999999999998</v>
      </c>
      <c r="G1409" s="6">
        <f t="shared" si="43"/>
        <v>1</v>
      </c>
    </row>
    <row r="1410" spans="1:7" x14ac:dyDescent="0.3">
      <c r="A1410" s="6" t="s">
        <v>4617</v>
      </c>
      <c r="B1410" s="6" t="str">
        <f>IF(GETPIVOTDATA("Sum of Net Profit",Pivot_table!$A$151,"Consumer ID",$A1410,"Years (DATE)",$B$66)=0,"",GETPIVOTDATA("Sum of Net Profit",Pivot_table!$A$151,"Consumer ID",$A1410,"Years (DATE)",$B$66))</f>
        <v/>
      </c>
      <c r="C1410" s="6" t="str">
        <f>IF(GETPIVOTDATA("Count of Order ID",Pivot_table!$A$151,"Consumer ID",$A1410,"Years (DATE)",$B$66)=0,"",GETPIVOTDATA("Count of Order ID",Pivot_table!$A$151,"Consumer ID",$A1410,"Years (DATE)",$B$66))</f>
        <v/>
      </c>
      <c r="D1410" s="6">
        <f>IF(GETPIVOTDATA("Sum of Net Profit",Pivot_table!$A$151,"Consumer ID",$A1410,"Years (DATE)",$D$66)=0,"",GETPIVOTDATA("Sum of Net Profit",Pivot_table!$A$151,"Consumer ID",$A1410,"Years (DATE)",$D$66))</f>
        <v>227.51999999999998</v>
      </c>
      <c r="E1410" s="6">
        <f>IF(GETPIVOTDATA("Count of Order ID",Pivot_table!$A$151,"Consumer ID",$A1410,"Years (DATE)",$D$66)=0,"",GETPIVOTDATA("Count of Order ID",Pivot_table!$A$151,"Consumer ID",$A1410,"Years (DATE)",$D$66))</f>
        <v>1</v>
      </c>
      <c r="F1410" s="6">
        <f t="shared" si="42"/>
        <v>227.51999999999998</v>
      </c>
      <c r="G1410" s="6">
        <f t="shared" si="43"/>
        <v>1</v>
      </c>
    </row>
    <row r="1411" spans="1:7" x14ac:dyDescent="0.3">
      <c r="A1411" s="6" t="s">
        <v>6479</v>
      </c>
      <c r="B1411" s="6">
        <f>IF(GETPIVOTDATA("Sum of Net Profit",Pivot_table!$A$151,"Consumer ID",$A1411,"Years (DATE)",$B$66)=0,"",GETPIVOTDATA("Sum of Net Profit",Pivot_table!$A$151,"Consumer ID",$A1411,"Years (DATE)",$B$66))</f>
        <v>226.72</v>
      </c>
      <c r="C1411" s="6">
        <f>IF(GETPIVOTDATA("Count of Order ID",Pivot_table!$A$151,"Consumer ID",$A1411,"Years (DATE)",$B$66)=0,"",GETPIVOTDATA("Count of Order ID",Pivot_table!$A$151,"Consumer ID",$A1411,"Years (DATE)",$B$66))</f>
        <v>1</v>
      </c>
      <c r="D1411" s="6" t="str">
        <f>IF(GETPIVOTDATA("Sum of Net Profit",Pivot_table!$A$151,"Consumer ID",$A1411,"Years (DATE)",$D$66)=0,"",GETPIVOTDATA("Sum of Net Profit",Pivot_table!$A$151,"Consumer ID",$A1411,"Years (DATE)",$D$66))</f>
        <v/>
      </c>
      <c r="E1411" s="6" t="str">
        <f>IF(GETPIVOTDATA("Count of Order ID",Pivot_table!$A$151,"Consumer ID",$A1411,"Years (DATE)",$D$66)=0,"",GETPIVOTDATA("Count of Order ID",Pivot_table!$A$151,"Consumer ID",$A1411,"Years (DATE)",$D$66))</f>
        <v/>
      </c>
      <c r="F1411" s="6">
        <f t="shared" si="42"/>
        <v>226.72</v>
      </c>
      <c r="G1411" s="6">
        <f t="shared" si="43"/>
        <v>1</v>
      </c>
    </row>
    <row r="1412" spans="1:7" x14ac:dyDescent="0.3">
      <c r="A1412" s="6" t="s">
        <v>6641</v>
      </c>
      <c r="B1412" s="6">
        <f>IF(GETPIVOTDATA("Sum of Net Profit",Pivot_table!$A$151,"Consumer ID",$A1412,"Years (DATE)",$B$66)=0,"",GETPIVOTDATA("Sum of Net Profit",Pivot_table!$A$151,"Consumer ID",$A1412,"Years (DATE)",$B$66))</f>
        <v>169.05</v>
      </c>
      <c r="C1412" s="6">
        <f>IF(GETPIVOTDATA("Count of Order ID",Pivot_table!$A$151,"Consumer ID",$A1412,"Years (DATE)",$B$66)=0,"",GETPIVOTDATA("Count of Order ID",Pivot_table!$A$151,"Consumer ID",$A1412,"Years (DATE)",$B$66))</f>
        <v>1</v>
      </c>
      <c r="D1412" s="6">
        <f>IF(GETPIVOTDATA("Sum of Net Profit",Pivot_table!$A$151,"Consumer ID",$A1412,"Years (DATE)",$D$66)=0,"",GETPIVOTDATA("Sum of Net Profit",Pivot_table!$A$151,"Consumer ID",$A1412,"Years (DATE)",$D$66))</f>
        <v>56.159999999999982</v>
      </c>
      <c r="E1412" s="6">
        <f>IF(GETPIVOTDATA("Count of Order ID",Pivot_table!$A$151,"Consumer ID",$A1412,"Years (DATE)",$D$66)=0,"",GETPIVOTDATA("Count of Order ID",Pivot_table!$A$151,"Consumer ID",$A1412,"Years (DATE)",$D$66))</f>
        <v>1</v>
      </c>
      <c r="F1412" s="6">
        <f t="shared" ref="F1412:F1475" si="44">IF(SUM(B1412,D1412)=0,"",SUM(B1412,D1412))</f>
        <v>225.20999999999998</v>
      </c>
      <c r="G1412" s="6">
        <f t="shared" ref="G1412:G1475" si="45">IF(SUM(C1412,E1412)=0,"",SUM(C1412,E1412))</f>
        <v>2</v>
      </c>
    </row>
    <row r="1413" spans="1:7" x14ac:dyDescent="0.3">
      <c r="A1413" s="6" t="s">
        <v>6282</v>
      </c>
      <c r="B1413" s="6" t="str">
        <f>IF(GETPIVOTDATA("Sum of Net Profit",Pivot_table!$A$151,"Consumer ID",$A1413,"Years (DATE)",$B$66)=0,"",GETPIVOTDATA("Sum of Net Profit",Pivot_table!$A$151,"Consumer ID",$A1413,"Years (DATE)",$B$66))</f>
        <v/>
      </c>
      <c r="C1413" s="6" t="str">
        <f>IF(GETPIVOTDATA("Count of Order ID",Pivot_table!$A$151,"Consumer ID",$A1413,"Years (DATE)",$B$66)=0,"",GETPIVOTDATA("Count of Order ID",Pivot_table!$A$151,"Consumer ID",$A1413,"Years (DATE)",$B$66))</f>
        <v/>
      </c>
      <c r="D1413" s="6">
        <f>IF(GETPIVOTDATA("Sum of Net Profit",Pivot_table!$A$151,"Consumer ID",$A1413,"Years (DATE)",$D$66)=0,"",GETPIVOTDATA("Sum of Net Profit",Pivot_table!$A$151,"Consumer ID",$A1413,"Years (DATE)",$D$66))</f>
        <v>223.5</v>
      </c>
      <c r="E1413" s="6">
        <f>IF(GETPIVOTDATA("Count of Order ID",Pivot_table!$A$151,"Consumer ID",$A1413,"Years (DATE)",$D$66)=0,"",GETPIVOTDATA("Count of Order ID",Pivot_table!$A$151,"Consumer ID",$A1413,"Years (DATE)",$D$66))</f>
        <v>1</v>
      </c>
      <c r="F1413" s="6">
        <f t="shared" si="44"/>
        <v>223.5</v>
      </c>
      <c r="G1413" s="6">
        <f t="shared" si="45"/>
        <v>1</v>
      </c>
    </row>
    <row r="1414" spans="1:7" x14ac:dyDescent="0.3">
      <c r="A1414" s="6" t="s">
        <v>6302</v>
      </c>
      <c r="B1414" s="6" t="str">
        <f>IF(GETPIVOTDATA("Sum of Net Profit",Pivot_table!$A$151,"Consumer ID",$A1414,"Years (DATE)",$B$66)=0,"",GETPIVOTDATA("Sum of Net Profit",Pivot_table!$A$151,"Consumer ID",$A1414,"Years (DATE)",$B$66))</f>
        <v/>
      </c>
      <c r="C1414" s="6" t="str">
        <f>IF(GETPIVOTDATA("Count of Order ID",Pivot_table!$A$151,"Consumer ID",$A1414,"Years (DATE)",$B$66)=0,"",GETPIVOTDATA("Count of Order ID",Pivot_table!$A$151,"Consumer ID",$A1414,"Years (DATE)",$B$66))</f>
        <v/>
      </c>
      <c r="D1414" s="6">
        <f>IF(GETPIVOTDATA("Sum of Net Profit",Pivot_table!$A$151,"Consumer ID",$A1414,"Years (DATE)",$D$66)=0,"",GETPIVOTDATA("Sum of Net Profit",Pivot_table!$A$151,"Consumer ID",$A1414,"Years (DATE)",$D$66))</f>
        <v>223.5</v>
      </c>
      <c r="E1414" s="6">
        <f>IF(GETPIVOTDATA("Count of Order ID",Pivot_table!$A$151,"Consumer ID",$A1414,"Years (DATE)",$D$66)=0,"",GETPIVOTDATA("Count of Order ID",Pivot_table!$A$151,"Consumer ID",$A1414,"Years (DATE)",$D$66))</f>
        <v>1</v>
      </c>
      <c r="F1414" s="6">
        <f t="shared" si="44"/>
        <v>223.5</v>
      </c>
      <c r="G1414" s="6">
        <f t="shared" si="45"/>
        <v>1</v>
      </c>
    </row>
    <row r="1415" spans="1:7" x14ac:dyDescent="0.3">
      <c r="A1415" s="6" t="s">
        <v>4979</v>
      </c>
      <c r="B1415" s="6" t="str">
        <f>IF(GETPIVOTDATA("Sum of Net Profit",Pivot_table!$A$151,"Consumer ID",$A1415,"Years (DATE)",$B$66)=0,"",GETPIVOTDATA("Sum of Net Profit",Pivot_table!$A$151,"Consumer ID",$A1415,"Years (DATE)",$B$66))</f>
        <v/>
      </c>
      <c r="C1415" s="6" t="str">
        <f>IF(GETPIVOTDATA("Count of Order ID",Pivot_table!$A$151,"Consumer ID",$A1415,"Years (DATE)",$B$66)=0,"",GETPIVOTDATA("Count of Order ID",Pivot_table!$A$151,"Consumer ID",$A1415,"Years (DATE)",$B$66))</f>
        <v/>
      </c>
      <c r="D1415" s="6">
        <f>IF(GETPIVOTDATA("Sum of Net Profit",Pivot_table!$A$151,"Consumer ID",$A1415,"Years (DATE)",$D$66)=0,"",GETPIVOTDATA("Sum of Net Profit",Pivot_table!$A$151,"Consumer ID",$A1415,"Years (DATE)",$D$66))</f>
        <v>223.5</v>
      </c>
      <c r="E1415" s="6">
        <f>IF(GETPIVOTDATA("Count of Order ID",Pivot_table!$A$151,"Consumer ID",$A1415,"Years (DATE)",$D$66)=0,"",GETPIVOTDATA("Count of Order ID",Pivot_table!$A$151,"Consumer ID",$A1415,"Years (DATE)",$D$66))</f>
        <v>1</v>
      </c>
      <c r="F1415" s="6">
        <f t="shared" si="44"/>
        <v>223.5</v>
      </c>
      <c r="G1415" s="6">
        <f t="shared" si="45"/>
        <v>1</v>
      </c>
    </row>
    <row r="1416" spans="1:7" x14ac:dyDescent="0.3">
      <c r="A1416" s="6" t="s">
        <v>4605</v>
      </c>
      <c r="B1416" s="6" t="str">
        <f>IF(GETPIVOTDATA("Sum of Net Profit",Pivot_table!$A$151,"Consumer ID",$A1416,"Years (DATE)",$B$66)=0,"",GETPIVOTDATA("Sum of Net Profit",Pivot_table!$A$151,"Consumer ID",$A1416,"Years (DATE)",$B$66))</f>
        <v/>
      </c>
      <c r="C1416" s="6" t="str">
        <f>IF(GETPIVOTDATA("Count of Order ID",Pivot_table!$A$151,"Consumer ID",$A1416,"Years (DATE)",$B$66)=0,"",GETPIVOTDATA("Count of Order ID",Pivot_table!$A$151,"Consumer ID",$A1416,"Years (DATE)",$B$66))</f>
        <v/>
      </c>
      <c r="D1416" s="6">
        <f>IF(GETPIVOTDATA("Sum of Net Profit",Pivot_table!$A$151,"Consumer ID",$A1416,"Years (DATE)",$D$66)=0,"",GETPIVOTDATA("Sum of Net Profit",Pivot_table!$A$151,"Consumer ID",$A1416,"Years (DATE)",$D$66))</f>
        <v>223.5</v>
      </c>
      <c r="E1416" s="6">
        <f>IF(GETPIVOTDATA("Count of Order ID",Pivot_table!$A$151,"Consumer ID",$A1416,"Years (DATE)",$D$66)=0,"",GETPIVOTDATA("Count of Order ID",Pivot_table!$A$151,"Consumer ID",$A1416,"Years (DATE)",$D$66))</f>
        <v>1</v>
      </c>
      <c r="F1416" s="6">
        <f t="shared" si="44"/>
        <v>223.5</v>
      </c>
      <c r="G1416" s="6">
        <f t="shared" si="45"/>
        <v>1</v>
      </c>
    </row>
    <row r="1417" spans="1:7" x14ac:dyDescent="0.3">
      <c r="A1417" s="6" t="s">
        <v>4741</v>
      </c>
      <c r="B1417" s="6" t="str">
        <f>IF(GETPIVOTDATA("Sum of Net Profit",Pivot_table!$A$151,"Consumer ID",$A1417,"Years (DATE)",$B$66)=0,"",GETPIVOTDATA("Sum of Net Profit",Pivot_table!$A$151,"Consumer ID",$A1417,"Years (DATE)",$B$66))</f>
        <v/>
      </c>
      <c r="C1417" s="6" t="str">
        <f>IF(GETPIVOTDATA("Count of Order ID",Pivot_table!$A$151,"Consumer ID",$A1417,"Years (DATE)",$B$66)=0,"",GETPIVOTDATA("Count of Order ID",Pivot_table!$A$151,"Consumer ID",$A1417,"Years (DATE)",$B$66))</f>
        <v/>
      </c>
      <c r="D1417" s="6">
        <f>IF(GETPIVOTDATA("Sum of Net Profit",Pivot_table!$A$151,"Consumer ID",$A1417,"Years (DATE)",$D$66)=0,"",GETPIVOTDATA("Sum of Net Profit",Pivot_table!$A$151,"Consumer ID",$A1417,"Years (DATE)",$D$66))</f>
        <v>223.5</v>
      </c>
      <c r="E1417" s="6">
        <f>IF(GETPIVOTDATA("Count of Order ID",Pivot_table!$A$151,"Consumer ID",$A1417,"Years (DATE)",$D$66)=0,"",GETPIVOTDATA("Count of Order ID",Pivot_table!$A$151,"Consumer ID",$A1417,"Years (DATE)",$D$66))</f>
        <v>1</v>
      </c>
      <c r="F1417" s="6">
        <f t="shared" si="44"/>
        <v>223.5</v>
      </c>
      <c r="G1417" s="6">
        <f t="shared" si="45"/>
        <v>1</v>
      </c>
    </row>
    <row r="1418" spans="1:7" x14ac:dyDescent="0.3">
      <c r="A1418" s="6" t="s">
        <v>6310</v>
      </c>
      <c r="B1418" s="6" t="str">
        <f>IF(GETPIVOTDATA("Sum of Net Profit",Pivot_table!$A$151,"Consumer ID",$A1418,"Years (DATE)",$B$66)=0,"",GETPIVOTDATA("Sum of Net Profit",Pivot_table!$A$151,"Consumer ID",$A1418,"Years (DATE)",$B$66))</f>
        <v/>
      </c>
      <c r="C1418" s="6" t="str">
        <f>IF(GETPIVOTDATA("Count of Order ID",Pivot_table!$A$151,"Consumer ID",$A1418,"Years (DATE)",$B$66)=0,"",GETPIVOTDATA("Count of Order ID",Pivot_table!$A$151,"Consumer ID",$A1418,"Years (DATE)",$B$66))</f>
        <v/>
      </c>
      <c r="D1418" s="6">
        <f>IF(GETPIVOTDATA("Sum of Net Profit",Pivot_table!$A$151,"Consumer ID",$A1418,"Years (DATE)",$D$66)=0,"",GETPIVOTDATA("Sum of Net Profit",Pivot_table!$A$151,"Consumer ID",$A1418,"Years (DATE)",$D$66))</f>
        <v>223.5</v>
      </c>
      <c r="E1418" s="6">
        <f>IF(GETPIVOTDATA("Count of Order ID",Pivot_table!$A$151,"Consumer ID",$A1418,"Years (DATE)",$D$66)=0,"",GETPIVOTDATA("Count of Order ID",Pivot_table!$A$151,"Consumer ID",$A1418,"Years (DATE)",$D$66))</f>
        <v>1</v>
      </c>
      <c r="F1418" s="6">
        <f t="shared" si="44"/>
        <v>223.5</v>
      </c>
      <c r="G1418" s="6">
        <f t="shared" si="45"/>
        <v>1</v>
      </c>
    </row>
    <row r="1419" spans="1:7" x14ac:dyDescent="0.3">
      <c r="A1419" s="6" t="s">
        <v>4519</v>
      </c>
      <c r="B1419" s="6" t="str">
        <f>IF(GETPIVOTDATA("Sum of Net Profit",Pivot_table!$A$151,"Consumer ID",$A1419,"Years (DATE)",$B$66)=0,"",GETPIVOTDATA("Sum of Net Profit",Pivot_table!$A$151,"Consumer ID",$A1419,"Years (DATE)",$B$66))</f>
        <v/>
      </c>
      <c r="C1419" s="6" t="str">
        <f>IF(GETPIVOTDATA("Count of Order ID",Pivot_table!$A$151,"Consumer ID",$A1419,"Years (DATE)",$B$66)=0,"",GETPIVOTDATA("Count of Order ID",Pivot_table!$A$151,"Consumer ID",$A1419,"Years (DATE)",$B$66))</f>
        <v/>
      </c>
      <c r="D1419" s="6">
        <f>IF(GETPIVOTDATA("Sum of Net Profit",Pivot_table!$A$151,"Consumer ID",$A1419,"Years (DATE)",$D$66)=0,"",GETPIVOTDATA("Sum of Net Profit",Pivot_table!$A$151,"Consumer ID",$A1419,"Years (DATE)",$D$66))</f>
        <v>223.5</v>
      </c>
      <c r="E1419" s="6">
        <f>IF(GETPIVOTDATA("Count of Order ID",Pivot_table!$A$151,"Consumer ID",$A1419,"Years (DATE)",$D$66)=0,"",GETPIVOTDATA("Count of Order ID",Pivot_table!$A$151,"Consumer ID",$A1419,"Years (DATE)",$D$66))</f>
        <v>1</v>
      </c>
      <c r="F1419" s="6">
        <f t="shared" si="44"/>
        <v>223.5</v>
      </c>
      <c r="G1419" s="6">
        <f t="shared" si="45"/>
        <v>1</v>
      </c>
    </row>
    <row r="1420" spans="1:7" x14ac:dyDescent="0.3">
      <c r="A1420" s="6" t="s">
        <v>4667</v>
      </c>
      <c r="B1420" s="6" t="str">
        <f>IF(GETPIVOTDATA("Sum of Net Profit",Pivot_table!$A$151,"Consumer ID",$A1420,"Years (DATE)",$B$66)=0,"",GETPIVOTDATA("Sum of Net Profit",Pivot_table!$A$151,"Consumer ID",$A1420,"Years (DATE)",$B$66))</f>
        <v/>
      </c>
      <c r="C1420" s="6" t="str">
        <f>IF(GETPIVOTDATA("Count of Order ID",Pivot_table!$A$151,"Consumer ID",$A1420,"Years (DATE)",$B$66)=0,"",GETPIVOTDATA("Count of Order ID",Pivot_table!$A$151,"Consumer ID",$A1420,"Years (DATE)",$B$66))</f>
        <v/>
      </c>
      <c r="D1420" s="6">
        <f>IF(GETPIVOTDATA("Sum of Net Profit",Pivot_table!$A$151,"Consumer ID",$A1420,"Years (DATE)",$D$66)=0,"",GETPIVOTDATA("Sum of Net Profit",Pivot_table!$A$151,"Consumer ID",$A1420,"Years (DATE)",$D$66))</f>
        <v>223.5</v>
      </c>
      <c r="E1420" s="6">
        <f>IF(GETPIVOTDATA("Count of Order ID",Pivot_table!$A$151,"Consumer ID",$A1420,"Years (DATE)",$D$66)=0,"",GETPIVOTDATA("Count of Order ID",Pivot_table!$A$151,"Consumer ID",$A1420,"Years (DATE)",$D$66))</f>
        <v>1</v>
      </c>
      <c r="F1420" s="6">
        <f t="shared" si="44"/>
        <v>223.5</v>
      </c>
      <c r="G1420" s="6">
        <f t="shared" si="45"/>
        <v>1</v>
      </c>
    </row>
    <row r="1421" spans="1:7" x14ac:dyDescent="0.3">
      <c r="A1421" s="6" t="s">
        <v>4777</v>
      </c>
      <c r="B1421" s="6" t="str">
        <f>IF(GETPIVOTDATA("Sum of Net Profit",Pivot_table!$A$151,"Consumer ID",$A1421,"Years (DATE)",$B$66)=0,"",GETPIVOTDATA("Sum of Net Profit",Pivot_table!$A$151,"Consumer ID",$A1421,"Years (DATE)",$B$66))</f>
        <v/>
      </c>
      <c r="C1421" s="6" t="str">
        <f>IF(GETPIVOTDATA("Count of Order ID",Pivot_table!$A$151,"Consumer ID",$A1421,"Years (DATE)",$B$66)=0,"",GETPIVOTDATA("Count of Order ID",Pivot_table!$A$151,"Consumer ID",$A1421,"Years (DATE)",$B$66))</f>
        <v/>
      </c>
      <c r="D1421" s="6">
        <f>IF(GETPIVOTDATA("Sum of Net Profit",Pivot_table!$A$151,"Consumer ID",$A1421,"Years (DATE)",$D$66)=0,"",GETPIVOTDATA("Sum of Net Profit",Pivot_table!$A$151,"Consumer ID",$A1421,"Years (DATE)",$D$66))</f>
        <v>223.5</v>
      </c>
      <c r="E1421" s="6">
        <f>IF(GETPIVOTDATA("Count of Order ID",Pivot_table!$A$151,"Consumer ID",$A1421,"Years (DATE)",$D$66)=0,"",GETPIVOTDATA("Count of Order ID",Pivot_table!$A$151,"Consumer ID",$A1421,"Years (DATE)",$D$66))</f>
        <v>1</v>
      </c>
      <c r="F1421" s="6">
        <f t="shared" si="44"/>
        <v>223.5</v>
      </c>
      <c r="G1421" s="6">
        <f t="shared" si="45"/>
        <v>1</v>
      </c>
    </row>
    <row r="1422" spans="1:7" x14ac:dyDescent="0.3">
      <c r="A1422" s="6" t="s">
        <v>4829</v>
      </c>
      <c r="B1422" s="6" t="str">
        <f>IF(GETPIVOTDATA("Sum of Net Profit",Pivot_table!$A$151,"Consumer ID",$A1422,"Years (DATE)",$B$66)=0,"",GETPIVOTDATA("Sum of Net Profit",Pivot_table!$A$151,"Consumer ID",$A1422,"Years (DATE)",$B$66))</f>
        <v/>
      </c>
      <c r="C1422" s="6" t="str">
        <f>IF(GETPIVOTDATA("Count of Order ID",Pivot_table!$A$151,"Consumer ID",$A1422,"Years (DATE)",$B$66)=0,"",GETPIVOTDATA("Count of Order ID",Pivot_table!$A$151,"Consumer ID",$A1422,"Years (DATE)",$B$66))</f>
        <v/>
      </c>
      <c r="D1422" s="6">
        <f>IF(GETPIVOTDATA("Sum of Net Profit",Pivot_table!$A$151,"Consumer ID",$A1422,"Years (DATE)",$D$66)=0,"",GETPIVOTDATA("Sum of Net Profit",Pivot_table!$A$151,"Consumer ID",$A1422,"Years (DATE)",$D$66))</f>
        <v>223.5</v>
      </c>
      <c r="E1422" s="6">
        <f>IF(GETPIVOTDATA("Count of Order ID",Pivot_table!$A$151,"Consumer ID",$A1422,"Years (DATE)",$D$66)=0,"",GETPIVOTDATA("Count of Order ID",Pivot_table!$A$151,"Consumer ID",$A1422,"Years (DATE)",$D$66))</f>
        <v>1</v>
      </c>
      <c r="F1422" s="6">
        <f t="shared" si="44"/>
        <v>223.5</v>
      </c>
      <c r="G1422" s="6">
        <f t="shared" si="45"/>
        <v>1</v>
      </c>
    </row>
    <row r="1423" spans="1:7" x14ac:dyDescent="0.3">
      <c r="A1423" s="6" t="s">
        <v>4803</v>
      </c>
      <c r="B1423" s="6" t="str">
        <f>IF(GETPIVOTDATA("Sum of Net Profit",Pivot_table!$A$151,"Consumer ID",$A1423,"Years (DATE)",$B$66)=0,"",GETPIVOTDATA("Sum of Net Profit",Pivot_table!$A$151,"Consumer ID",$A1423,"Years (DATE)",$B$66))</f>
        <v/>
      </c>
      <c r="C1423" s="6" t="str">
        <f>IF(GETPIVOTDATA("Count of Order ID",Pivot_table!$A$151,"Consumer ID",$A1423,"Years (DATE)",$B$66)=0,"",GETPIVOTDATA("Count of Order ID",Pivot_table!$A$151,"Consumer ID",$A1423,"Years (DATE)",$B$66))</f>
        <v/>
      </c>
      <c r="D1423" s="6">
        <f>IF(GETPIVOTDATA("Sum of Net Profit",Pivot_table!$A$151,"Consumer ID",$A1423,"Years (DATE)",$D$66)=0,"",GETPIVOTDATA("Sum of Net Profit",Pivot_table!$A$151,"Consumer ID",$A1423,"Years (DATE)",$D$66))</f>
        <v>223.5</v>
      </c>
      <c r="E1423" s="6">
        <f>IF(GETPIVOTDATA("Count of Order ID",Pivot_table!$A$151,"Consumer ID",$A1423,"Years (DATE)",$D$66)=0,"",GETPIVOTDATA("Count of Order ID",Pivot_table!$A$151,"Consumer ID",$A1423,"Years (DATE)",$D$66))</f>
        <v>1</v>
      </c>
      <c r="F1423" s="6">
        <f t="shared" si="44"/>
        <v>223.5</v>
      </c>
      <c r="G1423" s="6">
        <f t="shared" si="45"/>
        <v>1</v>
      </c>
    </row>
    <row r="1424" spans="1:7" x14ac:dyDescent="0.3">
      <c r="A1424" s="6" t="s">
        <v>6206</v>
      </c>
      <c r="B1424" s="6" t="str">
        <f>IF(GETPIVOTDATA("Sum of Net Profit",Pivot_table!$A$151,"Consumer ID",$A1424,"Years (DATE)",$B$66)=0,"",GETPIVOTDATA("Sum of Net Profit",Pivot_table!$A$151,"Consumer ID",$A1424,"Years (DATE)",$B$66))</f>
        <v/>
      </c>
      <c r="C1424" s="6" t="str">
        <f>IF(GETPIVOTDATA("Count of Order ID",Pivot_table!$A$151,"Consumer ID",$A1424,"Years (DATE)",$B$66)=0,"",GETPIVOTDATA("Count of Order ID",Pivot_table!$A$151,"Consumer ID",$A1424,"Years (DATE)",$B$66))</f>
        <v/>
      </c>
      <c r="D1424" s="6">
        <f>IF(GETPIVOTDATA("Sum of Net Profit",Pivot_table!$A$151,"Consumer ID",$A1424,"Years (DATE)",$D$66)=0,"",GETPIVOTDATA("Sum of Net Profit",Pivot_table!$A$151,"Consumer ID",$A1424,"Years (DATE)",$D$66))</f>
        <v>223.5</v>
      </c>
      <c r="E1424" s="6">
        <f>IF(GETPIVOTDATA("Count of Order ID",Pivot_table!$A$151,"Consumer ID",$A1424,"Years (DATE)",$D$66)=0,"",GETPIVOTDATA("Count of Order ID",Pivot_table!$A$151,"Consumer ID",$A1424,"Years (DATE)",$D$66))</f>
        <v>1</v>
      </c>
      <c r="F1424" s="6">
        <f t="shared" si="44"/>
        <v>223.5</v>
      </c>
      <c r="G1424" s="6">
        <f t="shared" si="45"/>
        <v>1</v>
      </c>
    </row>
    <row r="1425" spans="1:7" x14ac:dyDescent="0.3">
      <c r="A1425" s="6" t="s">
        <v>6959</v>
      </c>
      <c r="B1425" s="6" t="str">
        <f>IF(GETPIVOTDATA("Sum of Net Profit",Pivot_table!$A$151,"Consumer ID",$A1425,"Years (DATE)",$B$66)=0,"",GETPIVOTDATA("Sum of Net Profit",Pivot_table!$A$151,"Consumer ID",$A1425,"Years (DATE)",$B$66))</f>
        <v/>
      </c>
      <c r="C1425" s="6" t="str">
        <f>IF(GETPIVOTDATA("Count of Order ID",Pivot_table!$A$151,"Consumer ID",$A1425,"Years (DATE)",$B$66)=0,"",GETPIVOTDATA("Count of Order ID",Pivot_table!$A$151,"Consumer ID",$A1425,"Years (DATE)",$B$66))</f>
        <v/>
      </c>
      <c r="D1425" s="6">
        <f>IF(GETPIVOTDATA("Sum of Net Profit",Pivot_table!$A$151,"Consumer ID",$A1425,"Years (DATE)",$D$66)=0,"",GETPIVOTDATA("Sum of Net Profit",Pivot_table!$A$151,"Consumer ID",$A1425,"Years (DATE)",$D$66))</f>
        <v>223.5</v>
      </c>
      <c r="E1425" s="6">
        <f>IF(GETPIVOTDATA("Count of Order ID",Pivot_table!$A$151,"Consumer ID",$A1425,"Years (DATE)",$D$66)=0,"",GETPIVOTDATA("Count of Order ID",Pivot_table!$A$151,"Consumer ID",$A1425,"Years (DATE)",$D$66))</f>
        <v>1</v>
      </c>
      <c r="F1425" s="6">
        <f t="shared" si="44"/>
        <v>223.5</v>
      </c>
      <c r="G1425" s="6">
        <f t="shared" si="45"/>
        <v>1</v>
      </c>
    </row>
    <row r="1426" spans="1:7" x14ac:dyDescent="0.3">
      <c r="A1426" s="6" t="s">
        <v>6963</v>
      </c>
      <c r="B1426" s="6" t="str">
        <f>IF(GETPIVOTDATA("Sum of Net Profit",Pivot_table!$A$151,"Consumer ID",$A1426,"Years (DATE)",$B$66)=0,"",GETPIVOTDATA("Sum of Net Profit",Pivot_table!$A$151,"Consumer ID",$A1426,"Years (DATE)",$B$66))</f>
        <v/>
      </c>
      <c r="C1426" s="6" t="str">
        <f>IF(GETPIVOTDATA("Count of Order ID",Pivot_table!$A$151,"Consumer ID",$A1426,"Years (DATE)",$B$66)=0,"",GETPIVOTDATA("Count of Order ID",Pivot_table!$A$151,"Consumer ID",$A1426,"Years (DATE)",$B$66))</f>
        <v/>
      </c>
      <c r="D1426" s="6">
        <f>IF(GETPIVOTDATA("Sum of Net Profit",Pivot_table!$A$151,"Consumer ID",$A1426,"Years (DATE)",$D$66)=0,"",GETPIVOTDATA("Sum of Net Profit",Pivot_table!$A$151,"Consumer ID",$A1426,"Years (DATE)",$D$66))</f>
        <v>223.5</v>
      </c>
      <c r="E1426" s="6">
        <f>IF(GETPIVOTDATA("Count of Order ID",Pivot_table!$A$151,"Consumer ID",$A1426,"Years (DATE)",$D$66)=0,"",GETPIVOTDATA("Count of Order ID",Pivot_table!$A$151,"Consumer ID",$A1426,"Years (DATE)",$D$66))</f>
        <v>1</v>
      </c>
      <c r="F1426" s="6">
        <f t="shared" si="44"/>
        <v>223.5</v>
      </c>
      <c r="G1426" s="6">
        <f t="shared" si="45"/>
        <v>1</v>
      </c>
    </row>
    <row r="1427" spans="1:7" x14ac:dyDescent="0.3">
      <c r="A1427" s="6" t="s">
        <v>5856</v>
      </c>
      <c r="B1427" s="6" t="str">
        <f>IF(GETPIVOTDATA("Sum of Net Profit",Pivot_table!$A$151,"Consumer ID",$A1427,"Years (DATE)",$B$66)=0,"",GETPIVOTDATA("Sum of Net Profit",Pivot_table!$A$151,"Consumer ID",$A1427,"Years (DATE)",$B$66))</f>
        <v/>
      </c>
      <c r="C1427" s="6" t="str">
        <f>IF(GETPIVOTDATA("Count of Order ID",Pivot_table!$A$151,"Consumer ID",$A1427,"Years (DATE)",$B$66)=0,"",GETPIVOTDATA("Count of Order ID",Pivot_table!$A$151,"Consumer ID",$A1427,"Years (DATE)",$B$66))</f>
        <v/>
      </c>
      <c r="D1427" s="6">
        <f>IF(GETPIVOTDATA("Sum of Net Profit",Pivot_table!$A$151,"Consumer ID",$A1427,"Years (DATE)",$D$66)=0,"",GETPIVOTDATA("Sum of Net Profit",Pivot_table!$A$151,"Consumer ID",$A1427,"Years (DATE)",$D$66))</f>
        <v>223.5</v>
      </c>
      <c r="E1427" s="6">
        <f>IF(GETPIVOTDATA("Count of Order ID",Pivot_table!$A$151,"Consumer ID",$A1427,"Years (DATE)",$D$66)=0,"",GETPIVOTDATA("Count of Order ID",Pivot_table!$A$151,"Consumer ID",$A1427,"Years (DATE)",$D$66))</f>
        <v>1</v>
      </c>
      <c r="F1427" s="6">
        <f t="shared" si="44"/>
        <v>223.5</v>
      </c>
      <c r="G1427" s="6">
        <f t="shared" si="45"/>
        <v>1</v>
      </c>
    </row>
    <row r="1428" spans="1:7" x14ac:dyDescent="0.3">
      <c r="A1428" s="6" t="s">
        <v>4733</v>
      </c>
      <c r="B1428" s="6" t="str">
        <f>IF(GETPIVOTDATA("Sum of Net Profit",Pivot_table!$A$151,"Consumer ID",$A1428,"Years (DATE)",$B$66)=0,"",GETPIVOTDATA("Sum of Net Profit",Pivot_table!$A$151,"Consumer ID",$A1428,"Years (DATE)",$B$66))</f>
        <v/>
      </c>
      <c r="C1428" s="6" t="str">
        <f>IF(GETPIVOTDATA("Count of Order ID",Pivot_table!$A$151,"Consumer ID",$A1428,"Years (DATE)",$B$66)=0,"",GETPIVOTDATA("Count of Order ID",Pivot_table!$A$151,"Consumer ID",$A1428,"Years (DATE)",$B$66))</f>
        <v/>
      </c>
      <c r="D1428" s="6">
        <f>IF(GETPIVOTDATA("Sum of Net Profit",Pivot_table!$A$151,"Consumer ID",$A1428,"Years (DATE)",$D$66)=0,"",GETPIVOTDATA("Sum of Net Profit",Pivot_table!$A$151,"Consumer ID",$A1428,"Years (DATE)",$D$66))</f>
        <v>223.5</v>
      </c>
      <c r="E1428" s="6">
        <f>IF(GETPIVOTDATA("Count of Order ID",Pivot_table!$A$151,"Consumer ID",$A1428,"Years (DATE)",$D$66)=0,"",GETPIVOTDATA("Count of Order ID",Pivot_table!$A$151,"Consumer ID",$A1428,"Years (DATE)",$D$66))</f>
        <v>1</v>
      </c>
      <c r="F1428" s="6">
        <f t="shared" si="44"/>
        <v>223.5</v>
      </c>
      <c r="G1428" s="6">
        <f t="shared" si="45"/>
        <v>1</v>
      </c>
    </row>
    <row r="1429" spans="1:7" x14ac:dyDescent="0.3">
      <c r="A1429" s="6" t="s">
        <v>4405</v>
      </c>
      <c r="B1429" s="6" t="str">
        <f>IF(GETPIVOTDATA("Sum of Net Profit",Pivot_table!$A$151,"Consumer ID",$A1429,"Years (DATE)",$B$66)=0,"",GETPIVOTDATA("Sum of Net Profit",Pivot_table!$A$151,"Consumer ID",$A1429,"Years (DATE)",$B$66))</f>
        <v/>
      </c>
      <c r="C1429" s="6" t="str">
        <f>IF(GETPIVOTDATA("Count of Order ID",Pivot_table!$A$151,"Consumer ID",$A1429,"Years (DATE)",$B$66)=0,"",GETPIVOTDATA("Count of Order ID",Pivot_table!$A$151,"Consumer ID",$A1429,"Years (DATE)",$B$66))</f>
        <v/>
      </c>
      <c r="D1429" s="6">
        <f>IF(GETPIVOTDATA("Sum of Net Profit",Pivot_table!$A$151,"Consumer ID",$A1429,"Years (DATE)",$D$66)=0,"",GETPIVOTDATA("Sum of Net Profit",Pivot_table!$A$151,"Consumer ID",$A1429,"Years (DATE)",$D$66))</f>
        <v>223.5</v>
      </c>
      <c r="E1429" s="6">
        <f>IF(GETPIVOTDATA("Count of Order ID",Pivot_table!$A$151,"Consumer ID",$A1429,"Years (DATE)",$D$66)=0,"",GETPIVOTDATA("Count of Order ID",Pivot_table!$A$151,"Consumer ID",$A1429,"Years (DATE)",$D$66))</f>
        <v>1</v>
      </c>
      <c r="F1429" s="6">
        <f t="shared" si="44"/>
        <v>223.5</v>
      </c>
      <c r="G1429" s="6">
        <f t="shared" si="45"/>
        <v>1</v>
      </c>
    </row>
    <row r="1430" spans="1:7" x14ac:dyDescent="0.3">
      <c r="A1430" s="6" t="s">
        <v>4423</v>
      </c>
      <c r="B1430" s="6" t="str">
        <f>IF(GETPIVOTDATA("Sum of Net Profit",Pivot_table!$A$151,"Consumer ID",$A1430,"Years (DATE)",$B$66)=0,"",GETPIVOTDATA("Sum of Net Profit",Pivot_table!$A$151,"Consumer ID",$A1430,"Years (DATE)",$B$66))</f>
        <v/>
      </c>
      <c r="C1430" s="6" t="str">
        <f>IF(GETPIVOTDATA("Count of Order ID",Pivot_table!$A$151,"Consumer ID",$A1430,"Years (DATE)",$B$66)=0,"",GETPIVOTDATA("Count of Order ID",Pivot_table!$A$151,"Consumer ID",$A1430,"Years (DATE)",$B$66))</f>
        <v/>
      </c>
      <c r="D1430" s="6">
        <f>IF(GETPIVOTDATA("Sum of Net Profit",Pivot_table!$A$151,"Consumer ID",$A1430,"Years (DATE)",$D$66)=0,"",GETPIVOTDATA("Sum of Net Profit",Pivot_table!$A$151,"Consumer ID",$A1430,"Years (DATE)",$D$66))</f>
        <v>223.5</v>
      </c>
      <c r="E1430" s="6">
        <f>IF(GETPIVOTDATA("Count of Order ID",Pivot_table!$A$151,"Consumer ID",$A1430,"Years (DATE)",$D$66)=0,"",GETPIVOTDATA("Count of Order ID",Pivot_table!$A$151,"Consumer ID",$A1430,"Years (DATE)",$D$66))</f>
        <v>1</v>
      </c>
      <c r="F1430" s="6">
        <f t="shared" si="44"/>
        <v>223.5</v>
      </c>
      <c r="G1430" s="6">
        <f t="shared" si="45"/>
        <v>1</v>
      </c>
    </row>
    <row r="1431" spans="1:7" x14ac:dyDescent="0.3">
      <c r="A1431" s="6" t="s">
        <v>5762</v>
      </c>
      <c r="B1431" s="6" t="str">
        <f>IF(GETPIVOTDATA("Sum of Net Profit",Pivot_table!$A$151,"Consumer ID",$A1431,"Years (DATE)",$B$66)=0,"",GETPIVOTDATA("Sum of Net Profit",Pivot_table!$A$151,"Consumer ID",$A1431,"Years (DATE)",$B$66))</f>
        <v/>
      </c>
      <c r="C1431" s="6" t="str">
        <f>IF(GETPIVOTDATA("Count of Order ID",Pivot_table!$A$151,"Consumer ID",$A1431,"Years (DATE)",$B$66)=0,"",GETPIVOTDATA("Count of Order ID",Pivot_table!$A$151,"Consumer ID",$A1431,"Years (DATE)",$B$66))</f>
        <v/>
      </c>
      <c r="D1431" s="6">
        <f>IF(GETPIVOTDATA("Sum of Net Profit",Pivot_table!$A$151,"Consumer ID",$A1431,"Years (DATE)",$D$66)=0,"",GETPIVOTDATA("Sum of Net Profit",Pivot_table!$A$151,"Consumer ID",$A1431,"Years (DATE)",$D$66))</f>
        <v>223.5</v>
      </c>
      <c r="E1431" s="6">
        <f>IF(GETPIVOTDATA("Count of Order ID",Pivot_table!$A$151,"Consumer ID",$A1431,"Years (DATE)",$D$66)=0,"",GETPIVOTDATA("Count of Order ID",Pivot_table!$A$151,"Consumer ID",$A1431,"Years (DATE)",$D$66))</f>
        <v>1</v>
      </c>
      <c r="F1431" s="6">
        <f t="shared" si="44"/>
        <v>223.5</v>
      </c>
      <c r="G1431" s="6">
        <f t="shared" si="45"/>
        <v>1</v>
      </c>
    </row>
    <row r="1432" spans="1:7" x14ac:dyDescent="0.3">
      <c r="A1432" s="6" t="s">
        <v>5742</v>
      </c>
      <c r="B1432" s="6" t="str">
        <f>IF(GETPIVOTDATA("Sum of Net Profit",Pivot_table!$A$151,"Consumer ID",$A1432,"Years (DATE)",$B$66)=0,"",GETPIVOTDATA("Sum of Net Profit",Pivot_table!$A$151,"Consumer ID",$A1432,"Years (DATE)",$B$66))</f>
        <v/>
      </c>
      <c r="C1432" s="6" t="str">
        <f>IF(GETPIVOTDATA("Count of Order ID",Pivot_table!$A$151,"Consumer ID",$A1432,"Years (DATE)",$B$66)=0,"",GETPIVOTDATA("Count of Order ID",Pivot_table!$A$151,"Consumer ID",$A1432,"Years (DATE)",$B$66))</f>
        <v/>
      </c>
      <c r="D1432" s="6">
        <f>IF(GETPIVOTDATA("Sum of Net Profit",Pivot_table!$A$151,"Consumer ID",$A1432,"Years (DATE)",$D$66)=0,"",GETPIVOTDATA("Sum of Net Profit",Pivot_table!$A$151,"Consumer ID",$A1432,"Years (DATE)",$D$66))</f>
        <v>223.5</v>
      </c>
      <c r="E1432" s="6">
        <f>IF(GETPIVOTDATA("Count of Order ID",Pivot_table!$A$151,"Consumer ID",$A1432,"Years (DATE)",$D$66)=0,"",GETPIVOTDATA("Count of Order ID",Pivot_table!$A$151,"Consumer ID",$A1432,"Years (DATE)",$D$66))</f>
        <v>1</v>
      </c>
      <c r="F1432" s="6">
        <f t="shared" si="44"/>
        <v>223.5</v>
      </c>
      <c r="G1432" s="6">
        <f t="shared" si="45"/>
        <v>1</v>
      </c>
    </row>
    <row r="1433" spans="1:7" x14ac:dyDescent="0.3">
      <c r="A1433" s="6" t="s">
        <v>4473</v>
      </c>
      <c r="B1433" s="6" t="str">
        <f>IF(GETPIVOTDATA("Sum of Net Profit",Pivot_table!$A$151,"Consumer ID",$A1433,"Years (DATE)",$B$66)=0,"",GETPIVOTDATA("Sum of Net Profit",Pivot_table!$A$151,"Consumer ID",$A1433,"Years (DATE)",$B$66))</f>
        <v/>
      </c>
      <c r="C1433" s="6" t="str">
        <f>IF(GETPIVOTDATA("Count of Order ID",Pivot_table!$A$151,"Consumer ID",$A1433,"Years (DATE)",$B$66)=0,"",GETPIVOTDATA("Count of Order ID",Pivot_table!$A$151,"Consumer ID",$A1433,"Years (DATE)",$B$66))</f>
        <v/>
      </c>
      <c r="D1433" s="6">
        <f>IF(GETPIVOTDATA("Sum of Net Profit",Pivot_table!$A$151,"Consumer ID",$A1433,"Years (DATE)",$D$66)=0,"",GETPIVOTDATA("Sum of Net Profit",Pivot_table!$A$151,"Consumer ID",$A1433,"Years (DATE)",$D$66))</f>
        <v>223.5</v>
      </c>
      <c r="E1433" s="6">
        <f>IF(GETPIVOTDATA("Count of Order ID",Pivot_table!$A$151,"Consumer ID",$A1433,"Years (DATE)",$D$66)=0,"",GETPIVOTDATA("Count of Order ID",Pivot_table!$A$151,"Consumer ID",$A1433,"Years (DATE)",$D$66))</f>
        <v>1</v>
      </c>
      <c r="F1433" s="6">
        <f t="shared" si="44"/>
        <v>223.5</v>
      </c>
      <c r="G1433" s="6">
        <f t="shared" si="45"/>
        <v>1</v>
      </c>
    </row>
    <row r="1434" spans="1:7" x14ac:dyDescent="0.3">
      <c r="A1434" s="6" t="s">
        <v>5828</v>
      </c>
      <c r="B1434" s="6" t="str">
        <f>IF(GETPIVOTDATA("Sum of Net Profit",Pivot_table!$A$151,"Consumer ID",$A1434,"Years (DATE)",$B$66)=0,"",GETPIVOTDATA("Sum of Net Profit",Pivot_table!$A$151,"Consumer ID",$A1434,"Years (DATE)",$B$66))</f>
        <v/>
      </c>
      <c r="C1434" s="6" t="str">
        <f>IF(GETPIVOTDATA("Count of Order ID",Pivot_table!$A$151,"Consumer ID",$A1434,"Years (DATE)",$B$66)=0,"",GETPIVOTDATA("Count of Order ID",Pivot_table!$A$151,"Consumer ID",$A1434,"Years (DATE)",$B$66))</f>
        <v/>
      </c>
      <c r="D1434" s="6">
        <f>IF(GETPIVOTDATA("Sum of Net Profit",Pivot_table!$A$151,"Consumer ID",$A1434,"Years (DATE)",$D$66)=0,"",GETPIVOTDATA("Sum of Net Profit",Pivot_table!$A$151,"Consumer ID",$A1434,"Years (DATE)",$D$66))</f>
        <v>223.5</v>
      </c>
      <c r="E1434" s="6">
        <f>IF(GETPIVOTDATA("Count of Order ID",Pivot_table!$A$151,"Consumer ID",$A1434,"Years (DATE)",$D$66)=0,"",GETPIVOTDATA("Count of Order ID",Pivot_table!$A$151,"Consumer ID",$A1434,"Years (DATE)",$D$66))</f>
        <v>1</v>
      </c>
      <c r="F1434" s="6">
        <f t="shared" si="44"/>
        <v>223.5</v>
      </c>
      <c r="G1434" s="6">
        <f t="shared" si="45"/>
        <v>1</v>
      </c>
    </row>
    <row r="1435" spans="1:7" x14ac:dyDescent="0.3">
      <c r="A1435" s="6" t="s">
        <v>5772</v>
      </c>
      <c r="B1435" s="6" t="str">
        <f>IF(GETPIVOTDATA("Sum of Net Profit",Pivot_table!$A$151,"Consumer ID",$A1435,"Years (DATE)",$B$66)=0,"",GETPIVOTDATA("Sum of Net Profit",Pivot_table!$A$151,"Consumer ID",$A1435,"Years (DATE)",$B$66))</f>
        <v/>
      </c>
      <c r="C1435" s="6" t="str">
        <f>IF(GETPIVOTDATA("Count of Order ID",Pivot_table!$A$151,"Consumer ID",$A1435,"Years (DATE)",$B$66)=0,"",GETPIVOTDATA("Count of Order ID",Pivot_table!$A$151,"Consumer ID",$A1435,"Years (DATE)",$B$66))</f>
        <v/>
      </c>
      <c r="D1435" s="6">
        <f>IF(GETPIVOTDATA("Sum of Net Profit",Pivot_table!$A$151,"Consumer ID",$A1435,"Years (DATE)",$D$66)=0,"",GETPIVOTDATA("Sum of Net Profit",Pivot_table!$A$151,"Consumer ID",$A1435,"Years (DATE)",$D$66))</f>
        <v>223.5</v>
      </c>
      <c r="E1435" s="6">
        <f>IF(GETPIVOTDATA("Count of Order ID",Pivot_table!$A$151,"Consumer ID",$A1435,"Years (DATE)",$D$66)=0,"",GETPIVOTDATA("Count of Order ID",Pivot_table!$A$151,"Consumer ID",$A1435,"Years (DATE)",$D$66))</f>
        <v>1</v>
      </c>
      <c r="F1435" s="6">
        <f t="shared" si="44"/>
        <v>223.5</v>
      </c>
      <c r="G1435" s="6">
        <f t="shared" si="45"/>
        <v>1</v>
      </c>
    </row>
    <row r="1436" spans="1:7" x14ac:dyDescent="0.3">
      <c r="A1436" s="6" t="s">
        <v>4908</v>
      </c>
      <c r="B1436" s="6" t="str">
        <f>IF(GETPIVOTDATA("Sum of Net Profit",Pivot_table!$A$151,"Consumer ID",$A1436,"Years (DATE)",$B$66)=0,"",GETPIVOTDATA("Sum of Net Profit",Pivot_table!$A$151,"Consumer ID",$A1436,"Years (DATE)",$B$66))</f>
        <v/>
      </c>
      <c r="C1436" s="6" t="str">
        <f>IF(GETPIVOTDATA("Count of Order ID",Pivot_table!$A$151,"Consumer ID",$A1436,"Years (DATE)",$B$66)=0,"",GETPIVOTDATA("Count of Order ID",Pivot_table!$A$151,"Consumer ID",$A1436,"Years (DATE)",$B$66))</f>
        <v/>
      </c>
      <c r="D1436" s="6">
        <f>IF(GETPIVOTDATA("Sum of Net Profit",Pivot_table!$A$151,"Consumer ID",$A1436,"Years (DATE)",$D$66)=0,"",GETPIVOTDATA("Sum of Net Profit",Pivot_table!$A$151,"Consumer ID",$A1436,"Years (DATE)",$D$66))</f>
        <v>223.5</v>
      </c>
      <c r="E1436" s="6">
        <f>IF(GETPIVOTDATA("Count of Order ID",Pivot_table!$A$151,"Consumer ID",$A1436,"Years (DATE)",$D$66)=0,"",GETPIVOTDATA("Count of Order ID",Pivot_table!$A$151,"Consumer ID",$A1436,"Years (DATE)",$D$66))</f>
        <v>1</v>
      </c>
      <c r="F1436" s="6">
        <f t="shared" si="44"/>
        <v>223.5</v>
      </c>
      <c r="G1436" s="6">
        <f t="shared" si="45"/>
        <v>1</v>
      </c>
    </row>
    <row r="1437" spans="1:7" x14ac:dyDescent="0.3">
      <c r="A1437" s="6" t="s">
        <v>6106</v>
      </c>
      <c r="B1437" s="6" t="str">
        <f>IF(GETPIVOTDATA("Sum of Net Profit",Pivot_table!$A$151,"Consumer ID",$A1437,"Years (DATE)",$B$66)=0,"",GETPIVOTDATA("Sum of Net Profit",Pivot_table!$A$151,"Consumer ID",$A1437,"Years (DATE)",$B$66))</f>
        <v/>
      </c>
      <c r="C1437" s="6" t="str">
        <f>IF(GETPIVOTDATA("Count of Order ID",Pivot_table!$A$151,"Consumer ID",$A1437,"Years (DATE)",$B$66)=0,"",GETPIVOTDATA("Count of Order ID",Pivot_table!$A$151,"Consumer ID",$A1437,"Years (DATE)",$B$66))</f>
        <v/>
      </c>
      <c r="D1437" s="6">
        <f>IF(GETPIVOTDATA("Sum of Net Profit",Pivot_table!$A$151,"Consumer ID",$A1437,"Years (DATE)",$D$66)=0,"",GETPIVOTDATA("Sum of Net Profit",Pivot_table!$A$151,"Consumer ID",$A1437,"Years (DATE)",$D$66))</f>
        <v>223.5</v>
      </c>
      <c r="E1437" s="6">
        <f>IF(GETPIVOTDATA("Count of Order ID",Pivot_table!$A$151,"Consumer ID",$A1437,"Years (DATE)",$D$66)=0,"",GETPIVOTDATA("Count of Order ID",Pivot_table!$A$151,"Consumer ID",$A1437,"Years (DATE)",$D$66))</f>
        <v>1</v>
      </c>
      <c r="F1437" s="6">
        <f t="shared" si="44"/>
        <v>223.5</v>
      </c>
      <c r="G1437" s="6">
        <f t="shared" si="45"/>
        <v>1</v>
      </c>
    </row>
    <row r="1438" spans="1:7" x14ac:dyDescent="0.3">
      <c r="A1438" s="6" t="s">
        <v>5822</v>
      </c>
      <c r="B1438" s="6" t="str">
        <f>IF(GETPIVOTDATA("Sum of Net Profit",Pivot_table!$A$151,"Consumer ID",$A1438,"Years (DATE)",$B$66)=0,"",GETPIVOTDATA("Sum of Net Profit",Pivot_table!$A$151,"Consumer ID",$A1438,"Years (DATE)",$B$66))</f>
        <v/>
      </c>
      <c r="C1438" s="6" t="str">
        <f>IF(GETPIVOTDATA("Count of Order ID",Pivot_table!$A$151,"Consumer ID",$A1438,"Years (DATE)",$B$66)=0,"",GETPIVOTDATA("Count of Order ID",Pivot_table!$A$151,"Consumer ID",$A1438,"Years (DATE)",$B$66))</f>
        <v/>
      </c>
      <c r="D1438" s="6">
        <f>IF(GETPIVOTDATA("Sum of Net Profit",Pivot_table!$A$151,"Consumer ID",$A1438,"Years (DATE)",$D$66)=0,"",GETPIVOTDATA("Sum of Net Profit",Pivot_table!$A$151,"Consumer ID",$A1438,"Years (DATE)",$D$66))</f>
        <v>223.5</v>
      </c>
      <c r="E1438" s="6">
        <f>IF(GETPIVOTDATA("Count of Order ID",Pivot_table!$A$151,"Consumer ID",$A1438,"Years (DATE)",$D$66)=0,"",GETPIVOTDATA("Count of Order ID",Pivot_table!$A$151,"Consumer ID",$A1438,"Years (DATE)",$D$66))</f>
        <v>1</v>
      </c>
      <c r="F1438" s="6">
        <f t="shared" si="44"/>
        <v>223.5</v>
      </c>
      <c r="G1438" s="6">
        <f t="shared" si="45"/>
        <v>1</v>
      </c>
    </row>
    <row r="1439" spans="1:7" x14ac:dyDescent="0.3">
      <c r="A1439" s="6" t="s">
        <v>6095</v>
      </c>
      <c r="B1439" s="6" t="str">
        <f>IF(GETPIVOTDATA("Sum of Net Profit",Pivot_table!$A$151,"Consumer ID",$A1439,"Years (DATE)",$B$66)=0,"",GETPIVOTDATA("Sum of Net Profit",Pivot_table!$A$151,"Consumer ID",$A1439,"Years (DATE)",$B$66))</f>
        <v/>
      </c>
      <c r="C1439" s="6" t="str">
        <f>IF(GETPIVOTDATA("Count of Order ID",Pivot_table!$A$151,"Consumer ID",$A1439,"Years (DATE)",$B$66)=0,"",GETPIVOTDATA("Count of Order ID",Pivot_table!$A$151,"Consumer ID",$A1439,"Years (DATE)",$B$66))</f>
        <v/>
      </c>
      <c r="D1439" s="6">
        <f>IF(GETPIVOTDATA("Sum of Net Profit",Pivot_table!$A$151,"Consumer ID",$A1439,"Years (DATE)",$D$66)=0,"",GETPIVOTDATA("Sum of Net Profit",Pivot_table!$A$151,"Consumer ID",$A1439,"Years (DATE)",$D$66))</f>
        <v>223.5</v>
      </c>
      <c r="E1439" s="6">
        <f>IF(GETPIVOTDATA("Count of Order ID",Pivot_table!$A$151,"Consumer ID",$A1439,"Years (DATE)",$D$66)=0,"",GETPIVOTDATA("Count of Order ID",Pivot_table!$A$151,"Consumer ID",$A1439,"Years (DATE)",$D$66))</f>
        <v>1</v>
      </c>
      <c r="F1439" s="6">
        <f t="shared" si="44"/>
        <v>223.5</v>
      </c>
      <c r="G1439" s="6">
        <f t="shared" si="45"/>
        <v>1</v>
      </c>
    </row>
    <row r="1440" spans="1:7" x14ac:dyDescent="0.3">
      <c r="A1440" s="6" t="s">
        <v>4947</v>
      </c>
      <c r="B1440" s="6" t="str">
        <f>IF(GETPIVOTDATA("Sum of Net Profit",Pivot_table!$A$151,"Consumer ID",$A1440,"Years (DATE)",$B$66)=0,"",GETPIVOTDATA("Sum of Net Profit",Pivot_table!$A$151,"Consumer ID",$A1440,"Years (DATE)",$B$66))</f>
        <v/>
      </c>
      <c r="C1440" s="6" t="str">
        <f>IF(GETPIVOTDATA("Count of Order ID",Pivot_table!$A$151,"Consumer ID",$A1440,"Years (DATE)",$B$66)=0,"",GETPIVOTDATA("Count of Order ID",Pivot_table!$A$151,"Consumer ID",$A1440,"Years (DATE)",$B$66))</f>
        <v/>
      </c>
      <c r="D1440" s="6">
        <f>IF(GETPIVOTDATA("Sum of Net Profit",Pivot_table!$A$151,"Consumer ID",$A1440,"Years (DATE)",$D$66)=0,"",GETPIVOTDATA("Sum of Net Profit",Pivot_table!$A$151,"Consumer ID",$A1440,"Years (DATE)",$D$66))</f>
        <v>223.5</v>
      </c>
      <c r="E1440" s="6">
        <f>IF(GETPIVOTDATA("Count of Order ID",Pivot_table!$A$151,"Consumer ID",$A1440,"Years (DATE)",$D$66)=0,"",GETPIVOTDATA("Count of Order ID",Pivot_table!$A$151,"Consumer ID",$A1440,"Years (DATE)",$D$66))</f>
        <v>1</v>
      </c>
      <c r="F1440" s="6">
        <f t="shared" si="44"/>
        <v>223.5</v>
      </c>
      <c r="G1440" s="6">
        <f t="shared" si="45"/>
        <v>1</v>
      </c>
    </row>
    <row r="1441" spans="1:7" x14ac:dyDescent="0.3">
      <c r="A1441" s="6" t="s">
        <v>4939</v>
      </c>
      <c r="B1441" s="6" t="str">
        <f>IF(GETPIVOTDATA("Sum of Net Profit",Pivot_table!$A$151,"Consumer ID",$A1441,"Years (DATE)",$B$66)=0,"",GETPIVOTDATA("Sum of Net Profit",Pivot_table!$A$151,"Consumer ID",$A1441,"Years (DATE)",$B$66))</f>
        <v/>
      </c>
      <c r="C1441" s="6" t="str">
        <f>IF(GETPIVOTDATA("Count of Order ID",Pivot_table!$A$151,"Consumer ID",$A1441,"Years (DATE)",$B$66)=0,"",GETPIVOTDATA("Count of Order ID",Pivot_table!$A$151,"Consumer ID",$A1441,"Years (DATE)",$B$66))</f>
        <v/>
      </c>
      <c r="D1441" s="6">
        <f>IF(GETPIVOTDATA("Sum of Net Profit",Pivot_table!$A$151,"Consumer ID",$A1441,"Years (DATE)",$D$66)=0,"",GETPIVOTDATA("Sum of Net Profit",Pivot_table!$A$151,"Consumer ID",$A1441,"Years (DATE)",$D$66))</f>
        <v>223.5</v>
      </c>
      <c r="E1441" s="6">
        <f>IF(GETPIVOTDATA("Count of Order ID",Pivot_table!$A$151,"Consumer ID",$A1441,"Years (DATE)",$D$66)=0,"",GETPIVOTDATA("Count of Order ID",Pivot_table!$A$151,"Consumer ID",$A1441,"Years (DATE)",$D$66))</f>
        <v>1</v>
      </c>
      <c r="F1441" s="6">
        <f t="shared" si="44"/>
        <v>223.5</v>
      </c>
      <c r="G1441" s="6">
        <f t="shared" si="45"/>
        <v>1</v>
      </c>
    </row>
    <row r="1442" spans="1:7" x14ac:dyDescent="0.3">
      <c r="A1442" s="6" t="s">
        <v>4919</v>
      </c>
      <c r="B1442" s="6" t="str">
        <f>IF(GETPIVOTDATA("Sum of Net Profit",Pivot_table!$A$151,"Consumer ID",$A1442,"Years (DATE)",$B$66)=0,"",GETPIVOTDATA("Sum of Net Profit",Pivot_table!$A$151,"Consumer ID",$A1442,"Years (DATE)",$B$66))</f>
        <v/>
      </c>
      <c r="C1442" s="6" t="str">
        <f>IF(GETPIVOTDATA("Count of Order ID",Pivot_table!$A$151,"Consumer ID",$A1442,"Years (DATE)",$B$66)=0,"",GETPIVOTDATA("Count of Order ID",Pivot_table!$A$151,"Consumer ID",$A1442,"Years (DATE)",$B$66))</f>
        <v/>
      </c>
      <c r="D1442" s="6">
        <f>IF(GETPIVOTDATA("Sum of Net Profit",Pivot_table!$A$151,"Consumer ID",$A1442,"Years (DATE)",$D$66)=0,"",GETPIVOTDATA("Sum of Net Profit",Pivot_table!$A$151,"Consumer ID",$A1442,"Years (DATE)",$D$66))</f>
        <v>223.5</v>
      </c>
      <c r="E1442" s="6">
        <f>IF(GETPIVOTDATA("Count of Order ID",Pivot_table!$A$151,"Consumer ID",$A1442,"Years (DATE)",$D$66)=0,"",GETPIVOTDATA("Count of Order ID",Pivot_table!$A$151,"Consumer ID",$A1442,"Years (DATE)",$D$66))</f>
        <v>1</v>
      </c>
      <c r="F1442" s="6">
        <f t="shared" si="44"/>
        <v>223.5</v>
      </c>
      <c r="G1442" s="6">
        <f t="shared" si="45"/>
        <v>1</v>
      </c>
    </row>
    <row r="1443" spans="1:7" x14ac:dyDescent="0.3">
      <c r="A1443" s="6" t="s">
        <v>6126</v>
      </c>
      <c r="B1443" s="6" t="str">
        <f>IF(GETPIVOTDATA("Sum of Net Profit",Pivot_table!$A$151,"Consumer ID",$A1443,"Years (DATE)",$B$66)=0,"",GETPIVOTDATA("Sum of Net Profit",Pivot_table!$A$151,"Consumer ID",$A1443,"Years (DATE)",$B$66))</f>
        <v/>
      </c>
      <c r="C1443" s="6" t="str">
        <f>IF(GETPIVOTDATA("Count of Order ID",Pivot_table!$A$151,"Consumer ID",$A1443,"Years (DATE)",$B$66)=0,"",GETPIVOTDATA("Count of Order ID",Pivot_table!$A$151,"Consumer ID",$A1443,"Years (DATE)",$B$66))</f>
        <v/>
      </c>
      <c r="D1443" s="6">
        <f>IF(GETPIVOTDATA("Sum of Net Profit",Pivot_table!$A$151,"Consumer ID",$A1443,"Years (DATE)",$D$66)=0,"",GETPIVOTDATA("Sum of Net Profit",Pivot_table!$A$151,"Consumer ID",$A1443,"Years (DATE)",$D$66))</f>
        <v>223.5</v>
      </c>
      <c r="E1443" s="6">
        <f>IF(GETPIVOTDATA("Count of Order ID",Pivot_table!$A$151,"Consumer ID",$A1443,"Years (DATE)",$D$66)=0,"",GETPIVOTDATA("Count of Order ID",Pivot_table!$A$151,"Consumer ID",$A1443,"Years (DATE)",$D$66))</f>
        <v>1</v>
      </c>
      <c r="F1443" s="6">
        <f t="shared" si="44"/>
        <v>223.5</v>
      </c>
      <c r="G1443" s="6">
        <f t="shared" si="45"/>
        <v>1</v>
      </c>
    </row>
    <row r="1444" spans="1:7" x14ac:dyDescent="0.3">
      <c r="A1444" s="6" t="s">
        <v>5956</v>
      </c>
      <c r="B1444" s="6" t="str">
        <f>IF(GETPIVOTDATA("Sum of Net Profit",Pivot_table!$A$151,"Consumer ID",$A1444,"Years (DATE)",$B$66)=0,"",GETPIVOTDATA("Sum of Net Profit",Pivot_table!$A$151,"Consumer ID",$A1444,"Years (DATE)",$B$66))</f>
        <v/>
      </c>
      <c r="C1444" s="6" t="str">
        <f>IF(GETPIVOTDATA("Count of Order ID",Pivot_table!$A$151,"Consumer ID",$A1444,"Years (DATE)",$B$66)=0,"",GETPIVOTDATA("Count of Order ID",Pivot_table!$A$151,"Consumer ID",$A1444,"Years (DATE)",$B$66))</f>
        <v/>
      </c>
      <c r="D1444" s="6">
        <f>IF(GETPIVOTDATA("Sum of Net Profit",Pivot_table!$A$151,"Consumer ID",$A1444,"Years (DATE)",$D$66)=0,"",GETPIVOTDATA("Sum of Net Profit",Pivot_table!$A$151,"Consumer ID",$A1444,"Years (DATE)",$D$66))</f>
        <v>223.5</v>
      </c>
      <c r="E1444" s="6">
        <f>IF(GETPIVOTDATA("Count of Order ID",Pivot_table!$A$151,"Consumer ID",$A1444,"Years (DATE)",$D$66)=0,"",GETPIVOTDATA("Count of Order ID",Pivot_table!$A$151,"Consumer ID",$A1444,"Years (DATE)",$D$66))</f>
        <v>1</v>
      </c>
      <c r="F1444" s="6">
        <f t="shared" si="44"/>
        <v>223.5</v>
      </c>
      <c r="G1444" s="6">
        <f t="shared" si="45"/>
        <v>1</v>
      </c>
    </row>
    <row r="1445" spans="1:7" x14ac:dyDescent="0.3">
      <c r="A1445" s="6" t="s">
        <v>6130</v>
      </c>
      <c r="B1445" s="6" t="str">
        <f>IF(GETPIVOTDATA("Sum of Net Profit",Pivot_table!$A$151,"Consumer ID",$A1445,"Years (DATE)",$B$66)=0,"",GETPIVOTDATA("Sum of Net Profit",Pivot_table!$A$151,"Consumer ID",$A1445,"Years (DATE)",$B$66))</f>
        <v/>
      </c>
      <c r="C1445" s="6" t="str">
        <f>IF(GETPIVOTDATA("Count of Order ID",Pivot_table!$A$151,"Consumer ID",$A1445,"Years (DATE)",$B$66)=0,"",GETPIVOTDATA("Count of Order ID",Pivot_table!$A$151,"Consumer ID",$A1445,"Years (DATE)",$B$66))</f>
        <v/>
      </c>
      <c r="D1445" s="6">
        <f>IF(GETPIVOTDATA("Sum of Net Profit",Pivot_table!$A$151,"Consumer ID",$A1445,"Years (DATE)",$D$66)=0,"",GETPIVOTDATA("Sum of Net Profit",Pivot_table!$A$151,"Consumer ID",$A1445,"Years (DATE)",$D$66))</f>
        <v>223.5</v>
      </c>
      <c r="E1445" s="6">
        <f>IF(GETPIVOTDATA("Count of Order ID",Pivot_table!$A$151,"Consumer ID",$A1445,"Years (DATE)",$D$66)=0,"",GETPIVOTDATA("Count of Order ID",Pivot_table!$A$151,"Consumer ID",$A1445,"Years (DATE)",$D$66))</f>
        <v>1</v>
      </c>
      <c r="F1445" s="6">
        <f t="shared" si="44"/>
        <v>223.5</v>
      </c>
      <c r="G1445" s="6">
        <f t="shared" si="45"/>
        <v>1</v>
      </c>
    </row>
    <row r="1446" spans="1:7" x14ac:dyDescent="0.3">
      <c r="A1446" s="6" t="s">
        <v>5826</v>
      </c>
      <c r="B1446" s="6" t="str">
        <f>IF(GETPIVOTDATA("Sum of Net Profit",Pivot_table!$A$151,"Consumer ID",$A1446,"Years (DATE)",$B$66)=0,"",GETPIVOTDATA("Sum of Net Profit",Pivot_table!$A$151,"Consumer ID",$A1446,"Years (DATE)",$B$66))</f>
        <v/>
      </c>
      <c r="C1446" s="6" t="str">
        <f>IF(GETPIVOTDATA("Count of Order ID",Pivot_table!$A$151,"Consumer ID",$A1446,"Years (DATE)",$B$66)=0,"",GETPIVOTDATA("Count of Order ID",Pivot_table!$A$151,"Consumer ID",$A1446,"Years (DATE)",$B$66))</f>
        <v/>
      </c>
      <c r="D1446" s="6">
        <f>IF(GETPIVOTDATA("Sum of Net Profit",Pivot_table!$A$151,"Consumer ID",$A1446,"Years (DATE)",$D$66)=0,"",GETPIVOTDATA("Sum of Net Profit",Pivot_table!$A$151,"Consumer ID",$A1446,"Years (DATE)",$D$66))</f>
        <v>223.5</v>
      </c>
      <c r="E1446" s="6">
        <f>IF(GETPIVOTDATA("Count of Order ID",Pivot_table!$A$151,"Consumer ID",$A1446,"Years (DATE)",$D$66)=0,"",GETPIVOTDATA("Count of Order ID",Pivot_table!$A$151,"Consumer ID",$A1446,"Years (DATE)",$D$66))</f>
        <v>1</v>
      </c>
      <c r="F1446" s="6">
        <f t="shared" si="44"/>
        <v>223.5</v>
      </c>
      <c r="G1446" s="6">
        <f t="shared" si="45"/>
        <v>1</v>
      </c>
    </row>
    <row r="1447" spans="1:7" x14ac:dyDescent="0.3">
      <c r="A1447" s="6" t="s">
        <v>6101</v>
      </c>
      <c r="B1447" s="6" t="str">
        <f>IF(GETPIVOTDATA("Sum of Net Profit",Pivot_table!$A$151,"Consumer ID",$A1447,"Years (DATE)",$B$66)=0,"",GETPIVOTDATA("Sum of Net Profit",Pivot_table!$A$151,"Consumer ID",$A1447,"Years (DATE)",$B$66))</f>
        <v/>
      </c>
      <c r="C1447" s="6" t="str">
        <f>IF(GETPIVOTDATA("Count of Order ID",Pivot_table!$A$151,"Consumer ID",$A1447,"Years (DATE)",$B$66)=0,"",GETPIVOTDATA("Count of Order ID",Pivot_table!$A$151,"Consumer ID",$A1447,"Years (DATE)",$B$66))</f>
        <v/>
      </c>
      <c r="D1447" s="6">
        <f>IF(GETPIVOTDATA("Sum of Net Profit",Pivot_table!$A$151,"Consumer ID",$A1447,"Years (DATE)",$D$66)=0,"",GETPIVOTDATA("Sum of Net Profit",Pivot_table!$A$151,"Consumer ID",$A1447,"Years (DATE)",$D$66))</f>
        <v>223.5</v>
      </c>
      <c r="E1447" s="6">
        <f>IF(GETPIVOTDATA("Count of Order ID",Pivot_table!$A$151,"Consumer ID",$A1447,"Years (DATE)",$D$66)=0,"",GETPIVOTDATA("Count of Order ID",Pivot_table!$A$151,"Consumer ID",$A1447,"Years (DATE)",$D$66))</f>
        <v>1</v>
      </c>
      <c r="F1447" s="6">
        <f t="shared" si="44"/>
        <v>223.5</v>
      </c>
      <c r="G1447" s="6">
        <f t="shared" si="45"/>
        <v>1</v>
      </c>
    </row>
    <row r="1448" spans="1:7" x14ac:dyDescent="0.3">
      <c r="A1448" s="6" t="s">
        <v>6141</v>
      </c>
      <c r="B1448" s="6" t="str">
        <f>IF(GETPIVOTDATA("Sum of Net Profit",Pivot_table!$A$151,"Consumer ID",$A1448,"Years (DATE)",$B$66)=0,"",GETPIVOTDATA("Sum of Net Profit",Pivot_table!$A$151,"Consumer ID",$A1448,"Years (DATE)",$B$66))</f>
        <v/>
      </c>
      <c r="C1448" s="6" t="str">
        <f>IF(GETPIVOTDATA("Count of Order ID",Pivot_table!$A$151,"Consumer ID",$A1448,"Years (DATE)",$B$66)=0,"",GETPIVOTDATA("Count of Order ID",Pivot_table!$A$151,"Consumer ID",$A1448,"Years (DATE)",$B$66))</f>
        <v/>
      </c>
      <c r="D1448" s="6">
        <f>IF(GETPIVOTDATA("Sum of Net Profit",Pivot_table!$A$151,"Consumer ID",$A1448,"Years (DATE)",$D$66)=0,"",GETPIVOTDATA("Sum of Net Profit",Pivot_table!$A$151,"Consumer ID",$A1448,"Years (DATE)",$D$66))</f>
        <v>223.5</v>
      </c>
      <c r="E1448" s="6">
        <f>IF(GETPIVOTDATA("Count of Order ID",Pivot_table!$A$151,"Consumer ID",$A1448,"Years (DATE)",$D$66)=0,"",GETPIVOTDATA("Count of Order ID",Pivot_table!$A$151,"Consumer ID",$A1448,"Years (DATE)",$D$66))</f>
        <v>1</v>
      </c>
      <c r="F1448" s="6">
        <f t="shared" si="44"/>
        <v>223.5</v>
      </c>
      <c r="G1448" s="6">
        <f t="shared" si="45"/>
        <v>1</v>
      </c>
    </row>
    <row r="1449" spans="1:7" x14ac:dyDescent="0.3">
      <c r="A1449" s="6" t="s">
        <v>6132</v>
      </c>
      <c r="B1449" s="6" t="str">
        <f>IF(GETPIVOTDATA("Sum of Net Profit",Pivot_table!$A$151,"Consumer ID",$A1449,"Years (DATE)",$B$66)=0,"",GETPIVOTDATA("Sum of Net Profit",Pivot_table!$A$151,"Consumer ID",$A1449,"Years (DATE)",$B$66))</f>
        <v/>
      </c>
      <c r="C1449" s="6" t="str">
        <f>IF(GETPIVOTDATA("Count of Order ID",Pivot_table!$A$151,"Consumer ID",$A1449,"Years (DATE)",$B$66)=0,"",GETPIVOTDATA("Count of Order ID",Pivot_table!$A$151,"Consumer ID",$A1449,"Years (DATE)",$B$66))</f>
        <v/>
      </c>
      <c r="D1449" s="6">
        <f>IF(GETPIVOTDATA("Sum of Net Profit",Pivot_table!$A$151,"Consumer ID",$A1449,"Years (DATE)",$D$66)=0,"",GETPIVOTDATA("Sum of Net Profit",Pivot_table!$A$151,"Consumer ID",$A1449,"Years (DATE)",$D$66))</f>
        <v>223.5</v>
      </c>
      <c r="E1449" s="6">
        <f>IF(GETPIVOTDATA("Count of Order ID",Pivot_table!$A$151,"Consumer ID",$A1449,"Years (DATE)",$D$66)=0,"",GETPIVOTDATA("Count of Order ID",Pivot_table!$A$151,"Consumer ID",$A1449,"Years (DATE)",$D$66))</f>
        <v>1</v>
      </c>
      <c r="F1449" s="6">
        <f t="shared" si="44"/>
        <v>223.5</v>
      </c>
      <c r="G1449" s="6">
        <f t="shared" si="45"/>
        <v>1</v>
      </c>
    </row>
    <row r="1450" spans="1:7" x14ac:dyDescent="0.3">
      <c r="A1450" s="6" t="s">
        <v>6000</v>
      </c>
      <c r="B1450" s="6" t="str">
        <f>IF(GETPIVOTDATA("Sum of Net Profit",Pivot_table!$A$151,"Consumer ID",$A1450,"Years (DATE)",$B$66)=0,"",GETPIVOTDATA("Sum of Net Profit",Pivot_table!$A$151,"Consumer ID",$A1450,"Years (DATE)",$B$66))</f>
        <v/>
      </c>
      <c r="C1450" s="6" t="str">
        <f>IF(GETPIVOTDATA("Count of Order ID",Pivot_table!$A$151,"Consumer ID",$A1450,"Years (DATE)",$B$66)=0,"",GETPIVOTDATA("Count of Order ID",Pivot_table!$A$151,"Consumer ID",$A1450,"Years (DATE)",$B$66))</f>
        <v/>
      </c>
      <c r="D1450" s="6">
        <f>IF(GETPIVOTDATA("Sum of Net Profit",Pivot_table!$A$151,"Consumer ID",$A1450,"Years (DATE)",$D$66)=0,"",GETPIVOTDATA("Sum of Net Profit",Pivot_table!$A$151,"Consumer ID",$A1450,"Years (DATE)",$D$66))</f>
        <v>223.5</v>
      </c>
      <c r="E1450" s="6">
        <f>IF(GETPIVOTDATA("Count of Order ID",Pivot_table!$A$151,"Consumer ID",$A1450,"Years (DATE)",$D$66)=0,"",GETPIVOTDATA("Count of Order ID",Pivot_table!$A$151,"Consumer ID",$A1450,"Years (DATE)",$D$66))</f>
        <v>1</v>
      </c>
      <c r="F1450" s="6">
        <f t="shared" si="44"/>
        <v>223.5</v>
      </c>
      <c r="G1450" s="6">
        <f t="shared" si="45"/>
        <v>1</v>
      </c>
    </row>
    <row r="1451" spans="1:7" x14ac:dyDescent="0.3">
      <c r="A1451" s="6" t="s">
        <v>5021</v>
      </c>
      <c r="B1451" s="6" t="str">
        <f>IF(GETPIVOTDATA("Sum of Net Profit",Pivot_table!$A$151,"Consumer ID",$A1451,"Years (DATE)",$B$66)=0,"",GETPIVOTDATA("Sum of Net Profit",Pivot_table!$A$151,"Consumer ID",$A1451,"Years (DATE)",$B$66))</f>
        <v/>
      </c>
      <c r="C1451" s="6" t="str">
        <f>IF(GETPIVOTDATA("Count of Order ID",Pivot_table!$A$151,"Consumer ID",$A1451,"Years (DATE)",$B$66)=0,"",GETPIVOTDATA("Count of Order ID",Pivot_table!$A$151,"Consumer ID",$A1451,"Years (DATE)",$B$66))</f>
        <v/>
      </c>
      <c r="D1451" s="6">
        <f>IF(GETPIVOTDATA("Sum of Net Profit",Pivot_table!$A$151,"Consumer ID",$A1451,"Years (DATE)",$D$66)=0,"",GETPIVOTDATA("Sum of Net Profit",Pivot_table!$A$151,"Consumer ID",$A1451,"Years (DATE)",$D$66))</f>
        <v>223.5</v>
      </c>
      <c r="E1451" s="6">
        <f>IF(GETPIVOTDATA("Count of Order ID",Pivot_table!$A$151,"Consumer ID",$A1451,"Years (DATE)",$D$66)=0,"",GETPIVOTDATA("Count of Order ID",Pivot_table!$A$151,"Consumer ID",$A1451,"Years (DATE)",$D$66))</f>
        <v>1</v>
      </c>
      <c r="F1451" s="6">
        <f t="shared" si="44"/>
        <v>223.5</v>
      </c>
      <c r="G1451" s="6">
        <f t="shared" si="45"/>
        <v>1</v>
      </c>
    </row>
    <row r="1452" spans="1:7" x14ac:dyDescent="0.3">
      <c r="A1452" s="6" t="s">
        <v>4937</v>
      </c>
      <c r="B1452" s="6" t="str">
        <f>IF(GETPIVOTDATA("Sum of Net Profit",Pivot_table!$A$151,"Consumer ID",$A1452,"Years (DATE)",$B$66)=0,"",GETPIVOTDATA("Sum of Net Profit",Pivot_table!$A$151,"Consumer ID",$A1452,"Years (DATE)",$B$66))</f>
        <v/>
      </c>
      <c r="C1452" s="6" t="str">
        <f>IF(GETPIVOTDATA("Count of Order ID",Pivot_table!$A$151,"Consumer ID",$A1452,"Years (DATE)",$B$66)=0,"",GETPIVOTDATA("Count of Order ID",Pivot_table!$A$151,"Consumer ID",$A1452,"Years (DATE)",$B$66))</f>
        <v/>
      </c>
      <c r="D1452" s="6">
        <f>IF(GETPIVOTDATA("Sum of Net Profit",Pivot_table!$A$151,"Consumer ID",$A1452,"Years (DATE)",$D$66)=0,"",GETPIVOTDATA("Sum of Net Profit",Pivot_table!$A$151,"Consumer ID",$A1452,"Years (DATE)",$D$66))</f>
        <v>223.5</v>
      </c>
      <c r="E1452" s="6">
        <f>IF(GETPIVOTDATA("Count of Order ID",Pivot_table!$A$151,"Consumer ID",$A1452,"Years (DATE)",$D$66)=0,"",GETPIVOTDATA("Count of Order ID",Pivot_table!$A$151,"Consumer ID",$A1452,"Years (DATE)",$D$66))</f>
        <v>1</v>
      </c>
      <c r="F1452" s="6">
        <f t="shared" si="44"/>
        <v>223.5</v>
      </c>
      <c r="G1452" s="6">
        <f t="shared" si="45"/>
        <v>1</v>
      </c>
    </row>
    <row r="1453" spans="1:7" x14ac:dyDescent="0.3">
      <c r="A1453" s="6" t="s">
        <v>5598</v>
      </c>
      <c r="B1453" s="6" t="str">
        <f>IF(GETPIVOTDATA("Sum of Net Profit",Pivot_table!$A$151,"Consumer ID",$A1453,"Years (DATE)",$B$66)=0,"",GETPIVOTDATA("Sum of Net Profit",Pivot_table!$A$151,"Consumer ID",$A1453,"Years (DATE)",$B$66))</f>
        <v/>
      </c>
      <c r="C1453" s="6" t="str">
        <f>IF(GETPIVOTDATA("Count of Order ID",Pivot_table!$A$151,"Consumer ID",$A1453,"Years (DATE)",$B$66)=0,"",GETPIVOTDATA("Count of Order ID",Pivot_table!$A$151,"Consumer ID",$A1453,"Years (DATE)",$B$66))</f>
        <v/>
      </c>
      <c r="D1453" s="6">
        <f>IF(GETPIVOTDATA("Sum of Net Profit",Pivot_table!$A$151,"Consumer ID",$A1453,"Years (DATE)",$D$66)=0,"",GETPIVOTDATA("Sum of Net Profit",Pivot_table!$A$151,"Consumer ID",$A1453,"Years (DATE)",$D$66))</f>
        <v>223.5</v>
      </c>
      <c r="E1453" s="6">
        <f>IF(GETPIVOTDATA("Count of Order ID",Pivot_table!$A$151,"Consumer ID",$A1453,"Years (DATE)",$D$66)=0,"",GETPIVOTDATA("Count of Order ID",Pivot_table!$A$151,"Consumer ID",$A1453,"Years (DATE)",$D$66))</f>
        <v>1</v>
      </c>
      <c r="F1453" s="6">
        <f t="shared" si="44"/>
        <v>223.5</v>
      </c>
      <c r="G1453" s="6">
        <f t="shared" si="45"/>
        <v>1</v>
      </c>
    </row>
    <row r="1454" spans="1:7" x14ac:dyDescent="0.3">
      <c r="A1454" s="6" t="s">
        <v>4941</v>
      </c>
      <c r="B1454" s="6" t="str">
        <f>IF(GETPIVOTDATA("Sum of Net Profit",Pivot_table!$A$151,"Consumer ID",$A1454,"Years (DATE)",$B$66)=0,"",GETPIVOTDATA("Sum of Net Profit",Pivot_table!$A$151,"Consumer ID",$A1454,"Years (DATE)",$B$66))</f>
        <v/>
      </c>
      <c r="C1454" s="6" t="str">
        <f>IF(GETPIVOTDATA("Count of Order ID",Pivot_table!$A$151,"Consumer ID",$A1454,"Years (DATE)",$B$66)=0,"",GETPIVOTDATA("Count of Order ID",Pivot_table!$A$151,"Consumer ID",$A1454,"Years (DATE)",$B$66))</f>
        <v/>
      </c>
      <c r="D1454" s="6">
        <f>IF(GETPIVOTDATA("Sum of Net Profit",Pivot_table!$A$151,"Consumer ID",$A1454,"Years (DATE)",$D$66)=0,"",GETPIVOTDATA("Sum of Net Profit",Pivot_table!$A$151,"Consumer ID",$A1454,"Years (DATE)",$D$66))</f>
        <v>223.5</v>
      </c>
      <c r="E1454" s="6">
        <f>IF(GETPIVOTDATA("Count of Order ID",Pivot_table!$A$151,"Consumer ID",$A1454,"Years (DATE)",$D$66)=0,"",GETPIVOTDATA("Count of Order ID",Pivot_table!$A$151,"Consumer ID",$A1454,"Years (DATE)",$D$66))</f>
        <v>1</v>
      </c>
      <c r="F1454" s="6">
        <f t="shared" si="44"/>
        <v>223.5</v>
      </c>
      <c r="G1454" s="6">
        <f t="shared" si="45"/>
        <v>1</v>
      </c>
    </row>
    <row r="1455" spans="1:7" x14ac:dyDescent="0.3">
      <c r="A1455" s="6" t="s">
        <v>5643</v>
      </c>
      <c r="B1455" s="6" t="str">
        <f>IF(GETPIVOTDATA("Sum of Net Profit",Pivot_table!$A$151,"Consumer ID",$A1455,"Years (DATE)",$B$66)=0,"",GETPIVOTDATA("Sum of Net Profit",Pivot_table!$A$151,"Consumer ID",$A1455,"Years (DATE)",$B$66))</f>
        <v/>
      </c>
      <c r="C1455" s="6" t="str">
        <f>IF(GETPIVOTDATA("Count of Order ID",Pivot_table!$A$151,"Consumer ID",$A1455,"Years (DATE)",$B$66)=0,"",GETPIVOTDATA("Count of Order ID",Pivot_table!$A$151,"Consumer ID",$A1455,"Years (DATE)",$B$66))</f>
        <v/>
      </c>
      <c r="D1455" s="6">
        <f>IF(GETPIVOTDATA("Sum of Net Profit",Pivot_table!$A$151,"Consumer ID",$A1455,"Years (DATE)",$D$66)=0,"",GETPIVOTDATA("Sum of Net Profit",Pivot_table!$A$151,"Consumer ID",$A1455,"Years (DATE)",$D$66))</f>
        <v>223.5</v>
      </c>
      <c r="E1455" s="6">
        <f>IF(GETPIVOTDATA("Count of Order ID",Pivot_table!$A$151,"Consumer ID",$A1455,"Years (DATE)",$D$66)=0,"",GETPIVOTDATA("Count of Order ID",Pivot_table!$A$151,"Consumer ID",$A1455,"Years (DATE)",$D$66))</f>
        <v>1</v>
      </c>
      <c r="F1455" s="6">
        <f t="shared" si="44"/>
        <v>223.5</v>
      </c>
      <c r="G1455" s="6">
        <f t="shared" si="45"/>
        <v>1</v>
      </c>
    </row>
    <row r="1456" spans="1:7" x14ac:dyDescent="0.3">
      <c r="A1456" s="6" t="s">
        <v>5842</v>
      </c>
      <c r="B1456" s="6" t="str">
        <f>IF(GETPIVOTDATA("Sum of Net Profit",Pivot_table!$A$151,"Consumer ID",$A1456,"Years (DATE)",$B$66)=0,"",GETPIVOTDATA("Sum of Net Profit",Pivot_table!$A$151,"Consumer ID",$A1456,"Years (DATE)",$B$66))</f>
        <v/>
      </c>
      <c r="C1456" s="6" t="str">
        <f>IF(GETPIVOTDATA("Count of Order ID",Pivot_table!$A$151,"Consumer ID",$A1456,"Years (DATE)",$B$66)=0,"",GETPIVOTDATA("Count of Order ID",Pivot_table!$A$151,"Consumer ID",$A1456,"Years (DATE)",$B$66))</f>
        <v/>
      </c>
      <c r="D1456" s="6">
        <f>IF(GETPIVOTDATA("Sum of Net Profit",Pivot_table!$A$151,"Consumer ID",$A1456,"Years (DATE)",$D$66)=0,"",GETPIVOTDATA("Sum of Net Profit",Pivot_table!$A$151,"Consumer ID",$A1456,"Years (DATE)",$D$66))</f>
        <v>223.5</v>
      </c>
      <c r="E1456" s="6">
        <f>IF(GETPIVOTDATA("Count of Order ID",Pivot_table!$A$151,"Consumer ID",$A1456,"Years (DATE)",$D$66)=0,"",GETPIVOTDATA("Count of Order ID",Pivot_table!$A$151,"Consumer ID",$A1456,"Years (DATE)",$D$66))</f>
        <v>1</v>
      </c>
      <c r="F1456" s="6">
        <f t="shared" si="44"/>
        <v>223.5</v>
      </c>
      <c r="G1456" s="6">
        <f t="shared" si="45"/>
        <v>1</v>
      </c>
    </row>
    <row r="1457" spans="1:7" x14ac:dyDescent="0.3">
      <c r="A1457" s="6" t="s">
        <v>4922</v>
      </c>
      <c r="B1457" s="6" t="str">
        <f>IF(GETPIVOTDATA("Sum of Net Profit",Pivot_table!$A$151,"Consumer ID",$A1457,"Years (DATE)",$B$66)=0,"",GETPIVOTDATA("Sum of Net Profit",Pivot_table!$A$151,"Consumer ID",$A1457,"Years (DATE)",$B$66))</f>
        <v/>
      </c>
      <c r="C1457" s="6" t="str">
        <f>IF(GETPIVOTDATA("Count of Order ID",Pivot_table!$A$151,"Consumer ID",$A1457,"Years (DATE)",$B$66)=0,"",GETPIVOTDATA("Count of Order ID",Pivot_table!$A$151,"Consumer ID",$A1457,"Years (DATE)",$B$66))</f>
        <v/>
      </c>
      <c r="D1457" s="6">
        <f>IF(GETPIVOTDATA("Sum of Net Profit",Pivot_table!$A$151,"Consumer ID",$A1457,"Years (DATE)",$D$66)=0,"",GETPIVOTDATA("Sum of Net Profit",Pivot_table!$A$151,"Consumer ID",$A1457,"Years (DATE)",$D$66))</f>
        <v>223.5</v>
      </c>
      <c r="E1457" s="6">
        <f>IF(GETPIVOTDATA("Count of Order ID",Pivot_table!$A$151,"Consumer ID",$A1457,"Years (DATE)",$D$66)=0,"",GETPIVOTDATA("Count of Order ID",Pivot_table!$A$151,"Consumer ID",$A1457,"Years (DATE)",$D$66))</f>
        <v>1</v>
      </c>
      <c r="F1457" s="6">
        <f t="shared" si="44"/>
        <v>223.5</v>
      </c>
      <c r="G1457" s="6">
        <f t="shared" si="45"/>
        <v>1</v>
      </c>
    </row>
    <row r="1458" spans="1:7" x14ac:dyDescent="0.3">
      <c r="A1458" s="6" t="s">
        <v>5889</v>
      </c>
      <c r="B1458" s="6" t="str">
        <f>IF(GETPIVOTDATA("Sum of Net Profit",Pivot_table!$A$151,"Consumer ID",$A1458,"Years (DATE)",$B$66)=0,"",GETPIVOTDATA("Sum of Net Profit",Pivot_table!$A$151,"Consumer ID",$A1458,"Years (DATE)",$B$66))</f>
        <v/>
      </c>
      <c r="C1458" s="6" t="str">
        <f>IF(GETPIVOTDATA("Count of Order ID",Pivot_table!$A$151,"Consumer ID",$A1458,"Years (DATE)",$B$66)=0,"",GETPIVOTDATA("Count of Order ID",Pivot_table!$A$151,"Consumer ID",$A1458,"Years (DATE)",$B$66))</f>
        <v/>
      </c>
      <c r="D1458" s="6">
        <f>IF(GETPIVOTDATA("Sum of Net Profit",Pivot_table!$A$151,"Consumer ID",$A1458,"Years (DATE)",$D$66)=0,"",GETPIVOTDATA("Sum of Net Profit",Pivot_table!$A$151,"Consumer ID",$A1458,"Years (DATE)",$D$66))</f>
        <v>223.5</v>
      </c>
      <c r="E1458" s="6">
        <f>IF(GETPIVOTDATA("Count of Order ID",Pivot_table!$A$151,"Consumer ID",$A1458,"Years (DATE)",$D$66)=0,"",GETPIVOTDATA("Count of Order ID",Pivot_table!$A$151,"Consumer ID",$A1458,"Years (DATE)",$D$66))</f>
        <v>1</v>
      </c>
      <c r="F1458" s="6">
        <f t="shared" si="44"/>
        <v>223.5</v>
      </c>
      <c r="G1458" s="6">
        <f t="shared" si="45"/>
        <v>1</v>
      </c>
    </row>
    <row r="1459" spans="1:7" x14ac:dyDescent="0.3">
      <c r="A1459" s="6" t="s">
        <v>5770</v>
      </c>
      <c r="B1459" s="6" t="str">
        <f>IF(GETPIVOTDATA("Sum of Net Profit",Pivot_table!$A$151,"Consumer ID",$A1459,"Years (DATE)",$B$66)=0,"",GETPIVOTDATA("Sum of Net Profit",Pivot_table!$A$151,"Consumer ID",$A1459,"Years (DATE)",$B$66))</f>
        <v/>
      </c>
      <c r="C1459" s="6" t="str">
        <f>IF(GETPIVOTDATA("Count of Order ID",Pivot_table!$A$151,"Consumer ID",$A1459,"Years (DATE)",$B$66)=0,"",GETPIVOTDATA("Count of Order ID",Pivot_table!$A$151,"Consumer ID",$A1459,"Years (DATE)",$B$66))</f>
        <v/>
      </c>
      <c r="D1459" s="6">
        <f>IF(GETPIVOTDATA("Sum of Net Profit",Pivot_table!$A$151,"Consumer ID",$A1459,"Years (DATE)",$D$66)=0,"",GETPIVOTDATA("Sum of Net Profit",Pivot_table!$A$151,"Consumer ID",$A1459,"Years (DATE)",$D$66))</f>
        <v>223.5</v>
      </c>
      <c r="E1459" s="6">
        <f>IF(GETPIVOTDATA("Count of Order ID",Pivot_table!$A$151,"Consumer ID",$A1459,"Years (DATE)",$D$66)=0,"",GETPIVOTDATA("Count of Order ID",Pivot_table!$A$151,"Consumer ID",$A1459,"Years (DATE)",$D$66))</f>
        <v>1</v>
      </c>
      <c r="F1459" s="6">
        <f t="shared" si="44"/>
        <v>223.5</v>
      </c>
      <c r="G1459" s="6">
        <f t="shared" si="45"/>
        <v>1</v>
      </c>
    </row>
    <row r="1460" spans="1:7" x14ac:dyDescent="0.3">
      <c r="A1460" s="6" t="s">
        <v>5358</v>
      </c>
      <c r="B1460" s="6" t="str">
        <f>IF(GETPIVOTDATA("Sum of Net Profit",Pivot_table!$A$151,"Consumer ID",$A1460,"Years (DATE)",$B$66)=0,"",GETPIVOTDATA("Sum of Net Profit",Pivot_table!$A$151,"Consumer ID",$A1460,"Years (DATE)",$B$66))</f>
        <v/>
      </c>
      <c r="C1460" s="6" t="str">
        <f>IF(GETPIVOTDATA("Count of Order ID",Pivot_table!$A$151,"Consumer ID",$A1460,"Years (DATE)",$B$66)=0,"",GETPIVOTDATA("Count of Order ID",Pivot_table!$A$151,"Consumer ID",$A1460,"Years (DATE)",$B$66))</f>
        <v/>
      </c>
      <c r="D1460" s="6">
        <f>IF(GETPIVOTDATA("Sum of Net Profit",Pivot_table!$A$151,"Consumer ID",$A1460,"Years (DATE)",$D$66)=0,"",GETPIVOTDATA("Sum of Net Profit",Pivot_table!$A$151,"Consumer ID",$A1460,"Years (DATE)",$D$66))</f>
        <v>220.56</v>
      </c>
      <c r="E1460" s="6">
        <f>IF(GETPIVOTDATA("Count of Order ID",Pivot_table!$A$151,"Consumer ID",$A1460,"Years (DATE)",$D$66)=0,"",GETPIVOTDATA("Count of Order ID",Pivot_table!$A$151,"Consumer ID",$A1460,"Years (DATE)",$D$66))</f>
        <v>2</v>
      </c>
      <c r="F1460" s="6">
        <f t="shared" si="44"/>
        <v>220.56</v>
      </c>
      <c r="G1460" s="6">
        <f t="shared" si="45"/>
        <v>2</v>
      </c>
    </row>
    <row r="1461" spans="1:7" x14ac:dyDescent="0.3">
      <c r="A1461" s="6" t="s">
        <v>2204</v>
      </c>
      <c r="B1461" s="6" t="str">
        <f>IF(GETPIVOTDATA("Sum of Net Profit",Pivot_table!$A$151,"Consumer ID",$A1461,"Years (DATE)",$B$66)=0,"",GETPIVOTDATA("Sum of Net Profit",Pivot_table!$A$151,"Consumer ID",$A1461,"Years (DATE)",$B$66))</f>
        <v/>
      </c>
      <c r="C1461" s="6" t="str">
        <f>IF(GETPIVOTDATA("Count of Order ID",Pivot_table!$A$151,"Consumer ID",$A1461,"Years (DATE)",$B$66)=0,"",GETPIVOTDATA("Count of Order ID",Pivot_table!$A$151,"Consumer ID",$A1461,"Years (DATE)",$B$66))</f>
        <v/>
      </c>
      <c r="D1461" s="6">
        <f>IF(GETPIVOTDATA("Sum of Net Profit",Pivot_table!$A$151,"Consumer ID",$A1461,"Years (DATE)",$D$66)=0,"",GETPIVOTDATA("Sum of Net Profit",Pivot_table!$A$151,"Consumer ID",$A1461,"Years (DATE)",$D$66))</f>
        <v>219.10000000000002</v>
      </c>
      <c r="E1461" s="6">
        <f>IF(GETPIVOTDATA("Count of Order ID",Pivot_table!$A$151,"Consumer ID",$A1461,"Years (DATE)",$D$66)=0,"",GETPIVOTDATA("Count of Order ID",Pivot_table!$A$151,"Consumer ID",$A1461,"Years (DATE)",$D$66))</f>
        <v>1</v>
      </c>
      <c r="F1461" s="6">
        <f t="shared" si="44"/>
        <v>219.10000000000002</v>
      </c>
      <c r="G1461" s="6">
        <f t="shared" si="45"/>
        <v>1</v>
      </c>
    </row>
    <row r="1462" spans="1:7" x14ac:dyDescent="0.3">
      <c r="A1462" s="6" t="s">
        <v>2350</v>
      </c>
      <c r="B1462" s="6" t="str">
        <f>IF(GETPIVOTDATA("Sum of Net Profit",Pivot_table!$A$151,"Consumer ID",$A1462,"Years (DATE)",$B$66)=0,"",GETPIVOTDATA("Sum of Net Profit",Pivot_table!$A$151,"Consumer ID",$A1462,"Years (DATE)",$B$66))</f>
        <v/>
      </c>
      <c r="C1462" s="6" t="str">
        <f>IF(GETPIVOTDATA("Count of Order ID",Pivot_table!$A$151,"Consumer ID",$A1462,"Years (DATE)",$B$66)=0,"",GETPIVOTDATA("Count of Order ID",Pivot_table!$A$151,"Consumer ID",$A1462,"Years (DATE)",$B$66))</f>
        <v/>
      </c>
      <c r="D1462" s="6">
        <f>IF(GETPIVOTDATA("Sum of Net Profit",Pivot_table!$A$151,"Consumer ID",$A1462,"Years (DATE)",$D$66)=0,"",GETPIVOTDATA("Sum of Net Profit",Pivot_table!$A$151,"Consumer ID",$A1462,"Years (DATE)",$D$66))</f>
        <v>219.10000000000002</v>
      </c>
      <c r="E1462" s="6">
        <f>IF(GETPIVOTDATA("Count of Order ID",Pivot_table!$A$151,"Consumer ID",$A1462,"Years (DATE)",$D$66)=0,"",GETPIVOTDATA("Count of Order ID",Pivot_table!$A$151,"Consumer ID",$A1462,"Years (DATE)",$D$66))</f>
        <v>1</v>
      </c>
      <c r="F1462" s="6">
        <f t="shared" si="44"/>
        <v>219.10000000000002</v>
      </c>
      <c r="G1462" s="6">
        <f t="shared" si="45"/>
        <v>1</v>
      </c>
    </row>
    <row r="1463" spans="1:7" x14ac:dyDescent="0.3">
      <c r="A1463" s="6" t="s">
        <v>2300</v>
      </c>
      <c r="B1463" s="6" t="str">
        <f>IF(GETPIVOTDATA("Sum of Net Profit",Pivot_table!$A$151,"Consumer ID",$A1463,"Years (DATE)",$B$66)=0,"",GETPIVOTDATA("Sum of Net Profit",Pivot_table!$A$151,"Consumer ID",$A1463,"Years (DATE)",$B$66))</f>
        <v/>
      </c>
      <c r="C1463" s="6" t="str">
        <f>IF(GETPIVOTDATA("Count of Order ID",Pivot_table!$A$151,"Consumer ID",$A1463,"Years (DATE)",$B$66)=0,"",GETPIVOTDATA("Count of Order ID",Pivot_table!$A$151,"Consumer ID",$A1463,"Years (DATE)",$B$66))</f>
        <v/>
      </c>
      <c r="D1463" s="6">
        <f>IF(GETPIVOTDATA("Sum of Net Profit",Pivot_table!$A$151,"Consumer ID",$A1463,"Years (DATE)",$D$66)=0,"",GETPIVOTDATA("Sum of Net Profit",Pivot_table!$A$151,"Consumer ID",$A1463,"Years (DATE)",$D$66))</f>
        <v>219.10000000000002</v>
      </c>
      <c r="E1463" s="6">
        <f>IF(GETPIVOTDATA("Count of Order ID",Pivot_table!$A$151,"Consumer ID",$A1463,"Years (DATE)",$D$66)=0,"",GETPIVOTDATA("Count of Order ID",Pivot_table!$A$151,"Consumer ID",$A1463,"Years (DATE)",$D$66))</f>
        <v>1</v>
      </c>
      <c r="F1463" s="6">
        <f t="shared" si="44"/>
        <v>219.10000000000002</v>
      </c>
      <c r="G1463" s="6">
        <f t="shared" si="45"/>
        <v>1</v>
      </c>
    </row>
    <row r="1464" spans="1:7" x14ac:dyDescent="0.3">
      <c r="A1464" s="6" t="s">
        <v>3121</v>
      </c>
      <c r="B1464" s="6" t="str">
        <f>IF(GETPIVOTDATA("Sum of Net Profit",Pivot_table!$A$151,"Consumer ID",$A1464,"Years (DATE)",$B$66)=0,"",GETPIVOTDATA("Sum of Net Profit",Pivot_table!$A$151,"Consumer ID",$A1464,"Years (DATE)",$B$66))</f>
        <v/>
      </c>
      <c r="C1464" s="6" t="str">
        <f>IF(GETPIVOTDATA("Count of Order ID",Pivot_table!$A$151,"Consumer ID",$A1464,"Years (DATE)",$B$66)=0,"",GETPIVOTDATA("Count of Order ID",Pivot_table!$A$151,"Consumer ID",$A1464,"Years (DATE)",$B$66))</f>
        <v/>
      </c>
      <c r="D1464" s="6">
        <f>IF(GETPIVOTDATA("Sum of Net Profit",Pivot_table!$A$151,"Consumer ID",$A1464,"Years (DATE)",$D$66)=0,"",GETPIVOTDATA("Sum of Net Profit",Pivot_table!$A$151,"Consumer ID",$A1464,"Years (DATE)",$D$66))</f>
        <v>219.10000000000002</v>
      </c>
      <c r="E1464" s="6">
        <f>IF(GETPIVOTDATA("Count of Order ID",Pivot_table!$A$151,"Consumer ID",$A1464,"Years (DATE)",$D$66)=0,"",GETPIVOTDATA("Count of Order ID",Pivot_table!$A$151,"Consumer ID",$A1464,"Years (DATE)",$D$66))</f>
        <v>1</v>
      </c>
      <c r="F1464" s="6">
        <f t="shared" si="44"/>
        <v>219.10000000000002</v>
      </c>
      <c r="G1464" s="6">
        <f t="shared" si="45"/>
        <v>1</v>
      </c>
    </row>
    <row r="1465" spans="1:7" x14ac:dyDescent="0.3">
      <c r="A1465" s="6" t="s">
        <v>2222</v>
      </c>
      <c r="B1465" s="6" t="str">
        <f>IF(GETPIVOTDATA("Sum of Net Profit",Pivot_table!$A$151,"Consumer ID",$A1465,"Years (DATE)",$B$66)=0,"",GETPIVOTDATA("Sum of Net Profit",Pivot_table!$A$151,"Consumer ID",$A1465,"Years (DATE)",$B$66))</f>
        <v/>
      </c>
      <c r="C1465" s="6" t="str">
        <f>IF(GETPIVOTDATA("Count of Order ID",Pivot_table!$A$151,"Consumer ID",$A1465,"Years (DATE)",$B$66)=0,"",GETPIVOTDATA("Count of Order ID",Pivot_table!$A$151,"Consumer ID",$A1465,"Years (DATE)",$B$66))</f>
        <v/>
      </c>
      <c r="D1465" s="6">
        <f>IF(GETPIVOTDATA("Sum of Net Profit",Pivot_table!$A$151,"Consumer ID",$A1465,"Years (DATE)",$D$66)=0,"",GETPIVOTDATA("Sum of Net Profit",Pivot_table!$A$151,"Consumer ID",$A1465,"Years (DATE)",$D$66))</f>
        <v>219.10000000000002</v>
      </c>
      <c r="E1465" s="6">
        <f>IF(GETPIVOTDATA("Count of Order ID",Pivot_table!$A$151,"Consumer ID",$A1465,"Years (DATE)",$D$66)=0,"",GETPIVOTDATA("Count of Order ID",Pivot_table!$A$151,"Consumer ID",$A1465,"Years (DATE)",$D$66))</f>
        <v>1</v>
      </c>
      <c r="F1465" s="6">
        <f t="shared" si="44"/>
        <v>219.10000000000002</v>
      </c>
      <c r="G1465" s="6">
        <f t="shared" si="45"/>
        <v>1</v>
      </c>
    </row>
    <row r="1466" spans="1:7" x14ac:dyDescent="0.3">
      <c r="A1466" s="6" t="s">
        <v>3125</v>
      </c>
      <c r="B1466" s="6" t="str">
        <f>IF(GETPIVOTDATA("Sum of Net Profit",Pivot_table!$A$151,"Consumer ID",$A1466,"Years (DATE)",$B$66)=0,"",GETPIVOTDATA("Sum of Net Profit",Pivot_table!$A$151,"Consumer ID",$A1466,"Years (DATE)",$B$66))</f>
        <v/>
      </c>
      <c r="C1466" s="6" t="str">
        <f>IF(GETPIVOTDATA("Count of Order ID",Pivot_table!$A$151,"Consumer ID",$A1466,"Years (DATE)",$B$66)=0,"",GETPIVOTDATA("Count of Order ID",Pivot_table!$A$151,"Consumer ID",$A1466,"Years (DATE)",$B$66))</f>
        <v/>
      </c>
      <c r="D1466" s="6">
        <f>IF(GETPIVOTDATA("Sum of Net Profit",Pivot_table!$A$151,"Consumer ID",$A1466,"Years (DATE)",$D$66)=0,"",GETPIVOTDATA("Sum of Net Profit",Pivot_table!$A$151,"Consumer ID",$A1466,"Years (DATE)",$D$66))</f>
        <v>219.10000000000002</v>
      </c>
      <c r="E1466" s="6">
        <f>IF(GETPIVOTDATA("Count of Order ID",Pivot_table!$A$151,"Consumer ID",$A1466,"Years (DATE)",$D$66)=0,"",GETPIVOTDATA("Count of Order ID",Pivot_table!$A$151,"Consumer ID",$A1466,"Years (DATE)",$D$66))</f>
        <v>1</v>
      </c>
      <c r="F1466" s="6">
        <f t="shared" si="44"/>
        <v>219.10000000000002</v>
      </c>
      <c r="G1466" s="6">
        <f t="shared" si="45"/>
        <v>1</v>
      </c>
    </row>
    <row r="1467" spans="1:7" x14ac:dyDescent="0.3">
      <c r="A1467" s="6" t="s">
        <v>2677</v>
      </c>
      <c r="B1467" s="6" t="str">
        <f>IF(GETPIVOTDATA("Sum of Net Profit",Pivot_table!$A$151,"Consumer ID",$A1467,"Years (DATE)",$B$66)=0,"",GETPIVOTDATA("Sum of Net Profit",Pivot_table!$A$151,"Consumer ID",$A1467,"Years (DATE)",$B$66))</f>
        <v/>
      </c>
      <c r="C1467" s="6" t="str">
        <f>IF(GETPIVOTDATA("Count of Order ID",Pivot_table!$A$151,"Consumer ID",$A1467,"Years (DATE)",$B$66)=0,"",GETPIVOTDATA("Count of Order ID",Pivot_table!$A$151,"Consumer ID",$A1467,"Years (DATE)",$B$66))</f>
        <v/>
      </c>
      <c r="D1467" s="6">
        <f>IF(GETPIVOTDATA("Sum of Net Profit",Pivot_table!$A$151,"Consumer ID",$A1467,"Years (DATE)",$D$66)=0,"",GETPIVOTDATA("Sum of Net Profit",Pivot_table!$A$151,"Consumer ID",$A1467,"Years (DATE)",$D$66))</f>
        <v>219.10000000000002</v>
      </c>
      <c r="E1467" s="6">
        <f>IF(GETPIVOTDATA("Count of Order ID",Pivot_table!$A$151,"Consumer ID",$A1467,"Years (DATE)",$D$66)=0,"",GETPIVOTDATA("Count of Order ID",Pivot_table!$A$151,"Consumer ID",$A1467,"Years (DATE)",$D$66))</f>
        <v>1</v>
      </c>
      <c r="F1467" s="6">
        <f t="shared" si="44"/>
        <v>219.10000000000002</v>
      </c>
      <c r="G1467" s="6">
        <f t="shared" si="45"/>
        <v>1</v>
      </c>
    </row>
    <row r="1468" spans="1:7" x14ac:dyDescent="0.3">
      <c r="A1468" s="6" t="s">
        <v>3141</v>
      </c>
      <c r="B1468" s="6" t="str">
        <f>IF(GETPIVOTDATA("Sum of Net Profit",Pivot_table!$A$151,"Consumer ID",$A1468,"Years (DATE)",$B$66)=0,"",GETPIVOTDATA("Sum of Net Profit",Pivot_table!$A$151,"Consumer ID",$A1468,"Years (DATE)",$B$66))</f>
        <v/>
      </c>
      <c r="C1468" s="6" t="str">
        <f>IF(GETPIVOTDATA("Count of Order ID",Pivot_table!$A$151,"Consumer ID",$A1468,"Years (DATE)",$B$66)=0,"",GETPIVOTDATA("Count of Order ID",Pivot_table!$A$151,"Consumer ID",$A1468,"Years (DATE)",$B$66))</f>
        <v/>
      </c>
      <c r="D1468" s="6">
        <f>IF(GETPIVOTDATA("Sum of Net Profit",Pivot_table!$A$151,"Consumer ID",$A1468,"Years (DATE)",$D$66)=0,"",GETPIVOTDATA("Sum of Net Profit",Pivot_table!$A$151,"Consumer ID",$A1468,"Years (DATE)",$D$66))</f>
        <v>219.10000000000002</v>
      </c>
      <c r="E1468" s="6">
        <f>IF(GETPIVOTDATA("Count of Order ID",Pivot_table!$A$151,"Consumer ID",$A1468,"Years (DATE)",$D$66)=0,"",GETPIVOTDATA("Count of Order ID",Pivot_table!$A$151,"Consumer ID",$A1468,"Years (DATE)",$D$66))</f>
        <v>1</v>
      </c>
      <c r="F1468" s="6">
        <f t="shared" si="44"/>
        <v>219.10000000000002</v>
      </c>
      <c r="G1468" s="6">
        <f t="shared" si="45"/>
        <v>1</v>
      </c>
    </row>
    <row r="1469" spans="1:7" x14ac:dyDescent="0.3">
      <c r="A1469" s="6" t="s">
        <v>3157</v>
      </c>
      <c r="B1469" s="6" t="str">
        <f>IF(GETPIVOTDATA("Sum of Net Profit",Pivot_table!$A$151,"Consumer ID",$A1469,"Years (DATE)",$B$66)=0,"",GETPIVOTDATA("Sum of Net Profit",Pivot_table!$A$151,"Consumer ID",$A1469,"Years (DATE)",$B$66))</f>
        <v/>
      </c>
      <c r="C1469" s="6" t="str">
        <f>IF(GETPIVOTDATA("Count of Order ID",Pivot_table!$A$151,"Consumer ID",$A1469,"Years (DATE)",$B$66)=0,"",GETPIVOTDATA("Count of Order ID",Pivot_table!$A$151,"Consumer ID",$A1469,"Years (DATE)",$B$66))</f>
        <v/>
      </c>
      <c r="D1469" s="6">
        <f>IF(GETPIVOTDATA("Sum of Net Profit",Pivot_table!$A$151,"Consumer ID",$A1469,"Years (DATE)",$D$66)=0,"",GETPIVOTDATA("Sum of Net Profit",Pivot_table!$A$151,"Consumer ID",$A1469,"Years (DATE)",$D$66))</f>
        <v>219.10000000000002</v>
      </c>
      <c r="E1469" s="6">
        <f>IF(GETPIVOTDATA("Count of Order ID",Pivot_table!$A$151,"Consumer ID",$A1469,"Years (DATE)",$D$66)=0,"",GETPIVOTDATA("Count of Order ID",Pivot_table!$A$151,"Consumer ID",$A1469,"Years (DATE)",$D$66))</f>
        <v>1</v>
      </c>
      <c r="F1469" s="6">
        <f t="shared" si="44"/>
        <v>219.10000000000002</v>
      </c>
      <c r="G1469" s="6">
        <f t="shared" si="45"/>
        <v>1</v>
      </c>
    </row>
    <row r="1470" spans="1:7" x14ac:dyDescent="0.3">
      <c r="A1470" s="6" t="s">
        <v>3143</v>
      </c>
      <c r="B1470" s="6" t="str">
        <f>IF(GETPIVOTDATA("Sum of Net Profit",Pivot_table!$A$151,"Consumer ID",$A1470,"Years (DATE)",$B$66)=0,"",GETPIVOTDATA("Sum of Net Profit",Pivot_table!$A$151,"Consumer ID",$A1470,"Years (DATE)",$B$66))</f>
        <v/>
      </c>
      <c r="C1470" s="6" t="str">
        <f>IF(GETPIVOTDATA("Count of Order ID",Pivot_table!$A$151,"Consumer ID",$A1470,"Years (DATE)",$B$66)=0,"",GETPIVOTDATA("Count of Order ID",Pivot_table!$A$151,"Consumer ID",$A1470,"Years (DATE)",$B$66))</f>
        <v/>
      </c>
      <c r="D1470" s="6">
        <f>IF(GETPIVOTDATA("Sum of Net Profit",Pivot_table!$A$151,"Consumer ID",$A1470,"Years (DATE)",$D$66)=0,"",GETPIVOTDATA("Sum of Net Profit",Pivot_table!$A$151,"Consumer ID",$A1470,"Years (DATE)",$D$66))</f>
        <v>219.10000000000002</v>
      </c>
      <c r="E1470" s="6">
        <f>IF(GETPIVOTDATA("Count of Order ID",Pivot_table!$A$151,"Consumer ID",$A1470,"Years (DATE)",$D$66)=0,"",GETPIVOTDATA("Count of Order ID",Pivot_table!$A$151,"Consumer ID",$A1470,"Years (DATE)",$D$66))</f>
        <v>1</v>
      </c>
      <c r="F1470" s="6">
        <f t="shared" si="44"/>
        <v>219.10000000000002</v>
      </c>
      <c r="G1470" s="6">
        <f t="shared" si="45"/>
        <v>1</v>
      </c>
    </row>
    <row r="1471" spans="1:7" x14ac:dyDescent="0.3">
      <c r="A1471" s="6" t="s">
        <v>2314</v>
      </c>
      <c r="B1471" s="6" t="str">
        <f>IF(GETPIVOTDATA("Sum of Net Profit",Pivot_table!$A$151,"Consumer ID",$A1471,"Years (DATE)",$B$66)=0,"",GETPIVOTDATA("Sum of Net Profit",Pivot_table!$A$151,"Consumer ID",$A1471,"Years (DATE)",$B$66))</f>
        <v/>
      </c>
      <c r="C1471" s="6" t="str">
        <f>IF(GETPIVOTDATA("Count of Order ID",Pivot_table!$A$151,"Consumer ID",$A1471,"Years (DATE)",$B$66)=0,"",GETPIVOTDATA("Count of Order ID",Pivot_table!$A$151,"Consumer ID",$A1471,"Years (DATE)",$B$66))</f>
        <v/>
      </c>
      <c r="D1471" s="6">
        <f>IF(GETPIVOTDATA("Sum of Net Profit",Pivot_table!$A$151,"Consumer ID",$A1471,"Years (DATE)",$D$66)=0,"",GETPIVOTDATA("Sum of Net Profit",Pivot_table!$A$151,"Consumer ID",$A1471,"Years (DATE)",$D$66))</f>
        <v>219.10000000000002</v>
      </c>
      <c r="E1471" s="6">
        <f>IF(GETPIVOTDATA("Count of Order ID",Pivot_table!$A$151,"Consumer ID",$A1471,"Years (DATE)",$D$66)=0,"",GETPIVOTDATA("Count of Order ID",Pivot_table!$A$151,"Consumer ID",$A1471,"Years (DATE)",$D$66))</f>
        <v>1</v>
      </c>
      <c r="F1471" s="6">
        <f t="shared" si="44"/>
        <v>219.10000000000002</v>
      </c>
      <c r="G1471" s="6">
        <f t="shared" si="45"/>
        <v>1</v>
      </c>
    </row>
    <row r="1472" spans="1:7" x14ac:dyDescent="0.3">
      <c r="A1472" s="6" t="s">
        <v>1984</v>
      </c>
      <c r="B1472" s="6">
        <f>IF(GETPIVOTDATA("Sum of Net Profit",Pivot_table!$A$151,"Consumer ID",$A1472,"Years (DATE)",$B$66)=0,"",GETPIVOTDATA("Sum of Net Profit",Pivot_table!$A$151,"Consumer ID",$A1472,"Years (DATE)",$B$66))</f>
        <v>219.10000000000002</v>
      </c>
      <c r="C1472" s="6">
        <f>IF(GETPIVOTDATA("Count of Order ID",Pivot_table!$A$151,"Consumer ID",$A1472,"Years (DATE)",$B$66)=0,"",GETPIVOTDATA("Count of Order ID",Pivot_table!$A$151,"Consumer ID",$A1472,"Years (DATE)",$B$66))</f>
        <v>1</v>
      </c>
      <c r="D1472" s="6" t="str">
        <f>IF(GETPIVOTDATA("Sum of Net Profit",Pivot_table!$A$151,"Consumer ID",$A1472,"Years (DATE)",$D$66)=0,"",GETPIVOTDATA("Sum of Net Profit",Pivot_table!$A$151,"Consumer ID",$A1472,"Years (DATE)",$D$66))</f>
        <v/>
      </c>
      <c r="E1472" s="6" t="str">
        <f>IF(GETPIVOTDATA("Count of Order ID",Pivot_table!$A$151,"Consumer ID",$A1472,"Years (DATE)",$D$66)=0,"",GETPIVOTDATA("Count of Order ID",Pivot_table!$A$151,"Consumer ID",$A1472,"Years (DATE)",$D$66))</f>
        <v/>
      </c>
      <c r="F1472" s="6">
        <f t="shared" si="44"/>
        <v>219.10000000000002</v>
      </c>
      <c r="G1472" s="6">
        <f t="shared" si="45"/>
        <v>1</v>
      </c>
    </row>
    <row r="1473" spans="1:7" x14ac:dyDescent="0.3">
      <c r="A1473" s="6" t="s">
        <v>3197</v>
      </c>
      <c r="B1473" s="6" t="str">
        <f>IF(GETPIVOTDATA("Sum of Net Profit",Pivot_table!$A$151,"Consumer ID",$A1473,"Years (DATE)",$B$66)=0,"",GETPIVOTDATA("Sum of Net Profit",Pivot_table!$A$151,"Consumer ID",$A1473,"Years (DATE)",$B$66))</f>
        <v/>
      </c>
      <c r="C1473" s="6" t="str">
        <f>IF(GETPIVOTDATA("Count of Order ID",Pivot_table!$A$151,"Consumer ID",$A1473,"Years (DATE)",$B$66)=0,"",GETPIVOTDATA("Count of Order ID",Pivot_table!$A$151,"Consumer ID",$A1473,"Years (DATE)",$B$66))</f>
        <v/>
      </c>
      <c r="D1473" s="6">
        <f>IF(GETPIVOTDATA("Sum of Net Profit",Pivot_table!$A$151,"Consumer ID",$A1473,"Years (DATE)",$D$66)=0,"",GETPIVOTDATA("Sum of Net Profit",Pivot_table!$A$151,"Consumer ID",$A1473,"Years (DATE)",$D$66))</f>
        <v>219.10000000000002</v>
      </c>
      <c r="E1473" s="6">
        <f>IF(GETPIVOTDATA("Count of Order ID",Pivot_table!$A$151,"Consumer ID",$A1473,"Years (DATE)",$D$66)=0,"",GETPIVOTDATA("Count of Order ID",Pivot_table!$A$151,"Consumer ID",$A1473,"Years (DATE)",$D$66))</f>
        <v>1</v>
      </c>
      <c r="F1473" s="6">
        <f t="shared" si="44"/>
        <v>219.10000000000002</v>
      </c>
      <c r="G1473" s="6">
        <f t="shared" si="45"/>
        <v>1</v>
      </c>
    </row>
    <row r="1474" spans="1:7" x14ac:dyDescent="0.3">
      <c r="A1474" s="6" t="s">
        <v>4157</v>
      </c>
      <c r="B1474" s="6" t="str">
        <f>IF(GETPIVOTDATA("Sum of Net Profit",Pivot_table!$A$151,"Consumer ID",$A1474,"Years (DATE)",$B$66)=0,"",GETPIVOTDATA("Sum of Net Profit",Pivot_table!$A$151,"Consumer ID",$A1474,"Years (DATE)",$B$66))</f>
        <v/>
      </c>
      <c r="C1474" s="6" t="str">
        <f>IF(GETPIVOTDATA("Count of Order ID",Pivot_table!$A$151,"Consumer ID",$A1474,"Years (DATE)",$B$66)=0,"",GETPIVOTDATA("Count of Order ID",Pivot_table!$A$151,"Consumer ID",$A1474,"Years (DATE)",$B$66))</f>
        <v/>
      </c>
      <c r="D1474" s="6">
        <f>IF(GETPIVOTDATA("Sum of Net Profit",Pivot_table!$A$151,"Consumer ID",$A1474,"Years (DATE)",$D$66)=0,"",GETPIVOTDATA("Sum of Net Profit",Pivot_table!$A$151,"Consumer ID",$A1474,"Years (DATE)",$D$66))</f>
        <v>219.10000000000002</v>
      </c>
      <c r="E1474" s="6">
        <f>IF(GETPIVOTDATA("Count of Order ID",Pivot_table!$A$151,"Consumer ID",$A1474,"Years (DATE)",$D$66)=0,"",GETPIVOTDATA("Count of Order ID",Pivot_table!$A$151,"Consumer ID",$A1474,"Years (DATE)",$D$66))</f>
        <v>1</v>
      </c>
      <c r="F1474" s="6">
        <f t="shared" si="44"/>
        <v>219.10000000000002</v>
      </c>
      <c r="G1474" s="6">
        <f t="shared" si="45"/>
        <v>1</v>
      </c>
    </row>
    <row r="1475" spans="1:7" x14ac:dyDescent="0.3">
      <c r="A1475" s="6" t="s">
        <v>3569</v>
      </c>
      <c r="B1475" s="6" t="str">
        <f>IF(GETPIVOTDATA("Sum of Net Profit",Pivot_table!$A$151,"Consumer ID",$A1475,"Years (DATE)",$B$66)=0,"",GETPIVOTDATA("Sum of Net Profit",Pivot_table!$A$151,"Consumer ID",$A1475,"Years (DATE)",$B$66))</f>
        <v/>
      </c>
      <c r="C1475" s="6" t="str">
        <f>IF(GETPIVOTDATA("Count of Order ID",Pivot_table!$A$151,"Consumer ID",$A1475,"Years (DATE)",$B$66)=0,"",GETPIVOTDATA("Count of Order ID",Pivot_table!$A$151,"Consumer ID",$A1475,"Years (DATE)",$B$66))</f>
        <v/>
      </c>
      <c r="D1475" s="6">
        <f>IF(GETPIVOTDATA("Sum of Net Profit",Pivot_table!$A$151,"Consumer ID",$A1475,"Years (DATE)",$D$66)=0,"",GETPIVOTDATA("Sum of Net Profit",Pivot_table!$A$151,"Consumer ID",$A1475,"Years (DATE)",$D$66))</f>
        <v>219.10000000000002</v>
      </c>
      <c r="E1475" s="6">
        <f>IF(GETPIVOTDATA("Count of Order ID",Pivot_table!$A$151,"Consumer ID",$A1475,"Years (DATE)",$D$66)=0,"",GETPIVOTDATA("Count of Order ID",Pivot_table!$A$151,"Consumer ID",$A1475,"Years (DATE)",$D$66))</f>
        <v>1</v>
      </c>
      <c r="F1475" s="6">
        <f t="shared" si="44"/>
        <v>219.10000000000002</v>
      </c>
      <c r="G1475" s="6">
        <f t="shared" si="45"/>
        <v>1</v>
      </c>
    </row>
    <row r="1476" spans="1:7" x14ac:dyDescent="0.3">
      <c r="A1476" s="6" t="s">
        <v>3551</v>
      </c>
      <c r="B1476" s="6" t="str">
        <f>IF(GETPIVOTDATA("Sum of Net Profit",Pivot_table!$A$151,"Consumer ID",$A1476,"Years (DATE)",$B$66)=0,"",GETPIVOTDATA("Sum of Net Profit",Pivot_table!$A$151,"Consumer ID",$A1476,"Years (DATE)",$B$66))</f>
        <v/>
      </c>
      <c r="C1476" s="6" t="str">
        <f>IF(GETPIVOTDATA("Count of Order ID",Pivot_table!$A$151,"Consumer ID",$A1476,"Years (DATE)",$B$66)=0,"",GETPIVOTDATA("Count of Order ID",Pivot_table!$A$151,"Consumer ID",$A1476,"Years (DATE)",$B$66))</f>
        <v/>
      </c>
      <c r="D1476" s="6">
        <f>IF(GETPIVOTDATA("Sum of Net Profit",Pivot_table!$A$151,"Consumer ID",$A1476,"Years (DATE)",$D$66)=0,"",GETPIVOTDATA("Sum of Net Profit",Pivot_table!$A$151,"Consumer ID",$A1476,"Years (DATE)",$D$66))</f>
        <v>219.10000000000002</v>
      </c>
      <c r="E1476" s="6">
        <f>IF(GETPIVOTDATA("Count of Order ID",Pivot_table!$A$151,"Consumer ID",$A1476,"Years (DATE)",$D$66)=0,"",GETPIVOTDATA("Count of Order ID",Pivot_table!$A$151,"Consumer ID",$A1476,"Years (DATE)",$D$66))</f>
        <v>1</v>
      </c>
      <c r="F1476" s="6">
        <f t="shared" ref="F1476:F1539" si="46">IF(SUM(B1476,D1476)=0,"",SUM(B1476,D1476))</f>
        <v>219.10000000000002</v>
      </c>
      <c r="G1476" s="6">
        <f t="shared" ref="G1476:G1539" si="47">IF(SUM(C1476,E1476)=0,"",SUM(C1476,E1476))</f>
        <v>1</v>
      </c>
    </row>
    <row r="1477" spans="1:7" x14ac:dyDescent="0.3">
      <c r="A1477" s="6" t="s">
        <v>3573</v>
      </c>
      <c r="B1477" s="6" t="str">
        <f>IF(GETPIVOTDATA("Sum of Net Profit",Pivot_table!$A$151,"Consumer ID",$A1477,"Years (DATE)",$B$66)=0,"",GETPIVOTDATA("Sum of Net Profit",Pivot_table!$A$151,"Consumer ID",$A1477,"Years (DATE)",$B$66))</f>
        <v/>
      </c>
      <c r="C1477" s="6" t="str">
        <f>IF(GETPIVOTDATA("Count of Order ID",Pivot_table!$A$151,"Consumer ID",$A1477,"Years (DATE)",$B$66)=0,"",GETPIVOTDATA("Count of Order ID",Pivot_table!$A$151,"Consumer ID",$A1477,"Years (DATE)",$B$66))</f>
        <v/>
      </c>
      <c r="D1477" s="6">
        <f>IF(GETPIVOTDATA("Sum of Net Profit",Pivot_table!$A$151,"Consumer ID",$A1477,"Years (DATE)",$D$66)=0,"",GETPIVOTDATA("Sum of Net Profit",Pivot_table!$A$151,"Consumer ID",$A1477,"Years (DATE)",$D$66))</f>
        <v>219.10000000000002</v>
      </c>
      <c r="E1477" s="6">
        <f>IF(GETPIVOTDATA("Count of Order ID",Pivot_table!$A$151,"Consumer ID",$A1477,"Years (DATE)",$D$66)=0,"",GETPIVOTDATA("Count of Order ID",Pivot_table!$A$151,"Consumer ID",$A1477,"Years (DATE)",$D$66))</f>
        <v>1</v>
      </c>
      <c r="F1477" s="6">
        <f t="shared" si="46"/>
        <v>219.10000000000002</v>
      </c>
      <c r="G1477" s="6">
        <f t="shared" si="47"/>
        <v>1</v>
      </c>
    </row>
    <row r="1478" spans="1:7" x14ac:dyDescent="0.3">
      <c r="A1478" s="6" t="s">
        <v>1814</v>
      </c>
      <c r="B1478" s="6">
        <f>IF(GETPIVOTDATA("Sum of Net Profit",Pivot_table!$A$151,"Consumer ID",$A1478,"Years (DATE)",$B$66)=0,"",GETPIVOTDATA("Sum of Net Profit",Pivot_table!$A$151,"Consumer ID",$A1478,"Years (DATE)",$B$66))</f>
        <v>219.10000000000002</v>
      </c>
      <c r="C1478" s="6">
        <f>IF(GETPIVOTDATA("Count of Order ID",Pivot_table!$A$151,"Consumer ID",$A1478,"Years (DATE)",$B$66)=0,"",GETPIVOTDATA("Count of Order ID",Pivot_table!$A$151,"Consumer ID",$A1478,"Years (DATE)",$B$66))</f>
        <v>1</v>
      </c>
      <c r="D1478" s="6" t="str">
        <f>IF(GETPIVOTDATA("Sum of Net Profit",Pivot_table!$A$151,"Consumer ID",$A1478,"Years (DATE)",$D$66)=0,"",GETPIVOTDATA("Sum of Net Profit",Pivot_table!$A$151,"Consumer ID",$A1478,"Years (DATE)",$D$66))</f>
        <v/>
      </c>
      <c r="E1478" s="6" t="str">
        <f>IF(GETPIVOTDATA("Count of Order ID",Pivot_table!$A$151,"Consumer ID",$A1478,"Years (DATE)",$D$66)=0,"",GETPIVOTDATA("Count of Order ID",Pivot_table!$A$151,"Consumer ID",$A1478,"Years (DATE)",$D$66))</f>
        <v/>
      </c>
      <c r="F1478" s="6">
        <f t="shared" si="46"/>
        <v>219.10000000000002</v>
      </c>
      <c r="G1478" s="6">
        <f t="shared" si="47"/>
        <v>1</v>
      </c>
    </row>
    <row r="1479" spans="1:7" x14ac:dyDescent="0.3">
      <c r="A1479" s="6" t="s">
        <v>3533</v>
      </c>
      <c r="B1479" s="6" t="str">
        <f>IF(GETPIVOTDATA("Sum of Net Profit",Pivot_table!$A$151,"Consumer ID",$A1479,"Years (DATE)",$B$66)=0,"",GETPIVOTDATA("Sum of Net Profit",Pivot_table!$A$151,"Consumer ID",$A1479,"Years (DATE)",$B$66))</f>
        <v/>
      </c>
      <c r="C1479" s="6" t="str">
        <f>IF(GETPIVOTDATA("Count of Order ID",Pivot_table!$A$151,"Consumer ID",$A1479,"Years (DATE)",$B$66)=0,"",GETPIVOTDATA("Count of Order ID",Pivot_table!$A$151,"Consumer ID",$A1479,"Years (DATE)",$B$66))</f>
        <v/>
      </c>
      <c r="D1479" s="6">
        <f>IF(GETPIVOTDATA("Sum of Net Profit",Pivot_table!$A$151,"Consumer ID",$A1479,"Years (DATE)",$D$66)=0,"",GETPIVOTDATA("Sum of Net Profit",Pivot_table!$A$151,"Consumer ID",$A1479,"Years (DATE)",$D$66))</f>
        <v>219.10000000000002</v>
      </c>
      <c r="E1479" s="6">
        <f>IF(GETPIVOTDATA("Count of Order ID",Pivot_table!$A$151,"Consumer ID",$A1479,"Years (DATE)",$D$66)=0,"",GETPIVOTDATA("Count of Order ID",Pivot_table!$A$151,"Consumer ID",$A1479,"Years (DATE)",$D$66))</f>
        <v>1</v>
      </c>
      <c r="F1479" s="6">
        <f t="shared" si="46"/>
        <v>219.10000000000002</v>
      </c>
      <c r="G1479" s="6">
        <f t="shared" si="47"/>
        <v>1</v>
      </c>
    </row>
    <row r="1480" spans="1:7" x14ac:dyDescent="0.3">
      <c r="A1480" s="6" t="s">
        <v>3059</v>
      </c>
      <c r="B1480" s="6" t="str">
        <f>IF(GETPIVOTDATA("Sum of Net Profit",Pivot_table!$A$151,"Consumer ID",$A1480,"Years (DATE)",$B$66)=0,"",GETPIVOTDATA("Sum of Net Profit",Pivot_table!$A$151,"Consumer ID",$A1480,"Years (DATE)",$B$66))</f>
        <v/>
      </c>
      <c r="C1480" s="6" t="str">
        <f>IF(GETPIVOTDATA("Count of Order ID",Pivot_table!$A$151,"Consumer ID",$A1480,"Years (DATE)",$B$66)=0,"",GETPIVOTDATA("Count of Order ID",Pivot_table!$A$151,"Consumer ID",$A1480,"Years (DATE)",$B$66))</f>
        <v/>
      </c>
      <c r="D1480" s="6">
        <f>IF(GETPIVOTDATA("Sum of Net Profit",Pivot_table!$A$151,"Consumer ID",$A1480,"Years (DATE)",$D$66)=0,"",GETPIVOTDATA("Sum of Net Profit",Pivot_table!$A$151,"Consumer ID",$A1480,"Years (DATE)",$D$66))</f>
        <v>219.10000000000002</v>
      </c>
      <c r="E1480" s="6">
        <f>IF(GETPIVOTDATA("Count of Order ID",Pivot_table!$A$151,"Consumer ID",$A1480,"Years (DATE)",$D$66)=0,"",GETPIVOTDATA("Count of Order ID",Pivot_table!$A$151,"Consumer ID",$A1480,"Years (DATE)",$D$66))</f>
        <v>1</v>
      </c>
      <c r="F1480" s="6">
        <f t="shared" si="46"/>
        <v>219.10000000000002</v>
      </c>
      <c r="G1480" s="6">
        <f t="shared" si="47"/>
        <v>1</v>
      </c>
    </row>
    <row r="1481" spans="1:7" x14ac:dyDescent="0.3">
      <c r="A1481" s="6" t="s">
        <v>2606</v>
      </c>
      <c r="B1481" s="6" t="str">
        <f>IF(GETPIVOTDATA("Sum of Net Profit",Pivot_table!$A$151,"Consumer ID",$A1481,"Years (DATE)",$B$66)=0,"",GETPIVOTDATA("Sum of Net Profit",Pivot_table!$A$151,"Consumer ID",$A1481,"Years (DATE)",$B$66))</f>
        <v/>
      </c>
      <c r="C1481" s="6" t="str">
        <f>IF(GETPIVOTDATA("Count of Order ID",Pivot_table!$A$151,"Consumer ID",$A1481,"Years (DATE)",$B$66)=0,"",GETPIVOTDATA("Count of Order ID",Pivot_table!$A$151,"Consumer ID",$A1481,"Years (DATE)",$B$66))</f>
        <v/>
      </c>
      <c r="D1481" s="6">
        <f>IF(GETPIVOTDATA("Sum of Net Profit",Pivot_table!$A$151,"Consumer ID",$A1481,"Years (DATE)",$D$66)=0,"",GETPIVOTDATA("Sum of Net Profit",Pivot_table!$A$151,"Consumer ID",$A1481,"Years (DATE)",$D$66))</f>
        <v>219.10000000000002</v>
      </c>
      <c r="E1481" s="6">
        <f>IF(GETPIVOTDATA("Count of Order ID",Pivot_table!$A$151,"Consumer ID",$A1481,"Years (DATE)",$D$66)=0,"",GETPIVOTDATA("Count of Order ID",Pivot_table!$A$151,"Consumer ID",$A1481,"Years (DATE)",$D$66))</f>
        <v>1</v>
      </c>
      <c r="F1481" s="6">
        <f t="shared" si="46"/>
        <v>219.10000000000002</v>
      </c>
      <c r="G1481" s="6">
        <f t="shared" si="47"/>
        <v>1</v>
      </c>
    </row>
    <row r="1482" spans="1:7" x14ac:dyDescent="0.3">
      <c r="A1482" s="6" t="s">
        <v>4069</v>
      </c>
      <c r="B1482" s="6" t="str">
        <f>IF(GETPIVOTDATA("Sum of Net Profit",Pivot_table!$A$151,"Consumer ID",$A1482,"Years (DATE)",$B$66)=0,"",GETPIVOTDATA("Sum of Net Profit",Pivot_table!$A$151,"Consumer ID",$A1482,"Years (DATE)",$B$66))</f>
        <v/>
      </c>
      <c r="C1482" s="6" t="str">
        <f>IF(GETPIVOTDATA("Count of Order ID",Pivot_table!$A$151,"Consumer ID",$A1482,"Years (DATE)",$B$66)=0,"",GETPIVOTDATA("Count of Order ID",Pivot_table!$A$151,"Consumer ID",$A1482,"Years (DATE)",$B$66))</f>
        <v/>
      </c>
      <c r="D1482" s="6">
        <f>IF(GETPIVOTDATA("Sum of Net Profit",Pivot_table!$A$151,"Consumer ID",$A1482,"Years (DATE)",$D$66)=0,"",GETPIVOTDATA("Sum of Net Profit",Pivot_table!$A$151,"Consumer ID",$A1482,"Years (DATE)",$D$66))</f>
        <v>219.10000000000002</v>
      </c>
      <c r="E1482" s="6">
        <f>IF(GETPIVOTDATA("Count of Order ID",Pivot_table!$A$151,"Consumer ID",$A1482,"Years (DATE)",$D$66)=0,"",GETPIVOTDATA("Count of Order ID",Pivot_table!$A$151,"Consumer ID",$A1482,"Years (DATE)",$D$66))</f>
        <v>1</v>
      </c>
      <c r="F1482" s="6">
        <f t="shared" si="46"/>
        <v>219.10000000000002</v>
      </c>
      <c r="G1482" s="6">
        <f t="shared" si="47"/>
        <v>1</v>
      </c>
    </row>
    <row r="1483" spans="1:7" x14ac:dyDescent="0.3">
      <c r="A1483" s="6" t="s">
        <v>3841</v>
      </c>
      <c r="B1483" s="6" t="str">
        <f>IF(GETPIVOTDATA("Sum of Net Profit",Pivot_table!$A$151,"Consumer ID",$A1483,"Years (DATE)",$B$66)=0,"",GETPIVOTDATA("Sum of Net Profit",Pivot_table!$A$151,"Consumer ID",$A1483,"Years (DATE)",$B$66))</f>
        <v/>
      </c>
      <c r="C1483" s="6" t="str">
        <f>IF(GETPIVOTDATA("Count of Order ID",Pivot_table!$A$151,"Consumer ID",$A1483,"Years (DATE)",$B$66)=0,"",GETPIVOTDATA("Count of Order ID",Pivot_table!$A$151,"Consumer ID",$A1483,"Years (DATE)",$B$66))</f>
        <v/>
      </c>
      <c r="D1483" s="6">
        <f>IF(GETPIVOTDATA("Sum of Net Profit",Pivot_table!$A$151,"Consumer ID",$A1483,"Years (DATE)",$D$66)=0,"",GETPIVOTDATA("Sum of Net Profit",Pivot_table!$A$151,"Consumer ID",$A1483,"Years (DATE)",$D$66))</f>
        <v>219.10000000000002</v>
      </c>
      <c r="E1483" s="6">
        <f>IF(GETPIVOTDATA("Count of Order ID",Pivot_table!$A$151,"Consumer ID",$A1483,"Years (DATE)",$D$66)=0,"",GETPIVOTDATA("Count of Order ID",Pivot_table!$A$151,"Consumer ID",$A1483,"Years (DATE)",$D$66))</f>
        <v>1</v>
      </c>
      <c r="F1483" s="6">
        <f t="shared" si="46"/>
        <v>219.10000000000002</v>
      </c>
      <c r="G1483" s="6">
        <f t="shared" si="47"/>
        <v>1</v>
      </c>
    </row>
    <row r="1484" spans="1:7" x14ac:dyDescent="0.3">
      <c r="A1484" s="6" t="s">
        <v>3895</v>
      </c>
      <c r="B1484" s="6" t="str">
        <f>IF(GETPIVOTDATA("Sum of Net Profit",Pivot_table!$A$151,"Consumer ID",$A1484,"Years (DATE)",$B$66)=0,"",GETPIVOTDATA("Sum of Net Profit",Pivot_table!$A$151,"Consumer ID",$A1484,"Years (DATE)",$B$66))</f>
        <v/>
      </c>
      <c r="C1484" s="6" t="str">
        <f>IF(GETPIVOTDATA("Count of Order ID",Pivot_table!$A$151,"Consumer ID",$A1484,"Years (DATE)",$B$66)=0,"",GETPIVOTDATA("Count of Order ID",Pivot_table!$A$151,"Consumer ID",$A1484,"Years (DATE)",$B$66))</f>
        <v/>
      </c>
      <c r="D1484" s="6">
        <f>IF(GETPIVOTDATA("Sum of Net Profit",Pivot_table!$A$151,"Consumer ID",$A1484,"Years (DATE)",$D$66)=0,"",GETPIVOTDATA("Sum of Net Profit",Pivot_table!$A$151,"Consumer ID",$A1484,"Years (DATE)",$D$66))</f>
        <v>219.10000000000002</v>
      </c>
      <c r="E1484" s="6">
        <f>IF(GETPIVOTDATA("Count of Order ID",Pivot_table!$A$151,"Consumer ID",$A1484,"Years (DATE)",$D$66)=0,"",GETPIVOTDATA("Count of Order ID",Pivot_table!$A$151,"Consumer ID",$A1484,"Years (DATE)",$D$66))</f>
        <v>1</v>
      </c>
      <c r="F1484" s="6">
        <f t="shared" si="46"/>
        <v>219.10000000000002</v>
      </c>
      <c r="G1484" s="6">
        <f t="shared" si="47"/>
        <v>1</v>
      </c>
    </row>
    <row r="1485" spans="1:7" x14ac:dyDescent="0.3">
      <c r="A1485" s="6" t="s">
        <v>3997</v>
      </c>
      <c r="B1485" s="6" t="str">
        <f>IF(GETPIVOTDATA("Sum of Net Profit",Pivot_table!$A$151,"Consumer ID",$A1485,"Years (DATE)",$B$66)=0,"",GETPIVOTDATA("Sum of Net Profit",Pivot_table!$A$151,"Consumer ID",$A1485,"Years (DATE)",$B$66))</f>
        <v/>
      </c>
      <c r="C1485" s="6" t="str">
        <f>IF(GETPIVOTDATA("Count of Order ID",Pivot_table!$A$151,"Consumer ID",$A1485,"Years (DATE)",$B$66)=0,"",GETPIVOTDATA("Count of Order ID",Pivot_table!$A$151,"Consumer ID",$A1485,"Years (DATE)",$B$66))</f>
        <v/>
      </c>
      <c r="D1485" s="6">
        <f>IF(GETPIVOTDATA("Sum of Net Profit",Pivot_table!$A$151,"Consumer ID",$A1485,"Years (DATE)",$D$66)=0,"",GETPIVOTDATA("Sum of Net Profit",Pivot_table!$A$151,"Consumer ID",$A1485,"Years (DATE)",$D$66))</f>
        <v>219.10000000000002</v>
      </c>
      <c r="E1485" s="6">
        <f>IF(GETPIVOTDATA("Count of Order ID",Pivot_table!$A$151,"Consumer ID",$A1485,"Years (DATE)",$D$66)=0,"",GETPIVOTDATA("Count of Order ID",Pivot_table!$A$151,"Consumer ID",$A1485,"Years (DATE)",$D$66))</f>
        <v>1</v>
      </c>
      <c r="F1485" s="6">
        <f t="shared" si="46"/>
        <v>219.10000000000002</v>
      </c>
      <c r="G1485" s="6">
        <f t="shared" si="47"/>
        <v>1</v>
      </c>
    </row>
    <row r="1486" spans="1:7" x14ac:dyDescent="0.3">
      <c r="A1486" s="6" t="s">
        <v>3823</v>
      </c>
      <c r="B1486" s="6" t="str">
        <f>IF(GETPIVOTDATA("Sum of Net Profit",Pivot_table!$A$151,"Consumer ID",$A1486,"Years (DATE)",$B$66)=0,"",GETPIVOTDATA("Sum of Net Profit",Pivot_table!$A$151,"Consumer ID",$A1486,"Years (DATE)",$B$66))</f>
        <v/>
      </c>
      <c r="C1486" s="6" t="str">
        <f>IF(GETPIVOTDATA("Count of Order ID",Pivot_table!$A$151,"Consumer ID",$A1486,"Years (DATE)",$B$66)=0,"",GETPIVOTDATA("Count of Order ID",Pivot_table!$A$151,"Consumer ID",$A1486,"Years (DATE)",$B$66))</f>
        <v/>
      </c>
      <c r="D1486" s="6">
        <f>IF(GETPIVOTDATA("Sum of Net Profit",Pivot_table!$A$151,"Consumer ID",$A1486,"Years (DATE)",$D$66)=0,"",GETPIVOTDATA("Sum of Net Profit",Pivot_table!$A$151,"Consumer ID",$A1486,"Years (DATE)",$D$66))</f>
        <v>219.10000000000002</v>
      </c>
      <c r="E1486" s="6">
        <f>IF(GETPIVOTDATA("Count of Order ID",Pivot_table!$A$151,"Consumer ID",$A1486,"Years (DATE)",$D$66)=0,"",GETPIVOTDATA("Count of Order ID",Pivot_table!$A$151,"Consumer ID",$A1486,"Years (DATE)",$D$66))</f>
        <v>1</v>
      </c>
      <c r="F1486" s="6">
        <f t="shared" si="46"/>
        <v>219.10000000000002</v>
      </c>
      <c r="G1486" s="6">
        <f t="shared" si="47"/>
        <v>1</v>
      </c>
    </row>
    <row r="1487" spans="1:7" x14ac:dyDescent="0.3">
      <c r="A1487" s="6" t="s">
        <v>3979</v>
      </c>
      <c r="B1487" s="6" t="str">
        <f>IF(GETPIVOTDATA("Sum of Net Profit",Pivot_table!$A$151,"Consumer ID",$A1487,"Years (DATE)",$B$66)=0,"",GETPIVOTDATA("Sum of Net Profit",Pivot_table!$A$151,"Consumer ID",$A1487,"Years (DATE)",$B$66))</f>
        <v/>
      </c>
      <c r="C1487" s="6" t="str">
        <f>IF(GETPIVOTDATA("Count of Order ID",Pivot_table!$A$151,"Consumer ID",$A1487,"Years (DATE)",$B$66)=0,"",GETPIVOTDATA("Count of Order ID",Pivot_table!$A$151,"Consumer ID",$A1487,"Years (DATE)",$B$66))</f>
        <v/>
      </c>
      <c r="D1487" s="6">
        <f>IF(GETPIVOTDATA("Sum of Net Profit",Pivot_table!$A$151,"Consumer ID",$A1487,"Years (DATE)",$D$66)=0,"",GETPIVOTDATA("Sum of Net Profit",Pivot_table!$A$151,"Consumer ID",$A1487,"Years (DATE)",$D$66))</f>
        <v>219.10000000000002</v>
      </c>
      <c r="E1487" s="6">
        <f>IF(GETPIVOTDATA("Count of Order ID",Pivot_table!$A$151,"Consumer ID",$A1487,"Years (DATE)",$D$66)=0,"",GETPIVOTDATA("Count of Order ID",Pivot_table!$A$151,"Consumer ID",$A1487,"Years (DATE)",$D$66))</f>
        <v>1</v>
      </c>
      <c r="F1487" s="6">
        <f t="shared" si="46"/>
        <v>219.10000000000002</v>
      </c>
      <c r="G1487" s="6">
        <f t="shared" si="47"/>
        <v>1</v>
      </c>
    </row>
    <row r="1488" spans="1:7" x14ac:dyDescent="0.3">
      <c r="A1488" s="6" t="s">
        <v>2985</v>
      </c>
      <c r="B1488" s="6" t="str">
        <f>IF(GETPIVOTDATA("Sum of Net Profit",Pivot_table!$A$151,"Consumer ID",$A1488,"Years (DATE)",$B$66)=0,"",GETPIVOTDATA("Sum of Net Profit",Pivot_table!$A$151,"Consumer ID",$A1488,"Years (DATE)",$B$66))</f>
        <v/>
      </c>
      <c r="C1488" s="6" t="str">
        <f>IF(GETPIVOTDATA("Count of Order ID",Pivot_table!$A$151,"Consumer ID",$A1488,"Years (DATE)",$B$66)=0,"",GETPIVOTDATA("Count of Order ID",Pivot_table!$A$151,"Consumer ID",$A1488,"Years (DATE)",$B$66))</f>
        <v/>
      </c>
      <c r="D1488" s="6">
        <f>IF(GETPIVOTDATA("Sum of Net Profit",Pivot_table!$A$151,"Consumer ID",$A1488,"Years (DATE)",$D$66)=0,"",GETPIVOTDATA("Sum of Net Profit",Pivot_table!$A$151,"Consumer ID",$A1488,"Years (DATE)",$D$66))</f>
        <v>219.10000000000002</v>
      </c>
      <c r="E1488" s="6">
        <f>IF(GETPIVOTDATA("Count of Order ID",Pivot_table!$A$151,"Consumer ID",$A1488,"Years (DATE)",$D$66)=0,"",GETPIVOTDATA("Count of Order ID",Pivot_table!$A$151,"Consumer ID",$A1488,"Years (DATE)",$D$66))</f>
        <v>1</v>
      </c>
      <c r="F1488" s="6">
        <f t="shared" si="46"/>
        <v>219.10000000000002</v>
      </c>
      <c r="G1488" s="6">
        <f t="shared" si="47"/>
        <v>1</v>
      </c>
    </row>
    <row r="1489" spans="1:7" x14ac:dyDescent="0.3">
      <c r="A1489" s="6" t="s">
        <v>3041</v>
      </c>
      <c r="B1489" s="6" t="str">
        <f>IF(GETPIVOTDATA("Sum of Net Profit",Pivot_table!$A$151,"Consumer ID",$A1489,"Years (DATE)",$B$66)=0,"",GETPIVOTDATA("Sum of Net Profit",Pivot_table!$A$151,"Consumer ID",$A1489,"Years (DATE)",$B$66))</f>
        <v/>
      </c>
      <c r="C1489" s="6" t="str">
        <f>IF(GETPIVOTDATA("Count of Order ID",Pivot_table!$A$151,"Consumer ID",$A1489,"Years (DATE)",$B$66)=0,"",GETPIVOTDATA("Count of Order ID",Pivot_table!$A$151,"Consumer ID",$A1489,"Years (DATE)",$B$66))</f>
        <v/>
      </c>
      <c r="D1489" s="6">
        <f>IF(GETPIVOTDATA("Sum of Net Profit",Pivot_table!$A$151,"Consumer ID",$A1489,"Years (DATE)",$D$66)=0,"",GETPIVOTDATA("Sum of Net Profit",Pivot_table!$A$151,"Consumer ID",$A1489,"Years (DATE)",$D$66))</f>
        <v>219.10000000000002</v>
      </c>
      <c r="E1489" s="6">
        <f>IF(GETPIVOTDATA("Count of Order ID",Pivot_table!$A$151,"Consumer ID",$A1489,"Years (DATE)",$D$66)=0,"",GETPIVOTDATA("Count of Order ID",Pivot_table!$A$151,"Consumer ID",$A1489,"Years (DATE)",$D$66))</f>
        <v>1</v>
      </c>
      <c r="F1489" s="6">
        <f t="shared" si="46"/>
        <v>219.10000000000002</v>
      </c>
      <c r="G1489" s="6">
        <f t="shared" si="47"/>
        <v>1</v>
      </c>
    </row>
    <row r="1490" spans="1:7" x14ac:dyDescent="0.3">
      <c r="A1490" s="6" t="s">
        <v>3019</v>
      </c>
      <c r="B1490" s="6" t="str">
        <f>IF(GETPIVOTDATA("Sum of Net Profit",Pivot_table!$A$151,"Consumer ID",$A1490,"Years (DATE)",$B$66)=0,"",GETPIVOTDATA("Sum of Net Profit",Pivot_table!$A$151,"Consumer ID",$A1490,"Years (DATE)",$B$66))</f>
        <v/>
      </c>
      <c r="C1490" s="6" t="str">
        <f>IF(GETPIVOTDATA("Count of Order ID",Pivot_table!$A$151,"Consumer ID",$A1490,"Years (DATE)",$B$66)=0,"",GETPIVOTDATA("Count of Order ID",Pivot_table!$A$151,"Consumer ID",$A1490,"Years (DATE)",$B$66))</f>
        <v/>
      </c>
      <c r="D1490" s="6">
        <f>IF(GETPIVOTDATA("Sum of Net Profit",Pivot_table!$A$151,"Consumer ID",$A1490,"Years (DATE)",$D$66)=0,"",GETPIVOTDATA("Sum of Net Profit",Pivot_table!$A$151,"Consumer ID",$A1490,"Years (DATE)",$D$66))</f>
        <v>219.10000000000002</v>
      </c>
      <c r="E1490" s="6">
        <f>IF(GETPIVOTDATA("Count of Order ID",Pivot_table!$A$151,"Consumer ID",$A1490,"Years (DATE)",$D$66)=0,"",GETPIVOTDATA("Count of Order ID",Pivot_table!$A$151,"Consumer ID",$A1490,"Years (DATE)",$D$66))</f>
        <v>1</v>
      </c>
      <c r="F1490" s="6">
        <f t="shared" si="46"/>
        <v>219.10000000000002</v>
      </c>
      <c r="G1490" s="6">
        <f t="shared" si="47"/>
        <v>1</v>
      </c>
    </row>
    <row r="1491" spans="1:7" x14ac:dyDescent="0.3">
      <c r="A1491" s="6" t="s">
        <v>3999</v>
      </c>
      <c r="B1491" s="6" t="str">
        <f>IF(GETPIVOTDATA("Sum of Net Profit",Pivot_table!$A$151,"Consumer ID",$A1491,"Years (DATE)",$B$66)=0,"",GETPIVOTDATA("Sum of Net Profit",Pivot_table!$A$151,"Consumer ID",$A1491,"Years (DATE)",$B$66))</f>
        <v/>
      </c>
      <c r="C1491" s="6" t="str">
        <f>IF(GETPIVOTDATA("Count of Order ID",Pivot_table!$A$151,"Consumer ID",$A1491,"Years (DATE)",$B$66)=0,"",GETPIVOTDATA("Count of Order ID",Pivot_table!$A$151,"Consumer ID",$A1491,"Years (DATE)",$B$66))</f>
        <v/>
      </c>
      <c r="D1491" s="6">
        <f>IF(GETPIVOTDATA("Sum of Net Profit",Pivot_table!$A$151,"Consumer ID",$A1491,"Years (DATE)",$D$66)=0,"",GETPIVOTDATA("Sum of Net Profit",Pivot_table!$A$151,"Consumer ID",$A1491,"Years (DATE)",$D$66))</f>
        <v>219.10000000000002</v>
      </c>
      <c r="E1491" s="6">
        <f>IF(GETPIVOTDATA("Count of Order ID",Pivot_table!$A$151,"Consumer ID",$A1491,"Years (DATE)",$D$66)=0,"",GETPIVOTDATA("Count of Order ID",Pivot_table!$A$151,"Consumer ID",$A1491,"Years (DATE)",$D$66))</f>
        <v>1</v>
      </c>
      <c r="F1491" s="6">
        <f t="shared" si="46"/>
        <v>219.10000000000002</v>
      </c>
      <c r="G1491" s="6">
        <f t="shared" si="47"/>
        <v>1</v>
      </c>
    </row>
    <row r="1492" spans="1:7" x14ac:dyDescent="0.3">
      <c r="A1492" s="6" t="s">
        <v>3023</v>
      </c>
      <c r="B1492" s="6" t="str">
        <f>IF(GETPIVOTDATA("Sum of Net Profit",Pivot_table!$A$151,"Consumer ID",$A1492,"Years (DATE)",$B$66)=0,"",GETPIVOTDATA("Sum of Net Profit",Pivot_table!$A$151,"Consumer ID",$A1492,"Years (DATE)",$B$66))</f>
        <v/>
      </c>
      <c r="C1492" s="6" t="str">
        <f>IF(GETPIVOTDATA("Count of Order ID",Pivot_table!$A$151,"Consumer ID",$A1492,"Years (DATE)",$B$66)=0,"",GETPIVOTDATA("Count of Order ID",Pivot_table!$A$151,"Consumer ID",$A1492,"Years (DATE)",$B$66))</f>
        <v/>
      </c>
      <c r="D1492" s="6">
        <f>IF(GETPIVOTDATA("Sum of Net Profit",Pivot_table!$A$151,"Consumer ID",$A1492,"Years (DATE)",$D$66)=0,"",GETPIVOTDATA("Sum of Net Profit",Pivot_table!$A$151,"Consumer ID",$A1492,"Years (DATE)",$D$66))</f>
        <v>219.10000000000002</v>
      </c>
      <c r="E1492" s="6">
        <f>IF(GETPIVOTDATA("Count of Order ID",Pivot_table!$A$151,"Consumer ID",$A1492,"Years (DATE)",$D$66)=0,"",GETPIVOTDATA("Count of Order ID",Pivot_table!$A$151,"Consumer ID",$A1492,"Years (DATE)",$D$66))</f>
        <v>1</v>
      </c>
      <c r="F1492" s="6">
        <f t="shared" si="46"/>
        <v>219.10000000000002</v>
      </c>
      <c r="G1492" s="6">
        <f t="shared" si="47"/>
        <v>1</v>
      </c>
    </row>
    <row r="1493" spans="1:7" x14ac:dyDescent="0.3">
      <c r="A1493" s="6" t="s">
        <v>3381</v>
      </c>
      <c r="B1493" s="6" t="str">
        <f>IF(GETPIVOTDATA("Sum of Net Profit",Pivot_table!$A$151,"Consumer ID",$A1493,"Years (DATE)",$B$66)=0,"",GETPIVOTDATA("Sum of Net Profit",Pivot_table!$A$151,"Consumer ID",$A1493,"Years (DATE)",$B$66))</f>
        <v/>
      </c>
      <c r="C1493" s="6" t="str">
        <f>IF(GETPIVOTDATA("Count of Order ID",Pivot_table!$A$151,"Consumer ID",$A1493,"Years (DATE)",$B$66)=0,"",GETPIVOTDATA("Count of Order ID",Pivot_table!$A$151,"Consumer ID",$A1493,"Years (DATE)",$B$66))</f>
        <v/>
      </c>
      <c r="D1493" s="6">
        <f>IF(GETPIVOTDATA("Sum of Net Profit",Pivot_table!$A$151,"Consumer ID",$A1493,"Years (DATE)",$D$66)=0,"",GETPIVOTDATA("Sum of Net Profit",Pivot_table!$A$151,"Consumer ID",$A1493,"Years (DATE)",$D$66))</f>
        <v>219.10000000000002</v>
      </c>
      <c r="E1493" s="6">
        <f>IF(GETPIVOTDATA("Count of Order ID",Pivot_table!$A$151,"Consumer ID",$A1493,"Years (DATE)",$D$66)=0,"",GETPIVOTDATA("Count of Order ID",Pivot_table!$A$151,"Consumer ID",$A1493,"Years (DATE)",$D$66))</f>
        <v>1</v>
      </c>
      <c r="F1493" s="6">
        <f t="shared" si="46"/>
        <v>219.10000000000002</v>
      </c>
      <c r="G1493" s="6">
        <f t="shared" si="47"/>
        <v>1</v>
      </c>
    </row>
    <row r="1494" spans="1:7" x14ac:dyDescent="0.3">
      <c r="A1494" s="6" t="s">
        <v>2987</v>
      </c>
      <c r="B1494" s="6" t="str">
        <f>IF(GETPIVOTDATA("Sum of Net Profit",Pivot_table!$A$151,"Consumer ID",$A1494,"Years (DATE)",$B$66)=0,"",GETPIVOTDATA("Sum of Net Profit",Pivot_table!$A$151,"Consumer ID",$A1494,"Years (DATE)",$B$66))</f>
        <v/>
      </c>
      <c r="C1494" s="6" t="str">
        <f>IF(GETPIVOTDATA("Count of Order ID",Pivot_table!$A$151,"Consumer ID",$A1494,"Years (DATE)",$B$66)=0,"",GETPIVOTDATA("Count of Order ID",Pivot_table!$A$151,"Consumer ID",$A1494,"Years (DATE)",$B$66))</f>
        <v/>
      </c>
      <c r="D1494" s="6">
        <f>IF(GETPIVOTDATA("Sum of Net Profit",Pivot_table!$A$151,"Consumer ID",$A1494,"Years (DATE)",$D$66)=0,"",GETPIVOTDATA("Sum of Net Profit",Pivot_table!$A$151,"Consumer ID",$A1494,"Years (DATE)",$D$66))</f>
        <v>219.10000000000002</v>
      </c>
      <c r="E1494" s="6">
        <f>IF(GETPIVOTDATA("Count of Order ID",Pivot_table!$A$151,"Consumer ID",$A1494,"Years (DATE)",$D$66)=0,"",GETPIVOTDATA("Count of Order ID",Pivot_table!$A$151,"Consumer ID",$A1494,"Years (DATE)",$D$66))</f>
        <v>1</v>
      </c>
      <c r="F1494" s="6">
        <f t="shared" si="46"/>
        <v>219.10000000000002</v>
      </c>
      <c r="G1494" s="6">
        <f t="shared" si="47"/>
        <v>1</v>
      </c>
    </row>
    <row r="1495" spans="1:7" x14ac:dyDescent="0.3">
      <c r="A1495" s="6" t="s">
        <v>3875</v>
      </c>
      <c r="B1495" s="6" t="str">
        <f>IF(GETPIVOTDATA("Sum of Net Profit",Pivot_table!$A$151,"Consumer ID",$A1495,"Years (DATE)",$B$66)=0,"",GETPIVOTDATA("Sum of Net Profit",Pivot_table!$A$151,"Consumer ID",$A1495,"Years (DATE)",$B$66))</f>
        <v/>
      </c>
      <c r="C1495" s="6" t="str">
        <f>IF(GETPIVOTDATA("Count of Order ID",Pivot_table!$A$151,"Consumer ID",$A1495,"Years (DATE)",$B$66)=0,"",GETPIVOTDATA("Count of Order ID",Pivot_table!$A$151,"Consumer ID",$A1495,"Years (DATE)",$B$66))</f>
        <v/>
      </c>
      <c r="D1495" s="6">
        <f>IF(GETPIVOTDATA("Sum of Net Profit",Pivot_table!$A$151,"Consumer ID",$A1495,"Years (DATE)",$D$66)=0,"",GETPIVOTDATA("Sum of Net Profit",Pivot_table!$A$151,"Consumer ID",$A1495,"Years (DATE)",$D$66))</f>
        <v>219.10000000000002</v>
      </c>
      <c r="E1495" s="6">
        <f>IF(GETPIVOTDATA("Count of Order ID",Pivot_table!$A$151,"Consumer ID",$A1495,"Years (DATE)",$D$66)=0,"",GETPIVOTDATA("Count of Order ID",Pivot_table!$A$151,"Consumer ID",$A1495,"Years (DATE)",$D$66))</f>
        <v>1</v>
      </c>
      <c r="F1495" s="6">
        <f t="shared" si="46"/>
        <v>219.10000000000002</v>
      </c>
      <c r="G1495" s="6">
        <f t="shared" si="47"/>
        <v>1</v>
      </c>
    </row>
    <row r="1496" spans="1:7" x14ac:dyDescent="0.3">
      <c r="A1496" s="6" t="s">
        <v>3957</v>
      </c>
      <c r="B1496" s="6" t="str">
        <f>IF(GETPIVOTDATA("Sum of Net Profit",Pivot_table!$A$151,"Consumer ID",$A1496,"Years (DATE)",$B$66)=0,"",GETPIVOTDATA("Sum of Net Profit",Pivot_table!$A$151,"Consumer ID",$A1496,"Years (DATE)",$B$66))</f>
        <v/>
      </c>
      <c r="C1496" s="6" t="str">
        <f>IF(GETPIVOTDATA("Count of Order ID",Pivot_table!$A$151,"Consumer ID",$A1496,"Years (DATE)",$B$66)=0,"",GETPIVOTDATA("Count of Order ID",Pivot_table!$A$151,"Consumer ID",$A1496,"Years (DATE)",$B$66))</f>
        <v/>
      </c>
      <c r="D1496" s="6">
        <f>IF(GETPIVOTDATA("Sum of Net Profit",Pivot_table!$A$151,"Consumer ID",$A1496,"Years (DATE)",$D$66)=0,"",GETPIVOTDATA("Sum of Net Profit",Pivot_table!$A$151,"Consumer ID",$A1496,"Years (DATE)",$D$66))</f>
        <v>219.10000000000002</v>
      </c>
      <c r="E1496" s="6">
        <f>IF(GETPIVOTDATA("Count of Order ID",Pivot_table!$A$151,"Consumer ID",$A1496,"Years (DATE)",$D$66)=0,"",GETPIVOTDATA("Count of Order ID",Pivot_table!$A$151,"Consumer ID",$A1496,"Years (DATE)",$D$66))</f>
        <v>1</v>
      </c>
      <c r="F1496" s="6">
        <f t="shared" si="46"/>
        <v>219.10000000000002</v>
      </c>
      <c r="G1496" s="6">
        <f t="shared" si="47"/>
        <v>1</v>
      </c>
    </row>
    <row r="1497" spans="1:7" x14ac:dyDescent="0.3">
      <c r="A1497" s="6" t="s">
        <v>3959</v>
      </c>
      <c r="B1497" s="6" t="str">
        <f>IF(GETPIVOTDATA("Sum of Net Profit",Pivot_table!$A$151,"Consumer ID",$A1497,"Years (DATE)",$B$66)=0,"",GETPIVOTDATA("Sum of Net Profit",Pivot_table!$A$151,"Consumer ID",$A1497,"Years (DATE)",$B$66))</f>
        <v/>
      </c>
      <c r="C1497" s="6" t="str">
        <f>IF(GETPIVOTDATA("Count of Order ID",Pivot_table!$A$151,"Consumer ID",$A1497,"Years (DATE)",$B$66)=0,"",GETPIVOTDATA("Count of Order ID",Pivot_table!$A$151,"Consumer ID",$A1497,"Years (DATE)",$B$66))</f>
        <v/>
      </c>
      <c r="D1497" s="6">
        <f>IF(GETPIVOTDATA("Sum of Net Profit",Pivot_table!$A$151,"Consumer ID",$A1497,"Years (DATE)",$D$66)=0,"",GETPIVOTDATA("Sum of Net Profit",Pivot_table!$A$151,"Consumer ID",$A1497,"Years (DATE)",$D$66))</f>
        <v>219.10000000000002</v>
      </c>
      <c r="E1497" s="6">
        <f>IF(GETPIVOTDATA("Count of Order ID",Pivot_table!$A$151,"Consumer ID",$A1497,"Years (DATE)",$D$66)=0,"",GETPIVOTDATA("Count of Order ID",Pivot_table!$A$151,"Consumer ID",$A1497,"Years (DATE)",$D$66))</f>
        <v>1</v>
      </c>
      <c r="F1497" s="6">
        <f t="shared" si="46"/>
        <v>219.10000000000002</v>
      </c>
      <c r="G1497" s="6">
        <f t="shared" si="47"/>
        <v>1</v>
      </c>
    </row>
    <row r="1498" spans="1:7" x14ac:dyDescent="0.3">
      <c r="A1498" s="6" t="s">
        <v>1308</v>
      </c>
      <c r="B1498" s="6">
        <f>IF(GETPIVOTDATA("Sum of Net Profit",Pivot_table!$A$151,"Consumer ID",$A1498,"Years (DATE)",$B$66)=0,"",GETPIVOTDATA("Sum of Net Profit",Pivot_table!$A$151,"Consumer ID",$A1498,"Years (DATE)",$B$66))</f>
        <v>219.10000000000002</v>
      </c>
      <c r="C1498" s="6">
        <f>IF(GETPIVOTDATA("Count of Order ID",Pivot_table!$A$151,"Consumer ID",$A1498,"Years (DATE)",$B$66)=0,"",GETPIVOTDATA("Count of Order ID",Pivot_table!$A$151,"Consumer ID",$A1498,"Years (DATE)",$B$66))</f>
        <v>1</v>
      </c>
      <c r="D1498" s="6" t="str">
        <f>IF(GETPIVOTDATA("Sum of Net Profit",Pivot_table!$A$151,"Consumer ID",$A1498,"Years (DATE)",$D$66)=0,"",GETPIVOTDATA("Sum of Net Profit",Pivot_table!$A$151,"Consumer ID",$A1498,"Years (DATE)",$D$66))</f>
        <v/>
      </c>
      <c r="E1498" s="6" t="str">
        <f>IF(GETPIVOTDATA("Count of Order ID",Pivot_table!$A$151,"Consumer ID",$A1498,"Years (DATE)",$D$66)=0,"",GETPIVOTDATA("Count of Order ID",Pivot_table!$A$151,"Consumer ID",$A1498,"Years (DATE)",$D$66))</f>
        <v/>
      </c>
      <c r="F1498" s="6">
        <f t="shared" si="46"/>
        <v>219.10000000000002</v>
      </c>
      <c r="G1498" s="6">
        <f t="shared" si="47"/>
        <v>1</v>
      </c>
    </row>
    <row r="1499" spans="1:7" x14ac:dyDescent="0.3">
      <c r="A1499" s="6" t="s">
        <v>3509</v>
      </c>
      <c r="B1499" s="6" t="str">
        <f>IF(GETPIVOTDATA("Sum of Net Profit",Pivot_table!$A$151,"Consumer ID",$A1499,"Years (DATE)",$B$66)=0,"",GETPIVOTDATA("Sum of Net Profit",Pivot_table!$A$151,"Consumer ID",$A1499,"Years (DATE)",$B$66))</f>
        <v/>
      </c>
      <c r="C1499" s="6" t="str">
        <f>IF(GETPIVOTDATA("Count of Order ID",Pivot_table!$A$151,"Consumer ID",$A1499,"Years (DATE)",$B$66)=0,"",GETPIVOTDATA("Count of Order ID",Pivot_table!$A$151,"Consumer ID",$A1499,"Years (DATE)",$B$66))</f>
        <v/>
      </c>
      <c r="D1499" s="6">
        <f>IF(GETPIVOTDATA("Sum of Net Profit",Pivot_table!$A$151,"Consumer ID",$A1499,"Years (DATE)",$D$66)=0,"",GETPIVOTDATA("Sum of Net Profit",Pivot_table!$A$151,"Consumer ID",$A1499,"Years (DATE)",$D$66))</f>
        <v>219.10000000000002</v>
      </c>
      <c r="E1499" s="6">
        <f>IF(GETPIVOTDATA("Count of Order ID",Pivot_table!$A$151,"Consumer ID",$A1499,"Years (DATE)",$D$66)=0,"",GETPIVOTDATA("Count of Order ID",Pivot_table!$A$151,"Consumer ID",$A1499,"Years (DATE)",$D$66))</f>
        <v>1</v>
      </c>
      <c r="F1499" s="6">
        <f t="shared" si="46"/>
        <v>219.10000000000002</v>
      </c>
      <c r="G1499" s="6">
        <f t="shared" si="47"/>
        <v>1</v>
      </c>
    </row>
    <row r="1500" spans="1:7" x14ac:dyDescent="0.3">
      <c r="A1500" s="6" t="s">
        <v>1362</v>
      </c>
      <c r="B1500" s="6">
        <f>IF(GETPIVOTDATA("Sum of Net Profit",Pivot_table!$A$151,"Consumer ID",$A1500,"Years (DATE)",$B$66)=0,"",GETPIVOTDATA("Sum of Net Profit",Pivot_table!$A$151,"Consumer ID",$A1500,"Years (DATE)",$B$66))</f>
        <v>219.10000000000002</v>
      </c>
      <c r="C1500" s="6">
        <f>IF(GETPIVOTDATA("Count of Order ID",Pivot_table!$A$151,"Consumer ID",$A1500,"Years (DATE)",$B$66)=0,"",GETPIVOTDATA("Count of Order ID",Pivot_table!$A$151,"Consumer ID",$A1500,"Years (DATE)",$B$66))</f>
        <v>1</v>
      </c>
      <c r="D1500" s="6" t="str">
        <f>IF(GETPIVOTDATA("Sum of Net Profit",Pivot_table!$A$151,"Consumer ID",$A1500,"Years (DATE)",$D$66)=0,"",GETPIVOTDATA("Sum of Net Profit",Pivot_table!$A$151,"Consumer ID",$A1500,"Years (DATE)",$D$66))</f>
        <v/>
      </c>
      <c r="E1500" s="6" t="str">
        <f>IF(GETPIVOTDATA("Count of Order ID",Pivot_table!$A$151,"Consumer ID",$A1500,"Years (DATE)",$D$66)=0,"",GETPIVOTDATA("Count of Order ID",Pivot_table!$A$151,"Consumer ID",$A1500,"Years (DATE)",$D$66))</f>
        <v/>
      </c>
      <c r="F1500" s="6">
        <f t="shared" si="46"/>
        <v>219.10000000000002</v>
      </c>
      <c r="G1500" s="6">
        <f t="shared" si="47"/>
        <v>1</v>
      </c>
    </row>
    <row r="1501" spans="1:7" x14ac:dyDescent="0.3">
      <c r="A1501" s="6" t="s">
        <v>1013</v>
      </c>
      <c r="B1501" s="6">
        <f>IF(GETPIVOTDATA("Sum of Net Profit",Pivot_table!$A$151,"Consumer ID",$A1501,"Years (DATE)",$B$66)=0,"",GETPIVOTDATA("Sum of Net Profit",Pivot_table!$A$151,"Consumer ID",$A1501,"Years (DATE)",$B$66))</f>
        <v>219.10000000000002</v>
      </c>
      <c r="C1501" s="6">
        <f>IF(GETPIVOTDATA("Count of Order ID",Pivot_table!$A$151,"Consumer ID",$A1501,"Years (DATE)",$B$66)=0,"",GETPIVOTDATA("Count of Order ID",Pivot_table!$A$151,"Consumer ID",$A1501,"Years (DATE)",$B$66))</f>
        <v>1</v>
      </c>
      <c r="D1501" s="6" t="str">
        <f>IF(GETPIVOTDATA("Sum of Net Profit",Pivot_table!$A$151,"Consumer ID",$A1501,"Years (DATE)",$D$66)=0,"",GETPIVOTDATA("Sum of Net Profit",Pivot_table!$A$151,"Consumer ID",$A1501,"Years (DATE)",$D$66))</f>
        <v/>
      </c>
      <c r="E1501" s="6" t="str">
        <f>IF(GETPIVOTDATA("Count of Order ID",Pivot_table!$A$151,"Consumer ID",$A1501,"Years (DATE)",$D$66)=0,"",GETPIVOTDATA("Count of Order ID",Pivot_table!$A$151,"Consumer ID",$A1501,"Years (DATE)",$D$66))</f>
        <v/>
      </c>
      <c r="F1501" s="6">
        <f t="shared" si="46"/>
        <v>219.10000000000002</v>
      </c>
      <c r="G1501" s="6">
        <f t="shared" si="47"/>
        <v>1</v>
      </c>
    </row>
    <row r="1502" spans="1:7" x14ac:dyDescent="0.3">
      <c r="A1502" s="6" t="s">
        <v>1025</v>
      </c>
      <c r="B1502" s="6">
        <f>IF(GETPIVOTDATA("Sum of Net Profit",Pivot_table!$A$151,"Consumer ID",$A1502,"Years (DATE)",$B$66)=0,"",GETPIVOTDATA("Sum of Net Profit",Pivot_table!$A$151,"Consumer ID",$A1502,"Years (DATE)",$B$66))</f>
        <v>219.10000000000002</v>
      </c>
      <c r="C1502" s="6">
        <f>IF(GETPIVOTDATA("Count of Order ID",Pivot_table!$A$151,"Consumer ID",$A1502,"Years (DATE)",$B$66)=0,"",GETPIVOTDATA("Count of Order ID",Pivot_table!$A$151,"Consumer ID",$A1502,"Years (DATE)",$B$66))</f>
        <v>1</v>
      </c>
      <c r="D1502" s="6" t="str">
        <f>IF(GETPIVOTDATA("Sum of Net Profit",Pivot_table!$A$151,"Consumer ID",$A1502,"Years (DATE)",$D$66)=0,"",GETPIVOTDATA("Sum of Net Profit",Pivot_table!$A$151,"Consumer ID",$A1502,"Years (DATE)",$D$66))</f>
        <v/>
      </c>
      <c r="E1502" s="6" t="str">
        <f>IF(GETPIVOTDATA("Count of Order ID",Pivot_table!$A$151,"Consumer ID",$A1502,"Years (DATE)",$D$66)=0,"",GETPIVOTDATA("Count of Order ID",Pivot_table!$A$151,"Consumer ID",$A1502,"Years (DATE)",$D$66))</f>
        <v/>
      </c>
      <c r="F1502" s="6">
        <f t="shared" si="46"/>
        <v>219.10000000000002</v>
      </c>
      <c r="G1502" s="6">
        <f t="shared" si="47"/>
        <v>1</v>
      </c>
    </row>
    <row r="1503" spans="1:7" x14ac:dyDescent="0.3">
      <c r="A1503" s="6" t="s">
        <v>991</v>
      </c>
      <c r="B1503" s="6">
        <f>IF(GETPIVOTDATA("Sum of Net Profit",Pivot_table!$A$151,"Consumer ID",$A1503,"Years (DATE)",$B$66)=0,"",GETPIVOTDATA("Sum of Net Profit",Pivot_table!$A$151,"Consumer ID",$A1503,"Years (DATE)",$B$66))</f>
        <v>219.10000000000002</v>
      </c>
      <c r="C1503" s="6">
        <f>IF(GETPIVOTDATA("Count of Order ID",Pivot_table!$A$151,"Consumer ID",$A1503,"Years (DATE)",$B$66)=0,"",GETPIVOTDATA("Count of Order ID",Pivot_table!$A$151,"Consumer ID",$A1503,"Years (DATE)",$B$66))</f>
        <v>1</v>
      </c>
      <c r="D1503" s="6" t="str">
        <f>IF(GETPIVOTDATA("Sum of Net Profit",Pivot_table!$A$151,"Consumer ID",$A1503,"Years (DATE)",$D$66)=0,"",GETPIVOTDATA("Sum of Net Profit",Pivot_table!$A$151,"Consumer ID",$A1503,"Years (DATE)",$D$66))</f>
        <v/>
      </c>
      <c r="E1503" s="6" t="str">
        <f>IF(GETPIVOTDATA("Count of Order ID",Pivot_table!$A$151,"Consumer ID",$A1503,"Years (DATE)",$D$66)=0,"",GETPIVOTDATA("Count of Order ID",Pivot_table!$A$151,"Consumer ID",$A1503,"Years (DATE)",$D$66))</f>
        <v/>
      </c>
      <c r="F1503" s="6">
        <f t="shared" si="46"/>
        <v>219.10000000000002</v>
      </c>
      <c r="G1503" s="6">
        <f t="shared" si="47"/>
        <v>1</v>
      </c>
    </row>
    <row r="1504" spans="1:7" x14ac:dyDescent="0.3">
      <c r="A1504" s="6" t="s">
        <v>1196</v>
      </c>
      <c r="B1504" s="6">
        <f>IF(GETPIVOTDATA("Sum of Net Profit",Pivot_table!$A$151,"Consumer ID",$A1504,"Years (DATE)",$B$66)=0,"",GETPIVOTDATA("Sum of Net Profit",Pivot_table!$A$151,"Consumer ID",$A1504,"Years (DATE)",$B$66))</f>
        <v>219.10000000000002</v>
      </c>
      <c r="C1504" s="6">
        <f>IF(GETPIVOTDATA("Count of Order ID",Pivot_table!$A$151,"Consumer ID",$A1504,"Years (DATE)",$B$66)=0,"",GETPIVOTDATA("Count of Order ID",Pivot_table!$A$151,"Consumer ID",$A1504,"Years (DATE)",$B$66))</f>
        <v>1</v>
      </c>
      <c r="D1504" s="6" t="str">
        <f>IF(GETPIVOTDATA("Sum of Net Profit",Pivot_table!$A$151,"Consumer ID",$A1504,"Years (DATE)",$D$66)=0,"",GETPIVOTDATA("Sum of Net Profit",Pivot_table!$A$151,"Consumer ID",$A1504,"Years (DATE)",$D$66))</f>
        <v/>
      </c>
      <c r="E1504" s="6" t="str">
        <f>IF(GETPIVOTDATA("Count of Order ID",Pivot_table!$A$151,"Consumer ID",$A1504,"Years (DATE)",$D$66)=0,"",GETPIVOTDATA("Count of Order ID",Pivot_table!$A$151,"Consumer ID",$A1504,"Years (DATE)",$D$66))</f>
        <v/>
      </c>
      <c r="F1504" s="6">
        <f t="shared" si="46"/>
        <v>219.10000000000002</v>
      </c>
      <c r="G1504" s="6">
        <f t="shared" si="47"/>
        <v>1</v>
      </c>
    </row>
    <row r="1505" spans="1:7" x14ac:dyDescent="0.3">
      <c r="A1505" s="6" t="s">
        <v>2801</v>
      </c>
      <c r="B1505" s="6" t="str">
        <f>IF(GETPIVOTDATA("Sum of Net Profit",Pivot_table!$A$151,"Consumer ID",$A1505,"Years (DATE)",$B$66)=0,"",GETPIVOTDATA("Sum of Net Profit",Pivot_table!$A$151,"Consumer ID",$A1505,"Years (DATE)",$B$66))</f>
        <v/>
      </c>
      <c r="C1505" s="6" t="str">
        <f>IF(GETPIVOTDATA("Count of Order ID",Pivot_table!$A$151,"Consumer ID",$A1505,"Years (DATE)",$B$66)=0,"",GETPIVOTDATA("Count of Order ID",Pivot_table!$A$151,"Consumer ID",$A1505,"Years (DATE)",$B$66))</f>
        <v/>
      </c>
      <c r="D1505" s="6">
        <f>IF(GETPIVOTDATA("Sum of Net Profit",Pivot_table!$A$151,"Consumer ID",$A1505,"Years (DATE)",$D$66)=0,"",GETPIVOTDATA("Sum of Net Profit",Pivot_table!$A$151,"Consumer ID",$A1505,"Years (DATE)",$D$66))</f>
        <v>219.10000000000002</v>
      </c>
      <c r="E1505" s="6">
        <f>IF(GETPIVOTDATA("Count of Order ID",Pivot_table!$A$151,"Consumer ID",$A1505,"Years (DATE)",$D$66)=0,"",GETPIVOTDATA("Count of Order ID",Pivot_table!$A$151,"Consumer ID",$A1505,"Years (DATE)",$D$66))</f>
        <v>1</v>
      </c>
      <c r="F1505" s="6">
        <f t="shared" si="46"/>
        <v>219.10000000000002</v>
      </c>
      <c r="G1505" s="6">
        <f t="shared" si="47"/>
        <v>1</v>
      </c>
    </row>
    <row r="1506" spans="1:7" x14ac:dyDescent="0.3">
      <c r="A1506" s="6" t="s">
        <v>1029</v>
      </c>
      <c r="B1506" s="6">
        <f>IF(GETPIVOTDATA("Sum of Net Profit",Pivot_table!$A$151,"Consumer ID",$A1506,"Years (DATE)",$B$66)=0,"",GETPIVOTDATA("Sum of Net Profit",Pivot_table!$A$151,"Consumer ID",$A1506,"Years (DATE)",$B$66))</f>
        <v>219.10000000000002</v>
      </c>
      <c r="C1506" s="6">
        <f>IF(GETPIVOTDATA("Count of Order ID",Pivot_table!$A$151,"Consumer ID",$A1506,"Years (DATE)",$B$66)=0,"",GETPIVOTDATA("Count of Order ID",Pivot_table!$A$151,"Consumer ID",$A1506,"Years (DATE)",$B$66))</f>
        <v>1</v>
      </c>
      <c r="D1506" s="6" t="str">
        <f>IF(GETPIVOTDATA("Sum of Net Profit",Pivot_table!$A$151,"Consumer ID",$A1506,"Years (DATE)",$D$66)=0,"",GETPIVOTDATA("Sum of Net Profit",Pivot_table!$A$151,"Consumer ID",$A1506,"Years (DATE)",$D$66))</f>
        <v/>
      </c>
      <c r="E1506" s="6" t="str">
        <f>IF(GETPIVOTDATA("Count of Order ID",Pivot_table!$A$151,"Consumer ID",$A1506,"Years (DATE)",$D$66)=0,"",GETPIVOTDATA("Count of Order ID",Pivot_table!$A$151,"Consumer ID",$A1506,"Years (DATE)",$D$66))</f>
        <v/>
      </c>
      <c r="F1506" s="6">
        <f t="shared" si="46"/>
        <v>219.10000000000002</v>
      </c>
      <c r="G1506" s="6">
        <f t="shared" si="47"/>
        <v>1</v>
      </c>
    </row>
    <row r="1507" spans="1:7" x14ac:dyDescent="0.3">
      <c r="A1507" s="6" t="s">
        <v>1624</v>
      </c>
      <c r="B1507" s="6">
        <f>IF(GETPIVOTDATA("Sum of Net Profit",Pivot_table!$A$151,"Consumer ID",$A1507,"Years (DATE)",$B$66)=0,"",GETPIVOTDATA("Sum of Net Profit",Pivot_table!$A$151,"Consumer ID",$A1507,"Years (DATE)",$B$66))</f>
        <v>219.10000000000002</v>
      </c>
      <c r="C1507" s="6">
        <f>IF(GETPIVOTDATA("Count of Order ID",Pivot_table!$A$151,"Consumer ID",$A1507,"Years (DATE)",$B$66)=0,"",GETPIVOTDATA("Count of Order ID",Pivot_table!$A$151,"Consumer ID",$A1507,"Years (DATE)",$B$66))</f>
        <v>1</v>
      </c>
      <c r="D1507" s="6" t="str">
        <f>IF(GETPIVOTDATA("Sum of Net Profit",Pivot_table!$A$151,"Consumer ID",$A1507,"Years (DATE)",$D$66)=0,"",GETPIVOTDATA("Sum of Net Profit",Pivot_table!$A$151,"Consumer ID",$A1507,"Years (DATE)",$D$66))</f>
        <v/>
      </c>
      <c r="E1507" s="6" t="str">
        <f>IF(GETPIVOTDATA("Count of Order ID",Pivot_table!$A$151,"Consumer ID",$A1507,"Years (DATE)",$D$66)=0,"",GETPIVOTDATA("Count of Order ID",Pivot_table!$A$151,"Consumer ID",$A1507,"Years (DATE)",$D$66))</f>
        <v/>
      </c>
      <c r="F1507" s="6">
        <f t="shared" si="46"/>
        <v>219.10000000000002</v>
      </c>
      <c r="G1507" s="6">
        <f t="shared" si="47"/>
        <v>1</v>
      </c>
    </row>
    <row r="1508" spans="1:7" x14ac:dyDescent="0.3">
      <c r="A1508" s="6" t="s">
        <v>1043</v>
      </c>
      <c r="B1508" s="6">
        <f>IF(GETPIVOTDATA("Sum of Net Profit",Pivot_table!$A$151,"Consumer ID",$A1508,"Years (DATE)",$B$66)=0,"",GETPIVOTDATA("Sum of Net Profit",Pivot_table!$A$151,"Consumer ID",$A1508,"Years (DATE)",$B$66))</f>
        <v>219.10000000000002</v>
      </c>
      <c r="C1508" s="6">
        <f>IF(GETPIVOTDATA("Count of Order ID",Pivot_table!$A$151,"Consumer ID",$A1508,"Years (DATE)",$B$66)=0,"",GETPIVOTDATA("Count of Order ID",Pivot_table!$A$151,"Consumer ID",$A1508,"Years (DATE)",$B$66))</f>
        <v>1</v>
      </c>
      <c r="D1508" s="6" t="str">
        <f>IF(GETPIVOTDATA("Sum of Net Profit",Pivot_table!$A$151,"Consumer ID",$A1508,"Years (DATE)",$D$66)=0,"",GETPIVOTDATA("Sum of Net Profit",Pivot_table!$A$151,"Consumer ID",$A1508,"Years (DATE)",$D$66))</f>
        <v/>
      </c>
      <c r="E1508" s="6" t="str">
        <f>IF(GETPIVOTDATA("Count of Order ID",Pivot_table!$A$151,"Consumer ID",$A1508,"Years (DATE)",$D$66)=0,"",GETPIVOTDATA("Count of Order ID",Pivot_table!$A$151,"Consumer ID",$A1508,"Years (DATE)",$D$66))</f>
        <v/>
      </c>
      <c r="F1508" s="6">
        <f t="shared" si="46"/>
        <v>219.10000000000002</v>
      </c>
      <c r="G1508" s="6">
        <f t="shared" si="47"/>
        <v>1</v>
      </c>
    </row>
    <row r="1509" spans="1:7" x14ac:dyDescent="0.3">
      <c r="A1509" s="6" t="s">
        <v>1045</v>
      </c>
      <c r="B1509" s="6">
        <f>IF(GETPIVOTDATA("Sum of Net Profit",Pivot_table!$A$151,"Consumer ID",$A1509,"Years (DATE)",$B$66)=0,"",GETPIVOTDATA("Sum of Net Profit",Pivot_table!$A$151,"Consumer ID",$A1509,"Years (DATE)",$B$66))</f>
        <v>219.10000000000002</v>
      </c>
      <c r="C1509" s="6">
        <f>IF(GETPIVOTDATA("Count of Order ID",Pivot_table!$A$151,"Consumer ID",$A1509,"Years (DATE)",$B$66)=0,"",GETPIVOTDATA("Count of Order ID",Pivot_table!$A$151,"Consumer ID",$A1509,"Years (DATE)",$B$66))</f>
        <v>1</v>
      </c>
      <c r="D1509" s="6" t="str">
        <f>IF(GETPIVOTDATA("Sum of Net Profit",Pivot_table!$A$151,"Consumer ID",$A1509,"Years (DATE)",$D$66)=0,"",GETPIVOTDATA("Sum of Net Profit",Pivot_table!$A$151,"Consumer ID",$A1509,"Years (DATE)",$D$66))</f>
        <v/>
      </c>
      <c r="E1509" s="6" t="str">
        <f>IF(GETPIVOTDATA("Count of Order ID",Pivot_table!$A$151,"Consumer ID",$A1509,"Years (DATE)",$D$66)=0,"",GETPIVOTDATA("Count of Order ID",Pivot_table!$A$151,"Consumer ID",$A1509,"Years (DATE)",$D$66))</f>
        <v/>
      </c>
      <c r="F1509" s="6">
        <f t="shared" si="46"/>
        <v>219.10000000000002</v>
      </c>
      <c r="G1509" s="6">
        <f t="shared" si="47"/>
        <v>1</v>
      </c>
    </row>
    <row r="1510" spans="1:7" x14ac:dyDescent="0.3">
      <c r="A1510" s="6" t="s">
        <v>1194</v>
      </c>
      <c r="B1510" s="6">
        <f>IF(GETPIVOTDATA("Sum of Net Profit",Pivot_table!$A$151,"Consumer ID",$A1510,"Years (DATE)",$B$66)=0,"",GETPIVOTDATA("Sum of Net Profit",Pivot_table!$A$151,"Consumer ID",$A1510,"Years (DATE)",$B$66))</f>
        <v>219.10000000000002</v>
      </c>
      <c r="C1510" s="6">
        <f>IF(GETPIVOTDATA("Count of Order ID",Pivot_table!$A$151,"Consumer ID",$A1510,"Years (DATE)",$B$66)=0,"",GETPIVOTDATA("Count of Order ID",Pivot_table!$A$151,"Consumer ID",$A1510,"Years (DATE)",$B$66))</f>
        <v>1</v>
      </c>
      <c r="D1510" s="6" t="str">
        <f>IF(GETPIVOTDATA("Sum of Net Profit",Pivot_table!$A$151,"Consumer ID",$A1510,"Years (DATE)",$D$66)=0,"",GETPIVOTDATA("Sum of Net Profit",Pivot_table!$A$151,"Consumer ID",$A1510,"Years (DATE)",$D$66))</f>
        <v/>
      </c>
      <c r="E1510" s="6" t="str">
        <f>IF(GETPIVOTDATA("Count of Order ID",Pivot_table!$A$151,"Consumer ID",$A1510,"Years (DATE)",$D$66)=0,"",GETPIVOTDATA("Count of Order ID",Pivot_table!$A$151,"Consumer ID",$A1510,"Years (DATE)",$D$66))</f>
        <v/>
      </c>
      <c r="F1510" s="6">
        <f t="shared" si="46"/>
        <v>219.10000000000002</v>
      </c>
      <c r="G1510" s="6">
        <f t="shared" si="47"/>
        <v>1</v>
      </c>
    </row>
    <row r="1511" spans="1:7" x14ac:dyDescent="0.3">
      <c r="A1511" s="6" t="s">
        <v>1772</v>
      </c>
      <c r="B1511" s="6">
        <f>IF(GETPIVOTDATA("Sum of Net Profit",Pivot_table!$A$151,"Consumer ID",$A1511,"Years (DATE)",$B$66)=0,"",GETPIVOTDATA("Sum of Net Profit",Pivot_table!$A$151,"Consumer ID",$A1511,"Years (DATE)",$B$66))</f>
        <v>219.10000000000002</v>
      </c>
      <c r="C1511" s="6">
        <f>IF(GETPIVOTDATA("Count of Order ID",Pivot_table!$A$151,"Consumer ID",$A1511,"Years (DATE)",$B$66)=0,"",GETPIVOTDATA("Count of Order ID",Pivot_table!$A$151,"Consumer ID",$A1511,"Years (DATE)",$B$66))</f>
        <v>1</v>
      </c>
      <c r="D1511" s="6" t="str">
        <f>IF(GETPIVOTDATA("Sum of Net Profit",Pivot_table!$A$151,"Consumer ID",$A1511,"Years (DATE)",$D$66)=0,"",GETPIVOTDATA("Sum of Net Profit",Pivot_table!$A$151,"Consumer ID",$A1511,"Years (DATE)",$D$66))</f>
        <v/>
      </c>
      <c r="E1511" s="6" t="str">
        <f>IF(GETPIVOTDATA("Count of Order ID",Pivot_table!$A$151,"Consumer ID",$A1511,"Years (DATE)",$D$66)=0,"",GETPIVOTDATA("Count of Order ID",Pivot_table!$A$151,"Consumer ID",$A1511,"Years (DATE)",$D$66))</f>
        <v/>
      </c>
      <c r="F1511" s="6">
        <f t="shared" si="46"/>
        <v>219.10000000000002</v>
      </c>
      <c r="G1511" s="6">
        <f t="shared" si="47"/>
        <v>1</v>
      </c>
    </row>
    <row r="1512" spans="1:7" x14ac:dyDescent="0.3">
      <c r="A1512" s="6" t="s">
        <v>2745</v>
      </c>
      <c r="B1512" s="6" t="str">
        <f>IF(GETPIVOTDATA("Sum of Net Profit",Pivot_table!$A$151,"Consumer ID",$A1512,"Years (DATE)",$B$66)=0,"",GETPIVOTDATA("Sum of Net Profit",Pivot_table!$A$151,"Consumer ID",$A1512,"Years (DATE)",$B$66))</f>
        <v/>
      </c>
      <c r="C1512" s="6" t="str">
        <f>IF(GETPIVOTDATA("Count of Order ID",Pivot_table!$A$151,"Consumer ID",$A1512,"Years (DATE)",$B$66)=0,"",GETPIVOTDATA("Count of Order ID",Pivot_table!$A$151,"Consumer ID",$A1512,"Years (DATE)",$B$66))</f>
        <v/>
      </c>
      <c r="D1512" s="6">
        <f>IF(GETPIVOTDATA("Sum of Net Profit",Pivot_table!$A$151,"Consumer ID",$A1512,"Years (DATE)",$D$66)=0,"",GETPIVOTDATA("Sum of Net Profit",Pivot_table!$A$151,"Consumer ID",$A1512,"Years (DATE)",$D$66))</f>
        <v>219.10000000000002</v>
      </c>
      <c r="E1512" s="6">
        <f>IF(GETPIVOTDATA("Count of Order ID",Pivot_table!$A$151,"Consumer ID",$A1512,"Years (DATE)",$D$66)=0,"",GETPIVOTDATA("Count of Order ID",Pivot_table!$A$151,"Consumer ID",$A1512,"Years (DATE)",$D$66))</f>
        <v>1</v>
      </c>
      <c r="F1512" s="6">
        <f t="shared" si="46"/>
        <v>219.10000000000002</v>
      </c>
      <c r="G1512" s="6">
        <f t="shared" si="47"/>
        <v>1</v>
      </c>
    </row>
    <row r="1513" spans="1:7" x14ac:dyDescent="0.3">
      <c r="A1513" s="6" t="s">
        <v>1762</v>
      </c>
      <c r="B1513" s="6">
        <f>IF(GETPIVOTDATA("Sum of Net Profit",Pivot_table!$A$151,"Consumer ID",$A1513,"Years (DATE)",$B$66)=0,"",GETPIVOTDATA("Sum of Net Profit",Pivot_table!$A$151,"Consumer ID",$A1513,"Years (DATE)",$B$66))</f>
        <v>219.10000000000002</v>
      </c>
      <c r="C1513" s="6">
        <f>IF(GETPIVOTDATA("Count of Order ID",Pivot_table!$A$151,"Consumer ID",$A1513,"Years (DATE)",$B$66)=0,"",GETPIVOTDATA("Count of Order ID",Pivot_table!$A$151,"Consumer ID",$A1513,"Years (DATE)",$B$66))</f>
        <v>1</v>
      </c>
      <c r="D1513" s="6" t="str">
        <f>IF(GETPIVOTDATA("Sum of Net Profit",Pivot_table!$A$151,"Consumer ID",$A1513,"Years (DATE)",$D$66)=0,"",GETPIVOTDATA("Sum of Net Profit",Pivot_table!$A$151,"Consumer ID",$A1513,"Years (DATE)",$D$66))</f>
        <v/>
      </c>
      <c r="E1513" s="6" t="str">
        <f>IF(GETPIVOTDATA("Count of Order ID",Pivot_table!$A$151,"Consumer ID",$A1513,"Years (DATE)",$D$66)=0,"",GETPIVOTDATA("Count of Order ID",Pivot_table!$A$151,"Consumer ID",$A1513,"Years (DATE)",$D$66))</f>
        <v/>
      </c>
      <c r="F1513" s="6">
        <f t="shared" si="46"/>
        <v>219.10000000000002</v>
      </c>
      <c r="G1513" s="6">
        <f t="shared" si="47"/>
        <v>1</v>
      </c>
    </row>
    <row r="1514" spans="1:7" x14ac:dyDescent="0.3">
      <c r="A1514" s="6" t="s">
        <v>1760</v>
      </c>
      <c r="B1514" s="6">
        <f>IF(GETPIVOTDATA("Sum of Net Profit",Pivot_table!$A$151,"Consumer ID",$A1514,"Years (DATE)",$B$66)=0,"",GETPIVOTDATA("Sum of Net Profit",Pivot_table!$A$151,"Consumer ID",$A1514,"Years (DATE)",$B$66))</f>
        <v>219.10000000000002</v>
      </c>
      <c r="C1514" s="6">
        <f>IF(GETPIVOTDATA("Count of Order ID",Pivot_table!$A$151,"Consumer ID",$A1514,"Years (DATE)",$B$66)=0,"",GETPIVOTDATA("Count of Order ID",Pivot_table!$A$151,"Consumer ID",$A1514,"Years (DATE)",$B$66))</f>
        <v>1</v>
      </c>
      <c r="D1514" s="6" t="str">
        <f>IF(GETPIVOTDATA("Sum of Net Profit",Pivot_table!$A$151,"Consumer ID",$A1514,"Years (DATE)",$D$66)=0,"",GETPIVOTDATA("Sum of Net Profit",Pivot_table!$A$151,"Consumer ID",$A1514,"Years (DATE)",$D$66))</f>
        <v/>
      </c>
      <c r="E1514" s="6" t="str">
        <f>IF(GETPIVOTDATA("Count of Order ID",Pivot_table!$A$151,"Consumer ID",$A1514,"Years (DATE)",$D$66)=0,"",GETPIVOTDATA("Count of Order ID",Pivot_table!$A$151,"Consumer ID",$A1514,"Years (DATE)",$D$66))</f>
        <v/>
      </c>
      <c r="F1514" s="6">
        <f t="shared" si="46"/>
        <v>219.10000000000002</v>
      </c>
      <c r="G1514" s="6">
        <f t="shared" si="47"/>
        <v>1</v>
      </c>
    </row>
    <row r="1515" spans="1:7" x14ac:dyDescent="0.3">
      <c r="A1515" s="6" t="s">
        <v>2691</v>
      </c>
      <c r="B1515" s="6" t="str">
        <f>IF(GETPIVOTDATA("Sum of Net Profit",Pivot_table!$A$151,"Consumer ID",$A1515,"Years (DATE)",$B$66)=0,"",GETPIVOTDATA("Sum of Net Profit",Pivot_table!$A$151,"Consumer ID",$A1515,"Years (DATE)",$B$66))</f>
        <v/>
      </c>
      <c r="C1515" s="6" t="str">
        <f>IF(GETPIVOTDATA("Count of Order ID",Pivot_table!$A$151,"Consumer ID",$A1515,"Years (DATE)",$B$66)=0,"",GETPIVOTDATA("Count of Order ID",Pivot_table!$A$151,"Consumer ID",$A1515,"Years (DATE)",$B$66))</f>
        <v/>
      </c>
      <c r="D1515" s="6">
        <f>IF(GETPIVOTDATA("Sum of Net Profit",Pivot_table!$A$151,"Consumer ID",$A1515,"Years (DATE)",$D$66)=0,"",GETPIVOTDATA("Sum of Net Profit",Pivot_table!$A$151,"Consumer ID",$A1515,"Years (DATE)",$D$66))</f>
        <v>219.10000000000002</v>
      </c>
      <c r="E1515" s="6">
        <f>IF(GETPIVOTDATA("Count of Order ID",Pivot_table!$A$151,"Consumer ID",$A1515,"Years (DATE)",$D$66)=0,"",GETPIVOTDATA("Count of Order ID",Pivot_table!$A$151,"Consumer ID",$A1515,"Years (DATE)",$D$66))</f>
        <v>1</v>
      </c>
      <c r="F1515" s="6">
        <f t="shared" si="46"/>
        <v>219.10000000000002</v>
      </c>
      <c r="G1515" s="6">
        <f t="shared" si="47"/>
        <v>1</v>
      </c>
    </row>
    <row r="1516" spans="1:7" x14ac:dyDescent="0.3">
      <c r="A1516" s="6" t="s">
        <v>3315</v>
      </c>
      <c r="B1516" s="6" t="str">
        <f>IF(GETPIVOTDATA("Sum of Net Profit",Pivot_table!$A$151,"Consumer ID",$A1516,"Years (DATE)",$B$66)=0,"",GETPIVOTDATA("Sum of Net Profit",Pivot_table!$A$151,"Consumer ID",$A1516,"Years (DATE)",$B$66))</f>
        <v/>
      </c>
      <c r="C1516" s="6" t="str">
        <f>IF(GETPIVOTDATA("Count of Order ID",Pivot_table!$A$151,"Consumer ID",$A1516,"Years (DATE)",$B$66)=0,"",GETPIVOTDATA("Count of Order ID",Pivot_table!$A$151,"Consumer ID",$A1516,"Years (DATE)",$B$66))</f>
        <v/>
      </c>
      <c r="D1516" s="6">
        <f>IF(GETPIVOTDATA("Sum of Net Profit",Pivot_table!$A$151,"Consumer ID",$A1516,"Years (DATE)",$D$66)=0,"",GETPIVOTDATA("Sum of Net Profit",Pivot_table!$A$151,"Consumer ID",$A1516,"Years (DATE)",$D$66))</f>
        <v>219.10000000000002</v>
      </c>
      <c r="E1516" s="6">
        <f>IF(GETPIVOTDATA("Count of Order ID",Pivot_table!$A$151,"Consumer ID",$A1516,"Years (DATE)",$D$66)=0,"",GETPIVOTDATA("Count of Order ID",Pivot_table!$A$151,"Consumer ID",$A1516,"Years (DATE)",$D$66))</f>
        <v>1</v>
      </c>
      <c r="F1516" s="6">
        <f t="shared" si="46"/>
        <v>219.10000000000002</v>
      </c>
      <c r="G1516" s="6">
        <f t="shared" si="47"/>
        <v>1</v>
      </c>
    </row>
    <row r="1517" spans="1:7" x14ac:dyDescent="0.3">
      <c r="A1517" s="6" t="s">
        <v>2747</v>
      </c>
      <c r="B1517" s="6" t="str">
        <f>IF(GETPIVOTDATA("Sum of Net Profit",Pivot_table!$A$151,"Consumer ID",$A1517,"Years (DATE)",$B$66)=0,"",GETPIVOTDATA("Sum of Net Profit",Pivot_table!$A$151,"Consumer ID",$A1517,"Years (DATE)",$B$66))</f>
        <v/>
      </c>
      <c r="C1517" s="6" t="str">
        <f>IF(GETPIVOTDATA("Count of Order ID",Pivot_table!$A$151,"Consumer ID",$A1517,"Years (DATE)",$B$66)=0,"",GETPIVOTDATA("Count of Order ID",Pivot_table!$A$151,"Consumer ID",$A1517,"Years (DATE)",$B$66))</f>
        <v/>
      </c>
      <c r="D1517" s="6">
        <f>IF(GETPIVOTDATA("Sum of Net Profit",Pivot_table!$A$151,"Consumer ID",$A1517,"Years (DATE)",$D$66)=0,"",GETPIVOTDATA("Sum of Net Profit",Pivot_table!$A$151,"Consumer ID",$A1517,"Years (DATE)",$D$66))</f>
        <v>219.10000000000002</v>
      </c>
      <c r="E1517" s="6">
        <f>IF(GETPIVOTDATA("Count of Order ID",Pivot_table!$A$151,"Consumer ID",$A1517,"Years (DATE)",$D$66)=0,"",GETPIVOTDATA("Count of Order ID",Pivot_table!$A$151,"Consumer ID",$A1517,"Years (DATE)",$D$66))</f>
        <v>1</v>
      </c>
      <c r="F1517" s="6">
        <f t="shared" si="46"/>
        <v>219.10000000000002</v>
      </c>
      <c r="G1517" s="6">
        <f t="shared" si="47"/>
        <v>1</v>
      </c>
    </row>
    <row r="1518" spans="1:7" x14ac:dyDescent="0.3">
      <c r="A1518" s="6" t="s">
        <v>5422</v>
      </c>
      <c r="B1518" s="6" t="str">
        <f>IF(GETPIVOTDATA("Sum of Net Profit",Pivot_table!$A$151,"Consumer ID",$A1518,"Years (DATE)",$B$66)=0,"",GETPIVOTDATA("Sum of Net Profit",Pivot_table!$A$151,"Consumer ID",$A1518,"Years (DATE)",$B$66))</f>
        <v/>
      </c>
      <c r="C1518" s="6" t="str">
        <f>IF(GETPIVOTDATA("Count of Order ID",Pivot_table!$A$151,"Consumer ID",$A1518,"Years (DATE)",$B$66)=0,"",GETPIVOTDATA("Count of Order ID",Pivot_table!$A$151,"Consumer ID",$A1518,"Years (DATE)",$B$66))</f>
        <v/>
      </c>
      <c r="D1518" s="6">
        <f>IF(GETPIVOTDATA("Sum of Net Profit",Pivot_table!$A$151,"Consumer ID",$A1518,"Years (DATE)",$D$66)=0,"",GETPIVOTDATA("Sum of Net Profit",Pivot_table!$A$151,"Consumer ID",$A1518,"Years (DATE)",$D$66))</f>
        <v>219.10000000000002</v>
      </c>
      <c r="E1518" s="6">
        <f>IF(GETPIVOTDATA("Count of Order ID",Pivot_table!$A$151,"Consumer ID",$A1518,"Years (DATE)",$D$66)=0,"",GETPIVOTDATA("Count of Order ID",Pivot_table!$A$151,"Consumer ID",$A1518,"Years (DATE)",$D$66))</f>
        <v>1</v>
      </c>
      <c r="F1518" s="6">
        <f t="shared" si="46"/>
        <v>219.10000000000002</v>
      </c>
      <c r="G1518" s="6">
        <f t="shared" si="47"/>
        <v>1</v>
      </c>
    </row>
    <row r="1519" spans="1:7" x14ac:dyDescent="0.3">
      <c r="A1519" s="6" t="s">
        <v>5405</v>
      </c>
      <c r="B1519" s="6" t="str">
        <f>IF(GETPIVOTDATA("Sum of Net Profit",Pivot_table!$A$151,"Consumer ID",$A1519,"Years (DATE)",$B$66)=0,"",GETPIVOTDATA("Sum of Net Profit",Pivot_table!$A$151,"Consumer ID",$A1519,"Years (DATE)",$B$66))</f>
        <v/>
      </c>
      <c r="C1519" s="6" t="str">
        <f>IF(GETPIVOTDATA("Count of Order ID",Pivot_table!$A$151,"Consumer ID",$A1519,"Years (DATE)",$B$66)=0,"",GETPIVOTDATA("Count of Order ID",Pivot_table!$A$151,"Consumer ID",$A1519,"Years (DATE)",$B$66))</f>
        <v/>
      </c>
      <c r="D1519" s="6">
        <f>IF(GETPIVOTDATA("Sum of Net Profit",Pivot_table!$A$151,"Consumer ID",$A1519,"Years (DATE)",$D$66)=0,"",GETPIVOTDATA("Sum of Net Profit",Pivot_table!$A$151,"Consumer ID",$A1519,"Years (DATE)",$D$66))</f>
        <v>219.10000000000002</v>
      </c>
      <c r="E1519" s="6">
        <f>IF(GETPIVOTDATA("Count of Order ID",Pivot_table!$A$151,"Consumer ID",$A1519,"Years (DATE)",$D$66)=0,"",GETPIVOTDATA("Count of Order ID",Pivot_table!$A$151,"Consumer ID",$A1519,"Years (DATE)",$D$66))</f>
        <v>1</v>
      </c>
      <c r="F1519" s="6">
        <f t="shared" si="46"/>
        <v>219.10000000000002</v>
      </c>
      <c r="G1519" s="6">
        <f t="shared" si="47"/>
        <v>1</v>
      </c>
    </row>
    <row r="1520" spans="1:7" x14ac:dyDescent="0.3">
      <c r="A1520" s="6" t="s">
        <v>3317</v>
      </c>
      <c r="B1520" s="6" t="str">
        <f>IF(GETPIVOTDATA("Sum of Net Profit",Pivot_table!$A$151,"Consumer ID",$A1520,"Years (DATE)",$B$66)=0,"",GETPIVOTDATA("Sum of Net Profit",Pivot_table!$A$151,"Consumer ID",$A1520,"Years (DATE)",$B$66))</f>
        <v/>
      </c>
      <c r="C1520" s="6" t="str">
        <f>IF(GETPIVOTDATA("Count of Order ID",Pivot_table!$A$151,"Consumer ID",$A1520,"Years (DATE)",$B$66)=0,"",GETPIVOTDATA("Count of Order ID",Pivot_table!$A$151,"Consumer ID",$A1520,"Years (DATE)",$B$66))</f>
        <v/>
      </c>
      <c r="D1520" s="6">
        <f>IF(GETPIVOTDATA("Sum of Net Profit",Pivot_table!$A$151,"Consumer ID",$A1520,"Years (DATE)",$D$66)=0,"",GETPIVOTDATA("Sum of Net Profit",Pivot_table!$A$151,"Consumer ID",$A1520,"Years (DATE)",$D$66))</f>
        <v>219.10000000000002</v>
      </c>
      <c r="E1520" s="6">
        <f>IF(GETPIVOTDATA("Count of Order ID",Pivot_table!$A$151,"Consumer ID",$A1520,"Years (DATE)",$D$66)=0,"",GETPIVOTDATA("Count of Order ID",Pivot_table!$A$151,"Consumer ID",$A1520,"Years (DATE)",$D$66))</f>
        <v>1</v>
      </c>
      <c r="F1520" s="6">
        <f t="shared" si="46"/>
        <v>219.10000000000002</v>
      </c>
      <c r="G1520" s="6">
        <f t="shared" si="47"/>
        <v>1</v>
      </c>
    </row>
    <row r="1521" spans="1:7" x14ac:dyDescent="0.3">
      <c r="A1521" s="6" t="s">
        <v>2400</v>
      </c>
      <c r="B1521" s="6" t="str">
        <f>IF(GETPIVOTDATA("Sum of Net Profit",Pivot_table!$A$151,"Consumer ID",$A1521,"Years (DATE)",$B$66)=0,"",GETPIVOTDATA("Sum of Net Profit",Pivot_table!$A$151,"Consumer ID",$A1521,"Years (DATE)",$B$66))</f>
        <v/>
      </c>
      <c r="C1521" s="6" t="str">
        <f>IF(GETPIVOTDATA("Count of Order ID",Pivot_table!$A$151,"Consumer ID",$A1521,"Years (DATE)",$B$66)=0,"",GETPIVOTDATA("Count of Order ID",Pivot_table!$A$151,"Consumer ID",$A1521,"Years (DATE)",$B$66))</f>
        <v/>
      </c>
      <c r="D1521" s="6">
        <f>IF(GETPIVOTDATA("Sum of Net Profit",Pivot_table!$A$151,"Consumer ID",$A1521,"Years (DATE)",$D$66)=0,"",GETPIVOTDATA("Sum of Net Profit",Pivot_table!$A$151,"Consumer ID",$A1521,"Years (DATE)",$D$66))</f>
        <v>219.10000000000002</v>
      </c>
      <c r="E1521" s="6">
        <f>IF(GETPIVOTDATA("Count of Order ID",Pivot_table!$A$151,"Consumer ID",$A1521,"Years (DATE)",$D$66)=0,"",GETPIVOTDATA("Count of Order ID",Pivot_table!$A$151,"Consumer ID",$A1521,"Years (DATE)",$D$66))</f>
        <v>1</v>
      </c>
      <c r="F1521" s="6">
        <f t="shared" si="46"/>
        <v>219.10000000000002</v>
      </c>
      <c r="G1521" s="6">
        <f t="shared" si="47"/>
        <v>1</v>
      </c>
    </row>
    <row r="1522" spans="1:7" x14ac:dyDescent="0.3">
      <c r="A1522" s="6" t="s">
        <v>2382</v>
      </c>
      <c r="B1522" s="6" t="str">
        <f>IF(GETPIVOTDATA("Sum of Net Profit",Pivot_table!$A$151,"Consumer ID",$A1522,"Years (DATE)",$B$66)=0,"",GETPIVOTDATA("Sum of Net Profit",Pivot_table!$A$151,"Consumer ID",$A1522,"Years (DATE)",$B$66))</f>
        <v/>
      </c>
      <c r="C1522" s="6" t="str">
        <f>IF(GETPIVOTDATA("Count of Order ID",Pivot_table!$A$151,"Consumer ID",$A1522,"Years (DATE)",$B$66)=0,"",GETPIVOTDATA("Count of Order ID",Pivot_table!$A$151,"Consumer ID",$A1522,"Years (DATE)",$B$66))</f>
        <v/>
      </c>
      <c r="D1522" s="6">
        <f>IF(GETPIVOTDATA("Sum of Net Profit",Pivot_table!$A$151,"Consumer ID",$A1522,"Years (DATE)",$D$66)=0,"",GETPIVOTDATA("Sum of Net Profit",Pivot_table!$A$151,"Consumer ID",$A1522,"Years (DATE)",$D$66))</f>
        <v>219.10000000000002</v>
      </c>
      <c r="E1522" s="6">
        <f>IF(GETPIVOTDATA("Count of Order ID",Pivot_table!$A$151,"Consumer ID",$A1522,"Years (DATE)",$D$66)=0,"",GETPIVOTDATA("Count of Order ID",Pivot_table!$A$151,"Consumer ID",$A1522,"Years (DATE)",$D$66))</f>
        <v>1</v>
      </c>
      <c r="F1522" s="6">
        <f t="shared" si="46"/>
        <v>219.10000000000002</v>
      </c>
      <c r="G1522" s="6">
        <f t="shared" si="47"/>
        <v>1</v>
      </c>
    </row>
    <row r="1523" spans="1:7" x14ac:dyDescent="0.3">
      <c r="A1523" s="6" t="s">
        <v>1794</v>
      </c>
      <c r="B1523" s="6">
        <f>IF(GETPIVOTDATA("Sum of Net Profit",Pivot_table!$A$151,"Consumer ID",$A1523,"Years (DATE)",$B$66)=0,"",GETPIVOTDATA("Sum of Net Profit",Pivot_table!$A$151,"Consumer ID",$A1523,"Years (DATE)",$B$66))</f>
        <v>219.10000000000002</v>
      </c>
      <c r="C1523" s="6">
        <f>IF(GETPIVOTDATA("Count of Order ID",Pivot_table!$A$151,"Consumer ID",$A1523,"Years (DATE)",$B$66)=0,"",GETPIVOTDATA("Count of Order ID",Pivot_table!$A$151,"Consumer ID",$A1523,"Years (DATE)",$B$66))</f>
        <v>1</v>
      </c>
      <c r="D1523" s="6" t="str">
        <f>IF(GETPIVOTDATA("Sum of Net Profit",Pivot_table!$A$151,"Consumer ID",$A1523,"Years (DATE)",$D$66)=0,"",GETPIVOTDATA("Sum of Net Profit",Pivot_table!$A$151,"Consumer ID",$A1523,"Years (DATE)",$D$66))</f>
        <v/>
      </c>
      <c r="E1523" s="6" t="str">
        <f>IF(GETPIVOTDATA("Count of Order ID",Pivot_table!$A$151,"Consumer ID",$A1523,"Years (DATE)",$D$66)=0,"",GETPIVOTDATA("Count of Order ID",Pivot_table!$A$151,"Consumer ID",$A1523,"Years (DATE)",$D$66))</f>
        <v/>
      </c>
      <c r="F1523" s="6">
        <f t="shared" si="46"/>
        <v>219.10000000000002</v>
      </c>
      <c r="G1523" s="6">
        <f t="shared" si="47"/>
        <v>1</v>
      </c>
    </row>
    <row r="1524" spans="1:7" x14ac:dyDescent="0.3">
      <c r="A1524" s="6" t="s">
        <v>2418</v>
      </c>
      <c r="B1524" s="6" t="str">
        <f>IF(GETPIVOTDATA("Sum of Net Profit",Pivot_table!$A$151,"Consumer ID",$A1524,"Years (DATE)",$B$66)=0,"",GETPIVOTDATA("Sum of Net Profit",Pivot_table!$A$151,"Consumer ID",$A1524,"Years (DATE)",$B$66))</f>
        <v/>
      </c>
      <c r="C1524" s="6" t="str">
        <f>IF(GETPIVOTDATA("Count of Order ID",Pivot_table!$A$151,"Consumer ID",$A1524,"Years (DATE)",$B$66)=0,"",GETPIVOTDATA("Count of Order ID",Pivot_table!$A$151,"Consumer ID",$A1524,"Years (DATE)",$B$66))</f>
        <v/>
      </c>
      <c r="D1524" s="6">
        <f>IF(GETPIVOTDATA("Sum of Net Profit",Pivot_table!$A$151,"Consumer ID",$A1524,"Years (DATE)",$D$66)=0,"",GETPIVOTDATA("Sum of Net Profit",Pivot_table!$A$151,"Consumer ID",$A1524,"Years (DATE)",$D$66))</f>
        <v>219.10000000000002</v>
      </c>
      <c r="E1524" s="6">
        <f>IF(GETPIVOTDATA("Count of Order ID",Pivot_table!$A$151,"Consumer ID",$A1524,"Years (DATE)",$D$66)=0,"",GETPIVOTDATA("Count of Order ID",Pivot_table!$A$151,"Consumer ID",$A1524,"Years (DATE)",$D$66))</f>
        <v>1</v>
      </c>
      <c r="F1524" s="6">
        <f t="shared" si="46"/>
        <v>219.10000000000002</v>
      </c>
      <c r="G1524" s="6">
        <f t="shared" si="47"/>
        <v>1</v>
      </c>
    </row>
    <row r="1525" spans="1:7" x14ac:dyDescent="0.3">
      <c r="A1525" s="6" t="s">
        <v>2444</v>
      </c>
      <c r="B1525" s="6" t="str">
        <f>IF(GETPIVOTDATA("Sum of Net Profit",Pivot_table!$A$151,"Consumer ID",$A1525,"Years (DATE)",$B$66)=0,"",GETPIVOTDATA("Sum of Net Profit",Pivot_table!$A$151,"Consumer ID",$A1525,"Years (DATE)",$B$66))</f>
        <v/>
      </c>
      <c r="C1525" s="6" t="str">
        <f>IF(GETPIVOTDATA("Count of Order ID",Pivot_table!$A$151,"Consumer ID",$A1525,"Years (DATE)",$B$66)=0,"",GETPIVOTDATA("Count of Order ID",Pivot_table!$A$151,"Consumer ID",$A1525,"Years (DATE)",$B$66))</f>
        <v/>
      </c>
      <c r="D1525" s="6">
        <f>IF(GETPIVOTDATA("Sum of Net Profit",Pivot_table!$A$151,"Consumer ID",$A1525,"Years (DATE)",$D$66)=0,"",GETPIVOTDATA("Sum of Net Profit",Pivot_table!$A$151,"Consumer ID",$A1525,"Years (DATE)",$D$66))</f>
        <v>219.10000000000002</v>
      </c>
      <c r="E1525" s="6">
        <f>IF(GETPIVOTDATA("Count of Order ID",Pivot_table!$A$151,"Consumer ID",$A1525,"Years (DATE)",$D$66)=0,"",GETPIVOTDATA("Count of Order ID",Pivot_table!$A$151,"Consumer ID",$A1525,"Years (DATE)",$D$66))</f>
        <v>1</v>
      </c>
      <c r="F1525" s="6">
        <f t="shared" si="46"/>
        <v>219.10000000000002</v>
      </c>
      <c r="G1525" s="6">
        <f t="shared" si="47"/>
        <v>1</v>
      </c>
    </row>
    <row r="1526" spans="1:7" x14ac:dyDescent="0.3">
      <c r="A1526" s="6" t="s">
        <v>2458</v>
      </c>
      <c r="B1526" s="6" t="str">
        <f>IF(GETPIVOTDATA("Sum of Net Profit",Pivot_table!$A$151,"Consumer ID",$A1526,"Years (DATE)",$B$66)=0,"",GETPIVOTDATA("Sum of Net Profit",Pivot_table!$A$151,"Consumer ID",$A1526,"Years (DATE)",$B$66))</f>
        <v/>
      </c>
      <c r="C1526" s="6" t="str">
        <f>IF(GETPIVOTDATA("Count of Order ID",Pivot_table!$A$151,"Consumer ID",$A1526,"Years (DATE)",$B$66)=0,"",GETPIVOTDATA("Count of Order ID",Pivot_table!$A$151,"Consumer ID",$A1526,"Years (DATE)",$B$66))</f>
        <v/>
      </c>
      <c r="D1526" s="6">
        <f>IF(GETPIVOTDATA("Sum of Net Profit",Pivot_table!$A$151,"Consumer ID",$A1526,"Years (DATE)",$D$66)=0,"",GETPIVOTDATA("Sum of Net Profit",Pivot_table!$A$151,"Consumer ID",$A1526,"Years (DATE)",$D$66))</f>
        <v>219.10000000000002</v>
      </c>
      <c r="E1526" s="6">
        <f>IF(GETPIVOTDATA("Count of Order ID",Pivot_table!$A$151,"Consumer ID",$A1526,"Years (DATE)",$D$66)=0,"",GETPIVOTDATA("Count of Order ID",Pivot_table!$A$151,"Consumer ID",$A1526,"Years (DATE)",$D$66))</f>
        <v>1</v>
      </c>
      <c r="F1526" s="6">
        <f t="shared" si="46"/>
        <v>219.10000000000002</v>
      </c>
      <c r="G1526" s="6">
        <f t="shared" si="47"/>
        <v>1</v>
      </c>
    </row>
    <row r="1527" spans="1:7" x14ac:dyDescent="0.3">
      <c r="A1527" s="6" t="s">
        <v>2460</v>
      </c>
      <c r="B1527" s="6" t="str">
        <f>IF(GETPIVOTDATA("Sum of Net Profit",Pivot_table!$A$151,"Consumer ID",$A1527,"Years (DATE)",$B$66)=0,"",GETPIVOTDATA("Sum of Net Profit",Pivot_table!$A$151,"Consumer ID",$A1527,"Years (DATE)",$B$66))</f>
        <v/>
      </c>
      <c r="C1527" s="6" t="str">
        <f>IF(GETPIVOTDATA("Count of Order ID",Pivot_table!$A$151,"Consumer ID",$A1527,"Years (DATE)",$B$66)=0,"",GETPIVOTDATA("Count of Order ID",Pivot_table!$A$151,"Consumer ID",$A1527,"Years (DATE)",$B$66))</f>
        <v/>
      </c>
      <c r="D1527" s="6">
        <f>IF(GETPIVOTDATA("Sum of Net Profit",Pivot_table!$A$151,"Consumer ID",$A1527,"Years (DATE)",$D$66)=0,"",GETPIVOTDATA("Sum of Net Profit",Pivot_table!$A$151,"Consumer ID",$A1527,"Years (DATE)",$D$66))</f>
        <v>219.10000000000002</v>
      </c>
      <c r="E1527" s="6">
        <f>IF(GETPIVOTDATA("Count of Order ID",Pivot_table!$A$151,"Consumer ID",$A1527,"Years (DATE)",$D$66)=0,"",GETPIVOTDATA("Count of Order ID",Pivot_table!$A$151,"Consumer ID",$A1527,"Years (DATE)",$D$66))</f>
        <v>1</v>
      </c>
      <c r="F1527" s="6">
        <f t="shared" si="46"/>
        <v>219.10000000000002</v>
      </c>
      <c r="G1527" s="6">
        <f t="shared" si="47"/>
        <v>1</v>
      </c>
    </row>
    <row r="1528" spans="1:7" x14ac:dyDescent="0.3">
      <c r="A1528" s="6" t="s">
        <v>5155</v>
      </c>
      <c r="B1528" s="6" t="str">
        <f>IF(GETPIVOTDATA("Sum of Net Profit",Pivot_table!$A$151,"Consumer ID",$A1528,"Years (DATE)",$B$66)=0,"",GETPIVOTDATA("Sum of Net Profit",Pivot_table!$A$151,"Consumer ID",$A1528,"Years (DATE)",$B$66))</f>
        <v/>
      </c>
      <c r="C1528" s="6" t="str">
        <f>IF(GETPIVOTDATA("Count of Order ID",Pivot_table!$A$151,"Consumer ID",$A1528,"Years (DATE)",$B$66)=0,"",GETPIVOTDATA("Count of Order ID",Pivot_table!$A$151,"Consumer ID",$A1528,"Years (DATE)",$B$66))</f>
        <v/>
      </c>
      <c r="D1528" s="6">
        <f>IF(GETPIVOTDATA("Sum of Net Profit",Pivot_table!$A$151,"Consumer ID",$A1528,"Years (DATE)",$D$66)=0,"",GETPIVOTDATA("Sum of Net Profit",Pivot_table!$A$151,"Consumer ID",$A1528,"Years (DATE)",$D$66))</f>
        <v>219.10000000000002</v>
      </c>
      <c r="E1528" s="6">
        <f>IF(GETPIVOTDATA("Count of Order ID",Pivot_table!$A$151,"Consumer ID",$A1528,"Years (DATE)",$D$66)=0,"",GETPIVOTDATA("Count of Order ID",Pivot_table!$A$151,"Consumer ID",$A1528,"Years (DATE)",$D$66))</f>
        <v>1</v>
      </c>
      <c r="F1528" s="6">
        <f t="shared" si="46"/>
        <v>219.10000000000002</v>
      </c>
      <c r="G1528" s="6">
        <f t="shared" si="47"/>
        <v>1</v>
      </c>
    </row>
    <row r="1529" spans="1:7" x14ac:dyDescent="0.3">
      <c r="A1529" s="6" t="s">
        <v>1430</v>
      </c>
      <c r="B1529" s="6">
        <f>IF(GETPIVOTDATA("Sum of Net Profit",Pivot_table!$A$151,"Consumer ID",$A1529,"Years (DATE)",$B$66)=0,"",GETPIVOTDATA("Sum of Net Profit",Pivot_table!$A$151,"Consumer ID",$A1529,"Years (DATE)",$B$66))</f>
        <v>218.73000000000002</v>
      </c>
      <c r="C1529" s="6">
        <f>IF(GETPIVOTDATA("Count of Order ID",Pivot_table!$A$151,"Consumer ID",$A1529,"Years (DATE)",$B$66)=0,"",GETPIVOTDATA("Count of Order ID",Pivot_table!$A$151,"Consumer ID",$A1529,"Years (DATE)",$B$66))</f>
        <v>1</v>
      </c>
      <c r="D1529" s="6" t="str">
        <f>IF(GETPIVOTDATA("Sum of Net Profit",Pivot_table!$A$151,"Consumer ID",$A1529,"Years (DATE)",$D$66)=0,"",GETPIVOTDATA("Sum of Net Profit",Pivot_table!$A$151,"Consumer ID",$A1529,"Years (DATE)",$D$66))</f>
        <v/>
      </c>
      <c r="E1529" s="6" t="str">
        <f>IF(GETPIVOTDATA("Count of Order ID",Pivot_table!$A$151,"Consumer ID",$A1529,"Years (DATE)",$D$66)=0,"",GETPIVOTDATA("Count of Order ID",Pivot_table!$A$151,"Consumer ID",$A1529,"Years (DATE)",$D$66))</f>
        <v/>
      </c>
      <c r="F1529" s="6">
        <f t="shared" si="46"/>
        <v>218.73000000000002</v>
      </c>
      <c r="G1529" s="6">
        <f t="shared" si="47"/>
        <v>1</v>
      </c>
    </row>
    <row r="1530" spans="1:7" x14ac:dyDescent="0.3">
      <c r="A1530" s="6" t="s">
        <v>2590</v>
      </c>
      <c r="B1530" s="6" t="str">
        <f>IF(GETPIVOTDATA("Sum of Net Profit",Pivot_table!$A$151,"Consumer ID",$A1530,"Years (DATE)",$B$66)=0,"",GETPIVOTDATA("Sum of Net Profit",Pivot_table!$A$151,"Consumer ID",$A1530,"Years (DATE)",$B$66))</f>
        <v/>
      </c>
      <c r="C1530" s="6" t="str">
        <f>IF(GETPIVOTDATA("Count of Order ID",Pivot_table!$A$151,"Consumer ID",$A1530,"Years (DATE)",$B$66)=0,"",GETPIVOTDATA("Count of Order ID",Pivot_table!$A$151,"Consumer ID",$A1530,"Years (DATE)",$B$66))</f>
        <v/>
      </c>
      <c r="D1530" s="6">
        <f>IF(GETPIVOTDATA("Sum of Net Profit",Pivot_table!$A$151,"Consumer ID",$A1530,"Years (DATE)",$D$66)=0,"",GETPIVOTDATA("Sum of Net Profit",Pivot_table!$A$151,"Consumer ID",$A1530,"Years (DATE)",$D$66))</f>
        <v>218.73000000000002</v>
      </c>
      <c r="E1530" s="6">
        <f>IF(GETPIVOTDATA("Count of Order ID",Pivot_table!$A$151,"Consumer ID",$A1530,"Years (DATE)",$D$66)=0,"",GETPIVOTDATA("Count of Order ID",Pivot_table!$A$151,"Consumer ID",$A1530,"Years (DATE)",$D$66))</f>
        <v>1</v>
      </c>
      <c r="F1530" s="6">
        <f t="shared" si="46"/>
        <v>218.73000000000002</v>
      </c>
      <c r="G1530" s="6">
        <f t="shared" si="47"/>
        <v>1</v>
      </c>
    </row>
    <row r="1531" spans="1:7" x14ac:dyDescent="0.3">
      <c r="A1531" s="6" t="s">
        <v>3413</v>
      </c>
      <c r="B1531" s="6" t="str">
        <f>IF(GETPIVOTDATA("Sum of Net Profit",Pivot_table!$A$151,"Consumer ID",$A1531,"Years (DATE)",$B$66)=0,"",GETPIVOTDATA("Sum of Net Profit",Pivot_table!$A$151,"Consumer ID",$A1531,"Years (DATE)",$B$66))</f>
        <v/>
      </c>
      <c r="C1531" s="6" t="str">
        <f>IF(GETPIVOTDATA("Count of Order ID",Pivot_table!$A$151,"Consumer ID",$A1531,"Years (DATE)",$B$66)=0,"",GETPIVOTDATA("Count of Order ID",Pivot_table!$A$151,"Consumer ID",$A1531,"Years (DATE)",$B$66))</f>
        <v/>
      </c>
      <c r="D1531" s="6">
        <f>IF(GETPIVOTDATA("Sum of Net Profit",Pivot_table!$A$151,"Consumer ID",$A1531,"Years (DATE)",$D$66)=0,"",GETPIVOTDATA("Sum of Net Profit",Pivot_table!$A$151,"Consumer ID",$A1531,"Years (DATE)",$D$66))</f>
        <v>218.73000000000002</v>
      </c>
      <c r="E1531" s="6">
        <f>IF(GETPIVOTDATA("Count of Order ID",Pivot_table!$A$151,"Consumer ID",$A1531,"Years (DATE)",$D$66)=0,"",GETPIVOTDATA("Count of Order ID",Pivot_table!$A$151,"Consumer ID",$A1531,"Years (DATE)",$D$66))</f>
        <v>1</v>
      </c>
      <c r="F1531" s="6">
        <f t="shared" si="46"/>
        <v>218.73000000000002</v>
      </c>
      <c r="G1531" s="6">
        <f t="shared" si="47"/>
        <v>1</v>
      </c>
    </row>
    <row r="1532" spans="1:7" x14ac:dyDescent="0.3">
      <c r="A1532" s="6" t="s">
        <v>4301</v>
      </c>
      <c r="B1532" s="6" t="str">
        <f>IF(GETPIVOTDATA("Sum of Net Profit",Pivot_table!$A$151,"Consumer ID",$A1532,"Years (DATE)",$B$66)=0,"",GETPIVOTDATA("Sum of Net Profit",Pivot_table!$A$151,"Consumer ID",$A1532,"Years (DATE)",$B$66))</f>
        <v/>
      </c>
      <c r="C1532" s="6" t="str">
        <f>IF(GETPIVOTDATA("Count of Order ID",Pivot_table!$A$151,"Consumer ID",$A1532,"Years (DATE)",$B$66)=0,"",GETPIVOTDATA("Count of Order ID",Pivot_table!$A$151,"Consumer ID",$A1532,"Years (DATE)",$B$66))</f>
        <v/>
      </c>
      <c r="D1532" s="6">
        <f>IF(GETPIVOTDATA("Sum of Net Profit",Pivot_table!$A$151,"Consumer ID",$A1532,"Years (DATE)",$D$66)=0,"",GETPIVOTDATA("Sum of Net Profit",Pivot_table!$A$151,"Consumer ID",$A1532,"Years (DATE)",$D$66))</f>
        <v>218.73000000000002</v>
      </c>
      <c r="E1532" s="6">
        <f>IF(GETPIVOTDATA("Count of Order ID",Pivot_table!$A$151,"Consumer ID",$A1532,"Years (DATE)",$D$66)=0,"",GETPIVOTDATA("Count of Order ID",Pivot_table!$A$151,"Consumer ID",$A1532,"Years (DATE)",$D$66))</f>
        <v>1</v>
      </c>
      <c r="F1532" s="6">
        <f t="shared" si="46"/>
        <v>218.73000000000002</v>
      </c>
      <c r="G1532" s="6">
        <f t="shared" si="47"/>
        <v>1</v>
      </c>
    </row>
    <row r="1533" spans="1:7" x14ac:dyDescent="0.3">
      <c r="A1533" s="6" t="s">
        <v>2486</v>
      </c>
      <c r="B1533" s="6" t="str">
        <f>IF(GETPIVOTDATA("Sum of Net Profit",Pivot_table!$A$151,"Consumer ID",$A1533,"Years (DATE)",$B$66)=0,"",GETPIVOTDATA("Sum of Net Profit",Pivot_table!$A$151,"Consumer ID",$A1533,"Years (DATE)",$B$66))</f>
        <v/>
      </c>
      <c r="C1533" s="6" t="str">
        <f>IF(GETPIVOTDATA("Count of Order ID",Pivot_table!$A$151,"Consumer ID",$A1533,"Years (DATE)",$B$66)=0,"",GETPIVOTDATA("Count of Order ID",Pivot_table!$A$151,"Consumer ID",$A1533,"Years (DATE)",$B$66))</f>
        <v/>
      </c>
      <c r="D1533" s="6">
        <f>IF(GETPIVOTDATA("Sum of Net Profit",Pivot_table!$A$151,"Consumer ID",$A1533,"Years (DATE)",$D$66)=0,"",GETPIVOTDATA("Sum of Net Profit",Pivot_table!$A$151,"Consumer ID",$A1533,"Years (DATE)",$D$66))</f>
        <v>218.73000000000002</v>
      </c>
      <c r="E1533" s="6">
        <f>IF(GETPIVOTDATA("Count of Order ID",Pivot_table!$A$151,"Consumer ID",$A1533,"Years (DATE)",$D$66)=0,"",GETPIVOTDATA("Count of Order ID",Pivot_table!$A$151,"Consumer ID",$A1533,"Years (DATE)",$D$66))</f>
        <v>1</v>
      </c>
      <c r="F1533" s="6">
        <f t="shared" si="46"/>
        <v>218.73000000000002</v>
      </c>
      <c r="G1533" s="6">
        <f t="shared" si="47"/>
        <v>1</v>
      </c>
    </row>
    <row r="1534" spans="1:7" x14ac:dyDescent="0.3">
      <c r="A1534" s="6" t="s">
        <v>5330</v>
      </c>
      <c r="B1534" s="6" t="str">
        <f>IF(GETPIVOTDATA("Sum of Net Profit",Pivot_table!$A$151,"Consumer ID",$A1534,"Years (DATE)",$B$66)=0,"",GETPIVOTDATA("Sum of Net Profit",Pivot_table!$A$151,"Consumer ID",$A1534,"Years (DATE)",$B$66))</f>
        <v/>
      </c>
      <c r="C1534" s="6" t="str">
        <f>IF(GETPIVOTDATA("Count of Order ID",Pivot_table!$A$151,"Consumer ID",$A1534,"Years (DATE)",$B$66)=0,"",GETPIVOTDATA("Count of Order ID",Pivot_table!$A$151,"Consumer ID",$A1534,"Years (DATE)",$B$66))</f>
        <v/>
      </c>
      <c r="D1534" s="6">
        <f>IF(GETPIVOTDATA("Sum of Net Profit",Pivot_table!$A$151,"Consumer ID",$A1534,"Years (DATE)",$D$66)=0,"",GETPIVOTDATA("Sum of Net Profit",Pivot_table!$A$151,"Consumer ID",$A1534,"Years (DATE)",$D$66))</f>
        <v>218.73000000000002</v>
      </c>
      <c r="E1534" s="6">
        <f>IF(GETPIVOTDATA("Count of Order ID",Pivot_table!$A$151,"Consumer ID",$A1534,"Years (DATE)",$D$66)=0,"",GETPIVOTDATA("Count of Order ID",Pivot_table!$A$151,"Consumer ID",$A1534,"Years (DATE)",$D$66))</f>
        <v>1</v>
      </c>
      <c r="F1534" s="6">
        <f t="shared" si="46"/>
        <v>218.73000000000002</v>
      </c>
      <c r="G1534" s="6">
        <f t="shared" si="47"/>
        <v>1</v>
      </c>
    </row>
    <row r="1535" spans="1:7" x14ac:dyDescent="0.3">
      <c r="A1535" s="6" t="s">
        <v>6755</v>
      </c>
      <c r="B1535" s="6">
        <f>IF(GETPIVOTDATA("Sum of Net Profit",Pivot_table!$A$151,"Consumer ID",$A1535,"Years (DATE)",$B$66)=0,"",GETPIVOTDATA("Sum of Net Profit",Pivot_table!$A$151,"Consumer ID",$A1535,"Years (DATE)",$B$66))</f>
        <v>218.01</v>
      </c>
      <c r="C1535" s="6">
        <f>IF(GETPIVOTDATA("Count of Order ID",Pivot_table!$A$151,"Consumer ID",$A1535,"Years (DATE)",$B$66)=0,"",GETPIVOTDATA("Count of Order ID",Pivot_table!$A$151,"Consumer ID",$A1535,"Years (DATE)",$B$66))</f>
        <v>2</v>
      </c>
      <c r="D1535" s="6" t="str">
        <f>IF(GETPIVOTDATA("Sum of Net Profit",Pivot_table!$A$151,"Consumer ID",$A1535,"Years (DATE)",$D$66)=0,"",GETPIVOTDATA("Sum of Net Profit",Pivot_table!$A$151,"Consumer ID",$A1535,"Years (DATE)",$D$66))</f>
        <v/>
      </c>
      <c r="E1535" s="6" t="str">
        <f>IF(GETPIVOTDATA("Count of Order ID",Pivot_table!$A$151,"Consumer ID",$A1535,"Years (DATE)",$D$66)=0,"",GETPIVOTDATA("Count of Order ID",Pivot_table!$A$151,"Consumer ID",$A1535,"Years (DATE)",$D$66))</f>
        <v/>
      </c>
      <c r="F1535" s="6">
        <f t="shared" si="46"/>
        <v>218.01</v>
      </c>
      <c r="G1535" s="6">
        <f t="shared" si="47"/>
        <v>2</v>
      </c>
    </row>
    <row r="1536" spans="1:7" x14ac:dyDescent="0.3">
      <c r="A1536" s="6" t="s">
        <v>764</v>
      </c>
      <c r="B1536" s="6">
        <f>IF(GETPIVOTDATA("Sum of Net Profit",Pivot_table!$A$151,"Consumer ID",$A1536,"Years (DATE)",$B$66)=0,"",GETPIVOTDATA("Sum of Net Profit",Pivot_table!$A$151,"Consumer ID",$A1536,"Years (DATE)",$B$66))</f>
        <v>215.6</v>
      </c>
      <c r="C1536" s="6">
        <f>IF(GETPIVOTDATA("Count of Order ID",Pivot_table!$A$151,"Consumer ID",$A1536,"Years (DATE)",$B$66)=0,"",GETPIVOTDATA("Count of Order ID",Pivot_table!$A$151,"Consumer ID",$A1536,"Years (DATE)",$B$66))</f>
        <v>1</v>
      </c>
      <c r="D1536" s="6" t="str">
        <f>IF(GETPIVOTDATA("Sum of Net Profit",Pivot_table!$A$151,"Consumer ID",$A1536,"Years (DATE)",$D$66)=0,"",GETPIVOTDATA("Sum of Net Profit",Pivot_table!$A$151,"Consumer ID",$A1536,"Years (DATE)",$D$66))</f>
        <v/>
      </c>
      <c r="E1536" s="6" t="str">
        <f>IF(GETPIVOTDATA("Count of Order ID",Pivot_table!$A$151,"Consumer ID",$A1536,"Years (DATE)",$D$66)=0,"",GETPIVOTDATA("Count of Order ID",Pivot_table!$A$151,"Consumer ID",$A1536,"Years (DATE)",$D$66))</f>
        <v/>
      </c>
      <c r="F1536" s="6">
        <f t="shared" si="46"/>
        <v>215.6</v>
      </c>
      <c r="G1536" s="6">
        <f t="shared" si="47"/>
        <v>1</v>
      </c>
    </row>
    <row r="1537" spans="1:7" x14ac:dyDescent="0.3">
      <c r="A1537" s="6" t="s">
        <v>482</v>
      </c>
      <c r="B1537" s="6">
        <f>IF(GETPIVOTDATA("Sum of Net Profit",Pivot_table!$A$151,"Consumer ID",$A1537,"Years (DATE)",$B$66)=0,"",GETPIVOTDATA("Sum of Net Profit",Pivot_table!$A$151,"Consumer ID",$A1537,"Years (DATE)",$B$66))</f>
        <v>215.6</v>
      </c>
      <c r="C1537" s="6">
        <f>IF(GETPIVOTDATA("Count of Order ID",Pivot_table!$A$151,"Consumer ID",$A1537,"Years (DATE)",$B$66)=0,"",GETPIVOTDATA("Count of Order ID",Pivot_table!$A$151,"Consumer ID",$A1537,"Years (DATE)",$B$66))</f>
        <v>1</v>
      </c>
      <c r="D1537" s="6" t="str">
        <f>IF(GETPIVOTDATA("Sum of Net Profit",Pivot_table!$A$151,"Consumer ID",$A1537,"Years (DATE)",$D$66)=0,"",GETPIVOTDATA("Sum of Net Profit",Pivot_table!$A$151,"Consumer ID",$A1537,"Years (DATE)",$D$66))</f>
        <v/>
      </c>
      <c r="E1537" s="6" t="str">
        <f>IF(GETPIVOTDATA("Count of Order ID",Pivot_table!$A$151,"Consumer ID",$A1537,"Years (DATE)",$D$66)=0,"",GETPIVOTDATA("Count of Order ID",Pivot_table!$A$151,"Consumer ID",$A1537,"Years (DATE)",$D$66))</f>
        <v/>
      </c>
      <c r="F1537" s="6">
        <f t="shared" si="46"/>
        <v>215.6</v>
      </c>
      <c r="G1537" s="6">
        <f t="shared" si="47"/>
        <v>1</v>
      </c>
    </row>
    <row r="1538" spans="1:7" x14ac:dyDescent="0.3">
      <c r="A1538" s="6" t="s">
        <v>553</v>
      </c>
      <c r="B1538" s="6">
        <f>IF(GETPIVOTDATA("Sum of Net Profit",Pivot_table!$A$151,"Consumer ID",$A1538,"Years (DATE)",$B$66)=0,"",GETPIVOTDATA("Sum of Net Profit",Pivot_table!$A$151,"Consumer ID",$A1538,"Years (DATE)",$B$66))</f>
        <v>215.6</v>
      </c>
      <c r="C1538" s="6">
        <f>IF(GETPIVOTDATA("Count of Order ID",Pivot_table!$A$151,"Consumer ID",$A1538,"Years (DATE)",$B$66)=0,"",GETPIVOTDATA("Count of Order ID",Pivot_table!$A$151,"Consumer ID",$A1538,"Years (DATE)",$B$66))</f>
        <v>1</v>
      </c>
      <c r="D1538" s="6" t="str">
        <f>IF(GETPIVOTDATA("Sum of Net Profit",Pivot_table!$A$151,"Consumer ID",$A1538,"Years (DATE)",$D$66)=0,"",GETPIVOTDATA("Sum of Net Profit",Pivot_table!$A$151,"Consumer ID",$A1538,"Years (DATE)",$D$66))</f>
        <v/>
      </c>
      <c r="E1538" s="6" t="str">
        <f>IF(GETPIVOTDATA("Count of Order ID",Pivot_table!$A$151,"Consumer ID",$A1538,"Years (DATE)",$D$66)=0,"",GETPIVOTDATA("Count of Order ID",Pivot_table!$A$151,"Consumer ID",$A1538,"Years (DATE)",$D$66))</f>
        <v/>
      </c>
      <c r="F1538" s="6">
        <f t="shared" si="46"/>
        <v>215.6</v>
      </c>
      <c r="G1538" s="6">
        <f t="shared" si="47"/>
        <v>1</v>
      </c>
    </row>
    <row r="1539" spans="1:7" x14ac:dyDescent="0.3">
      <c r="A1539" s="6" t="s">
        <v>4236</v>
      </c>
      <c r="B1539" s="6" t="str">
        <f>IF(GETPIVOTDATA("Sum of Net Profit",Pivot_table!$A$151,"Consumer ID",$A1539,"Years (DATE)",$B$66)=0,"",GETPIVOTDATA("Sum of Net Profit",Pivot_table!$A$151,"Consumer ID",$A1539,"Years (DATE)",$B$66))</f>
        <v/>
      </c>
      <c r="C1539" s="6" t="str">
        <f>IF(GETPIVOTDATA("Count of Order ID",Pivot_table!$A$151,"Consumer ID",$A1539,"Years (DATE)",$B$66)=0,"",GETPIVOTDATA("Count of Order ID",Pivot_table!$A$151,"Consumer ID",$A1539,"Years (DATE)",$B$66))</f>
        <v/>
      </c>
      <c r="D1539" s="6">
        <f>IF(GETPIVOTDATA("Sum of Net Profit",Pivot_table!$A$151,"Consumer ID",$A1539,"Years (DATE)",$D$66)=0,"",GETPIVOTDATA("Sum of Net Profit",Pivot_table!$A$151,"Consumer ID",$A1539,"Years (DATE)",$D$66))</f>
        <v>215.04000000000002</v>
      </c>
      <c r="E1539" s="6">
        <f>IF(GETPIVOTDATA("Count of Order ID",Pivot_table!$A$151,"Consumer ID",$A1539,"Years (DATE)",$D$66)=0,"",GETPIVOTDATA("Count of Order ID",Pivot_table!$A$151,"Consumer ID",$A1539,"Years (DATE)",$D$66))</f>
        <v>1</v>
      </c>
      <c r="F1539" s="6">
        <f t="shared" si="46"/>
        <v>215.04000000000002</v>
      </c>
      <c r="G1539" s="6">
        <f t="shared" si="47"/>
        <v>1</v>
      </c>
    </row>
    <row r="1540" spans="1:7" x14ac:dyDescent="0.3">
      <c r="A1540" s="6" t="s">
        <v>4161</v>
      </c>
      <c r="B1540" s="6" t="str">
        <f>IF(GETPIVOTDATA("Sum of Net Profit",Pivot_table!$A$151,"Consumer ID",$A1540,"Years (DATE)",$B$66)=0,"",GETPIVOTDATA("Sum of Net Profit",Pivot_table!$A$151,"Consumer ID",$A1540,"Years (DATE)",$B$66))</f>
        <v/>
      </c>
      <c r="C1540" s="6" t="str">
        <f>IF(GETPIVOTDATA("Count of Order ID",Pivot_table!$A$151,"Consumer ID",$A1540,"Years (DATE)",$B$66)=0,"",GETPIVOTDATA("Count of Order ID",Pivot_table!$A$151,"Consumer ID",$A1540,"Years (DATE)",$B$66))</f>
        <v/>
      </c>
      <c r="D1540" s="6">
        <f>IF(GETPIVOTDATA("Sum of Net Profit",Pivot_table!$A$151,"Consumer ID",$A1540,"Years (DATE)",$D$66)=0,"",GETPIVOTDATA("Sum of Net Profit",Pivot_table!$A$151,"Consumer ID",$A1540,"Years (DATE)",$D$66))</f>
        <v>215.04000000000002</v>
      </c>
      <c r="E1540" s="6">
        <f>IF(GETPIVOTDATA("Count of Order ID",Pivot_table!$A$151,"Consumer ID",$A1540,"Years (DATE)",$D$66)=0,"",GETPIVOTDATA("Count of Order ID",Pivot_table!$A$151,"Consumer ID",$A1540,"Years (DATE)",$D$66))</f>
        <v>1</v>
      </c>
      <c r="F1540" s="6">
        <f t="shared" ref="F1540:F1603" si="48">IF(SUM(B1540,D1540)=0,"",SUM(B1540,D1540))</f>
        <v>215.04000000000002</v>
      </c>
      <c r="G1540" s="6">
        <f t="shared" ref="G1540:G1603" si="49">IF(SUM(C1540,E1540)=0,"",SUM(C1540,E1540))</f>
        <v>1</v>
      </c>
    </row>
    <row r="1541" spans="1:7" x14ac:dyDescent="0.3">
      <c r="A1541" s="6" t="s">
        <v>4043</v>
      </c>
      <c r="B1541" s="6" t="str">
        <f>IF(GETPIVOTDATA("Sum of Net Profit",Pivot_table!$A$151,"Consumer ID",$A1541,"Years (DATE)",$B$66)=0,"",GETPIVOTDATA("Sum of Net Profit",Pivot_table!$A$151,"Consumer ID",$A1541,"Years (DATE)",$B$66))</f>
        <v/>
      </c>
      <c r="C1541" s="6" t="str">
        <f>IF(GETPIVOTDATA("Count of Order ID",Pivot_table!$A$151,"Consumer ID",$A1541,"Years (DATE)",$B$66)=0,"",GETPIVOTDATA("Count of Order ID",Pivot_table!$A$151,"Consumer ID",$A1541,"Years (DATE)",$B$66))</f>
        <v/>
      </c>
      <c r="D1541" s="6">
        <f>IF(GETPIVOTDATA("Sum of Net Profit",Pivot_table!$A$151,"Consumer ID",$A1541,"Years (DATE)",$D$66)=0,"",GETPIVOTDATA("Sum of Net Profit",Pivot_table!$A$151,"Consumer ID",$A1541,"Years (DATE)",$D$66))</f>
        <v>215.04000000000002</v>
      </c>
      <c r="E1541" s="6">
        <f>IF(GETPIVOTDATA("Count of Order ID",Pivot_table!$A$151,"Consumer ID",$A1541,"Years (DATE)",$D$66)=0,"",GETPIVOTDATA("Count of Order ID",Pivot_table!$A$151,"Consumer ID",$A1541,"Years (DATE)",$D$66))</f>
        <v>1</v>
      </c>
      <c r="F1541" s="6">
        <f t="shared" si="48"/>
        <v>215.04000000000002</v>
      </c>
      <c r="G1541" s="6">
        <f t="shared" si="49"/>
        <v>1</v>
      </c>
    </row>
    <row r="1542" spans="1:7" x14ac:dyDescent="0.3">
      <c r="A1542" s="6" t="s">
        <v>3099</v>
      </c>
      <c r="B1542" s="6" t="str">
        <f>IF(GETPIVOTDATA("Sum of Net Profit",Pivot_table!$A$151,"Consumer ID",$A1542,"Years (DATE)",$B$66)=0,"",GETPIVOTDATA("Sum of Net Profit",Pivot_table!$A$151,"Consumer ID",$A1542,"Years (DATE)",$B$66))</f>
        <v/>
      </c>
      <c r="C1542" s="6" t="str">
        <f>IF(GETPIVOTDATA("Count of Order ID",Pivot_table!$A$151,"Consumer ID",$A1542,"Years (DATE)",$B$66)=0,"",GETPIVOTDATA("Count of Order ID",Pivot_table!$A$151,"Consumer ID",$A1542,"Years (DATE)",$B$66))</f>
        <v/>
      </c>
      <c r="D1542" s="6">
        <f>IF(GETPIVOTDATA("Sum of Net Profit",Pivot_table!$A$151,"Consumer ID",$A1542,"Years (DATE)",$D$66)=0,"",GETPIVOTDATA("Sum of Net Profit",Pivot_table!$A$151,"Consumer ID",$A1542,"Years (DATE)",$D$66))</f>
        <v>215.04000000000002</v>
      </c>
      <c r="E1542" s="6">
        <f>IF(GETPIVOTDATA("Count of Order ID",Pivot_table!$A$151,"Consumer ID",$A1542,"Years (DATE)",$D$66)=0,"",GETPIVOTDATA("Count of Order ID",Pivot_table!$A$151,"Consumer ID",$A1542,"Years (DATE)",$D$66))</f>
        <v>1</v>
      </c>
      <c r="F1542" s="6">
        <f t="shared" si="48"/>
        <v>215.04000000000002</v>
      </c>
      <c r="G1542" s="6">
        <f t="shared" si="49"/>
        <v>1</v>
      </c>
    </row>
    <row r="1543" spans="1:7" x14ac:dyDescent="0.3">
      <c r="A1543" s="6" t="s">
        <v>2873</v>
      </c>
      <c r="B1543" s="6" t="str">
        <f>IF(GETPIVOTDATA("Sum of Net Profit",Pivot_table!$A$151,"Consumer ID",$A1543,"Years (DATE)",$B$66)=0,"",GETPIVOTDATA("Sum of Net Profit",Pivot_table!$A$151,"Consumer ID",$A1543,"Years (DATE)",$B$66))</f>
        <v/>
      </c>
      <c r="C1543" s="6" t="str">
        <f>IF(GETPIVOTDATA("Count of Order ID",Pivot_table!$A$151,"Consumer ID",$A1543,"Years (DATE)",$B$66)=0,"",GETPIVOTDATA("Count of Order ID",Pivot_table!$A$151,"Consumer ID",$A1543,"Years (DATE)",$B$66))</f>
        <v/>
      </c>
      <c r="D1543" s="6">
        <f>IF(GETPIVOTDATA("Sum of Net Profit",Pivot_table!$A$151,"Consumer ID",$A1543,"Years (DATE)",$D$66)=0,"",GETPIVOTDATA("Sum of Net Profit",Pivot_table!$A$151,"Consumer ID",$A1543,"Years (DATE)",$D$66))</f>
        <v>215.04000000000002</v>
      </c>
      <c r="E1543" s="6">
        <f>IF(GETPIVOTDATA("Count of Order ID",Pivot_table!$A$151,"Consumer ID",$A1543,"Years (DATE)",$D$66)=0,"",GETPIVOTDATA("Count of Order ID",Pivot_table!$A$151,"Consumer ID",$A1543,"Years (DATE)",$D$66))</f>
        <v>1</v>
      </c>
      <c r="F1543" s="6">
        <f t="shared" si="48"/>
        <v>215.04000000000002</v>
      </c>
      <c r="G1543" s="6">
        <f t="shared" si="49"/>
        <v>1</v>
      </c>
    </row>
    <row r="1544" spans="1:7" x14ac:dyDescent="0.3">
      <c r="A1544" s="6" t="s">
        <v>997</v>
      </c>
      <c r="B1544" s="6">
        <f>IF(GETPIVOTDATA("Sum of Net Profit",Pivot_table!$A$151,"Consumer ID",$A1544,"Years (DATE)",$B$66)=0,"",GETPIVOTDATA("Sum of Net Profit",Pivot_table!$A$151,"Consumer ID",$A1544,"Years (DATE)",$B$66))</f>
        <v>215.04000000000002</v>
      </c>
      <c r="C1544" s="6">
        <f>IF(GETPIVOTDATA("Count of Order ID",Pivot_table!$A$151,"Consumer ID",$A1544,"Years (DATE)",$B$66)=0,"",GETPIVOTDATA("Count of Order ID",Pivot_table!$A$151,"Consumer ID",$A1544,"Years (DATE)",$B$66))</f>
        <v>1</v>
      </c>
      <c r="D1544" s="6" t="str">
        <f>IF(GETPIVOTDATA("Sum of Net Profit",Pivot_table!$A$151,"Consumer ID",$A1544,"Years (DATE)",$D$66)=0,"",GETPIVOTDATA("Sum of Net Profit",Pivot_table!$A$151,"Consumer ID",$A1544,"Years (DATE)",$D$66))</f>
        <v/>
      </c>
      <c r="E1544" s="6" t="str">
        <f>IF(GETPIVOTDATA("Count of Order ID",Pivot_table!$A$151,"Consumer ID",$A1544,"Years (DATE)",$D$66)=0,"",GETPIVOTDATA("Count of Order ID",Pivot_table!$A$151,"Consumer ID",$A1544,"Years (DATE)",$D$66))</f>
        <v/>
      </c>
      <c r="F1544" s="6">
        <f t="shared" si="48"/>
        <v>215.04000000000002</v>
      </c>
      <c r="G1544" s="6">
        <f t="shared" si="49"/>
        <v>1</v>
      </c>
    </row>
    <row r="1545" spans="1:7" x14ac:dyDescent="0.3">
      <c r="A1545" s="6" t="s">
        <v>4317</v>
      </c>
      <c r="B1545" s="6" t="str">
        <f>IF(GETPIVOTDATA("Sum of Net Profit",Pivot_table!$A$151,"Consumer ID",$A1545,"Years (DATE)",$B$66)=0,"",GETPIVOTDATA("Sum of Net Profit",Pivot_table!$A$151,"Consumer ID",$A1545,"Years (DATE)",$B$66))</f>
        <v/>
      </c>
      <c r="C1545" s="6" t="str">
        <f>IF(GETPIVOTDATA("Count of Order ID",Pivot_table!$A$151,"Consumer ID",$A1545,"Years (DATE)",$B$66)=0,"",GETPIVOTDATA("Count of Order ID",Pivot_table!$A$151,"Consumer ID",$A1545,"Years (DATE)",$B$66))</f>
        <v/>
      </c>
      <c r="D1545" s="6">
        <f>IF(GETPIVOTDATA("Sum of Net Profit",Pivot_table!$A$151,"Consumer ID",$A1545,"Years (DATE)",$D$66)=0,"",GETPIVOTDATA("Sum of Net Profit",Pivot_table!$A$151,"Consumer ID",$A1545,"Years (DATE)",$D$66))</f>
        <v>215.04000000000002</v>
      </c>
      <c r="E1545" s="6">
        <f>IF(GETPIVOTDATA("Count of Order ID",Pivot_table!$A$151,"Consumer ID",$A1545,"Years (DATE)",$D$66)=0,"",GETPIVOTDATA("Count of Order ID",Pivot_table!$A$151,"Consumer ID",$A1545,"Years (DATE)",$D$66))</f>
        <v>1</v>
      </c>
      <c r="F1545" s="6">
        <f t="shared" si="48"/>
        <v>215.04000000000002</v>
      </c>
      <c r="G1545" s="6">
        <f t="shared" si="49"/>
        <v>1</v>
      </c>
    </row>
    <row r="1546" spans="1:7" x14ac:dyDescent="0.3">
      <c r="A1546" s="6" t="s">
        <v>1570</v>
      </c>
      <c r="B1546" s="6">
        <f>IF(GETPIVOTDATA("Sum of Net Profit",Pivot_table!$A$151,"Consumer ID",$A1546,"Years (DATE)",$B$66)=0,"",GETPIVOTDATA("Sum of Net Profit",Pivot_table!$A$151,"Consumer ID",$A1546,"Years (DATE)",$B$66))</f>
        <v>215.04000000000002</v>
      </c>
      <c r="C1546" s="6">
        <f>IF(GETPIVOTDATA("Count of Order ID",Pivot_table!$A$151,"Consumer ID",$A1546,"Years (DATE)",$B$66)=0,"",GETPIVOTDATA("Count of Order ID",Pivot_table!$A$151,"Consumer ID",$A1546,"Years (DATE)",$B$66))</f>
        <v>1</v>
      </c>
      <c r="D1546" s="6" t="str">
        <f>IF(GETPIVOTDATA("Sum of Net Profit",Pivot_table!$A$151,"Consumer ID",$A1546,"Years (DATE)",$D$66)=0,"",GETPIVOTDATA("Sum of Net Profit",Pivot_table!$A$151,"Consumer ID",$A1546,"Years (DATE)",$D$66))</f>
        <v/>
      </c>
      <c r="E1546" s="6" t="str">
        <f>IF(GETPIVOTDATA("Count of Order ID",Pivot_table!$A$151,"Consumer ID",$A1546,"Years (DATE)",$D$66)=0,"",GETPIVOTDATA("Count of Order ID",Pivot_table!$A$151,"Consumer ID",$A1546,"Years (DATE)",$D$66))</f>
        <v/>
      </c>
      <c r="F1546" s="6">
        <f t="shared" si="48"/>
        <v>215.04000000000002</v>
      </c>
      <c r="G1546" s="6">
        <f t="shared" si="49"/>
        <v>1</v>
      </c>
    </row>
    <row r="1547" spans="1:7" x14ac:dyDescent="0.3">
      <c r="A1547" s="6" t="s">
        <v>4397</v>
      </c>
      <c r="B1547" s="6" t="str">
        <f>IF(GETPIVOTDATA("Sum of Net Profit",Pivot_table!$A$151,"Consumer ID",$A1547,"Years (DATE)",$B$66)=0,"",GETPIVOTDATA("Sum of Net Profit",Pivot_table!$A$151,"Consumer ID",$A1547,"Years (DATE)",$B$66))</f>
        <v/>
      </c>
      <c r="C1547" s="6" t="str">
        <f>IF(GETPIVOTDATA("Count of Order ID",Pivot_table!$A$151,"Consumer ID",$A1547,"Years (DATE)",$B$66)=0,"",GETPIVOTDATA("Count of Order ID",Pivot_table!$A$151,"Consumer ID",$A1547,"Years (DATE)",$B$66))</f>
        <v/>
      </c>
      <c r="D1547" s="6">
        <f>IF(GETPIVOTDATA("Sum of Net Profit",Pivot_table!$A$151,"Consumer ID",$A1547,"Years (DATE)",$D$66)=0,"",GETPIVOTDATA("Sum of Net Profit",Pivot_table!$A$151,"Consumer ID",$A1547,"Years (DATE)",$D$66))</f>
        <v>215.04000000000002</v>
      </c>
      <c r="E1547" s="6">
        <f>IF(GETPIVOTDATA("Count of Order ID",Pivot_table!$A$151,"Consumer ID",$A1547,"Years (DATE)",$D$66)=0,"",GETPIVOTDATA("Count of Order ID",Pivot_table!$A$151,"Consumer ID",$A1547,"Years (DATE)",$D$66))</f>
        <v>1</v>
      </c>
      <c r="F1547" s="6">
        <f t="shared" si="48"/>
        <v>215.04000000000002</v>
      </c>
      <c r="G1547" s="6">
        <f t="shared" si="49"/>
        <v>1</v>
      </c>
    </row>
    <row r="1548" spans="1:7" x14ac:dyDescent="0.3">
      <c r="A1548" s="6" t="s">
        <v>1522</v>
      </c>
      <c r="B1548" s="6">
        <f>IF(GETPIVOTDATA("Sum of Net Profit",Pivot_table!$A$151,"Consumer ID",$A1548,"Years (DATE)",$B$66)=0,"",GETPIVOTDATA("Sum of Net Profit",Pivot_table!$A$151,"Consumer ID",$A1548,"Years (DATE)",$B$66))</f>
        <v>215.04000000000002</v>
      </c>
      <c r="C1548" s="6">
        <f>IF(GETPIVOTDATA("Count of Order ID",Pivot_table!$A$151,"Consumer ID",$A1548,"Years (DATE)",$B$66)=0,"",GETPIVOTDATA("Count of Order ID",Pivot_table!$A$151,"Consumer ID",$A1548,"Years (DATE)",$B$66))</f>
        <v>1</v>
      </c>
      <c r="D1548" s="6" t="str">
        <f>IF(GETPIVOTDATA("Sum of Net Profit",Pivot_table!$A$151,"Consumer ID",$A1548,"Years (DATE)",$D$66)=0,"",GETPIVOTDATA("Sum of Net Profit",Pivot_table!$A$151,"Consumer ID",$A1548,"Years (DATE)",$D$66))</f>
        <v/>
      </c>
      <c r="E1548" s="6" t="str">
        <f>IF(GETPIVOTDATA("Count of Order ID",Pivot_table!$A$151,"Consumer ID",$A1548,"Years (DATE)",$D$66)=0,"",GETPIVOTDATA("Count of Order ID",Pivot_table!$A$151,"Consumer ID",$A1548,"Years (DATE)",$D$66))</f>
        <v/>
      </c>
      <c r="F1548" s="6">
        <f t="shared" si="48"/>
        <v>215.04000000000002</v>
      </c>
      <c r="G1548" s="6">
        <f t="shared" si="49"/>
        <v>1</v>
      </c>
    </row>
    <row r="1549" spans="1:7" x14ac:dyDescent="0.3">
      <c r="A1549" s="6" t="s">
        <v>5555</v>
      </c>
      <c r="B1549" s="6" t="str">
        <f>IF(GETPIVOTDATA("Sum of Net Profit",Pivot_table!$A$151,"Consumer ID",$A1549,"Years (DATE)",$B$66)=0,"",GETPIVOTDATA("Sum of Net Profit",Pivot_table!$A$151,"Consumer ID",$A1549,"Years (DATE)",$B$66))</f>
        <v/>
      </c>
      <c r="C1549" s="6" t="str">
        <f>IF(GETPIVOTDATA("Count of Order ID",Pivot_table!$A$151,"Consumer ID",$A1549,"Years (DATE)",$B$66)=0,"",GETPIVOTDATA("Count of Order ID",Pivot_table!$A$151,"Consumer ID",$A1549,"Years (DATE)",$B$66))</f>
        <v/>
      </c>
      <c r="D1549" s="6">
        <f>IF(GETPIVOTDATA("Sum of Net Profit",Pivot_table!$A$151,"Consumer ID",$A1549,"Years (DATE)",$D$66)=0,"",GETPIVOTDATA("Sum of Net Profit",Pivot_table!$A$151,"Consumer ID",$A1549,"Years (DATE)",$D$66))</f>
        <v>215.04000000000002</v>
      </c>
      <c r="E1549" s="6">
        <f>IF(GETPIVOTDATA("Count of Order ID",Pivot_table!$A$151,"Consumer ID",$A1549,"Years (DATE)",$D$66)=0,"",GETPIVOTDATA("Count of Order ID",Pivot_table!$A$151,"Consumer ID",$A1549,"Years (DATE)",$D$66))</f>
        <v>1</v>
      </c>
      <c r="F1549" s="6">
        <f t="shared" si="48"/>
        <v>215.04000000000002</v>
      </c>
      <c r="G1549" s="6">
        <f t="shared" si="49"/>
        <v>1</v>
      </c>
    </row>
    <row r="1550" spans="1:7" x14ac:dyDescent="0.3">
      <c r="A1550" s="6" t="s">
        <v>5524</v>
      </c>
      <c r="B1550" s="6" t="str">
        <f>IF(GETPIVOTDATA("Sum of Net Profit",Pivot_table!$A$151,"Consumer ID",$A1550,"Years (DATE)",$B$66)=0,"",GETPIVOTDATA("Sum of Net Profit",Pivot_table!$A$151,"Consumer ID",$A1550,"Years (DATE)",$B$66))</f>
        <v/>
      </c>
      <c r="C1550" s="6" t="str">
        <f>IF(GETPIVOTDATA("Count of Order ID",Pivot_table!$A$151,"Consumer ID",$A1550,"Years (DATE)",$B$66)=0,"",GETPIVOTDATA("Count of Order ID",Pivot_table!$A$151,"Consumer ID",$A1550,"Years (DATE)",$B$66))</f>
        <v/>
      </c>
      <c r="D1550" s="6">
        <f>IF(GETPIVOTDATA("Sum of Net Profit",Pivot_table!$A$151,"Consumer ID",$A1550,"Years (DATE)",$D$66)=0,"",GETPIVOTDATA("Sum of Net Profit",Pivot_table!$A$151,"Consumer ID",$A1550,"Years (DATE)",$D$66))</f>
        <v>215.04000000000002</v>
      </c>
      <c r="E1550" s="6">
        <f>IF(GETPIVOTDATA("Count of Order ID",Pivot_table!$A$151,"Consumer ID",$A1550,"Years (DATE)",$D$66)=0,"",GETPIVOTDATA("Count of Order ID",Pivot_table!$A$151,"Consumer ID",$A1550,"Years (DATE)",$D$66))</f>
        <v>1</v>
      </c>
      <c r="F1550" s="6">
        <f t="shared" si="48"/>
        <v>215.04000000000002</v>
      </c>
      <c r="G1550" s="6">
        <f t="shared" si="49"/>
        <v>1</v>
      </c>
    </row>
    <row r="1551" spans="1:7" x14ac:dyDescent="0.3">
      <c r="A1551" s="6" t="s">
        <v>4254</v>
      </c>
      <c r="B1551" s="6" t="str">
        <f>IF(GETPIVOTDATA("Sum of Net Profit",Pivot_table!$A$151,"Consumer ID",$A1551,"Years (DATE)",$B$66)=0,"",GETPIVOTDATA("Sum of Net Profit",Pivot_table!$A$151,"Consumer ID",$A1551,"Years (DATE)",$B$66))</f>
        <v/>
      </c>
      <c r="C1551" s="6" t="str">
        <f>IF(GETPIVOTDATA("Count of Order ID",Pivot_table!$A$151,"Consumer ID",$A1551,"Years (DATE)",$B$66)=0,"",GETPIVOTDATA("Count of Order ID",Pivot_table!$A$151,"Consumer ID",$A1551,"Years (DATE)",$B$66))</f>
        <v/>
      </c>
      <c r="D1551" s="6">
        <f>IF(GETPIVOTDATA("Sum of Net Profit",Pivot_table!$A$151,"Consumer ID",$A1551,"Years (DATE)",$D$66)=0,"",GETPIVOTDATA("Sum of Net Profit",Pivot_table!$A$151,"Consumer ID",$A1551,"Years (DATE)",$D$66))</f>
        <v>212.16</v>
      </c>
      <c r="E1551" s="6">
        <f>IF(GETPIVOTDATA("Count of Order ID",Pivot_table!$A$151,"Consumer ID",$A1551,"Years (DATE)",$D$66)=0,"",GETPIVOTDATA("Count of Order ID",Pivot_table!$A$151,"Consumer ID",$A1551,"Years (DATE)",$D$66))</f>
        <v>1</v>
      </c>
      <c r="F1551" s="6">
        <f t="shared" si="48"/>
        <v>212.16</v>
      </c>
      <c r="G1551" s="6">
        <f t="shared" si="49"/>
        <v>1</v>
      </c>
    </row>
    <row r="1552" spans="1:7" x14ac:dyDescent="0.3">
      <c r="A1552" s="6" t="s">
        <v>2132</v>
      </c>
      <c r="B1552" s="6" t="str">
        <f>IF(GETPIVOTDATA("Sum of Net Profit",Pivot_table!$A$151,"Consumer ID",$A1552,"Years (DATE)",$B$66)=0,"",GETPIVOTDATA("Sum of Net Profit",Pivot_table!$A$151,"Consumer ID",$A1552,"Years (DATE)",$B$66))</f>
        <v/>
      </c>
      <c r="C1552" s="6" t="str">
        <f>IF(GETPIVOTDATA("Count of Order ID",Pivot_table!$A$151,"Consumer ID",$A1552,"Years (DATE)",$B$66)=0,"",GETPIVOTDATA("Count of Order ID",Pivot_table!$A$151,"Consumer ID",$A1552,"Years (DATE)",$B$66))</f>
        <v/>
      </c>
      <c r="D1552" s="6">
        <f>IF(GETPIVOTDATA("Sum of Net Profit",Pivot_table!$A$151,"Consumer ID",$A1552,"Years (DATE)",$D$66)=0,"",GETPIVOTDATA("Sum of Net Profit",Pivot_table!$A$151,"Consumer ID",$A1552,"Years (DATE)",$D$66))</f>
        <v>212.16</v>
      </c>
      <c r="E1552" s="6">
        <f>IF(GETPIVOTDATA("Count of Order ID",Pivot_table!$A$151,"Consumer ID",$A1552,"Years (DATE)",$D$66)=0,"",GETPIVOTDATA("Count of Order ID",Pivot_table!$A$151,"Consumer ID",$A1552,"Years (DATE)",$D$66))</f>
        <v>1</v>
      </c>
      <c r="F1552" s="6">
        <f t="shared" si="48"/>
        <v>212.16</v>
      </c>
      <c r="G1552" s="6">
        <f t="shared" si="49"/>
        <v>1</v>
      </c>
    </row>
    <row r="1553" spans="1:7" x14ac:dyDescent="0.3">
      <c r="A1553" s="6" t="s">
        <v>4037</v>
      </c>
      <c r="B1553" s="6" t="str">
        <f>IF(GETPIVOTDATA("Sum of Net Profit",Pivot_table!$A$151,"Consumer ID",$A1553,"Years (DATE)",$B$66)=0,"",GETPIVOTDATA("Sum of Net Profit",Pivot_table!$A$151,"Consumer ID",$A1553,"Years (DATE)",$B$66))</f>
        <v/>
      </c>
      <c r="C1553" s="6" t="str">
        <f>IF(GETPIVOTDATA("Count of Order ID",Pivot_table!$A$151,"Consumer ID",$A1553,"Years (DATE)",$B$66)=0,"",GETPIVOTDATA("Count of Order ID",Pivot_table!$A$151,"Consumer ID",$A1553,"Years (DATE)",$B$66))</f>
        <v/>
      </c>
      <c r="D1553" s="6">
        <f>IF(GETPIVOTDATA("Sum of Net Profit",Pivot_table!$A$151,"Consumer ID",$A1553,"Years (DATE)",$D$66)=0,"",GETPIVOTDATA("Sum of Net Profit",Pivot_table!$A$151,"Consumer ID",$A1553,"Years (DATE)",$D$66))</f>
        <v>212.16</v>
      </c>
      <c r="E1553" s="6">
        <f>IF(GETPIVOTDATA("Count of Order ID",Pivot_table!$A$151,"Consumer ID",$A1553,"Years (DATE)",$D$66)=0,"",GETPIVOTDATA("Count of Order ID",Pivot_table!$A$151,"Consumer ID",$A1553,"Years (DATE)",$D$66))</f>
        <v>1</v>
      </c>
      <c r="F1553" s="6">
        <f t="shared" si="48"/>
        <v>212.16</v>
      </c>
      <c r="G1553" s="6">
        <f t="shared" si="49"/>
        <v>1</v>
      </c>
    </row>
    <row r="1554" spans="1:7" x14ac:dyDescent="0.3">
      <c r="A1554" s="6" t="s">
        <v>1412</v>
      </c>
      <c r="B1554" s="6">
        <f>IF(GETPIVOTDATA("Sum of Net Profit",Pivot_table!$A$151,"Consumer ID",$A1554,"Years (DATE)",$B$66)=0,"",GETPIVOTDATA("Sum of Net Profit",Pivot_table!$A$151,"Consumer ID",$A1554,"Years (DATE)",$B$66))</f>
        <v>212.16</v>
      </c>
      <c r="C1554" s="6">
        <f>IF(GETPIVOTDATA("Count of Order ID",Pivot_table!$A$151,"Consumer ID",$A1554,"Years (DATE)",$B$66)=0,"",GETPIVOTDATA("Count of Order ID",Pivot_table!$A$151,"Consumer ID",$A1554,"Years (DATE)",$B$66))</f>
        <v>1</v>
      </c>
      <c r="D1554" s="6" t="str">
        <f>IF(GETPIVOTDATA("Sum of Net Profit",Pivot_table!$A$151,"Consumer ID",$A1554,"Years (DATE)",$D$66)=0,"",GETPIVOTDATA("Sum of Net Profit",Pivot_table!$A$151,"Consumer ID",$A1554,"Years (DATE)",$D$66))</f>
        <v/>
      </c>
      <c r="E1554" s="6" t="str">
        <f>IF(GETPIVOTDATA("Count of Order ID",Pivot_table!$A$151,"Consumer ID",$A1554,"Years (DATE)",$D$66)=0,"",GETPIVOTDATA("Count of Order ID",Pivot_table!$A$151,"Consumer ID",$A1554,"Years (DATE)",$D$66))</f>
        <v/>
      </c>
      <c r="F1554" s="6">
        <f t="shared" si="48"/>
        <v>212.16</v>
      </c>
      <c r="G1554" s="6">
        <f t="shared" si="49"/>
        <v>1</v>
      </c>
    </row>
    <row r="1555" spans="1:7" x14ac:dyDescent="0.3">
      <c r="A1555" s="6" t="s">
        <v>4299</v>
      </c>
      <c r="B1555" s="6" t="str">
        <f>IF(GETPIVOTDATA("Sum of Net Profit",Pivot_table!$A$151,"Consumer ID",$A1555,"Years (DATE)",$B$66)=0,"",GETPIVOTDATA("Sum of Net Profit",Pivot_table!$A$151,"Consumer ID",$A1555,"Years (DATE)",$B$66))</f>
        <v/>
      </c>
      <c r="C1555" s="6" t="str">
        <f>IF(GETPIVOTDATA("Count of Order ID",Pivot_table!$A$151,"Consumer ID",$A1555,"Years (DATE)",$B$66)=0,"",GETPIVOTDATA("Count of Order ID",Pivot_table!$A$151,"Consumer ID",$A1555,"Years (DATE)",$B$66))</f>
        <v/>
      </c>
      <c r="D1555" s="6">
        <f>IF(GETPIVOTDATA("Sum of Net Profit",Pivot_table!$A$151,"Consumer ID",$A1555,"Years (DATE)",$D$66)=0,"",GETPIVOTDATA("Sum of Net Profit",Pivot_table!$A$151,"Consumer ID",$A1555,"Years (DATE)",$D$66))</f>
        <v>212.16</v>
      </c>
      <c r="E1555" s="6">
        <f>IF(GETPIVOTDATA("Count of Order ID",Pivot_table!$A$151,"Consumer ID",$A1555,"Years (DATE)",$D$66)=0,"",GETPIVOTDATA("Count of Order ID",Pivot_table!$A$151,"Consumer ID",$A1555,"Years (DATE)",$D$66))</f>
        <v>1</v>
      </c>
      <c r="F1555" s="6">
        <f t="shared" si="48"/>
        <v>212.16</v>
      </c>
      <c r="G1555" s="6">
        <f t="shared" si="49"/>
        <v>1</v>
      </c>
    </row>
    <row r="1556" spans="1:7" x14ac:dyDescent="0.3">
      <c r="A1556" s="6" t="s">
        <v>1644</v>
      </c>
      <c r="B1556" s="6">
        <f>IF(GETPIVOTDATA("Sum of Net Profit",Pivot_table!$A$151,"Consumer ID",$A1556,"Years (DATE)",$B$66)=0,"",GETPIVOTDATA("Sum of Net Profit",Pivot_table!$A$151,"Consumer ID",$A1556,"Years (DATE)",$B$66))</f>
        <v>212.16</v>
      </c>
      <c r="C1556" s="6">
        <f>IF(GETPIVOTDATA("Count of Order ID",Pivot_table!$A$151,"Consumer ID",$A1556,"Years (DATE)",$B$66)=0,"",GETPIVOTDATA("Count of Order ID",Pivot_table!$A$151,"Consumer ID",$A1556,"Years (DATE)",$B$66))</f>
        <v>1</v>
      </c>
      <c r="D1556" s="6" t="str">
        <f>IF(GETPIVOTDATA("Sum of Net Profit",Pivot_table!$A$151,"Consumer ID",$A1556,"Years (DATE)",$D$66)=0,"",GETPIVOTDATA("Sum of Net Profit",Pivot_table!$A$151,"Consumer ID",$A1556,"Years (DATE)",$D$66))</f>
        <v/>
      </c>
      <c r="E1556" s="6" t="str">
        <f>IF(GETPIVOTDATA("Count of Order ID",Pivot_table!$A$151,"Consumer ID",$A1556,"Years (DATE)",$D$66)=0,"",GETPIVOTDATA("Count of Order ID",Pivot_table!$A$151,"Consumer ID",$A1556,"Years (DATE)",$D$66))</f>
        <v/>
      </c>
      <c r="F1556" s="6">
        <f t="shared" si="48"/>
        <v>212.16</v>
      </c>
      <c r="G1556" s="6">
        <f t="shared" si="49"/>
        <v>1</v>
      </c>
    </row>
    <row r="1557" spans="1:7" x14ac:dyDescent="0.3">
      <c r="A1557" s="6" t="s">
        <v>3431</v>
      </c>
      <c r="B1557" s="6" t="str">
        <f>IF(GETPIVOTDATA("Sum of Net Profit",Pivot_table!$A$151,"Consumer ID",$A1557,"Years (DATE)",$B$66)=0,"",GETPIVOTDATA("Sum of Net Profit",Pivot_table!$A$151,"Consumer ID",$A1557,"Years (DATE)",$B$66))</f>
        <v/>
      </c>
      <c r="C1557" s="6" t="str">
        <f>IF(GETPIVOTDATA("Count of Order ID",Pivot_table!$A$151,"Consumer ID",$A1557,"Years (DATE)",$B$66)=0,"",GETPIVOTDATA("Count of Order ID",Pivot_table!$A$151,"Consumer ID",$A1557,"Years (DATE)",$B$66))</f>
        <v/>
      </c>
      <c r="D1557" s="6">
        <f>IF(GETPIVOTDATA("Sum of Net Profit",Pivot_table!$A$151,"Consumer ID",$A1557,"Years (DATE)",$D$66)=0,"",GETPIVOTDATA("Sum of Net Profit",Pivot_table!$A$151,"Consumer ID",$A1557,"Years (DATE)",$D$66))</f>
        <v>212.16</v>
      </c>
      <c r="E1557" s="6">
        <f>IF(GETPIVOTDATA("Count of Order ID",Pivot_table!$A$151,"Consumer ID",$A1557,"Years (DATE)",$D$66)=0,"",GETPIVOTDATA("Count of Order ID",Pivot_table!$A$151,"Consumer ID",$A1557,"Years (DATE)",$D$66))</f>
        <v>1</v>
      </c>
      <c r="F1557" s="6">
        <f t="shared" si="48"/>
        <v>212.16</v>
      </c>
      <c r="G1557" s="6">
        <f t="shared" si="49"/>
        <v>1</v>
      </c>
    </row>
    <row r="1558" spans="1:7" x14ac:dyDescent="0.3">
      <c r="A1558" s="6" t="s">
        <v>1746</v>
      </c>
      <c r="B1558" s="6">
        <f>IF(GETPIVOTDATA("Sum of Net Profit",Pivot_table!$A$151,"Consumer ID",$A1558,"Years (DATE)",$B$66)=0,"",GETPIVOTDATA("Sum of Net Profit",Pivot_table!$A$151,"Consumer ID",$A1558,"Years (DATE)",$B$66))</f>
        <v>212.16</v>
      </c>
      <c r="C1558" s="6">
        <f>IF(GETPIVOTDATA("Count of Order ID",Pivot_table!$A$151,"Consumer ID",$A1558,"Years (DATE)",$B$66)=0,"",GETPIVOTDATA("Count of Order ID",Pivot_table!$A$151,"Consumer ID",$A1558,"Years (DATE)",$B$66))</f>
        <v>1</v>
      </c>
      <c r="D1558" s="6" t="str">
        <f>IF(GETPIVOTDATA("Sum of Net Profit",Pivot_table!$A$151,"Consumer ID",$A1558,"Years (DATE)",$D$66)=0,"",GETPIVOTDATA("Sum of Net Profit",Pivot_table!$A$151,"Consumer ID",$A1558,"Years (DATE)",$D$66))</f>
        <v/>
      </c>
      <c r="E1558" s="6" t="str">
        <f>IF(GETPIVOTDATA("Count of Order ID",Pivot_table!$A$151,"Consumer ID",$A1558,"Years (DATE)",$D$66)=0,"",GETPIVOTDATA("Count of Order ID",Pivot_table!$A$151,"Consumer ID",$A1558,"Years (DATE)",$D$66))</f>
        <v/>
      </c>
      <c r="F1558" s="6">
        <f t="shared" si="48"/>
        <v>212.16</v>
      </c>
      <c r="G1558" s="6">
        <f t="shared" si="49"/>
        <v>1</v>
      </c>
    </row>
    <row r="1559" spans="1:7" x14ac:dyDescent="0.3">
      <c r="A1559" s="6" t="s">
        <v>1560</v>
      </c>
      <c r="B1559" s="6">
        <f>IF(GETPIVOTDATA("Sum of Net Profit",Pivot_table!$A$151,"Consumer ID",$A1559,"Years (DATE)",$B$66)=0,"",GETPIVOTDATA("Sum of Net Profit",Pivot_table!$A$151,"Consumer ID",$A1559,"Years (DATE)",$B$66))</f>
        <v>212.16</v>
      </c>
      <c r="C1559" s="6">
        <f>IF(GETPIVOTDATA("Count of Order ID",Pivot_table!$A$151,"Consumer ID",$A1559,"Years (DATE)",$B$66)=0,"",GETPIVOTDATA("Count of Order ID",Pivot_table!$A$151,"Consumer ID",$A1559,"Years (DATE)",$B$66))</f>
        <v>1</v>
      </c>
      <c r="D1559" s="6" t="str">
        <f>IF(GETPIVOTDATA("Sum of Net Profit",Pivot_table!$A$151,"Consumer ID",$A1559,"Years (DATE)",$D$66)=0,"",GETPIVOTDATA("Sum of Net Profit",Pivot_table!$A$151,"Consumer ID",$A1559,"Years (DATE)",$D$66))</f>
        <v/>
      </c>
      <c r="E1559" s="6" t="str">
        <f>IF(GETPIVOTDATA("Count of Order ID",Pivot_table!$A$151,"Consumer ID",$A1559,"Years (DATE)",$D$66)=0,"",GETPIVOTDATA("Count of Order ID",Pivot_table!$A$151,"Consumer ID",$A1559,"Years (DATE)",$D$66))</f>
        <v/>
      </c>
      <c r="F1559" s="6">
        <f t="shared" si="48"/>
        <v>212.16</v>
      </c>
      <c r="G1559" s="6">
        <f t="shared" si="49"/>
        <v>1</v>
      </c>
    </row>
    <row r="1560" spans="1:7" x14ac:dyDescent="0.3">
      <c r="A1560" s="6" t="s">
        <v>3715</v>
      </c>
      <c r="B1560" s="6" t="str">
        <f>IF(GETPIVOTDATA("Sum of Net Profit",Pivot_table!$A$151,"Consumer ID",$A1560,"Years (DATE)",$B$66)=0,"",GETPIVOTDATA("Sum of Net Profit",Pivot_table!$A$151,"Consumer ID",$A1560,"Years (DATE)",$B$66))</f>
        <v/>
      </c>
      <c r="C1560" s="6" t="str">
        <f>IF(GETPIVOTDATA("Count of Order ID",Pivot_table!$A$151,"Consumer ID",$A1560,"Years (DATE)",$B$66)=0,"",GETPIVOTDATA("Count of Order ID",Pivot_table!$A$151,"Consumer ID",$A1560,"Years (DATE)",$B$66))</f>
        <v/>
      </c>
      <c r="D1560" s="6">
        <f>IF(GETPIVOTDATA("Sum of Net Profit",Pivot_table!$A$151,"Consumer ID",$A1560,"Years (DATE)",$D$66)=0,"",GETPIVOTDATA("Sum of Net Profit",Pivot_table!$A$151,"Consumer ID",$A1560,"Years (DATE)",$D$66))</f>
        <v>210.84000000000003</v>
      </c>
      <c r="E1560" s="6">
        <f>IF(GETPIVOTDATA("Count of Order ID",Pivot_table!$A$151,"Consumer ID",$A1560,"Years (DATE)",$D$66)=0,"",GETPIVOTDATA("Count of Order ID",Pivot_table!$A$151,"Consumer ID",$A1560,"Years (DATE)",$D$66))</f>
        <v>1</v>
      </c>
      <c r="F1560" s="6">
        <f t="shared" si="48"/>
        <v>210.84000000000003</v>
      </c>
      <c r="G1560" s="6">
        <f t="shared" si="49"/>
        <v>1</v>
      </c>
    </row>
    <row r="1561" spans="1:7" x14ac:dyDescent="0.3">
      <c r="A1561" s="6" t="s">
        <v>3713</v>
      </c>
      <c r="B1561" s="6" t="str">
        <f>IF(GETPIVOTDATA("Sum of Net Profit",Pivot_table!$A$151,"Consumer ID",$A1561,"Years (DATE)",$B$66)=0,"",GETPIVOTDATA("Sum of Net Profit",Pivot_table!$A$151,"Consumer ID",$A1561,"Years (DATE)",$B$66))</f>
        <v/>
      </c>
      <c r="C1561" s="6" t="str">
        <f>IF(GETPIVOTDATA("Count of Order ID",Pivot_table!$A$151,"Consumer ID",$A1561,"Years (DATE)",$B$66)=0,"",GETPIVOTDATA("Count of Order ID",Pivot_table!$A$151,"Consumer ID",$A1561,"Years (DATE)",$B$66))</f>
        <v/>
      </c>
      <c r="D1561" s="6">
        <f>IF(GETPIVOTDATA("Sum of Net Profit",Pivot_table!$A$151,"Consumer ID",$A1561,"Years (DATE)",$D$66)=0,"",GETPIVOTDATA("Sum of Net Profit",Pivot_table!$A$151,"Consumer ID",$A1561,"Years (DATE)",$D$66))</f>
        <v>210.84000000000003</v>
      </c>
      <c r="E1561" s="6">
        <f>IF(GETPIVOTDATA("Count of Order ID",Pivot_table!$A$151,"Consumer ID",$A1561,"Years (DATE)",$D$66)=0,"",GETPIVOTDATA("Count of Order ID",Pivot_table!$A$151,"Consumer ID",$A1561,"Years (DATE)",$D$66))</f>
        <v>1</v>
      </c>
      <c r="F1561" s="6">
        <f t="shared" si="48"/>
        <v>210.84000000000003</v>
      </c>
      <c r="G1561" s="6">
        <f t="shared" si="49"/>
        <v>1</v>
      </c>
    </row>
    <row r="1562" spans="1:7" x14ac:dyDescent="0.3">
      <c r="A1562" s="6" t="s">
        <v>3693</v>
      </c>
      <c r="B1562" s="6" t="str">
        <f>IF(GETPIVOTDATA("Sum of Net Profit",Pivot_table!$A$151,"Consumer ID",$A1562,"Years (DATE)",$B$66)=0,"",GETPIVOTDATA("Sum of Net Profit",Pivot_table!$A$151,"Consumer ID",$A1562,"Years (DATE)",$B$66))</f>
        <v/>
      </c>
      <c r="C1562" s="6" t="str">
        <f>IF(GETPIVOTDATA("Count of Order ID",Pivot_table!$A$151,"Consumer ID",$A1562,"Years (DATE)",$B$66)=0,"",GETPIVOTDATA("Count of Order ID",Pivot_table!$A$151,"Consumer ID",$A1562,"Years (DATE)",$B$66))</f>
        <v/>
      </c>
      <c r="D1562" s="6">
        <f>IF(GETPIVOTDATA("Sum of Net Profit",Pivot_table!$A$151,"Consumer ID",$A1562,"Years (DATE)",$D$66)=0,"",GETPIVOTDATA("Sum of Net Profit",Pivot_table!$A$151,"Consumer ID",$A1562,"Years (DATE)",$D$66))</f>
        <v>210.84000000000003</v>
      </c>
      <c r="E1562" s="6">
        <f>IF(GETPIVOTDATA("Count of Order ID",Pivot_table!$A$151,"Consumer ID",$A1562,"Years (DATE)",$D$66)=0,"",GETPIVOTDATA("Count of Order ID",Pivot_table!$A$151,"Consumer ID",$A1562,"Years (DATE)",$D$66))</f>
        <v>1</v>
      </c>
      <c r="F1562" s="6">
        <f t="shared" si="48"/>
        <v>210.84000000000003</v>
      </c>
      <c r="G1562" s="6">
        <f t="shared" si="49"/>
        <v>1</v>
      </c>
    </row>
    <row r="1563" spans="1:7" x14ac:dyDescent="0.3">
      <c r="A1563" s="6" t="s">
        <v>2644</v>
      </c>
      <c r="B1563" s="6" t="str">
        <f>IF(GETPIVOTDATA("Sum of Net Profit",Pivot_table!$A$151,"Consumer ID",$A1563,"Years (DATE)",$B$66)=0,"",GETPIVOTDATA("Sum of Net Profit",Pivot_table!$A$151,"Consumer ID",$A1563,"Years (DATE)",$B$66))</f>
        <v/>
      </c>
      <c r="C1563" s="6" t="str">
        <f>IF(GETPIVOTDATA("Count of Order ID",Pivot_table!$A$151,"Consumer ID",$A1563,"Years (DATE)",$B$66)=0,"",GETPIVOTDATA("Count of Order ID",Pivot_table!$A$151,"Consumer ID",$A1563,"Years (DATE)",$B$66))</f>
        <v/>
      </c>
      <c r="D1563" s="6">
        <f>IF(GETPIVOTDATA("Sum of Net Profit",Pivot_table!$A$151,"Consumer ID",$A1563,"Years (DATE)",$D$66)=0,"",GETPIVOTDATA("Sum of Net Profit",Pivot_table!$A$151,"Consumer ID",$A1563,"Years (DATE)",$D$66))</f>
        <v>210.84000000000003</v>
      </c>
      <c r="E1563" s="6">
        <f>IF(GETPIVOTDATA("Count of Order ID",Pivot_table!$A$151,"Consumer ID",$A1563,"Years (DATE)",$D$66)=0,"",GETPIVOTDATA("Count of Order ID",Pivot_table!$A$151,"Consumer ID",$A1563,"Years (DATE)",$D$66))</f>
        <v>1</v>
      </c>
      <c r="F1563" s="6">
        <f t="shared" si="48"/>
        <v>210.84000000000003</v>
      </c>
      <c r="G1563" s="6">
        <f t="shared" si="49"/>
        <v>1</v>
      </c>
    </row>
    <row r="1564" spans="1:7" x14ac:dyDescent="0.3">
      <c r="A1564" s="6" t="s">
        <v>447</v>
      </c>
      <c r="B1564" s="6">
        <f>IF(GETPIVOTDATA("Sum of Net Profit",Pivot_table!$A$151,"Consumer ID",$A1564,"Years (DATE)",$B$66)=0,"",GETPIVOTDATA("Sum of Net Profit",Pivot_table!$A$151,"Consumer ID",$A1564,"Years (DATE)",$B$66))</f>
        <v>210.4</v>
      </c>
      <c r="C1564" s="6">
        <f>IF(GETPIVOTDATA("Count of Order ID",Pivot_table!$A$151,"Consumer ID",$A1564,"Years (DATE)",$B$66)=0,"",GETPIVOTDATA("Count of Order ID",Pivot_table!$A$151,"Consumer ID",$A1564,"Years (DATE)",$B$66))</f>
        <v>1</v>
      </c>
      <c r="D1564" s="6" t="str">
        <f>IF(GETPIVOTDATA("Sum of Net Profit",Pivot_table!$A$151,"Consumer ID",$A1564,"Years (DATE)",$D$66)=0,"",GETPIVOTDATA("Sum of Net Profit",Pivot_table!$A$151,"Consumer ID",$A1564,"Years (DATE)",$D$66))</f>
        <v/>
      </c>
      <c r="E1564" s="6" t="str">
        <f>IF(GETPIVOTDATA("Count of Order ID",Pivot_table!$A$151,"Consumer ID",$A1564,"Years (DATE)",$D$66)=0,"",GETPIVOTDATA("Count of Order ID",Pivot_table!$A$151,"Consumer ID",$A1564,"Years (DATE)",$D$66))</f>
        <v/>
      </c>
      <c r="F1564" s="6">
        <f t="shared" si="48"/>
        <v>210.4</v>
      </c>
      <c r="G1564" s="6">
        <f t="shared" si="49"/>
        <v>1</v>
      </c>
    </row>
    <row r="1565" spans="1:7" x14ac:dyDescent="0.3">
      <c r="A1565" s="6" t="s">
        <v>181</v>
      </c>
      <c r="B1565" s="6" t="str">
        <f>IF(GETPIVOTDATA("Sum of Net Profit",Pivot_table!$A$151,"Consumer ID",$A1565,"Years (DATE)",$B$66)=0,"",GETPIVOTDATA("Sum of Net Profit",Pivot_table!$A$151,"Consumer ID",$A1565,"Years (DATE)",$B$66))</f>
        <v/>
      </c>
      <c r="C1565" s="6" t="str">
        <f>IF(GETPIVOTDATA("Count of Order ID",Pivot_table!$A$151,"Consumer ID",$A1565,"Years (DATE)",$B$66)=0,"",GETPIVOTDATA("Count of Order ID",Pivot_table!$A$151,"Consumer ID",$A1565,"Years (DATE)",$B$66))</f>
        <v/>
      </c>
      <c r="D1565" s="6">
        <f>IF(GETPIVOTDATA("Sum of Net Profit",Pivot_table!$A$151,"Consumer ID",$A1565,"Years (DATE)",$D$66)=0,"",GETPIVOTDATA("Sum of Net Profit",Pivot_table!$A$151,"Consumer ID",$A1565,"Years (DATE)",$D$66))</f>
        <v>210.4</v>
      </c>
      <c r="E1565" s="6">
        <f>IF(GETPIVOTDATA("Count of Order ID",Pivot_table!$A$151,"Consumer ID",$A1565,"Years (DATE)",$D$66)=0,"",GETPIVOTDATA("Count of Order ID",Pivot_table!$A$151,"Consumer ID",$A1565,"Years (DATE)",$D$66))</f>
        <v>1</v>
      </c>
      <c r="F1565" s="6">
        <f t="shared" si="48"/>
        <v>210.4</v>
      </c>
      <c r="G1565" s="6">
        <f t="shared" si="49"/>
        <v>1</v>
      </c>
    </row>
    <row r="1566" spans="1:7" x14ac:dyDescent="0.3">
      <c r="A1566" s="6" t="s">
        <v>5623</v>
      </c>
      <c r="B1566" s="6" t="str">
        <f>IF(GETPIVOTDATA("Sum of Net Profit",Pivot_table!$A$151,"Consumer ID",$A1566,"Years (DATE)",$B$66)=0,"",GETPIVOTDATA("Sum of Net Profit",Pivot_table!$A$151,"Consumer ID",$A1566,"Years (DATE)",$B$66))</f>
        <v/>
      </c>
      <c r="C1566" s="6" t="str">
        <f>IF(GETPIVOTDATA("Count of Order ID",Pivot_table!$A$151,"Consumer ID",$A1566,"Years (DATE)",$B$66)=0,"",GETPIVOTDATA("Count of Order ID",Pivot_table!$A$151,"Consumer ID",$A1566,"Years (DATE)",$B$66))</f>
        <v/>
      </c>
      <c r="D1566" s="6">
        <f>IF(GETPIVOTDATA("Sum of Net Profit",Pivot_table!$A$151,"Consumer ID",$A1566,"Years (DATE)",$D$66)=0,"",GETPIVOTDATA("Sum of Net Profit",Pivot_table!$A$151,"Consumer ID",$A1566,"Years (DATE)",$D$66))</f>
        <v>209.99999999999997</v>
      </c>
      <c r="E1566" s="6">
        <f>IF(GETPIVOTDATA("Count of Order ID",Pivot_table!$A$151,"Consumer ID",$A1566,"Years (DATE)",$D$66)=0,"",GETPIVOTDATA("Count of Order ID",Pivot_table!$A$151,"Consumer ID",$A1566,"Years (DATE)",$D$66))</f>
        <v>2</v>
      </c>
      <c r="F1566" s="6">
        <f t="shared" si="48"/>
        <v>209.99999999999997</v>
      </c>
      <c r="G1566" s="6">
        <f t="shared" si="49"/>
        <v>2</v>
      </c>
    </row>
    <row r="1567" spans="1:7" x14ac:dyDescent="0.3">
      <c r="A1567" s="6" t="s">
        <v>1481</v>
      </c>
      <c r="B1567" s="6">
        <f>IF(GETPIVOTDATA("Sum of Net Profit",Pivot_table!$A$151,"Consumer ID",$A1567,"Years (DATE)",$B$66)=0,"",GETPIVOTDATA("Sum of Net Profit",Pivot_table!$A$151,"Consumer ID",$A1567,"Years (DATE)",$B$66))</f>
        <v>207.32</v>
      </c>
      <c r="C1567" s="6">
        <f>IF(GETPIVOTDATA("Count of Order ID",Pivot_table!$A$151,"Consumer ID",$A1567,"Years (DATE)",$B$66)=0,"",GETPIVOTDATA("Count of Order ID",Pivot_table!$A$151,"Consumer ID",$A1567,"Years (DATE)",$B$66))</f>
        <v>1</v>
      </c>
      <c r="D1567" s="6" t="str">
        <f>IF(GETPIVOTDATA("Sum of Net Profit",Pivot_table!$A$151,"Consumer ID",$A1567,"Years (DATE)",$D$66)=0,"",GETPIVOTDATA("Sum of Net Profit",Pivot_table!$A$151,"Consumer ID",$A1567,"Years (DATE)",$D$66))</f>
        <v/>
      </c>
      <c r="E1567" s="6" t="str">
        <f>IF(GETPIVOTDATA("Count of Order ID",Pivot_table!$A$151,"Consumer ID",$A1567,"Years (DATE)",$D$66)=0,"",GETPIVOTDATA("Count of Order ID",Pivot_table!$A$151,"Consumer ID",$A1567,"Years (DATE)",$D$66))</f>
        <v/>
      </c>
      <c r="F1567" s="6">
        <f t="shared" si="48"/>
        <v>207.32</v>
      </c>
      <c r="G1567" s="6">
        <f t="shared" si="49"/>
        <v>1</v>
      </c>
    </row>
    <row r="1568" spans="1:7" x14ac:dyDescent="0.3">
      <c r="A1568" s="6" t="s">
        <v>2182</v>
      </c>
      <c r="B1568" s="6" t="str">
        <f>IF(GETPIVOTDATA("Sum of Net Profit",Pivot_table!$A$151,"Consumer ID",$A1568,"Years (DATE)",$B$66)=0,"",GETPIVOTDATA("Sum of Net Profit",Pivot_table!$A$151,"Consumer ID",$A1568,"Years (DATE)",$B$66))</f>
        <v/>
      </c>
      <c r="C1568" s="6" t="str">
        <f>IF(GETPIVOTDATA("Count of Order ID",Pivot_table!$A$151,"Consumer ID",$A1568,"Years (DATE)",$B$66)=0,"",GETPIVOTDATA("Count of Order ID",Pivot_table!$A$151,"Consumer ID",$A1568,"Years (DATE)",$B$66))</f>
        <v/>
      </c>
      <c r="D1568" s="6">
        <f>IF(GETPIVOTDATA("Sum of Net Profit",Pivot_table!$A$151,"Consumer ID",$A1568,"Years (DATE)",$D$66)=0,"",GETPIVOTDATA("Sum of Net Profit",Pivot_table!$A$151,"Consumer ID",$A1568,"Years (DATE)",$D$66))</f>
        <v>207.32</v>
      </c>
      <c r="E1568" s="6">
        <f>IF(GETPIVOTDATA("Count of Order ID",Pivot_table!$A$151,"Consumer ID",$A1568,"Years (DATE)",$D$66)=0,"",GETPIVOTDATA("Count of Order ID",Pivot_table!$A$151,"Consumer ID",$A1568,"Years (DATE)",$D$66))</f>
        <v>1</v>
      </c>
      <c r="F1568" s="6">
        <f t="shared" si="48"/>
        <v>207.32</v>
      </c>
      <c r="G1568" s="6">
        <f t="shared" si="49"/>
        <v>1</v>
      </c>
    </row>
    <row r="1569" spans="1:7" x14ac:dyDescent="0.3">
      <c r="A1569" s="6" t="s">
        <v>2969</v>
      </c>
      <c r="B1569" s="6" t="str">
        <f>IF(GETPIVOTDATA("Sum of Net Profit",Pivot_table!$A$151,"Consumer ID",$A1569,"Years (DATE)",$B$66)=0,"",GETPIVOTDATA("Sum of Net Profit",Pivot_table!$A$151,"Consumer ID",$A1569,"Years (DATE)",$B$66))</f>
        <v/>
      </c>
      <c r="C1569" s="6" t="str">
        <f>IF(GETPIVOTDATA("Count of Order ID",Pivot_table!$A$151,"Consumer ID",$A1569,"Years (DATE)",$B$66)=0,"",GETPIVOTDATA("Count of Order ID",Pivot_table!$A$151,"Consumer ID",$A1569,"Years (DATE)",$B$66))</f>
        <v/>
      </c>
      <c r="D1569" s="6">
        <f>IF(GETPIVOTDATA("Sum of Net Profit",Pivot_table!$A$151,"Consumer ID",$A1569,"Years (DATE)",$D$66)=0,"",GETPIVOTDATA("Sum of Net Profit",Pivot_table!$A$151,"Consumer ID",$A1569,"Years (DATE)",$D$66))</f>
        <v>207.32</v>
      </c>
      <c r="E1569" s="6">
        <f>IF(GETPIVOTDATA("Count of Order ID",Pivot_table!$A$151,"Consumer ID",$A1569,"Years (DATE)",$D$66)=0,"",GETPIVOTDATA("Count of Order ID",Pivot_table!$A$151,"Consumer ID",$A1569,"Years (DATE)",$D$66))</f>
        <v>1</v>
      </c>
      <c r="F1569" s="6">
        <f t="shared" si="48"/>
        <v>207.32</v>
      </c>
      <c r="G1569" s="6">
        <f t="shared" si="49"/>
        <v>1</v>
      </c>
    </row>
    <row r="1570" spans="1:7" x14ac:dyDescent="0.3">
      <c r="A1570" s="6" t="s">
        <v>1116</v>
      </c>
      <c r="B1570" s="6">
        <f>IF(GETPIVOTDATA("Sum of Net Profit",Pivot_table!$A$151,"Consumer ID",$A1570,"Years (DATE)",$B$66)=0,"",GETPIVOTDATA("Sum of Net Profit",Pivot_table!$A$151,"Consumer ID",$A1570,"Years (DATE)",$B$66))</f>
        <v>207.32</v>
      </c>
      <c r="C1570" s="6">
        <f>IF(GETPIVOTDATA("Count of Order ID",Pivot_table!$A$151,"Consumer ID",$A1570,"Years (DATE)",$B$66)=0,"",GETPIVOTDATA("Count of Order ID",Pivot_table!$A$151,"Consumer ID",$A1570,"Years (DATE)",$B$66))</f>
        <v>1</v>
      </c>
      <c r="D1570" s="6" t="str">
        <f>IF(GETPIVOTDATA("Sum of Net Profit",Pivot_table!$A$151,"Consumer ID",$A1570,"Years (DATE)",$D$66)=0,"",GETPIVOTDATA("Sum of Net Profit",Pivot_table!$A$151,"Consumer ID",$A1570,"Years (DATE)",$D$66))</f>
        <v/>
      </c>
      <c r="E1570" s="6" t="str">
        <f>IF(GETPIVOTDATA("Count of Order ID",Pivot_table!$A$151,"Consumer ID",$A1570,"Years (DATE)",$D$66)=0,"",GETPIVOTDATA("Count of Order ID",Pivot_table!$A$151,"Consumer ID",$A1570,"Years (DATE)",$D$66))</f>
        <v/>
      </c>
      <c r="F1570" s="6">
        <f t="shared" si="48"/>
        <v>207.32</v>
      </c>
      <c r="G1570" s="6">
        <f t="shared" si="49"/>
        <v>1</v>
      </c>
    </row>
    <row r="1571" spans="1:7" x14ac:dyDescent="0.3">
      <c r="A1571" s="6" t="s">
        <v>1077</v>
      </c>
      <c r="B1571" s="6">
        <f>IF(GETPIVOTDATA("Sum of Net Profit",Pivot_table!$A$151,"Consumer ID",$A1571,"Years (DATE)",$B$66)=0,"",GETPIVOTDATA("Sum of Net Profit",Pivot_table!$A$151,"Consumer ID",$A1571,"Years (DATE)",$B$66))</f>
        <v>207.32</v>
      </c>
      <c r="C1571" s="6">
        <f>IF(GETPIVOTDATA("Count of Order ID",Pivot_table!$A$151,"Consumer ID",$A1571,"Years (DATE)",$B$66)=0,"",GETPIVOTDATA("Count of Order ID",Pivot_table!$A$151,"Consumer ID",$A1571,"Years (DATE)",$B$66))</f>
        <v>1</v>
      </c>
      <c r="D1571" s="6" t="str">
        <f>IF(GETPIVOTDATA("Sum of Net Profit",Pivot_table!$A$151,"Consumer ID",$A1571,"Years (DATE)",$D$66)=0,"",GETPIVOTDATA("Sum of Net Profit",Pivot_table!$A$151,"Consumer ID",$A1571,"Years (DATE)",$D$66))</f>
        <v/>
      </c>
      <c r="E1571" s="6" t="str">
        <f>IF(GETPIVOTDATA("Count of Order ID",Pivot_table!$A$151,"Consumer ID",$A1571,"Years (DATE)",$D$66)=0,"",GETPIVOTDATA("Count of Order ID",Pivot_table!$A$151,"Consumer ID",$A1571,"Years (DATE)",$D$66))</f>
        <v/>
      </c>
      <c r="F1571" s="6">
        <f t="shared" si="48"/>
        <v>207.32</v>
      </c>
      <c r="G1571" s="6">
        <f t="shared" si="49"/>
        <v>1</v>
      </c>
    </row>
    <row r="1572" spans="1:7" x14ac:dyDescent="0.3">
      <c r="A1572" s="6" t="s">
        <v>4216</v>
      </c>
      <c r="B1572" s="6" t="str">
        <f>IF(GETPIVOTDATA("Sum of Net Profit",Pivot_table!$A$151,"Consumer ID",$A1572,"Years (DATE)",$B$66)=0,"",GETPIVOTDATA("Sum of Net Profit",Pivot_table!$A$151,"Consumer ID",$A1572,"Years (DATE)",$B$66))</f>
        <v/>
      </c>
      <c r="C1572" s="6" t="str">
        <f>IF(GETPIVOTDATA("Count of Order ID",Pivot_table!$A$151,"Consumer ID",$A1572,"Years (DATE)",$B$66)=0,"",GETPIVOTDATA("Count of Order ID",Pivot_table!$A$151,"Consumer ID",$A1572,"Years (DATE)",$B$66))</f>
        <v/>
      </c>
      <c r="D1572" s="6">
        <f>IF(GETPIVOTDATA("Sum of Net Profit",Pivot_table!$A$151,"Consumer ID",$A1572,"Years (DATE)",$D$66)=0,"",GETPIVOTDATA("Sum of Net Profit",Pivot_table!$A$151,"Consumer ID",$A1572,"Years (DATE)",$D$66))</f>
        <v>207.32</v>
      </c>
      <c r="E1572" s="6">
        <f>IF(GETPIVOTDATA("Count of Order ID",Pivot_table!$A$151,"Consumer ID",$A1572,"Years (DATE)",$D$66)=0,"",GETPIVOTDATA("Count of Order ID",Pivot_table!$A$151,"Consumer ID",$A1572,"Years (DATE)",$D$66))</f>
        <v>1</v>
      </c>
      <c r="F1572" s="6">
        <f t="shared" si="48"/>
        <v>207.32</v>
      </c>
      <c r="G1572" s="6">
        <f t="shared" si="49"/>
        <v>1</v>
      </c>
    </row>
    <row r="1573" spans="1:7" x14ac:dyDescent="0.3">
      <c r="A1573" s="6" t="s">
        <v>5505</v>
      </c>
      <c r="B1573" s="6" t="str">
        <f>IF(GETPIVOTDATA("Sum of Net Profit",Pivot_table!$A$151,"Consumer ID",$A1573,"Years (DATE)",$B$66)=0,"",GETPIVOTDATA("Sum of Net Profit",Pivot_table!$A$151,"Consumer ID",$A1573,"Years (DATE)",$B$66))</f>
        <v/>
      </c>
      <c r="C1573" s="6" t="str">
        <f>IF(GETPIVOTDATA("Count of Order ID",Pivot_table!$A$151,"Consumer ID",$A1573,"Years (DATE)",$B$66)=0,"",GETPIVOTDATA("Count of Order ID",Pivot_table!$A$151,"Consumer ID",$A1573,"Years (DATE)",$B$66))</f>
        <v/>
      </c>
      <c r="D1573" s="6">
        <f>IF(GETPIVOTDATA("Sum of Net Profit",Pivot_table!$A$151,"Consumer ID",$A1573,"Years (DATE)",$D$66)=0,"",GETPIVOTDATA("Sum of Net Profit",Pivot_table!$A$151,"Consumer ID",$A1573,"Years (DATE)",$D$66))</f>
        <v>207.32</v>
      </c>
      <c r="E1573" s="6">
        <f>IF(GETPIVOTDATA("Count of Order ID",Pivot_table!$A$151,"Consumer ID",$A1573,"Years (DATE)",$D$66)=0,"",GETPIVOTDATA("Count of Order ID",Pivot_table!$A$151,"Consumer ID",$A1573,"Years (DATE)",$D$66))</f>
        <v>1</v>
      </c>
      <c r="F1573" s="6">
        <f t="shared" si="48"/>
        <v>207.32</v>
      </c>
      <c r="G1573" s="6">
        <f t="shared" si="49"/>
        <v>1</v>
      </c>
    </row>
    <row r="1574" spans="1:7" x14ac:dyDescent="0.3">
      <c r="A1574" s="6" t="s">
        <v>3441</v>
      </c>
      <c r="B1574" s="6" t="str">
        <f>IF(GETPIVOTDATA("Sum of Net Profit",Pivot_table!$A$151,"Consumer ID",$A1574,"Years (DATE)",$B$66)=0,"",GETPIVOTDATA("Sum of Net Profit",Pivot_table!$A$151,"Consumer ID",$A1574,"Years (DATE)",$B$66))</f>
        <v/>
      </c>
      <c r="C1574" s="6" t="str">
        <f>IF(GETPIVOTDATA("Count of Order ID",Pivot_table!$A$151,"Consumer ID",$A1574,"Years (DATE)",$B$66)=0,"",GETPIVOTDATA("Count of Order ID",Pivot_table!$A$151,"Consumer ID",$A1574,"Years (DATE)",$B$66))</f>
        <v/>
      </c>
      <c r="D1574" s="6">
        <f>IF(GETPIVOTDATA("Sum of Net Profit",Pivot_table!$A$151,"Consumer ID",$A1574,"Years (DATE)",$D$66)=0,"",GETPIVOTDATA("Sum of Net Profit",Pivot_table!$A$151,"Consumer ID",$A1574,"Years (DATE)",$D$66))</f>
        <v>207.32</v>
      </c>
      <c r="E1574" s="6">
        <f>IF(GETPIVOTDATA("Count of Order ID",Pivot_table!$A$151,"Consumer ID",$A1574,"Years (DATE)",$D$66)=0,"",GETPIVOTDATA("Count of Order ID",Pivot_table!$A$151,"Consumer ID",$A1574,"Years (DATE)",$D$66))</f>
        <v>1</v>
      </c>
      <c r="F1574" s="6">
        <f t="shared" si="48"/>
        <v>207.32</v>
      </c>
      <c r="G1574" s="6">
        <f t="shared" si="49"/>
        <v>1</v>
      </c>
    </row>
    <row r="1575" spans="1:7" x14ac:dyDescent="0.3">
      <c r="A1575" s="6" t="s">
        <v>1708</v>
      </c>
      <c r="B1575" s="6">
        <f>IF(GETPIVOTDATA("Sum of Net Profit",Pivot_table!$A$151,"Consumer ID",$A1575,"Years (DATE)",$B$66)=0,"",GETPIVOTDATA("Sum of Net Profit",Pivot_table!$A$151,"Consumer ID",$A1575,"Years (DATE)",$B$66))</f>
        <v>207.32</v>
      </c>
      <c r="C1575" s="6">
        <f>IF(GETPIVOTDATA("Count of Order ID",Pivot_table!$A$151,"Consumer ID",$A1575,"Years (DATE)",$B$66)=0,"",GETPIVOTDATA("Count of Order ID",Pivot_table!$A$151,"Consumer ID",$A1575,"Years (DATE)",$B$66))</f>
        <v>1</v>
      </c>
      <c r="D1575" s="6" t="str">
        <f>IF(GETPIVOTDATA("Sum of Net Profit",Pivot_table!$A$151,"Consumer ID",$A1575,"Years (DATE)",$D$66)=0,"",GETPIVOTDATA("Sum of Net Profit",Pivot_table!$A$151,"Consumer ID",$A1575,"Years (DATE)",$D$66))</f>
        <v/>
      </c>
      <c r="E1575" s="6" t="str">
        <f>IF(GETPIVOTDATA("Count of Order ID",Pivot_table!$A$151,"Consumer ID",$A1575,"Years (DATE)",$D$66)=0,"",GETPIVOTDATA("Count of Order ID",Pivot_table!$A$151,"Consumer ID",$A1575,"Years (DATE)",$D$66))</f>
        <v/>
      </c>
      <c r="F1575" s="6">
        <f t="shared" si="48"/>
        <v>207.32</v>
      </c>
      <c r="G1575" s="6">
        <f t="shared" si="49"/>
        <v>1</v>
      </c>
    </row>
    <row r="1576" spans="1:7" x14ac:dyDescent="0.3">
      <c r="A1576" s="6" t="s">
        <v>2386</v>
      </c>
      <c r="B1576" s="6" t="str">
        <f>IF(GETPIVOTDATA("Sum of Net Profit",Pivot_table!$A$151,"Consumer ID",$A1576,"Years (DATE)",$B$66)=0,"",GETPIVOTDATA("Sum of Net Profit",Pivot_table!$A$151,"Consumer ID",$A1576,"Years (DATE)",$B$66))</f>
        <v/>
      </c>
      <c r="C1576" s="6" t="str">
        <f>IF(GETPIVOTDATA("Count of Order ID",Pivot_table!$A$151,"Consumer ID",$A1576,"Years (DATE)",$B$66)=0,"",GETPIVOTDATA("Count of Order ID",Pivot_table!$A$151,"Consumer ID",$A1576,"Years (DATE)",$B$66))</f>
        <v/>
      </c>
      <c r="D1576" s="6">
        <f>IF(GETPIVOTDATA("Sum of Net Profit",Pivot_table!$A$151,"Consumer ID",$A1576,"Years (DATE)",$D$66)=0,"",GETPIVOTDATA("Sum of Net Profit",Pivot_table!$A$151,"Consumer ID",$A1576,"Years (DATE)",$D$66))</f>
        <v>207.32</v>
      </c>
      <c r="E1576" s="6">
        <f>IF(GETPIVOTDATA("Count of Order ID",Pivot_table!$A$151,"Consumer ID",$A1576,"Years (DATE)",$D$66)=0,"",GETPIVOTDATA("Count of Order ID",Pivot_table!$A$151,"Consumer ID",$A1576,"Years (DATE)",$D$66))</f>
        <v>1</v>
      </c>
      <c r="F1576" s="6">
        <f t="shared" si="48"/>
        <v>207.32</v>
      </c>
      <c r="G1576" s="6">
        <f t="shared" si="49"/>
        <v>1</v>
      </c>
    </row>
    <row r="1577" spans="1:7" x14ac:dyDescent="0.3">
      <c r="A1577" s="6" t="s">
        <v>5538</v>
      </c>
      <c r="B1577" s="6" t="str">
        <f>IF(GETPIVOTDATA("Sum of Net Profit",Pivot_table!$A$151,"Consumer ID",$A1577,"Years (DATE)",$B$66)=0,"",GETPIVOTDATA("Sum of Net Profit",Pivot_table!$A$151,"Consumer ID",$A1577,"Years (DATE)",$B$66))</f>
        <v/>
      </c>
      <c r="C1577" s="6" t="str">
        <f>IF(GETPIVOTDATA("Count of Order ID",Pivot_table!$A$151,"Consumer ID",$A1577,"Years (DATE)",$B$66)=0,"",GETPIVOTDATA("Count of Order ID",Pivot_table!$A$151,"Consumer ID",$A1577,"Years (DATE)",$B$66))</f>
        <v/>
      </c>
      <c r="D1577" s="6">
        <f>IF(GETPIVOTDATA("Sum of Net Profit",Pivot_table!$A$151,"Consumer ID",$A1577,"Years (DATE)",$D$66)=0,"",GETPIVOTDATA("Sum of Net Profit",Pivot_table!$A$151,"Consumer ID",$A1577,"Years (DATE)",$D$66))</f>
        <v>207.32</v>
      </c>
      <c r="E1577" s="6">
        <f>IF(GETPIVOTDATA("Count of Order ID",Pivot_table!$A$151,"Consumer ID",$A1577,"Years (DATE)",$D$66)=0,"",GETPIVOTDATA("Count of Order ID",Pivot_table!$A$151,"Consumer ID",$A1577,"Years (DATE)",$D$66))</f>
        <v>1</v>
      </c>
      <c r="F1577" s="6">
        <f t="shared" si="48"/>
        <v>207.32</v>
      </c>
      <c r="G1577" s="6">
        <f t="shared" si="49"/>
        <v>1</v>
      </c>
    </row>
    <row r="1578" spans="1:7" x14ac:dyDescent="0.3">
      <c r="A1578" s="6" t="s">
        <v>2027</v>
      </c>
      <c r="B1578" s="6">
        <f>IF(GETPIVOTDATA("Sum of Net Profit",Pivot_table!$A$151,"Consumer ID",$A1578,"Years (DATE)",$B$66)=0,"",GETPIVOTDATA("Sum of Net Profit",Pivot_table!$A$151,"Consumer ID",$A1578,"Years (DATE)",$B$66))</f>
        <v>204.12</v>
      </c>
      <c r="C1578" s="6">
        <f>IF(GETPIVOTDATA("Count of Order ID",Pivot_table!$A$151,"Consumer ID",$A1578,"Years (DATE)",$B$66)=0,"",GETPIVOTDATA("Count of Order ID",Pivot_table!$A$151,"Consumer ID",$A1578,"Years (DATE)",$B$66))</f>
        <v>1</v>
      </c>
      <c r="D1578" s="6" t="str">
        <f>IF(GETPIVOTDATA("Sum of Net Profit",Pivot_table!$A$151,"Consumer ID",$A1578,"Years (DATE)",$D$66)=0,"",GETPIVOTDATA("Sum of Net Profit",Pivot_table!$A$151,"Consumer ID",$A1578,"Years (DATE)",$D$66))</f>
        <v/>
      </c>
      <c r="E1578" s="6" t="str">
        <f>IF(GETPIVOTDATA("Count of Order ID",Pivot_table!$A$151,"Consumer ID",$A1578,"Years (DATE)",$D$66)=0,"",GETPIVOTDATA("Count of Order ID",Pivot_table!$A$151,"Consumer ID",$A1578,"Years (DATE)",$D$66))</f>
        <v/>
      </c>
      <c r="F1578" s="6">
        <f t="shared" si="48"/>
        <v>204.12</v>
      </c>
      <c r="G1578" s="6">
        <f t="shared" si="49"/>
        <v>1</v>
      </c>
    </row>
    <row r="1579" spans="1:7" x14ac:dyDescent="0.3">
      <c r="A1579" s="6" t="s">
        <v>2642</v>
      </c>
      <c r="B1579" s="6" t="str">
        <f>IF(GETPIVOTDATA("Sum of Net Profit",Pivot_table!$A$151,"Consumer ID",$A1579,"Years (DATE)",$B$66)=0,"",GETPIVOTDATA("Sum of Net Profit",Pivot_table!$A$151,"Consumer ID",$A1579,"Years (DATE)",$B$66))</f>
        <v/>
      </c>
      <c r="C1579" s="6" t="str">
        <f>IF(GETPIVOTDATA("Count of Order ID",Pivot_table!$A$151,"Consumer ID",$A1579,"Years (DATE)",$B$66)=0,"",GETPIVOTDATA("Count of Order ID",Pivot_table!$A$151,"Consumer ID",$A1579,"Years (DATE)",$B$66))</f>
        <v/>
      </c>
      <c r="D1579" s="6">
        <f>IF(GETPIVOTDATA("Sum of Net Profit",Pivot_table!$A$151,"Consumer ID",$A1579,"Years (DATE)",$D$66)=0,"",GETPIVOTDATA("Sum of Net Profit",Pivot_table!$A$151,"Consumer ID",$A1579,"Years (DATE)",$D$66))</f>
        <v>204.12</v>
      </c>
      <c r="E1579" s="6">
        <f>IF(GETPIVOTDATA("Count of Order ID",Pivot_table!$A$151,"Consumer ID",$A1579,"Years (DATE)",$D$66)=0,"",GETPIVOTDATA("Count of Order ID",Pivot_table!$A$151,"Consumer ID",$A1579,"Years (DATE)",$D$66))</f>
        <v>1</v>
      </c>
      <c r="F1579" s="6">
        <f t="shared" si="48"/>
        <v>204.12</v>
      </c>
      <c r="G1579" s="6">
        <f t="shared" si="49"/>
        <v>1</v>
      </c>
    </row>
    <row r="1580" spans="1:7" x14ac:dyDescent="0.3">
      <c r="A1580" s="6" t="s">
        <v>6250</v>
      </c>
      <c r="B1580" s="6" t="str">
        <f>IF(GETPIVOTDATA("Sum of Net Profit",Pivot_table!$A$151,"Consumer ID",$A1580,"Years (DATE)",$B$66)=0,"",GETPIVOTDATA("Sum of Net Profit",Pivot_table!$A$151,"Consumer ID",$A1580,"Years (DATE)",$B$66))</f>
        <v/>
      </c>
      <c r="C1580" s="6" t="str">
        <f>IF(GETPIVOTDATA("Count of Order ID",Pivot_table!$A$151,"Consumer ID",$A1580,"Years (DATE)",$B$66)=0,"",GETPIVOTDATA("Count of Order ID",Pivot_table!$A$151,"Consumer ID",$A1580,"Years (DATE)",$B$66))</f>
        <v/>
      </c>
      <c r="D1580" s="6">
        <f>IF(GETPIVOTDATA("Sum of Net Profit",Pivot_table!$A$151,"Consumer ID",$A1580,"Years (DATE)",$D$66)=0,"",GETPIVOTDATA("Sum of Net Profit",Pivot_table!$A$151,"Consumer ID",$A1580,"Years (DATE)",$D$66))</f>
        <v>203.86999999999995</v>
      </c>
      <c r="E1580" s="6">
        <f>IF(GETPIVOTDATA("Count of Order ID",Pivot_table!$A$151,"Consumer ID",$A1580,"Years (DATE)",$D$66)=0,"",GETPIVOTDATA("Count of Order ID",Pivot_table!$A$151,"Consumer ID",$A1580,"Years (DATE)",$D$66))</f>
        <v>1</v>
      </c>
      <c r="F1580" s="6">
        <f t="shared" si="48"/>
        <v>203.86999999999995</v>
      </c>
      <c r="G1580" s="6">
        <f t="shared" si="49"/>
        <v>1</v>
      </c>
    </row>
    <row r="1581" spans="1:7" x14ac:dyDescent="0.3">
      <c r="A1581" s="6" t="s">
        <v>497</v>
      </c>
      <c r="B1581" s="6">
        <f>IF(GETPIVOTDATA("Sum of Net Profit",Pivot_table!$A$151,"Consumer ID",$A1581,"Years (DATE)",$B$66)=0,"",GETPIVOTDATA("Sum of Net Profit",Pivot_table!$A$151,"Consumer ID",$A1581,"Years (DATE)",$B$66))</f>
        <v>203.82000000000005</v>
      </c>
      <c r="C1581" s="6">
        <f>IF(GETPIVOTDATA("Count of Order ID",Pivot_table!$A$151,"Consumer ID",$A1581,"Years (DATE)",$B$66)=0,"",GETPIVOTDATA("Count of Order ID",Pivot_table!$A$151,"Consumer ID",$A1581,"Years (DATE)",$B$66))</f>
        <v>1</v>
      </c>
      <c r="D1581" s="6" t="str">
        <f>IF(GETPIVOTDATA("Sum of Net Profit",Pivot_table!$A$151,"Consumer ID",$A1581,"Years (DATE)",$D$66)=0,"",GETPIVOTDATA("Sum of Net Profit",Pivot_table!$A$151,"Consumer ID",$A1581,"Years (DATE)",$D$66))</f>
        <v/>
      </c>
      <c r="E1581" s="6" t="str">
        <f>IF(GETPIVOTDATA("Count of Order ID",Pivot_table!$A$151,"Consumer ID",$A1581,"Years (DATE)",$D$66)=0,"",GETPIVOTDATA("Count of Order ID",Pivot_table!$A$151,"Consumer ID",$A1581,"Years (DATE)",$D$66))</f>
        <v/>
      </c>
      <c r="F1581" s="6">
        <f t="shared" si="48"/>
        <v>203.82000000000005</v>
      </c>
      <c r="G1581" s="6">
        <f t="shared" si="49"/>
        <v>1</v>
      </c>
    </row>
    <row r="1582" spans="1:7" x14ac:dyDescent="0.3">
      <c r="A1582" s="6" t="s">
        <v>841</v>
      </c>
      <c r="B1582" s="6">
        <f>IF(GETPIVOTDATA("Sum of Net Profit",Pivot_table!$A$151,"Consumer ID",$A1582,"Years (DATE)",$B$66)=0,"",GETPIVOTDATA("Sum of Net Profit",Pivot_table!$A$151,"Consumer ID",$A1582,"Years (DATE)",$B$66))</f>
        <v>203.82000000000005</v>
      </c>
      <c r="C1582" s="6">
        <f>IF(GETPIVOTDATA("Count of Order ID",Pivot_table!$A$151,"Consumer ID",$A1582,"Years (DATE)",$B$66)=0,"",GETPIVOTDATA("Count of Order ID",Pivot_table!$A$151,"Consumer ID",$A1582,"Years (DATE)",$B$66))</f>
        <v>1</v>
      </c>
      <c r="D1582" s="6" t="str">
        <f>IF(GETPIVOTDATA("Sum of Net Profit",Pivot_table!$A$151,"Consumer ID",$A1582,"Years (DATE)",$D$66)=0,"",GETPIVOTDATA("Sum of Net Profit",Pivot_table!$A$151,"Consumer ID",$A1582,"Years (DATE)",$D$66))</f>
        <v/>
      </c>
      <c r="E1582" s="6" t="str">
        <f>IF(GETPIVOTDATA("Count of Order ID",Pivot_table!$A$151,"Consumer ID",$A1582,"Years (DATE)",$D$66)=0,"",GETPIVOTDATA("Count of Order ID",Pivot_table!$A$151,"Consumer ID",$A1582,"Years (DATE)",$D$66))</f>
        <v/>
      </c>
      <c r="F1582" s="6">
        <f t="shared" si="48"/>
        <v>203.82000000000005</v>
      </c>
      <c r="G1582" s="6">
        <f t="shared" si="49"/>
        <v>1</v>
      </c>
    </row>
    <row r="1583" spans="1:7" x14ac:dyDescent="0.3">
      <c r="A1583" s="6" t="s">
        <v>6861</v>
      </c>
      <c r="B1583" s="6">
        <f>IF(GETPIVOTDATA("Sum of Net Profit",Pivot_table!$A$151,"Consumer ID",$A1583,"Years (DATE)",$B$66)=0,"",GETPIVOTDATA("Sum of Net Profit",Pivot_table!$A$151,"Consumer ID",$A1583,"Years (DATE)",$B$66))</f>
        <v>203.82000000000005</v>
      </c>
      <c r="C1583" s="6">
        <f>IF(GETPIVOTDATA("Count of Order ID",Pivot_table!$A$151,"Consumer ID",$A1583,"Years (DATE)",$B$66)=0,"",GETPIVOTDATA("Count of Order ID",Pivot_table!$A$151,"Consumer ID",$A1583,"Years (DATE)",$B$66))</f>
        <v>1</v>
      </c>
      <c r="D1583" s="6" t="str">
        <f>IF(GETPIVOTDATA("Sum of Net Profit",Pivot_table!$A$151,"Consumer ID",$A1583,"Years (DATE)",$D$66)=0,"",GETPIVOTDATA("Sum of Net Profit",Pivot_table!$A$151,"Consumer ID",$A1583,"Years (DATE)",$D$66))</f>
        <v/>
      </c>
      <c r="E1583" s="6" t="str">
        <f>IF(GETPIVOTDATA("Count of Order ID",Pivot_table!$A$151,"Consumer ID",$A1583,"Years (DATE)",$D$66)=0,"",GETPIVOTDATA("Count of Order ID",Pivot_table!$A$151,"Consumer ID",$A1583,"Years (DATE)",$D$66))</f>
        <v/>
      </c>
      <c r="F1583" s="6">
        <f t="shared" si="48"/>
        <v>203.82000000000005</v>
      </c>
      <c r="G1583" s="6">
        <f t="shared" si="49"/>
        <v>1</v>
      </c>
    </row>
    <row r="1584" spans="1:7" x14ac:dyDescent="0.3">
      <c r="A1584" s="6" t="s">
        <v>6284</v>
      </c>
      <c r="B1584" s="6" t="str">
        <f>IF(GETPIVOTDATA("Sum of Net Profit",Pivot_table!$A$151,"Consumer ID",$A1584,"Years (DATE)",$B$66)=0,"",GETPIVOTDATA("Sum of Net Profit",Pivot_table!$A$151,"Consumer ID",$A1584,"Years (DATE)",$B$66))</f>
        <v/>
      </c>
      <c r="C1584" s="6" t="str">
        <f>IF(GETPIVOTDATA("Count of Order ID",Pivot_table!$A$151,"Consumer ID",$A1584,"Years (DATE)",$B$66)=0,"",GETPIVOTDATA("Count of Order ID",Pivot_table!$A$151,"Consumer ID",$A1584,"Years (DATE)",$B$66))</f>
        <v/>
      </c>
      <c r="D1584" s="6">
        <f>IF(GETPIVOTDATA("Sum of Net Profit",Pivot_table!$A$151,"Consumer ID",$A1584,"Years (DATE)",$D$66)=0,"",GETPIVOTDATA("Sum of Net Profit",Pivot_table!$A$151,"Consumer ID",$A1584,"Years (DATE)",$D$66))</f>
        <v>202.99</v>
      </c>
      <c r="E1584" s="6">
        <f>IF(GETPIVOTDATA("Count of Order ID",Pivot_table!$A$151,"Consumer ID",$A1584,"Years (DATE)",$D$66)=0,"",GETPIVOTDATA("Count of Order ID",Pivot_table!$A$151,"Consumer ID",$A1584,"Years (DATE)",$D$66))</f>
        <v>1</v>
      </c>
      <c r="F1584" s="6">
        <f t="shared" si="48"/>
        <v>202.99</v>
      </c>
      <c r="G1584" s="6">
        <f t="shared" si="49"/>
        <v>1</v>
      </c>
    </row>
    <row r="1585" spans="1:7" x14ac:dyDescent="0.3">
      <c r="A1585" s="6" t="s">
        <v>4571</v>
      </c>
      <c r="B1585" s="6" t="str">
        <f>IF(GETPIVOTDATA("Sum of Net Profit",Pivot_table!$A$151,"Consumer ID",$A1585,"Years (DATE)",$B$66)=0,"",GETPIVOTDATA("Sum of Net Profit",Pivot_table!$A$151,"Consumer ID",$A1585,"Years (DATE)",$B$66))</f>
        <v/>
      </c>
      <c r="C1585" s="6" t="str">
        <f>IF(GETPIVOTDATA("Count of Order ID",Pivot_table!$A$151,"Consumer ID",$A1585,"Years (DATE)",$B$66)=0,"",GETPIVOTDATA("Count of Order ID",Pivot_table!$A$151,"Consumer ID",$A1585,"Years (DATE)",$B$66))</f>
        <v/>
      </c>
      <c r="D1585" s="6">
        <f>IF(GETPIVOTDATA("Sum of Net Profit",Pivot_table!$A$151,"Consumer ID",$A1585,"Years (DATE)",$D$66)=0,"",GETPIVOTDATA("Sum of Net Profit",Pivot_table!$A$151,"Consumer ID",$A1585,"Years (DATE)",$D$66))</f>
        <v>202.99</v>
      </c>
      <c r="E1585" s="6">
        <f>IF(GETPIVOTDATA("Count of Order ID",Pivot_table!$A$151,"Consumer ID",$A1585,"Years (DATE)",$D$66)=0,"",GETPIVOTDATA("Count of Order ID",Pivot_table!$A$151,"Consumer ID",$A1585,"Years (DATE)",$D$66))</f>
        <v>1</v>
      </c>
      <c r="F1585" s="6">
        <f t="shared" si="48"/>
        <v>202.99</v>
      </c>
      <c r="G1585" s="6">
        <f t="shared" si="49"/>
        <v>1</v>
      </c>
    </row>
    <row r="1586" spans="1:7" x14ac:dyDescent="0.3">
      <c r="A1586" s="6" t="s">
        <v>6228</v>
      </c>
      <c r="B1586" s="6" t="str">
        <f>IF(GETPIVOTDATA("Sum of Net Profit",Pivot_table!$A$151,"Consumer ID",$A1586,"Years (DATE)",$B$66)=0,"",GETPIVOTDATA("Sum of Net Profit",Pivot_table!$A$151,"Consumer ID",$A1586,"Years (DATE)",$B$66))</f>
        <v/>
      </c>
      <c r="C1586" s="6" t="str">
        <f>IF(GETPIVOTDATA("Count of Order ID",Pivot_table!$A$151,"Consumer ID",$A1586,"Years (DATE)",$B$66)=0,"",GETPIVOTDATA("Count of Order ID",Pivot_table!$A$151,"Consumer ID",$A1586,"Years (DATE)",$B$66))</f>
        <v/>
      </c>
      <c r="D1586" s="6">
        <f>IF(GETPIVOTDATA("Sum of Net Profit",Pivot_table!$A$151,"Consumer ID",$A1586,"Years (DATE)",$D$66)=0,"",GETPIVOTDATA("Sum of Net Profit",Pivot_table!$A$151,"Consumer ID",$A1586,"Years (DATE)",$D$66))</f>
        <v>202.99</v>
      </c>
      <c r="E1586" s="6">
        <f>IF(GETPIVOTDATA("Count of Order ID",Pivot_table!$A$151,"Consumer ID",$A1586,"Years (DATE)",$D$66)=0,"",GETPIVOTDATA("Count of Order ID",Pivot_table!$A$151,"Consumer ID",$A1586,"Years (DATE)",$D$66))</f>
        <v>1</v>
      </c>
      <c r="F1586" s="6">
        <f t="shared" si="48"/>
        <v>202.99</v>
      </c>
      <c r="G1586" s="6">
        <f t="shared" si="49"/>
        <v>1</v>
      </c>
    </row>
    <row r="1587" spans="1:7" x14ac:dyDescent="0.3">
      <c r="A1587" s="6" t="s">
        <v>4623</v>
      </c>
      <c r="B1587" s="6" t="str">
        <f>IF(GETPIVOTDATA("Sum of Net Profit",Pivot_table!$A$151,"Consumer ID",$A1587,"Years (DATE)",$B$66)=0,"",GETPIVOTDATA("Sum of Net Profit",Pivot_table!$A$151,"Consumer ID",$A1587,"Years (DATE)",$B$66))</f>
        <v/>
      </c>
      <c r="C1587" s="6" t="str">
        <f>IF(GETPIVOTDATA("Count of Order ID",Pivot_table!$A$151,"Consumer ID",$A1587,"Years (DATE)",$B$66)=0,"",GETPIVOTDATA("Count of Order ID",Pivot_table!$A$151,"Consumer ID",$A1587,"Years (DATE)",$B$66))</f>
        <v/>
      </c>
      <c r="D1587" s="6">
        <f>IF(GETPIVOTDATA("Sum of Net Profit",Pivot_table!$A$151,"Consumer ID",$A1587,"Years (DATE)",$D$66)=0,"",GETPIVOTDATA("Sum of Net Profit",Pivot_table!$A$151,"Consumer ID",$A1587,"Years (DATE)",$D$66))</f>
        <v>202.99</v>
      </c>
      <c r="E1587" s="6">
        <f>IF(GETPIVOTDATA("Count of Order ID",Pivot_table!$A$151,"Consumer ID",$A1587,"Years (DATE)",$D$66)=0,"",GETPIVOTDATA("Count of Order ID",Pivot_table!$A$151,"Consumer ID",$A1587,"Years (DATE)",$D$66))</f>
        <v>1</v>
      </c>
      <c r="F1587" s="6">
        <f t="shared" si="48"/>
        <v>202.99</v>
      </c>
      <c r="G1587" s="6">
        <f t="shared" si="49"/>
        <v>1</v>
      </c>
    </row>
    <row r="1588" spans="1:7" x14ac:dyDescent="0.3">
      <c r="A1588" s="6" t="s">
        <v>6262</v>
      </c>
      <c r="B1588" s="6" t="str">
        <f>IF(GETPIVOTDATA("Sum of Net Profit",Pivot_table!$A$151,"Consumer ID",$A1588,"Years (DATE)",$B$66)=0,"",GETPIVOTDATA("Sum of Net Profit",Pivot_table!$A$151,"Consumer ID",$A1588,"Years (DATE)",$B$66))</f>
        <v/>
      </c>
      <c r="C1588" s="6" t="str">
        <f>IF(GETPIVOTDATA("Count of Order ID",Pivot_table!$A$151,"Consumer ID",$A1588,"Years (DATE)",$B$66)=0,"",GETPIVOTDATA("Count of Order ID",Pivot_table!$A$151,"Consumer ID",$A1588,"Years (DATE)",$B$66))</f>
        <v/>
      </c>
      <c r="D1588" s="6">
        <f>IF(GETPIVOTDATA("Sum of Net Profit",Pivot_table!$A$151,"Consumer ID",$A1588,"Years (DATE)",$D$66)=0,"",GETPIVOTDATA("Sum of Net Profit",Pivot_table!$A$151,"Consumer ID",$A1588,"Years (DATE)",$D$66))</f>
        <v>202.99</v>
      </c>
      <c r="E1588" s="6">
        <f>IF(GETPIVOTDATA("Count of Order ID",Pivot_table!$A$151,"Consumer ID",$A1588,"Years (DATE)",$D$66)=0,"",GETPIVOTDATA("Count of Order ID",Pivot_table!$A$151,"Consumer ID",$A1588,"Years (DATE)",$D$66))</f>
        <v>1</v>
      </c>
      <c r="F1588" s="6">
        <f t="shared" si="48"/>
        <v>202.99</v>
      </c>
      <c r="G1588" s="6">
        <f t="shared" si="49"/>
        <v>1</v>
      </c>
    </row>
    <row r="1589" spans="1:7" x14ac:dyDescent="0.3">
      <c r="A1589" s="6" t="s">
        <v>4711</v>
      </c>
      <c r="B1589" s="6" t="str">
        <f>IF(GETPIVOTDATA("Sum of Net Profit",Pivot_table!$A$151,"Consumer ID",$A1589,"Years (DATE)",$B$66)=0,"",GETPIVOTDATA("Sum of Net Profit",Pivot_table!$A$151,"Consumer ID",$A1589,"Years (DATE)",$B$66))</f>
        <v/>
      </c>
      <c r="C1589" s="6" t="str">
        <f>IF(GETPIVOTDATA("Count of Order ID",Pivot_table!$A$151,"Consumer ID",$A1589,"Years (DATE)",$B$66)=0,"",GETPIVOTDATA("Count of Order ID",Pivot_table!$A$151,"Consumer ID",$A1589,"Years (DATE)",$B$66))</f>
        <v/>
      </c>
      <c r="D1589" s="6">
        <f>IF(GETPIVOTDATA("Sum of Net Profit",Pivot_table!$A$151,"Consumer ID",$A1589,"Years (DATE)",$D$66)=0,"",GETPIVOTDATA("Sum of Net Profit",Pivot_table!$A$151,"Consumer ID",$A1589,"Years (DATE)",$D$66))</f>
        <v>202.99</v>
      </c>
      <c r="E1589" s="6">
        <f>IF(GETPIVOTDATA("Count of Order ID",Pivot_table!$A$151,"Consumer ID",$A1589,"Years (DATE)",$D$66)=0,"",GETPIVOTDATA("Count of Order ID",Pivot_table!$A$151,"Consumer ID",$A1589,"Years (DATE)",$D$66))</f>
        <v>1</v>
      </c>
      <c r="F1589" s="6">
        <f t="shared" si="48"/>
        <v>202.99</v>
      </c>
      <c r="G1589" s="6">
        <f t="shared" si="49"/>
        <v>1</v>
      </c>
    </row>
    <row r="1590" spans="1:7" x14ac:dyDescent="0.3">
      <c r="A1590" s="6" t="s">
        <v>4511</v>
      </c>
      <c r="B1590" s="6" t="str">
        <f>IF(GETPIVOTDATA("Sum of Net Profit",Pivot_table!$A$151,"Consumer ID",$A1590,"Years (DATE)",$B$66)=0,"",GETPIVOTDATA("Sum of Net Profit",Pivot_table!$A$151,"Consumer ID",$A1590,"Years (DATE)",$B$66))</f>
        <v/>
      </c>
      <c r="C1590" s="6" t="str">
        <f>IF(GETPIVOTDATA("Count of Order ID",Pivot_table!$A$151,"Consumer ID",$A1590,"Years (DATE)",$B$66)=0,"",GETPIVOTDATA("Count of Order ID",Pivot_table!$A$151,"Consumer ID",$A1590,"Years (DATE)",$B$66))</f>
        <v/>
      </c>
      <c r="D1590" s="6">
        <f>IF(GETPIVOTDATA("Sum of Net Profit",Pivot_table!$A$151,"Consumer ID",$A1590,"Years (DATE)",$D$66)=0,"",GETPIVOTDATA("Sum of Net Profit",Pivot_table!$A$151,"Consumer ID",$A1590,"Years (DATE)",$D$66))</f>
        <v>202.99</v>
      </c>
      <c r="E1590" s="6">
        <f>IF(GETPIVOTDATA("Count of Order ID",Pivot_table!$A$151,"Consumer ID",$A1590,"Years (DATE)",$D$66)=0,"",GETPIVOTDATA("Count of Order ID",Pivot_table!$A$151,"Consumer ID",$A1590,"Years (DATE)",$D$66))</f>
        <v>1</v>
      </c>
      <c r="F1590" s="6">
        <f t="shared" si="48"/>
        <v>202.99</v>
      </c>
      <c r="G1590" s="6">
        <f t="shared" si="49"/>
        <v>1</v>
      </c>
    </row>
    <row r="1591" spans="1:7" x14ac:dyDescent="0.3">
      <c r="A1591" s="6" t="s">
        <v>4559</v>
      </c>
      <c r="B1591" s="6" t="str">
        <f>IF(GETPIVOTDATA("Sum of Net Profit",Pivot_table!$A$151,"Consumer ID",$A1591,"Years (DATE)",$B$66)=0,"",GETPIVOTDATA("Sum of Net Profit",Pivot_table!$A$151,"Consumer ID",$A1591,"Years (DATE)",$B$66))</f>
        <v/>
      </c>
      <c r="C1591" s="6" t="str">
        <f>IF(GETPIVOTDATA("Count of Order ID",Pivot_table!$A$151,"Consumer ID",$A1591,"Years (DATE)",$B$66)=0,"",GETPIVOTDATA("Count of Order ID",Pivot_table!$A$151,"Consumer ID",$A1591,"Years (DATE)",$B$66))</f>
        <v/>
      </c>
      <c r="D1591" s="6">
        <f>IF(GETPIVOTDATA("Sum of Net Profit",Pivot_table!$A$151,"Consumer ID",$A1591,"Years (DATE)",$D$66)=0,"",GETPIVOTDATA("Sum of Net Profit",Pivot_table!$A$151,"Consumer ID",$A1591,"Years (DATE)",$D$66))</f>
        <v>202.99</v>
      </c>
      <c r="E1591" s="6">
        <f>IF(GETPIVOTDATA("Count of Order ID",Pivot_table!$A$151,"Consumer ID",$A1591,"Years (DATE)",$D$66)=0,"",GETPIVOTDATA("Count of Order ID",Pivot_table!$A$151,"Consumer ID",$A1591,"Years (DATE)",$D$66))</f>
        <v>1</v>
      </c>
      <c r="F1591" s="6">
        <f t="shared" si="48"/>
        <v>202.99</v>
      </c>
      <c r="G1591" s="6">
        <f t="shared" si="49"/>
        <v>1</v>
      </c>
    </row>
    <row r="1592" spans="1:7" x14ac:dyDescent="0.3">
      <c r="A1592" s="6" t="s">
        <v>4491</v>
      </c>
      <c r="B1592" s="6" t="str">
        <f>IF(GETPIVOTDATA("Sum of Net Profit",Pivot_table!$A$151,"Consumer ID",$A1592,"Years (DATE)",$B$66)=0,"",GETPIVOTDATA("Sum of Net Profit",Pivot_table!$A$151,"Consumer ID",$A1592,"Years (DATE)",$B$66))</f>
        <v/>
      </c>
      <c r="C1592" s="6" t="str">
        <f>IF(GETPIVOTDATA("Count of Order ID",Pivot_table!$A$151,"Consumer ID",$A1592,"Years (DATE)",$B$66)=0,"",GETPIVOTDATA("Count of Order ID",Pivot_table!$A$151,"Consumer ID",$A1592,"Years (DATE)",$B$66))</f>
        <v/>
      </c>
      <c r="D1592" s="6">
        <f>IF(GETPIVOTDATA("Sum of Net Profit",Pivot_table!$A$151,"Consumer ID",$A1592,"Years (DATE)",$D$66)=0,"",GETPIVOTDATA("Sum of Net Profit",Pivot_table!$A$151,"Consumer ID",$A1592,"Years (DATE)",$D$66))</f>
        <v>202.99</v>
      </c>
      <c r="E1592" s="6">
        <f>IF(GETPIVOTDATA("Count of Order ID",Pivot_table!$A$151,"Consumer ID",$A1592,"Years (DATE)",$D$66)=0,"",GETPIVOTDATA("Count of Order ID",Pivot_table!$A$151,"Consumer ID",$A1592,"Years (DATE)",$D$66))</f>
        <v>1</v>
      </c>
      <c r="F1592" s="6">
        <f t="shared" si="48"/>
        <v>202.99</v>
      </c>
      <c r="G1592" s="6">
        <f t="shared" si="49"/>
        <v>1</v>
      </c>
    </row>
    <row r="1593" spans="1:7" x14ac:dyDescent="0.3">
      <c r="A1593" s="6" t="s">
        <v>6308</v>
      </c>
      <c r="B1593" s="6" t="str">
        <f>IF(GETPIVOTDATA("Sum of Net Profit",Pivot_table!$A$151,"Consumer ID",$A1593,"Years (DATE)",$B$66)=0,"",GETPIVOTDATA("Sum of Net Profit",Pivot_table!$A$151,"Consumer ID",$A1593,"Years (DATE)",$B$66))</f>
        <v/>
      </c>
      <c r="C1593" s="6" t="str">
        <f>IF(GETPIVOTDATA("Count of Order ID",Pivot_table!$A$151,"Consumer ID",$A1593,"Years (DATE)",$B$66)=0,"",GETPIVOTDATA("Count of Order ID",Pivot_table!$A$151,"Consumer ID",$A1593,"Years (DATE)",$B$66))</f>
        <v/>
      </c>
      <c r="D1593" s="6">
        <f>IF(GETPIVOTDATA("Sum of Net Profit",Pivot_table!$A$151,"Consumer ID",$A1593,"Years (DATE)",$D$66)=0,"",GETPIVOTDATA("Sum of Net Profit",Pivot_table!$A$151,"Consumer ID",$A1593,"Years (DATE)",$D$66))</f>
        <v>202.99</v>
      </c>
      <c r="E1593" s="6">
        <f>IF(GETPIVOTDATA("Count of Order ID",Pivot_table!$A$151,"Consumer ID",$A1593,"Years (DATE)",$D$66)=0,"",GETPIVOTDATA("Count of Order ID",Pivot_table!$A$151,"Consumer ID",$A1593,"Years (DATE)",$D$66))</f>
        <v>1</v>
      </c>
      <c r="F1593" s="6">
        <f t="shared" si="48"/>
        <v>202.99</v>
      </c>
      <c r="G1593" s="6">
        <f t="shared" si="49"/>
        <v>1</v>
      </c>
    </row>
    <row r="1594" spans="1:7" x14ac:dyDescent="0.3">
      <c r="A1594" s="6" t="s">
        <v>4679</v>
      </c>
      <c r="B1594" s="6" t="str">
        <f>IF(GETPIVOTDATA("Sum of Net Profit",Pivot_table!$A$151,"Consumer ID",$A1594,"Years (DATE)",$B$66)=0,"",GETPIVOTDATA("Sum of Net Profit",Pivot_table!$A$151,"Consumer ID",$A1594,"Years (DATE)",$B$66))</f>
        <v/>
      </c>
      <c r="C1594" s="6" t="str">
        <f>IF(GETPIVOTDATA("Count of Order ID",Pivot_table!$A$151,"Consumer ID",$A1594,"Years (DATE)",$B$66)=0,"",GETPIVOTDATA("Count of Order ID",Pivot_table!$A$151,"Consumer ID",$A1594,"Years (DATE)",$B$66))</f>
        <v/>
      </c>
      <c r="D1594" s="6">
        <f>IF(GETPIVOTDATA("Sum of Net Profit",Pivot_table!$A$151,"Consumer ID",$A1594,"Years (DATE)",$D$66)=0,"",GETPIVOTDATA("Sum of Net Profit",Pivot_table!$A$151,"Consumer ID",$A1594,"Years (DATE)",$D$66))</f>
        <v>202.99</v>
      </c>
      <c r="E1594" s="6">
        <f>IF(GETPIVOTDATA("Count of Order ID",Pivot_table!$A$151,"Consumer ID",$A1594,"Years (DATE)",$D$66)=0,"",GETPIVOTDATA("Count of Order ID",Pivot_table!$A$151,"Consumer ID",$A1594,"Years (DATE)",$D$66))</f>
        <v>1</v>
      </c>
      <c r="F1594" s="6">
        <f t="shared" si="48"/>
        <v>202.99</v>
      </c>
      <c r="G1594" s="6">
        <f t="shared" si="49"/>
        <v>1</v>
      </c>
    </row>
    <row r="1595" spans="1:7" x14ac:dyDescent="0.3">
      <c r="A1595" s="6" t="s">
        <v>4815</v>
      </c>
      <c r="B1595" s="6" t="str">
        <f>IF(GETPIVOTDATA("Sum of Net Profit",Pivot_table!$A$151,"Consumer ID",$A1595,"Years (DATE)",$B$66)=0,"",GETPIVOTDATA("Sum of Net Profit",Pivot_table!$A$151,"Consumer ID",$A1595,"Years (DATE)",$B$66))</f>
        <v/>
      </c>
      <c r="C1595" s="6" t="str">
        <f>IF(GETPIVOTDATA("Count of Order ID",Pivot_table!$A$151,"Consumer ID",$A1595,"Years (DATE)",$B$66)=0,"",GETPIVOTDATA("Count of Order ID",Pivot_table!$A$151,"Consumer ID",$A1595,"Years (DATE)",$B$66))</f>
        <v/>
      </c>
      <c r="D1595" s="6">
        <f>IF(GETPIVOTDATA("Sum of Net Profit",Pivot_table!$A$151,"Consumer ID",$A1595,"Years (DATE)",$D$66)=0,"",GETPIVOTDATA("Sum of Net Profit",Pivot_table!$A$151,"Consumer ID",$A1595,"Years (DATE)",$D$66))</f>
        <v>202.99</v>
      </c>
      <c r="E1595" s="6">
        <f>IF(GETPIVOTDATA("Count of Order ID",Pivot_table!$A$151,"Consumer ID",$A1595,"Years (DATE)",$D$66)=0,"",GETPIVOTDATA("Count of Order ID",Pivot_table!$A$151,"Consumer ID",$A1595,"Years (DATE)",$D$66))</f>
        <v>1</v>
      </c>
      <c r="F1595" s="6">
        <f t="shared" si="48"/>
        <v>202.99</v>
      </c>
      <c r="G1595" s="6">
        <f t="shared" si="49"/>
        <v>1</v>
      </c>
    </row>
    <row r="1596" spans="1:7" x14ac:dyDescent="0.3">
      <c r="A1596" s="6" t="s">
        <v>4851</v>
      </c>
      <c r="B1596" s="6" t="str">
        <f>IF(GETPIVOTDATA("Sum of Net Profit",Pivot_table!$A$151,"Consumer ID",$A1596,"Years (DATE)",$B$66)=0,"",GETPIVOTDATA("Sum of Net Profit",Pivot_table!$A$151,"Consumer ID",$A1596,"Years (DATE)",$B$66))</f>
        <v/>
      </c>
      <c r="C1596" s="6" t="str">
        <f>IF(GETPIVOTDATA("Count of Order ID",Pivot_table!$A$151,"Consumer ID",$A1596,"Years (DATE)",$B$66)=0,"",GETPIVOTDATA("Count of Order ID",Pivot_table!$A$151,"Consumer ID",$A1596,"Years (DATE)",$B$66))</f>
        <v/>
      </c>
      <c r="D1596" s="6">
        <f>IF(GETPIVOTDATA("Sum of Net Profit",Pivot_table!$A$151,"Consumer ID",$A1596,"Years (DATE)",$D$66)=0,"",GETPIVOTDATA("Sum of Net Profit",Pivot_table!$A$151,"Consumer ID",$A1596,"Years (DATE)",$D$66))</f>
        <v>202.99</v>
      </c>
      <c r="E1596" s="6">
        <f>IF(GETPIVOTDATA("Count of Order ID",Pivot_table!$A$151,"Consumer ID",$A1596,"Years (DATE)",$D$66)=0,"",GETPIVOTDATA("Count of Order ID",Pivot_table!$A$151,"Consumer ID",$A1596,"Years (DATE)",$D$66))</f>
        <v>1</v>
      </c>
      <c r="F1596" s="6">
        <f t="shared" si="48"/>
        <v>202.99</v>
      </c>
      <c r="G1596" s="6">
        <f t="shared" si="49"/>
        <v>1</v>
      </c>
    </row>
    <row r="1597" spans="1:7" x14ac:dyDescent="0.3">
      <c r="A1597" s="6" t="s">
        <v>4787</v>
      </c>
      <c r="B1597" s="6" t="str">
        <f>IF(GETPIVOTDATA("Sum of Net Profit",Pivot_table!$A$151,"Consumer ID",$A1597,"Years (DATE)",$B$66)=0,"",GETPIVOTDATA("Sum of Net Profit",Pivot_table!$A$151,"Consumer ID",$A1597,"Years (DATE)",$B$66))</f>
        <v/>
      </c>
      <c r="C1597" s="6" t="str">
        <f>IF(GETPIVOTDATA("Count of Order ID",Pivot_table!$A$151,"Consumer ID",$A1597,"Years (DATE)",$B$66)=0,"",GETPIVOTDATA("Count of Order ID",Pivot_table!$A$151,"Consumer ID",$A1597,"Years (DATE)",$B$66))</f>
        <v/>
      </c>
      <c r="D1597" s="6">
        <f>IF(GETPIVOTDATA("Sum of Net Profit",Pivot_table!$A$151,"Consumer ID",$A1597,"Years (DATE)",$D$66)=0,"",GETPIVOTDATA("Sum of Net Profit",Pivot_table!$A$151,"Consumer ID",$A1597,"Years (DATE)",$D$66))</f>
        <v>202.99</v>
      </c>
      <c r="E1597" s="6">
        <f>IF(GETPIVOTDATA("Count of Order ID",Pivot_table!$A$151,"Consumer ID",$A1597,"Years (DATE)",$D$66)=0,"",GETPIVOTDATA("Count of Order ID",Pivot_table!$A$151,"Consumer ID",$A1597,"Years (DATE)",$D$66))</f>
        <v>1</v>
      </c>
      <c r="F1597" s="6">
        <f t="shared" si="48"/>
        <v>202.99</v>
      </c>
      <c r="G1597" s="6">
        <f t="shared" si="49"/>
        <v>1</v>
      </c>
    </row>
    <row r="1598" spans="1:7" x14ac:dyDescent="0.3">
      <c r="A1598" s="6" t="s">
        <v>4813</v>
      </c>
      <c r="B1598" s="6" t="str">
        <f>IF(GETPIVOTDATA("Sum of Net Profit",Pivot_table!$A$151,"Consumer ID",$A1598,"Years (DATE)",$B$66)=0,"",GETPIVOTDATA("Sum of Net Profit",Pivot_table!$A$151,"Consumer ID",$A1598,"Years (DATE)",$B$66))</f>
        <v/>
      </c>
      <c r="C1598" s="6" t="str">
        <f>IF(GETPIVOTDATA("Count of Order ID",Pivot_table!$A$151,"Consumer ID",$A1598,"Years (DATE)",$B$66)=0,"",GETPIVOTDATA("Count of Order ID",Pivot_table!$A$151,"Consumer ID",$A1598,"Years (DATE)",$B$66))</f>
        <v/>
      </c>
      <c r="D1598" s="6">
        <f>IF(GETPIVOTDATA("Sum of Net Profit",Pivot_table!$A$151,"Consumer ID",$A1598,"Years (DATE)",$D$66)=0,"",GETPIVOTDATA("Sum of Net Profit",Pivot_table!$A$151,"Consumer ID",$A1598,"Years (DATE)",$D$66))</f>
        <v>202.99</v>
      </c>
      <c r="E1598" s="6">
        <f>IF(GETPIVOTDATA("Count of Order ID",Pivot_table!$A$151,"Consumer ID",$A1598,"Years (DATE)",$D$66)=0,"",GETPIVOTDATA("Count of Order ID",Pivot_table!$A$151,"Consumer ID",$A1598,"Years (DATE)",$D$66))</f>
        <v>1</v>
      </c>
      <c r="F1598" s="6">
        <f t="shared" si="48"/>
        <v>202.99</v>
      </c>
      <c r="G1598" s="6">
        <f t="shared" si="49"/>
        <v>1</v>
      </c>
    </row>
    <row r="1599" spans="1:7" x14ac:dyDescent="0.3">
      <c r="A1599" s="6" t="s">
        <v>4801</v>
      </c>
      <c r="B1599" s="6" t="str">
        <f>IF(GETPIVOTDATA("Sum of Net Profit",Pivot_table!$A$151,"Consumer ID",$A1599,"Years (DATE)",$B$66)=0,"",GETPIVOTDATA("Sum of Net Profit",Pivot_table!$A$151,"Consumer ID",$A1599,"Years (DATE)",$B$66))</f>
        <v/>
      </c>
      <c r="C1599" s="6" t="str">
        <f>IF(GETPIVOTDATA("Count of Order ID",Pivot_table!$A$151,"Consumer ID",$A1599,"Years (DATE)",$B$66)=0,"",GETPIVOTDATA("Count of Order ID",Pivot_table!$A$151,"Consumer ID",$A1599,"Years (DATE)",$B$66))</f>
        <v/>
      </c>
      <c r="D1599" s="6">
        <f>IF(GETPIVOTDATA("Sum of Net Profit",Pivot_table!$A$151,"Consumer ID",$A1599,"Years (DATE)",$D$66)=0,"",GETPIVOTDATA("Sum of Net Profit",Pivot_table!$A$151,"Consumer ID",$A1599,"Years (DATE)",$D$66))</f>
        <v>202.99</v>
      </c>
      <c r="E1599" s="6">
        <f>IF(GETPIVOTDATA("Count of Order ID",Pivot_table!$A$151,"Consumer ID",$A1599,"Years (DATE)",$D$66)=0,"",GETPIVOTDATA("Count of Order ID",Pivot_table!$A$151,"Consumer ID",$A1599,"Years (DATE)",$D$66))</f>
        <v>1</v>
      </c>
      <c r="F1599" s="6">
        <f t="shared" si="48"/>
        <v>202.99</v>
      </c>
      <c r="G1599" s="6">
        <f t="shared" si="49"/>
        <v>1</v>
      </c>
    </row>
    <row r="1600" spans="1:7" x14ac:dyDescent="0.3">
      <c r="A1600" s="6" t="s">
        <v>4817</v>
      </c>
      <c r="B1600" s="6" t="str">
        <f>IF(GETPIVOTDATA("Sum of Net Profit",Pivot_table!$A$151,"Consumer ID",$A1600,"Years (DATE)",$B$66)=0,"",GETPIVOTDATA("Sum of Net Profit",Pivot_table!$A$151,"Consumer ID",$A1600,"Years (DATE)",$B$66))</f>
        <v/>
      </c>
      <c r="C1600" s="6" t="str">
        <f>IF(GETPIVOTDATA("Count of Order ID",Pivot_table!$A$151,"Consumer ID",$A1600,"Years (DATE)",$B$66)=0,"",GETPIVOTDATA("Count of Order ID",Pivot_table!$A$151,"Consumer ID",$A1600,"Years (DATE)",$B$66))</f>
        <v/>
      </c>
      <c r="D1600" s="6">
        <f>IF(GETPIVOTDATA("Sum of Net Profit",Pivot_table!$A$151,"Consumer ID",$A1600,"Years (DATE)",$D$66)=0,"",GETPIVOTDATA("Sum of Net Profit",Pivot_table!$A$151,"Consumer ID",$A1600,"Years (DATE)",$D$66))</f>
        <v>202.99</v>
      </c>
      <c r="E1600" s="6">
        <f>IF(GETPIVOTDATA("Count of Order ID",Pivot_table!$A$151,"Consumer ID",$A1600,"Years (DATE)",$D$66)=0,"",GETPIVOTDATA("Count of Order ID",Pivot_table!$A$151,"Consumer ID",$A1600,"Years (DATE)",$D$66))</f>
        <v>1</v>
      </c>
      <c r="F1600" s="6">
        <f t="shared" si="48"/>
        <v>202.99</v>
      </c>
      <c r="G1600" s="6">
        <f t="shared" si="49"/>
        <v>1</v>
      </c>
    </row>
    <row r="1601" spans="1:7" x14ac:dyDescent="0.3">
      <c r="A1601" s="6" t="s">
        <v>4823</v>
      </c>
      <c r="B1601" s="6" t="str">
        <f>IF(GETPIVOTDATA("Sum of Net Profit",Pivot_table!$A$151,"Consumer ID",$A1601,"Years (DATE)",$B$66)=0,"",GETPIVOTDATA("Sum of Net Profit",Pivot_table!$A$151,"Consumer ID",$A1601,"Years (DATE)",$B$66))</f>
        <v/>
      </c>
      <c r="C1601" s="6" t="str">
        <f>IF(GETPIVOTDATA("Count of Order ID",Pivot_table!$A$151,"Consumer ID",$A1601,"Years (DATE)",$B$66)=0,"",GETPIVOTDATA("Count of Order ID",Pivot_table!$A$151,"Consumer ID",$A1601,"Years (DATE)",$B$66))</f>
        <v/>
      </c>
      <c r="D1601" s="6">
        <f>IF(GETPIVOTDATA("Sum of Net Profit",Pivot_table!$A$151,"Consumer ID",$A1601,"Years (DATE)",$D$66)=0,"",GETPIVOTDATA("Sum of Net Profit",Pivot_table!$A$151,"Consumer ID",$A1601,"Years (DATE)",$D$66))</f>
        <v>202.99</v>
      </c>
      <c r="E1601" s="6">
        <f>IF(GETPIVOTDATA("Count of Order ID",Pivot_table!$A$151,"Consumer ID",$A1601,"Years (DATE)",$D$66)=0,"",GETPIVOTDATA("Count of Order ID",Pivot_table!$A$151,"Consumer ID",$A1601,"Years (DATE)",$D$66))</f>
        <v>1</v>
      </c>
      <c r="F1601" s="6">
        <f t="shared" si="48"/>
        <v>202.99</v>
      </c>
      <c r="G1601" s="6">
        <f t="shared" si="49"/>
        <v>1</v>
      </c>
    </row>
    <row r="1602" spans="1:7" x14ac:dyDescent="0.3">
      <c r="A1602" s="6" t="s">
        <v>4799</v>
      </c>
      <c r="B1602" s="6" t="str">
        <f>IF(GETPIVOTDATA("Sum of Net Profit",Pivot_table!$A$151,"Consumer ID",$A1602,"Years (DATE)",$B$66)=0,"",GETPIVOTDATA("Sum of Net Profit",Pivot_table!$A$151,"Consumer ID",$A1602,"Years (DATE)",$B$66))</f>
        <v/>
      </c>
      <c r="C1602" s="6" t="str">
        <f>IF(GETPIVOTDATA("Count of Order ID",Pivot_table!$A$151,"Consumer ID",$A1602,"Years (DATE)",$B$66)=0,"",GETPIVOTDATA("Count of Order ID",Pivot_table!$A$151,"Consumer ID",$A1602,"Years (DATE)",$B$66))</f>
        <v/>
      </c>
      <c r="D1602" s="6">
        <f>IF(GETPIVOTDATA("Sum of Net Profit",Pivot_table!$A$151,"Consumer ID",$A1602,"Years (DATE)",$D$66)=0,"",GETPIVOTDATA("Sum of Net Profit",Pivot_table!$A$151,"Consumer ID",$A1602,"Years (DATE)",$D$66))</f>
        <v>202.99</v>
      </c>
      <c r="E1602" s="6">
        <f>IF(GETPIVOTDATA("Count of Order ID",Pivot_table!$A$151,"Consumer ID",$A1602,"Years (DATE)",$D$66)=0,"",GETPIVOTDATA("Count of Order ID",Pivot_table!$A$151,"Consumer ID",$A1602,"Years (DATE)",$D$66))</f>
        <v>1</v>
      </c>
      <c r="F1602" s="6">
        <f t="shared" si="48"/>
        <v>202.99</v>
      </c>
      <c r="G1602" s="6">
        <f t="shared" si="49"/>
        <v>1</v>
      </c>
    </row>
    <row r="1603" spans="1:7" x14ac:dyDescent="0.3">
      <c r="A1603" s="6" t="s">
        <v>4839</v>
      </c>
      <c r="B1603" s="6" t="str">
        <f>IF(GETPIVOTDATA("Sum of Net Profit",Pivot_table!$A$151,"Consumer ID",$A1603,"Years (DATE)",$B$66)=0,"",GETPIVOTDATA("Sum of Net Profit",Pivot_table!$A$151,"Consumer ID",$A1603,"Years (DATE)",$B$66))</f>
        <v/>
      </c>
      <c r="C1603" s="6" t="str">
        <f>IF(GETPIVOTDATA("Count of Order ID",Pivot_table!$A$151,"Consumer ID",$A1603,"Years (DATE)",$B$66)=0,"",GETPIVOTDATA("Count of Order ID",Pivot_table!$A$151,"Consumer ID",$A1603,"Years (DATE)",$B$66))</f>
        <v/>
      </c>
      <c r="D1603" s="6">
        <f>IF(GETPIVOTDATA("Sum of Net Profit",Pivot_table!$A$151,"Consumer ID",$A1603,"Years (DATE)",$D$66)=0,"",GETPIVOTDATA("Sum of Net Profit",Pivot_table!$A$151,"Consumer ID",$A1603,"Years (DATE)",$D$66))</f>
        <v>202.99</v>
      </c>
      <c r="E1603" s="6">
        <f>IF(GETPIVOTDATA("Count of Order ID",Pivot_table!$A$151,"Consumer ID",$A1603,"Years (DATE)",$D$66)=0,"",GETPIVOTDATA("Count of Order ID",Pivot_table!$A$151,"Consumer ID",$A1603,"Years (DATE)",$D$66))</f>
        <v>1</v>
      </c>
      <c r="F1603" s="6">
        <f t="shared" si="48"/>
        <v>202.99</v>
      </c>
      <c r="G1603" s="6">
        <f t="shared" si="49"/>
        <v>1</v>
      </c>
    </row>
    <row r="1604" spans="1:7" x14ac:dyDescent="0.3">
      <c r="A1604" s="6" t="s">
        <v>4761</v>
      </c>
      <c r="B1604" s="6" t="str">
        <f>IF(GETPIVOTDATA("Sum of Net Profit",Pivot_table!$A$151,"Consumer ID",$A1604,"Years (DATE)",$B$66)=0,"",GETPIVOTDATA("Sum of Net Profit",Pivot_table!$A$151,"Consumer ID",$A1604,"Years (DATE)",$B$66))</f>
        <v/>
      </c>
      <c r="C1604" s="6" t="str">
        <f>IF(GETPIVOTDATA("Count of Order ID",Pivot_table!$A$151,"Consumer ID",$A1604,"Years (DATE)",$B$66)=0,"",GETPIVOTDATA("Count of Order ID",Pivot_table!$A$151,"Consumer ID",$A1604,"Years (DATE)",$B$66))</f>
        <v/>
      </c>
      <c r="D1604" s="6">
        <f>IF(GETPIVOTDATA("Sum of Net Profit",Pivot_table!$A$151,"Consumer ID",$A1604,"Years (DATE)",$D$66)=0,"",GETPIVOTDATA("Sum of Net Profit",Pivot_table!$A$151,"Consumer ID",$A1604,"Years (DATE)",$D$66))</f>
        <v>202.99</v>
      </c>
      <c r="E1604" s="6">
        <f>IF(GETPIVOTDATA("Count of Order ID",Pivot_table!$A$151,"Consumer ID",$A1604,"Years (DATE)",$D$66)=0,"",GETPIVOTDATA("Count of Order ID",Pivot_table!$A$151,"Consumer ID",$A1604,"Years (DATE)",$D$66))</f>
        <v>1</v>
      </c>
      <c r="F1604" s="6">
        <f t="shared" ref="F1604:F1667" si="50">IF(SUM(B1604,D1604)=0,"",SUM(B1604,D1604))</f>
        <v>202.99</v>
      </c>
      <c r="G1604" s="6">
        <f t="shared" ref="G1604:G1667" si="51">IF(SUM(C1604,E1604)=0,"",SUM(C1604,E1604))</f>
        <v>1</v>
      </c>
    </row>
    <row r="1605" spans="1:7" x14ac:dyDescent="0.3">
      <c r="A1605" s="6" t="s">
        <v>6236</v>
      </c>
      <c r="B1605" s="6" t="str">
        <f>IF(GETPIVOTDATA("Sum of Net Profit",Pivot_table!$A$151,"Consumer ID",$A1605,"Years (DATE)",$B$66)=0,"",GETPIVOTDATA("Sum of Net Profit",Pivot_table!$A$151,"Consumer ID",$A1605,"Years (DATE)",$B$66))</f>
        <v/>
      </c>
      <c r="C1605" s="6" t="str">
        <f>IF(GETPIVOTDATA("Count of Order ID",Pivot_table!$A$151,"Consumer ID",$A1605,"Years (DATE)",$B$66)=0,"",GETPIVOTDATA("Count of Order ID",Pivot_table!$A$151,"Consumer ID",$A1605,"Years (DATE)",$B$66))</f>
        <v/>
      </c>
      <c r="D1605" s="6">
        <f>IF(GETPIVOTDATA("Sum of Net Profit",Pivot_table!$A$151,"Consumer ID",$A1605,"Years (DATE)",$D$66)=0,"",GETPIVOTDATA("Sum of Net Profit",Pivot_table!$A$151,"Consumer ID",$A1605,"Years (DATE)",$D$66))</f>
        <v>202.99</v>
      </c>
      <c r="E1605" s="6">
        <f>IF(GETPIVOTDATA("Count of Order ID",Pivot_table!$A$151,"Consumer ID",$A1605,"Years (DATE)",$D$66)=0,"",GETPIVOTDATA("Count of Order ID",Pivot_table!$A$151,"Consumer ID",$A1605,"Years (DATE)",$D$66))</f>
        <v>1</v>
      </c>
      <c r="F1605" s="6">
        <f t="shared" si="50"/>
        <v>202.99</v>
      </c>
      <c r="G1605" s="6">
        <f t="shared" si="51"/>
        <v>1</v>
      </c>
    </row>
    <row r="1606" spans="1:7" x14ac:dyDescent="0.3">
      <c r="A1606" s="6" t="s">
        <v>5854</v>
      </c>
      <c r="B1606" s="6" t="str">
        <f>IF(GETPIVOTDATA("Sum of Net Profit",Pivot_table!$A$151,"Consumer ID",$A1606,"Years (DATE)",$B$66)=0,"",GETPIVOTDATA("Sum of Net Profit",Pivot_table!$A$151,"Consumer ID",$A1606,"Years (DATE)",$B$66))</f>
        <v/>
      </c>
      <c r="C1606" s="6" t="str">
        <f>IF(GETPIVOTDATA("Count of Order ID",Pivot_table!$A$151,"Consumer ID",$A1606,"Years (DATE)",$B$66)=0,"",GETPIVOTDATA("Count of Order ID",Pivot_table!$A$151,"Consumer ID",$A1606,"Years (DATE)",$B$66))</f>
        <v/>
      </c>
      <c r="D1606" s="6">
        <f>IF(GETPIVOTDATA("Sum of Net Profit",Pivot_table!$A$151,"Consumer ID",$A1606,"Years (DATE)",$D$66)=0,"",GETPIVOTDATA("Sum of Net Profit",Pivot_table!$A$151,"Consumer ID",$A1606,"Years (DATE)",$D$66))</f>
        <v>202.99</v>
      </c>
      <c r="E1606" s="6">
        <f>IF(GETPIVOTDATA("Count of Order ID",Pivot_table!$A$151,"Consumer ID",$A1606,"Years (DATE)",$D$66)=0,"",GETPIVOTDATA("Count of Order ID",Pivot_table!$A$151,"Consumer ID",$A1606,"Years (DATE)",$D$66))</f>
        <v>1</v>
      </c>
      <c r="F1606" s="6">
        <f t="shared" si="50"/>
        <v>202.99</v>
      </c>
      <c r="G1606" s="6">
        <f t="shared" si="51"/>
        <v>1</v>
      </c>
    </row>
    <row r="1607" spans="1:7" x14ac:dyDescent="0.3">
      <c r="A1607" s="6" t="s">
        <v>6964</v>
      </c>
      <c r="B1607" s="6" t="str">
        <f>IF(GETPIVOTDATA("Sum of Net Profit",Pivot_table!$A$151,"Consumer ID",$A1607,"Years (DATE)",$B$66)=0,"",GETPIVOTDATA("Sum of Net Profit",Pivot_table!$A$151,"Consumer ID",$A1607,"Years (DATE)",$B$66))</f>
        <v/>
      </c>
      <c r="C1607" s="6" t="str">
        <f>IF(GETPIVOTDATA("Count of Order ID",Pivot_table!$A$151,"Consumer ID",$A1607,"Years (DATE)",$B$66)=0,"",GETPIVOTDATA("Count of Order ID",Pivot_table!$A$151,"Consumer ID",$A1607,"Years (DATE)",$B$66))</f>
        <v/>
      </c>
      <c r="D1607" s="6">
        <f>IF(GETPIVOTDATA("Sum of Net Profit",Pivot_table!$A$151,"Consumer ID",$A1607,"Years (DATE)",$D$66)=0,"",GETPIVOTDATA("Sum of Net Profit",Pivot_table!$A$151,"Consumer ID",$A1607,"Years (DATE)",$D$66))</f>
        <v>202.99</v>
      </c>
      <c r="E1607" s="6">
        <f>IF(GETPIVOTDATA("Count of Order ID",Pivot_table!$A$151,"Consumer ID",$A1607,"Years (DATE)",$D$66)=0,"",GETPIVOTDATA("Count of Order ID",Pivot_table!$A$151,"Consumer ID",$A1607,"Years (DATE)",$D$66))</f>
        <v>1</v>
      </c>
      <c r="F1607" s="6">
        <f t="shared" si="50"/>
        <v>202.99</v>
      </c>
      <c r="G1607" s="6">
        <f t="shared" si="51"/>
        <v>1</v>
      </c>
    </row>
    <row r="1608" spans="1:7" x14ac:dyDescent="0.3">
      <c r="A1608" s="6" t="s">
        <v>6961</v>
      </c>
      <c r="B1608" s="6" t="str">
        <f>IF(GETPIVOTDATA("Sum of Net Profit",Pivot_table!$A$151,"Consumer ID",$A1608,"Years (DATE)",$B$66)=0,"",GETPIVOTDATA("Sum of Net Profit",Pivot_table!$A$151,"Consumer ID",$A1608,"Years (DATE)",$B$66))</f>
        <v/>
      </c>
      <c r="C1608" s="6" t="str">
        <f>IF(GETPIVOTDATA("Count of Order ID",Pivot_table!$A$151,"Consumer ID",$A1608,"Years (DATE)",$B$66)=0,"",GETPIVOTDATA("Count of Order ID",Pivot_table!$A$151,"Consumer ID",$A1608,"Years (DATE)",$B$66))</f>
        <v/>
      </c>
      <c r="D1608" s="6">
        <f>IF(GETPIVOTDATA("Sum of Net Profit",Pivot_table!$A$151,"Consumer ID",$A1608,"Years (DATE)",$D$66)=0,"",GETPIVOTDATA("Sum of Net Profit",Pivot_table!$A$151,"Consumer ID",$A1608,"Years (DATE)",$D$66))</f>
        <v>202.99</v>
      </c>
      <c r="E1608" s="6">
        <f>IF(GETPIVOTDATA("Count of Order ID",Pivot_table!$A$151,"Consumer ID",$A1608,"Years (DATE)",$D$66)=0,"",GETPIVOTDATA("Count of Order ID",Pivot_table!$A$151,"Consumer ID",$A1608,"Years (DATE)",$D$66))</f>
        <v>1</v>
      </c>
      <c r="F1608" s="6">
        <f t="shared" si="50"/>
        <v>202.99</v>
      </c>
      <c r="G1608" s="6">
        <f t="shared" si="51"/>
        <v>1</v>
      </c>
    </row>
    <row r="1609" spans="1:7" x14ac:dyDescent="0.3">
      <c r="A1609" s="6" t="s">
        <v>6276</v>
      </c>
      <c r="B1609" s="6" t="str">
        <f>IF(GETPIVOTDATA("Sum of Net Profit",Pivot_table!$A$151,"Consumer ID",$A1609,"Years (DATE)",$B$66)=0,"",GETPIVOTDATA("Sum of Net Profit",Pivot_table!$A$151,"Consumer ID",$A1609,"Years (DATE)",$B$66))</f>
        <v/>
      </c>
      <c r="C1609" s="6" t="str">
        <f>IF(GETPIVOTDATA("Count of Order ID",Pivot_table!$A$151,"Consumer ID",$A1609,"Years (DATE)",$B$66)=0,"",GETPIVOTDATA("Count of Order ID",Pivot_table!$A$151,"Consumer ID",$A1609,"Years (DATE)",$B$66))</f>
        <v/>
      </c>
      <c r="D1609" s="6">
        <f>IF(GETPIVOTDATA("Sum of Net Profit",Pivot_table!$A$151,"Consumer ID",$A1609,"Years (DATE)",$D$66)=0,"",GETPIVOTDATA("Sum of Net Profit",Pivot_table!$A$151,"Consumer ID",$A1609,"Years (DATE)",$D$66))</f>
        <v>202.99</v>
      </c>
      <c r="E1609" s="6">
        <f>IF(GETPIVOTDATA("Count of Order ID",Pivot_table!$A$151,"Consumer ID",$A1609,"Years (DATE)",$D$66)=0,"",GETPIVOTDATA("Count of Order ID",Pivot_table!$A$151,"Consumer ID",$A1609,"Years (DATE)",$D$66))</f>
        <v>1</v>
      </c>
      <c r="F1609" s="6">
        <f t="shared" si="50"/>
        <v>202.99</v>
      </c>
      <c r="G1609" s="6">
        <f t="shared" si="51"/>
        <v>1</v>
      </c>
    </row>
    <row r="1610" spans="1:7" x14ac:dyDescent="0.3">
      <c r="A1610" s="6" t="s">
        <v>5814</v>
      </c>
      <c r="B1610" s="6" t="str">
        <f>IF(GETPIVOTDATA("Sum of Net Profit",Pivot_table!$A$151,"Consumer ID",$A1610,"Years (DATE)",$B$66)=0,"",GETPIVOTDATA("Sum of Net Profit",Pivot_table!$A$151,"Consumer ID",$A1610,"Years (DATE)",$B$66))</f>
        <v/>
      </c>
      <c r="C1610" s="6" t="str">
        <f>IF(GETPIVOTDATA("Count of Order ID",Pivot_table!$A$151,"Consumer ID",$A1610,"Years (DATE)",$B$66)=0,"",GETPIVOTDATA("Count of Order ID",Pivot_table!$A$151,"Consumer ID",$A1610,"Years (DATE)",$B$66))</f>
        <v/>
      </c>
      <c r="D1610" s="6">
        <f>IF(GETPIVOTDATA("Sum of Net Profit",Pivot_table!$A$151,"Consumer ID",$A1610,"Years (DATE)",$D$66)=0,"",GETPIVOTDATA("Sum of Net Profit",Pivot_table!$A$151,"Consumer ID",$A1610,"Years (DATE)",$D$66))</f>
        <v>202.99</v>
      </c>
      <c r="E1610" s="6">
        <f>IF(GETPIVOTDATA("Count of Order ID",Pivot_table!$A$151,"Consumer ID",$A1610,"Years (DATE)",$D$66)=0,"",GETPIVOTDATA("Count of Order ID",Pivot_table!$A$151,"Consumer ID",$A1610,"Years (DATE)",$D$66))</f>
        <v>1</v>
      </c>
      <c r="F1610" s="6">
        <f t="shared" si="50"/>
        <v>202.99</v>
      </c>
      <c r="G1610" s="6">
        <f t="shared" si="51"/>
        <v>1</v>
      </c>
    </row>
    <row r="1611" spans="1:7" x14ac:dyDescent="0.3">
      <c r="A1611" s="6" t="s">
        <v>5808</v>
      </c>
      <c r="B1611" s="6" t="str">
        <f>IF(GETPIVOTDATA("Sum of Net Profit",Pivot_table!$A$151,"Consumer ID",$A1611,"Years (DATE)",$B$66)=0,"",GETPIVOTDATA("Sum of Net Profit",Pivot_table!$A$151,"Consumer ID",$A1611,"Years (DATE)",$B$66))</f>
        <v/>
      </c>
      <c r="C1611" s="6" t="str">
        <f>IF(GETPIVOTDATA("Count of Order ID",Pivot_table!$A$151,"Consumer ID",$A1611,"Years (DATE)",$B$66)=0,"",GETPIVOTDATA("Count of Order ID",Pivot_table!$A$151,"Consumer ID",$A1611,"Years (DATE)",$B$66))</f>
        <v/>
      </c>
      <c r="D1611" s="6">
        <f>IF(GETPIVOTDATA("Sum of Net Profit",Pivot_table!$A$151,"Consumer ID",$A1611,"Years (DATE)",$D$66)=0,"",GETPIVOTDATA("Sum of Net Profit",Pivot_table!$A$151,"Consumer ID",$A1611,"Years (DATE)",$D$66))</f>
        <v>202.99</v>
      </c>
      <c r="E1611" s="6">
        <f>IF(GETPIVOTDATA("Count of Order ID",Pivot_table!$A$151,"Consumer ID",$A1611,"Years (DATE)",$D$66)=0,"",GETPIVOTDATA("Count of Order ID",Pivot_table!$A$151,"Consumer ID",$A1611,"Years (DATE)",$D$66))</f>
        <v>1</v>
      </c>
      <c r="F1611" s="6">
        <f t="shared" si="50"/>
        <v>202.99</v>
      </c>
      <c r="G1611" s="6">
        <f t="shared" si="51"/>
        <v>1</v>
      </c>
    </row>
    <row r="1612" spans="1:7" x14ac:dyDescent="0.3">
      <c r="A1612" s="6" t="s">
        <v>4421</v>
      </c>
      <c r="B1612" s="6" t="str">
        <f>IF(GETPIVOTDATA("Sum of Net Profit",Pivot_table!$A$151,"Consumer ID",$A1612,"Years (DATE)",$B$66)=0,"",GETPIVOTDATA("Sum of Net Profit",Pivot_table!$A$151,"Consumer ID",$A1612,"Years (DATE)",$B$66))</f>
        <v/>
      </c>
      <c r="C1612" s="6" t="str">
        <f>IF(GETPIVOTDATA("Count of Order ID",Pivot_table!$A$151,"Consumer ID",$A1612,"Years (DATE)",$B$66)=0,"",GETPIVOTDATA("Count of Order ID",Pivot_table!$A$151,"Consumer ID",$A1612,"Years (DATE)",$B$66))</f>
        <v/>
      </c>
      <c r="D1612" s="6">
        <f>IF(GETPIVOTDATA("Sum of Net Profit",Pivot_table!$A$151,"Consumer ID",$A1612,"Years (DATE)",$D$66)=0,"",GETPIVOTDATA("Sum of Net Profit",Pivot_table!$A$151,"Consumer ID",$A1612,"Years (DATE)",$D$66))</f>
        <v>202.99</v>
      </c>
      <c r="E1612" s="6">
        <f>IF(GETPIVOTDATA("Count of Order ID",Pivot_table!$A$151,"Consumer ID",$A1612,"Years (DATE)",$D$66)=0,"",GETPIVOTDATA("Count of Order ID",Pivot_table!$A$151,"Consumer ID",$A1612,"Years (DATE)",$D$66))</f>
        <v>1</v>
      </c>
      <c r="F1612" s="6">
        <f t="shared" si="50"/>
        <v>202.99</v>
      </c>
      <c r="G1612" s="6">
        <f t="shared" si="51"/>
        <v>1</v>
      </c>
    </row>
    <row r="1613" spans="1:7" x14ac:dyDescent="0.3">
      <c r="A1613" s="6" t="s">
        <v>5794</v>
      </c>
      <c r="B1613" s="6" t="str">
        <f>IF(GETPIVOTDATA("Sum of Net Profit",Pivot_table!$A$151,"Consumer ID",$A1613,"Years (DATE)",$B$66)=0,"",GETPIVOTDATA("Sum of Net Profit",Pivot_table!$A$151,"Consumer ID",$A1613,"Years (DATE)",$B$66))</f>
        <v/>
      </c>
      <c r="C1613" s="6" t="str">
        <f>IF(GETPIVOTDATA("Count of Order ID",Pivot_table!$A$151,"Consumer ID",$A1613,"Years (DATE)",$B$66)=0,"",GETPIVOTDATA("Count of Order ID",Pivot_table!$A$151,"Consumer ID",$A1613,"Years (DATE)",$B$66))</f>
        <v/>
      </c>
      <c r="D1613" s="6">
        <f>IF(GETPIVOTDATA("Sum of Net Profit",Pivot_table!$A$151,"Consumer ID",$A1613,"Years (DATE)",$D$66)=0,"",GETPIVOTDATA("Sum of Net Profit",Pivot_table!$A$151,"Consumer ID",$A1613,"Years (DATE)",$D$66))</f>
        <v>202.99</v>
      </c>
      <c r="E1613" s="6">
        <f>IF(GETPIVOTDATA("Count of Order ID",Pivot_table!$A$151,"Consumer ID",$A1613,"Years (DATE)",$D$66)=0,"",GETPIVOTDATA("Count of Order ID",Pivot_table!$A$151,"Consumer ID",$A1613,"Years (DATE)",$D$66))</f>
        <v>1</v>
      </c>
      <c r="F1613" s="6">
        <f t="shared" si="50"/>
        <v>202.99</v>
      </c>
      <c r="G1613" s="6">
        <f t="shared" si="51"/>
        <v>1</v>
      </c>
    </row>
    <row r="1614" spans="1:7" x14ac:dyDescent="0.3">
      <c r="A1614" s="6" t="s">
        <v>5810</v>
      </c>
      <c r="B1614" s="6" t="str">
        <f>IF(GETPIVOTDATA("Sum of Net Profit",Pivot_table!$A$151,"Consumer ID",$A1614,"Years (DATE)",$B$66)=0,"",GETPIVOTDATA("Sum of Net Profit",Pivot_table!$A$151,"Consumer ID",$A1614,"Years (DATE)",$B$66))</f>
        <v/>
      </c>
      <c r="C1614" s="6" t="str">
        <f>IF(GETPIVOTDATA("Count of Order ID",Pivot_table!$A$151,"Consumer ID",$A1614,"Years (DATE)",$B$66)=0,"",GETPIVOTDATA("Count of Order ID",Pivot_table!$A$151,"Consumer ID",$A1614,"Years (DATE)",$B$66))</f>
        <v/>
      </c>
      <c r="D1614" s="6">
        <f>IF(GETPIVOTDATA("Sum of Net Profit",Pivot_table!$A$151,"Consumer ID",$A1614,"Years (DATE)",$D$66)=0,"",GETPIVOTDATA("Sum of Net Profit",Pivot_table!$A$151,"Consumer ID",$A1614,"Years (DATE)",$D$66))</f>
        <v>202.99</v>
      </c>
      <c r="E1614" s="6">
        <f>IF(GETPIVOTDATA("Count of Order ID",Pivot_table!$A$151,"Consumer ID",$A1614,"Years (DATE)",$D$66)=0,"",GETPIVOTDATA("Count of Order ID",Pivot_table!$A$151,"Consumer ID",$A1614,"Years (DATE)",$D$66))</f>
        <v>1</v>
      </c>
      <c r="F1614" s="6">
        <f t="shared" si="50"/>
        <v>202.99</v>
      </c>
      <c r="G1614" s="6">
        <f t="shared" si="51"/>
        <v>1</v>
      </c>
    </row>
    <row r="1615" spans="1:7" x14ac:dyDescent="0.3">
      <c r="A1615" s="6" t="s">
        <v>5798</v>
      </c>
      <c r="B1615" s="6" t="str">
        <f>IF(GETPIVOTDATA("Sum of Net Profit",Pivot_table!$A$151,"Consumer ID",$A1615,"Years (DATE)",$B$66)=0,"",GETPIVOTDATA("Sum of Net Profit",Pivot_table!$A$151,"Consumer ID",$A1615,"Years (DATE)",$B$66))</f>
        <v/>
      </c>
      <c r="C1615" s="6" t="str">
        <f>IF(GETPIVOTDATA("Count of Order ID",Pivot_table!$A$151,"Consumer ID",$A1615,"Years (DATE)",$B$66)=0,"",GETPIVOTDATA("Count of Order ID",Pivot_table!$A$151,"Consumer ID",$A1615,"Years (DATE)",$B$66))</f>
        <v/>
      </c>
      <c r="D1615" s="6">
        <f>IF(GETPIVOTDATA("Sum of Net Profit",Pivot_table!$A$151,"Consumer ID",$A1615,"Years (DATE)",$D$66)=0,"",GETPIVOTDATA("Sum of Net Profit",Pivot_table!$A$151,"Consumer ID",$A1615,"Years (DATE)",$D$66))</f>
        <v>202.99</v>
      </c>
      <c r="E1615" s="6">
        <f>IF(GETPIVOTDATA("Count of Order ID",Pivot_table!$A$151,"Consumer ID",$A1615,"Years (DATE)",$D$66)=0,"",GETPIVOTDATA("Count of Order ID",Pivot_table!$A$151,"Consumer ID",$A1615,"Years (DATE)",$D$66))</f>
        <v>1</v>
      </c>
      <c r="F1615" s="6">
        <f t="shared" si="50"/>
        <v>202.99</v>
      </c>
      <c r="G1615" s="6">
        <f t="shared" si="51"/>
        <v>1</v>
      </c>
    </row>
    <row r="1616" spans="1:7" x14ac:dyDescent="0.3">
      <c r="A1616" s="6" t="s">
        <v>4419</v>
      </c>
      <c r="B1616" s="6" t="str">
        <f>IF(GETPIVOTDATA("Sum of Net Profit",Pivot_table!$A$151,"Consumer ID",$A1616,"Years (DATE)",$B$66)=0,"",GETPIVOTDATA("Sum of Net Profit",Pivot_table!$A$151,"Consumer ID",$A1616,"Years (DATE)",$B$66))</f>
        <v/>
      </c>
      <c r="C1616" s="6" t="str">
        <f>IF(GETPIVOTDATA("Count of Order ID",Pivot_table!$A$151,"Consumer ID",$A1616,"Years (DATE)",$B$66)=0,"",GETPIVOTDATA("Count of Order ID",Pivot_table!$A$151,"Consumer ID",$A1616,"Years (DATE)",$B$66))</f>
        <v/>
      </c>
      <c r="D1616" s="6">
        <f>IF(GETPIVOTDATA("Sum of Net Profit",Pivot_table!$A$151,"Consumer ID",$A1616,"Years (DATE)",$D$66)=0,"",GETPIVOTDATA("Sum of Net Profit",Pivot_table!$A$151,"Consumer ID",$A1616,"Years (DATE)",$D$66))</f>
        <v>202.99</v>
      </c>
      <c r="E1616" s="6">
        <f>IF(GETPIVOTDATA("Count of Order ID",Pivot_table!$A$151,"Consumer ID",$A1616,"Years (DATE)",$D$66)=0,"",GETPIVOTDATA("Count of Order ID",Pivot_table!$A$151,"Consumer ID",$A1616,"Years (DATE)",$D$66))</f>
        <v>1</v>
      </c>
      <c r="F1616" s="6">
        <f t="shared" si="50"/>
        <v>202.99</v>
      </c>
      <c r="G1616" s="6">
        <f t="shared" si="51"/>
        <v>1</v>
      </c>
    </row>
    <row r="1617" spans="1:7" x14ac:dyDescent="0.3">
      <c r="A1617" s="6" t="s">
        <v>4441</v>
      </c>
      <c r="B1617" s="6" t="str">
        <f>IF(GETPIVOTDATA("Sum of Net Profit",Pivot_table!$A$151,"Consumer ID",$A1617,"Years (DATE)",$B$66)=0,"",GETPIVOTDATA("Sum of Net Profit",Pivot_table!$A$151,"Consumer ID",$A1617,"Years (DATE)",$B$66))</f>
        <v/>
      </c>
      <c r="C1617" s="6" t="str">
        <f>IF(GETPIVOTDATA("Count of Order ID",Pivot_table!$A$151,"Consumer ID",$A1617,"Years (DATE)",$B$66)=0,"",GETPIVOTDATA("Count of Order ID",Pivot_table!$A$151,"Consumer ID",$A1617,"Years (DATE)",$B$66))</f>
        <v/>
      </c>
      <c r="D1617" s="6">
        <f>IF(GETPIVOTDATA("Sum of Net Profit",Pivot_table!$A$151,"Consumer ID",$A1617,"Years (DATE)",$D$66)=0,"",GETPIVOTDATA("Sum of Net Profit",Pivot_table!$A$151,"Consumer ID",$A1617,"Years (DATE)",$D$66))</f>
        <v>202.99</v>
      </c>
      <c r="E1617" s="6">
        <f>IF(GETPIVOTDATA("Count of Order ID",Pivot_table!$A$151,"Consumer ID",$A1617,"Years (DATE)",$D$66)=0,"",GETPIVOTDATA("Count of Order ID",Pivot_table!$A$151,"Consumer ID",$A1617,"Years (DATE)",$D$66))</f>
        <v>1</v>
      </c>
      <c r="F1617" s="6">
        <f t="shared" si="50"/>
        <v>202.99</v>
      </c>
      <c r="G1617" s="6">
        <f t="shared" si="51"/>
        <v>1</v>
      </c>
    </row>
    <row r="1618" spans="1:7" x14ac:dyDescent="0.3">
      <c r="A1618" s="6" t="s">
        <v>4459</v>
      </c>
      <c r="B1618" s="6" t="str">
        <f>IF(GETPIVOTDATA("Sum of Net Profit",Pivot_table!$A$151,"Consumer ID",$A1618,"Years (DATE)",$B$66)=0,"",GETPIVOTDATA("Sum of Net Profit",Pivot_table!$A$151,"Consumer ID",$A1618,"Years (DATE)",$B$66))</f>
        <v/>
      </c>
      <c r="C1618" s="6" t="str">
        <f>IF(GETPIVOTDATA("Count of Order ID",Pivot_table!$A$151,"Consumer ID",$A1618,"Years (DATE)",$B$66)=0,"",GETPIVOTDATA("Count of Order ID",Pivot_table!$A$151,"Consumer ID",$A1618,"Years (DATE)",$B$66))</f>
        <v/>
      </c>
      <c r="D1618" s="6">
        <f>IF(GETPIVOTDATA("Sum of Net Profit",Pivot_table!$A$151,"Consumer ID",$A1618,"Years (DATE)",$D$66)=0,"",GETPIVOTDATA("Sum of Net Profit",Pivot_table!$A$151,"Consumer ID",$A1618,"Years (DATE)",$D$66))</f>
        <v>202.99</v>
      </c>
      <c r="E1618" s="6">
        <f>IF(GETPIVOTDATA("Count of Order ID",Pivot_table!$A$151,"Consumer ID",$A1618,"Years (DATE)",$D$66)=0,"",GETPIVOTDATA("Count of Order ID",Pivot_table!$A$151,"Consumer ID",$A1618,"Years (DATE)",$D$66))</f>
        <v>1</v>
      </c>
      <c r="F1618" s="6">
        <f t="shared" si="50"/>
        <v>202.99</v>
      </c>
      <c r="G1618" s="6">
        <f t="shared" si="51"/>
        <v>1</v>
      </c>
    </row>
    <row r="1619" spans="1:7" x14ac:dyDescent="0.3">
      <c r="A1619" s="6" t="s">
        <v>5996</v>
      </c>
      <c r="B1619" s="6" t="str">
        <f>IF(GETPIVOTDATA("Sum of Net Profit",Pivot_table!$A$151,"Consumer ID",$A1619,"Years (DATE)",$B$66)=0,"",GETPIVOTDATA("Sum of Net Profit",Pivot_table!$A$151,"Consumer ID",$A1619,"Years (DATE)",$B$66))</f>
        <v/>
      </c>
      <c r="C1619" s="6" t="str">
        <f>IF(GETPIVOTDATA("Count of Order ID",Pivot_table!$A$151,"Consumer ID",$A1619,"Years (DATE)",$B$66)=0,"",GETPIVOTDATA("Count of Order ID",Pivot_table!$A$151,"Consumer ID",$A1619,"Years (DATE)",$B$66))</f>
        <v/>
      </c>
      <c r="D1619" s="6">
        <f>IF(GETPIVOTDATA("Sum of Net Profit",Pivot_table!$A$151,"Consumer ID",$A1619,"Years (DATE)",$D$66)=0,"",GETPIVOTDATA("Sum of Net Profit",Pivot_table!$A$151,"Consumer ID",$A1619,"Years (DATE)",$D$66))</f>
        <v>202.99</v>
      </c>
      <c r="E1619" s="6">
        <f>IF(GETPIVOTDATA("Count of Order ID",Pivot_table!$A$151,"Consumer ID",$A1619,"Years (DATE)",$D$66)=0,"",GETPIVOTDATA("Count of Order ID",Pivot_table!$A$151,"Consumer ID",$A1619,"Years (DATE)",$D$66))</f>
        <v>1</v>
      </c>
      <c r="F1619" s="6">
        <f t="shared" si="50"/>
        <v>202.99</v>
      </c>
      <c r="G1619" s="6">
        <f t="shared" si="51"/>
        <v>1</v>
      </c>
    </row>
    <row r="1620" spans="1:7" x14ac:dyDescent="0.3">
      <c r="A1620" s="6" t="s">
        <v>6099</v>
      </c>
      <c r="B1620" s="6" t="str">
        <f>IF(GETPIVOTDATA("Sum of Net Profit",Pivot_table!$A$151,"Consumer ID",$A1620,"Years (DATE)",$B$66)=0,"",GETPIVOTDATA("Sum of Net Profit",Pivot_table!$A$151,"Consumer ID",$A1620,"Years (DATE)",$B$66))</f>
        <v/>
      </c>
      <c r="C1620" s="6" t="str">
        <f>IF(GETPIVOTDATA("Count of Order ID",Pivot_table!$A$151,"Consumer ID",$A1620,"Years (DATE)",$B$66)=0,"",GETPIVOTDATA("Count of Order ID",Pivot_table!$A$151,"Consumer ID",$A1620,"Years (DATE)",$B$66))</f>
        <v/>
      </c>
      <c r="D1620" s="6">
        <f>IF(GETPIVOTDATA("Sum of Net Profit",Pivot_table!$A$151,"Consumer ID",$A1620,"Years (DATE)",$D$66)=0,"",GETPIVOTDATA("Sum of Net Profit",Pivot_table!$A$151,"Consumer ID",$A1620,"Years (DATE)",$D$66))</f>
        <v>202.99</v>
      </c>
      <c r="E1620" s="6">
        <f>IF(GETPIVOTDATA("Count of Order ID",Pivot_table!$A$151,"Consumer ID",$A1620,"Years (DATE)",$D$66)=0,"",GETPIVOTDATA("Count of Order ID",Pivot_table!$A$151,"Consumer ID",$A1620,"Years (DATE)",$D$66))</f>
        <v>1</v>
      </c>
      <c r="F1620" s="6">
        <f t="shared" si="50"/>
        <v>202.99</v>
      </c>
      <c r="G1620" s="6">
        <f t="shared" si="51"/>
        <v>1</v>
      </c>
    </row>
    <row r="1621" spans="1:7" x14ac:dyDescent="0.3">
      <c r="A1621" s="6" t="s">
        <v>5895</v>
      </c>
      <c r="B1621" s="6" t="str">
        <f>IF(GETPIVOTDATA("Sum of Net Profit",Pivot_table!$A$151,"Consumer ID",$A1621,"Years (DATE)",$B$66)=0,"",GETPIVOTDATA("Sum of Net Profit",Pivot_table!$A$151,"Consumer ID",$A1621,"Years (DATE)",$B$66))</f>
        <v/>
      </c>
      <c r="C1621" s="6" t="str">
        <f>IF(GETPIVOTDATA("Count of Order ID",Pivot_table!$A$151,"Consumer ID",$A1621,"Years (DATE)",$B$66)=0,"",GETPIVOTDATA("Count of Order ID",Pivot_table!$A$151,"Consumer ID",$A1621,"Years (DATE)",$B$66))</f>
        <v/>
      </c>
      <c r="D1621" s="6">
        <f>IF(GETPIVOTDATA("Sum of Net Profit",Pivot_table!$A$151,"Consumer ID",$A1621,"Years (DATE)",$D$66)=0,"",GETPIVOTDATA("Sum of Net Profit",Pivot_table!$A$151,"Consumer ID",$A1621,"Years (DATE)",$D$66))</f>
        <v>202.99</v>
      </c>
      <c r="E1621" s="6">
        <f>IF(GETPIVOTDATA("Count of Order ID",Pivot_table!$A$151,"Consumer ID",$A1621,"Years (DATE)",$D$66)=0,"",GETPIVOTDATA("Count of Order ID",Pivot_table!$A$151,"Consumer ID",$A1621,"Years (DATE)",$D$66))</f>
        <v>1</v>
      </c>
      <c r="F1621" s="6">
        <f t="shared" si="50"/>
        <v>202.99</v>
      </c>
      <c r="G1621" s="6">
        <f t="shared" si="51"/>
        <v>1</v>
      </c>
    </row>
    <row r="1622" spans="1:7" x14ac:dyDescent="0.3">
      <c r="A1622" s="6" t="s">
        <v>5017</v>
      </c>
      <c r="B1622" s="6" t="str">
        <f>IF(GETPIVOTDATA("Sum of Net Profit",Pivot_table!$A$151,"Consumer ID",$A1622,"Years (DATE)",$B$66)=0,"",GETPIVOTDATA("Sum of Net Profit",Pivot_table!$A$151,"Consumer ID",$A1622,"Years (DATE)",$B$66))</f>
        <v/>
      </c>
      <c r="C1622" s="6" t="str">
        <f>IF(GETPIVOTDATA("Count of Order ID",Pivot_table!$A$151,"Consumer ID",$A1622,"Years (DATE)",$B$66)=0,"",GETPIVOTDATA("Count of Order ID",Pivot_table!$A$151,"Consumer ID",$A1622,"Years (DATE)",$B$66))</f>
        <v/>
      </c>
      <c r="D1622" s="6">
        <f>IF(GETPIVOTDATA("Sum of Net Profit",Pivot_table!$A$151,"Consumer ID",$A1622,"Years (DATE)",$D$66)=0,"",GETPIVOTDATA("Sum of Net Profit",Pivot_table!$A$151,"Consumer ID",$A1622,"Years (DATE)",$D$66))</f>
        <v>202.99</v>
      </c>
      <c r="E1622" s="6">
        <f>IF(GETPIVOTDATA("Count of Order ID",Pivot_table!$A$151,"Consumer ID",$A1622,"Years (DATE)",$D$66)=0,"",GETPIVOTDATA("Count of Order ID",Pivot_table!$A$151,"Consumer ID",$A1622,"Years (DATE)",$D$66))</f>
        <v>1</v>
      </c>
      <c r="F1622" s="6">
        <f t="shared" si="50"/>
        <v>202.99</v>
      </c>
      <c r="G1622" s="6">
        <f t="shared" si="51"/>
        <v>1</v>
      </c>
    </row>
    <row r="1623" spans="1:7" x14ac:dyDescent="0.3">
      <c r="A1623" s="6" t="s">
        <v>4867</v>
      </c>
      <c r="B1623" s="6" t="str">
        <f>IF(GETPIVOTDATA("Sum of Net Profit",Pivot_table!$A$151,"Consumer ID",$A1623,"Years (DATE)",$B$66)=0,"",GETPIVOTDATA("Sum of Net Profit",Pivot_table!$A$151,"Consumer ID",$A1623,"Years (DATE)",$B$66))</f>
        <v/>
      </c>
      <c r="C1623" s="6" t="str">
        <f>IF(GETPIVOTDATA("Count of Order ID",Pivot_table!$A$151,"Consumer ID",$A1623,"Years (DATE)",$B$66)=0,"",GETPIVOTDATA("Count of Order ID",Pivot_table!$A$151,"Consumer ID",$A1623,"Years (DATE)",$B$66))</f>
        <v/>
      </c>
      <c r="D1623" s="6">
        <f>IF(GETPIVOTDATA("Sum of Net Profit",Pivot_table!$A$151,"Consumer ID",$A1623,"Years (DATE)",$D$66)=0,"",GETPIVOTDATA("Sum of Net Profit",Pivot_table!$A$151,"Consumer ID",$A1623,"Years (DATE)",$D$66))</f>
        <v>202.99</v>
      </c>
      <c r="E1623" s="6">
        <f>IF(GETPIVOTDATA("Count of Order ID",Pivot_table!$A$151,"Consumer ID",$A1623,"Years (DATE)",$D$66)=0,"",GETPIVOTDATA("Count of Order ID",Pivot_table!$A$151,"Consumer ID",$A1623,"Years (DATE)",$D$66))</f>
        <v>1</v>
      </c>
      <c r="F1623" s="6">
        <f t="shared" si="50"/>
        <v>202.99</v>
      </c>
      <c r="G1623" s="6">
        <f t="shared" si="51"/>
        <v>1</v>
      </c>
    </row>
    <row r="1624" spans="1:7" x14ac:dyDescent="0.3">
      <c r="A1624" s="6" t="s">
        <v>6108</v>
      </c>
      <c r="B1624" s="6" t="str">
        <f>IF(GETPIVOTDATA("Sum of Net Profit",Pivot_table!$A$151,"Consumer ID",$A1624,"Years (DATE)",$B$66)=0,"",GETPIVOTDATA("Sum of Net Profit",Pivot_table!$A$151,"Consumer ID",$A1624,"Years (DATE)",$B$66))</f>
        <v/>
      </c>
      <c r="C1624" s="6" t="str">
        <f>IF(GETPIVOTDATA("Count of Order ID",Pivot_table!$A$151,"Consumer ID",$A1624,"Years (DATE)",$B$66)=0,"",GETPIVOTDATA("Count of Order ID",Pivot_table!$A$151,"Consumer ID",$A1624,"Years (DATE)",$B$66))</f>
        <v/>
      </c>
      <c r="D1624" s="6">
        <f>IF(GETPIVOTDATA("Sum of Net Profit",Pivot_table!$A$151,"Consumer ID",$A1624,"Years (DATE)",$D$66)=0,"",GETPIVOTDATA("Sum of Net Profit",Pivot_table!$A$151,"Consumer ID",$A1624,"Years (DATE)",$D$66))</f>
        <v>202.99</v>
      </c>
      <c r="E1624" s="6">
        <f>IF(GETPIVOTDATA("Count of Order ID",Pivot_table!$A$151,"Consumer ID",$A1624,"Years (DATE)",$D$66)=0,"",GETPIVOTDATA("Count of Order ID",Pivot_table!$A$151,"Consumer ID",$A1624,"Years (DATE)",$D$66))</f>
        <v>1</v>
      </c>
      <c r="F1624" s="6">
        <f t="shared" si="50"/>
        <v>202.99</v>
      </c>
      <c r="G1624" s="6">
        <f t="shared" si="51"/>
        <v>1</v>
      </c>
    </row>
    <row r="1625" spans="1:7" x14ac:dyDescent="0.3">
      <c r="A1625" s="6" t="s">
        <v>6128</v>
      </c>
      <c r="B1625" s="6" t="str">
        <f>IF(GETPIVOTDATA("Sum of Net Profit",Pivot_table!$A$151,"Consumer ID",$A1625,"Years (DATE)",$B$66)=0,"",GETPIVOTDATA("Sum of Net Profit",Pivot_table!$A$151,"Consumer ID",$A1625,"Years (DATE)",$B$66))</f>
        <v/>
      </c>
      <c r="C1625" s="6" t="str">
        <f>IF(GETPIVOTDATA("Count of Order ID",Pivot_table!$A$151,"Consumer ID",$A1625,"Years (DATE)",$B$66)=0,"",GETPIVOTDATA("Count of Order ID",Pivot_table!$A$151,"Consumer ID",$A1625,"Years (DATE)",$B$66))</f>
        <v/>
      </c>
      <c r="D1625" s="6">
        <f>IF(GETPIVOTDATA("Sum of Net Profit",Pivot_table!$A$151,"Consumer ID",$A1625,"Years (DATE)",$D$66)=0,"",GETPIVOTDATA("Sum of Net Profit",Pivot_table!$A$151,"Consumer ID",$A1625,"Years (DATE)",$D$66))</f>
        <v>202.99</v>
      </c>
      <c r="E1625" s="6">
        <f>IF(GETPIVOTDATA("Count of Order ID",Pivot_table!$A$151,"Consumer ID",$A1625,"Years (DATE)",$D$66)=0,"",GETPIVOTDATA("Count of Order ID",Pivot_table!$A$151,"Consumer ID",$A1625,"Years (DATE)",$D$66))</f>
        <v>1</v>
      </c>
      <c r="F1625" s="6">
        <f t="shared" si="50"/>
        <v>202.99</v>
      </c>
      <c r="G1625" s="6">
        <f t="shared" si="51"/>
        <v>1</v>
      </c>
    </row>
    <row r="1626" spans="1:7" x14ac:dyDescent="0.3">
      <c r="A1626" s="6" t="s">
        <v>5003</v>
      </c>
      <c r="B1626" s="6" t="str">
        <f>IF(GETPIVOTDATA("Sum of Net Profit",Pivot_table!$A$151,"Consumer ID",$A1626,"Years (DATE)",$B$66)=0,"",GETPIVOTDATA("Sum of Net Profit",Pivot_table!$A$151,"Consumer ID",$A1626,"Years (DATE)",$B$66))</f>
        <v/>
      </c>
      <c r="C1626" s="6" t="str">
        <f>IF(GETPIVOTDATA("Count of Order ID",Pivot_table!$A$151,"Consumer ID",$A1626,"Years (DATE)",$B$66)=0,"",GETPIVOTDATA("Count of Order ID",Pivot_table!$A$151,"Consumer ID",$A1626,"Years (DATE)",$B$66))</f>
        <v/>
      </c>
      <c r="D1626" s="6">
        <f>IF(GETPIVOTDATA("Sum of Net Profit",Pivot_table!$A$151,"Consumer ID",$A1626,"Years (DATE)",$D$66)=0,"",GETPIVOTDATA("Sum of Net Profit",Pivot_table!$A$151,"Consumer ID",$A1626,"Years (DATE)",$D$66))</f>
        <v>202.99</v>
      </c>
      <c r="E1626" s="6">
        <f>IF(GETPIVOTDATA("Count of Order ID",Pivot_table!$A$151,"Consumer ID",$A1626,"Years (DATE)",$D$66)=0,"",GETPIVOTDATA("Count of Order ID",Pivot_table!$A$151,"Consumer ID",$A1626,"Years (DATE)",$D$66))</f>
        <v>1</v>
      </c>
      <c r="F1626" s="6">
        <f t="shared" si="50"/>
        <v>202.99</v>
      </c>
      <c r="G1626" s="6">
        <f t="shared" si="51"/>
        <v>1</v>
      </c>
    </row>
    <row r="1627" spans="1:7" x14ac:dyDescent="0.3">
      <c r="A1627" s="6" t="s">
        <v>5978</v>
      </c>
      <c r="B1627" s="6" t="str">
        <f>IF(GETPIVOTDATA("Sum of Net Profit",Pivot_table!$A$151,"Consumer ID",$A1627,"Years (DATE)",$B$66)=0,"",GETPIVOTDATA("Sum of Net Profit",Pivot_table!$A$151,"Consumer ID",$A1627,"Years (DATE)",$B$66))</f>
        <v/>
      </c>
      <c r="C1627" s="6" t="str">
        <f>IF(GETPIVOTDATA("Count of Order ID",Pivot_table!$A$151,"Consumer ID",$A1627,"Years (DATE)",$B$66)=0,"",GETPIVOTDATA("Count of Order ID",Pivot_table!$A$151,"Consumer ID",$A1627,"Years (DATE)",$B$66))</f>
        <v/>
      </c>
      <c r="D1627" s="6">
        <f>IF(GETPIVOTDATA("Sum of Net Profit",Pivot_table!$A$151,"Consumer ID",$A1627,"Years (DATE)",$D$66)=0,"",GETPIVOTDATA("Sum of Net Profit",Pivot_table!$A$151,"Consumer ID",$A1627,"Years (DATE)",$D$66))</f>
        <v>202.99</v>
      </c>
      <c r="E1627" s="6">
        <f>IF(GETPIVOTDATA("Count of Order ID",Pivot_table!$A$151,"Consumer ID",$A1627,"Years (DATE)",$D$66)=0,"",GETPIVOTDATA("Count of Order ID",Pivot_table!$A$151,"Consumer ID",$A1627,"Years (DATE)",$D$66))</f>
        <v>1</v>
      </c>
      <c r="F1627" s="6">
        <f t="shared" si="50"/>
        <v>202.99</v>
      </c>
      <c r="G1627" s="6">
        <f t="shared" si="51"/>
        <v>1</v>
      </c>
    </row>
    <row r="1628" spans="1:7" x14ac:dyDescent="0.3">
      <c r="A1628" s="6" t="s">
        <v>5776</v>
      </c>
      <c r="B1628" s="6" t="str">
        <f>IF(GETPIVOTDATA("Sum of Net Profit",Pivot_table!$A$151,"Consumer ID",$A1628,"Years (DATE)",$B$66)=0,"",GETPIVOTDATA("Sum of Net Profit",Pivot_table!$A$151,"Consumer ID",$A1628,"Years (DATE)",$B$66))</f>
        <v/>
      </c>
      <c r="C1628" s="6" t="str">
        <f>IF(GETPIVOTDATA("Count of Order ID",Pivot_table!$A$151,"Consumer ID",$A1628,"Years (DATE)",$B$66)=0,"",GETPIVOTDATA("Count of Order ID",Pivot_table!$A$151,"Consumer ID",$A1628,"Years (DATE)",$B$66))</f>
        <v/>
      </c>
      <c r="D1628" s="6">
        <f>IF(GETPIVOTDATA("Sum of Net Profit",Pivot_table!$A$151,"Consumer ID",$A1628,"Years (DATE)",$D$66)=0,"",GETPIVOTDATA("Sum of Net Profit",Pivot_table!$A$151,"Consumer ID",$A1628,"Years (DATE)",$D$66))</f>
        <v>202.99</v>
      </c>
      <c r="E1628" s="6">
        <f>IF(GETPIVOTDATA("Count of Order ID",Pivot_table!$A$151,"Consumer ID",$A1628,"Years (DATE)",$D$66)=0,"",GETPIVOTDATA("Count of Order ID",Pivot_table!$A$151,"Consumer ID",$A1628,"Years (DATE)",$D$66))</f>
        <v>1</v>
      </c>
      <c r="F1628" s="6">
        <f t="shared" si="50"/>
        <v>202.99</v>
      </c>
      <c r="G1628" s="6">
        <f t="shared" si="51"/>
        <v>1</v>
      </c>
    </row>
    <row r="1629" spans="1:7" x14ac:dyDescent="0.3">
      <c r="A1629" s="6" t="s">
        <v>5019</v>
      </c>
      <c r="B1629" s="6" t="str">
        <f>IF(GETPIVOTDATA("Sum of Net Profit",Pivot_table!$A$151,"Consumer ID",$A1629,"Years (DATE)",$B$66)=0,"",GETPIVOTDATA("Sum of Net Profit",Pivot_table!$A$151,"Consumer ID",$A1629,"Years (DATE)",$B$66))</f>
        <v/>
      </c>
      <c r="C1629" s="6" t="str">
        <f>IF(GETPIVOTDATA("Count of Order ID",Pivot_table!$A$151,"Consumer ID",$A1629,"Years (DATE)",$B$66)=0,"",GETPIVOTDATA("Count of Order ID",Pivot_table!$A$151,"Consumer ID",$A1629,"Years (DATE)",$B$66))</f>
        <v/>
      </c>
      <c r="D1629" s="6">
        <f>IF(GETPIVOTDATA("Sum of Net Profit",Pivot_table!$A$151,"Consumer ID",$A1629,"Years (DATE)",$D$66)=0,"",GETPIVOTDATA("Sum of Net Profit",Pivot_table!$A$151,"Consumer ID",$A1629,"Years (DATE)",$D$66))</f>
        <v>202.99</v>
      </c>
      <c r="E1629" s="6">
        <f>IF(GETPIVOTDATA("Count of Order ID",Pivot_table!$A$151,"Consumer ID",$A1629,"Years (DATE)",$D$66)=0,"",GETPIVOTDATA("Count of Order ID",Pivot_table!$A$151,"Consumer ID",$A1629,"Years (DATE)",$D$66))</f>
        <v>1</v>
      </c>
      <c r="F1629" s="6">
        <f t="shared" si="50"/>
        <v>202.99</v>
      </c>
      <c r="G1629" s="6">
        <f t="shared" si="51"/>
        <v>1</v>
      </c>
    </row>
    <row r="1630" spans="1:7" x14ac:dyDescent="0.3">
      <c r="A1630" s="6" t="s">
        <v>5980</v>
      </c>
      <c r="B1630" s="6" t="str">
        <f>IF(GETPIVOTDATA("Sum of Net Profit",Pivot_table!$A$151,"Consumer ID",$A1630,"Years (DATE)",$B$66)=0,"",GETPIVOTDATA("Sum of Net Profit",Pivot_table!$A$151,"Consumer ID",$A1630,"Years (DATE)",$B$66))</f>
        <v/>
      </c>
      <c r="C1630" s="6" t="str">
        <f>IF(GETPIVOTDATA("Count of Order ID",Pivot_table!$A$151,"Consumer ID",$A1630,"Years (DATE)",$B$66)=0,"",GETPIVOTDATA("Count of Order ID",Pivot_table!$A$151,"Consumer ID",$A1630,"Years (DATE)",$B$66))</f>
        <v/>
      </c>
      <c r="D1630" s="6">
        <f>IF(GETPIVOTDATA("Sum of Net Profit",Pivot_table!$A$151,"Consumer ID",$A1630,"Years (DATE)",$D$66)=0,"",GETPIVOTDATA("Sum of Net Profit",Pivot_table!$A$151,"Consumer ID",$A1630,"Years (DATE)",$D$66))</f>
        <v>202.99</v>
      </c>
      <c r="E1630" s="6">
        <f>IF(GETPIVOTDATA("Count of Order ID",Pivot_table!$A$151,"Consumer ID",$A1630,"Years (DATE)",$D$66)=0,"",GETPIVOTDATA("Count of Order ID",Pivot_table!$A$151,"Consumer ID",$A1630,"Years (DATE)",$D$66))</f>
        <v>1</v>
      </c>
      <c r="F1630" s="6">
        <f t="shared" si="50"/>
        <v>202.99</v>
      </c>
      <c r="G1630" s="6">
        <f t="shared" si="51"/>
        <v>1</v>
      </c>
    </row>
    <row r="1631" spans="1:7" x14ac:dyDescent="0.3">
      <c r="A1631" s="6" t="s">
        <v>5840</v>
      </c>
      <c r="B1631" s="6" t="str">
        <f>IF(GETPIVOTDATA("Sum of Net Profit",Pivot_table!$A$151,"Consumer ID",$A1631,"Years (DATE)",$B$66)=0,"",GETPIVOTDATA("Sum of Net Profit",Pivot_table!$A$151,"Consumer ID",$A1631,"Years (DATE)",$B$66))</f>
        <v/>
      </c>
      <c r="C1631" s="6" t="str">
        <f>IF(GETPIVOTDATA("Count of Order ID",Pivot_table!$A$151,"Consumer ID",$A1631,"Years (DATE)",$B$66)=0,"",GETPIVOTDATA("Count of Order ID",Pivot_table!$A$151,"Consumer ID",$A1631,"Years (DATE)",$B$66))</f>
        <v/>
      </c>
      <c r="D1631" s="6">
        <f>IF(GETPIVOTDATA("Sum of Net Profit",Pivot_table!$A$151,"Consumer ID",$A1631,"Years (DATE)",$D$66)=0,"",GETPIVOTDATA("Sum of Net Profit",Pivot_table!$A$151,"Consumer ID",$A1631,"Years (DATE)",$D$66))</f>
        <v>202.99</v>
      </c>
      <c r="E1631" s="6">
        <f>IF(GETPIVOTDATA("Count of Order ID",Pivot_table!$A$151,"Consumer ID",$A1631,"Years (DATE)",$D$66)=0,"",GETPIVOTDATA("Count of Order ID",Pivot_table!$A$151,"Consumer ID",$A1631,"Years (DATE)",$D$66))</f>
        <v>1</v>
      </c>
      <c r="F1631" s="6">
        <f t="shared" si="50"/>
        <v>202.99</v>
      </c>
      <c r="G1631" s="6">
        <f t="shared" si="51"/>
        <v>1</v>
      </c>
    </row>
    <row r="1632" spans="1:7" x14ac:dyDescent="0.3">
      <c r="A1632" s="6" t="s">
        <v>4905</v>
      </c>
      <c r="B1632" s="6" t="str">
        <f>IF(GETPIVOTDATA("Sum of Net Profit",Pivot_table!$A$151,"Consumer ID",$A1632,"Years (DATE)",$B$66)=0,"",GETPIVOTDATA("Sum of Net Profit",Pivot_table!$A$151,"Consumer ID",$A1632,"Years (DATE)",$B$66))</f>
        <v/>
      </c>
      <c r="C1632" s="6" t="str">
        <f>IF(GETPIVOTDATA("Count of Order ID",Pivot_table!$A$151,"Consumer ID",$A1632,"Years (DATE)",$B$66)=0,"",GETPIVOTDATA("Count of Order ID",Pivot_table!$A$151,"Consumer ID",$A1632,"Years (DATE)",$B$66))</f>
        <v/>
      </c>
      <c r="D1632" s="6">
        <f>IF(GETPIVOTDATA("Sum of Net Profit",Pivot_table!$A$151,"Consumer ID",$A1632,"Years (DATE)",$D$66)=0,"",GETPIVOTDATA("Sum of Net Profit",Pivot_table!$A$151,"Consumer ID",$A1632,"Years (DATE)",$D$66))</f>
        <v>202.99</v>
      </c>
      <c r="E1632" s="6">
        <f>IF(GETPIVOTDATA("Count of Order ID",Pivot_table!$A$151,"Consumer ID",$A1632,"Years (DATE)",$D$66)=0,"",GETPIVOTDATA("Count of Order ID",Pivot_table!$A$151,"Consumer ID",$A1632,"Years (DATE)",$D$66))</f>
        <v>1</v>
      </c>
      <c r="F1632" s="6">
        <f t="shared" si="50"/>
        <v>202.99</v>
      </c>
      <c r="G1632" s="6">
        <f t="shared" si="51"/>
        <v>1</v>
      </c>
    </row>
    <row r="1633" spans="1:7" x14ac:dyDescent="0.3">
      <c r="A1633" s="6" t="s">
        <v>1394</v>
      </c>
      <c r="B1633" s="6">
        <f>IF(GETPIVOTDATA("Sum of Net Profit",Pivot_table!$A$151,"Consumer ID",$A1633,"Years (DATE)",$B$66)=0,"",GETPIVOTDATA("Sum of Net Profit",Pivot_table!$A$151,"Consumer ID",$A1633,"Years (DATE)",$B$66))</f>
        <v>202.17000000000002</v>
      </c>
      <c r="C1633" s="6">
        <f>IF(GETPIVOTDATA("Count of Order ID",Pivot_table!$A$151,"Consumer ID",$A1633,"Years (DATE)",$B$66)=0,"",GETPIVOTDATA("Count of Order ID",Pivot_table!$A$151,"Consumer ID",$A1633,"Years (DATE)",$B$66))</f>
        <v>1</v>
      </c>
      <c r="D1633" s="6" t="str">
        <f>IF(GETPIVOTDATA("Sum of Net Profit",Pivot_table!$A$151,"Consumer ID",$A1633,"Years (DATE)",$D$66)=0,"",GETPIVOTDATA("Sum of Net Profit",Pivot_table!$A$151,"Consumer ID",$A1633,"Years (DATE)",$D$66))</f>
        <v/>
      </c>
      <c r="E1633" s="6" t="str">
        <f>IF(GETPIVOTDATA("Count of Order ID",Pivot_table!$A$151,"Consumer ID",$A1633,"Years (DATE)",$D$66)=0,"",GETPIVOTDATA("Count of Order ID",Pivot_table!$A$151,"Consumer ID",$A1633,"Years (DATE)",$D$66))</f>
        <v/>
      </c>
      <c r="F1633" s="6">
        <f t="shared" si="50"/>
        <v>202.17000000000002</v>
      </c>
      <c r="G1633" s="6">
        <f t="shared" si="51"/>
        <v>1</v>
      </c>
    </row>
    <row r="1634" spans="1:7" x14ac:dyDescent="0.3">
      <c r="A1634" s="6" t="s">
        <v>1896</v>
      </c>
      <c r="B1634" s="6">
        <f>IF(GETPIVOTDATA("Sum of Net Profit",Pivot_table!$A$151,"Consumer ID",$A1634,"Years (DATE)",$B$66)=0,"",GETPIVOTDATA("Sum of Net Profit",Pivot_table!$A$151,"Consumer ID",$A1634,"Years (DATE)",$B$66))</f>
        <v>202.17000000000002</v>
      </c>
      <c r="C1634" s="6">
        <f>IF(GETPIVOTDATA("Count of Order ID",Pivot_table!$A$151,"Consumer ID",$A1634,"Years (DATE)",$B$66)=0,"",GETPIVOTDATA("Count of Order ID",Pivot_table!$A$151,"Consumer ID",$A1634,"Years (DATE)",$B$66))</f>
        <v>1</v>
      </c>
      <c r="D1634" s="6" t="str">
        <f>IF(GETPIVOTDATA("Sum of Net Profit",Pivot_table!$A$151,"Consumer ID",$A1634,"Years (DATE)",$D$66)=0,"",GETPIVOTDATA("Sum of Net Profit",Pivot_table!$A$151,"Consumer ID",$A1634,"Years (DATE)",$D$66))</f>
        <v/>
      </c>
      <c r="E1634" s="6" t="str">
        <f>IF(GETPIVOTDATA("Count of Order ID",Pivot_table!$A$151,"Consumer ID",$A1634,"Years (DATE)",$D$66)=0,"",GETPIVOTDATA("Count of Order ID",Pivot_table!$A$151,"Consumer ID",$A1634,"Years (DATE)",$D$66))</f>
        <v/>
      </c>
      <c r="F1634" s="6">
        <f t="shared" si="50"/>
        <v>202.17000000000002</v>
      </c>
      <c r="G1634" s="6">
        <f t="shared" si="51"/>
        <v>1</v>
      </c>
    </row>
    <row r="1635" spans="1:7" x14ac:dyDescent="0.3">
      <c r="A1635" s="6" t="s">
        <v>2833</v>
      </c>
      <c r="B1635" s="6" t="str">
        <f>IF(GETPIVOTDATA("Sum of Net Profit",Pivot_table!$A$151,"Consumer ID",$A1635,"Years (DATE)",$B$66)=0,"",GETPIVOTDATA("Sum of Net Profit",Pivot_table!$A$151,"Consumer ID",$A1635,"Years (DATE)",$B$66))</f>
        <v/>
      </c>
      <c r="C1635" s="6" t="str">
        <f>IF(GETPIVOTDATA("Count of Order ID",Pivot_table!$A$151,"Consumer ID",$A1635,"Years (DATE)",$B$66)=0,"",GETPIVOTDATA("Count of Order ID",Pivot_table!$A$151,"Consumer ID",$A1635,"Years (DATE)",$B$66))</f>
        <v/>
      </c>
      <c r="D1635" s="6">
        <f>IF(GETPIVOTDATA("Sum of Net Profit",Pivot_table!$A$151,"Consumer ID",$A1635,"Years (DATE)",$D$66)=0,"",GETPIVOTDATA("Sum of Net Profit",Pivot_table!$A$151,"Consumer ID",$A1635,"Years (DATE)",$D$66))</f>
        <v>202.17000000000002</v>
      </c>
      <c r="E1635" s="6">
        <f>IF(GETPIVOTDATA("Count of Order ID",Pivot_table!$A$151,"Consumer ID",$A1635,"Years (DATE)",$D$66)=0,"",GETPIVOTDATA("Count of Order ID",Pivot_table!$A$151,"Consumer ID",$A1635,"Years (DATE)",$D$66))</f>
        <v>1</v>
      </c>
      <c r="F1635" s="6">
        <f t="shared" si="50"/>
        <v>202.17000000000002</v>
      </c>
      <c r="G1635" s="6">
        <f t="shared" si="51"/>
        <v>1</v>
      </c>
    </row>
    <row r="1636" spans="1:7" x14ac:dyDescent="0.3">
      <c r="A1636" s="6" t="s">
        <v>1497</v>
      </c>
      <c r="B1636" s="6">
        <f>IF(GETPIVOTDATA("Sum of Net Profit",Pivot_table!$A$151,"Consumer ID",$A1636,"Years (DATE)",$B$66)=0,"",GETPIVOTDATA("Sum of Net Profit",Pivot_table!$A$151,"Consumer ID",$A1636,"Years (DATE)",$B$66))</f>
        <v>202.17000000000002</v>
      </c>
      <c r="C1636" s="6">
        <f>IF(GETPIVOTDATA("Count of Order ID",Pivot_table!$A$151,"Consumer ID",$A1636,"Years (DATE)",$B$66)=0,"",GETPIVOTDATA("Count of Order ID",Pivot_table!$A$151,"Consumer ID",$A1636,"Years (DATE)",$B$66))</f>
        <v>1</v>
      </c>
      <c r="D1636" s="6" t="str">
        <f>IF(GETPIVOTDATA("Sum of Net Profit",Pivot_table!$A$151,"Consumer ID",$A1636,"Years (DATE)",$D$66)=0,"",GETPIVOTDATA("Sum of Net Profit",Pivot_table!$A$151,"Consumer ID",$A1636,"Years (DATE)",$D$66))</f>
        <v/>
      </c>
      <c r="E1636" s="6" t="str">
        <f>IF(GETPIVOTDATA("Count of Order ID",Pivot_table!$A$151,"Consumer ID",$A1636,"Years (DATE)",$D$66)=0,"",GETPIVOTDATA("Count of Order ID",Pivot_table!$A$151,"Consumer ID",$A1636,"Years (DATE)",$D$66))</f>
        <v/>
      </c>
      <c r="F1636" s="6">
        <f t="shared" si="50"/>
        <v>202.17000000000002</v>
      </c>
      <c r="G1636" s="6">
        <f t="shared" si="51"/>
        <v>1</v>
      </c>
    </row>
    <row r="1637" spans="1:7" x14ac:dyDescent="0.3">
      <c r="A1637" s="6" t="s">
        <v>3279</v>
      </c>
      <c r="B1637" s="6" t="str">
        <f>IF(GETPIVOTDATA("Sum of Net Profit",Pivot_table!$A$151,"Consumer ID",$A1637,"Years (DATE)",$B$66)=0,"",GETPIVOTDATA("Sum of Net Profit",Pivot_table!$A$151,"Consumer ID",$A1637,"Years (DATE)",$B$66))</f>
        <v/>
      </c>
      <c r="C1637" s="6" t="str">
        <f>IF(GETPIVOTDATA("Count of Order ID",Pivot_table!$A$151,"Consumer ID",$A1637,"Years (DATE)",$B$66)=0,"",GETPIVOTDATA("Count of Order ID",Pivot_table!$A$151,"Consumer ID",$A1637,"Years (DATE)",$B$66))</f>
        <v/>
      </c>
      <c r="D1637" s="6">
        <f>IF(GETPIVOTDATA("Sum of Net Profit",Pivot_table!$A$151,"Consumer ID",$A1637,"Years (DATE)",$D$66)=0,"",GETPIVOTDATA("Sum of Net Profit",Pivot_table!$A$151,"Consumer ID",$A1637,"Years (DATE)",$D$66))</f>
        <v>202.17000000000002</v>
      </c>
      <c r="E1637" s="6">
        <f>IF(GETPIVOTDATA("Count of Order ID",Pivot_table!$A$151,"Consumer ID",$A1637,"Years (DATE)",$D$66)=0,"",GETPIVOTDATA("Count of Order ID",Pivot_table!$A$151,"Consumer ID",$A1637,"Years (DATE)",$D$66))</f>
        <v>1</v>
      </c>
      <c r="F1637" s="6">
        <f t="shared" si="50"/>
        <v>202.17000000000002</v>
      </c>
      <c r="G1637" s="6">
        <f t="shared" si="51"/>
        <v>1</v>
      </c>
    </row>
    <row r="1638" spans="1:7" x14ac:dyDescent="0.3">
      <c r="A1638" s="6" t="s">
        <v>4218</v>
      </c>
      <c r="B1638" s="6" t="str">
        <f>IF(GETPIVOTDATA("Sum of Net Profit",Pivot_table!$A$151,"Consumer ID",$A1638,"Years (DATE)",$B$66)=0,"",GETPIVOTDATA("Sum of Net Profit",Pivot_table!$A$151,"Consumer ID",$A1638,"Years (DATE)",$B$66))</f>
        <v/>
      </c>
      <c r="C1638" s="6" t="str">
        <f>IF(GETPIVOTDATA("Count of Order ID",Pivot_table!$A$151,"Consumer ID",$A1638,"Years (DATE)",$B$66)=0,"",GETPIVOTDATA("Count of Order ID",Pivot_table!$A$151,"Consumer ID",$A1638,"Years (DATE)",$B$66))</f>
        <v/>
      </c>
      <c r="D1638" s="6">
        <f>IF(GETPIVOTDATA("Sum of Net Profit",Pivot_table!$A$151,"Consumer ID",$A1638,"Years (DATE)",$D$66)=0,"",GETPIVOTDATA("Sum of Net Profit",Pivot_table!$A$151,"Consumer ID",$A1638,"Years (DATE)",$D$66))</f>
        <v>202.17000000000002</v>
      </c>
      <c r="E1638" s="6">
        <f>IF(GETPIVOTDATA("Count of Order ID",Pivot_table!$A$151,"Consumer ID",$A1638,"Years (DATE)",$D$66)=0,"",GETPIVOTDATA("Count of Order ID",Pivot_table!$A$151,"Consumer ID",$A1638,"Years (DATE)",$D$66))</f>
        <v>1</v>
      </c>
      <c r="F1638" s="6">
        <f t="shared" si="50"/>
        <v>202.17000000000002</v>
      </c>
      <c r="G1638" s="6">
        <f t="shared" si="51"/>
        <v>1</v>
      </c>
    </row>
    <row r="1639" spans="1:7" x14ac:dyDescent="0.3">
      <c r="A1639" s="6" t="s">
        <v>5487</v>
      </c>
      <c r="B1639" s="6" t="str">
        <f>IF(GETPIVOTDATA("Sum of Net Profit",Pivot_table!$A$151,"Consumer ID",$A1639,"Years (DATE)",$B$66)=0,"",GETPIVOTDATA("Sum of Net Profit",Pivot_table!$A$151,"Consumer ID",$A1639,"Years (DATE)",$B$66))</f>
        <v/>
      </c>
      <c r="C1639" s="6" t="str">
        <f>IF(GETPIVOTDATA("Count of Order ID",Pivot_table!$A$151,"Consumer ID",$A1639,"Years (DATE)",$B$66)=0,"",GETPIVOTDATA("Count of Order ID",Pivot_table!$A$151,"Consumer ID",$A1639,"Years (DATE)",$B$66))</f>
        <v/>
      </c>
      <c r="D1639" s="6">
        <f>IF(GETPIVOTDATA("Sum of Net Profit",Pivot_table!$A$151,"Consumer ID",$A1639,"Years (DATE)",$D$66)=0,"",GETPIVOTDATA("Sum of Net Profit",Pivot_table!$A$151,"Consumer ID",$A1639,"Years (DATE)",$D$66))</f>
        <v>202.17000000000002</v>
      </c>
      <c r="E1639" s="6">
        <f>IF(GETPIVOTDATA("Count of Order ID",Pivot_table!$A$151,"Consumer ID",$A1639,"Years (DATE)",$D$66)=0,"",GETPIVOTDATA("Count of Order ID",Pivot_table!$A$151,"Consumer ID",$A1639,"Years (DATE)",$D$66))</f>
        <v>1</v>
      </c>
      <c r="F1639" s="6">
        <f t="shared" si="50"/>
        <v>202.17000000000002</v>
      </c>
      <c r="G1639" s="6">
        <f t="shared" si="51"/>
        <v>1</v>
      </c>
    </row>
    <row r="1640" spans="1:7" x14ac:dyDescent="0.3">
      <c r="A1640" s="6" t="s">
        <v>4282</v>
      </c>
      <c r="B1640" s="6" t="str">
        <f>IF(GETPIVOTDATA("Sum of Net Profit",Pivot_table!$A$151,"Consumer ID",$A1640,"Years (DATE)",$B$66)=0,"",GETPIVOTDATA("Sum of Net Profit",Pivot_table!$A$151,"Consumer ID",$A1640,"Years (DATE)",$B$66))</f>
        <v/>
      </c>
      <c r="C1640" s="6" t="str">
        <f>IF(GETPIVOTDATA("Count of Order ID",Pivot_table!$A$151,"Consumer ID",$A1640,"Years (DATE)",$B$66)=0,"",GETPIVOTDATA("Count of Order ID",Pivot_table!$A$151,"Consumer ID",$A1640,"Years (DATE)",$B$66))</f>
        <v/>
      </c>
      <c r="D1640" s="6">
        <f>IF(GETPIVOTDATA("Sum of Net Profit",Pivot_table!$A$151,"Consumer ID",$A1640,"Years (DATE)",$D$66)=0,"",GETPIVOTDATA("Sum of Net Profit",Pivot_table!$A$151,"Consumer ID",$A1640,"Years (DATE)",$D$66))</f>
        <v>202.17000000000002</v>
      </c>
      <c r="E1640" s="6">
        <f>IF(GETPIVOTDATA("Count of Order ID",Pivot_table!$A$151,"Consumer ID",$A1640,"Years (DATE)",$D$66)=0,"",GETPIVOTDATA("Count of Order ID",Pivot_table!$A$151,"Consumer ID",$A1640,"Years (DATE)",$D$66))</f>
        <v>1</v>
      </c>
      <c r="F1640" s="6">
        <f t="shared" si="50"/>
        <v>202.17000000000002</v>
      </c>
      <c r="G1640" s="6">
        <f t="shared" si="51"/>
        <v>1</v>
      </c>
    </row>
    <row r="1641" spans="1:7" x14ac:dyDescent="0.3">
      <c r="A1641" s="6" t="s">
        <v>4379</v>
      </c>
      <c r="B1641" s="6" t="str">
        <f>IF(GETPIVOTDATA("Sum of Net Profit",Pivot_table!$A$151,"Consumer ID",$A1641,"Years (DATE)",$B$66)=0,"",GETPIVOTDATA("Sum of Net Profit",Pivot_table!$A$151,"Consumer ID",$A1641,"Years (DATE)",$B$66))</f>
        <v/>
      </c>
      <c r="C1641" s="6" t="str">
        <f>IF(GETPIVOTDATA("Count of Order ID",Pivot_table!$A$151,"Consumer ID",$A1641,"Years (DATE)",$B$66)=0,"",GETPIVOTDATA("Count of Order ID",Pivot_table!$A$151,"Consumer ID",$A1641,"Years (DATE)",$B$66))</f>
        <v/>
      </c>
      <c r="D1641" s="6">
        <f>IF(GETPIVOTDATA("Sum of Net Profit",Pivot_table!$A$151,"Consumer ID",$A1641,"Years (DATE)",$D$66)=0,"",GETPIVOTDATA("Sum of Net Profit",Pivot_table!$A$151,"Consumer ID",$A1641,"Years (DATE)",$D$66))</f>
        <v>202.17000000000002</v>
      </c>
      <c r="E1641" s="6">
        <f>IF(GETPIVOTDATA("Count of Order ID",Pivot_table!$A$151,"Consumer ID",$A1641,"Years (DATE)",$D$66)=0,"",GETPIVOTDATA("Count of Order ID",Pivot_table!$A$151,"Consumer ID",$A1641,"Years (DATE)",$D$66))</f>
        <v>1</v>
      </c>
      <c r="F1641" s="6">
        <f t="shared" si="50"/>
        <v>202.17000000000002</v>
      </c>
      <c r="G1641" s="6">
        <f t="shared" si="51"/>
        <v>1</v>
      </c>
    </row>
    <row r="1642" spans="1:7" x14ac:dyDescent="0.3">
      <c r="A1642" s="6" t="s">
        <v>2468</v>
      </c>
      <c r="B1642" s="6" t="str">
        <f>IF(GETPIVOTDATA("Sum of Net Profit",Pivot_table!$A$151,"Consumer ID",$A1642,"Years (DATE)",$B$66)=0,"",GETPIVOTDATA("Sum of Net Profit",Pivot_table!$A$151,"Consumer ID",$A1642,"Years (DATE)",$B$66))</f>
        <v/>
      </c>
      <c r="C1642" s="6" t="str">
        <f>IF(GETPIVOTDATA("Count of Order ID",Pivot_table!$A$151,"Consumer ID",$A1642,"Years (DATE)",$B$66)=0,"",GETPIVOTDATA("Count of Order ID",Pivot_table!$A$151,"Consumer ID",$A1642,"Years (DATE)",$B$66))</f>
        <v/>
      </c>
      <c r="D1642" s="6">
        <f>IF(GETPIVOTDATA("Sum of Net Profit",Pivot_table!$A$151,"Consumer ID",$A1642,"Years (DATE)",$D$66)=0,"",GETPIVOTDATA("Sum of Net Profit",Pivot_table!$A$151,"Consumer ID",$A1642,"Years (DATE)",$D$66))</f>
        <v>202.17000000000002</v>
      </c>
      <c r="E1642" s="6">
        <f>IF(GETPIVOTDATA("Count of Order ID",Pivot_table!$A$151,"Consumer ID",$A1642,"Years (DATE)",$D$66)=0,"",GETPIVOTDATA("Count of Order ID",Pivot_table!$A$151,"Consumer ID",$A1642,"Years (DATE)",$D$66))</f>
        <v>1</v>
      </c>
      <c r="F1642" s="6">
        <f t="shared" si="50"/>
        <v>202.17000000000002</v>
      </c>
      <c r="G1642" s="6">
        <f t="shared" si="51"/>
        <v>1</v>
      </c>
    </row>
    <row r="1643" spans="1:7" x14ac:dyDescent="0.3">
      <c r="A1643" s="6" t="s">
        <v>5139</v>
      </c>
      <c r="B1643" s="6" t="str">
        <f>IF(GETPIVOTDATA("Sum of Net Profit",Pivot_table!$A$151,"Consumer ID",$A1643,"Years (DATE)",$B$66)=0,"",GETPIVOTDATA("Sum of Net Profit",Pivot_table!$A$151,"Consumer ID",$A1643,"Years (DATE)",$B$66))</f>
        <v/>
      </c>
      <c r="C1643" s="6" t="str">
        <f>IF(GETPIVOTDATA("Count of Order ID",Pivot_table!$A$151,"Consumer ID",$A1643,"Years (DATE)",$B$66)=0,"",GETPIVOTDATA("Count of Order ID",Pivot_table!$A$151,"Consumer ID",$A1643,"Years (DATE)",$B$66))</f>
        <v/>
      </c>
      <c r="D1643" s="6">
        <f>IF(GETPIVOTDATA("Sum of Net Profit",Pivot_table!$A$151,"Consumer ID",$A1643,"Years (DATE)",$D$66)=0,"",GETPIVOTDATA("Sum of Net Profit",Pivot_table!$A$151,"Consumer ID",$A1643,"Years (DATE)",$D$66))</f>
        <v>202.17000000000002</v>
      </c>
      <c r="E1643" s="6">
        <f>IF(GETPIVOTDATA("Count of Order ID",Pivot_table!$A$151,"Consumer ID",$A1643,"Years (DATE)",$D$66)=0,"",GETPIVOTDATA("Count of Order ID",Pivot_table!$A$151,"Consumer ID",$A1643,"Years (DATE)",$D$66))</f>
        <v>1</v>
      </c>
      <c r="F1643" s="6">
        <f t="shared" si="50"/>
        <v>202.17000000000002</v>
      </c>
      <c r="G1643" s="6">
        <f t="shared" si="51"/>
        <v>1</v>
      </c>
    </row>
    <row r="1644" spans="1:7" x14ac:dyDescent="0.3">
      <c r="A1644" s="6" t="s">
        <v>5300</v>
      </c>
      <c r="B1644" s="6" t="str">
        <f>IF(GETPIVOTDATA("Sum of Net Profit",Pivot_table!$A$151,"Consumer ID",$A1644,"Years (DATE)",$B$66)=0,"",GETPIVOTDATA("Sum of Net Profit",Pivot_table!$A$151,"Consumer ID",$A1644,"Years (DATE)",$B$66))</f>
        <v/>
      </c>
      <c r="C1644" s="6" t="str">
        <f>IF(GETPIVOTDATA("Count of Order ID",Pivot_table!$A$151,"Consumer ID",$A1644,"Years (DATE)",$B$66)=0,"",GETPIVOTDATA("Count of Order ID",Pivot_table!$A$151,"Consumer ID",$A1644,"Years (DATE)",$B$66))</f>
        <v/>
      </c>
      <c r="D1644" s="6">
        <f>IF(GETPIVOTDATA("Sum of Net Profit",Pivot_table!$A$151,"Consumer ID",$A1644,"Years (DATE)",$D$66)=0,"",GETPIVOTDATA("Sum of Net Profit",Pivot_table!$A$151,"Consumer ID",$A1644,"Years (DATE)",$D$66))</f>
        <v>202.17000000000002</v>
      </c>
      <c r="E1644" s="6">
        <f>IF(GETPIVOTDATA("Count of Order ID",Pivot_table!$A$151,"Consumer ID",$A1644,"Years (DATE)",$D$66)=0,"",GETPIVOTDATA("Count of Order ID",Pivot_table!$A$151,"Consumer ID",$A1644,"Years (DATE)",$D$66))</f>
        <v>1</v>
      </c>
      <c r="F1644" s="6">
        <f t="shared" si="50"/>
        <v>202.17000000000002</v>
      </c>
      <c r="G1644" s="6">
        <f t="shared" si="51"/>
        <v>1</v>
      </c>
    </row>
    <row r="1645" spans="1:7" x14ac:dyDescent="0.3">
      <c r="A1645" s="6" t="s">
        <v>5596</v>
      </c>
      <c r="B1645" s="6" t="str">
        <f>IF(GETPIVOTDATA("Sum of Net Profit",Pivot_table!$A$151,"Consumer ID",$A1645,"Years (DATE)",$B$66)=0,"",GETPIVOTDATA("Sum of Net Profit",Pivot_table!$A$151,"Consumer ID",$A1645,"Years (DATE)",$B$66))</f>
        <v/>
      </c>
      <c r="C1645" s="6" t="str">
        <f>IF(GETPIVOTDATA("Count of Order ID",Pivot_table!$A$151,"Consumer ID",$A1645,"Years (DATE)",$B$66)=0,"",GETPIVOTDATA("Count of Order ID",Pivot_table!$A$151,"Consumer ID",$A1645,"Years (DATE)",$B$66))</f>
        <v/>
      </c>
      <c r="D1645" s="6">
        <f>IF(GETPIVOTDATA("Sum of Net Profit",Pivot_table!$A$151,"Consumer ID",$A1645,"Years (DATE)",$D$66)=0,"",GETPIVOTDATA("Sum of Net Profit",Pivot_table!$A$151,"Consumer ID",$A1645,"Years (DATE)",$D$66))</f>
        <v>202.17000000000002</v>
      </c>
      <c r="E1645" s="6">
        <f>IF(GETPIVOTDATA("Count of Order ID",Pivot_table!$A$151,"Consumer ID",$A1645,"Years (DATE)",$D$66)=0,"",GETPIVOTDATA("Count of Order ID",Pivot_table!$A$151,"Consumer ID",$A1645,"Years (DATE)",$D$66))</f>
        <v>1</v>
      </c>
      <c r="F1645" s="6">
        <f t="shared" si="50"/>
        <v>202.17000000000002</v>
      </c>
      <c r="G1645" s="6">
        <f t="shared" si="51"/>
        <v>1</v>
      </c>
    </row>
    <row r="1646" spans="1:7" x14ac:dyDescent="0.3">
      <c r="A1646" s="6" t="s">
        <v>6234</v>
      </c>
      <c r="B1646" s="6" t="str">
        <f>IF(GETPIVOTDATA("Sum of Net Profit",Pivot_table!$A$151,"Consumer ID",$A1646,"Years (DATE)",$B$66)=0,"",GETPIVOTDATA("Sum of Net Profit",Pivot_table!$A$151,"Consumer ID",$A1646,"Years (DATE)",$B$66))</f>
        <v/>
      </c>
      <c r="C1646" s="6" t="str">
        <f>IF(GETPIVOTDATA("Count of Order ID",Pivot_table!$A$151,"Consumer ID",$A1646,"Years (DATE)",$B$66)=0,"",GETPIVOTDATA("Count of Order ID",Pivot_table!$A$151,"Consumer ID",$A1646,"Years (DATE)",$B$66))</f>
        <v/>
      </c>
      <c r="D1646" s="6">
        <f>IF(GETPIVOTDATA("Sum of Net Profit",Pivot_table!$A$151,"Consumer ID",$A1646,"Years (DATE)",$D$66)=0,"",GETPIVOTDATA("Sum of Net Profit",Pivot_table!$A$151,"Consumer ID",$A1646,"Years (DATE)",$D$66))</f>
        <v>201.85</v>
      </c>
      <c r="E1646" s="6">
        <f>IF(GETPIVOTDATA("Count of Order ID",Pivot_table!$A$151,"Consumer ID",$A1646,"Years (DATE)",$D$66)=0,"",GETPIVOTDATA("Count of Order ID",Pivot_table!$A$151,"Consumer ID",$A1646,"Years (DATE)",$D$66))</f>
        <v>1</v>
      </c>
      <c r="F1646" s="6">
        <f t="shared" si="50"/>
        <v>201.85</v>
      </c>
      <c r="G1646" s="6">
        <f t="shared" si="51"/>
        <v>1</v>
      </c>
    </row>
    <row r="1647" spans="1:7" x14ac:dyDescent="0.3">
      <c r="A1647" s="6" t="s">
        <v>4945</v>
      </c>
      <c r="B1647" s="6" t="str">
        <f>IF(GETPIVOTDATA("Sum of Net Profit",Pivot_table!$A$151,"Consumer ID",$A1647,"Years (DATE)",$B$66)=0,"",GETPIVOTDATA("Sum of Net Profit",Pivot_table!$A$151,"Consumer ID",$A1647,"Years (DATE)",$B$66))</f>
        <v/>
      </c>
      <c r="C1647" s="6" t="str">
        <f>IF(GETPIVOTDATA("Count of Order ID",Pivot_table!$A$151,"Consumer ID",$A1647,"Years (DATE)",$B$66)=0,"",GETPIVOTDATA("Count of Order ID",Pivot_table!$A$151,"Consumer ID",$A1647,"Years (DATE)",$B$66))</f>
        <v/>
      </c>
      <c r="D1647" s="6">
        <f>IF(GETPIVOTDATA("Sum of Net Profit",Pivot_table!$A$151,"Consumer ID",$A1647,"Years (DATE)",$D$66)=0,"",GETPIVOTDATA("Sum of Net Profit",Pivot_table!$A$151,"Consumer ID",$A1647,"Years (DATE)",$D$66))</f>
        <v>201.85</v>
      </c>
      <c r="E1647" s="6">
        <f>IF(GETPIVOTDATA("Count of Order ID",Pivot_table!$A$151,"Consumer ID",$A1647,"Years (DATE)",$D$66)=0,"",GETPIVOTDATA("Count of Order ID",Pivot_table!$A$151,"Consumer ID",$A1647,"Years (DATE)",$D$66))</f>
        <v>1</v>
      </c>
      <c r="F1647" s="6">
        <f t="shared" si="50"/>
        <v>201.85</v>
      </c>
      <c r="G1647" s="6">
        <f t="shared" si="51"/>
        <v>1</v>
      </c>
    </row>
    <row r="1648" spans="1:7" x14ac:dyDescent="0.3">
      <c r="A1648" s="6" t="s">
        <v>770</v>
      </c>
      <c r="B1648" s="6">
        <f>IF(GETPIVOTDATA("Sum of Net Profit",Pivot_table!$A$151,"Consumer ID",$A1648,"Years (DATE)",$B$66)=0,"",GETPIVOTDATA("Sum of Net Profit",Pivot_table!$A$151,"Consumer ID",$A1648,"Years (DATE)",$B$66))</f>
        <v>58.8</v>
      </c>
      <c r="C1648" s="6">
        <f>IF(GETPIVOTDATA("Count of Order ID",Pivot_table!$A$151,"Consumer ID",$A1648,"Years (DATE)",$B$66)=0,"",GETPIVOTDATA("Count of Order ID",Pivot_table!$A$151,"Consumer ID",$A1648,"Years (DATE)",$B$66))</f>
        <v>1</v>
      </c>
      <c r="D1648" s="6">
        <f>IF(GETPIVOTDATA("Sum of Net Profit",Pivot_table!$A$151,"Consumer ID",$A1648,"Years (DATE)",$D$66)=0,"",GETPIVOTDATA("Sum of Net Profit",Pivot_table!$A$151,"Consumer ID",$A1648,"Years (DATE)",$D$66))</f>
        <v>142.80000000000001</v>
      </c>
      <c r="E1648" s="6">
        <f>IF(GETPIVOTDATA("Count of Order ID",Pivot_table!$A$151,"Consumer ID",$A1648,"Years (DATE)",$D$66)=0,"",GETPIVOTDATA("Count of Order ID",Pivot_table!$A$151,"Consumer ID",$A1648,"Years (DATE)",$D$66))</f>
        <v>1</v>
      </c>
      <c r="F1648" s="6">
        <f t="shared" si="50"/>
        <v>201.60000000000002</v>
      </c>
      <c r="G1648" s="6">
        <f t="shared" si="51"/>
        <v>2</v>
      </c>
    </row>
    <row r="1649" spans="1:7" x14ac:dyDescent="0.3">
      <c r="A1649" s="6" t="s">
        <v>6447</v>
      </c>
      <c r="B1649" s="6">
        <f>IF(GETPIVOTDATA("Sum of Net Profit",Pivot_table!$A$151,"Consumer ID",$A1649,"Years (DATE)",$B$66)=0,"",GETPIVOTDATA("Sum of Net Profit",Pivot_table!$A$151,"Consumer ID",$A1649,"Years (DATE)",$B$66))</f>
        <v>58.8</v>
      </c>
      <c r="C1649" s="6">
        <f>IF(GETPIVOTDATA("Count of Order ID",Pivot_table!$A$151,"Consumer ID",$A1649,"Years (DATE)",$B$66)=0,"",GETPIVOTDATA("Count of Order ID",Pivot_table!$A$151,"Consumer ID",$A1649,"Years (DATE)",$B$66))</f>
        <v>1</v>
      </c>
      <c r="D1649" s="6">
        <f>IF(GETPIVOTDATA("Sum of Net Profit",Pivot_table!$A$151,"Consumer ID",$A1649,"Years (DATE)",$D$66)=0,"",GETPIVOTDATA("Sum of Net Profit",Pivot_table!$A$151,"Consumer ID",$A1649,"Years (DATE)",$D$66))</f>
        <v>142.80000000000001</v>
      </c>
      <c r="E1649" s="6">
        <f>IF(GETPIVOTDATA("Count of Order ID",Pivot_table!$A$151,"Consumer ID",$A1649,"Years (DATE)",$D$66)=0,"",GETPIVOTDATA("Count of Order ID",Pivot_table!$A$151,"Consumer ID",$A1649,"Years (DATE)",$D$66))</f>
        <v>1</v>
      </c>
      <c r="F1649" s="6">
        <f t="shared" si="50"/>
        <v>201.60000000000002</v>
      </c>
      <c r="G1649" s="6">
        <f t="shared" si="51"/>
        <v>2</v>
      </c>
    </row>
    <row r="1650" spans="1:7" x14ac:dyDescent="0.3">
      <c r="A1650" s="6" t="s">
        <v>265</v>
      </c>
      <c r="B1650" s="6" t="str">
        <f>IF(GETPIVOTDATA("Sum of Net Profit",Pivot_table!$A$151,"Consumer ID",$A1650,"Years (DATE)",$B$66)=0,"",GETPIVOTDATA("Sum of Net Profit",Pivot_table!$A$151,"Consumer ID",$A1650,"Years (DATE)",$B$66))</f>
        <v/>
      </c>
      <c r="C1650" s="6" t="str">
        <f>IF(GETPIVOTDATA("Count of Order ID",Pivot_table!$A$151,"Consumer ID",$A1650,"Years (DATE)",$B$66)=0,"",GETPIVOTDATA("Count of Order ID",Pivot_table!$A$151,"Consumer ID",$A1650,"Years (DATE)",$B$66))</f>
        <v/>
      </c>
      <c r="D1650" s="6">
        <f>IF(GETPIVOTDATA("Sum of Net Profit",Pivot_table!$A$151,"Consumer ID",$A1650,"Years (DATE)",$D$66)=0,"",GETPIVOTDATA("Sum of Net Profit",Pivot_table!$A$151,"Consumer ID",$A1650,"Years (DATE)",$D$66))</f>
        <v>201.60000000000002</v>
      </c>
      <c r="E1650" s="6">
        <f>IF(GETPIVOTDATA("Count of Order ID",Pivot_table!$A$151,"Consumer ID",$A1650,"Years (DATE)",$D$66)=0,"",GETPIVOTDATA("Count of Order ID",Pivot_table!$A$151,"Consumer ID",$A1650,"Years (DATE)",$D$66))</f>
        <v>2</v>
      </c>
      <c r="F1650" s="6">
        <f t="shared" si="50"/>
        <v>201.60000000000002</v>
      </c>
      <c r="G1650" s="6">
        <f t="shared" si="51"/>
        <v>2</v>
      </c>
    </row>
    <row r="1651" spans="1:7" x14ac:dyDescent="0.3">
      <c r="A1651" s="6" t="s">
        <v>787</v>
      </c>
      <c r="B1651" s="6">
        <f>IF(GETPIVOTDATA("Sum of Net Profit",Pivot_table!$A$151,"Consumer ID",$A1651,"Years (DATE)",$B$66)=0,"",GETPIVOTDATA("Sum of Net Profit",Pivot_table!$A$151,"Consumer ID",$A1651,"Years (DATE)",$B$66))</f>
        <v>201.15000000000003</v>
      </c>
      <c r="C1651" s="6">
        <f>IF(GETPIVOTDATA("Count of Order ID",Pivot_table!$A$151,"Consumer ID",$A1651,"Years (DATE)",$B$66)=0,"",GETPIVOTDATA("Count of Order ID",Pivot_table!$A$151,"Consumer ID",$A1651,"Years (DATE)",$B$66))</f>
        <v>1</v>
      </c>
      <c r="D1651" s="6" t="str">
        <f>IF(GETPIVOTDATA("Sum of Net Profit",Pivot_table!$A$151,"Consumer ID",$A1651,"Years (DATE)",$D$66)=0,"",GETPIVOTDATA("Sum of Net Profit",Pivot_table!$A$151,"Consumer ID",$A1651,"Years (DATE)",$D$66))</f>
        <v/>
      </c>
      <c r="E1651" s="6" t="str">
        <f>IF(GETPIVOTDATA("Count of Order ID",Pivot_table!$A$151,"Consumer ID",$A1651,"Years (DATE)",$D$66)=0,"",GETPIVOTDATA("Count of Order ID",Pivot_table!$A$151,"Consumer ID",$A1651,"Years (DATE)",$D$66))</f>
        <v/>
      </c>
      <c r="F1651" s="6">
        <f t="shared" si="50"/>
        <v>201.15000000000003</v>
      </c>
      <c r="G1651" s="6">
        <f t="shared" si="51"/>
        <v>1</v>
      </c>
    </row>
    <row r="1652" spans="1:7" x14ac:dyDescent="0.3">
      <c r="A1652" s="6" t="s">
        <v>785</v>
      </c>
      <c r="B1652" s="6">
        <f>IF(GETPIVOTDATA("Sum of Net Profit",Pivot_table!$A$151,"Consumer ID",$A1652,"Years (DATE)",$B$66)=0,"",GETPIVOTDATA("Sum of Net Profit",Pivot_table!$A$151,"Consumer ID",$A1652,"Years (DATE)",$B$66))</f>
        <v>201.15000000000003</v>
      </c>
      <c r="C1652" s="6">
        <f>IF(GETPIVOTDATA("Count of Order ID",Pivot_table!$A$151,"Consumer ID",$A1652,"Years (DATE)",$B$66)=0,"",GETPIVOTDATA("Count of Order ID",Pivot_table!$A$151,"Consumer ID",$A1652,"Years (DATE)",$B$66))</f>
        <v>1</v>
      </c>
      <c r="D1652" s="6" t="str">
        <f>IF(GETPIVOTDATA("Sum of Net Profit",Pivot_table!$A$151,"Consumer ID",$A1652,"Years (DATE)",$D$66)=0,"",GETPIVOTDATA("Sum of Net Profit",Pivot_table!$A$151,"Consumer ID",$A1652,"Years (DATE)",$D$66))</f>
        <v/>
      </c>
      <c r="E1652" s="6" t="str">
        <f>IF(GETPIVOTDATA("Count of Order ID",Pivot_table!$A$151,"Consumer ID",$A1652,"Years (DATE)",$D$66)=0,"",GETPIVOTDATA("Count of Order ID",Pivot_table!$A$151,"Consumer ID",$A1652,"Years (DATE)",$D$66))</f>
        <v/>
      </c>
      <c r="F1652" s="6">
        <f t="shared" si="50"/>
        <v>201.15000000000003</v>
      </c>
      <c r="G1652" s="6">
        <f t="shared" si="51"/>
        <v>1</v>
      </c>
    </row>
    <row r="1653" spans="1:7" x14ac:dyDescent="0.3">
      <c r="A1653" s="6" t="s">
        <v>640</v>
      </c>
      <c r="B1653" s="6">
        <f>IF(GETPIVOTDATA("Sum of Net Profit",Pivot_table!$A$151,"Consumer ID",$A1653,"Years (DATE)",$B$66)=0,"",GETPIVOTDATA("Sum of Net Profit",Pivot_table!$A$151,"Consumer ID",$A1653,"Years (DATE)",$B$66))</f>
        <v>201.15000000000003</v>
      </c>
      <c r="C1653" s="6">
        <f>IF(GETPIVOTDATA("Count of Order ID",Pivot_table!$A$151,"Consumer ID",$A1653,"Years (DATE)",$B$66)=0,"",GETPIVOTDATA("Count of Order ID",Pivot_table!$A$151,"Consumer ID",$A1653,"Years (DATE)",$B$66))</f>
        <v>1</v>
      </c>
      <c r="D1653" s="6" t="str">
        <f>IF(GETPIVOTDATA("Sum of Net Profit",Pivot_table!$A$151,"Consumer ID",$A1653,"Years (DATE)",$D$66)=0,"",GETPIVOTDATA("Sum of Net Profit",Pivot_table!$A$151,"Consumer ID",$A1653,"Years (DATE)",$D$66))</f>
        <v/>
      </c>
      <c r="E1653" s="6" t="str">
        <f>IF(GETPIVOTDATA("Count of Order ID",Pivot_table!$A$151,"Consumer ID",$A1653,"Years (DATE)",$D$66)=0,"",GETPIVOTDATA("Count of Order ID",Pivot_table!$A$151,"Consumer ID",$A1653,"Years (DATE)",$D$66))</f>
        <v/>
      </c>
      <c r="F1653" s="6">
        <f t="shared" si="50"/>
        <v>201.15000000000003</v>
      </c>
      <c r="G1653" s="6">
        <f t="shared" si="51"/>
        <v>1</v>
      </c>
    </row>
    <row r="1654" spans="1:7" x14ac:dyDescent="0.3">
      <c r="A1654" s="6" t="s">
        <v>825</v>
      </c>
      <c r="B1654" s="6">
        <f>IF(GETPIVOTDATA("Sum of Net Profit",Pivot_table!$A$151,"Consumer ID",$A1654,"Years (DATE)",$B$66)=0,"",GETPIVOTDATA("Sum of Net Profit",Pivot_table!$A$151,"Consumer ID",$A1654,"Years (DATE)",$B$66))</f>
        <v>201.15000000000003</v>
      </c>
      <c r="C1654" s="6">
        <f>IF(GETPIVOTDATA("Count of Order ID",Pivot_table!$A$151,"Consumer ID",$A1654,"Years (DATE)",$B$66)=0,"",GETPIVOTDATA("Count of Order ID",Pivot_table!$A$151,"Consumer ID",$A1654,"Years (DATE)",$B$66))</f>
        <v>1</v>
      </c>
      <c r="D1654" s="6" t="str">
        <f>IF(GETPIVOTDATA("Sum of Net Profit",Pivot_table!$A$151,"Consumer ID",$A1654,"Years (DATE)",$D$66)=0,"",GETPIVOTDATA("Sum of Net Profit",Pivot_table!$A$151,"Consumer ID",$A1654,"Years (DATE)",$D$66))</f>
        <v/>
      </c>
      <c r="E1654" s="6" t="str">
        <f>IF(GETPIVOTDATA("Count of Order ID",Pivot_table!$A$151,"Consumer ID",$A1654,"Years (DATE)",$D$66)=0,"",GETPIVOTDATA("Count of Order ID",Pivot_table!$A$151,"Consumer ID",$A1654,"Years (DATE)",$D$66))</f>
        <v/>
      </c>
      <c r="F1654" s="6">
        <f t="shared" si="50"/>
        <v>201.15000000000003</v>
      </c>
      <c r="G1654" s="6">
        <f t="shared" si="51"/>
        <v>1</v>
      </c>
    </row>
    <row r="1655" spans="1:7" x14ac:dyDescent="0.3">
      <c r="A1655" s="6" t="s">
        <v>6671</v>
      </c>
      <c r="B1655" s="6">
        <f>IF(GETPIVOTDATA("Sum of Net Profit",Pivot_table!$A$151,"Consumer ID",$A1655,"Years (DATE)",$B$66)=0,"",GETPIVOTDATA("Sum of Net Profit",Pivot_table!$A$151,"Consumer ID",$A1655,"Years (DATE)",$B$66))</f>
        <v>201.15000000000003</v>
      </c>
      <c r="C1655" s="6">
        <f>IF(GETPIVOTDATA("Count of Order ID",Pivot_table!$A$151,"Consumer ID",$A1655,"Years (DATE)",$B$66)=0,"",GETPIVOTDATA("Count of Order ID",Pivot_table!$A$151,"Consumer ID",$A1655,"Years (DATE)",$B$66))</f>
        <v>1</v>
      </c>
      <c r="D1655" s="6" t="str">
        <f>IF(GETPIVOTDATA("Sum of Net Profit",Pivot_table!$A$151,"Consumer ID",$A1655,"Years (DATE)",$D$66)=0,"",GETPIVOTDATA("Sum of Net Profit",Pivot_table!$A$151,"Consumer ID",$A1655,"Years (DATE)",$D$66))</f>
        <v/>
      </c>
      <c r="E1655" s="6" t="str">
        <f>IF(GETPIVOTDATA("Count of Order ID",Pivot_table!$A$151,"Consumer ID",$A1655,"Years (DATE)",$D$66)=0,"",GETPIVOTDATA("Count of Order ID",Pivot_table!$A$151,"Consumer ID",$A1655,"Years (DATE)",$D$66))</f>
        <v/>
      </c>
      <c r="F1655" s="6">
        <f t="shared" si="50"/>
        <v>201.15000000000003</v>
      </c>
      <c r="G1655" s="6">
        <f t="shared" si="51"/>
        <v>1</v>
      </c>
    </row>
    <row r="1656" spans="1:7" x14ac:dyDescent="0.3">
      <c r="A1656" s="6" t="s">
        <v>709</v>
      </c>
      <c r="B1656" s="6">
        <f>IF(GETPIVOTDATA("Sum of Net Profit",Pivot_table!$A$151,"Consumer ID",$A1656,"Years (DATE)",$B$66)=0,"",GETPIVOTDATA("Sum of Net Profit",Pivot_table!$A$151,"Consumer ID",$A1656,"Years (DATE)",$B$66))</f>
        <v>201.15000000000003</v>
      </c>
      <c r="C1656" s="6">
        <f>IF(GETPIVOTDATA("Count of Order ID",Pivot_table!$A$151,"Consumer ID",$A1656,"Years (DATE)",$B$66)=0,"",GETPIVOTDATA("Count of Order ID",Pivot_table!$A$151,"Consumer ID",$A1656,"Years (DATE)",$B$66))</f>
        <v>1</v>
      </c>
      <c r="D1656" s="6" t="str">
        <f>IF(GETPIVOTDATA("Sum of Net Profit",Pivot_table!$A$151,"Consumer ID",$A1656,"Years (DATE)",$D$66)=0,"",GETPIVOTDATA("Sum of Net Profit",Pivot_table!$A$151,"Consumer ID",$A1656,"Years (DATE)",$D$66))</f>
        <v/>
      </c>
      <c r="E1656" s="6" t="str">
        <f>IF(GETPIVOTDATA("Count of Order ID",Pivot_table!$A$151,"Consumer ID",$A1656,"Years (DATE)",$D$66)=0,"",GETPIVOTDATA("Count of Order ID",Pivot_table!$A$151,"Consumer ID",$A1656,"Years (DATE)",$D$66))</f>
        <v/>
      </c>
      <c r="F1656" s="6">
        <f t="shared" si="50"/>
        <v>201.15000000000003</v>
      </c>
      <c r="G1656" s="6">
        <f t="shared" si="51"/>
        <v>1</v>
      </c>
    </row>
    <row r="1657" spans="1:7" x14ac:dyDescent="0.3">
      <c r="A1657" s="6" t="s">
        <v>6675</v>
      </c>
      <c r="B1657" s="6">
        <f>IF(GETPIVOTDATA("Sum of Net Profit",Pivot_table!$A$151,"Consumer ID",$A1657,"Years (DATE)",$B$66)=0,"",GETPIVOTDATA("Sum of Net Profit",Pivot_table!$A$151,"Consumer ID",$A1657,"Years (DATE)",$B$66))</f>
        <v>201.15000000000003</v>
      </c>
      <c r="C1657" s="6">
        <f>IF(GETPIVOTDATA("Count of Order ID",Pivot_table!$A$151,"Consumer ID",$A1657,"Years (DATE)",$B$66)=0,"",GETPIVOTDATA("Count of Order ID",Pivot_table!$A$151,"Consumer ID",$A1657,"Years (DATE)",$B$66))</f>
        <v>1</v>
      </c>
      <c r="D1657" s="6" t="str">
        <f>IF(GETPIVOTDATA("Sum of Net Profit",Pivot_table!$A$151,"Consumer ID",$A1657,"Years (DATE)",$D$66)=0,"",GETPIVOTDATA("Sum of Net Profit",Pivot_table!$A$151,"Consumer ID",$A1657,"Years (DATE)",$D$66))</f>
        <v/>
      </c>
      <c r="E1657" s="6" t="str">
        <f>IF(GETPIVOTDATA("Count of Order ID",Pivot_table!$A$151,"Consumer ID",$A1657,"Years (DATE)",$D$66)=0,"",GETPIVOTDATA("Count of Order ID",Pivot_table!$A$151,"Consumer ID",$A1657,"Years (DATE)",$D$66))</f>
        <v/>
      </c>
      <c r="F1657" s="6">
        <f t="shared" si="50"/>
        <v>201.15000000000003</v>
      </c>
      <c r="G1657" s="6">
        <f t="shared" si="51"/>
        <v>1</v>
      </c>
    </row>
    <row r="1658" spans="1:7" x14ac:dyDescent="0.3">
      <c r="A1658" s="6" t="s">
        <v>875</v>
      </c>
      <c r="B1658" s="6">
        <f>IF(GETPIVOTDATA("Sum of Net Profit",Pivot_table!$A$151,"Consumer ID",$A1658,"Years (DATE)",$B$66)=0,"",GETPIVOTDATA("Sum of Net Profit",Pivot_table!$A$151,"Consumer ID",$A1658,"Years (DATE)",$B$66))</f>
        <v>201.15000000000003</v>
      </c>
      <c r="C1658" s="6">
        <f>IF(GETPIVOTDATA("Count of Order ID",Pivot_table!$A$151,"Consumer ID",$A1658,"Years (DATE)",$B$66)=0,"",GETPIVOTDATA("Count of Order ID",Pivot_table!$A$151,"Consumer ID",$A1658,"Years (DATE)",$B$66))</f>
        <v>1</v>
      </c>
      <c r="D1658" s="6" t="str">
        <f>IF(GETPIVOTDATA("Sum of Net Profit",Pivot_table!$A$151,"Consumer ID",$A1658,"Years (DATE)",$D$66)=0,"",GETPIVOTDATA("Sum of Net Profit",Pivot_table!$A$151,"Consumer ID",$A1658,"Years (DATE)",$D$66))</f>
        <v/>
      </c>
      <c r="E1658" s="6" t="str">
        <f>IF(GETPIVOTDATA("Count of Order ID",Pivot_table!$A$151,"Consumer ID",$A1658,"Years (DATE)",$D$66)=0,"",GETPIVOTDATA("Count of Order ID",Pivot_table!$A$151,"Consumer ID",$A1658,"Years (DATE)",$D$66))</f>
        <v/>
      </c>
      <c r="F1658" s="6">
        <f t="shared" si="50"/>
        <v>201.15000000000003</v>
      </c>
      <c r="G1658" s="6">
        <f t="shared" si="51"/>
        <v>1</v>
      </c>
    </row>
    <row r="1659" spans="1:7" x14ac:dyDescent="0.3">
      <c r="A1659" s="6" t="s">
        <v>6931</v>
      </c>
      <c r="B1659" s="6">
        <f>IF(GETPIVOTDATA("Sum of Net Profit",Pivot_table!$A$151,"Consumer ID",$A1659,"Years (DATE)",$B$66)=0,"",GETPIVOTDATA("Sum of Net Profit",Pivot_table!$A$151,"Consumer ID",$A1659,"Years (DATE)",$B$66))</f>
        <v>201.15000000000003</v>
      </c>
      <c r="C1659" s="6">
        <f>IF(GETPIVOTDATA("Count of Order ID",Pivot_table!$A$151,"Consumer ID",$A1659,"Years (DATE)",$B$66)=0,"",GETPIVOTDATA("Count of Order ID",Pivot_table!$A$151,"Consumer ID",$A1659,"Years (DATE)",$B$66))</f>
        <v>1</v>
      </c>
      <c r="D1659" s="6" t="str">
        <f>IF(GETPIVOTDATA("Sum of Net Profit",Pivot_table!$A$151,"Consumer ID",$A1659,"Years (DATE)",$D$66)=0,"",GETPIVOTDATA("Sum of Net Profit",Pivot_table!$A$151,"Consumer ID",$A1659,"Years (DATE)",$D$66))</f>
        <v/>
      </c>
      <c r="E1659" s="6" t="str">
        <f>IF(GETPIVOTDATA("Count of Order ID",Pivot_table!$A$151,"Consumer ID",$A1659,"Years (DATE)",$D$66)=0,"",GETPIVOTDATA("Count of Order ID",Pivot_table!$A$151,"Consumer ID",$A1659,"Years (DATE)",$D$66))</f>
        <v/>
      </c>
      <c r="F1659" s="6">
        <f t="shared" si="50"/>
        <v>201.15000000000003</v>
      </c>
      <c r="G1659" s="6">
        <f t="shared" si="51"/>
        <v>1</v>
      </c>
    </row>
    <row r="1660" spans="1:7" x14ac:dyDescent="0.3">
      <c r="A1660" s="6" t="s">
        <v>487</v>
      </c>
      <c r="B1660" s="6">
        <f>IF(GETPIVOTDATA("Sum of Net Profit",Pivot_table!$A$151,"Consumer ID",$A1660,"Years (DATE)",$B$66)=0,"",GETPIVOTDATA("Sum of Net Profit",Pivot_table!$A$151,"Consumer ID",$A1660,"Years (DATE)",$B$66))</f>
        <v>201.15000000000003</v>
      </c>
      <c r="C1660" s="6">
        <f>IF(GETPIVOTDATA("Count of Order ID",Pivot_table!$A$151,"Consumer ID",$A1660,"Years (DATE)",$B$66)=0,"",GETPIVOTDATA("Count of Order ID",Pivot_table!$A$151,"Consumer ID",$A1660,"Years (DATE)",$B$66))</f>
        <v>1</v>
      </c>
      <c r="D1660" s="6" t="str">
        <f>IF(GETPIVOTDATA("Sum of Net Profit",Pivot_table!$A$151,"Consumer ID",$A1660,"Years (DATE)",$D$66)=0,"",GETPIVOTDATA("Sum of Net Profit",Pivot_table!$A$151,"Consumer ID",$A1660,"Years (DATE)",$D$66))</f>
        <v/>
      </c>
      <c r="E1660" s="6" t="str">
        <f>IF(GETPIVOTDATA("Count of Order ID",Pivot_table!$A$151,"Consumer ID",$A1660,"Years (DATE)",$D$66)=0,"",GETPIVOTDATA("Count of Order ID",Pivot_table!$A$151,"Consumer ID",$A1660,"Years (DATE)",$D$66))</f>
        <v/>
      </c>
      <c r="F1660" s="6">
        <f t="shared" si="50"/>
        <v>201.15000000000003</v>
      </c>
      <c r="G1660" s="6">
        <f t="shared" si="51"/>
        <v>1</v>
      </c>
    </row>
    <row r="1661" spans="1:7" x14ac:dyDescent="0.3">
      <c r="A1661" s="6" t="s">
        <v>6806</v>
      </c>
      <c r="B1661" s="6">
        <f>IF(GETPIVOTDATA("Sum of Net Profit",Pivot_table!$A$151,"Consumer ID",$A1661,"Years (DATE)",$B$66)=0,"",GETPIVOTDATA("Sum of Net Profit",Pivot_table!$A$151,"Consumer ID",$A1661,"Years (DATE)",$B$66))</f>
        <v>201.15000000000003</v>
      </c>
      <c r="C1661" s="6">
        <f>IF(GETPIVOTDATA("Count of Order ID",Pivot_table!$A$151,"Consumer ID",$A1661,"Years (DATE)",$B$66)=0,"",GETPIVOTDATA("Count of Order ID",Pivot_table!$A$151,"Consumer ID",$A1661,"Years (DATE)",$B$66))</f>
        <v>1</v>
      </c>
      <c r="D1661" s="6" t="str">
        <f>IF(GETPIVOTDATA("Sum of Net Profit",Pivot_table!$A$151,"Consumer ID",$A1661,"Years (DATE)",$D$66)=0,"",GETPIVOTDATA("Sum of Net Profit",Pivot_table!$A$151,"Consumer ID",$A1661,"Years (DATE)",$D$66))</f>
        <v/>
      </c>
      <c r="E1661" s="6" t="str">
        <f>IF(GETPIVOTDATA("Count of Order ID",Pivot_table!$A$151,"Consumer ID",$A1661,"Years (DATE)",$D$66)=0,"",GETPIVOTDATA("Count of Order ID",Pivot_table!$A$151,"Consumer ID",$A1661,"Years (DATE)",$D$66))</f>
        <v/>
      </c>
      <c r="F1661" s="6">
        <f t="shared" si="50"/>
        <v>201.15000000000003</v>
      </c>
      <c r="G1661" s="6">
        <f t="shared" si="51"/>
        <v>1</v>
      </c>
    </row>
    <row r="1662" spans="1:7" x14ac:dyDescent="0.3">
      <c r="A1662" s="6" t="s">
        <v>6833</v>
      </c>
      <c r="B1662" s="6">
        <f>IF(GETPIVOTDATA("Sum of Net Profit",Pivot_table!$A$151,"Consumer ID",$A1662,"Years (DATE)",$B$66)=0,"",GETPIVOTDATA("Sum of Net Profit",Pivot_table!$A$151,"Consumer ID",$A1662,"Years (DATE)",$B$66))</f>
        <v>201.15000000000003</v>
      </c>
      <c r="C1662" s="6">
        <f>IF(GETPIVOTDATA("Count of Order ID",Pivot_table!$A$151,"Consumer ID",$A1662,"Years (DATE)",$B$66)=0,"",GETPIVOTDATA("Count of Order ID",Pivot_table!$A$151,"Consumer ID",$A1662,"Years (DATE)",$B$66))</f>
        <v>1</v>
      </c>
      <c r="D1662" s="6" t="str">
        <f>IF(GETPIVOTDATA("Sum of Net Profit",Pivot_table!$A$151,"Consumer ID",$A1662,"Years (DATE)",$D$66)=0,"",GETPIVOTDATA("Sum of Net Profit",Pivot_table!$A$151,"Consumer ID",$A1662,"Years (DATE)",$D$66))</f>
        <v/>
      </c>
      <c r="E1662" s="6" t="str">
        <f>IF(GETPIVOTDATA("Count of Order ID",Pivot_table!$A$151,"Consumer ID",$A1662,"Years (DATE)",$D$66)=0,"",GETPIVOTDATA("Count of Order ID",Pivot_table!$A$151,"Consumer ID",$A1662,"Years (DATE)",$D$66))</f>
        <v/>
      </c>
      <c r="F1662" s="6">
        <f t="shared" si="50"/>
        <v>201.15000000000003</v>
      </c>
      <c r="G1662" s="6">
        <f t="shared" si="51"/>
        <v>1</v>
      </c>
    </row>
    <row r="1663" spans="1:7" x14ac:dyDescent="0.3">
      <c r="A1663" s="6" t="s">
        <v>6939</v>
      </c>
      <c r="B1663" s="6">
        <f>IF(GETPIVOTDATA("Sum of Net Profit",Pivot_table!$A$151,"Consumer ID",$A1663,"Years (DATE)",$B$66)=0,"",GETPIVOTDATA("Sum of Net Profit",Pivot_table!$A$151,"Consumer ID",$A1663,"Years (DATE)",$B$66))</f>
        <v>201.15000000000003</v>
      </c>
      <c r="C1663" s="6">
        <f>IF(GETPIVOTDATA("Count of Order ID",Pivot_table!$A$151,"Consumer ID",$A1663,"Years (DATE)",$B$66)=0,"",GETPIVOTDATA("Count of Order ID",Pivot_table!$A$151,"Consumer ID",$A1663,"Years (DATE)",$B$66))</f>
        <v>1</v>
      </c>
      <c r="D1663" s="6" t="str">
        <f>IF(GETPIVOTDATA("Sum of Net Profit",Pivot_table!$A$151,"Consumer ID",$A1663,"Years (DATE)",$D$66)=0,"",GETPIVOTDATA("Sum of Net Profit",Pivot_table!$A$151,"Consumer ID",$A1663,"Years (DATE)",$D$66))</f>
        <v/>
      </c>
      <c r="E1663" s="6" t="str">
        <f>IF(GETPIVOTDATA("Count of Order ID",Pivot_table!$A$151,"Consumer ID",$A1663,"Years (DATE)",$D$66)=0,"",GETPIVOTDATA("Count of Order ID",Pivot_table!$A$151,"Consumer ID",$A1663,"Years (DATE)",$D$66))</f>
        <v/>
      </c>
      <c r="F1663" s="6">
        <f t="shared" si="50"/>
        <v>201.15000000000003</v>
      </c>
      <c r="G1663" s="6">
        <f t="shared" si="51"/>
        <v>1</v>
      </c>
    </row>
    <row r="1664" spans="1:7" x14ac:dyDescent="0.3">
      <c r="A1664" s="6" t="s">
        <v>893</v>
      </c>
      <c r="B1664" s="6">
        <f>IF(GETPIVOTDATA("Sum of Net Profit",Pivot_table!$A$151,"Consumer ID",$A1664,"Years (DATE)",$B$66)=0,"",GETPIVOTDATA("Sum of Net Profit",Pivot_table!$A$151,"Consumer ID",$A1664,"Years (DATE)",$B$66))</f>
        <v>201.15000000000003</v>
      </c>
      <c r="C1664" s="6">
        <f>IF(GETPIVOTDATA("Count of Order ID",Pivot_table!$A$151,"Consumer ID",$A1664,"Years (DATE)",$B$66)=0,"",GETPIVOTDATA("Count of Order ID",Pivot_table!$A$151,"Consumer ID",$A1664,"Years (DATE)",$B$66))</f>
        <v>1</v>
      </c>
      <c r="D1664" s="6" t="str">
        <f>IF(GETPIVOTDATA("Sum of Net Profit",Pivot_table!$A$151,"Consumer ID",$A1664,"Years (DATE)",$D$66)=0,"",GETPIVOTDATA("Sum of Net Profit",Pivot_table!$A$151,"Consumer ID",$A1664,"Years (DATE)",$D$66))</f>
        <v/>
      </c>
      <c r="E1664" s="6" t="str">
        <f>IF(GETPIVOTDATA("Count of Order ID",Pivot_table!$A$151,"Consumer ID",$A1664,"Years (DATE)",$D$66)=0,"",GETPIVOTDATA("Count of Order ID",Pivot_table!$A$151,"Consumer ID",$A1664,"Years (DATE)",$D$66))</f>
        <v/>
      </c>
      <c r="F1664" s="6">
        <f t="shared" si="50"/>
        <v>201.15000000000003</v>
      </c>
      <c r="G1664" s="6">
        <f t="shared" si="51"/>
        <v>1</v>
      </c>
    </row>
    <row r="1665" spans="1:7" x14ac:dyDescent="0.3">
      <c r="A1665" s="6" t="s">
        <v>965</v>
      </c>
      <c r="B1665" s="6">
        <f>IF(GETPIVOTDATA("Sum of Net Profit",Pivot_table!$A$151,"Consumer ID",$A1665,"Years (DATE)",$B$66)=0,"",GETPIVOTDATA("Sum of Net Profit",Pivot_table!$A$151,"Consumer ID",$A1665,"Years (DATE)",$B$66))</f>
        <v>201.15000000000003</v>
      </c>
      <c r="C1665" s="6">
        <f>IF(GETPIVOTDATA("Count of Order ID",Pivot_table!$A$151,"Consumer ID",$A1665,"Years (DATE)",$B$66)=0,"",GETPIVOTDATA("Count of Order ID",Pivot_table!$A$151,"Consumer ID",$A1665,"Years (DATE)",$B$66))</f>
        <v>1</v>
      </c>
      <c r="D1665" s="6" t="str">
        <f>IF(GETPIVOTDATA("Sum of Net Profit",Pivot_table!$A$151,"Consumer ID",$A1665,"Years (DATE)",$D$66)=0,"",GETPIVOTDATA("Sum of Net Profit",Pivot_table!$A$151,"Consumer ID",$A1665,"Years (DATE)",$D$66))</f>
        <v/>
      </c>
      <c r="E1665" s="6" t="str">
        <f>IF(GETPIVOTDATA("Count of Order ID",Pivot_table!$A$151,"Consumer ID",$A1665,"Years (DATE)",$D$66)=0,"",GETPIVOTDATA("Count of Order ID",Pivot_table!$A$151,"Consumer ID",$A1665,"Years (DATE)",$D$66))</f>
        <v/>
      </c>
      <c r="F1665" s="6">
        <f t="shared" si="50"/>
        <v>201.15000000000003</v>
      </c>
      <c r="G1665" s="6">
        <f t="shared" si="51"/>
        <v>1</v>
      </c>
    </row>
    <row r="1666" spans="1:7" x14ac:dyDescent="0.3">
      <c r="A1666" s="6" t="s">
        <v>6661</v>
      </c>
      <c r="B1666" s="6">
        <f>IF(GETPIVOTDATA("Sum of Net Profit",Pivot_table!$A$151,"Consumer ID",$A1666,"Years (DATE)",$B$66)=0,"",GETPIVOTDATA("Sum of Net Profit",Pivot_table!$A$151,"Consumer ID",$A1666,"Years (DATE)",$B$66))</f>
        <v>201.15000000000003</v>
      </c>
      <c r="C1666" s="6">
        <f>IF(GETPIVOTDATA("Count of Order ID",Pivot_table!$A$151,"Consumer ID",$A1666,"Years (DATE)",$B$66)=0,"",GETPIVOTDATA("Count of Order ID",Pivot_table!$A$151,"Consumer ID",$A1666,"Years (DATE)",$B$66))</f>
        <v>1</v>
      </c>
      <c r="D1666" s="6" t="str">
        <f>IF(GETPIVOTDATA("Sum of Net Profit",Pivot_table!$A$151,"Consumer ID",$A1666,"Years (DATE)",$D$66)=0,"",GETPIVOTDATA("Sum of Net Profit",Pivot_table!$A$151,"Consumer ID",$A1666,"Years (DATE)",$D$66))</f>
        <v/>
      </c>
      <c r="E1666" s="6" t="str">
        <f>IF(GETPIVOTDATA("Count of Order ID",Pivot_table!$A$151,"Consumer ID",$A1666,"Years (DATE)",$D$66)=0,"",GETPIVOTDATA("Count of Order ID",Pivot_table!$A$151,"Consumer ID",$A1666,"Years (DATE)",$D$66))</f>
        <v/>
      </c>
      <c r="F1666" s="6">
        <f t="shared" si="50"/>
        <v>201.15000000000003</v>
      </c>
      <c r="G1666" s="6">
        <f t="shared" si="51"/>
        <v>1</v>
      </c>
    </row>
    <row r="1667" spans="1:7" x14ac:dyDescent="0.3">
      <c r="A1667" s="6" t="s">
        <v>975</v>
      </c>
      <c r="B1667" s="6">
        <f>IF(GETPIVOTDATA("Sum of Net Profit",Pivot_table!$A$151,"Consumer ID",$A1667,"Years (DATE)",$B$66)=0,"",GETPIVOTDATA("Sum of Net Profit",Pivot_table!$A$151,"Consumer ID",$A1667,"Years (DATE)",$B$66))</f>
        <v>201.15000000000003</v>
      </c>
      <c r="C1667" s="6">
        <f>IF(GETPIVOTDATA("Count of Order ID",Pivot_table!$A$151,"Consumer ID",$A1667,"Years (DATE)",$B$66)=0,"",GETPIVOTDATA("Count of Order ID",Pivot_table!$A$151,"Consumer ID",$A1667,"Years (DATE)",$B$66))</f>
        <v>1</v>
      </c>
      <c r="D1667" s="6" t="str">
        <f>IF(GETPIVOTDATA("Sum of Net Profit",Pivot_table!$A$151,"Consumer ID",$A1667,"Years (DATE)",$D$66)=0,"",GETPIVOTDATA("Sum of Net Profit",Pivot_table!$A$151,"Consumer ID",$A1667,"Years (DATE)",$D$66))</f>
        <v/>
      </c>
      <c r="E1667" s="6" t="str">
        <f>IF(GETPIVOTDATA("Count of Order ID",Pivot_table!$A$151,"Consumer ID",$A1667,"Years (DATE)",$D$66)=0,"",GETPIVOTDATA("Count of Order ID",Pivot_table!$A$151,"Consumer ID",$A1667,"Years (DATE)",$D$66))</f>
        <v/>
      </c>
      <c r="F1667" s="6">
        <f t="shared" si="50"/>
        <v>201.15000000000003</v>
      </c>
      <c r="G1667" s="6">
        <f t="shared" si="51"/>
        <v>1</v>
      </c>
    </row>
    <row r="1668" spans="1:7" x14ac:dyDescent="0.3">
      <c r="A1668" s="6" t="s">
        <v>331</v>
      </c>
      <c r="B1668" s="6" t="str">
        <f>IF(GETPIVOTDATA("Sum of Net Profit",Pivot_table!$A$151,"Consumer ID",$A1668,"Years (DATE)",$B$66)=0,"",GETPIVOTDATA("Sum of Net Profit",Pivot_table!$A$151,"Consumer ID",$A1668,"Years (DATE)",$B$66))</f>
        <v/>
      </c>
      <c r="C1668" s="6" t="str">
        <f>IF(GETPIVOTDATA("Count of Order ID",Pivot_table!$A$151,"Consumer ID",$A1668,"Years (DATE)",$B$66)=0,"",GETPIVOTDATA("Count of Order ID",Pivot_table!$A$151,"Consumer ID",$A1668,"Years (DATE)",$B$66))</f>
        <v/>
      </c>
      <c r="D1668" s="6">
        <f>IF(GETPIVOTDATA("Sum of Net Profit",Pivot_table!$A$151,"Consumer ID",$A1668,"Years (DATE)",$D$66)=0,"",GETPIVOTDATA("Sum of Net Profit",Pivot_table!$A$151,"Consumer ID",$A1668,"Years (DATE)",$D$66))</f>
        <v>201.15000000000003</v>
      </c>
      <c r="E1668" s="6">
        <f>IF(GETPIVOTDATA("Count of Order ID",Pivot_table!$A$151,"Consumer ID",$A1668,"Years (DATE)",$D$66)=0,"",GETPIVOTDATA("Count of Order ID",Pivot_table!$A$151,"Consumer ID",$A1668,"Years (DATE)",$D$66))</f>
        <v>1</v>
      </c>
      <c r="F1668" s="6">
        <f t="shared" ref="F1668:F1731" si="52">IF(SUM(B1668,D1668)=0,"",SUM(B1668,D1668))</f>
        <v>201.15000000000003</v>
      </c>
      <c r="G1668" s="6">
        <f t="shared" ref="G1668:G1731" si="53">IF(SUM(C1668,E1668)=0,"",SUM(C1668,E1668))</f>
        <v>1</v>
      </c>
    </row>
    <row r="1669" spans="1:7" x14ac:dyDescent="0.3">
      <c r="A1669" s="6" t="s">
        <v>981</v>
      </c>
      <c r="B1669" s="6">
        <f>IF(GETPIVOTDATA("Sum of Net Profit",Pivot_table!$A$151,"Consumer ID",$A1669,"Years (DATE)",$B$66)=0,"",GETPIVOTDATA("Sum of Net Profit",Pivot_table!$A$151,"Consumer ID",$A1669,"Years (DATE)",$B$66))</f>
        <v>201.15000000000003</v>
      </c>
      <c r="C1669" s="6">
        <f>IF(GETPIVOTDATA("Count of Order ID",Pivot_table!$A$151,"Consumer ID",$A1669,"Years (DATE)",$B$66)=0,"",GETPIVOTDATA("Count of Order ID",Pivot_table!$A$151,"Consumer ID",$A1669,"Years (DATE)",$B$66))</f>
        <v>1</v>
      </c>
      <c r="D1669" s="6" t="str">
        <f>IF(GETPIVOTDATA("Sum of Net Profit",Pivot_table!$A$151,"Consumer ID",$A1669,"Years (DATE)",$D$66)=0,"",GETPIVOTDATA("Sum of Net Profit",Pivot_table!$A$151,"Consumer ID",$A1669,"Years (DATE)",$D$66))</f>
        <v/>
      </c>
      <c r="E1669" s="6" t="str">
        <f>IF(GETPIVOTDATA("Count of Order ID",Pivot_table!$A$151,"Consumer ID",$A1669,"Years (DATE)",$D$66)=0,"",GETPIVOTDATA("Count of Order ID",Pivot_table!$A$151,"Consumer ID",$A1669,"Years (DATE)",$D$66))</f>
        <v/>
      </c>
      <c r="F1669" s="6">
        <f t="shared" si="52"/>
        <v>201.15000000000003</v>
      </c>
      <c r="G1669" s="6">
        <f t="shared" si="53"/>
        <v>1</v>
      </c>
    </row>
    <row r="1670" spans="1:7" x14ac:dyDescent="0.3">
      <c r="A1670" s="6" t="s">
        <v>1226</v>
      </c>
      <c r="B1670" s="6">
        <f>IF(GETPIVOTDATA("Sum of Net Profit",Pivot_table!$A$151,"Consumer ID",$A1670,"Years (DATE)",$B$66)=0,"",GETPIVOTDATA("Sum of Net Profit",Pivot_table!$A$151,"Consumer ID",$A1670,"Years (DATE)",$B$66))</f>
        <v>201.15000000000003</v>
      </c>
      <c r="C1670" s="6">
        <f>IF(GETPIVOTDATA("Count of Order ID",Pivot_table!$A$151,"Consumer ID",$A1670,"Years (DATE)",$B$66)=0,"",GETPIVOTDATA("Count of Order ID",Pivot_table!$A$151,"Consumer ID",$A1670,"Years (DATE)",$B$66))</f>
        <v>1</v>
      </c>
      <c r="D1670" s="6" t="str">
        <f>IF(GETPIVOTDATA("Sum of Net Profit",Pivot_table!$A$151,"Consumer ID",$A1670,"Years (DATE)",$D$66)=0,"",GETPIVOTDATA("Sum of Net Profit",Pivot_table!$A$151,"Consumer ID",$A1670,"Years (DATE)",$D$66))</f>
        <v/>
      </c>
      <c r="E1670" s="6" t="str">
        <f>IF(GETPIVOTDATA("Count of Order ID",Pivot_table!$A$151,"Consumer ID",$A1670,"Years (DATE)",$D$66)=0,"",GETPIVOTDATA("Count of Order ID",Pivot_table!$A$151,"Consumer ID",$A1670,"Years (DATE)",$D$66))</f>
        <v/>
      </c>
      <c r="F1670" s="6">
        <f t="shared" si="52"/>
        <v>201.15000000000003</v>
      </c>
      <c r="G1670" s="6">
        <f t="shared" si="53"/>
        <v>1</v>
      </c>
    </row>
    <row r="1671" spans="1:7" x14ac:dyDescent="0.3">
      <c r="A1671" s="6" t="s">
        <v>432</v>
      </c>
      <c r="B1671" s="6" t="str">
        <f>IF(GETPIVOTDATA("Sum of Net Profit",Pivot_table!$A$151,"Consumer ID",$A1671,"Years (DATE)",$B$66)=0,"",GETPIVOTDATA("Sum of Net Profit",Pivot_table!$A$151,"Consumer ID",$A1671,"Years (DATE)",$B$66))</f>
        <v/>
      </c>
      <c r="C1671" s="6" t="str">
        <f>IF(GETPIVOTDATA("Count of Order ID",Pivot_table!$A$151,"Consumer ID",$A1671,"Years (DATE)",$B$66)=0,"",GETPIVOTDATA("Count of Order ID",Pivot_table!$A$151,"Consumer ID",$A1671,"Years (DATE)",$B$66))</f>
        <v/>
      </c>
      <c r="D1671" s="6">
        <f>IF(GETPIVOTDATA("Sum of Net Profit",Pivot_table!$A$151,"Consumer ID",$A1671,"Years (DATE)",$D$66)=0,"",GETPIVOTDATA("Sum of Net Profit",Pivot_table!$A$151,"Consumer ID",$A1671,"Years (DATE)",$D$66))</f>
        <v>201.15000000000003</v>
      </c>
      <c r="E1671" s="6">
        <f>IF(GETPIVOTDATA("Count of Order ID",Pivot_table!$A$151,"Consumer ID",$A1671,"Years (DATE)",$D$66)=0,"",GETPIVOTDATA("Count of Order ID",Pivot_table!$A$151,"Consumer ID",$A1671,"Years (DATE)",$D$66))</f>
        <v>1</v>
      </c>
      <c r="F1671" s="6">
        <f t="shared" si="52"/>
        <v>201.15000000000003</v>
      </c>
      <c r="G1671" s="6">
        <f t="shared" si="53"/>
        <v>1</v>
      </c>
    </row>
    <row r="1672" spans="1:7" x14ac:dyDescent="0.3">
      <c r="A1672" s="6" t="s">
        <v>410</v>
      </c>
      <c r="B1672" s="6" t="str">
        <f>IF(GETPIVOTDATA("Sum of Net Profit",Pivot_table!$A$151,"Consumer ID",$A1672,"Years (DATE)",$B$66)=0,"",GETPIVOTDATA("Sum of Net Profit",Pivot_table!$A$151,"Consumer ID",$A1672,"Years (DATE)",$B$66))</f>
        <v/>
      </c>
      <c r="C1672" s="6" t="str">
        <f>IF(GETPIVOTDATA("Count of Order ID",Pivot_table!$A$151,"Consumer ID",$A1672,"Years (DATE)",$B$66)=0,"",GETPIVOTDATA("Count of Order ID",Pivot_table!$A$151,"Consumer ID",$A1672,"Years (DATE)",$B$66))</f>
        <v/>
      </c>
      <c r="D1672" s="6">
        <f>IF(GETPIVOTDATA("Sum of Net Profit",Pivot_table!$A$151,"Consumer ID",$A1672,"Years (DATE)",$D$66)=0,"",GETPIVOTDATA("Sum of Net Profit",Pivot_table!$A$151,"Consumer ID",$A1672,"Years (DATE)",$D$66))</f>
        <v>201.15000000000003</v>
      </c>
      <c r="E1672" s="6">
        <f>IF(GETPIVOTDATA("Count of Order ID",Pivot_table!$A$151,"Consumer ID",$A1672,"Years (DATE)",$D$66)=0,"",GETPIVOTDATA("Count of Order ID",Pivot_table!$A$151,"Consumer ID",$A1672,"Years (DATE)",$D$66))</f>
        <v>1</v>
      </c>
      <c r="F1672" s="6">
        <f t="shared" si="52"/>
        <v>201.15000000000003</v>
      </c>
      <c r="G1672" s="6">
        <f t="shared" si="53"/>
        <v>1</v>
      </c>
    </row>
    <row r="1673" spans="1:7" x14ac:dyDescent="0.3">
      <c r="A1673" s="6" t="s">
        <v>525</v>
      </c>
      <c r="B1673" s="6">
        <f>IF(GETPIVOTDATA("Sum of Net Profit",Pivot_table!$A$151,"Consumer ID",$A1673,"Years (DATE)",$B$66)=0,"",GETPIVOTDATA("Sum of Net Profit",Pivot_table!$A$151,"Consumer ID",$A1673,"Years (DATE)",$B$66))</f>
        <v>201.15000000000003</v>
      </c>
      <c r="C1673" s="6">
        <f>IF(GETPIVOTDATA("Count of Order ID",Pivot_table!$A$151,"Consumer ID",$A1673,"Years (DATE)",$B$66)=0,"",GETPIVOTDATA("Count of Order ID",Pivot_table!$A$151,"Consumer ID",$A1673,"Years (DATE)",$B$66))</f>
        <v>1</v>
      </c>
      <c r="D1673" s="6" t="str">
        <f>IF(GETPIVOTDATA("Sum of Net Profit",Pivot_table!$A$151,"Consumer ID",$A1673,"Years (DATE)",$D$66)=0,"",GETPIVOTDATA("Sum of Net Profit",Pivot_table!$A$151,"Consumer ID",$A1673,"Years (DATE)",$D$66))</f>
        <v/>
      </c>
      <c r="E1673" s="6" t="str">
        <f>IF(GETPIVOTDATA("Count of Order ID",Pivot_table!$A$151,"Consumer ID",$A1673,"Years (DATE)",$D$66)=0,"",GETPIVOTDATA("Count of Order ID",Pivot_table!$A$151,"Consumer ID",$A1673,"Years (DATE)",$D$66))</f>
        <v/>
      </c>
      <c r="F1673" s="6">
        <f t="shared" si="52"/>
        <v>201.15000000000003</v>
      </c>
      <c r="G1673" s="6">
        <f t="shared" si="53"/>
        <v>1</v>
      </c>
    </row>
    <row r="1674" spans="1:7" x14ac:dyDescent="0.3">
      <c r="A1674" s="6" t="s">
        <v>577</v>
      </c>
      <c r="B1674" s="6">
        <f>IF(GETPIVOTDATA("Sum of Net Profit",Pivot_table!$A$151,"Consumer ID",$A1674,"Years (DATE)",$B$66)=0,"",GETPIVOTDATA("Sum of Net Profit",Pivot_table!$A$151,"Consumer ID",$A1674,"Years (DATE)",$B$66))</f>
        <v>201.15000000000003</v>
      </c>
      <c r="C1674" s="6">
        <f>IF(GETPIVOTDATA("Count of Order ID",Pivot_table!$A$151,"Consumer ID",$A1674,"Years (DATE)",$B$66)=0,"",GETPIVOTDATA("Count of Order ID",Pivot_table!$A$151,"Consumer ID",$A1674,"Years (DATE)",$B$66))</f>
        <v>1</v>
      </c>
      <c r="D1674" s="6" t="str">
        <f>IF(GETPIVOTDATA("Sum of Net Profit",Pivot_table!$A$151,"Consumer ID",$A1674,"Years (DATE)",$D$66)=0,"",GETPIVOTDATA("Sum of Net Profit",Pivot_table!$A$151,"Consumer ID",$A1674,"Years (DATE)",$D$66))</f>
        <v/>
      </c>
      <c r="E1674" s="6" t="str">
        <f>IF(GETPIVOTDATA("Count of Order ID",Pivot_table!$A$151,"Consumer ID",$A1674,"Years (DATE)",$D$66)=0,"",GETPIVOTDATA("Count of Order ID",Pivot_table!$A$151,"Consumer ID",$A1674,"Years (DATE)",$D$66))</f>
        <v/>
      </c>
      <c r="F1674" s="6">
        <f t="shared" si="52"/>
        <v>201.15000000000003</v>
      </c>
      <c r="G1674" s="6">
        <f t="shared" si="53"/>
        <v>1</v>
      </c>
    </row>
    <row r="1675" spans="1:7" x14ac:dyDescent="0.3">
      <c r="A1675" s="6" t="s">
        <v>575</v>
      </c>
      <c r="B1675" s="6">
        <f>IF(GETPIVOTDATA("Sum of Net Profit",Pivot_table!$A$151,"Consumer ID",$A1675,"Years (DATE)",$B$66)=0,"",GETPIVOTDATA("Sum of Net Profit",Pivot_table!$A$151,"Consumer ID",$A1675,"Years (DATE)",$B$66))</f>
        <v>201.15000000000003</v>
      </c>
      <c r="C1675" s="6">
        <f>IF(GETPIVOTDATA("Count of Order ID",Pivot_table!$A$151,"Consumer ID",$A1675,"Years (DATE)",$B$66)=0,"",GETPIVOTDATA("Count of Order ID",Pivot_table!$A$151,"Consumer ID",$A1675,"Years (DATE)",$B$66))</f>
        <v>1</v>
      </c>
      <c r="D1675" s="6" t="str">
        <f>IF(GETPIVOTDATA("Sum of Net Profit",Pivot_table!$A$151,"Consumer ID",$A1675,"Years (DATE)",$D$66)=0,"",GETPIVOTDATA("Sum of Net Profit",Pivot_table!$A$151,"Consumer ID",$A1675,"Years (DATE)",$D$66))</f>
        <v/>
      </c>
      <c r="E1675" s="6" t="str">
        <f>IF(GETPIVOTDATA("Count of Order ID",Pivot_table!$A$151,"Consumer ID",$A1675,"Years (DATE)",$D$66)=0,"",GETPIVOTDATA("Count of Order ID",Pivot_table!$A$151,"Consumer ID",$A1675,"Years (DATE)",$D$66))</f>
        <v/>
      </c>
      <c r="F1675" s="6">
        <f t="shared" si="52"/>
        <v>201.15000000000003</v>
      </c>
      <c r="G1675" s="6">
        <f t="shared" si="53"/>
        <v>1</v>
      </c>
    </row>
    <row r="1676" spans="1:7" x14ac:dyDescent="0.3">
      <c r="A1676" s="6" t="s">
        <v>560</v>
      </c>
      <c r="B1676" s="6">
        <f>IF(GETPIVOTDATA("Sum of Net Profit",Pivot_table!$A$151,"Consumer ID",$A1676,"Years (DATE)",$B$66)=0,"",GETPIVOTDATA("Sum of Net Profit",Pivot_table!$A$151,"Consumer ID",$A1676,"Years (DATE)",$B$66))</f>
        <v>201.15000000000003</v>
      </c>
      <c r="C1676" s="6">
        <f>IF(GETPIVOTDATA("Count of Order ID",Pivot_table!$A$151,"Consumer ID",$A1676,"Years (DATE)",$B$66)=0,"",GETPIVOTDATA("Count of Order ID",Pivot_table!$A$151,"Consumer ID",$A1676,"Years (DATE)",$B$66))</f>
        <v>1</v>
      </c>
      <c r="D1676" s="6" t="str">
        <f>IF(GETPIVOTDATA("Sum of Net Profit",Pivot_table!$A$151,"Consumer ID",$A1676,"Years (DATE)",$D$66)=0,"",GETPIVOTDATA("Sum of Net Profit",Pivot_table!$A$151,"Consumer ID",$A1676,"Years (DATE)",$D$66))</f>
        <v/>
      </c>
      <c r="E1676" s="6" t="str">
        <f>IF(GETPIVOTDATA("Count of Order ID",Pivot_table!$A$151,"Consumer ID",$A1676,"Years (DATE)",$D$66)=0,"",GETPIVOTDATA("Count of Order ID",Pivot_table!$A$151,"Consumer ID",$A1676,"Years (DATE)",$D$66))</f>
        <v/>
      </c>
      <c r="F1676" s="6">
        <f t="shared" si="52"/>
        <v>201.15000000000003</v>
      </c>
      <c r="G1676" s="6">
        <f t="shared" si="53"/>
        <v>1</v>
      </c>
    </row>
    <row r="1677" spans="1:7" x14ac:dyDescent="0.3">
      <c r="A1677" s="6" t="s">
        <v>579</v>
      </c>
      <c r="B1677" s="6">
        <f>IF(GETPIVOTDATA("Sum of Net Profit",Pivot_table!$A$151,"Consumer ID",$A1677,"Years (DATE)",$B$66)=0,"",GETPIVOTDATA("Sum of Net Profit",Pivot_table!$A$151,"Consumer ID",$A1677,"Years (DATE)",$B$66))</f>
        <v>201.15000000000003</v>
      </c>
      <c r="C1677" s="6">
        <f>IF(GETPIVOTDATA("Count of Order ID",Pivot_table!$A$151,"Consumer ID",$A1677,"Years (DATE)",$B$66)=0,"",GETPIVOTDATA("Count of Order ID",Pivot_table!$A$151,"Consumer ID",$A1677,"Years (DATE)",$B$66))</f>
        <v>1</v>
      </c>
      <c r="D1677" s="6" t="str">
        <f>IF(GETPIVOTDATA("Sum of Net Profit",Pivot_table!$A$151,"Consumer ID",$A1677,"Years (DATE)",$D$66)=0,"",GETPIVOTDATA("Sum of Net Profit",Pivot_table!$A$151,"Consumer ID",$A1677,"Years (DATE)",$D$66))</f>
        <v/>
      </c>
      <c r="E1677" s="6" t="str">
        <f>IF(GETPIVOTDATA("Count of Order ID",Pivot_table!$A$151,"Consumer ID",$A1677,"Years (DATE)",$D$66)=0,"",GETPIVOTDATA("Count of Order ID",Pivot_table!$A$151,"Consumer ID",$A1677,"Years (DATE)",$D$66))</f>
        <v/>
      </c>
      <c r="F1677" s="6">
        <f t="shared" si="52"/>
        <v>201.15000000000003</v>
      </c>
      <c r="G1677" s="6">
        <f t="shared" si="53"/>
        <v>1</v>
      </c>
    </row>
    <row r="1678" spans="1:7" x14ac:dyDescent="0.3">
      <c r="A1678" s="6" t="s">
        <v>562</v>
      </c>
      <c r="B1678" s="6">
        <f>IF(GETPIVOTDATA("Sum of Net Profit",Pivot_table!$A$151,"Consumer ID",$A1678,"Years (DATE)",$B$66)=0,"",GETPIVOTDATA("Sum of Net Profit",Pivot_table!$A$151,"Consumer ID",$A1678,"Years (DATE)",$B$66))</f>
        <v>201.15000000000003</v>
      </c>
      <c r="C1678" s="6">
        <f>IF(GETPIVOTDATA("Count of Order ID",Pivot_table!$A$151,"Consumer ID",$A1678,"Years (DATE)",$B$66)=0,"",GETPIVOTDATA("Count of Order ID",Pivot_table!$A$151,"Consumer ID",$A1678,"Years (DATE)",$B$66))</f>
        <v>1</v>
      </c>
      <c r="D1678" s="6" t="str">
        <f>IF(GETPIVOTDATA("Sum of Net Profit",Pivot_table!$A$151,"Consumer ID",$A1678,"Years (DATE)",$D$66)=0,"",GETPIVOTDATA("Sum of Net Profit",Pivot_table!$A$151,"Consumer ID",$A1678,"Years (DATE)",$D$66))</f>
        <v/>
      </c>
      <c r="E1678" s="6" t="str">
        <f>IF(GETPIVOTDATA("Count of Order ID",Pivot_table!$A$151,"Consumer ID",$A1678,"Years (DATE)",$D$66)=0,"",GETPIVOTDATA("Count of Order ID",Pivot_table!$A$151,"Consumer ID",$A1678,"Years (DATE)",$D$66))</f>
        <v/>
      </c>
      <c r="F1678" s="6">
        <f t="shared" si="52"/>
        <v>201.15000000000003</v>
      </c>
      <c r="G1678" s="6">
        <f t="shared" si="53"/>
        <v>1</v>
      </c>
    </row>
    <row r="1679" spans="1:7" x14ac:dyDescent="0.3">
      <c r="A1679" s="6" t="s">
        <v>521</v>
      </c>
      <c r="B1679" s="6">
        <f>IF(GETPIVOTDATA("Sum of Net Profit",Pivot_table!$A$151,"Consumer ID",$A1679,"Years (DATE)",$B$66)=0,"",GETPIVOTDATA("Sum of Net Profit",Pivot_table!$A$151,"Consumer ID",$A1679,"Years (DATE)",$B$66))</f>
        <v>201.15000000000003</v>
      </c>
      <c r="C1679" s="6">
        <f>IF(GETPIVOTDATA("Count of Order ID",Pivot_table!$A$151,"Consumer ID",$A1679,"Years (DATE)",$B$66)=0,"",GETPIVOTDATA("Count of Order ID",Pivot_table!$A$151,"Consumer ID",$A1679,"Years (DATE)",$B$66))</f>
        <v>1</v>
      </c>
      <c r="D1679" s="6" t="str">
        <f>IF(GETPIVOTDATA("Sum of Net Profit",Pivot_table!$A$151,"Consumer ID",$A1679,"Years (DATE)",$D$66)=0,"",GETPIVOTDATA("Sum of Net Profit",Pivot_table!$A$151,"Consumer ID",$A1679,"Years (DATE)",$D$66))</f>
        <v/>
      </c>
      <c r="E1679" s="6" t="str">
        <f>IF(GETPIVOTDATA("Count of Order ID",Pivot_table!$A$151,"Consumer ID",$A1679,"Years (DATE)",$D$66)=0,"",GETPIVOTDATA("Count of Order ID",Pivot_table!$A$151,"Consumer ID",$A1679,"Years (DATE)",$D$66))</f>
        <v/>
      </c>
      <c r="F1679" s="6">
        <f t="shared" si="52"/>
        <v>201.15000000000003</v>
      </c>
      <c r="G1679" s="6">
        <f t="shared" si="53"/>
        <v>1</v>
      </c>
    </row>
    <row r="1680" spans="1:7" x14ac:dyDescent="0.3">
      <c r="A1680" s="6" t="s">
        <v>6617</v>
      </c>
      <c r="B1680" s="6">
        <f>IF(GETPIVOTDATA("Sum of Net Profit",Pivot_table!$A$151,"Consumer ID",$A1680,"Years (DATE)",$B$66)=0,"",GETPIVOTDATA("Sum of Net Profit",Pivot_table!$A$151,"Consumer ID",$A1680,"Years (DATE)",$B$66))</f>
        <v>201.15000000000003</v>
      </c>
      <c r="C1680" s="6">
        <f>IF(GETPIVOTDATA("Count of Order ID",Pivot_table!$A$151,"Consumer ID",$A1680,"Years (DATE)",$B$66)=0,"",GETPIVOTDATA("Count of Order ID",Pivot_table!$A$151,"Consumer ID",$A1680,"Years (DATE)",$B$66))</f>
        <v>1</v>
      </c>
      <c r="D1680" s="6" t="str">
        <f>IF(GETPIVOTDATA("Sum of Net Profit",Pivot_table!$A$151,"Consumer ID",$A1680,"Years (DATE)",$D$66)=0,"",GETPIVOTDATA("Sum of Net Profit",Pivot_table!$A$151,"Consumer ID",$A1680,"Years (DATE)",$D$66))</f>
        <v/>
      </c>
      <c r="E1680" s="6" t="str">
        <f>IF(GETPIVOTDATA("Count of Order ID",Pivot_table!$A$151,"Consumer ID",$A1680,"Years (DATE)",$D$66)=0,"",GETPIVOTDATA("Count of Order ID",Pivot_table!$A$151,"Consumer ID",$A1680,"Years (DATE)",$D$66))</f>
        <v/>
      </c>
      <c r="F1680" s="6">
        <f t="shared" si="52"/>
        <v>201.15000000000003</v>
      </c>
      <c r="G1680" s="6">
        <f t="shared" si="53"/>
        <v>1</v>
      </c>
    </row>
    <row r="1681" spans="1:7" x14ac:dyDescent="0.3">
      <c r="A1681" s="6" t="s">
        <v>253</v>
      </c>
      <c r="B1681" s="6" t="str">
        <f>IF(GETPIVOTDATA("Sum of Net Profit",Pivot_table!$A$151,"Consumer ID",$A1681,"Years (DATE)",$B$66)=0,"",GETPIVOTDATA("Sum of Net Profit",Pivot_table!$A$151,"Consumer ID",$A1681,"Years (DATE)",$B$66))</f>
        <v/>
      </c>
      <c r="C1681" s="6" t="str">
        <f>IF(GETPIVOTDATA("Count of Order ID",Pivot_table!$A$151,"Consumer ID",$A1681,"Years (DATE)",$B$66)=0,"",GETPIVOTDATA("Count of Order ID",Pivot_table!$A$151,"Consumer ID",$A1681,"Years (DATE)",$B$66))</f>
        <v/>
      </c>
      <c r="D1681" s="6">
        <f>IF(GETPIVOTDATA("Sum of Net Profit",Pivot_table!$A$151,"Consumer ID",$A1681,"Years (DATE)",$D$66)=0,"",GETPIVOTDATA("Sum of Net Profit",Pivot_table!$A$151,"Consumer ID",$A1681,"Years (DATE)",$D$66))</f>
        <v>201.15000000000003</v>
      </c>
      <c r="E1681" s="6">
        <f>IF(GETPIVOTDATA("Count of Order ID",Pivot_table!$A$151,"Consumer ID",$A1681,"Years (DATE)",$D$66)=0,"",GETPIVOTDATA("Count of Order ID",Pivot_table!$A$151,"Consumer ID",$A1681,"Years (DATE)",$D$66))</f>
        <v>1</v>
      </c>
      <c r="F1681" s="6">
        <f t="shared" si="52"/>
        <v>201.15000000000003</v>
      </c>
      <c r="G1681" s="6">
        <f t="shared" si="53"/>
        <v>1</v>
      </c>
    </row>
    <row r="1682" spans="1:7" x14ac:dyDescent="0.3">
      <c r="A1682" s="6" t="s">
        <v>112</v>
      </c>
      <c r="B1682" s="6" t="str">
        <f>IF(GETPIVOTDATA("Sum of Net Profit",Pivot_table!$A$151,"Consumer ID",$A1682,"Years (DATE)",$B$66)=0,"",GETPIVOTDATA("Sum of Net Profit",Pivot_table!$A$151,"Consumer ID",$A1682,"Years (DATE)",$B$66))</f>
        <v/>
      </c>
      <c r="C1682" s="6" t="str">
        <f>IF(GETPIVOTDATA("Count of Order ID",Pivot_table!$A$151,"Consumer ID",$A1682,"Years (DATE)",$B$66)=0,"",GETPIVOTDATA("Count of Order ID",Pivot_table!$A$151,"Consumer ID",$A1682,"Years (DATE)",$B$66))</f>
        <v/>
      </c>
      <c r="D1682" s="6">
        <f>IF(GETPIVOTDATA("Sum of Net Profit",Pivot_table!$A$151,"Consumer ID",$A1682,"Years (DATE)",$D$66)=0,"",GETPIVOTDATA("Sum of Net Profit",Pivot_table!$A$151,"Consumer ID",$A1682,"Years (DATE)",$D$66))</f>
        <v>201.15000000000003</v>
      </c>
      <c r="E1682" s="6">
        <f>IF(GETPIVOTDATA("Count of Order ID",Pivot_table!$A$151,"Consumer ID",$A1682,"Years (DATE)",$D$66)=0,"",GETPIVOTDATA("Count of Order ID",Pivot_table!$A$151,"Consumer ID",$A1682,"Years (DATE)",$D$66))</f>
        <v>1</v>
      </c>
      <c r="F1682" s="6">
        <f t="shared" si="52"/>
        <v>201.15000000000003</v>
      </c>
      <c r="G1682" s="6">
        <f t="shared" si="53"/>
        <v>1</v>
      </c>
    </row>
    <row r="1683" spans="1:7" x14ac:dyDescent="0.3">
      <c r="A1683" s="6" t="s">
        <v>6518</v>
      </c>
      <c r="B1683" s="6">
        <f>IF(GETPIVOTDATA("Sum of Net Profit",Pivot_table!$A$151,"Consumer ID",$A1683,"Years (DATE)",$B$66)=0,"",GETPIVOTDATA("Sum of Net Profit",Pivot_table!$A$151,"Consumer ID",$A1683,"Years (DATE)",$B$66))</f>
        <v>201.15000000000003</v>
      </c>
      <c r="C1683" s="6">
        <f>IF(GETPIVOTDATA("Count of Order ID",Pivot_table!$A$151,"Consumer ID",$A1683,"Years (DATE)",$B$66)=0,"",GETPIVOTDATA("Count of Order ID",Pivot_table!$A$151,"Consumer ID",$A1683,"Years (DATE)",$B$66))</f>
        <v>1</v>
      </c>
      <c r="D1683" s="6" t="str">
        <f>IF(GETPIVOTDATA("Sum of Net Profit",Pivot_table!$A$151,"Consumer ID",$A1683,"Years (DATE)",$D$66)=0,"",GETPIVOTDATA("Sum of Net Profit",Pivot_table!$A$151,"Consumer ID",$A1683,"Years (DATE)",$D$66))</f>
        <v/>
      </c>
      <c r="E1683" s="6" t="str">
        <f>IF(GETPIVOTDATA("Count of Order ID",Pivot_table!$A$151,"Consumer ID",$A1683,"Years (DATE)",$D$66)=0,"",GETPIVOTDATA("Count of Order ID",Pivot_table!$A$151,"Consumer ID",$A1683,"Years (DATE)",$D$66))</f>
        <v/>
      </c>
      <c r="F1683" s="6">
        <f t="shared" si="52"/>
        <v>201.15000000000003</v>
      </c>
      <c r="G1683" s="6">
        <f t="shared" si="53"/>
        <v>1</v>
      </c>
    </row>
    <row r="1684" spans="1:7" x14ac:dyDescent="0.3">
      <c r="A1684" s="6" t="s">
        <v>6559</v>
      </c>
      <c r="B1684" s="6">
        <f>IF(GETPIVOTDATA("Sum of Net Profit",Pivot_table!$A$151,"Consumer ID",$A1684,"Years (DATE)",$B$66)=0,"",GETPIVOTDATA("Sum of Net Profit",Pivot_table!$A$151,"Consumer ID",$A1684,"Years (DATE)",$B$66))</f>
        <v>201.15000000000003</v>
      </c>
      <c r="C1684" s="6">
        <f>IF(GETPIVOTDATA("Count of Order ID",Pivot_table!$A$151,"Consumer ID",$A1684,"Years (DATE)",$B$66)=0,"",GETPIVOTDATA("Count of Order ID",Pivot_table!$A$151,"Consumer ID",$A1684,"Years (DATE)",$B$66))</f>
        <v>1</v>
      </c>
      <c r="D1684" s="6" t="str">
        <f>IF(GETPIVOTDATA("Sum of Net Profit",Pivot_table!$A$151,"Consumer ID",$A1684,"Years (DATE)",$D$66)=0,"",GETPIVOTDATA("Sum of Net Profit",Pivot_table!$A$151,"Consumer ID",$A1684,"Years (DATE)",$D$66))</f>
        <v/>
      </c>
      <c r="E1684" s="6" t="str">
        <f>IF(GETPIVOTDATA("Count of Order ID",Pivot_table!$A$151,"Consumer ID",$A1684,"Years (DATE)",$D$66)=0,"",GETPIVOTDATA("Count of Order ID",Pivot_table!$A$151,"Consumer ID",$A1684,"Years (DATE)",$D$66))</f>
        <v/>
      </c>
      <c r="F1684" s="6">
        <f t="shared" si="52"/>
        <v>201.15000000000003</v>
      </c>
      <c r="G1684" s="6">
        <f t="shared" si="53"/>
        <v>1</v>
      </c>
    </row>
    <row r="1685" spans="1:7" x14ac:dyDescent="0.3">
      <c r="A1685" s="6" t="s">
        <v>6615</v>
      </c>
      <c r="B1685" s="6">
        <f>IF(GETPIVOTDATA("Sum of Net Profit",Pivot_table!$A$151,"Consumer ID",$A1685,"Years (DATE)",$B$66)=0,"",GETPIVOTDATA("Sum of Net Profit",Pivot_table!$A$151,"Consumer ID",$A1685,"Years (DATE)",$B$66))</f>
        <v>201.15000000000003</v>
      </c>
      <c r="C1685" s="6">
        <f>IF(GETPIVOTDATA("Count of Order ID",Pivot_table!$A$151,"Consumer ID",$A1685,"Years (DATE)",$B$66)=0,"",GETPIVOTDATA("Count of Order ID",Pivot_table!$A$151,"Consumer ID",$A1685,"Years (DATE)",$B$66))</f>
        <v>1</v>
      </c>
      <c r="D1685" s="6" t="str">
        <f>IF(GETPIVOTDATA("Sum of Net Profit",Pivot_table!$A$151,"Consumer ID",$A1685,"Years (DATE)",$D$66)=0,"",GETPIVOTDATA("Sum of Net Profit",Pivot_table!$A$151,"Consumer ID",$A1685,"Years (DATE)",$D$66))</f>
        <v/>
      </c>
      <c r="E1685" s="6" t="str">
        <f>IF(GETPIVOTDATA("Count of Order ID",Pivot_table!$A$151,"Consumer ID",$A1685,"Years (DATE)",$D$66)=0,"",GETPIVOTDATA("Count of Order ID",Pivot_table!$A$151,"Consumer ID",$A1685,"Years (DATE)",$D$66))</f>
        <v/>
      </c>
      <c r="F1685" s="6">
        <f t="shared" si="52"/>
        <v>201.15000000000003</v>
      </c>
      <c r="G1685" s="6">
        <f t="shared" si="53"/>
        <v>1</v>
      </c>
    </row>
    <row r="1686" spans="1:7" x14ac:dyDescent="0.3">
      <c r="A1686" s="6" t="s">
        <v>279</v>
      </c>
      <c r="B1686" s="6" t="str">
        <f>IF(GETPIVOTDATA("Sum of Net Profit",Pivot_table!$A$151,"Consumer ID",$A1686,"Years (DATE)",$B$66)=0,"",GETPIVOTDATA("Sum of Net Profit",Pivot_table!$A$151,"Consumer ID",$A1686,"Years (DATE)",$B$66))</f>
        <v/>
      </c>
      <c r="C1686" s="6" t="str">
        <f>IF(GETPIVOTDATA("Count of Order ID",Pivot_table!$A$151,"Consumer ID",$A1686,"Years (DATE)",$B$66)=0,"",GETPIVOTDATA("Count of Order ID",Pivot_table!$A$151,"Consumer ID",$A1686,"Years (DATE)",$B$66))</f>
        <v/>
      </c>
      <c r="D1686" s="6">
        <f>IF(GETPIVOTDATA("Sum of Net Profit",Pivot_table!$A$151,"Consumer ID",$A1686,"Years (DATE)",$D$66)=0,"",GETPIVOTDATA("Sum of Net Profit",Pivot_table!$A$151,"Consumer ID",$A1686,"Years (DATE)",$D$66))</f>
        <v>201.15000000000003</v>
      </c>
      <c r="E1686" s="6">
        <f>IF(GETPIVOTDATA("Count of Order ID",Pivot_table!$A$151,"Consumer ID",$A1686,"Years (DATE)",$D$66)=0,"",GETPIVOTDATA("Count of Order ID",Pivot_table!$A$151,"Consumer ID",$A1686,"Years (DATE)",$D$66))</f>
        <v>1</v>
      </c>
      <c r="F1686" s="6">
        <f t="shared" si="52"/>
        <v>201.15000000000003</v>
      </c>
      <c r="G1686" s="6">
        <f t="shared" si="53"/>
        <v>1</v>
      </c>
    </row>
    <row r="1687" spans="1:7" x14ac:dyDescent="0.3">
      <c r="A1687" s="6" t="s">
        <v>6520</v>
      </c>
      <c r="B1687" s="6">
        <f>IF(GETPIVOTDATA("Sum of Net Profit",Pivot_table!$A$151,"Consumer ID",$A1687,"Years (DATE)",$B$66)=0,"",GETPIVOTDATA("Sum of Net Profit",Pivot_table!$A$151,"Consumer ID",$A1687,"Years (DATE)",$B$66))</f>
        <v>201.15000000000003</v>
      </c>
      <c r="C1687" s="6">
        <f>IF(GETPIVOTDATA("Count of Order ID",Pivot_table!$A$151,"Consumer ID",$A1687,"Years (DATE)",$B$66)=0,"",GETPIVOTDATA("Count of Order ID",Pivot_table!$A$151,"Consumer ID",$A1687,"Years (DATE)",$B$66))</f>
        <v>1</v>
      </c>
      <c r="D1687" s="6" t="str">
        <f>IF(GETPIVOTDATA("Sum of Net Profit",Pivot_table!$A$151,"Consumer ID",$A1687,"Years (DATE)",$D$66)=0,"",GETPIVOTDATA("Sum of Net Profit",Pivot_table!$A$151,"Consumer ID",$A1687,"Years (DATE)",$D$66))</f>
        <v/>
      </c>
      <c r="E1687" s="6" t="str">
        <f>IF(GETPIVOTDATA("Count of Order ID",Pivot_table!$A$151,"Consumer ID",$A1687,"Years (DATE)",$D$66)=0,"",GETPIVOTDATA("Count of Order ID",Pivot_table!$A$151,"Consumer ID",$A1687,"Years (DATE)",$D$66))</f>
        <v/>
      </c>
      <c r="F1687" s="6">
        <f t="shared" si="52"/>
        <v>201.15000000000003</v>
      </c>
      <c r="G1687" s="6">
        <f t="shared" si="53"/>
        <v>1</v>
      </c>
    </row>
    <row r="1688" spans="1:7" x14ac:dyDescent="0.3">
      <c r="A1688" s="6" t="s">
        <v>6563</v>
      </c>
      <c r="B1688" s="6">
        <f>IF(GETPIVOTDATA("Sum of Net Profit",Pivot_table!$A$151,"Consumer ID",$A1688,"Years (DATE)",$B$66)=0,"",GETPIVOTDATA("Sum of Net Profit",Pivot_table!$A$151,"Consumer ID",$A1688,"Years (DATE)",$B$66))</f>
        <v>201.15000000000003</v>
      </c>
      <c r="C1688" s="6">
        <f>IF(GETPIVOTDATA("Count of Order ID",Pivot_table!$A$151,"Consumer ID",$A1688,"Years (DATE)",$B$66)=0,"",GETPIVOTDATA("Count of Order ID",Pivot_table!$A$151,"Consumer ID",$A1688,"Years (DATE)",$B$66))</f>
        <v>1</v>
      </c>
      <c r="D1688" s="6" t="str">
        <f>IF(GETPIVOTDATA("Sum of Net Profit",Pivot_table!$A$151,"Consumer ID",$A1688,"Years (DATE)",$D$66)=0,"",GETPIVOTDATA("Sum of Net Profit",Pivot_table!$A$151,"Consumer ID",$A1688,"Years (DATE)",$D$66))</f>
        <v/>
      </c>
      <c r="E1688" s="6" t="str">
        <f>IF(GETPIVOTDATA("Count of Order ID",Pivot_table!$A$151,"Consumer ID",$A1688,"Years (DATE)",$D$66)=0,"",GETPIVOTDATA("Count of Order ID",Pivot_table!$A$151,"Consumer ID",$A1688,"Years (DATE)",$D$66))</f>
        <v/>
      </c>
      <c r="F1688" s="6">
        <f t="shared" si="52"/>
        <v>201.15000000000003</v>
      </c>
      <c r="G1688" s="6">
        <f t="shared" si="53"/>
        <v>1</v>
      </c>
    </row>
    <row r="1689" spans="1:7" x14ac:dyDescent="0.3">
      <c r="A1689" s="6" t="s">
        <v>6470</v>
      </c>
      <c r="B1689" s="6">
        <f>IF(GETPIVOTDATA("Sum of Net Profit",Pivot_table!$A$151,"Consumer ID",$A1689,"Years (DATE)",$B$66)=0,"",GETPIVOTDATA("Sum of Net Profit",Pivot_table!$A$151,"Consumer ID",$A1689,"Years (DATE)",$B$66))</f>
        <v>201.15000000000003</v>
      </c>
      <c r="C1689" s="6">
        <f>IF(GETPIVOTDATA("Count of Order ID",Pivot_table!$A$151,"Consumer ID",$A1689,"Years (DATE)",$B$66)=0,"",GETPIVOTDATA("Count of Order ID",Pivot_table!$A$151,"Consumer ID",$A1689,"Years (DATE)",$B$66))</f>
        <v>1</v>
      </c>
      <c r="D1689" s="6" t="str">
        <f>IF(GETPIVOTDATA("Sum of Net Profit",Pivot_table!$A$151,"Consumer ID",$A1689,"Years (DATE)",$D$66)=0,"",GETPIVOTDATA("Sum of Net Profit",Pivot_table!$A$151,"Consumer ID",$A1689,"Years (DATE)",$D$66))</f>
        <v/>
      </c>
      <c r="E1689" s="6" t="str">
        <f>IF(GETPIVOTDATA("Count of Order ID",Pivot_table!$A$151,"Consumer ID",$A1689,"Years (DATE)",$D$66)=0,"",GETPIVOTDATA("Count of Order ID",Pivot_table!$A$151,"Consumer ID",$A1689,"Years (DATE)",$D$66))</f>
        <v/>
      </c>
      <c r="F1689" s="6">
        <f t="shared" si="52"/>
        <v>201.15000000000003</v>
      </c>
      <c r="G1689" s="6">
        <f t="shared" si="53"/>
        <v>1</v>
      </c>
    </row>
    <row r="1690" spans="1:7" x14ac:dyDescent="0.3">
      <c r="A1690" s="6" t="s">
        <v>2550</v>
      </c>
      <c r="B1690" s="6" t="str">
        <f>IF(GETPIVOTDATA("Sum of Net Profit",Pivot_table!$A$151,"Consumer ID",$A1690,"Years (DATE)",$B$66)=0,"",GETPIVOTDATA("Sum of Net Profit",Pivot_table!$A$151,"Consumer ID",$A1690,"Years (DATE)",$B$66))</f>
        <v/>
      </c>
      <c r="C1690" s="6" t="str">
        <f>IF(GETPIVOTDATA("Count of Order ID",Pivot_table!$A$151,"Consumer ID",$A1690,"Years (DATE)",$B$66)=0,"",GETPIVOTDATA("Count of Order ID",Pivot_table!$A$151,"Consumer ID",$A1690,"Years (DATE)",$B$66))</f>
        <v/>
      </c>
      <c r="D1690" s="6">
        <f>IF(GETPIVOTDATA("Sum of Net Profit",Pivot_table!$A$151,"Consumer ID",$A1690,"Years (DATE)",$D$66)=0,"",GETPIVOTDATA("Sum of Net Profit",Pivot_table!$A$151,"Consumer ID",$A1690,"Years (DATE)",$D$66))</f>
        <v>200.93</v>
      </c>
      <c r="E1690" s="6">
        <f>IF(GETPIVOTDATA("Count of Order ID",Pivot_table!$A$151,"Consumer ID",$A1690,"Years (DATE)",$D$66)=0,"",GETPIVOTDATA("Count of Order ID",Pivot_table!$A$151,"Consumer ID",$A1690,"Years (DATE)",$D$66))</f>
        <v>1</v>
      </c>
      <c r="F1690" s="6">
        <f t="shared" si="52"/>
        <v>200.93</v>
      </c>
      <c r="G1690" s="6">
        <f t="shared" si="53"/>
        <v>1</v>
      </c>
    </row>
    <row r="1691" spans="1:7" x14ac:dyDescent="0.3">
      <c r="A1691" s="6" t="s">
        <v>1126</v>
      </c>
      <c r="B1691" s="6">
        <f>IF(GETPIVOTDATA("Sum of Net Profit",Pivot_table!$A$151,"Consumer ID",$A1691,"Years (DATE)",$B$66)=0,"",GETPIVOTDATA("Sum of Net Profit",Pivot_table!$A$151,"Consumer ID",$A1691,"Years (DATE)",$B$66))</f>
        <v>200.93</v>
      </c>
      <c r="C1691" s="6">
        <f>IF(GETPIVOTDATA("Count of Order ID",Pivot_table!$A$151,"Consumer ID",$A1691,"Years (DATE)",$B$66)=0,"",GETPIVOTDATA("Count of Order ID",Pivot_table!$A$151,"Consumer ID",$A1691,"Years (DATE)",$B$66))</f>
        <v>1</v>
      </c>
      <c r="D1691" s="6" t="str">
        <f>IF(GETPIVOTDATA("Sum of Net Profit",Pivot_table!$A$151,"Consumer ID",$A1691,"Years (DATE)",$D$66)=0,"",GETPIVOTDATA("Sum of Net Profit",Pivot_table!$A$151,"Consumer ID",$A1691,"Years (DATE)",$D$66))</f>
        <v/>
      </c>
      <c r="E1691" s="6" t="str">
        <f>IF(GETPIVOTDATA("Count of Order ID",Pivot_table!$A$151,"Consumer ID",$A1691,"Years (DATE)",$D$66)=0,"",GETPIVOTDATA("Count of Order ID",Pivot_table!$A$151,"Consumer ID",$A1691,"Years (DATE)",$D$66))</f>
        <v/>
      </c>
      <c r="F1691" s="6">
        <f t="shared" si="52"/>
        <v>200.93</v>
      </c>
      <c r="G1691" s="6">
        <f t="shared" si="53"/>
        <v>1</v>
      </c>
    </row>
    <row r="1692" spans="1:7" x14ac:dyDescent="0.3">
      <c r="A1692" s="6" t="s">
        <v>1162</v>
      </c>
      <c r="B1692" s="6">
        <f>IF(GETPIVOTDATA("Sum of Net Profit",Pivot_table!$A$151,"Consumer ID",$A1692,"Years (DATE)",$B$66)=0,"",GETPIVOTDATA("Sum of Net Profit",Pivot_table!$A$151,"Consumer ID",$A1692,"Years (DATE)",$B$66))</f>
        <v>200.93</v>
      </c>
      <c r="C1692" s="6">
        <f>IF(GETPIVOTDATA("Count of Order ID",Pivot_table!$A$151,"Consumer ID",$A1692,"Years (DATE)",$B$66)=0,"",GETPIVOTDATA("Count of Order ID",Pivot_table!$A$151,"Consumer ID",$A1692,"Years (DATE)",$B$66))</f>
        <v>1</v>
      </c>
      <c r="D1692" s="6" t="str">
        <f>IF(GETPIVOTDATA("Sum of Net Profit",Pivot_table!$A$151,"Consumer ID",$A1692,"Years (DATE)",$D$66)=0,"",GETPIVOTDATA("Sum of Net Profit",Pivot_table!$A$151,"Consumer ID",$A1692,"Years (DATE)",$D$66))</f>
        <v/>
      </c>
      <c r="E1692" s="6" t="str">
        <f>IF(GETPIVOTDATA("Count of Order ID",Pivot_table!$A$151,"Consumer ID",$A1692,"Years (DATE)",$D$66)=0,"",GETPIVOTDATA("Count of Order ID",Pivot_table!$A$151,"Consumer ID",$A1692,"Years (DATE)",$D$66))</f>
        <v/>
      </c>
      <c r="F1692" s="6">
        <f t="shared" si="52"/>
        <v>200.93</v>
      </c>
      <c r="G1692" s="6">
        <f t="shared" si="53"/>
        <v>1</v>
      </c>
    </row>
    <row r="1693" spans="1:7" x14ac:dyDescent="0.3">
      <c r="A1693" s="6" t="s">
        <v>2699</v>
      </c>
      <c r="B1693" s="6" t="str">
        <f>IF(GETPIVOTDATA("Sum of Net Profit",Pivot_table!$A$151,"Consumer ID",$A1693,"Years (DATE)",$B$66)=0,"",GETPIVOTDATA("Sum of Net Profit",Pivot_table!$A$151,"Consumer ID",$A1693,"Years (DATE)",$B$66))</f>
        <v/>
      </c>
      <c r="C1693" s="6" t="str">
        <f>IF(GETPIVOTDATA("Count of Order ID",Pivot_table!$A$151,"Consumer ID",$A1693,"Years (DATE)",$B$66)=0,"",GETPIVOTDATA("Count of Order ID",Pivot_table!$A$151,"Consumer ID",$A1693,"Years (DATE)",$B$66))</f>
        <v/>
      </c>
      <c r="D1693" s="6">
        <f>IF(GETPIVOTDATA("Sum of Net Profit",Pivot_table!$A$151,"Consumer ID",$A1693,"Years (DATE)",$D$66)=0,"",GETPIVOTDATA("Sum of Net Profit",Pivot_table!$A$151,"Consumer ID",$A1693,"Years (DATE)",$D$66))</f>
        <v>200.93</v>
      </c>
      <c r="E1693" s="6">
        <f>IF(GETPIVOTDATA("Count of Order ID",Pivot_table!$A$151,"Consumer ID",$A1693,"Years (DATE)",$D$66)=0,"",GETPIVOTDATA("Count of Order ID",Pivot_table!$A$151,"Consumer ID",$A1693,"Years (DATE)",$D$66))</f>
        <v>1</v>
      </c>
      <c r="F1693" s="6">
        <f t="shared" si="52"/>
        <v>200.93</v>
      </c>
      <c r="G1693" s="6">
        <f t="shared" si="53"/>
        <v>1</v>
      </c>
    </row>
    <row r="1694" spans="1:7" x14ac:dyDescent="0.3">
      <c r="A1694" s="6" t="s">
        <v>5489</v>
      </c>
      <c r="B1694" s="6" t="str">
        <f>IF(GETPIVOTDATA("Sum of Net Profit",Pivot_table!$A$151,"Consumer ID",$A1694,"Years (DATE)",$B$66)=0,"",GETPIVOTDATA("Sum of Net Profit",Pivot_table!$A$151,"Consumer ID",$A1694,"Years (DATE)",$B$66))</f>
        <v/>
      </c>
      <c r="C1694" s="6" t="str">
        <f>IF(GETPIVOTDATA("Count of Order ID",Pivot_table!$A$151,"Consumer ID",$A1694,"Years (DATE)",$B$66)=0,"",GETPIVOTDATA("Count of Order ID",Pivot_table!$A$151,"Consumer ID",$A1694,"Years (DATE)",$B$66))</f>
        <v/>
      </c>
      <c r="D1694" s="6">
        <f>IF(GETPIVOTDATA("Sum of Net Profit",Pivot_table!$A$151,"Consumer ID",$A1694,"Years (DATE)",$D$66)=0,"",GETPIVOTDATA("Sum of Net Profit",Pivot_table!$A$151,"Consumer ID",$A1694,"Years (DATE)",$D$66))</f>
        <v>200.93</v>
      </c>
      <c r="E1694" s="6">
        <f>IF(GETPIVOTDATA("Count of Order ID",Pivot_table!$A$151,"Consumer ID",$A1694,"Years (DATE)",$D$66)=0,"",GETPIVOTDATA("Count of Order ID",Pivot_table!$A$151,"Consumer ID",$A1694,"Years (DATE)",$D$66))</f>
        <v>1</v>
      </c>
      <c r="F1694" s="6">
        <f t="shared" si="52"/>
        <v>200.93</v>
      </c>
      <c r="G1694" s="6">
        <f t="shared" si="53"/>
        <v>1</v>
      </c>
    </row>
    <row r="1695" spans="1:7" x14ac:dyDescent="0.3">
      <c r="A1695" s="6" t="s">
        <v>1940</v>
      </c>
      <c r="B1695" s="6">
        <f>IF(GETPIVOTDATA("Sum of Net Profit",Pivot_table!$A$151,"Consumer ID",$A1695,"Years (DATE)",$B$66)=0,"",GETPIVOTDATA("Sum of Net Profit",Pivot_table!$A$151,"Consumer ID",$A1695,"Years (DATE)",$B$66))</f>
        <v>200.93</v>
      </c>
      <c r="C1695" s="6">
        <f>IF(GETPIVOTDATA("Count of Order ID",Pivot_table!$A$151,"Consumer ID",$A1695,"Years (DATE)",$B$66)=0,"",GETPIVOTDATA("Count of Order ID",Pivot_table!$A$151,"Consumer ID",$A1695,"Years (DATE)",$B$66))</f>
        <v>1</v>
      </c>
      <c r="D1695" s="6" t="str">
        <f>IF(GETPIVOTDATA("Sum of Net Profit",Pivot_table!$A$151,"Consumer ID",$A1695,"Years (DATE)",$D$66)=0,"",GETPIVOTDATA("Sum of Net Profit",Pivot_table!$A$151,"Consumer ID",$A1695,"Years (DATE)",$D$66))</f>
        <v/>
      </c>
      <c r="E1695" s="6" t="str">
        <f>IF(GETPIVOTDATA("Count of Order ID",Pivot_table!$A$151,"Consumer ID",$A1695,"Years (DATE)",$D$66)=0,"",GETPIVOTDATA("Count of Order ID",Pivot_table!$A$151,"Consumer ID",$A1695,"Years (DATE)",$D$66))</f>
        <v/>
      </c>
      <c r="F1695" s="6">
        <f t="shared" si="52"/>
        <v>200.93</v>
      </c>
      <c r="G1695" s="6">
        <f t="shared" si="53"/>
        <v>1</v>
      </c>
    </row>
    <row r="1696" spans="1:7" x14ac:dyDescent="0.3">
      <c r="A1696" s="6" t="s">
        <v>1520</v>
      </c>
      <c r="B1696" s="6">
        <f>IF(GETPIVOTDATA("Sum of Net Profit",Pivot_table!$A$151,"Consumer ID",$A1696,"Years (DATE)",$B$66)=0,"",GETPIVOTDATA("Sum of Net Profit",Pivot_table!$A$151,"Consumer ID",$A1696,"Years (DATE)",$B$66))</f>
        <v>200.93</v>
      </c>
      <c r="C1696" s="6">
        <f>IF(GETPIVOTDATA("Count of Order ID",Pivot_table!$A$151,"Consumer ID",$A1696,"Years (DATE)",$B$66)=0,"",GETPIVOTDATA("Count of Order ID",Pivot_table!$A$151,"Consumer ID",$A1696,"Years (DATE)",$B$66))</f>
        <v>1</v>
      </c>
      <c r="D1696" s="6" t="str">
        <f>IF(GETPIVOTDATA("Sum of Net Profit",Pivot_table!$A$151,"Consumer ID",$A1696,"Years (DATE)",$D$66)=0,"",GETPIVOTDATA("Sum of Net Profit",Pivot_table!$A$151,"Consumer ID",$A1696,"Years (DATE)",$D$66))</f>
        <v/>
      </c>
      <c r="E1696" s="6" t="str">
        <f>IF(GETPIVOTDATA("Count of Order ID",Pivot_table!$A$151,"Consumer ID",$A1696,"Years (DATE)",$D$66)=0,"",GETPIVOTDATA("Count of Order ID",Pivot_table!$A$151,"Consumer ID",$A1696,"Years (DATE)",$D$66))</f>
        <v/>
      </c>
      <c r="F1696" s="6">
        <f t="shared" si="52"/>
        <v>200.93</v>
      </c>
      <c r="G1696" s="6">
        <f t="shared" si="53"/>
        <v>1</v>
      </c>
    </row>
    <row r="1697" spans="1:7" x14ac:dyDescent="0.3">
      <c r="A1697" s="6" t="s">
        <v>1596</v>
      </c>
      <c r="B1697" s="6">
        <f>IF(GETPIVOTDATA("Sum of Net Profit",Pivot_table!$A$151,"Consumer ID",$A1697,"Years (DATE)",$B$66)=0,"",GETPIVOTDATA("Sum of Net Profit",Pivot_table!$A$151,"Consumer ID",$A1697,"Years (DATE)",$B$66))</f>
        <v>200.93</v>
      </c>
      <c r="C1697" s="6">
        <f>IF(GETPIVOTDATA("Count of Order ID",Pivot_table!$A$151,"Consumer ID",$A1697,"Years (DATE)",$B$66)=0,"",GETPIVOTDATA("Count of Order ID",Pivot_table!$A$151,"Consumer ID",$A1697,"Years (DATE)",$B$66))</f>
        <v>1</v>
      </c>
      <c r="D1697" s="6" t="str">
        <f>IF(GETPIVOTDATA("Sum of Net Profit",Pivot_table!$A$151,"Consumer ID",$A1697,"Years (DATE)",$D$66)=0,"",GETPIVOTDATA("Sum of Net Profit",Pivot_table!$A$151,"Consumer ID",$A1697,"Years (DATE)",$D$66))</f>
        <v/>
      </c>
      <c r="E1697" s="6" t="str">
        <f>IF(GETPIVOTDATA("Count of Order ID",Pivot_table!$A$151,"Consumer ID",$A1697,"Years (DATE)",$D$66)=0,"",GETPIVOTDATA("Count of Order ID",Pivot_table!$A$151,"Consumer ID",$A1697,"Years (DATE)",$D$66))</f>
        <v/>
      </c>
      <c r="F1697" s="6">
        <f t="shared" si="52"/>
        <v>200.93</v>
      </c>
      <c r="G1697" s="6">
        <f t="shared" si="53"/>
        <v>1</v>
      </c>
    </row>
    <row r="1698" spans="1:7" x14ac:dyDescent="0.3">
      <c r="A1698" s="6" t="s">
        <v>2424</v>
      </c>
      <c r="B1698" s="6" t="str">
        <f>IF(GETPIVOTDATA("Sum of Net Profit",Pivot_table!$A$151,"Consumer ID",$A1698,"Years (DATE)",$B$66)=0,"",GETPIVOTDATA("Sum of Net Profit",Pivot_table!$A$151,"Consumer ID",$A1698,"Years (DATE)",$B$66))</f>
        <v/>
      </c>
      <c r="C1698" s="6" t="str">
        <f>IF(GETPIVOTDATA("Count of Order ID",Pivot_table!$A$151,"Consumer ID",$A1698,"Years (DATE)",$B$66)=0,"",GETPIVOTDATA("Count of Order ID",Pivot_table!$A$151,"Consumer ID",$A1698,"Years (DATE)",$B$66))</f>
        <v/>
      </c>
      <c r="D1698" s="6">
        <f>IF(GETPIVOTDATA("Sum of Net Profit",Pivot_table!$A$151,"Consumer ID",$A1698,"Years (DATE)",$D$66)=0,"",GETPIVOTDATA("Sum of Net Profit",Pivot_table!$A$151,"Consumer ID",$A1698,"Years (DATE)",$D$66))</f>
        <v>200.93</v>
      </c>
      <c r="E1698" s="6">
        <f>IF(GETPIVOTDATA("Count of Order ID",Pivot_table!$A$151,"Consumer ID",$A1698,"Years (DATE)",$D$66)=0,"",GETPIVOTDATA("Count of Order ID",Pivot_table!$A$151,"Consumer ID",$A1698,"Years (DATE)",$D$66))</f>
        <v>1</v>
      </c>
      <c r="F1698" s="6">
        <f t="shared" si="52"/>
        <v>200.93</v>
      </c>
      <c r="G1698" s="6">
        <f t="shared" si="53"/>
        <v>1</v>
      </c>
    </row>
    <row r="1699" spans="1:7" x14ac:dyDescent="0.3">
      <c r="A1699" s="6" t="s">
        <v>1548</v>
      </c>
      <c r="B1699" s="6">
        <f>IF(GETPIVOTDATA("Sum of Net Profit",Pivot_table!$A$151,"Consumer ID",$A1699,"Years (DATE)",$B$66)=0,"",GETPIVOTDATA("Sum of Net Profit",Pivot_table!$A$151,"Consumer ID",$A1699,"Years (DATE)",$B$66))</f>
        <v>200.93</v>
      </c>
      <c r="C1699" s="6">
        <f>IF(GETPIVOTDATA("Count of Order ID",Pivot_table!$A$151,"Consumer ID",$A1699,"Years (DATE)",$B$66)=0,"",GETPIVOTDATA("Count of Order ID",Pivot_table!$A$151,"Consumer ID",$A1699,"Years (DATE)",$B$66))</f>
        <v>1</v>
      </c>
      <c r="D1699" s="6" t="str">
        <f>IF(GETPIVOTDATA("Sum of Net Profit",Pivot_table!$A$151,"Consumer ID",$A1699,"Years (DATE)",$D$66)=0,"",GETPIVOTDATA("Sum of Net Profit",Pivot_table!$A$151,"Consumer ID",$A1699,"Years (DATE)",$D$66))</f>
        <v/>
      </c>
      <c r="E1699" s="6" t="str">
        <f>IF(GETPIVOTDATA("Count of Order ID",Pivot_table!$A$151,"Consumer ID",$A1699,"Years (DATE)",$D$66)=0,"",GETPIVOTDATA("Count of Order ID",Pivot_table!$A$151,"Consumer ID",$A1699,"Years (DATE)",$D$66))</f>
        <v/>
      </c>
      <c r="F1699" s="6">
        <f t="shared" si="52"/>
        <v>200.93</v>
      </c>
      <c r="G1699" s="6">
        <f t="shared" si="53"/>
        <v>1</v>
      </c>
    </row>
    <row r="1700" spans="1:7" x14ac:dyDescent="0.3">
      <c r="A1700" s="6" t="s">
        <v>5526</v>
      </c>
      <c r="B1700" s="6" t="str">
        <f>IF(GETPIVOTDATA("Sum of Net Profit",Pivot_table!$A$151,"Consumer ID",$A1700,"Years (DATE)",$B$66)=0,"",GETPIVOTDATA("Sum of Net Profit",Pivot_table!$A$151,"Consumer ID",$A1700,"Years (DATE)",$B$66))</f>
        <v/>
      </c>
      <c r="C1700" s="6" t="str">
        <f>IF(GETPIVOTDATA("Count of Order ID",Pivot_table!$A$151,"Consumer ID",$A1700,"Years (DATE)",$B$66)=0,"",GETPIVOTDATA("Count of Order ID",Pivot_table!$A$151,"Consumer ID",$A1700,"Years (DATE)",$B$66))</f>
        <v/>
      </c>
      <c r="D1700" s="6">
        <f>IF(GETPIVOTDATA("Sum of Net Profit",Pivot_table!$A$151,"Consumer ID",$A1700,"Years (DATE)",$D$66)=0,"",GETPIVOTDATA("Sum of Net Profit",Pivot_table!$A$151,"Consumer ID",$A1700,"Years (DATE)",$D$66))</f>
        <v>200.93</v>
      </c>
      <c r="E1700" s="6">
        <f>IF(GETPIVOTDATA("Count of Order ID",Pivot_table!$A$151,"Consumer ID",$A1700,"Years (DATE)",$D$66)=0,"",GETPIVOTDATA("Count of Order ID",Pivot_table!$A$151,"Consumer ID",$A1700,"Years (DATE)",$D$66))</f>
        <v>1</v>
      </c>
      <c r="F1700" s="6">
        <f t="shared" si="52"/>
        <v>200.93</v>
      </c>
      <c r="G1700" s="6">
        <f t="shared" si="53"/>
        <v>1</v>
      </c>
    </row>
    <row r="1701" spans="1:7" x14ac:dyDescent="0.3">
      <c r="A1701" s="6" t="s">
        <v>5309</v>
      </c>
      <c r="B1701" s="6" t="str">
        <f>IF(GETPIVOTDATA("Sum of Net Profit",Pivot_table!$A$151,"Consumer ID",$A1701,"Years (DATE)",$B$66)=0,"",GETPIVOTDATA("Sum of Net Profit",Pivot_table!$A$151,"Consumer ID",$A1701,"Years (DATE)",$B$66))</f>
        <v/>
      </c>
      <c r="C1701" s="6" t="str">
        <f>IF(GETPIVOTDATA("Count of Order ID",Pivot_table!$A$151,"Consumer ID",$A1701,"Years (DATE)",$B$66)=0,"",GETPIVOTDATA("Count of Order ID",Pivot_table!$A$151,"Consumer ID",$A1701,"Years (DATE)",$B$66))</f>
        <v/>
      </c>
      <c r="D1701" s="6">
        <f>IF(GETPIVOTDATA("Sum of Net Profit",Pivot_table!$A$151,"Consumer ID",$A1701,"Years (DATE)",$D$66)=0,"",GETPIVOTDATA("Sum of Net Profit",Pivot_table!$A$151,"Consumer ID",$A1701,"Years (DATE)",$D$66))</f>
        <v>200.93</v>
      </c>
      <c r="E1701" s="6">
        <f>IF(GETPIVOTDATA("Count of Order ID",Pivot_table!$A$151,"Consumer ID",$A1701,"Years (DATE)",$D$66)=0,"",GETPIVOTDATA("Count of Order ID",Pivot_table!$A$151,"Consumer ID",$A1701,"Years (DATE)",$D$66))</f>
        <v>1</v>
      </c>
      <c r="F1701" s="6">
        <f t="shared" si="52"/>
        <v>200.93</v>
      </c>
      <c r="G1701" s="6">
        <f t="shared" si="53"/>
        <v>1</v>
      </c>
    </row>
    <row r="1702" spans="1:7" x14ac:dyDescent="0.3">
      <c r="A1702" s="6" t="s">
        <v>6246</v>
      </c>
      <c r="B1702" s="6" t="str">
        <f>IF(GETPIVOTDATA("Sum of Net Profit",Pivot_table!$A$151,"Consumer ID",$A1702,"Years (DATE)",$B$66)=0,"",GETPIVOTDATA("Sum of Net Profit",Pivot_table!$A$151,"Consumer ID",$A1702,"Years (DATE)",$B$66))</f>
        <v/>
      </c>
      <c r="C1702" s="6" t="str">
        <f>IF(GETPIVOTDATA("Count of Order ID",Pivot_table!$A$151,"Consumer ID",$A1702,"Years (DATE)",$B$66)=0,"",GETPIVOTDATA("Count of Order ID",Pivot_table!$A$151,"Consumer ID",$A1702,"Years (DATE)",$B$66))</f>
        <v/>
      </c>
      <c r="D1702" s="6">
        <f>IF(GETPIVOTDATA("Sum of Net Profit",Pivot_table!$A$151,"Consumer ID",$A1702,"Years (DATE)",$D$66)=0,"",GETPIVOTDATA("Sum of Net Profit",Pivot_table!$A$151,"Consumer ID",$A1702,"Years (DATE)",$D$66))</f>
        <v>200.26</v>
      </c>
      <c r="E1702" s="6">
        <f>IF(GETPIVOTDATA("Count of Order ID",Pivot_table!$A$151,"Consumer ID",$A1702,"Years (DATE)",$D$66)=0,"",GETPIVOTDATA("Count of Order ID",Pivot_table!$A$151,"Consumer ID",$A1702,"Years (DATE)",$D$66))</f>
        <v>1</v>
      </c>
      <c r="F1702" s="6">
        <f t="shared" si="52"/>
        <v>200.26</v>
      </c>
      <c r="G1702" s="6">
        <f t="shared" si="53"/>
        <v>1</v>
      </c>
    </row>
    <row r="1703" spans="1:7" x14ac:dyDescent="0.3">
      <c r="A1703" s="6" t="s">
        <v>4195</v>
      </c>
      <c r="B1703" s="6" t="str">
        <f>IF(GETPIVOTDATA("Sum of Net Profit",Pivot_table!$A$151,"Consumer ID",$A1703,"Years (DATE)",$B$66)=0,"",GETPIVOTDATA("Sum of Net Profit",Pivot_table!$A$151,"Consumer ID",$A1703,"Years (DATE)",$B$66))</f>
        <v/>
      </c>
      <c r="C1703" s="6" t="str">
        <f>IF(GETPIVOTDATA("Count of Order ID",Pivot_table!$A$151,"Consumer ID",$A1703,"Years (DATE)",$B$66)=0,"",GETPIVOTDATA("Count of Order ID",Pivot_table!$A$151,"Consumer ID",$A1703,"Years (DATE)",$B$66))</f>
        <v/>
      </c>
      <c r="D1703" s="6">
        <f>IF(GETPIVOTDATA("Sum of Net Profit",Pivot_table!$A$151,"Consumer ID",$A1703,"Years (DATE)",$D$66)=0,"",GETPIVOTDATA("Sum of Net Profit",Pivot_table!$A$151,"Consumer ID",$A1703,"Years (DATE)",$D$66))</f>
        <v>197.64999999999998</v>
      </c>
      <c r="E1703" s="6">
        <f>IF(GETPIVOTDATA("Count of Order ID",Pivot_table!$A$151,"Consumer ID",$A1703,"Years (DATE)",$D$66)=0,"",GETPIVOTDATA("Count of Order ID",Pivot_table!$A$151,"Consumer ID",$A1703,"Years (DATE)",$D$66))</f>
        <v>1</v>
      </c>
      <c r="F1703" s="6">
        <f t="shared" si="52"/>
        <v>197.64999999999998</v>
      </c>
      <c r="G1703" s="6">
        <f t="shared" si="53"/>
        <v>1</v>
      </c>
    </row>
    <row r="1704" spans="1:7" x14ac:dyDescent="0.3">
      <c r="A1704" s="6" t="s">
        <v>2608</v>
      </c>
      <c r="B1704" s="6" t="str">
        <f>IF(GETPIVOTDATA("Sum of Net Profit",Pivot_table!$A$151,"Consumer ID",$A1704,"Years (DATE)",$B$66)=0,"",GETPIVOTDATA("Sum of Net Profit",Pivot_table!$A$151,"Consumer ID",$A1704,"Years (DATE)",$B$66))</f>
        <v/>
      </c>
      <c r="C1704" s="6" t="str">
        <f>IF(GETPIVOTDATA("Count of Order ID",Pivot_table!$A$151,"Consumer ID",$A1704,"Years (DATE)",$B$66)=0,"",GETPIVOTDATA("Count of Order ID",Pivot_table!$A$151,"Consumer ID",$A1704,"Years (DATE)",$B$66))</f>
        <v/>
      </c>
      <c r="D1704" s="6">
        <f>IF(GETPIVOTDATA("Sum of Net Profit",Pivot_table!$A$151,"Consumer ID",$A1704,"Years (DATE)",$D$66)=0,"",GETPIVOTDATA("Sum of Net Profit",Pivot_table!$A$151,"Consumer ID",$A1704,"Years (DATE)",$D$66))</f>
        <v>197.64999999999998</v>
      </c>
      <c r="E1704" s="6">
        <f>IF(GETPIVOTDATA("Count of Order ID",Pivot_table!$A$151,"Consumer ID",$A1704,"Years (DATE)",$D$66)=0,"",GETPIVOTDATA("Count of Order ID",Pivot_table!$A$151,"Consumer ID",$A1704,"Years (DATE)",$D$66))</f>
        <v>1</v>
      </c>
      <c r="F1704" s="6">
        <f t="shared" si="52"/>
        <v>197.64999999999998</v>
      </c>
      <c r="G1704" s="6">
        <f t="shared" si="53"/>
        <v>1</v>
      </c>
    </row>
    <row r="1705" spans="1:7" x14ac:dyDescent="0.3">
      <c r="A1705" s="6" t="s">
        <v>2951</v>
      </c>
      <c r="B1705" s="6" t="str">
        <f>IF(GETPIVOTDATA("Sum of Net Profit",Pivot_table!$A$151,"Consumer ID",$A1705,"Years (DATE)",$B$66)=0,"",GETPIVOTDATA("Sum of Net Profit",Pivot_table!$A$151,"Consumer ID",$A1705,"Years (DATE)",$B$66))</f>
        <v/>
      </c>
      <c r="C1705" s="6" t="str">
        <f>IF(GETPIVOTDATA("Count of Order ID",Pivot_table!$A$151,"Consumer ID",$A1705,"Years (DATE)",$B$66)=0,"",GETPIVOTDATA("Count of Order ID",Pivot_table!$A$151,"Consumer ID",$A1705,"Years (DATE)",$B$66))</f>
        <v/>
      </c>
      <c r="D1705" s="6">
        <f>IF(GETPIVOTDATA("Sum of Net Profit",Pivot_table!$A$151,"Consumer ID",$A1705,"Years (DATE)",$D$66)=0,"",GETPIVOTDATA("Sum of Net Profit",Pivot_table!$A$151,"Consumer ID",$A1705,"Years (DATE)",$D$66))</f>
        <v>197.64999999999998</v>
      </c>
      <c r="E1705" s="6">
        <f>IF(GETPIVOTDATA("Count of Order ID",Pivot_table!$A$151,"Consumer ID",$A1705,"Years (DATE)",$D$66)=0,"",GETPIVOTDATA("Count of Order ID",Pivot_table!$A$151,"Consumer ID",$A1705,"Years (DATE)",$D$66))</f>
        <v>1</v>
      </c>
      <c r="F1705" s="6">
        <f t="shared" si="52"/>
        <v>197.64999999999998</v>
      </c>
      <c r="G1705" s="6">
        <f t="shared" si="53"/>
        <v>1</v>
      </c>
    </row>
    <row r="1706" spans="1:7" x14ac:dyDescent="0.3">
      <c r="A1706" s="6" t="s">
        <v>3461</v>
      </c>
      <c r="B1706" s="6" t="str">
        <f>IF(GETPIVOTDATA("Sum of Net Profit",Pivot_table!$A$151,"Consumer ID",$A1706,"Years (DATE)",$B$66)=0,"",GETPIVOTDATA("Sum of Net Profit",Pivot_table!$A$151,"Consumer ID",$A1706,"Years (DATE)",$B$66))</f>
        <v/>
      </c>
      <c r="C1706" s="6" t="str">
        <f>IF(GETPIVOTDATA("Count of Order ID",Pivot_table!$A$151,"Consumer ID",$A1706,"Years (DATE)",$B$66)=0,"",GETPIVOTDATA("Count of Order ID",Pivot_table!$A$151,"Consumer ID",$A1706,"Years (DATE)",$B$66))</f>
        <v/>
      </c>
      <c r="D1706" s="6">
        <f>IF(GETPIVOTDATA("Sum of Net Profit",Pivot_table!$A$151,"Consumer ID",$A1706,"Years (DATE)",$D$66)=0,"",GETPIVOTDATA("Sum of Net Profit",Pivot_table!$A$151,"Consumer ID",$A1706,"Years (DATE)",$D$66))</f>
        <v>197.64999999999998</v>
      </c>
      <c r="E1706" s="6">
        <f>IF(GETPIVOTDATA("Count of Order ID",Pivot_table!$A$151,"Consumer ID",$A1706,"Years (DATE)",$D$66)=0,"",GETPIVOTDATA("Count of Order ID",Pivot_table!$A$151,"Consumer ID",$A1706,"Years (DATE)",$D$66))</f>
        <v>1</v>
      </c>
      <c r="F1706" s="6">
        <f t="shared" si="52"/>
        <v>197.64999999999998</v>
      </c>
      <c r="G1706" s="6">
        <f t="shared" si="53"/>
        <v>1</v>
      </c>
    </row>
    <row r="1707" spans="1:7" x14ac:dyDescent="0.3">
      <c r="A1707" s="6" t="s">
        <v>1138</v>
      </c>
      <c r="B1707" s="6">
        <f>IF(GETPIVOTDATA("Sum of Net Profit",Pivot_table!$A$151,"Consumer ID",$A1707,"Years (DATE)",$B$66)=0,"",GETPIVOTDATA("Sum of Net Profit",Pivot_table!$A$151,"Consumer ID",$A1707,"Years (DATE)",$B$66))</f>
        <v>197.64999999999998</v>
      </c>
      <c r="C1707" s="6">
        <f>IF(GETPIVOTDATA("Count of Order ID",Pivot_table!$A$151,"Consumer ID",$A1707,"Years (DATE)",$B$66)=0,"",GETPIVOTDATA("Count of Order ID",Pivot_table!$A$151,"Consumer ID",$A1707,"Years (DATE)",$B$66))</f>
        <v>1</v>
      </c>
      <c r="D1707" s="6" t="str">
        <f>IF(GETPIVOTDATA("Sum of Net Profit",Pivot_table!$A$151,"Consumer ID",$A1707,"Years (DATE)",$D$66)=0,"",GETPIVOTDATA("Sum of Net Profit",Pivot_table!$A$151,"Consumer ID",$A1707,"Years (DATE)",$D$66))</f>
        <v/>
      </c>
      <c r="E1707" s="6" t="str">
        <f>IF(GETPIVOTDATA("Count of Order ID",Pivot_table!$A$151,"Consumer ID",$A1707,"Years (DATE)",$D$66)=0,"",GETPIVOTDATA("Count of Order ID",Pivot_table!$A$151,"Consumer ID",$A1707,"Years (DATE)",$D$66))</f>
        <v/>
      </c>
      <c r="F1707" s="6">
        <f t="shared" si="52"/>
        <v>197.64999999999998</v>
      </c>
      <c r="G1707" s="6">
        <f t="shared" si="53"/>
        <v>1</v>
      </c>
    </row>
    <row r="1708" spans="1:7" x14ac:dyDescent="0.3">
      <c r="A1708" s="6" t="s">
        <v>1120</v>
      </c>
      <c r="B1708" s="6">
        <f>IF(GETPIVOTDATA("Sum of Net Profit",Pivot_table!$A$151,"Consumer ID",$A1708,"Years (DATE)",$B$66)=0,"",GETPIVOTDATA("Sum of Net Profit",Pivot_table!$A$151,"Consumer ID",$A1708,"Years (DATE)",$B$66))</f>
        <v>197.64999999999998</v>
      </c>
      <c r="C1708" s="6">
        <f>IF(GETPIVOTDATA("Count of Order ID",Pivot_table!$A$151,"Consumer ID",$A1708,"Years (DATE)",$B$66)=0,"",GETPIVOTDATA("Count of Order ID",Pivot_table!$A$151,"Consumer ID",$A1708,"Years (DATE)",$B$66))</f>
        <v>1</v>
      </c>
      <c r="D1708" s="6" t="str">
        <f>IF(GETPIVOTDATA("Sum of Net Profit",Pivot_table!$A$151,"Consumer ID",$A1708,"Years (DATE)",$D$66)=0,"",GETPIVOTDATA("Sum of Net Profit",Pivot_table!$A$151,"Consumer ID",$A1708,"Years (DATE)",$D$66))</f>
        <v/>
      </c>
      <c r="E1708" s="6" t="str">
        <f>IF(GETPIVOTDATA("Count of Order ID",Pivot_table!$A$151,"Consumer ID",$A1708,"Years (DATE)",$D$66)=0,"",GETPIVOTDATA("Count of Order ID",Pivot_table!$A$151,"Consumer ID",$A1708,"Years (DATE)",$D$66))</f>
        <v/>
      </c>
      <c r="F1708" s="6">
        <f t="shared" si="52"/>
        <v>197.64999999999998</v>
      </c>
      <c r="G1708" s="6">
        <f t="shared" si="53"/>
        <v>1</v>
      </c>
    </row>
    <row r="1709" spans="1:7" x14ac:dyDescent="0.3">
      <c r="A1709" s="6" t="s">
        <v>4280</v>
      </c>
      <c r="B1709" s="6" t="str">
        <f>IF(GETPIVOTDATA("Sum of Net Profit",Pivot_table!$A$151,"Consumer ID",$A1709,"Years (DATE)",$B$66)=0,"",GETPIVOTDATA("Sum of Net Profit",Pivot_table!$A$151,"Consumer ID",$A1709,"Years (DATE)",$B$66))</f>
        <v/>
      </c>
      <c r="C1709" s="6" t="str">
        <f>IF(GETPIVOTDATA("Count of Order ID",Pivot_table!$A$151,"Consumer ID",$A1709,"Years (DATE)",$B$66)=0,"",GETPIVOTDATA("Count of Order ID",Pivot_table!$A$151,"Consumer ID",$A1709,"Years (DATE)",$B$66))</f>
        <v/>
      </c>
      <c r="D1709" s="6">
        <f>IF(GETPIVOTDATA("Sum of Net Profit",Pivot_table!$A$151,"Consumer ID",$A1709,"Years (DATE)",$D$66)=0,"",GETPIVOTDATA("Sum of Net Profit",Pivot_table!$A$151,"Consumer ID",$A1709,"Years (DATE)",$D$66))</f>
        <v>197.64999999999998</v>
      </c>
      <c r="E1709" s="6">
        <f>IF(GETPIVOTDATA("Count of Order ID",Pivot_table!$A$151,"Consumer ID",$A1709,"Years (DATE)",$D$66)=0,"",GETPIVOTDATA("Count of Order ID",Pivot_table!$A$151,"Consumer ID",$A1709,"Years (DATE)",$D$66))</f>
        <v>1</v>
      </c>
      <c r="F1709" s="6">
        <f t="shared" si="52"/>
        <v>197.64999999999998</v>
      </c>
      <c r="G1709" s="6">
        <f t="shared" si="53"/>
        <v>1</v>
      </c>
    </row>
    <row r="1710" spans="1:7" x14ac:dyDescent="0.3">
      <c r="A1710" s="6" t="s">
        <v>2404</v>
      </c>
      <c r="B1710" s="6" t="str">
        <f>IF(GETPIVOTDATA("Sum of Net Profit",Pivot_table!$A$151,"Consumer ID",$A1710,"Years (DATE)",$B$66)=0,"",GETPIVOTDATA("Sum of Net Profit",Pivot_table!$A$151,"Consumer ID",$A1710,"Years (DATE)",$B$66))</f>
        <v/>
      </c>
      <c r="C1710" s="6" t="str">
        <f>IF(GETPIVOTDATA("Count of Order ID",Pivot_table!$A$151,"Consumer ID",$A1710,"Years (DATE)",$B$66)=0,"",GETPIVOTDATA("Count of Order ID",Pivot_table!$A$151,"Consumer ID",$A1710,"Years (DATE)",$B$66))</f>
        <v/>
      </c>
      <c r="D1710" s="6">
        <f>IF(GETPIVOTDATA("Sum of Net Profit",Pivot_table!$A$151,"Consumer ID",$A1710,"Years (DATE)",$D$66)=0,"",GETPIVOTDATA("Sum of Net Profit",Pivot_table!$A$151,"Consumer ID",$A1710,"Years (DATE)",$D$66))</f>
        <v>197.64999999999998</v>
      </c>
      <c r="E1710" s="6">
        <f>IF(GETPIVOTDATA("Count of Order ID",Pivot_table!$A$151,"Consumer ID",$A1710,"Years (DATE)",$D$66)=0,"",GETPIVOTDATA("Count of Order ID",Pivot_table!$A$151,"Consumer ID",$A1710,"Years (DATE)",$D$66))</f>
        <v>1</v>
      </c>
      <c r="F1710" s="6">
        <f t="shared" si="52"/>
        <v>197.64999999999998</v>
      </c>
      <c r="G1710" s="6">
        <f t="shared" si="53"/>
        <v>1</v>
      </c>
    </row>
    <row r="1711" spans="1:7" x14ac:dyDescent="0.3">
      <c r="A1711" s="6" t="s">
        <v>1539</v>
      </c>
      <c r="B1711" s="6">
        <f>IF(GETPIVOTDATA("Sum of Net Profit",Pivot_table!$A$151,"Consumer ID",$A1711,"Years (DATE)",$B$66)=0,"",GETPIVOTDATA("Sum of Net Profit",Pivot_table!$A$151,"Consumer ID",$A1711,"Years (DATE)",$B$66))</f>
        <v>197.64999999999998</v>
      </c>
      <c r="C1711" s="6">
        <f>IF(GETPIVOTDATA("Count of Order ID",Pivot_table!$A$151,"Consumer ID",$A1711,"Years (DATE)",$B$66)=0,"",GETPIVOTDATA("Count of Order ID",Pivot_table!$A$151,"Consumer ID",$A1711,"Years (DATE)",$B$66))</f>
        <v>1</v>
      </c>
      <c r="D1711" s="6" t="str">
        <f>IF(GETPIVOTDATA("Sum of Net Profit",Pivot_table!$A$151,"Consumer ID",$A1711,"Years (DATE)",$D$66)=0,"",GETPIVOTDATA("Sum of Net Profit",Pivot_table!$A$151,"Consumer ID",$A1711,"Years (DATE)",$D$66))</f>
        <v/>
      </c>
      <c r="E1711" s="6" t="str">
        <f>IF(GETPIVOTDATA("Count of Order ID",Pivot_table!$A$151,"Consumer ID",$A1711,"Years (DATE)",$D$66)=0,"",GETPIVOTDATA("Count of Order ID",Pivot_table!$A$151,"Consumer ID",$A1711,"Years (DATE)",$D$66))</f>
        <v/>
      </c>
      <c r="F1711" s="6">
        <f t="shared" si="52"/>
        <v>197.64999999999998</v>
      </c>
      <c r="G1711" s="6">
        <f t="shared" si="53"/>
        <v>1</v>
      </c>
    </row>
    <row r="1712" spans="1:7" x14ac:dyDescent="0.3">
      <c r="A1712" s="6" t="s">
        <v>5217</v>
      </c>
      <c r="B1712" s="6" t="str">
        <f>IF(GETPIVOTDATA("Sum of Net Profit",Pivot_table!$A$151,"Consumer ID",$A1712,"Years (DATE)",$B$66)=0,"",GETPIVOTDATA("Sum of Net Profit",Pivot_table!$A$151,"Consumer ID",$A1712,"Years (DATE)",$B$66))</f>
        <v/>
      </c>
      <c r="C1712" s="6" t="str">
        <f>IF(GETPIVOTDATA("Count of Order ID",Pivot_table!$A$151,"Consumer ID",$A1712,"Years (DATE)",$B$66)=0,"",GETPIVOTDATA("Count of Order ID",Pivot_table!$A$151,"Consumer ID",$A1712,"Years (DATE)",$B$66))</f>
        <v/>
      </c>
      <c r="D1712" s="6">
        <f>IF(GETPIVOTDATA("Sum of Net Profit",Pivot_table!$A$151,"Consumer ID",$A1712,"Years (DATE)",$D$66)=0,"",GETPIVOTDATA("Sum of Net Profit",Pivot_table!$A$151,"Consumer ID",$A1712,"Years (DATE)",$D$66))</f>
        <v>197.64999999999998</v>
      </c>
      <c r="E1712" s="6">
        <f>IF(GETPIVOTDATA("Count of Order ID",Pivot_table!$A$151,"Consumer ID",$A1712,"Years (DATE)",$D$66)=0,"",GETPIVOTDATA("Count of Order ID",Pivot_table!$A$151,"Consumer ID",$A1712,"Years (DATE)",$D$66))</f>
        <v>1</v>
      </c>
      <c r="F1712" s="6">
        <f t="shared" si="52"/>
        <v>197.64999999999998</v>
      </c>
      <c r="G1712" s="6">
        <f t="shared" si="53"/>
        <v>1</v>
      </c>
    </row>
    <row r="1713" spans="1:7" x14ac:dyDescent="0.3">
      <c r="A1713" s="6" t="s">
        <v>3119</v>
      </c>
      <c r="B1713" s="6" t="str">
        <f>IF(GETPIVOTDATA("Sum of Net Profit",Pivot_table!$A$151,"Consumer ID",$A1713,"Years (DATE)",$B$66)=0,"",GETPIVOTDATA("Sum of Net Profit",Pivot_table!$A$151,"Consumer ID",$A1713,"Years (DATE)",$B$66))</f>
        <v/>
      </c>
      <c r="C1713" s="6" t="str">
        <f>IF(GETPIVOTDATA("Count of Order ID",Pivot_table!$A$151,"Consumer ID",$A1713,"Years (DATE)",$B$66)=0,"",GETPIVOTDATA("Count of Order ID",Pivot_table!$A$151,"Consumer ID",$A1713,"Years (DATE)",$B$66))</f>
        <v/>
      </c>
      <c r="D1713" s="6">
        <f>IF(GETPIVOTDATA("Sum of Net Profit",Pivot_table!$A$151,"Consumer ID",$A1713,"Years (DATE)",$D$66)=0,"",GETPIVOTDATA("Sum of Net Profit",Pivot_table!$A$151,"Consumer ID",$A1713,"Years (DATE)",$D$66))</f>
        <v>196.8</v>
      </c>
      <c r="E1713" s="6">
        <f>IF(GETPIVOTDATA("Count of Order ID",Pivot_table!$A$151,"Consumer ID",$A1713,"Years (DATE)",$D$66)=0,"",GETPIVOTDATA("Count of Order ID",Pivot_table!$A$151,"Consumer ID",$A1713,"Years (DATE)",$D$66))</f>
        <v>1</v>
      </c>
      <c r="F1713" s="6">
        <f t="shared" si="52"/>
        <v>196.8</v>
      </c>
      <c r="G1713" s="6">
        <f t="shared" si="53"/>
        <v>1</v>
      </c>
    </row>
    <row r="1714" spans="1:7" x14ac:dyDescent="0.3">
      <c r="A1714" s="6" t="s">
        <v>4250</v>
      </c>
      <c r="B1714" s="6" t="str">
        <f>IF(GETPIVOTDATA("Sum of Net Profit",Pivot_table!$A$151,"Consumer ID",$A1714,"Years (DATE)",$B$66)=0,"",GETPIVOTDATA("Sum of Net Profit",Pivot_table!$A$151,"Consumer ID",$A1714,"Years (DATE)",$B$66))</f>
        <v/>
      </c>
      <c r="C1714" s="6" t="str">
        <f>IF(GETPIVOTDATA("Count of Order ID",Pivot_table!$A$151,"Consumer ID",$A1714,"Years (DATE)",$B$66)=0,"",GETPIVOTDATA("Count of Order ID",Pivot_table!$A$151,"Consumer ID",$A1714,"Years (DATE)",$B$66))</f>
        <v/>
      </c>
      <c r="D1714" s="6">
        <f>IF(GETPIVOTDATA("Sum of Net Profit",Pivot_table!$A$151,"Consumer ID",$A1714,"Years (DATE)",$D$66)=0,"",GETPIVOTDATA("Sum of Net Profit",Pivot_table!$A$151,"Consumer ID",$A1714,"Years (DATE)",$D$66))</f>
        <v>196.8</v>
      </c>
      <c r="E1714" s="6">
        <f>IF(GETPIVOTDATA("Count of Order ID",Pivot_table!$A$151,"Consumer ID",$A1714,"Years (DATE)",$D$66)=0,"",GETPIVOTDATA("Count of Order ID",Pivot_table!$A$151,"Consumer ID",$A1714,"Years (DATE)",$D$66))</f>
        <v>1</v>
      </c>
      <c r="F1714" s="6">
        <f t="shared" si="52"/>
        <v>196.8</v>
      </c>
      <c r="G1714" s="6">
        <f t="shared" si="53"/>
        <v>1</v>
      </c>
    </row>
    <row r="1715" spans="1:7" x14ac:dyDescent="0.3">
      <c r="A1715" s="6" t="s">
        <v>3211</v>
      </c>
      <c r="B1715" s="6" t="str">
        <f>IF(GETPIVOTDATA("Sum of Net Profit",Pivot_table!$A$151,"Consumer ID",$A1715,"Years (DATE)",$B$66)=0,"",GETPIVOTDATA("Sum of Net Profit",Pivot_table!$A$151,"Consumer ID",$A1715,"Years (DATE)",$B$66))</f>
        <v/>
      </c>
      <c r="C1715" s="6" t="str">
        <f>IF(GETPIVOTDATA("Count of Order ID",Pivot_table!$A$151,"Consumer ID",$A1715,"Years (DATE)",$B$66)=0,"",GETPIVOTDATA("Count of Order ID",Pivot_table!$A$151,"Consumer ID",$A1715,"Years (DATE)",$B$66))</f>
        <v/>
      </c>
      <c r="D1715" s="6">
        <f>IF(GETPIVOTDATA("Sum of Net Profit",Pivot_table!$A$151,"Consumer ID",$A1715,"Years (DATE)",$D$66)=0,"",GETPIVOTDATA("Sum of Net Profit",Pivot_table!$A$151,"Consumer ID",$A1715,"Years (DATE)",$D$66))</f>
        <v>196.8</v>
      </c>
      <c r="E1715" s="6">
        <f>IF(GETPIVOTDATA("Count of Order ID",Pivot_table!$A$151,"Consumer ID",$A1715,"Years (DATE)",$D$66)=0,"",GETPIVOTDATA("Count of Order ID",Pivot_table!$A$151,"Consumer ID",$A1715,"Years (DATE)",$D$66))</f>
        <v>1</v>
      </c>
      <c r="F1715" s="6">
        <f t="shared" si="52"/>
        <v>196.8</v>
      </c>
      <c r="G1715" s="6">
        <f t="shared" si="53"/>
        <v>1</v>
      </c>
    </row>
    <row r="1716" spans="1:7" x14ac:dyDescent="0.3">
      <c r="A1716" s="6" t="s">
        <v>3135</v>
      </c>
      <c r="B1716" s="6" t="str">
        <f>IF(GETPIVOTDATA("Sum of Net Profit",Pivot_table!$A$151,"Consumer ID",$A1716,"Years (DATE)",$B$66)=0,"",GETPIVOTDATA("Sum of Net Profit",Pivot_table!$A$151,"Consumer ID",$A1716,"Years (DATE)",$B$66))</f>
        <v/>
      </c>
      <c r="C1716" s="6" t="str">
        <f>IF(GETPIVOTDATA("Count of Order ID",Pivot_table!$A$151,"Consumer ID",$A1716,"Years (DATE)",$B$66)=0,"",GETPIVOTDATA("Count of Order ID",Pivot_table!$A$151,"Consumer ID",$A1716,"Years (DATE)",$B$66))</f>
        <v/>
      </c>
      <c r="D1716" s="6">
        <f>IF(GETPIVOTDATA("Sum of Net Profit",Pivot_table!$A$151,"Consumer ID",$A1716,"Years (DATE)",$D$66)=0,"",GETPIVOTDATA("Sum of Net Profit",Pivot_table!$A$151,"Consumer ID",$A1716,"Years (DATE)",$D$66))</f>
        <v>196.8</v>
      </c>
      <c r="E1716" s="6">
        <f>IF(GETPIVOTDATA("Count of Order ID",Pivot_table!$A$151,"Consumer ID",$A1716,"Years (DATE)",$D$66)=0,"",GETPIVOTDATA("Count of Order ID",Pivot_table!$A$151,"Consumer ID",$A1716,"Years (DATE)",$D$66))</f>
        <v>1</v>
      </c>
      <c r="F1716" s="6">
        <f t="shared" si="52"/>
        <v>196.8</v>
      </c>
      <c r="G1716" s="6">
        <f t="shared" si="53"/>
        <v>1</v>
      </c>
    </row>
    <row r="1717" spans="1:7" x14ac:dyDescent="0.3">
      <c r="A1717" s="6" t="s">
        <v>2196</v>
      </c>
      <c r="B1717" s="6" t="str">
        <f>IF(GETPIVOTDATA("Sum of Net Profit",Pivot_table!$A$151,"Consumer ID",$A1717,"Years (DATE)",$B$66)=0,"",GETPIVOTDATA("Sum of Net Profit",Pivot_table!$A$151,"Consumer ID",$A1717,"Years (DATE)",$B$66))</f>
        <v/>
      </c>
      <c r="C1717" s="6" t="str">
        <f>IF(GETPIVOTDATA("Count of Order ID",Pivot_table!$A$151,"Consumer ID",$A1717,"Years (DATE)",$B$66)=0,"",GETPIVOTDATA("Count of Order ID",Pivot_table!$A$151,"Consumer ID",$A1717,"Years (DATE)",$B$66))</f>
        <v/>
      </c>
      <c r="D1717" s="6">
        <f>IF(GETPIVOTDATA("Sum of Net Profit",Pivot_table!$A$151,"Consumer ID",$A1717,"Years (DATE)",$D$66)=0,"",GETPIVOTDATA("Sum of Net Profit",Pivot_table!$A$151,"Consumer ID",$A1717,"Years (DATE)",$D$66))</f>
        <v>196.8</v>
      </c>
      <c r="E1717" s="6">
        <f>IF(GETPIVOTDATA("Count of Order ID",Pivot_table!$A$151,"Consumer ID",$A1717,"Years (DATE)",$D$66)=0,"",GETPIVOTDATA("Count of Order ID",Pivot_table!$A$151,"Consumer ID",$A1717,"Years (DATE)",$D$66))</f>
        <v>1</v>
      </c>
      <c r="F1717" s="6">
        <f t="shared" si="52"/>
        <v>196.8</v>
      </c>
      <c r="G1717" s="6">
        <f t="shared" si="53"/>
        <v>1</v>
      </c>
    </row>
    <row r="1718" spans="1:7" x14ac:dyDescent="0.3">
      <c r="A1718" s="6" t="s">
        <v>2298</v>
      </c>
      <c r="B1718" s="6" t="str">
        <f>IF(GETPIVOTDATA("Sum of Net Profit",Pivot_table!$A$151,"Consumer ID",$A1718,"Years (DATE)",$B$66)=0,"",GETPIVOTDATA("Sum of Net Profit",Pivot_table!$A$151,"Consumer ID",$A1718,"Years (DATE)",$B$66))</f>
        <v/>
      </c>
      <c r="C1718" s="6" t="str">
        <f>IF(GETPIVOTDATA("Count of Order ID",Pivot_table!$A$151,"Consumer ID",$A1718,"Years (DATE)",$B$66)=0,"",GETPIVOTDATA("Count of Order ID",Pivot_table!$A$151,"Consumer ID",$A1718,"Years (DATE)",$B$66))</f>
        <v/>
      </c>
      <c r="D1718" s="6">
        <f>IF(GETPIVOTDATA("Sum of Net Profit",Pivot_table!$A$151,"Consumer ID",$A1718,"Years (DATE)",$D$66)=0,"",GETPIVOTDATA("Sum of Net Profit",Pivot_table!$A$151,"Consumer ID",$A1718,"Years (DATE)",$D$66))</f>
        <v>196.8</v>
      </c>
      <c r="E1718" s="6">
        <f>IF(GETPIVOTDATA("Count of Order ID",Pivot_table!$A$151,"Consumer ID",$A1718,"Years (DATE)",$D$66)=0,"",GETPIVOTDATA("Count of Order ID",Pivot_table!$A$151,"Consumer ID",$A1718,"Years (DATE)",$D$66))</f>
        <v>1</v>
      </c>
      <c r="F1718" s="6">
        <f t="shared" si="52"/>
        <v>196.8</v>
      </c>
      <c r="G1718" s="6">
        <f t="shared" si="53"/>
        <v>1</v>
      </c>
    </row>
    <row r="1719" spans="1:7" x14ac:dyDescent="0.3">
      <c r="A1719" s="6" t="s">
        <v>2158</v>
      </c>
      <c r="B1719" s="6" t="str">
        <f>IF(GETPIVOTDATA("Sum of Net Profit",Pivot_table!$A$151,"Consumer ID",$A1719,"Years (DATE)",$B$66)=0,"",GETPIVOTDATA("Sum of Net Profit",Pivot_table!$A$151,"Consumer ID",$A1719,"Years (DATE)",$B$66))</f>
        <v/>
      </c>
      <c r="C1719" s="6" t="str">
        <f>IF(GETPIVOTDATA("Count of Order ID",Pivot_table!$A$151,"Consumer ID",$A1719,"Years (DATE)",$B$66)=0,"",GETPIVOTDATA("Count of Order ID",Pivot_table!$A$151,"Consumer ID",$A1719,"Years (DATE)",$B$66))</f>
        <v/>
      </c>
      <c r="D1719" s="6">
        <f>IF(GETPIVOTDATA("Sum of Net Profit",Pivot_table!$A$151,"Consumer ID",$A1719,"Years (DATE)",$D$66)=0,"",GETPIVOTDATA("Sum of Net Profit",Pivot_table!$A$151,"Consumer ID",$A1719,"Years (DATE)",$D$66))</f>
        <v>196.8</v>
      </c>
      <c r="E1719" s="6">
        <f>IF(GETPIVOTDATA("Count of Order ID",Pivot_table!$A$151,"Consumer ID",$A1719,"Years (DATE)",$D$66)=0,"",GETPIVOTDATA("Count of Order ID",Pivot_table!$A$151,"Consumer ID",$A1719,"Years (DATE)",$D$66))</f>
        <v>1</v>
      </c>
      <c r="F1719" s="6">
        <f t="shared" si="52"/>
        <v>196.8</v>
      </c>
      <c r="G1719" s="6">
        <f t="shared" si="53"/>
        <v>1</v>
      </c>
    </row>
    <row r="1720" spans="1:7" x14ac:dyDescent="0.3">
      <c r="A1720" s="6" t="s">
        <v>2128</v>
      </c>
      <c r="B1720" s="6" t="str">
        <f>IF(GETPIVOTDATA("Sum of Net Profit",Pivot_table!$A$151,"Consumer ID",$A1720,"Years (DATE)",$B$66)=0,"",GETPIVOTDATA("Sum of Net Profit",Pivot_table!$A$151,"Consumer ID",$A1720,"Years (DATE)",$B$66))</f>
        <v/>
      </c>
      <c r="C1720" s="6" t="str">
        <f>IF(GETPIVOTDATA("Count of Order ID",Pivot_table!$A$151,"Consumer ID",$A1720,"Years (DATE)",$B$66)=0,"",GETPIVOTDATA("Count of Order ID",Pivot_table!$A$151,"Consumer ID",$A1720,"Years (DATE)",$B$66))</f>
        <v/>
      </c>
      <c r="D1720" s="6">
        <f>IF(GETPIVOTDATA("Sum of Net Profit",Pivot_table!$A$151,"Consumer ID",$A1720,"Years (DATE)",$D$66)=0,"",GETPIVOTDATA("Sum of Net Profit",Pivot_table!$A$151,"Consumer ID",$A1720,"Years (DATE)",$D$66))</f>
        <v>196.8</v>
      </c>
      <c r="E1720" s="6">
        <f>IF(GETPIVOTDATA("Count of Order ID",Pivot_table!$A$151,"Consumer ID",$A1720,"Years (DATE)",$D$66)=0,"",GETPIVOTDATA("Count of Order ID",Pivot_table!$A$151,"Consumer ID",$A1720,"Years (DATE)",$D$66))</f>
        <v>1</v>
      </c>
      <c r="F1720" s="6">
        <f t="shared" si="52"/>
        <v>196.8</v>
      </c>
      <c r="G1720" s="6">
        <f t="shared" si="53"/>
        <v>1</v>
      </c>
    </row>
    <row r="1721" spans="1:7" x14ac:dyDescent="0.3">
      <c r="A1721" s="6" t="s">
        <v>2144</v>
      </c>
      <c r="B1721" s="6" t="str">
        <f>IF(GETPIVOTDATA("Sum of Net Profit",Pivot_table!$A$151,"Consumer ID",$A1721,"Years (DATE)",$B$66)=0,"",GETPIVOTDATA("Sum of Net Profit",Pivot_table!$A$151,"Consumer ID",$A1721,"Years (DATE)",$B$66))</f>
        <v/>
      </c>
      <c r="C1721" s="6" t="str">
        <f>IF(GETPIVOTDATA("Count of Order ID",Pivot_table!$A$151,"Consumer ID",$A1721,"Years (DATE)",$B$66)=0,"",GETPIVOTDATA("Count of Order ID",Pivot_table!$A$151,"Consumer ID",$A1721,"Years (DATE)",$B$66))</f>
        <v/>
      </c>
      <c r="D1721" s="6">
        <f>IF(GETPIVOTDATA("Sum of Net Profit",Pivot_table!$A$151,"Consumer ID",$A1721,"Years (DATE)",$D$66)=0,"",GETPIVOTDATA("Sum of Net Profit",Pivot_table!$A$151,"Consumer ID",$A1721,"Years (DATE)",$D$66))</f>
        <v>196.8</v>
      </c>
      <c r="E1721" s="6">
        <f>IF(GETPIVOTDATA("Count of Order ID",Pivot_table!$A$151,"Consumer ID",$A1721,"Years (DATE)",$D$66)=0,"",GETPIVOTDATA("Count of Order ID",Pivot_table!$A$151,"Consumer ID",$A1721,"Years (DATE)",$D$66))</f>
        <v>1</v>
      </c>
      <c r="F1721" s="6">
        <f t="shared" si="52"/>
        <v>196.8</v>
      </c>
      <c r="G1721" s="6">
        <f t="shared" si="53"/>
        <v>1</v>
      </c>
    </row>
    <row r="1722" spans="1:7" x14ac:dyDescent="0.3">
      <c r="A1722" s="6" t="s">
        <v>2072</v>
      </c>
      <c r="B1722" s="6">
        <f>IF(GETPIVOTDATA("Sum of Net Profit",Pivot_table!$A$151,"Consumer ID",$A1722,"Years (DATE)",$B$66)=0,"",GETPIVOTDATA("Sum of Net Profit",Pivot_table!$A$151,"Consumer ID",$A1722,"Years (DATE)",$B$66))</f>
        <v>196.8</v>
      </c>
      <c r="C1722" s="6">
        <f>IF(GETPIVOTDATA("Count of Order ID",Pivot_table!$A$151,"Consumer ID",$A1722,"Years (DATE)",$B$66)=0,"",GETPIVOTDATA("Count of Order ID",Pivot_table!$A$151,"Consumer ID",$A1722,"Years (DATE)",$B$66))</f>
        <v>1</v>
      </c>
      <c r="D1722" s="6" t="str">
        <f>IF(GETPIVOTDATA("Sum of Net Profit",Pivot_table!$A$151,"Consumer ID",$A1722,"Years (DATE)",$D$66)=0,"",GETPIVOTDATA("Sum of Net Profit",Pivot_table!$A$151,"Consumer ID",$A1722,"Years (DATE)",$D$66))</f>
        <v/>
      </c>
      <c r="E1722" s="6" t="str">
        <f>IF(GETPIVOTDATA("Count of Order ID",Pivot_table!$A$151,"Consumer ID",$A1722,"Years (DATE)",$D$66)=0,"",GETPIVOTDATA("Count of Order ID",Pivot_table!$A$151,"Consumer ID",$A1722,"Years (DATE)",$D$66))</f>
        <v/>
      </c>
      <c r="F1722" s="6">
        <f t="shared" si="52"/>
        <v>196.8</v>
      </c>
      <c r="G1722" s="6">
        <f t="shared" si="53"/>
        <v>1</v>
      </c>
    </row>
    <row r="1723" spans="1:7" x14ac:dyDescent="0.3">
      <c r="A1723" s="6" t="s">
        <v>3173</v>
      </c>
      <c r="B1723" s="6" t="str">
        <f>IF(GETPIVOTDATA("Sum of Net Profit",Pivot_table!$A$151,"Consumer ID",$A1723,"Years (DATE)",$B$66)=0,"",GETPIVOTDATA("Sum of Net Profit",Pivot_table!$A$151,"Consumer ID",$A1723,"Years (DATE)",$B$66))</f>
        <v/>
      </c>
      <c r="C1723" s="6" t="str">
        <f>IF(GETPIVOTDATA("Count of Order ID",Pivot_table!$A$151,"Consumer ID",$A1723,"Years (DATE)",$B$66)=0,"",GETPIVOTDATA("Count of Order ID",Pivot_table!$A$151,"Consumer ID",$A1723,"Years (DATE)",$B$66))</f>
        <v/>
      </c>
      <c r="D1723" s="6">
        <f>IF(GETPIVOTDATA("Sum of Net Profit",Pivot_table!$A$151,"Consumer ID",$A1723,"Years (DATE)",$D$66)=0,"",GETPIVOTDATA("Sum of Net Profit",Pivot_table!$A$151,"Consumer ID",$A1723,"Years (DATE)",$D$66))</f>
        <v>196.8</v>
      </c>
      <c r="E1723" s="6">
        <f>IF(GETPIVOTDATA("Count of Order ID",Pivot_table!$A$151,"Consumer ID",$A1723,"Years (DATE)",$D$66)=0,"",GETPIVOTDATA("Count of Order ID",Pivot_table!$A$151,"Consumer ID",$A1723,"Years (DATE)",$D$66))</f>
        <v>1</v>
      </c>
      <c r="F1723" s="6">
        <f t="shared" si="52"/>
        <v>196.8</v>
      </c>
      <c r="G1723" s="6">
        <f t="shared" si="53"/>
        <v>1</v>
      </c>
    </row>
    <row r="1724" spans="1:7" x14ac:dyDescent="0.3">
      <c r="A1724" s="6" t="s">
        <v>4248</v>
      </c>
      <c r="B1724" s="6" t="str">
        <f>IF(GETPIVOTDATA("Sum of Net Profit",Pivot_table!$A$151,"Consumer ID",$A1724,"Years (DATE)",$B$66)=0,"",GETPIVOTDATA("Sum of Net Profit",Pivot_table!$A$151,"Consumer ID",$A1724,"Years (DATE)",$B$66))</f>
        <v/>
      </c>
      <c r="C1724" s="6" t="str">
        <f>IF(GETPIVOTDATA("Count of Order ID",Pivot_table!$A$151,"Consumer ID",$A1724,"Years (DATE)",$B$66)=0,"",GETPIVOTDATA("Count of Order ID",Pivot_table!$A$151,"Consumer ID",$A1724,"Years (DATE)",$B$66))</f>
        <v/>
      </c>
      <c r="D1724" s="6">
        <f>IF(GETPIVOTDATA("Sum of Net Profit",Pivot_table!$A$151,"Consumer ID",$A1724,"Years (DATE)",$D$66)=0,"",GETPIVOTDATA("Sum of Net Profit",Pivot_table!$A$151,"Consumer ID",$A1724,"Years (DATE)",$D$66))</f>
        <v>196.8</v>
      </c>
      <c r="E1724" s="6">
        <f>IF(GETPIVOTDATA("Count of Order ID",Pivot_table!$A$151,"Consumer ID",$A1724,"Years (DATE)",$D$66)=0,"",GETPIVOTDATA("Count of Order ID",Pivot_table!$A$151,"Consumer ID",$A1724,"Years (DATE)",$D$66))</f>
        <v>1</v>
      </c>
      <c r="F1724" s="6">
        <f t="shared" si="52"/>
        <v>196.8</v>
      </c>
      <c r="G1724" s="6">
        <f t="shared" si="53"/>
        <v>1</v>
      </c>
    </row>
    <row r="1725" spans="1:7" x14ac:dyDescent="0.3">
      <c r="A1725" s="6" t="s">
        <v>3769</v>
      </c>
      <c r="B1725" s="6" t="str">
        <f>IF(GETPIVOTDATA("Sum of Net Profit",Pivot_table!$A$151,"Consumer ID",$A1725,"Years (DATE)",$B$66)=0,"",GETPIVOTDATA("Sum of Net Profit",Pivot_table!$A$151,"Consumer ID",$A1725,"Years (DATE)",$B$66))</f>
        <v/>
      </c>
      <c r="C1725" s="6" t="str">
        <f>IF(GETPIVOTDATA("Count of Order ID",Pivot_table!$A$151,"Consumer ID",$A1725,"Years (DATE)",$B$66)=0,"",GETPIVOTDATA("Count of Order ID",Pivot_table!$A$151,"Consumer ID",$A1725,"Years (DATE)",$B$66))</f>
        <v/>
      </c>
      <c r="D1725" s="6">
        <f>IF(GETPIVOTDATA("Sum of Net Profit",Pivot_table!$A$151,"Consumer ID",$A1725,"Years (DATE)",$D$66)=0,"",GETPIVOTDATA("Sum of Net Profit",Pivot_table!$A$151,"Consumer ID",$A1725,"Years (DATE)",$D$66))</f>
        <v>196.8</v>
      </c>
      <c r="E1725" s="6">
        <f>IF(GETPIVOTDATA("Count of Order ID",Pivot_table!$A$151,"Consumer ID",$A1725,"Years (DATE)",$D$66)=0,"",GETPIVOTDATA("Count of Order ID",Pivot_table!$A$151,"Consumer ID",$A1725,"Years (DATE)",$D$66))</f>
        <v>1</v>
      </c>
      <c r="F1725" s="6">
        <f t="shared" si="52"/>
        <v>196.8</v>
      </c>
      <c r="G1725" s="6">
        <f t="shared" si="53"/>
        <v>1</v>
      </c>
    </row>
    <row r="1726" spans="1:7" x14ac:dyDescent="0.3">
      <c r="A1726" s="6" t="s">
        <v>2232</v>
      </c>
      <c r="B1726" s="6" t="str">
        <f>IF(GETPIVOTDATA("Sum of Net Profit",Pivot_table!$A$151,"Consumer ID",$A1726,"Years (DATE)",$B$66)=0,"",GETPIVOTDATA("Sum of Net Profit",Pivot_table!$A$151,"Consumer ID",$A1726,"Years (DATE)",$B$66))</f>
        <v/>
      </c>
      <c r="C1726" s="6" t="str">
        <f>IF(GETPIVOTDATA("Count of Order ID",Pivot_table!$A$151,"Consumer ID",$A1726,"Years (DATE)",$B$66)=0,"",GETPIVOTDATA("Count of Order ID",Pivot_table!$A$151,"Consumer ID",$A1726,"Years (DATE)",$B$66))</f>
        <v/>
      </c>
      <c r="D1726" s="6">
        <f>IF(GETPIVOTDATA("Sum of Net Profit",Pivot_table!$A$151,"Consumer ID",$A1726,"Years (DATE)",$D$66)=0,"",GETPIVOTDATA("Sum of Net Profit",Pivot_table!$A$151,"Consumer ID",$A1726,"Years (DATE)",$D$66))</f>
        <v>196.8</v>
      </c>
      <c r="E1726" s="6">
        <f>IF(GETPIVOTDATA("Count of Order ID",Pivot_table!$A$151,"Consumer ID",$A1726,"Years (DATE)",$D$66)=0,"",GETPIVOTDATA("Count of Order ID",Pivot_table!$A$151,"Consumer ID",$A1726,"Years (DATE)",$D$66))</f>
        <v>1</v>
      </c>
      <c r="F1726" s="6">
        <f t="shared" si="52"/>
        <v>196.8</v>
      </c>
      <c r="G1726" s="6">
        <f t="shared" si="53"/>
        <v>1</v>
      </c>
    </row>
    <row r="1727" spans="1:7" x14ac:dyDescent="0.3">
      <c r="A1727" s="6" t="s">
        <v>2236</v>
      </c>
      <c r="B1727" s="6" t="str">
        <f>IF(GETPIVOTDATA("Sum of Net Profit",Pivot_table!$A$151,"Consumer ID",$A1727,"Years (DATE)",$B$66)=0,"",GETPIVOTDATA("Sum of Net Profit",Pivot_table!$A$151,"Consumer ID",$A1727,"Years (DATE)",$B$66))</f>
        <v/>
      </c>
      <c r="C1727" s="6" t="str">
        <f>IF(GETPIVOTDATA("Count of Order ID",Pivot_table!$A$151,"Consumer ID",$A1727,"Years (DATE)",$B$66)=0,"",GETPIVOTDATA("Count of Order ID",Pivot_table!$A$151,"Consumer ID",$A1727,"Years (DATE)",$B$66))</f>
        <v/>
      </c>
      <c r="D1727" s="6">
        <f>IF(GETPIVOTDATA("Sum of Net Profit",Pivot_table!$A$151,"Consumer ID",$A1727,"Years (DATE)",$D$66)=0,"",GETPIVOTDATA("Sum of Net Profit",Pivot_table!$A$151,"Consumer ID",$A1727,"Years (DATE)",$D$66))</f>
        <v>196.8</v>
      </c>
      <c r="E1727" s="6">
        <f>IF(GETPIVOTDATA("Count of Order ID",Pivot_table!$A$151,"Consumer ID",$A1727,"Years (DATE)",$D$66)=0,"",GETPIVOTDATA("Count of Order ID",Pivot_table!$A$151,"Consumer ID",$A1727,"Years (DATE)",$D$66))</f>
        <v>1</v>
      </c>
      <c r="F1727" s="6">
        <f t="shared" si="52"/>
        <v>196.8</v>
      </c>
      <c r="G1727" s="6">
        <f t="shared" si="53"/>
        <v>1</v>
      </c>
    </row>
    <row r="1728" spans="1:7" x14ac:dyDescent="0.3">
      <c r="A1728" s="6" t="s">
        <v>4097</v>
      </c>
      <c r="B1728" s="6" t="str">
        <f>IF(GETPIVOTDATA("Sum of Net Profit",Pivot_table!$A$151,"Consumer ID",$A1728,"Years (DATE)",$B$66)=0,"",GETPIVOTDATA("Sum of Net Profit",Pivot_table!$A$151,"Consumer ID",$A1728,"Years (DATE)",$B$66))</f>
        <v/>
      </c>
      <c r="C1728" s="6" t="str">
        <f>IF(GETPIVOTDATA("Count of Order ID",Pivot_table!$A$151,"Consumer ID",$A1728,"Years (DATE)",$B$66)=0,"",GETPIVOTDATA("Count of Order ID",Pivot_table!$A$151,"Consumer ID",$A1728,"Years (DATE)",$B$66))</f>
        <v/>
      </c>
      <c r="D1728" s="6">
        <f>IF(GETPIVOTDATA("Sum of Net Profit",Pivot_table!$A$151,"Consumer ID",$A1728,"Years (DATE)",$D$66)=0,"",GETPIVOTDATA("Sum of Net Profit",Pivot_table!$A$151,"Consumer ID",$A1728,"Years (DATE)",$D$66))</f>
        <v>196.8</v>
      </c>
      <c r="E1728" s="6">
        <f>IF(GETPIVOTDATA("Count of Order ID",Pivot_table!$A$151,"Consumer ID",$A1728,"Years (DATE)",$D$66)=0,"",GETPIVOTDATA("Count of Order ID",Pivot_table!$A$151,"Consumer ID",$A1728,"Years (DATE)",$D$66))</f>
        <v>1</v>
      </c>
      <c r="F1728" s="6">
        <f t="shared" si="52"/>
        <v>196.8</v>
      </c>
      <c r="G1728" s="6">
        <f t="shared" si="53"/>
        <v>1</v>
      </c>
    </row>
    <row r="1729" spans="1:7" x14ac:dyDescent="0.3">
      <c r="A1729" s="6" t="s">
        <v>3549</v>
      </c>
      <c r="B1729" s="6" t="str">
        <f>IF(GETPIVOTDATA("Sum of Net Profit",Pivot_table!$A$151,"Consumer ID",$A1729,"Years (DATE)",$B$66)=0,"",GETPIVOTDATA("Sum of Net Profit",Pivot_table!$A$151,"Consumer ID",$A1729,"Years (DATE)",$B$66))</f>
        <v/>
      </c>
      <c r="C1729" s="6" t="str">
        <f>IF(GETPIVOTDATA("Count of Order ID",Pivot_table!$A$151,"Consumer ID",$A1729,"Years (DATE)",$B$66)=0,"",GETPIVOTDATA("Count of Order ID",Pivot_table!$A$151,"Consumer ID",$A1729,"Years (DATE)",$B$66))</f>
        <v/>
      </c>
      <c r="D1729" s="6">
        <f>IF(GETPIVOTDATA("Sum of Net Profit",Pivot_table!$A$151,"Consumer ID",$A1729,"Years (DATE)",$D$66)=0,"",GETPIVOTDATA("Sum of Net Profit",Pivot_table!$A$151,"Consumer ID",$A1729,"Years (DATE)",$D$66))</f>
        <v>196.8</v>
      </c>
      <c r="E1729" s="6">
        <f>IF(GETPIVOTDATA("Count of Order ID",Pivot_table!$A$151,"Consumer ID",$A1729,"Years (DATE)",$D$66)=0,"",GETPIVOTDATA("Count of Order ID",Pivot_table!$A$151,"Consumer ID",$A1729,"Years (DATE)",$D$66))</f>
        <v>1</v>
      </c>
      <c r="F1729" s="6">
        <f t="shared" si="52"/>
        <v>196.8</v>
      </c>
      <c r="G1729" s="6">
        <f t="shared" si="53"/>
        <v>1</v>
      </c>
    </row>
    <row r="1730" spans="1:7" x14ac:dyDescent="0.3">
      <c r="A1730" s="6" t="s">
        <v>4169</v>
      </c>
      <c r="B1730" s="6" t="str">
        <f>IF(GETPIVOTDATA("Sum of Net Profit",Pivot_table!$A$151,"Consumer ID",$A1730,"Years (DATE)",$B$66)=0,"",GETPIVOTDATA("Sum of Net Profit",Pivot_table!$A$151,"Consumer ID",$A1730,"Years (DATE)",$B$66))</f>
        <v/>
      </c>
      <c r="C1730" s="6" t="str">
        <f>IF(GETPIVOTDATA("Count of Order ID",Pivot_table!$A$151,"Consumer ID",$A1730,"Years (DATE)",$B$66)=0,"",GETPIVOTDATA("Count of Order ID",Pivot_table!$A$151,"Consumer ID",$A1730,"Years (DATE)",$B$66))</f>
        <v/>
      </c>
      <c r="D1730" s="6">
        <f>IF(GETPIVOTDATA("Sum of Net Profit",Pivot_table!$A$151,"Consumer ID",$A1730,"Years (DATE)",$D$66)=0,"",GETPIVOTDATA("Sum of Net Profit",Pivot_table!$A$151,"Consumer ID",$A1730,"Years (DATE)",$D$66))</f>
        <v>196.8</v>
      </c>
      <c r="E1730" s="6">
        <f>IF(GETPIVOTDATA("Count of Order ID",Pivot_table!$A$151,"Consumer ID",$A1730,"Years (DATE)",$D$66)=0,"",GETPIVOTDATA("Count of Order ID",Pivot_table!$A$151,"Consumer ID",$A1730,"Years (DATE)",$D$66))</f>
        <v>1</v>
      </c>
      <c r="F1730" s="6">
        <f t="shared" si="52"/>
        <v>196.8</v>
      </c>
      <c r="G1730" s="6">
        <f t="shared" si="53"/>
        <v>1</v>
      </c>
    </row>
    <row r="1731" spans="1:7" x14ac:dyDescent="0.3">
      <c r="A1731" s="6" t="s">
        <v>4099</v>
      </c>
      <c r="B1731" s="6" t="str">
        <f>IF(GETPIVOTDATA("Sum of Net Profit",Pivot_table!$A$151,"Consumer ID",$A1731,"Years (DATE)",$B$66)=0,"",GETPIVOTDATA("Sum of Net Profit",Pivot_table!$A$151,"Consumer ID",$A1731,"Years (DATE)",$B$66))</f>
        <v/>
      </c>
      <c r="C1731" s="6" t="str">
        <f>IF(GETPIVOTDATA("Count of Order ID",Pivot_table!$A$151,"Consumer ID",$A1731,"Years (DATE)",$B$66)=0,"",GETPIVOTDATA("Count of Order ID",Pivot_table!$A$151,"Consumer ID",$A1731,"Years (DATE)",$B$66))</f>
        <v/>
      </c>
      <c r="D1731" s="6">
        <f>IF(GETPIVOTDATA("Sum of Net Profit",Pivot_table!$A$151,"Consumer ID",$A1731,"Years (DATE)",$D$66)=0,"",GETPIVOTDATA("Sum of Net Profit",Pivot_table!$A$151,"Consumer ID",$A1731,"Years (DATE)",$D$66))</f>
        <v>196.8</v>
      </c>
      <c r="E1731" s="6">
        <f>IF(GETPIVOTDATA("Count of Order ID",Pivot_table!$A$151,"Consumer ID",$A1731,"Years (DATE)",$D$66)=0,"",GETPIVOTDATA("Count of Order ID",Pivot_table!$A$151,"Consumer ID",$A1731,"Years (DATE)",$D$66))</f>
        <v>1</v>
      </c>
      <c r="F1731" s="6">
        <f t="shared" si="52"/>
        <v>196.8</v>
      </c>
      <c r="G1731" s="6">
        <f t="shared" si="53"/>
        <v>1</v>
      </c>
    </row>
    <row r="1732" spans="1:7" x14ac:dyDescent="0.3">
      <c r="A1732" s="6" t="s">
        <v>3587</v>
      </c>
      <c r="B1732" s="6" t="str">
        <f>IF(GETPIVOTDATA("Sum of Net Profit",Pivot_table!$A$151,"Consumer ID",$A1732,"Years (DATE)",$B$66)=0,"",GETPIVOTDATA("Sum of Net Profit",Pivot_table!$A$151,"Consumer ID",$A1732,"Years (DATE)",$B$66))</f>
        <v/>
      </c>
      <c r="C1732" s="6" t="str">
        <f>IF(GETPIVOTDATA("Count of Order ID",Pivot_table!$A$151,"Consumer ID",$A1732,"Years (DATE)",$B$66)=0,"",GETPIVOTDATA("Count of Order ID",Pivot_table!$A$151,"Consumer ID",$A1732,"Years (DATE)",$B$66))</f>
        <v/>
      </c>
      <c r="D1732" s="6">
        <f>IF(GETPIVOTDATA("Sum of Net Profit",Pivot_table!$A$151,"Consumer ID",$A1732,"Years (DATE)",$D$66)=0,"",GETPIVOTDATA("Sum of Net Profit",Pivot_table!$A$151,"Consumer ID",$A1732,"Years (DATE)",$D$66))</f>
        <v>196.8</v>
      </c>
      <c r="E1732" s="6">
        <f>IF(GETPIVOTDATA("Count of Order ID",Pivot_table!$A$151,"Consumer ID",$A1732,"Years (DATE)",$D$66)=0,"",GETPIVOTDATA("Count of Order ID",Pivot_table!$A$151,"Consumer ID",$A1732,"Years (DATE)",$D$66))</f>
        <v>1</v>
      </c>
      <c r="F1732" s="6">
        <f t="shared" ref="F1732:F1795" si="54">IF(SUM(B1732,D1732)=0,"",SUM(B1732,D1732))</f>
        <v>196.8</v>
      </c>
      <c r="G1732" s="6">
        <f t="shared" ref="G1732:G1795" si="55">IF(SUM(C1732,E1732)=0,"",SUM(C1732,E1732))</f>
        <v>1</v>
      </c>
    </row>
    <row r="1733" spans="1:7" x14ac:dyDescent="0.3">
      <c r="A1733" s="6" t="s">
        <v>3567</v>
      </c>
      <c r="B1733" s="6" t="str">
        <f>IF(GETPIVOTDATA("Sum of Net Profit",Pivot_table!$A$151,"Consumer ID",$A1733,"Years (DATE)",$B$66)=0,"",GETPIVOTDATA("Sum of Net Profit",Pivot_table!$A$151,"Consumer ID",$A1733,"Years (DATE)",$B$66))</f>
        <v/>
      </c>
      <c r="C1733" s="6" t="str">
        <f>IF(GETPIVOTDATA("Count of Order ID",Pivot_table!$A$151,"Consumer ID",$A1733,"Years (DATE)",$B$66)=0,"",GETPIVOTDATA("Count of Order ID",Pivot_table!$A$151,"Consumer ID",$A1733,"Years (DATE)",$B$66))</f>
        <v/>
      </c>
      <c r="D1733" s="6">
        <f>IF(GETPIVOTDATA("Sum of Net Profit",Pivot_table!$A$151,"Consumer ID",$A1733,"Years (DATE)",$D$66)=0,"",GETPIVOTDATA("Sum of Net Profit",Pivot_table!$A$151,"Consumer ID",$A1733,"Years (DATE)",$D$66))</f>
        <v>196.8</v>
      </c>
      <c r="E1733" s="6">
        <f>IF(GETPIVOTDATA("Count of Order ID",Pivot_table!$A$151,"Consumer ID",$A1733,"Years (DATE)",$D$66)=0,"",GETPIVOTDATA("Count of Order ID",Pivot_table!$A$151,"Consumer ID",$A1733,"Years (DATE)",$D$66))</f>
        <v>1</v>
      </c>
      <c r="F1733" s="6">
        <f t="shared" si="54"/>
        <v>196.8</v>
      </c>
      <c r="G1733" s="6">
        <f t="shared" si="55"/>
        <v>1</v>
      </c>
    </row>
    <row r="1734" spans="1:7" x14ac:dyDescent="0.3">
      <c r="A1734" s="6" t="s">
        <v>4119</v>
      </c>
      <c r="B1734" s="6" t="str">
        <f>IF(GETPIVOTDATA("Sum of Net Profit",Pivot_table!$A$151,"Consumer ID",$A1734,"Years (DATE)",$B$66)=0,"",GETPIVOTDATA("Sum of Net Profit",Pivot_table!$A$151,"Consumer ID",$A1734,"Years (DATE)",$B$66))</f>
        <v/>
      </c>
      <c r="C1734" s="6" t="str">
        <f>IF(GETPIVOTDATA("Count of Order ID",Pivot_table!$A$151,"Consumer ID",$A1734,"Years (DATE)",$B$66)=0,"",GETPIVOTDATA("Count of Order ID",Pivot_table!$A$151,"Consumer ID",$A1734,"Years (DATE)",$B$66))</f>
        <v/>
      </c>
      <c r="D1734" s="6">
        <f>IF(GETPIVOTDATA("Sum of Net Profit",Pivot_table!$A$151,"Consumer ID",$A1734,"Years (DATE)",$D$66)=0,"",GETPIVOTDATA("Sum of Net Profit",Pivot_table!$A$151,"Consumer ID",$A1734,"Years (DATE)",$D$66))</f>
        <v>196.8</v>
      </c>
      <c r="E1734" s="6">
        <f>IF(GETPIVOTDATA("Count of Order ID",Pivot_table!$A$151,"Consumer ID",$A1734,"Years (DATE)",$D$66)=0,"",GETPIVOTDATA("Count of Order ID",Pivot_table!$A$151,"Consumer ID",$A1734,"Years (DATE)",$D$66))</f>
        <v>1</v>
      </c>
      <c r="F1734" s="6">
        <f t="shared" si="54"/>
        <v>196.8</v>
      </c>
      <c r="G1734" s="6">
        <f t="shared" si="55"/>
        <v>1</v>
      </c>
    </row>
    <row r="1735" spans="1:7" x14ac:dyDescent="0.3">
      <c r="A1735" s="6" t="s">
        <v>1872</v>
      </c>
      <c r="B1735" s="6">
        <f>IF(GETPIVOTDATA("Sum of Net Profit",Pivot_table!$A$151,"Consumer ID",$A1735,"Years (DATE)",$B$66)=0,"",GETPIVOTDATA("Sum of Net Profit",Pivot_table!$A$151,"Consumer ID",$A1735,"Years (DATE)",$B$66))</f>
        <v>196.8</v>
      </c>
      <c r="C1735" s="6">
        <f>IF(GETPIVOTDATA("Count of Order ID",Pivot_table!$A$151,"Consumer ID",$A1735,"Years (DATE)",$B$66)=0,"",GETPIVOTDATA("Count of Order ID",Pivot_table!$A$151,"Consumer ID",$A1735,"Years (DATE)",$B$66))</f>
        <v>1</v>
      </c>
      <c r="D1735" s="6" t="str">
        <f>IF(GETPIVOTDATA("Sum of Net Profit",Pivot_table!$A$151,"Consumer ID",$A1735,"Years (DATE)",$D$66)=0,"",GETPIVOTDATA("Sum of Net Profit",Pivot_table!$A$151,"Consumer ID",$A1735,"Years (DATE)",$D$66))</f>
        <v/>
      </c>
      <c r="E1735" s="6" t="str">
        <f>IF(GETPIVOTDATA("Count of Order ID",Pivot_table!$A$151,"Consumer ID",$A1735,"Years (DATE)",$D$66)=0,"",GETPIVOTDATA("Count of Order ID",Pivot_table!$A$151,"Consumer ID",$A1735,"Years (DATE)",$D$66))</f>
        <v/>
      </c>
      <c r="F1735" s="6">
        <f t="shared" si="54"/>
        <v>196.8</v>
      </c>
      <c r="G1735" s="6">
        <f t="shared" si="55"/>
        <v>1</v>
      </c>
    </row>
    <row r="1736" spans="1:7" x14ac:dyDescent="0.3">
      <c r="A1736" s="6" t="s">
        <v>2562</v>
      </c>
      <c r="B1736" s="6" t="str">
        <f>IF(GETPIVOTDATA("Sum of Net Profit",Pivot_table!$A$151,"Consumer ID",$A1736,"Years (DATE)",$B$66)=0,"",GETPIVOTDATA("Sum of Net Profit",Pivot_table!$A$151,"Consumer ID",$A1736,"Years (DATE)",$B$66))</f>
        <v/>
      </c>
      <c r="C1736" s="6" t="str">
        <f>IF(GETPIVOTDATA("Count of Order ID",Pivot_table!$A$151,"Consumer ID",$A1736,"Years (DATE)",$B$66)=0,"",GETPIVOTDATA("Count of Order ID",Pivot_table!$A$151,"Consumer ID",$A1736,"Years (DATE)",$B$66))</f>
        <v/>
      </c>
      <c r="D1736" s="6">
        <f>IF(GETPIVOTDATA("Sum of Net Profit",Pivot_table!$A$151,"Consumer ID",$A1736,"Years (DATE)",$D$66)=0,"",GETPIVOTDATA("Sum of Net Profit",Pivot_table!$A$151,"Consumer ID",$A1736,"Years (DATE)",$D$66))</f>
        <v>196.8</v>
      </c>
      <c r="E1736" s="6">
        <f>IF(GETPIVOTDATA("Count of Order ID",Pivot_table!$A$151,"Consumer ID",$A1736,"Years (DATE)",$D$66)=0,"",GETPIVOTDATA("Count of Order ID",Pivot_table!$A$151,"Consumer ID",$A1736,"Years (DATE)",$D$66))</f>
        <v>1</v>
      </c>
      <c r="F1736" s="6">
        <f t="shared" si="54"/>
        <v>196.8</v>
      </c>
      <c r="G1736" s="6">
        <f t="shared" si="55"/>
        <v>1</v>
      </c>
    </row>
    <row r="1737" spans="1:7" x14ac:dyDescent="0.3">
      <c r="A1737" s="6" t="s">
        <v>4049</v>
      </c>
      <c r="B1737" s="6" t="str">
        <f>IF(GETPIVOTDATA("Sum of Net Profit",Pivot_table!$A$151,"Consumer ID",$A1737,"Years (DATE)",$B$66)=0,"",GETPIVOTDATA("Sum of Net Profit",Pivot_table!$A$151,"Consumer ID",$A1737,"Years (DATE)",$B$66))</f>
        <v/>
      </c>
      <c r="C1737" s="6" t="str">
        <f>IF(GETPIVOTDATA("Count of Order ID",Pivot_table!$A$151,"Consumer ID",$A1737,"Years (DATE)",$B$66)=0,"",GETPIVOTDATA("Count of Order ID",Pivot_table!$A$151,"Consumer ID",$A1737,"Years (DATE)",$B$66))</f>
        <v/>
      </c>
      <c r="D1737" s="6">
        <f>IF(GETPIVOTDATA("Sum of Net Profit",Pivot_table!$A$151,"Consumer ID",$A1737,"Years (DATE)",$D$66)=0,"",GETPIVOTDATA("Sum of Net Profit",Pivot_table!$A$151,"Consumer ID",$A1737,"Years (DATE)",$D$66))</f>
        <v>196.8</v>
      </c>
      <c r="E1737" s="6">
        <f>IF(GETPIVOTDATA("Count of Order ID",Pivot_table!$A$151,"Consumer ID",$A1737,"Years (DATE)",$D$66)=0,"",GETPIVOTDATA("Count of Order ID",Pivot_table!$A$151,"Consumer ID",$A1737,"Years (DATE)",$D$66))</f>
        <v>1</v>
      </c>
      <c r="F1737" s="6">
        <f t="shared" si="54"/>
        <v>196.8</v>
      </c>
      <c r="G1737" s="6">
        <f t="shared" si="55"/>
        <v>1</v>
      </c>
    </row>
    <row r="1738" spans="1:7" x14ac:dyDescent="0.3">
      <c r="A1738" s="6" t="s">
        <v>1904</v>
      </c>
      <c r="B1738" s="6">
        <f>IF(GETPIVOTDATA("Sum of Net Profit",Pivot_table!$A$151,"Consumer ID",$A1738,"Years (DATE)",$B$66)=0,"",GETPIVOTDATA("Sum of Net Profit",Pivot_table!$A$151,"Consumer ID",$A1738,"Years (DATE)",$B$66))</f>
        <v>196.8</v>
      </c>
      <c r="C1738" s="6">
        <f>IF(GETPIVOTDATA("Count of Order ID",Pivot_table!$A$151,"Consumer ID",$A1738,"Years (DATE)",$B$66)=0,"",GETPIVOTDATA("Count of Order ID",Pivot_table!$A$151,"Consumer ID",$A1738,"Years (DATE)",$B$66))</f>
        <v>1</v>
      </c>
      <c r="D1738" s="6" t="str">
        <f>IF(GETPIVOTDATA("Sum of Net Profit",Pivot_table!$A$151,"Consumer ID",$A1738,"Years (DATE)",$D$66)=0,"",GETPIVOTDATA("Sum of Net Profit",Pivot_table!$A$151,"Consumer ID",$A1738,"Years (DATE)",$D$66))</f>
        <v/>
      </c>
      <c r="E1738" s="6" t="str">
        <f>IF(GETPIVOTDATA("Count of Order ID",Pivot_table!$A$151,"Consumer ID",$A1738,"Years (DATE)",$D$66)=0,"",GETPIVOTDATA("Count of Order ID",Pivot_table!$A$151,"Consumer ID",$A1738,"Years (DATE)",$D$66))</f>
        <v/>
      </c>
      <c r="F1738" s="6">
        <f t="shared" si="54"/>
        <v>196.8</v>
      </c>
      <c r="G1738" s="6">
        <f t="shared" si="55"/>
        <v>1</v>
      </c>
    </row>
    <row r="1739" spans="1:7" x14ac:dyDescent="0.3">
      <c r="A1739" s="6" t="s">
        <v>1894</v>
      </c>
      <c r="B1739" s="6">
        <f>IF(GETPIVOTDATA("Sum of Net Profit",Pivot_table!$A$151,"Consumer ID",$A1739,"Years (DATE)",$B$66)=0,"",GETPIVOTDATA("Sum of Net Profit",Pivot_table!$A$151,"Consumer ID",$A1739,"Years (DATE)",$B$66))</f>
        <v>196.8</v>
      </c>
      <c r="C1739" s="6">
        <f>IF(GETPIVOTDATA("Count of Order ID",Pivot_table!$A$151,"Consumer ID",$A1739,"Years (DATE)",$B$66)=0,"",GETPIVOTDATA("Count of Order ID",Pivot_table!$A$151,"Consumer ID",$A1739,"Years (DATE)",$B$66))</f>
        <v>1</v>
      </c>
      <c r="D1739" s="6" t="str">
        <f>IF(GETPIVOTDATA("Sum of Net Profit",Pivot_table!$A$151,"Consumer ID",$A1739,"Years (DATE)",$D$66)=0,"",GETPIVOTDATA("Sum of Net Profit",Pivot_table!$A$151,"Consumer ID",$A1739,"Years (DATE)",$D$66))</f>
        <v/>
      </c>
      <c r="E1739" s="6" t="str">
        <f>IF(GETPIVOTDATA("Count of Order ID",Pivot_table!$A$151,"Consumer ID",$A1739,"Years (DATE)",$D$66)=0,"",GETPIVOTDATA("Count of Order ID",Pivot_table!$A$151,"Consumer ID",$A1739,"Years (DATE)",$D$66))</f>
        <v/>
      </c>
      <c r="F1739" s="6">
        <f t="shared" si="54"/>
        <v>196.8</v>
      </c>
      <c r="G1739" s="6">
        <f t="shared" si="55"/>
        <v>1</v>
      </c>
    </row>
    <row r="1740" spans="1:7" x14ac:dyDescent="0.3">
      <c r="A1740" s="6" t="s">
        <v>4031</v>
      </c>
      <c r="B1740" s="6" t="str">
        <f>IF(GETPIVOTDATA("Sum of Net Profit",Pivot_table!$A$151,"Consumer ID",$A1740,"Years (DATE)",$B$66)=0,"",GETPIVOTDATA("Sum of Net Profit",Pivot_table!$A$151,"Consumer ID",$A1740,"Years (DATE)",$B$66))</f>
        <v/>
      </c>
      <c r="C1740" s="6" t="str">
        <f>IF(GETPIVOTDATA("Count of Order ID",Pivot_table!$A$151,"Consumer ID",$A1740,"Years (DATE)",$B$66)=0,"",GETPIVOTDATA("Count of Order ID",Pivot_table!$A$151,"Consumer ID",$A1740,"Years (DATE)",$B$66))</f>
        <v/>
      </c>
      <c r="D1740" s="6">
        <f>IF(GETPIVOTDATA("Sum of Net Profit",Pivot_table!$A$151,"Consumer ID",$A1740,"Years (DATE)",$D$66)=0,"",GETPIVOTDATA("Sum of Net Profit",Pivot_table!$A$151,"Consumer ID",$A1740,"Years (DATE)",$D$66))</f>
        <v>196.8</v>
      </c>
      <c r="E1740" s="6">
        <f>IF(GETPIVOTDATA("Count of Order ID",Pivot_table!$A$151,"Consumer ID",$A1740,"Years (DATE)",$D$66)=0,"",GETPIVOTDATA("Count of Order ID",Pivot_table!$A$151,"Consumer ID",$A1740,"Years (DATE)",$D$66))</f>
        <v>1</v>
      </c>
      <c r="F1740" s="6">
        <f t="shared" si="54"/>
        <v>196.8</v>
      </c>
      <c r="G1740" s="6">
        <f t="shared" si="55"/>
        <v>1</v>
      </c>
    </row>
    <row r="1741" spans="1:7" x14ac:dyDescent="0.3">
      <c r="A1741" s="6" t="s">
        <v>1850</v>
      </c>
      <c r="B1741" s="6">
        <f>IF(GETPIVOTDATA("Sum of Net Profit",Pivot_table!$A$151,"Consumer ID",$A1741,"Years (DATE)",$B$66)=0,"",GETPIVOTDATA("Sum of Net Profit",Pivot_table!$A$151,"Consumer ID",$A1741,"Years (DATE)",$B$66))</f>
        <v>196.8</v>
      </c>
      <c r="C1741" s="6">
        <f>IF(GETPIVOTDATA("Count of Order ID",Pivot_table!$A$151,"Consumer ID",$A1741,"Years (DATE)",$B$66)=0,"",GETPIVOTDATA("Count of Order ID",Pivot_table!$A$151,"Consumer ID",$A1741,"Years (DATE)",$B$66))</f>
        <v>1</v>
      </c>
      <c r="D1741" s="6" t="str">
        <f>IF(GETPIVOTDATA("Sum of Net Profit",Pivot_table!$A$151,"Consumer ID",$A1741,"Years (DATE)",$D$66)=0,"",GETPIVOTDATA("Sum of Net Profit",Pivot_table!$A$151,"Consumer ID",$A1741,"Years (DATE)",$D$66))</f>
        <v/>
      </c>
      <c r="E1741" s="6" t="str">
        <f>IF(GETPIVOTDATA("Count of Order ID",Pivot_table!$A$151,"Consumer ID",$A1741,"Years (DATE)",$D$66)=0,"",GETPIVOTDATA("Count of Order ID",Pivot_table!$A$151,"Consumer ID",$A1741,"Years (DATE)",$D$66))</f>
        <v/>
      </c>
      <c r="F1741" s="6">
        <f t="shared" si="54"/>
        <v>196.8</v>
      </c>
      <c r="G1741" s="6">
        <f t="shared" si="55"/>
        <v>1</v>
      </c>
    </row>
    <row r="1742" spans="1:7" x14ac:dyDescent="0.3">
      <c r="A1742" s="6" t="s">
        <v>1924</v>
      </c>
      <c r="B1742" s="6">
        <f>IF(GETPIVOTDATA("Sum of Net Profit",Pivot_table!$A$151,"Consumer ID",$A1742,"Years (DATE)",$B$66)=0,"",GETPIVOTDATA("Sum of Net Profit",Pivot_table!$A$151,"Consumer ID",$A1742,"Years (DATE)",$B$66))</f>
        <v>196.8</v>
      </c>
      <c r="C1742" s="6">
        <f>IF(GETPIVOTDATA("Count of Order ID",Pivot_table!$A$151,"Consumer ID",$A1742,"Years (DATE)",$B$66)=0,"",GETPIVOTDATA("Count of Order ID",Pivot_table!$A$151,"Consumer ID",$A1742,"Years (DATE)",$B$66))</f>
        <v>1</v>
      </c>
      <c r="D1742" s="6" t="str">
        <f>IF(GETPIVOTDATA("Sum of Net Profit",Pivot_table!$A$151,"Consumer ID",$A1742,"Years (DATE)",$D$66)=0,"",GETPIVOTDATA("Sum of Net Profit",Pivot_table!$A$151,"Consumer ID",$A1742,"Years (DATE)",$D$66))</f>
        <v/>
      </c>
      <c r="E1742" s="6" t="str">
        <f>IF(GETPIVOTDATA("Count of Order ID",Pivot_table!$A$151,"Consumer ID",$A1742,"Years (DATE)",$D$66)=0,"",GETPIVOTDATA("Count of Order ID",Pivot_table!$A$151,"Consumer ID",$A1742,"Years (DATE)",$D$66))</f>
        <v/>
      </c>
      <c r="F1742" s="6">
        <f t="shared" si="54"/>
        <v>196.8</v>
      </c>
      <c r="G1742" s="6">
        <f t="shared" si="55"/>
        <v>1</v>
      </c>
    </row>
    <row r="1743" spans="1:7" x14ac:dyDescent="0.3">
      <c r="A1743" s="6" t="s">
        <v>3095</v>
      </c>
      <c r="B1743" s="6" t="str">
        <f>IF(GETPIVOTDATA("Sum of Net Profit",Pivot_table!$A$151,"Consumer ID",$A1743,"Years (DATE)",$B$66)=0,"",GETPIVOTDATA("Sum of Net Profit",Pivot_table!$A$151,"Consumer ID",$A1743,"Years (DATE)",$B$66))</f>
        <v/>
      </c>
      <c r="C1743" s="6" t="str">
        <f>IF(GETPIVOTDATA("Count of Order ID",Pivot_table!$A$151,"Consumer ID",$A1743,"Years (DATE)",$B$66)=0,"",GETPIVOTDATA("Count of Order ID",Pivot_table!$A$151,"Consumer ID",$A1743,"Years (DATE)",$B$66))</f>
        <v/>
      </c>
      <c r="D1743" s="6">
        <f>IF(GETPIVOTDATA("Sum of Net Profit",Pivot_table!$A$151,"Consumer ID",$A1743,"Years (DATE)",$D$66)=0,"",GETPIVOTDATA("Sum of Net Profit",Pivot_table!$A$151,"Consumer ID",$A1743,"Years (DATE)",$D$66))</f>
        <v>196.8</v>
      </c>
      <c r="E1743" s="6">
        <f>IF(GETPIVOTDATA("Count of Order ID",Pivot_table!$A$151,"Consumer ID",$A1743,"Years (DATE)",$D$66)=0,"",GETPIVOTDATA("Count of Order ID",Pivot_table!$A$151,"Consumer ID",$A1743,"Years (DATE)",$D$66))</f>
        <v>1</v>
      </c>
      <c r="F1743" s="6">
        <f t="shared" si="54"/>
        <v>196.8</v>
      </c>
      <c r="G1743" s="6">
        <f t="shared" si="55"/>
        <v>1</v>
      </c>
    </row>
    <row r="1744" spans="1:7" x14ac:dyDescent="0.3">
      <c r="A1744" s="6" t="s">
        <v>1908</v>
      </c>
      <c r="B1744" s="6">
        <f>IF(GETPIVOTDATA("Sum of Net Profit",Pivot_table!$A$151,"Consumer ID",$A1744,"Years (DATE)",$B$66)=0,"",GETPIVOTDATA("Sum of Net Profit",Pivot_table!$A$151,"Consumer ID",$A1744,"Years (DATE)",$B$66))</f>
        <v>196.8</v>
      </c>
      <c r="C1744" s="6">
        <f>IF(GETPIVOTDATA("Count of Order ID",Pivot_table!$A$151,"Consumer ID",$A1744,"Years (DATE)",$B$66)=0,"",GETPIVOTDATA("Count of Order ID",Pivot_table!$A$151,"Consumer ID",$A1744,"Years (DATE)",$B$66))</f>
        <v>1</v>
      </c>
      <c r="D1744" s="6" t="str">
        <f>IF(GETPIVOTDATA("Sum of Net Profit",Pivot_table!$A$151,"Consumer ID",$A1744,"Years (DATE)",$D$66)=0,"",GETPIVOTDATA("Sum of Net Profit",Pivot_table!$A$151,"Consumer ID",$A1744,"Years (DATE)",$D$66))</f>
        <v/>
      </c>
      <c r="E1744" s="6" t="str">
        <f>IF(GETPIVOTDATA("Count of Order ID",Pivot_table!$A$151,"Consumer ID",$A1744,"Years (DATE)",$D$66)=0,"",GETPIVOTDATA("Count of Order ID",Pivot_table!$A$151,"Consumer ID",$A1744,"Years (DATE)",$D$66))</f>
        <v/>
      </c>
      <c r="F1744" s="6">
        <f t="shared" si="54"/>
        <v>196.8</v>
      </c>
      <c r="G1744" s="6">
        <f t="shared" si="55"/>
        <v>1</v>
      </c>
    </row>
    <row r="1745" spans="1:7" x14ac:dyDescent="0.3">
      <c r="A1745" s="6" t="s">
        <v>4059</v>
      </c>
      <c r="B1745" s="6" t="str">
        <f>IF(GETPIVOTDATA("Sum of Net Profit",Pivot_table!$A$151,"Consumer ID",$A1745,"Years (DATE)",$B$66)=0,"",GETPIVOTDATA("Sum of Net Profit",Pivot_table!$A$151,"Consumer ID",$A1745,"Years (DATE)",$B$66))</f>
        <v/>
      </c>
      <c r="C1745" s="6" t="str">
        <f>IF(GETPIVOTDATA("Count of Order ID",Pivot_table!$A$151,"Consumer ID",$A1745,"Years (DATE)",$B$66)=0,"",GETPIVOTDATA("Count of Order ID",Pivot_table!$A$151,"Consumer ID",$A1745,"Years (DATE)",$B$66))</f>
        <v/>
      </c>
      <c r="D1745" s="6">
        <f>IF(GETPIVOTDATA("Sum of Net Profit",Pivot_table!$A$151,"Consumer ID",$A1745,"Years (DATE)",$D$66)=0,"",GETPIVOTDATA("Sum of Net Profit",Pivot_table!$A$151,"Consumer ID",$A1745,"Years (DATE)",$D$66))</f>
        <v>196.8</v>
      </c>
      <c r="E1745" s="6">
        <f>IF(GETPIVOTDATA("Count of Order ID",Pivot_table!$A$151,"Consumer ID",$A1745,"Years (DATE)",$D$66)=0,"",GETPIVOTDATA("Count of Order ID",Pivot_table!$A$151,"Consumer ID",$A1745,"Years (DATE)",$D$66))</f>
        <v>1</v>
      </c>
      <c r="F1745" s="6">
        <f t="shared" si="54"/>
        <v>196.8</v>
      </c>
      <c r="G1745" s="6">
        <f t="shared" si="55"/>
        <v>1</v>
      </c>
    </row>
    <row r="1746" spans="1:7" x14ac:dyDescent="0.3">
      <c r="A1746" s="6" t="s">
        <v>1852</v>
      </c>
      <c r="B1746" s="6">
        <f>IF(GETPIVOTDATA("Sum of Net Profit",Pivot_table!$A$151,"Consumer ID",$A1746,"Years (DATE)",$B$66)=0,"",GETPIVOTDATA("Sum of Net Profit",Pivot_table!$A$151,"Consumer ID",$A1746,"Years (DATE)",$B$66))</f>
        <v>196.8</v>
      </c>
      <c r="C1746" s="6">
        <f>IF(GETPIVOTDATA("Count of Order ID",Pivot_table!$A$151,"Consumer ID",$A1746,"Years (DATE)",$B$66)=0,"",GETPIVOTDATA("Count of Order ID",Pivot_table!$A$151,"Consumer ID",$A1746,"Years (DATE)",$B$66))</f>
        <v>1</v>
      </c>
      <c r="D1746" s="6" t="str">
        <f>IF(GETPIVOTDATA("Sum of Net Profit",Pivot_table!$A$151,"Consumer ID",$A1746,"Years (DATE)",$D$66)=0,"",GETPIVOTDATA("Sum of Net Profit",Pivot_table!$A$151,"Consumer ID",$A1746,"Years (DATE)",$D$66))</f>
        <v/>
      </c>
      <c r="E1746" s="6" t="str">
        <f>IF(GETPIVOTDATA("Count of Order ID",Pivot_table!$A$151,"Consumer ID",$A1746,"Years (DATE)",$D$66)=0,"",GETPIVOTDATA("Count of Order ID",Pivot_table!$A$151,"Consumer ID",$A1746,"Years (DATE)",$D$66))</f>
        <v/>
      </c>
      <c r="F1746" s="6">
        <f t="shared" si="54"/>
        <v>196.8</v>
      </c>
      <c r="G1746" s="6">
        <f t="shared" si="55"/>
        <v>1</v>
      </c>
    </row>
    <row r="1747" spans="1:7" x14ac:dyDescent="0.3">
      <c r="A1747" s="6" t="s">
        <v>3049</v>
      </c>
      <c r="B1747" s="6" t="str">
        <f>IF(GETPIVOTDATA("Sum of Net Profit",Pivot_table!$A$151,"Consumer ID",$A1747,"Years (DATE)",$B$66)=0,"",GETPIVOTDATA("Sum of Net Profit",Pivot_table!$A$151,"Consumer ID",$A1747,"Years (DATE)",$B$66))</f>
        <v/>
      </c>
      <c r="C1747" s="6" t="str">
        <f>IF(GETPIVOTDATA("Count of Order ID",Pivot_table!$A$151,"Consumer ID",$A1747,"Years (DATE)",$B$66)=0,"",GETPIVOTDATA("Count of Order ID",Pivot_table!$A$151,"Consumer ID",$A1747,"Years (DATE)",$B$66))</f>
        <v/>
      </c>
      <c r="D1747" s="6">
        <f>IF(GETPIVOTDATA("Sum of Net Profit",Pivot_table!$A$151,"Consumer ID",$A1747,"Years (DATE)",$D$66)=0,"",GETPIVOTDATA("Sum of Net Profit",Pivot_table!$A$151,"Consumer ID",$A1747,"Years (DATE)",$D$66))</f>
        <v>196.8</v>
      </c>
      <c r="E1747" s="6">
        <f>IF(GETPIVOTDATA("Count of Order ID",Pivot_table!$A$151,"Consumer ID",$A1747,"Years (DATE)",$D$66)=0,"",GETPIVOTDATA("Count of Order ID",Pivot_table!$A$151,"Consumer ID",$A1747,"Years (DATE)",$D$66))</f>
        <v>1</v>
      </c>
      <c r="F1747" s="6">
        <f t="shared" si="54"/>
        <v>196.8</v>
      </c>
      <c r="G1747" s="6">
        <f t="shared" si="55"/>
        <v>1</v>
      </c>
    </row>
    <row r="1748" spans="1:7" x14ac:dyDescent="0.3">
      <c r="A1748" s="6" t="s">
        <v>2959</v>
      </c>
      <c r="B1748" s="6" t="str">
        <f>IF(GETPIVOTDATA("Sum of Net Profit",Pivot_table!$A$151,"Consumer ID",$A1748,"Years (DATE)",$B$66)=0,"",GETPIVOTDATA("Sum of Net Profit",Pivot_table!$A$151,"Consumer ID",$A1748,"Years (DATE)",$B$66))</f>
        <v/>
      </c>
      <c r="C1748" s="6" t="str">
        <f>IF(GETPIVOTDATA("Count of Order ID",Pivot_table!$A$151,"Consumer ID",$A1748,"Years (DATE)",$B$66)=0,"",GETPIVOTDATA("Count of Order ID",Pivot_table!$A$151,"Consumer ID",$A1748,"Years (DATE)",$B$66))</f>
        <v/>
      </c>
      <c r="D1748" s="6">
        <f>IF(GETPIVOTDATA("Sum of Net Profit",Pivot_table!$A$151,"Consumer ID",$A1748,"Years (DATE)",$D$66)=0,"",GETPIVOTDATA("Sum of Net Profit",Pivot_table!$A$151,"Consumer ID",$A1748,"Years (DATE)",$D$66))</f>
        <v>196.8</v>
      </c>
      <c r="E1748" s="6">
        <f>IF(GETPIVOTDATA("Count of Order ID",Pivot_table!$A$151,"Consumer ID",$A1748,"Years (DATE)",$D$66)=0,"",GETPIVOTDATA("Count of Order ID",Pivot_table!$A$151,"Consumer ID",$A1748,"Years (DATE)",$D$66))</f>
        <v>1</v>
      </c>
      <c r="F1748" s="6">
        <f t="shared" si="54"/>
        <v>196.8</v>
      </c>
      <c r="G1748" s="6">
        <f t="shared" si="55"/>
        <v>1</v>
      </c>
    </row>
    <row r="1749" spans="1:7" x14ac:dyDescent="0.3">
      <c r="A1749" s="6" t="s">
        <v>2923</v>
      </c>
      <c r="B1749" s="6" t="str">
        <f>IF(GETPIVOTDATA("Sum of Net Profit",Pivot_table!$A$151,"Consumer ID",$A1749,"Years (DATE)",$B$66)=0,"",GETPIVOTDATA("Sum of Net Profit",Pivot_table!$A$151,"Consumer ID",$A1749,"Years (DATE)",$B$66))</f>
        <v/>
      </c>
      <c r="C1749" s="6" t="str">
        <f>IF(GETPIVOTDATA("Count of Order ID",Pivot_table!$A$151,"Consumer ID",$A1749,"Years (DATE)",$B$66)=0,"",GETPIVOTDATA("Count of Order ID",Pivot_table!$A$151,"Consumer ID",$A1749,"Years (DATE)",$B$66))</f>
        <v/>
      </c>
      <c r="D1749" s="6">
        <f>IF(GETPIVOTDATA("Sum of Net Profit",Pivot_table!$A$151,"Consumer ID",$A1749,"Years (DATE)",$D$66)=0,"",GETPIVOTDATA("Sum of Net Profit",Pivot_table!$A$151,"Consumer ID",$A1749,"Years (DATE)",$D$66))</f>
        <v>196.8</v>
      </c>
      <c r="E1749" s="6">
        <f>IF(GETPIVOTDATA("Count of Order ID",Pivot_table!$A$151,"Consumer ID",$A1749,"Years (DATE)",$D$66)=0,"",GETPIVOTDATA("Count of Order ID",Pivot_table!$A$151,"Consumer ID",$A1749,"Years (DATE)",$D$66))</f>
        <v>1</v>
      </c>
      <c r="F1749" s="6">
        <f t="shared" si="54"/>
        <v>196.8</v>
      </c>
      <c r="G1749" s="6">
        <f t="shared" si="55"/>
        <v>1</v>
      </c>
    </row>
    <row r="1750" spans="1:7" x14ac:dyDescent="0.3">
      <c r="A1750" s="6" t="s">
        <v>3377</v>
      </c>
      <c r="B1750" s="6" t="str">
        <f>IF(GETPIVOTDATA("Sum of Net Profit",Pivot_table!$A$151,"Consumer ID",$A1750,"Years (DATE)",$B$66)=0,"",GETPIVOTDATA("Sum of Net Profit",Pivot_table!$A$151,"Consumer ID",$A1750,"Years (DATE)",$B$66))</f>
        <v/>
      </c>
      <c r="C1750" s="6" t="str">
        <f>IF(GETPIVOTDATA("Count of Order ID",Pivot_table!$A$151,"Consumer ID",$A1750,"Years (DATE)",$B$66)=0,"",GETPIVOTDATA("Count of Order ID",Pivot_table!$A$151,"Consumer ID",$A1750,"Years (DATE)",$B$66))</f>
        <v/>
      </c>
      <c r="D1750" s="6">
        <f>IF(GETPIVOTDATA("Sum of Net Profit",Pivot_table!$A$151,"Consumer ID",$A1750,"Years (DATE)",$D$66)=0,"",GETPIVOTDATA("Sum of Net Profit",Pivot_table!$A$151,"Consumer ID",$A1750,"Years (DATE)",$D$66))</f>
        <v>196.8</v>
      </c>
      <c r="E1750" s="6">
        <f>IF(GETPIVOTDATA("Count of Order ID",Pivot_table!$A$151,"Consumer ID",$A1750,"Years (DATE)",$D$66)=0,"",GETPIVOTDATA("Count of Order ID",Pivot_table!$A$151,"Consumer ID",$A1750,"Years (DATE)",$D$66))</f>
        <v>1</v>
      </c>
      <c r="F1750" s="6">
        <f t="shared" si="54"/>
        <v>196.8</v>
      </c>
      <c r="G1750" s="6">
        <f t="shared" si="55"/>
        <v>1</v>
      </c>
    </row>
    <row r="1751" spans="1:7" x14ac:dyDescent="0.3">
      <c r="A1751" s="6" t="s">
        <v>3341</v>
      </c>
      <c r="B1751" s="6" t="str">
        <f>IF(GETPIVOTDATA("Sum of Net Profit",Pivot_table!$A$151,"Consumer ID",$A1751,"Years (DATE)",$B$66)=0,"",GETPIVOTDATA("Sum of Net Profit",Pivot_table!$A$151,"Consumer ID",$A1751,"Years (DATE)",$B$66))</f>
        <v/>
      </c>
      <c r="C1751" s="6" t="str">
        <f>IF(GETPIVOTDATA("Count of Order ID",Pivot_table!$A$151,"Consumer ID",$A1751,"Years (DATE)",$B$66)=0,"",GETPIVOTDATA("Count of Order ID",Pivot_table!$A$151,"Consumer ID",$A1751,"Years (DATE)",$B$66))</f>
        <v/>
      </c>
      <c r="D1751" s="6">
        <f>IF(GETPIVOTDATA("Sum of Net Profit",Pivot_table!$A$151,"Consumer ID",$A1751,"Years (DATE)",$D$66)=0,"",GETPIVOTDATA("Sum of Net Profit",Pivot_table!$A$151,"Consumer ID",$A1751,"Years (DATE)",$D$66))</f>
        <v>196.8</v>
      </c>
      <c r="E1751" s="6">
        <f>IF(GETPIVOTDATA("Count of Order ID",Pivot_table!$A$151,"Consumer ID",$A1751,"Years (DATE)",$D$66)=0,"",GETPIVOTDATA("Count of Order ID",Pivot_table!$A$151,"Consumer ID",$A1751,"Years (DATE)",$D$66))</f>
        <v>1</v>
      </c>
      <c r="F1751" s="6">
        <f t="shared" si="54"/>
        <v>196.8</v>
      </c>
      <c r="G1751" s="6">
        <f t="shared" si="55"/>
        <v>1</v>
      </c>
    </row>
    <row r="1752" spans="1:7" x14ac:dyDescent="0.3">
      <c r="A1752" s="6" t="s">
        <v>3033</v>
      </c>
      <c r="B1752" s="6" t="str">
        <f>IF(GETPIVOTDATA("Sum of Net Profit",Pivot_table!$A$151,"Consumer ID",$A1752,"Years (DATE)",$B$66)=0,"",GETPIVOTDATA("Sum of Net Profit",Pivot_table!$A$151,"Consumer ID",$A1752,"Years (DATE)",$B$66))</f>
        <v/>
      </c>
      <c r="C1752" s="6" t="str">
        <f>IF(GETPIVOTDATA("Count of Order ID",Pivot_table!$A$151,"Consumer ID",$A1752,"Years (DATE)",$B$66)=0,"",GETPIVOTDATA("Count of Order ID",Pivot_table!$A$151,"Consumer ID",$A1752,"Years (DATE)",$B$66))</f>
        <v/>
      </c>
      <c r="D1752" s="6">
        <f>IF(GETPIVOTDATA("Sum of Net Profit",Pivot_table!$A$151,"Consumer ID",$A1752,"Years (DATE)",$D$66)=0,"",GETPIVOTDATA("Sum of Net Profit",Pivot_table!$A$151,"Consumer ID",$A1752,"Years (DATE)",$D$66))</f>
        <v>196.8</v>
      </c>
      <c r="E1752" s="6">
        <f>IF(GETPIVOTDATA("Count of Order ID",Pivot_table!$A$151,"Consumer ID",$A1752,"Years (DATE)",$D$66)=0,"",GETPIVOTDATA("Count of Order ID",Pivot_table!$A$151,"Consumer ID",$A1752,"Years (DATE)",$D$66))</f>
        <v>1</v>
      </c>
      <c r="F1752" s="6">
        <f t="shared" si="54"/>
        <v>196.8</v>
      </c>
      <c r="G1752" s="6">
        <f t="shared" si="55"/>
        <v>1</v>
      </c>
    </row>
    <row r="1753" spans="1:7" x14ac:dyDescent="0.3">
      <c r="A1753" s="6" t="s">
        <v>2943</v>
      </c>
      <c r="B1753" s="6" t="str">
        <f>IF(GETPIVOTDATA("Sum of Net Profit",Pivot_table!$A$151,"Consumer ID",$A1753,"Years (DATE)",$B$66)=0,"",GETPIVOTDATA("Sum of Net Profit",Pivot_table!$A$151,"Consumer ID",$A1753,"Years (DATE)",$B$66))</f>
        <v/>
      </c>
      <c r="C1753" s="6" t="str">
        <f>IF(GETPIVOTDATA("Count of Order ID",Pivot_table!$A$151,"Consumer ID",$A1753,"Years (DATE)",$B$66)=0,"",GETPIVOTDATA("Count of Order ID",Pivot_table!$A$151,"Consumer ID",$A1753,"Years (DATE)",$B$66))</f>
        <v/>
      </c>
      <c r="D1753" s="6">
        <f>IF(GETPIVOTDATA("Sum of Net Profit",Pivot_table!$A$151,"Consumer ID",$A1753,"Years (DATE)",$D$66)=0,"",GETPIVOTDATA("Sum of Net Profit",Pivot_table!$A$151,"Consumer ID",$A1753,"Years (DATE)",$D$66))</f>
        <v>196.8</v>
      </c>
      <c r="E1753" s="6">
        <f>IF(GETPIVOTDATA("Count of Order ID",Pivot_table!$A$151,"Consumer ID",$A1753,"Years (DATE)",$D$66)=0,"",GETPIVOTDATA("Count of Order ID",Pivot_table!$A$151,"Consumer ID",$A1753,"Years (DATE)",$D$66))</f>
        <v>1</v>
      </c>
      <c r="F1753" s="6">
        <f t="shared" si="54"/>
        <v>196.8</v>
      </c>
      <c r="G1753" s="6">
        <f t="shared" si="55"/>
        <v>1</v>
      </c>
    </row>
    <row r="1754" spans="1:7" x14ac:dyDescent="0.3">
      <c r="A1754" s="6" t="s">
        <v>3375</v>
      </c>
      <c r="B1754" s="6" t="str">
        <f>IF(GETPIVOTDATA("Sum of Net Profit",Pivot_table!$A$151,"Consumer ID",$A1754,"Years (DATE)",$B$66)=0,"",GETPIVOTDATA("Sum of Net Profit",Pivot_table!$A$151,"Consumer ID",$A1754,"Years (DATE)",$B$66))</f>
        <v/>
      </c>
      <c r="C1754" s="6" t="str">
        <f>IF(GETPIVOTDATA("Count of Order ID",Pivot_table!$A$151,"Consumer ID",$A1754,"Years (DATE)",$B$66)=0,"",GETPIVOTDATA("Count of Order ID",Pivot_table!$A$151,"Consumer ID",$A1754,"Years (DATE)",$B$66))</f>
        <v/>
      </c>
      <c r="D1754" s="6">
        <f>IF(GETPIVOTDATA("Sum of Net Profit",Pivot_table!$A$151,"Consumer ID",$A1754,"Years (DATE)",$D$66)=0,"",GETPIVOTDATA("Sum of Net Profit",Pivot_table!$A$151,"Consumer ID",$A1754,"Years (DATE)",$D$66))</f>
        <v>196.8</v>
      </c>
      <c r="E1754" s="6">
        <f>IF(GETPIVOTDATA("Count of Order ID",Pivot_table!$A$151,"Consumer ID",$A1754,"Years (DATE)",$D$66)=0,"",GETPIVOTDATA("Count of Order ID",Pivot_table!$A$151,"Consumer ID",$A1754,"Years (DATE)",$D$66))</f>
        <v>1</v>
      </c>
      <c r="F1754" s="6">
        <f t="shared" si="54"/>
        <v>196.8</v>
      </c>
      <c r="G1754" s="6">
        <f t="shared" si="55"/>
        <v>1</v>
      </c>
    </row>
    <row r="1755" spans="1:7" x14ac:dyDescent="0.3">
      <c r="A1755" s="6" t="s">
        <v>2921</v>
      </c>
      <c r="B1755" s="6" t="str">
        <f>IF(GETPIVOTDATA("Sum of Net Profit",Pivot_table!$A$151,"Consumer ID",$A1755,"Years (DATE)",$B$66)=0,"",GETPIVOTDATA("Sum of Net Profit",Pivot_table!$A$151,"Consumer ID",$A1755,"Years (DATE)",$B$66))</f>
        <v/>
      </c>
      <c r="C1755" s="6" t="str">
        <f>IF(GETPIVOTDATA("Count of Order ID",Pivot_table!$A$151,"Consumer ID",$A1755,"Years (DATE)",$B$66)=0,"",GETPIVOTDATA("Count of Order ID",Pivot_table!$A$151,"Consumer ID",$A1755,"Years (DATE)",$B$66))</f>
        <v/>
      </c>
      <c r="D1755" s="6">
        <f>IF(GETPIVOTDATA("Sum of Net Profit",Pivot_table!$A$151,"Consumer ID",$A1755,"Years (DATE)",$D$66)=0,"",GETPIVOTDATA("Sum of Net Profit",Pivot_table!$A$151,"Consumer ID",$A1755,"Years (DATE)",$D$66))</f>
        <v>196.8</v>
      </c>
      <c r="E1755" s="6">
        <f>IF(GETPIVOTDATA("Count of Order ID",Pivot_table!$A$151,"Consumer ID",$A1755,"Years (DATE)",$D$66)=0,"",GETPIVOTDATA("Count of Order ID",Pivot_table!$A$151,"Consumer ID",$A1755,"Years (DATE)",$D$66))</f>
        <v>1</v>
      </c>
      <c r="F1755" s="6">
        <f t="shared" si="54"/>
        <v>196.8</v>
      </c>
      <c r="G1755" s="6">
        <f t="shared" si="55"/>
        <v>1</v>
      </c>
    </row>
    <row r="1756" spans="1:7" x14ac:dyDescent="0.3">
      <c r="A1756" s="6" t="s">
        <v>3815</v>
      </c>
      <c r="B1756" s="6" t="str">
        <f>IF(GETPIVOTDATA("Sum of Net Profit",Pivot_table!$A$151,"Consumer ID",$A1756,"Years (DATE)",$B$66)=0,"",GETPIVOTDATA("Sum of Net Profit",Pivot_table!$A$151,"Consumer ID",$A1756,"Years (DATE)",$B$66))</f>
        <v/>
      </c>
      <c r="C1756" s="6" t="str">
        <f>IF(GETPIVOTDATA("Count of Order ID",Pivot_table!$A$151,"Consumer ID",$A1756,"Years (DATE)",$B$66)=0,"",GETPIVOTDATA("Count of Order ID",Pivot_table!$A$151,"Consumer ID",$A1756,"Years (DATE)",$B$66))</f>
        <v/>
      </c>
      <c r="D1756" s="6">
        <f>IF(GETPIVOTDATA("Sum of Net Profit",Pivot_table!$A$151,"Consumer ID",$A1756,"Years (DATE)",$D$66)=0,"",GETPIVOTDATA("Sum of Net Profit",Pivot_table!$A$151,"Consumer ID",$A1756,"Years (DATE)",$D$66))</f>
        <v>196.8</v>
      </c>
      <c r="E1756" s="6">
        <f>IF(GETPIVOTDATA("Count of Order ID",Pivot_table!$A$151,"Consumer ID",$A1756,"Years (DATE)",$D$66)=0,"",GETPIVOTDATA("Count of Order ID",Pivot_table!$A$151,"Consumer ID",$A1756,"Years (DATE)",$D$66))</f>
        <v>1</v>
      </c>
      <c r="F1756" s="6">
        <f t="shared" si="54"/>
        <v>196.8</v>
      </c>
      <c r="G1756" s="6">
        <f t="shared" si="55"/>
        <v>1</v>
      </c>
    </row>
    <row r="1757" spans="1:7" x14ac:dyDescent="0.3">
      <c r="A1757" s="6" t="s">
        <v>3393</v>
      </c>
      <c r="B1757" s="6" t="str">
        <f>IF(GETPIVOTDATA("Sum of Net Profit",Pivot_table!$A$151,"Consumer ID",$A1757,"Years (DATE)",$B$66)=0,"",GETPIVOTDATA("Sum of Net Profit",Pivot_table!$A$151,"Consumer ID",$A1757,"Years (DATE)",$B$66))</f>
        <v/>
      </c>
      <c r="C1757" s="6" t="str">
        <f>IF(GETPIVOTDATA("Count of Order ID",Pivot_table!$A$151,"Consumer ID",$A1757,"Years (DATE)",$B$66)=0,"",GETPIVOTDATA("Count of Order ID",Pivot_table!$A$151,"Consumer ID",$A1757,"Years (DATE)",$B$66))</f>
        <v/>
      </c>
      <c r="D1757" s="6">
        <f>IF(GETPIVOTDATA("Sum of Net Profit",Pivot_table!$A$151,"Consumer ID",$A1757,"Years (DATE)",$D$66)=0,"",GETPIVOTDATA("Sum of Net Profit",Pivot_table!$A$151,"Consumer ID",$A1757,"Years (DATE)",$D$66))</f>
        <v>196.8</v>
      </c>
      <c r="E1757" s="6">
        <f>IF(GETPIVOTDATA("Count of Order ID",Pivot_table!$A$151,"Consumer ID",$A1757,"Years (DATE)",$D$66)=0,"",GETPIVOTDATA("Count of Order ID",Pivot_table!$A$151,"Consumer ID",$A1757,"Years (DATE)",$D$66))</f>
        <v>1</v>
      </c>
      <c r="F1757" s="6">
        <f t="shared" si="54"/>
        <v>196.8</v>
      </c>
      <c r="G1757" s="6">
        <f t="shared" si="55"/>
        <v>1</v>
      </c>
    </row>
    <row r="1758" spans="1:7" x14ac:dyDescent="0.3">
      <c r="A1758" s="6" t="s">
        <v>3797</v>
      </c>
      <c r="B1758" s="6" t="str">
        <f>IF(GETPIVOTDATA("Sum of Net Profit",Pivot_table!$A$151,"Consumer ID",$A1758,"Years (DATE)",$B$66)=0,"",GETPIVOTDATA("Sum of Net Profit",Pivot_table!$A$151,"Consumer ID",$A1758,"Years (DATE)",$B$66))</f>
        <v/>
      </c>
      <c r="C1758" s="6" t="str">
        <f>IF(GETPIVOTDATA("Count of Order ID",Pivot_table!$A$151,"Consumer ID",$A1758,"Years (DATE)",$B$66)=0,"",GETPIVOTDATA("Count of Order ID",Pivot_table!$A$151,"Consumer ID",$A1758,"Years (DATE)",$B$66))</f>
        <v/>
      </c>
      <c r="D1758" s="6">
        <f>IF(GETPIVOTDATA("Sum of Net Profit",Pivot_table!$A$151,"Consumer ID",$A1758,"Years (DATE)",$D$66)=0,"",GETPIVOTDATA("Sum of Net Profit",Pivot_table!$A$151,"Consumer ID",$A1758,"Years (DATE)",$D$66))</f>
        <v>196.8</v>
      </c>
      <c r="E1758" s="6">
        <f>IF(GETPIVOTDATA("Count of Order ID",Pivot_table!$A$151,"Consumer ID",$A1758,"Years (DATE)",$D$66)=0,"",GETPIVOTDATA("Count of Order ID",Pivot_table!$A$151,"Consumer ID",$A1758,"Years (DATE)",$D$66))</f>
        <v>1</v>
      </c>
      <c r="F1758" s="6">
        <f t="shared" si="54"/>
        <v>196.8</v>
      </c>
      <c r="G1758" s="6">
        <f t="shared" si="55"/>
        <v>1</v>
      </c>
    </row>
    <row r="1759" spans="1:7" x14ac:dyDescent="0.3">
      <c r="A1759" s="6" t="s">
        <v>2997</v>
      </c>
      <c r="B1759" s="6" t="str">
        <f>IF(GETPIVOTDATA("Sum of Net Profit",Pivot_table!$A$151,"Consumer ID",$A1759,"Years (DATE)",$B$66)=0,"",GETPIVOTDATA("Sum of Net Profit",Pivot_table!$A$151,"Consumer ID",$A1759,"Years (DATE)",$B$66))</f>
        <v/>
      </c>
      <c r="C1759" s="6" t="str">
        <f>IF(GETPIVOTDATA("Count of Order ID",Pivot_table!$A$151,"Consumer ID",$A1759,"Years (DATE)",$B$66)=0,"",GETPIVOTDATA("Count of Order ID",Pivot_table!$A$151,"Consumer ID",$A1759,"Years (DATE)",$B$66))</f>
        <v/>
      </c>
      <c r="D1759" s="6">
        <f>IF(GETPIVOTDATA("Sum of Net Profit",Pivot_table!$A$151,"Consumer ID",$A1759,"Years (DATE)",$D$66)=0,"",GETPIVOTDATA("Sum of Net Profit",Pivot_table!$A$151,"Consumer ID",$A1759,"Years (DATE)",$D$66))</f>
        <v>196.8</v>
      </c>
      <c r="E1759" s="6">
        <f>IF(GETPIVOTDATA("Count of Order ID",Pivot_table!$A$151,"Consumer ID",$A1759,"Years (DATE)",$D$66)=0,"",GETPIVOTDATA("Count of Order ID",Pivot_table!$A$151,"Consumer ID",$A1759,"Years (DATE)",$D$66))</f>
        <v>1</v>
      </c>
      <c r="F1759" s="6">
        <f t="shared" si="54"/>
        <v>196.8</v>
      </c>
      <c r="G1759" s="6">
        <f t="shared" si="55"/>
        <v>1</v>
      </c>
    </row>
    <row r="1760" spans="1:7" x14ac:dyDescent="0.3">
      <c r="A1760" s="6" t="s">
        <v>2847</v>
      </c>
      <c r="B1760" s="6" t="str">
        <f>IF(GETPIVOTDATA("Sum of Net Profit",Pivot_table!$A$151,"Consumer ID",$A1760,"Years (DATE)",$B$66)=0,"",GETPIVOTDATA("Sum of Net Profit",Pivot_table!$A$151,"Consumer ID",$A1760,"Years (DATE)",$B$66))</f>
        <v/>
      </c>
      <c r="C1760" s="6" t="str">
        <f>IF(GETPIVOTDATA("Count of Order ID",Pivot_table!$A$151,"Consumer ID",$A1760,"Years (DATE)",$B$66)=0,"",GETPIVOTDATA("Count of Order ID",Pivot_table!$A$151,"Consumer ID",$A1760,"Years (DATE)",$B$66))</f>
        <v/>
      </c>
      <c r="D1760" s="6">
        <f>IF(GETPIVOTDATA("Sum of Net Profit",Pivot_table!$A$151,"Consumer ID",$A1760,"Years (DATE)",$D$66)=0,"",GETPIVOTDATA("Sum of Net Profit",Pivot_table!$A$151,"Consumer ID",$A1760,"Years (DATE)",$D$66))</f>
        <v>196.8</v>
      </c>
      <c r="E1760" s="6">
        <f>IF(GETPIVOTDATA("Count of Order ID",Pivot_table!$A$151,"Consumer ID",$A1760,"Years (DATE)",$D$66)=0,"",GETPIVOTDATA("Count of Order ID",Pivot_table!$A$151,"Consumer ID",$A1760,"Years (DATE)",$D$66))</f>
        <v>1</v>
      </c>
      <c r="F1760" s="6">
        <f t="shared" si="54"/>
        <v>196.8</v>
      </c>
      <c r="G1760" s="6">
        <f t="shared" si="55"/>
        <v>1</v>
      </c>
    </row>
    <row r="1761" spans="1:7" x14ac:dyDescent="0.3">
      <c r="A1761" s="6" t="s">
        <v>2981</v>
      </c>
      <c r="B1761" s="6" t="str">
        <f>IF(GETPIVOTDATA("Sum of Net Profit",Pivot_table!$A$151,"Consumer ID",$A1761,"Years (DATE)",$B$66)=0,"",GETPIVOTDATA("Sum of Net Profit",Pivot_table!$A$151,"Consumer ID",$A1761,"Years (DATE)",$B$66))</f>
        <v/>
      </c>
      <c r="C1761" s="6" t="str">
        <f>IF(GETPIVOTDATA("Count of Order ID",Pivot_table!$A$151,"Consumer ID",$A1761,"Years (DATE)",$B$66)=0,"",GETPIVOTDATA("Count of Order ID",Pivot_table!$A$151,"Consumer ID",$A1761,"Years (DATE)",$B$66))</f>
        <v/>
      </c>
      <c r="D1761" s="6">
        <f>IF(GETPIVOTDATA("Sum of Net Profit",Pivot_table!$A$151,"Consumer ID",$A1761,"Years (DATE)",$D$66)=0,"",GETPIVOTDATA("Sum of Net Profit",Pivot_table!$A$151,"Consumer ID",$A1761,"Years (DATE)",$D$66))</f>
        <v>196.8</v>
      </c>
      <c r="E1761" s="6">
        <f>IF(GETPIVOTDATA("Count of Order ID",Pivot_table!$A$151,"Consumer ID",$A1761,"Years (DATE)",$D$66)=0,"",GETPIVOTDATA("Count of Order ID",Pivot_table!$A$151,"Consumer ID",$A1761,"Years (DATE)",$D$66))</f>
        <v>1</v>
      </c>
      <c r="F1761" s="6">
        <f t="shared" si="54"/>
        <v>196.8</v>
      </c>
      <c r="G1761" s="6">
        <f t="shared" si="55"/>
        <v>1</v>
      </c>
    </row>
    <row r="1762" spans="1:7" x14ac:dyDescent="0.3">
      <c r="A1762" s="6" t="s">
        <v>3835</v>
      </c>
      <c r="B1762" s="6" t="str">
        <f>IF(GETPIVOTDATA("Sum of Net Profit",Pivot_table!$A$151,"Consumer ID",$A1762,"Years (DATE)",$B$66)=0,"",GETPIVOTDATA("Sum of Net Profit",Pivot_table!$A$151,"Consumer ID",$A1762,"Years (DATE)",$B$66))</f>
        <v/>
      </c>
      <c r="C1762" s="6" t="str">
        <f>IF(GETPIVOTDATA("Count of Order ID",Pivot_table!$A$151,"Consumer ID",$A1762,"Years (DATE)",$B$66)=0,"",GETPIVOTDATA("Count of Order ID",Pivot_table!$A$151,"Consumer ID",$A1762,"Years (DATE)",$B$66))</f>
        <v/>
      </c>
      <c r="D1762" s="6">
        <f>IF(GETPIVOTDATA("Sum of Net Profit",Pivot_table!$A$151,"Consumer ID",$A1762,"Years (DATE)",$D$66)=0,"",GETPIVOTDATA("Sum of Net Profit",Pivot_table!$A$151,"Consumer ID",$A1762,"Years (DATE)",$D$66))</f>
        <v>196.8</v>
      </c>
      <c r="E1762" s="6">
        <f>IF(GETPIVOTDATA("Count of Order ID",Pivot_table!$A$151,"Consumer ID",$A1762,"Years (DATE)",$D$66)=0,"",GETPIVOTDATA("Count of Order ID",Pivot_table!$A$151,"Consumer ID",$A1762,"Years (DATE)",$D$66))</f>
        <v>1</v>
      </c>
      <c r="F1762" s="6">
        <f t="shared" si="54"/>
        <v>196.8</v>
      </c>
      <c r="G1762" s="6">
        <f t="shared" si="55"/>
        <v>1</v>
      </c>
    </row>
    <row r="1763" spans="1:7" x14ac:dyDescent="0.3">
      <c r="A1763" s="6" t="s">
        <v>3407</v>
      </c>
      <c r="B1763" s="6" t="str">
        <f>IF(GETPIVOTDATA("Sum of Net Profit",Pivot_table!$A$151,"Consumer ID",$A1763,"Years (DATE)",$B$66)=0,"",GETPIVOTDATA("Sum of Net Profit",Pivot_table!$A$151,"Consumer ID",$A1763,"Years (DATE)",$B$66))</f>
        <v/>
      </c>
      <c r="C1763" s="6" t="str">
        <f>IF(GETPIVOTDATA("Count of Order ID",Pivot_table!$A$151,"Consumer ID",$A1763,"Years (DATE)",$B$66)=0,"",GETPIVOTDATA("Count of Order ID",Pivot_table!$A$151,"Consumer ID",$A1763,"Years (DATE)",$B$66))</f>
        <v/>
      </c>
      <c r="D1763" s="6">
        <f>IF(GETPIVOTDATA("Sum of Net Profit",Pivot_table!$A$151,"Consumer ID",$A1763,"Years (DATE)",$D$66)=0,"",GETPIVOTDATA("Sum of Net Profit",Pivot_table!$A$151,"Consumer ID",$A1763,"Years (DATE)",$D$66))</f>
        <v>196.8</v>
      </c>
      <c r="E1763" s="6">
        <f>IF(GETPIVOTDATA("Count of Order ID",Pivot_table!$A$151,"Consumer ID",$A1763,"Years (DATE)",$D$66)=0,"",GETPIVOTDATA("Count of Order ID",Pivot_table!$A$151,"Consumer ID",$A1763,"Years (DATE)",$D$66))</f>
        <v>1</v>
      </c>
      <c r="F1763" s="6">
        <f t="shared" si="54"/>
        <v>196.8</v>
      </c>
      <c r="G1763" s="6">
        <f t="shared" si="55"/>
        <v>1</v>
      </c>
    </row>
    <row r="1764" spans="1:7" x14ac:dyDescent="0.3">
      <c r="A1764" s="6" t="s">
        <v>3409</v>
      </c>
      <c r="B1764" s="6" t="str">
        <f>IF(GETPIVOTDATA("Sum of Net Profit",Pivot_table!$A$151,"Consumer ID",$A1764,"Years (DATE)",$B$66)=0,"",GETPIVOTDATA("Sum of Net Profit",Pivot_table!$A$151,"Consumer ID",$A1764,"Years (DATE)",$B$66))</f>
        <v/>
      </c>
      <c r="C1764" s="6" t="str">
        <f>IF(GETPIVOTDATA("Count of Order ID",Pivot_table!$A$151,"Consumer ID",$A1764,"Years (DATE)",$B$66)=0,"",GETPIVOTDATA("Count of Order ID",Pivot_table!$A$151,"Consumer ID",$A1764,"Years (DATE)",$B$66))</f>
        <v/>
      </c>
      <c r="D1764" s="6">
        <f>IF(GETPIVOTDATA("Sum of Net Profit",Pivot_table!$A$151,"Consumer ID",$A1764,"Years (DATE)",$D$66)=0,"",GETPIVOTDATA("Sum of Net Profit",Pivot_table!$A$151,"Consumer ID",$A1764,"Years (DATE)",$D$66))</f>
        <v>196.8</v>
      </c>
      <c r="E1764" s="6">
        <f>IF(GETPIVOTDATA("Count of Order ID",Pivot_table!$A$151,"Consumer ID",$A1764,"Years (DATE)",$D$66)=0,"",GETPIVOTDATA("Count of Order ID",Pivot_table!$A$151,"Consumer ID",$A1764,"Years (DATE)",$D$66))</f>
        <v>1</v>
      </c>
      <c r="F1764" s="6">
        <f t="shared" si="54"/>
        <v>196.8</v>
      </c>
      <c r="G1764" s="6">
        <f t="shared" si="55"/>
        <v>1</v>
      </c>
    </row>
    <row r="1765" spans="1:7" x14ac:dyDescent="0.3">
      <c r="A1765" s="6" t="s">
        <v>1003</v>
      </c>
      <c r="B1765" s="6">
        <f>IF(GETPIVOTDATA("Sum of Net Profit",Pivot_table!$A$151,"Consumer ID",$A1765,"Years (DATE)",$B$66)=0,"",GETPIVOTDATA("Sum of Net Profit",Pivot_table!$A$151,"Consumer ID",$A1765,"Years (DATE)",$B$66))</f>
        <v>196.8</v>
      </c>
      <c r="C1765" s="6">
        <f>IF(GETPIVOTDATA("Count of Order ID",Pivot_table!$A$151,"Consumer ID",$A1765,"Years (DATE)",$B$66)=0,"",GETPIVOTDATA("Count of Order ID",Pivot_table!$A$151,"Consumer ID",$A1765,"Years (DATE)",$B$66))</f>
        <v>1</v>
      </c>
      <c r="D1765" s="6" t="str">
        <f>IF(GETPIVOTDATA("Sum of Net Profit",Pivot_table!$A$151,"Consumer ID",$A1765,"Years (DATE)",$D$66)=0,"",GETPIVOTDATA("Sum of Net Profit",Pivot_table!$A$151,"Consumer ID",$A1765,"Years (DATE)",$D$66))</f>
        <v/>
      </c>
      <c r="E1765" s="6" t="str">
        <f>IF(GETPIVOTDATA("Count of Order ID",Pivot_table!$A$151,"Consumer ID",$A1765,"Years (DATE)",$D$66)=0,"",GETPIVOTDATA("Count of Order ID",Pivot_table!$A$151,"Consumer ID",$A1765,"Years (DATE)",$D$66))</f>
        <v/>
      </c>
      <c r="F1765" s="6">
        <f t="shared" si="54"/>
        <v>196.8</v>
      </c>
      <c r="G1765" s="6">
        <f t="shared" si="55"/>
        <v>1</v>
      </c>
    </row>
    <row r="1766" spans="1:7" x14ac:dyDescent="0.3">
      <c r="A1766" s="6" t="s">
        <v>1614</v>
      </c>
      <c r="B1766" s="6">
        <f>IF(GETPIVOTDATA("Sum of Net Profit",Pivot_table!$A$151,"Consumer ID",$A1766,"Years (DATE)",$B$66)=0,"",GETPIVOTDATA("Sum of Net Profit",Pivot_table!$A$151,"Consumer ID",$A1766,"Years (DATE)",$B$66))</f>
        <v>196.8</v>
      </c>
      <c r="C1766" s="6">
        <f>IF(GETPIVOTDATA("Count of Order ID",Pivot_table!$A$151,"Consumer ID",$A1766,"Years (DATE)",$B$66)=0,"",GETPIVOTDATA("Count of Order ID",Pivot_table!$A$151,"Consumer ID",$A1766,"Years (DATE)",$B$66))</f>
        <v>1</v>
      </c>
      <c r="D1766" s="6" t="str">
        <f>IF(GETPIVOTDATA("Sum of Net Profit",Pivot_table!$A$151,"Consumer ID",$A1766,"Years (DATE)",$D$66)=0,"",GETPIVOTDATA("Sum of Net Profit",Pivot_table!$A$151,"Consumer ID",$A1766,"Years (DATE)",$D$66))</f>
        <v/>
      </c>
      <c r="E1766" s="6" t="str">
        <f>IF(GETPIVOTDATA("Count of Order ID",Pivot_table!$A$151,"Consumer ID",$A1766,"Years (DATE)",$D$66)=0,"",GETPIVOTDATA("Count of Order ID",Pivot_table!$A$151,"Consumer ID",$A1766,"Years (DATE)",$D$66))</f>
        <v/>
      </c>
      <c r="F1766" s="6">
        <f t="shared" si="54"/>
        <v>196.8</v>
      </c>
      <c r="G1766" s="6">
        <f t="shared" si="55"/>
        <v>1</v>
      </c>
    </row>
    <row r="1767" spans="1:7" x14ac:dyDescent="0.3">
      <c r="A1767" s="6" t="s">
        <v>4337</v>
      </c>
      <c r="B1767" s="6" t="str">
        <f>IF(GETPIVOTDATA("Sum of Net Profit",Pivot_table!$A$151,"Consumer ID",$A1767,"Years (DATE)",$B$66)=0,"",GETPIVOTDATA("Sum of Net Profit",Pivot_table!$A$151,"Consumer ID",$A1767,"Years (DATE)",$B$66))</f>
        <v/>
      </c>
      <c r="C1767" s="6" t="str">
        <f>IF(GETPIVOTDATA("Count of Order ID",Pivot_table!$A$151,"Consumer ID",$A1767,"Years (DATE)",$B$66)=0,"",GETPIVOTDATA("Count of Order ID",Pivot_table!$A$151,"Consumer ID",$A1767,"Years (DATE)",$B$66))</f>
        <v/>
      </c>
      <c r="D1767" s="6">
        <f>IF(GETPIVOTDATA("Sum of Net Profit",Pivot_table!$A$151,"Consumer ID",$A1767,"Years (DATE)",$D$66)=0,"",GETPIVOTDATA("Sum of Net Profit",Pivot_table!$A$151,"Consumer ID",$A1767,"Years (DATE)",$D$66))</f>
        <v>196.8</v>
      </c>
      <c r="E1767" s="6">
        <f>IF(GETPIVOTDATA("Count of Order ID",Pivot_table!$A$151,"Consumer ID",$A1767,"Years (DATE)",$D$66)=0,"",GETPIVOTDATA("Count of Order ID",Pivot_table!$A$151,"Consumer ID",$A1767,"Years (DATE)",$D$66))</f>
        <v>1</v>
      </c>
      <c r="F1767" s="6">
        <f t="shared" si="54"/>
        <v>196.8</v>
      </c>
      <c r="G1767" s="6">
        <f t="shared" si="55"/>
        <v>1</v>
      </c>
    </row>
    <row r="1768" spans="1:7" x14ac:dyDescent="0.3">
      <c r="A1768" s="6" t="s">
        <v>1005</v>
      </c>
      <c r="B1768" s="6">
        <f>IF(GETPIVOTDATA("Sum of Net Profit",Pivot_table!$A$151,"Consumer ID",$A1768,"Years (DATE)",$B$66)=0,"",GETPIVOTDATA("Sum of Net Profit",Pivot_table!$A$151,"Consumer ID",$A1768,"Years (DATE)",$B$66))</f>
        <v>196.8</v>
      </c>
      <c r="C1768" s="6">
        <f>IF(GETPIVOTDATA("Count of Order ID",Pivot_table!$A$151,"Consumer ID",$A1768,"Years (DATE)",$B$66)=0,"",GETPIVOTDATA("Count of Order ID",Pivot_table!$A$151,"Consumer ID",$A1768,"Years (DATE)",$B$66))</f>
        <v>1</v>
      </c>
      <c r="D1768" s="6" t="str">
        <f>IF(GETPIVOTDATA("Sum of Net Profit",Pivot_table!$A$151,"Consumer ID",$A1768,"Years (DATE)",$D$66)=0,"",GETPIVOTDATA("Sum of Net Profit",Pivot_table!$A$151,"Consumer ID",$A1768,"Years (DATE)",$D$66))</f>
        <v/>
      </c>
      <c r="E1768" s="6" t="str">
        <f>IF(GETPIVOTDATA("Count of Order ID",Pivot_table!$A$151,"Consumer ID",$A1768,"Years (DATE)",$D$66)=0,"",GETPIVOTDATA("Count of Order ID",Pivot_table!$A$151,"Consumer ID",$A1768,"Years (DATE)",$D$66))</f>
        <v/>
      </c>
      <c r="F1768" s="6">
        <f t="shared" si="54"/>
        <v>196.8</v>
      </c>
      <c r="G1768" s="6">
        <f t="shared" si="55"/>
        <v>1</v>
      </c>
    </row>
    <row r="1769" spans="1:7" x14ac:dyDescent="0.3">
      <c r="A1769" s="6" t="s">
        <v>989</v>
      </c>
      <c r="B1769" s="6">
        <f>IF(GETPIVOTDATA("Sum of Net Profit",Pivot_table!$A$151,"Consumer ID",$A1769,"Years (DATE)",$B$66)=0,"",GETPIVOTDATA("Sum of Net Profit",Pivot_table!$A$151,"Consumer ID",$A1769,"Years (DATE)",$B$66))</f>
        <v>196.8</v>
      </c>
      <c r="C1769" s="6">
        <f>IF(GETPIVOTDATA("Count of Order ID",Pivot_table!$A$151,"Consumer ID",$A1769,"Years (DATE)",$B$66)=0,"",GETPIVOTDATA("Count of Order ID",Pivot_table!$A$151,"Consumer ID",$A1769,"Years (DATE)",$B$66))</f>
        <v>1</v>
      </c>
      <c r="D1769" s="6" t="str">
        <f>IF(GETPIVOTDATA("Sum of Net Profit",Pivot_table!$A$151,"Consumer ID",$A1769,"Years (DATE)",$D$66)=0,"",GETPIVOTDATA("Sum of Net Profit",Pivot_table!$A$151,"Consumer ID",$A1769,"Years (DATE)",$D$66))</f>
        <v/>
      </c>
      <c r="E1769" s="6" t="str">
        <f>IF(GETPIVOTDATA("Count of Order ID",Pivot_table!$A$151,"Consumer ID",$A1769,"Years (DATE)",$D$66)=0,"",GETPIVOTDATA("Count of Order ID",Pivot_table!$A$151,"Consumer ID",$A1769,"Years (DATE)",$D$66))</f>
        <v/>
      </c>
      <c r="F1769" s="6">
        <f t="shared" si="54"/>
        <v>196.8</v>
      </c>
      <c r="G1769" s="6">
        <f t="shared" si="55"/>
        <v>1</v>
      </c>
    </row>
    <row r="1770" spans="1:7" x14ac:dyDescent="0.3">
      <c r="A1770" s="6" t="s">
        <v>3485</v>
      </c>
      <c r="B1770" s="6" t="str">
        <f>IF(GETPIVOTDATA("Sum of Net Profit",Pivot_table!$A$151,"Consumer ID",$A1770,"Years (DATE)",$B$66)=0,"",GETPIVOTDATA("Sum of Net Profit",Pivot_table!$A$151,"Consumer ID",$A1770,"Years (DATE)",$B$66))</f>
        <v/>
      </c>
      <c r="C1770" s="6" t="str">
        <f>IF(GETPIVOTDATA("Count of Order ID",Pivot_table!$A$151,"Consumer ID",$A1770,"Years (DATE)",$B$66)=0,"",GETPIVOTDATA("Count of Order ID",Pivot_table!$A$151,"Consumer ID",$A1770,"Years (DATE)",$B$66))</f>
        <v/>
      </c>
      <c r="D1770" s="6">
        <f>IF(GETPIVOTDATA("Sum of Net Profit",Pivot_table!$A$151,"Consumer ID",$A1770,"Years (DATE)",$D$66)=0,"",GETPIVOTDATA("Sum of Net Profit",Pivot_table!$A$151,"Consumer ID",$A1770,"Years (DATE)",$D$66))</f>
        <v>196.8</v>
      </c>
      <c r="E1770" s="6">
        <f>IF(GETPIVOTDATA("Count of Order ID",Pivot_table!$A$151,"Consumer ID",$A1770,"Years (DATE)",$D$66)=0,"",GETPIVOTDATA("Count of Order ID",Pivot_table!$A$151,"Consumer ID",$A1770,"Years (DATE)",$D$66))</f>
        <v>1</v>
      </c>
      <c r="F1770" s="6">
        <f t="shared" si="54"/>
        <v>196.8</v>
      </c>
      <c r="G1770" s="6">
        <f t="shared" si="55"/>
        <v>1</v>
      </c>
    </row>
    <row r="1771" spans="1:7" x14ac:dyDescent="0.3">
      <c r="A1771" s="6" t="s">
        <v>1154</v>
      </c>
      <c r="B1771" s="6">
        <f>IF(GETPIVOTDATA("Sum of Net Profit",Pivot_table!$A$151,"Consumer ID",$A1771,"Years (DATE)",$B$66)=0,"",GETPIVOTDATA("Sum of Net Profit",Pivot_table!$A$151,"Consumer ID",$A1771,"Years (DATE)",$B$66))</f>
        <v>196.8</v>
      </c>
      <c r="C1771" s="6">
        <f>IF(GETPIVOTDATA("Count of Order ID",Pivot_table!$A$151,"Consumer ID",$A1771,"Years (DATE)",$B$66)=0,"",GETPIVOTDATA("Count of Order ID",Pivot_table!$A$151,"Consumer ID",$A1771,"Years (DATE)",$B$66))</f>
        <v>1</v>
      </c>
      <c r="D1771" s="6" t="str">
        <f>IF(GETPIVOTDATA("Sum of Net Profit",Pivot_table!$A$151,"Consumer ID",$A1771,"Years (DATE)",$D$66)=0,"",GETPIVOTDATA("Sum of Net Profit",Pivot_table!$A$151,"Consumer ID",$A1771,"Years (DATE)",$D$66))</f>
        <v/>
      </c>
      <c r="E1771" s="6" t="str">
        <f>IF(GETPIVOTDATA("Count of Order ID",Pivot_table!$A$151,"Consumer ID",$A1771,"Years (DATE)",$D$66)=0,"",GETPIVOTDATA("Count of Order ID",Pivot_table!$A$151,"Consumer ID",$A1771,"Years (DATE)",$D$66))</f>
        <v/>
      </c>
      <c r="F1771" s="6">
        <f t="shared" si="54"/>
        <v>196.8</v>
      </c>
      <c r="G1771" s="6">
        <f t="shared" si="55"/>
        <v>1</v>
      </c>
    </row>
    <row r="1772" spans="1:7" x14ac:dyDescent="0.3">
      <c r="A1772" s="6" t="s">
        <v>1360</v>
      </c>
      <c r="B1772" s="6">
        <f>IF(GETPIVOTDATA("Sum of Net Profit",Pivot_table!$A$151,"Consumer ID",$A1772,"Years (DATE)",$B$66)=0,"",GETPIVOTDATA("Sum of Net Profit",Pivot_table!$A$151,"Consumer ID",$A1772,"Years (DATE)",$B$66))</f>
        <v>196.8</v>
      </c>
      <c r="C1772" s="6">
        <f>IF(GETPIVOTDATA("Count of Order ID",Pivot_table!$A$151,"Consumer ID",$A1772,"Years (DATE)",$B$66)=0,"",GETPIVOTDATA("Count of Order ID",Pivot_table!$A$151,"Consumer ID",$A1772,"Years (DATE)",$B$66))</f>
        <v>1</v>
      </c>
      <c r="D1772" s="6" t="str">
        <f>IF(GETPIVOTDATA("Sum of Net Profit",Pivot_table!$A$151,"Consumer ID",$A1772,"Years (DATE)",$D$66)=0,"",GETPIVOTDATA("Sum of Net Profit",Pivot_table!$A$151,"Consumer ID",$A1772,"Years (DATE)",$D$66))</f>
        <v/>
      </c>
      <c r="E1772" s="6" t="str">
        <f>IF(GETPIVOTDATA("Count of Order ID",Pivot_table!$A$151,"Consumer ID",$A1772,"Years (DATE)",$D$66)=0,"",GETPIVOTDATA("Count of Order ID",Pivot_table!$A$151,"Consumer ID",$A1772,"Years (DATE)",$D$66))</f>
        <v/>
      </c>
      <c r="F1772" s="6">
        <f t="shared" si="54"/>
        <v>196.8</v>
      </c>
      <c r="G1772" s="6">
        <f t="shared" si="55"/>
        <v>1</v>
      </c>
    </row>
    <row r="1773" spans="1:7" x14ac:dyDescent="0.3">
      <c r="A1773" s="6" t="s">
        <v>1156</v>
      </c>
      <c r="B1773" s="6">
        <f>IF(GETPIVOTDATA("Sum of Net Profit",Pivot_table!$A$151,"Consumer ID",$A1773,"Years (DATE)",$B$66)=0,"",GETPIVOTDATA("Sum of Net Profit",Pivot_table!$A$151,"Consumer ID",$A1773,"Years (DATE)",$B$66))</f>
        <v>196.8</v>
      </c>
      <c r="C1773" s="6">
        <f>IF(GETPIVOTDATA("Count of Order ID",Pivot_table!$A$151,"Consumer ID",$A1773,"Years (DATE)",$B$66)=0,"",GETPIVOTDATA("Count of Order ID",Pivot_table!$A$151,"Consumer ID",$A1773,"Years (DATE)",$B$66))</f>
        <v>1</v>
      </c>
      <c r="D1773" s="6" t="str">
        <f>IF(GETPIVOTDATA("Sum of Net Profit",Pivot_table!$A$151,"Consumer ID",$A1773,"Years (DATE)",$D$66)=0,"",GETPIVOTDATA("Sum of Net Profit",Pivot_table!$A$151,"Consumer ID",$A1773,"Years (DATE)",$D$66))</f>
        <v/>
      </c>
      <c r="E1773" s="6" t="str">
        <f>IF(GETPIVOTDATA("Count of Order ID",Pivot_table!$A$151,"Consumer ID",$A1773,"Years (DATE)",$D$66)=0,"",GETPIVOTDATA("Count of Order ID",Pivot_table!$A$151,"Consumer ID",$A1773,"Years (DATE)",$D$66))</f>
        <v/>
      </c>
      <c r="F1773" s="6">
        <f t="shared" si="54"/>
        <v>196.8</v>
      </c>
      <c r="G1773" s="6">
        <f t="shared" si="55"/>
        <v>1</v>
      </c>
    </row>
    <row r="1774" spans="1:7" x14ac:dyDescent="0.3">
      <c r="A1774" s="6" t="s">
        <v>3481</v>
      </c>
      <c r="B1774" s="6" t="str">
        <f>IF(GETPIVOTDATA("Sum of Net Profit",Pivot_table!$A$151,"Consumer ID",$A1774,"Years (DATE)",$B$66)=0,"",GETPIVOTDATA("Sum of Net Profit",Pivot_table!$A$151,"Consumer ID",$A1774,"Years (DATE)",$B$66))</f>
        <v/>
      </c>
      <c r="C1774" s="6" t="str">
        <f>IF(GETPIVOTDATA("Count of Order ID",Pivot_table!$A$151,"Consumer ID",$A1774,"Years (DATE)",$B$66)=0,"",GETPIVOTDATA("Count of Order ID",Pivot_table!$A$151,"Consumer ID",$A1774,"Years (DATE)",$B$66))</f>
        <v/>
      </c>
      <c r="D1774" s="6">
        <f>IF(GETPIVOTDATA("Sum of Net Profit",Pivot_table!$A$151,"Consumer ID",$A1774,"Years (DATE)",$D$66)=0,"",GETPIVOTDATA("Sum of Net Profit",Pivot_table!$A$151,"Consumer ID",$A1774,"Years (DATE)",$D$66))</f>
        <v>196.8</v>
      </c>
      <c r="E1774" s="6">
        <f>IF(GETPIVOTDATA("Count of Order ID",Pivot_table!$A$151,"Consumer ID",$A1774,"Years (DATE)",$D$66)=0,"",GETPIVOTDATA("Count of Order ID",Pivot_table!$A$151,"Consumer ID",$A1774,"Years (DATE)",$D$66))</f>
        <v>1</v>
      </c>
      <c r="F1774" s="6">
        <f t="shared" si="54"/>
        <v>196.8</v>
      </c>
      <c r="G1774" s="6">
        <f t="shared" si="55"/>
        <v>1</v>
      </c>
    </row>
    <row r="1775" spans="1:7" x14ac:dyDescent="0.3">
      <c r="A1775" s="6" t="s">
        <v>1146</v>
      </c>
      <c r="B1775" s="6">
        <f>IF(GETPIVOTDATA("Sum of Net Profit",Pivot_table!$A$151,"Consumer ID",$A1775,"Years (DATE)",$B$66)=0,"",GETPIVOTDATA("Sum of Net Profit",Pivot_table!$A$151,"Consumer ID",$A1775,"Years (DATE)",$B$66))</f>
        <v>196.8</v>
      </c>
      <c r="C1775" s="6">
        <f>IF(GETPIVOTDATA("Count of Order ID",Pivot_table!$A$151,"Consumer ID",$A1775,"Years (DATE)",$B$66)=0,"",GETPIVOTDATA("Count of Order ID",Pivot_table!$A$151,"Consumer ID",$A1775,"Years (DATE)",$B$66))</f>
        <v>1</v>
      </c>
      <c r="D1775" s="6" t="str">
        <f>IF(GETPIVOTDATA("Sum of Net Profit",Pivot_table!$A$151,"Consumer ID",$A1775,"Years (DATE)",$D$66)=0,"",GETPIVOTDATA("Sum of Net Profit",Pivot_table!$A$151,"Consumer ID",$A1775,"Years (DATE)",$D$66))</f>
        <v/>
      </c>
      <c r="E1775" s="6" t="str">
        <f>IF(GETPIVOTDATA("Count of Order ID",Pivot_table!$A$151,"Consumer ID",$A1775,"Years (DATE)",$D$66)=0,"",GETPIVOTDATA("Count of Order ID",Pivot_table!$A$151,"Consumer ID",$A1775,"Years (DATE)",$D$66))</f>
        <v/>
      </c>
      <c r="F1775" s="6">
        <f t="shared" si="54"/>
        <v>196.8</v>
      </c>
      <c r="G1775" s="6">
        <f t="shared" si="55"/>
        <v>1</v>
      </c>
    </row>
    <row r="1776" spans="1:7" x14ac:dyDescent="0.3">
      <c r="A1776" s="6" t="s">
        <v>1274</v>
      </c>
      <c r="B1776" s="6">
        <f>IF(GETPIVOTDATA("Sum of Net Profit",Pivot_table!$A$151,"Consumer ID",$A1776,"Years (DATE)",$B$66)=0,"",GETPIVOTDATA("Sum of Net Profit",Pivot_table!$A$151,"Consumer ID",$A1776,"Years (DATE)",$B$66))</f>
        <v>196.8</v>
      </c>
      <c r="C1776" s="6">
        <f>IF(GETPIVOTDATA("Count of Order ID",Pivot_table!$A$151,"Consumer ID",$A1776,"Years (DATE)",$B$66)=0,"",GETPIVOTDATA("Count of Order ID",Pivot_table!$A$151,"Consumer ID",$A1776,"Years (DATE)",$B$66))</f>
        <v>1</v>
      </c>
      <c r="D1776" s="6" t="str">
        <f>IF(GETPIVOTDATA("Sum of Net Profit",Pivot_table!$A$151,"Consumer ID",$A1776,"Years (DATE)",$D$66)=0,"",GETPIVOTDATA("Sum of Net Profit",Pivot_table!$A$151,"Consumer ID",$A1776,"Years (DATE)",$D$66))</f>
        <v/>
      </c>
      <c r="E1776" s="6" t="str">
        <f>IF(GETPIVOTDATA("Count of Order ID",Pivot_table!$A$151,"Consumer ID",$A1776,"Years (DATE)",$D$66)=0,"",GETPIVOTDATA("Count of Order ID",Pivot_table!$A$151,"Consumer ID",$A1776,"Years (DATE)",$D$66))</f>
        <v/>
      </c>
      <c r="F1776" s="6">
        <f t="shared" si="54"/>
        <v>196.8</v>
      </c>
      <c r="G1776" s="6">
        <f t="shared" si="55"/>
        <v>1</v>
      </c>
    </row>
    <row r="1777" spans="1:7" x14ac:dyDescent="0.3">
      <c r="A1777" s="6" t="s">
        <v>1170</v>
      </c>
      <c r="B1777" s="6">
        <f>IF(GETPIVOTDATA("Sum of Net Profit",Pivot_table!$A$151,"Consumer ID",$A1777,"Years (DATE)",$B$66)=0,"",GETPIVOTDATA("Sum of Net Profit",Pivot_table!$A$151,"Consumer ID",$A1777,"Years (DATE)",$B$66))</f>
        <v>196.8</v>
      </c>
      <c r="C1777" s="6">
        <f>IF(GETPIVOTDATA("Count of Order ID",Pivot_table!$A$151,"Consumer ID",$A1777,"Years (DATE)",$B$66)=0,"",GETPIVOTDATA("Count of Order ID",Pivot_table!$A$151,"Consumer ID",$A1777,"Years (DATE)",$B$66))</f>
        <v>1</v>
      </c>
      <c r="D1777" s="6" t="str">
        <f>IF(GETPIVOTDATA("Sum of Net Profit",Pivot_table!$A$151,"Consumer ID",$A1777,"Years (DATE)",$D$66)=0,"",GETPIVOTDATA("Sum of Net Profit",Pivot_table!$A$151,"Consumer ID",$A1777,"Years (DATE)",$D$66))</f>
        <v/>
      </c>
      <c r="E1777" s="6" t="str">
        <f>IF(GETPIVOTDATA("Count of Order ID",Pivot_table!$A$151,"Consumer ID",$A1777,"Years (DATE)",$D$66)=0,"",GETPIVOTDATA("Count of Order ID",Pivot_table!$A$151,"Consumer ID",$A1777,"Years (DATE)",$D$66))</f>
        <v/>
      </c>
      <c r="F1777" s="6">
        <f t="shared" si="54"/>
        <v>196.8</v>
      </c>
      <c r="G1777" s="6">
        <f t="shared" si="55"/>
        <v>1</v>
      </c>
    </row>
    <row r="1778" spans="1:7" x14ac:dyDescent="0.3">
      <c r="A1778" s="6" t="s">
        <v>3483</v>
      </c>
      <c r="B1778" s="6" t="str">
        <f>IF(GETPIVOTDATA("Sum of Net Profit",Pivot_table!$A$151,"Consumer ID",$A1778,"Years (DATE)",$B$66)=0,"",GETPIVOTDATA("Sum of Net Profit",Pivot_table!$A$151,"Consumer ID",$A1778,"Years (DATE)",$B$66))</f>
        <v/>
      </c>
      <c r="C1778" s="6" t="str">
        <f>IF(GETPIVOTDATA("Count of Order ID",Pivot_table!$A$151,"Consumer ID",$A1778,"Years (DATE)",$B$66)=0,"",GETPIVOTDATA("Count of Order ID",Pivot_table!$A$151,"Consumer ID",$A1778,"Years (DATE)",$B$66))</f>
        <v/>
      </c>
      <c r="D1778" s="6">
        <f>IF(GETPIVOTDATA("Sum of Net Profit",Pivot_table!$A$151,"Consumer ID",$A1778,"Years (DATE)",$D$66)=0,"",GETPIVOTDATA("Sum of Net Profit",Pivot_table!$A$151,"Consumer ID",$A1778,"Years (DATE)",$D$66))</f>
        <v>196.8</v>
      </c>
      <c r="E1778" s="6">
        <f>IF(GETPIVOTDATA("Count of Order ID",Pivot_table!$A$151,"Consumer ID",$A1778,"Years (DATE)",$D$66)=0,"",GETPIVOTDATA("Count of Order ID",Pivot_table!$A$151,"Consumer ID",$A1778,"Years (DATE)",$D$66))</f>
        <v>1</v>
      </c>
      <c r="F1778" s="6">
        <f t="shared" si="54"/>
        <v>196.8</v>
      </c>
      <c r="G1778" s="6">
        <f t="shared" si="55"/>
        <v>1</v>
      </c>
    </row>
    <row r="1779" spans="1:7" x14ac:dyDescent="0.3">
      <c r="A1779" s="6" t="s">
        <v>1148</v>
      </c>
      <c r="B1779" s="6">
        <f>IF(GETPIVOTDATA("Sum of Net Profit",Pivot_table!$A$151,"Consumer ID",$A1779,"Years (DATE)",$B$66)=0,"",GETPIVOTDATA("Sum of Net Profit",Pivot_table!$A$151,"Consumer ID",$A1779,"Years (DATE)",$B$66))</f>
        <v>196.8</v>
      </c>
      <c r="C1779" s="6">
        <f>IF(GETPIVOTDATA("Count of Order ID",Pivot_table!$A$151,"Consumer ID",$A1779,"Years (DATE)",$B$66)=0,"",GETPIVOTDATA("Count of Order ID",Pivot_table!$A$151,"Consumer ID",$A1779,"Years (DATE)",$B$66))</f>
        <v>1</v>
      </c>
      <c r="D1779" s="6" t="str">
        <f>IF(GETPIVOTDATA("Sum of Net Profit",Pivot_table!$A$151,"Consumer ID",$A1779,"Years (DATE)",$D$66)=0,"",GETPIVOTDATA("Sum of Net Profit",Pivot_table!$A$151,"Consumer ID",$A1779,"Years (DATE)",$D$66))</f>
        <v/>
      </c>
      <c r="E1779" s="6" t="str">
        <f>IF(GETPIVOTDATA("Count of Order ID",Pivot_table!$A$151,"Consumer ID",$A1779,"Years (DATE)",$D$66)=0,"",GETPIVOTDATA("Count of Order ID",Pivot_table!$A$151,"Consumer ID",$A1779,"Years (DATE)",$D$66))</f>
        <v/>
      </c>
      <c r="F1779" s="6">
        <f t="shared" si="54"/>
        <v>196.8</v>
      </c>
      <c r="G1779" s="6">
        <f t="shared" si="55"/>
        <v>1</v>
      </c>
    </row>
    <row r="1780" spans="1:7" x14ac:dyDescent="0.3">
      <c r="A1780" s="6" t="s">
        <v>5363</v>
      </c>
      <c r="B1780" s="6" t="str">
        <f>IF(GETPIVOTDATA("Sum of Net Profit",Pivot_table!$A$151,"Consumer ID",$A1780,"Years (DATE)",$B$66)=0,"",GETPIVOTDATA("Sum of Net Profit",Pivot_table!$A$151,"Consumer ID",$A1780,"Years (DATE)",$B$66))</f>
        <v/>
      </c>
      <c r="C1780" s="6" t="str">
        <f>IF(GETPIVOTDATA("Count of Order ID",Pivot_table!$A$151,"Consumer ID",$A1780,"Years (DATE)",$B$66)=0,"",GETPIVOTDATA("Count of Order ID",Pivot_table!$A$151,"Consumer ID",$A1780,"Years (DATE)",$B$66))</f>
        <v/>
      </c>
      <c r="D1780" s="6">
        <f>IF(GETPIVOTDATA("Sum of Net Profit",Pivot_table!$A$151,"Consumer ID",$A1780,"Years (DATE)",$D$66)=0,"",GETPIVOTDATA("Sum of Net Profit",Pivot_table!$A$151,"Consumer ID",$A1780,"Years (DATE)",$D$66))</f>
        <v>196.8</v>
      </c>
      <c r="E1780" s="6">
        <f>IF(GETPIVOTDATA("Count of Order ID",Pivot_table!$A$151,"Consumer ID",$A1780,"Years (DATE)",$D$66)=0,"",GETPIVOTDATA("Count of Order ID",Pivot_table!$A$151,"Consumer ID",$A1780,"Years (DATE)",$D$66))</f>
        <v>1</v>
      </c>
      <c r="F1780" s="6">
        <f t="shared" si="54"/>
        <v>196.8</v>
      </c>
      <c r="G1780" s="6">
        <f t="shared" si="55"/>
        <v>1</v>
      </c>
    </row>
    <row r="1781" spans="1:7" x14ac:dyDescent="0.3">
      <c r="A1781" s="6" t="s">
        <v>3299</v>
      </c>
      <c r="B1781" s="6" t="str">
        <f>IF(GETPIVOTDATA("Sum of Net Profit",Pivot_table!$A$151,"Consumer ID",$A1781,"Years (DATE)",$B$66)=0,"",GETPIVOTDATA("Sum of Net Profit",Pivot_table!$A$151,"Consumer ID",$A1781,"Years (DATE)",$B$66))</f>
        <v/>
      </c>
      <c r="C1781" s="6" t="str">
        <f>IF(GETPIVOTDATA("Count of Order ID",Pivot_table!$A$151,"Consumer ID",$A1781,"Years (DATE)",$B$66)=0,"",GETPIVOTDATA("Count of Order ID",Pivot_table!$A$151,"Consumer ID",$A1781,"Years (DATE)",$B$66))</f>
        <v/>
      </c>
      <c r="D1781" s="6">
        <f>IF(GETPIVOTDATA("Sum of Net Profit",Pivot_table!$A$151,"Consumer ID",$A1781,"Years (DATE)",$D$66)=0,"",GETPIVOTDATA("Sum of Net Profit",Pivot_table!$A$151,"Consumer ID",$A1781,"Years (DATE)",$D$66))</f>
        <v>196.8</v>
      </c>
      <c r="E1781" s="6">
        <f>IF(GETPIVOTDATA("Count of Order ID",Pivot_table!$A$151,"Consumer ID",$A1781,"Years (DATE)",$D$66)=0,"",GETPIVOTDATA("Count of Order ID",Pivot_table!$A$151,"Consumer ID",$A1781,"Years (DATE)",$D$66))</f>
        <v>1</v>
      </c>
      <c r="F1781" s="6">
        <f t="shared" si="54"/>
        <v>196.8</v>
      </c>
      <c r="G1781" s="6">
        <f t="shared" si="55"/>
        <v>1</v>
      </c>
    </row>
    <row r="1782" spans="1:7" x14ac:dyDescent="0.3">
      <c r="A1782" s="6" t="s">
        <v>2743</v>
      </c>
      <c r="B1782" s="6" t="str">
        <f>IF(GETPIVOTDATA("Sum of Net Profit",Pivot_table!$A$151,"Consumer ID",$A1782,"Years (DATE)",$B$66)=0,"",GETPIVOTDATA("Sum of Net Profit",Pivot_table!$A$151,"Consumer ID",$A1782,"Years (DATE)",$B$66))</f>
        <v/>
      </c>
      <c r="C1782" s="6" t="str">
        <f>IF(GETPIVOTDATA("Count of Order ID",Pivot_table!$A$151,"Consumer ID",$A1782,"Years (DATE)",$B$66)=0,"",GETPIVOTDATA("Count of Order ID",Pivot_table!$A$151,"Consumer ID",$A1782,"Years (DATE)",$B$66))</f>
        <v/>
      </c>
      <c r="D1782" s="6">
        <f>IF(GETPIVOTDATA("Sum of Net Profit",Pivot_table!$A$151,"Consumer ID",$A1782,"Years (DATE)",$D$66)=0,"",GETPIVOTDATA("Sum of Net Profit",Pivot_table!$A$151,"Consumer ID",$A1782,"Years (DATE)",$D$66))</f>
        <v>196.8</v>
      </c>
      <c r="E1782" s="6">
        <f>IF(GETPIVOTDATA("Count of Order ID",Pivot_table!$A$151,"Consumer ID",$A1782,"Years (DATE)",$D$66)=0,"",GETPIVOTDATA("Count of Order ID",Pivot_table!$A$151,"Consumer ID",$A1782,"Years (DATE)",$D$66))</f>
        <v>1</v>
      </c>
      <c r="F1782" s="6">
        <f t="shared" si="54"/>
        <v>196.8</v>
      </c>
      <c r="G1782" s="6">
        <f t="shared" si="55"/>
        <v>1</v>
      </c>
    </row>
    <row r="1783" spans="1:7" x14ac:dyDescent="0.3">
      <c r="A1783" s="6" t="s">
        <v>2729</v>
      </c>
      <c r="B1783" s="6" t="str">
        <f>IF(GETPIVOTDATA("Sum of Net Profit",Pivot_table!$A$151,"Consumer ID",$A1783,"Years (DATE)",$B$66)=0,"",GETPIVOTDATA("Sum of Net Profit",Pivot_table!$A$151,"Consumer ID",$A1783,"Years (DATE)",$B$66))</f>
        <v/>
      </c>
      <c r="C1783" s="6" t="str">
        <f>IF(GETPIVOTDATA("Count of Order ID",Pivot_table!$A$151,"Consumer ID",$A1783,"Years (DATE)",$B$66)=0,"",GETPIVOTDATA("Count of Order ID",Pivot_table!$A$151,"Consumer ID",$A1783,"Years (DATE)",$B$66))</f>
        <v/>
      </c>
      <c r="D1783" s="6">
        <f>IF(GETPIVOTDATA("Sum of Net Profit",Pivot_table!$A$151,"Consumer ID",$A1783,"Years (DATE)",$D$66)=0,"",GETPIVOTDATA("Sum of Net Profit",Pivot_table!$A$151,"Consumer ID",$A1783,"Years (DATE)",$D$66))</f>
        <v>196.8</v>
      </c>
      <c r="E1783" s="6">
        <f>IF(GETPIVOTDATA("Count of Order ID",Pivot_table!$A$151,"Consumer ID",$A1783,"Years (DATE)",$D$66)=0,"",GETPIVOTDATA("Count of Order ID",Pivot_table!$A$151,"Consumer ID",$A1783,"Years (DATE)",$D$66))</f>
        <v>1</v>
      </c>
      <c r="F1783" s="6">
        <f t="shared" si="54"/>
        <v>196.8</v>
      </c>
      <c r="G1783" s="6">
        <f t="shared" si="55"/>
        <v>1</v>
      </c>
    </row>
    <row r="1784" spans="1:7" x14ac:dyDescent="0.3">
      <c r="A1784" s="6" t="s">
        <v>5373</v>
      </c>
      <c r="B1784" s="6" t="str">
        <f>IF(GETPIVOTDATA("Sum of Net Profit",Pivot_table!$A$151,"Consumer ID",$A1784,"Years (DATE)",$B$66)=0,"",GETPIVOTDATA("Sum of Net Profit",Pivot_table!$A$151,"Consumer ID",$A1784,"Years (DATE)",$B$66))</f>
        <v/>
      </c>
      <c r="C1784" s="6" t="str">
        <f>IF(GETPIVOTDATA("Count of Order ID",Pivot_table!$A$151,"Consumer ID",$A1784,"Years (DATE)",$B$66)=0,"",GETPIVOTDATA("Count of Order ID",Pivot_table!$A$151,"Consumer ID",$A1784,"Years (DATE)",$B$66))</f>
        <v/>
      </c>
      <c r="D1784" s="6">
        <f>IF(GETPIVOTDATA("Sum of Net Profit",Pivot_table!$A$151,"Consumer ID",$A1784,"Years (DATE)",$D$66)=0,"",GETPIVOTDATA("Sum of Net Profit",Pivot_table!$A$151,"Consumer ID",$A1784,"Years (DATE)",$D$66))</f>
        <v>196.8</v>
      </c>
      <c r="E1784" s="6">
        <f>IF(GETPIVOTDATA("Count of Order ID",Pivot_table!$A$151,"Consumer ID",$A1784,"Years (DATE)",$D$66)=0,"",GETPIVOTDATA("Count of Order ID",Pivot_table!$A$151,"Consumer ID",$A1784,"Years (DATE)",$D$66))</f>
        <v>1</v>
      </c>
      <c r="F1784" s="6">
        <f t="shared" si="54"/>
        <v>196.8</v>
      </c>
      <c r="G1784" s="6">
        <f t="shared" si="55"/>
        <v>1</v>
      </c>
    </row>
    <row r="1785" spans="1:7" x14ac:dyDescent="0.3">
      <c r="A1785" s="6" t="s">
        <v>3311</v>
      </c>
      <c r="B1785" s="6" t="str">
        <f>IF(GETPIVOTDATA("Sum of Net Profit",Pivot_table!$A$151,"Consumer ID",$A1785,"Years (DATE)",$B$66)=0,"",GETPIVOTDATA("Sum of Net Profit",Pivot_table!$A$151,"Consumer ID",$A1785,"Years (DATE)",$B$66))</f>
        <v/>
      </c>
      <c r="C1785" s="6" t="str">
        <f>IF(GETPIVOTDATA("Count of Order ID",Pivot_table!$A$151,"Consumer ID",$A1785,"Years (DATE)",$B$66)=0,"",GETPIVOTDATA("Count of Order ID",Pivot_table!$A$151,"Consumer ID",$A1785,"Years (DATE)",$B$66))</f>
        <v/>
      </c>
      <c r="D1785" s="6">
        <f>IF(GETPIVOTDATA("Sum of Net Profit",Pivot_table!$A$151,"Consumer ID",$A1785,"Years (DATE)",$D$66)=0,"",GETPIVOTDATA("Sum of Net Profit",Pivot_table!$A$151,"Consumer ID",$A1785,"Years (DATE)",$D$66))</f>
        <v>196.8</v>
      </c>
      <c r="E1785" s="6">
        <f>IF(GETPIVOTDATA("Count of Order ID",Pivot_table!$A$151,"Consumer ID",$A1785,"Years (DATE)",$D$66)=0,"",GETPIVOTDATA("Count of Order ID",Pivot_table!$A$151,"Consumer ID",$A1785,"Years (DATE)",$D$66))</f>
        <v>1</v>
      </c>
      <c r="F1785" s="6">
        <f t="shared" si="54"/>
        <v>196.8</v>
      </c>
      <c r="G1785" s="6">
        <f t="shared" si="55"/>
        <v>1</v>
      </c>
    </row>
    <row r="1786" spans="1:7" x14ac:dyDescent="0.3">
      <c r="A1786" s="6" t="s">
        <v>1752</v>
      </c>
      <c r="B1786" s="6">
        <f>IF(GETPIVOTDATA("Sum of Net Profit",Pivot_table!$A$151,"Consumer ID",$A1786,"Years (DATE)",$B$66)=0,"",GETPIVOTDATA("Sum of Net Profit",Pivot_table!$A$151,"Consumer ID",$A1786,"Years (DATE)",$B$66))</f>
        <v>196.8</v>
      </c>
      <c r="C1786" s="6">
        <f>IF(GETPIVOTDATA("Count of Order ID",Pivot_table!$A$151,"Consumer ID",$A1786,"Years (DATE)",$B$66)=0,"",GETPIVOTDATA("Count of Order ID",Pivot_table!$A$151,"Consumer ID",$A1786,"Years (DATE)",$B$66))</f>
        <v>1</v>
      </c>
      <c r="D1786" s="6" t="str">
        <f>IF(GETPIVOTDATA("Sum of Net Profit",Pivot_table!$A$151,"Consumer ID",$A1786,"Years (DATE)",$D$66)=0,"",GETPIVOTDATA("Sum of Net Profit",Pivot_table!$A$151,"Consumer ID",$A1786,"Years (DATE)",$D$66))</f>
        <v/>
      </c>
      <c r="E1786" s="6" t="str">
        <f>IF(GETPIVOTDATA("Count of Order ID",Pivot_table!$A$151,"Consumer ID",$A1786,"Years (DATE)",$D$66)=0,"",GETPIVOTDATA("Count of Order ID",Pivot_table!$A$151,"Consumer ID",$A1786,"Years (DATE)",$D$66))</f>
        <v/>
      </c>
      <c r="F1786" s="6">
        <f t="shared" si="54"/>
        <v>196.8</v>
      </c>
      <c r="G1786" s="6">
        <f t="shared" si="55"/>
        <v>1</v>
      </c>
    </row>
    <row r="1787" spans="1:7" x14ac:dyDescent="0.3">
      <c r="A1787" s="6" t="s">
        <v>2757</v>
      </c>
      <c r="B1787" s="6" t="str">
        <f>IF(GETPIVOTDATA("Sum of Net Profit",Pivot_table!$A$151,"Consumer ID",$A1787,"Years (DATE)",$B$66)=0,"",GETPIVOTDATA("Sum of Net Profit",Pivot_table!$A$151,"Consumer ID",$A1787,"Years (DATE)",$B$66))</f>
        <v/>
      </c>
      <c r="C1787" s="6" t="str">
        <f>IF(GETPIVOTDATA("Count of Order ID",Pivot_table!$A$151,"Consumer ID",$A1787,"Years (DATE)",$B$66)=0,"",GETPIVOTDATA("Count of Order ID",Pivot_table!$A$151,"Consumer ID",$A1787,"Years (DATE)",$B$66))</f>
        <v/>
      </c>
      <c r="D1787" s="6">
        <f>IF(GETPIVOTDATA("Sum of Net Profit",Pivot_table!$A$151,"Consumer ID",$A1787,"Years (DATE)",$D$66)=0,"",GETPIVOTDATA("Sum of Net Profit",Pivot_table!$A$151,"Consumer ID",$A1787,"Years (DATE)",$D$66))</f>
        <v>196.8</v>
      </c>
      <c r="E1787" s="6">
        <f>IF(GETPIVOTDATA("Count of Order ID",Pivot_table!$A$151,"Consumer ID",$A1787,"Years (DATE)",$D$66)=0,"",GETPIVOTDATA("Count of Order ID",Pivot_table!$A$151,"Consumer ID",$A1787,"Years (DATE)",$D$66))</f>
        <v>1</v>
      </c>
      <c r="F1787" s="6">
        <f t="shared" si="54"/>
        <v>196.8</v>
      </c>
      <c r="G1787" s="6">
        <f t="shared" si="55"/>
        <v>1</v>
      </c>
    </row>
    <row r="1788" spans="1:7" x14ac:dyDescent="0.3">
      <c r="A1788" s="6" t="s">
        <v>2739</v>
      </c>
      <c r="B1788" s="6" t="str">
        <f>IF(GETPIVOTDATA("Sum of Net Profit",Pivot_table!$A$151,"Consumer ID",$A1788,"Years (DATE)",$B$66)=0,"",GETPIVOTDATA("Sum of Net Profit",Pivot_table!$A$151,"Consumer ID",$A1788,"Years (DATE)",$B$66))</f>
        <v/>
      </c>
      <c r="C1788" s="6" t="str">
        <f>IF(GETPIVOTDATA("Count of Order ID",Pivot_table!$A$151,"Consumer ID",$A1788,"Years (DATE)",$B$66)=0,"",GETPIVOTDATA("Count of Order ID",Pivot_table!$A$151,"Consumer ID",$A1788,"Years (DATE)",$B$66))</f>
        <v/>
      </c>
      <c r="D1788" s="6">
        <f>IF(GETPIVOTDATA("Sum of Net Profit",Pivot_table!$A$151,"Consumer ID",$A1788,"Years (DATE)",$D$66)=0,"",GETPIVOTDATA("Sum of Net Profit",Pivot_table!$A$151,"Consumer ID",$A1788,"Years (DATE)",$D$66))</f>
        <v>196.8</v>
      </c>
      <c r="E1788" s="6">
        <f>IF(GETPIVOTDATA("Count of Order ID",Pivot_table!$A$151,"Consumer ID",$A1788,"Years (DATE)",$D$66)=0,"",GETPIVOTDATA("Count of Order ID",Pivot_table!$A$151,"Consumer ID",$A1788,"Years (DATE)",$D$66))</f>
        <v>1</v>
      </c>
      <c r="F1788" s="6">
        <f t="shared" si="54"/>
        <v>196.8</v>
      </c>
      <c r="G1788" s="6">
        <f t="shared" si="55"/>
        <v>1</v>
      </c>
    </row>
    <row r="1789" spans="1:7" x14ac:dyDescent="0.3">
      <c r="A1789" s="6" t="s">
        <v>1700</v>
      </c>
      <c r="B1789" s="6">
        <f>IF(GETPIVOTDATA("Sum of Net Profit",Pivot_table!$A$151,"Consumer ID",$A1789,"Years (DATE)",$B$66)=0,"",GETPIVOTDATA("Sum of Net Profit",Pivot_table!$A$151,"Consumer ID",$A1789,"Years (DATE)",$B$66))</f>
        <v>196.8</v>
      </c>
      <c r="C1789" s="6">
        <f>IF(GETPIVOTDATA("Count of Order ID",Pivot_table!$A$151,"Consumer ID",$A1789,"Years (DATE)",$B$66)=0,"",GETPIVOTDATA("Count of Order ID",Pivot_table!$A$151,"Consumer ID",$A1789,"Years (DATE)",$B$66))</f>
        <v>1</v>
      </c>
      <c r="D1789" s="6" t="str">
        <f>IF(GETPIVOTDATA("Sum of Net Profit",Pivot_table!$A$151,"Consumer ID",$A1789,"Years (DATE)",$D$66)=0,"",GETPIVOTDATA("Sum of Net Profit",Pivot_table!$A$151,"Consumer ID",$A1789,"Years (DATE)",$D$66))</f>
        <v/>
      </c>
      <c r="E1789" s="6" t="str">
        <f>IF(GETPIVOTDATA("Count of Order ID",Pivot_table!$A$151,"Consumer ID",$A1789,"Years (DATE)",$D$66)=0,"",GETPIVOTDATA("Count of Order ID",Pivot_table!$A$151,"Consumer ID",$A1789,"Years (DATE)",$D$66))</f>
        <v/>
      </c>
      <c r="F1789" s="6">
        <f t="shared" si="54"/>
        <v>196.8</v>
      </c>
      <c r="G1789" s="6">
        <f t="shared" si="55"/>
        <v>1</v>
      </c>
    </row>
    <row r="1790" spans="1:7" x14ac:dyDescent="0.3">
      <c r="A1790" s="6" t="s">
        <v>4230</v>
      </c>
      <c r="B1790" s="6" t="str">
        <f>IF(GETPIVOTDATA("Sum of Net Profit",Pivot_table!$A$151,"Consumer ID",$A1790,"Years (DATE)",$B$66)=0,"",GETPIVOTDATA("Sum of Net Profit",Pivot_table!$A$151,"Consumer ID",$A1790,"Years (DATE)",$B$66))</f>
        <v/>
      </c>
      <c r="C1790" s="6" t="str">
        <f>IF(GETPIVOTDATA("Count of Order ID",Pivot_table!$A$151,"Consumer ID",$A1790,"Years (DATE)",$B$66)=0,"",GETPIVOTDATA("Count of Order ID",Pivot_table!$A$151,"Consumer ID",$A1790,"Years (DATE)",$B$66))</f>
        <v/>
      </c>
      <c r="D1790" s="6">
        <f>IF(GETPIVOTDATA("Sum of Net Profit",Pivot_table!$A$151,"Consumer ID",$A1790,"Years (DATE)",$D$66)=0,"",GETPIVOTDATA("Sum of Net Profit",Pivot_table!$A$151,"Consumer ID",$A1790,"Years (DATE)",$D$66))</f>
        <v>196.8</v>
      </c>
      <c r="E1790" s="6">
        <f>IF(GETPIVOTDATA("Count of Order ID",Pivot_table!$A$151,"Consumer ID",$A1790,"Years (DATE)",$D$66)=0,"",GETPIVOTDATA("Count of Order ID",Pivot_table!$A$151,"Consumer ID",$A1790,"Years (DATE)",$D$66))</f>
        <v>1</v>
      </c>
      <c r="F1790" s="6">
        <f t="shared" si="54"/>
        <v>196.8</v>
      </c>
      <c r="G1790" s="6">
        <f t="shared" si="55"/>
        <v>1</v>
      </c>
    </row>
    <row r="1791" spans="1:7" x14ac:dyDescent="0.3">
      <c r="A1791" s="6" t="s">
        <v>2741</v>
      </c>
      <c r="B1791" s="6" t="str">
        <f>IF(GETPIVOTDATA("Sum of Net Profit",Pivot_table!$A$151,"Consumer ID",$A1791,"Years (DATE)",$B$66)=0,"",GETPIVOTDATA("Sum of Net Profit",Pivot_table!$A$151,"Consumer ID",$A1791,"Years (DATE)",$B$66))</f>
        <v/>
      </c>
      <c r="C1791" s="6" t="str">
        <f>IF(GETPIVOTDATA("Count of Order ID",Pivot_table!$A$151,"Consumer ID",$A1791,"Years (DATE)",$B$66)=0,"",GETPIVOTDATA("Count of Order ID",Pivot_table!$A$151,"Consumer ID",$A1791,"Years (DATE)",$B$66))</f>
        <v/>
      </c>
      <c r="D1791" s="6">
        <f>IF(GETPIVOTDATA("Sum of Net Profit",Pivot_table!$A$151,"Consumer ID",$A1791,"Years (DATE)",$D$66)=0,"",GETPIVOTDATA("Sum of Net Profit",Pivot_table!$A$151,"Consumer ID",$A1791,"Years (DATE)",$D$66))</f>
        <v>196.8</v>
      </c>
      <c r="E1791" s="6">
        <f>IF(GETPIVOTDATA("Count of Order ID",Pivot_table!$A$151,"Consumer ID",$A1791,"Years (DATE)",$D$66)=0,"",GETPIVOTDATA("Count of Order ID",Pivot_table!$A$151,"Consumer ID",$A1791,"Years (DATE)",$D$66))</f>
        <v>1</v>
      </c>
      <c r="F1791" s="6">
        <f t="shared" si="54"/>
        <v>196.8</v>
      </c>
      <c r="G1791" s="6">
        <f t="shared" si="55"/>
        <v>1</v>
      </c>
    </row>
    <row r="1792" spans="1:7" x14ac:dyDescent="0.3">
      <c r="A1792" s="6" t="s">
        <v>1662</v>
      </c>
      <c r="B1792" s="6">
        <f>IF(GETPIVOTDATA("Sum of Net Profit",Pivot_table!$A$151,"Consumer ID",$A1792,"Years (DATE)",$B$66)=0,"",GETPIVOTDATA("Sum of Net Profit",Pivot_table!$A$151,"Consumer ID",$A1792,"Years (DATE)",$B$66))</f>
        <v>196.8</v>
      </c>
      <c r="C1792" s="6">
        <f>IF(GETPIVOTDATA("Count of Order ID",Pivot_table!$A$151,"Consumer ID",$A1792,"Years (DATE)",$B$66)=0,"",GETPIVOTDATA("Count of Order ID",Pivot_table!$A$151,"Consumer ID",$A1792,"Years (DATE)",$B$66))</f>
        <v>1</v>
      </c>
      <c r="D1792" s="6" t="str">
        <f>IF(GETPIVOTDATA("Sum of Net Profit",Pivot_table!$A$151,"Consumer ID",$A1792,"Years (DATE)",$D$66)=0,"",GETPIVOTDATA("Sum of Net Profit",Pivot_table!$A$151,"Consumer ID",$A1792,"Years (DATE)",$D$66))</f>
        <v/>
      </c>
      <c r="E1792" s="6" t="str">
        <f>IF(GETPIVOTDATA("Count of Order ID",Pivot_table!$A$151,"Consumer ID",$A1792,"Years (DATE)",$D$66)=0,"",GETPIVOTDATA("Count of Order ID",Pivot_table!$A$151,"Consumer ID",$A1792,"Years (DATE)",$D$66))</f>
        <v/>
      </c>
      <c r="F1792" s="6">
        <f t="shared" si="54"/>
        <v>196.8</v>
      </c>
      <c r="G1792" s="6">
        <f t="shared" si="55"/>
        <v>1</v>
      </c>
    </row>
    <row r="1793" spans="1:7" x14ac:dyDescent="0.3">
      <c r="A1793" s="6" t="s">
        <v>2689</v>
      </c>
      <c r="B1793" s="6" t="str">
        <f>IF(GETPIVOTDATA("Sum of Net Profit",Pivot_table!$A$151,"Consumer ID",$A1793,"Years (DATE)",$B$66)=0,"",GETPIVOTDATA("Sum of Net Profit",Pivot_table!$A$151,"Consumer ID",$A1793,"Years (DATE)",$B$66))</f>
        <v/>
      </c>
      <c r="C1793" s="6" t="str">
        <f>IF(GETPIVOTDATA("Count of Order ID",Pivot_table!$A$151,"Consumer ID",$A1793,"Years (DATE)",$B$66)=0,"",GETPIVOTDATA("Count of Order ID",Pivot_table!$A$151,"Consumer ID",$A1793,"Years (DATE)",$B$66))</f>
        <v/>
      </c>
      <c r="D1793" s="6">
        <f>IF(GETPIVOTDATA("Sum of Net Profit",Pivot_table!$A$151,"Consumer ID",$A1793,"Years (DATE)",$D$66)=0,"",GETPIVOTDATA("Sum of Net Profit",Pivot_table!$A$151,"Consumer ID",$A1793,"Years (DATE)",$D$66))</f>
        <v>196.8</v>
      </c>
      <c r="E1793" s="6">
        <f>IF(GETPIVOTDATA("Count of Order ID",Pivot_table!$A$151,"Consumer ID",$A1793,"Years (DATE)",$D$66)=0,"",GETPIVOTDATA("Count of Order ID",Pivot_table!$A$151,"Consumer ID",$A1793,"Years (DATE)",$D$66))</f>
        <v>1</v>
      </c>
      <c r="F1793" s="6">
        <f t="shared" si="54"/>
        <v>196.8</v>
      </c>
      <c r="G1793" s="6">
        <f t="shared" si="55"/>
        <v>1</v>
      </c>
    </row>
    <row r="1794" spans="1:7" x14ac:dyDescent="0.3">
      <c r="A1794" s="6" t="s">
        <v>5361</v>
      </c>
      <c r="B1794" s="6" t="str">
        <f>IF(GETPIVOTDATA("Sum of Net Profit",Pivot_table!$A$151,"Consumer ID",$A1794,"Years (DATE)",$B$66)=0,"",GETPIVOTDATA("Sum of Net Profit",Pivot_table!$A$151,"Consumer ID",$A1794,"Years (DATE)",$B$66))</f>
        <v/>
      </c>
      <c r="C1794" s="6" t="str">
        <f>IF(GETPIVOTDATA("Count of Order ID",Pivot_table!$A$151,"Consumer ID",$A1794,"Years (DATE)",$B$66)=0,"",GETPIVOTDATA("Count of Order ID",Pivot_table!$A$151,"Consumer ID",$A1794,"Years (DATE)",$B$66))</f>
        <v/>
      </c>
      <c r="D1794" s="6">
        <f>IF(GETPIVOTDATA("Sum of Net Profit",Pivot_table!$A$151,"Consumer ID",$A1794,"Years (DATE)",$D$66)=0,"",GETPIVOTDATA("Sum of Net Profit",Pivot_table!$A$151,"Consumer ID",$A1794,"Years (DATE)",$D$66))</f>
        <v>196.8</v>
      </c>
      <c r="E1794" s="6">
        <f>IF(GETPIVOTDATA("Count of Order ID",Pivot_table!$A$151,"Consumer ID",$A1794,"Years (DATE)",$D$66)=0,"",GETPIVOTDATA("Count of Order ID",Pivot_table!$A$151,"Consumer ID",$A1794,"Years (DATE)",$D$66))</f>
        <v>1</v>
      </c>
      <c r="F1794" s="6">
        <f t="shared" si="54"/>
        <v>196.8</v>
      </c>
      <c r="G1794" s="6">
        <f t="shared" si="55"/>
        <v>1</v>
      </c>
    </row>
    <row r="1795" spans="1:7" x14ac:dyDescent="0.3">
      <c r="A1795" s="6" t="s">
        <v>1684</v>
      </c>
      <c r="B1795" s="6">
        <f>IF(GETPIVOTDATA("Sum of Net Profit",Pivot_table!$A$151,"Consumer ID",$A1795,"Years (DATE)",$B$66)=0,"",GETPIVOTDATA("Sum of Net Profit",Pivot_table!$A$151,"Consumer ID",$A1795,"Years (DATE)",$B$66))</f>
        <v>196.8</v>
      </c>
      <c r="C1795" s="6">
        <f>IF(GETPIVOTDATA("Count of Order ID",Pivot_table!$A$151,"Consumer ID",$A1795,"Years (DATE)",$B$66)=0,"",GETPIVOTDATA("Count of Order ID",Pivot_table!$A$151,"Consumer ID",$A1795,"Years (DATE)",$B$66))</f>
        <v>1</v>
      </c>
      <c r="D1795" s="6" t="str">
        <f>IF(GETPIVOTDATA("Sum of Net Profit",Pivot_table!$A$151,"Consumer ID",$A1795,"Years (DATE)",$D$66)=0,"",GETPIVOTDATA("Sum of Net Profit",Pivot_table!$A$151,"Consumer ID",$A1795,"Years (DATE)",$D$66))</f>
        <v/>
      </c>
      <c r="E1795" s="6" t="str">
        <f>IF(GETPIVOTDATA("Count of Order ID",Pivot_table!$A$151,"Consumer ID",$A1795,"Years (DATE)",$D$66)=0,"",GETPIVOTDATA("Count of Order ID",Pivot_table!$A$151,"Consumer ID",$A1795,"Years (DATE)",$D$66))</f>
        <v/>
      </c>
      <c r="F1795" s="6">
        <f t="shared" si="54"/>
        <v>196.8</v>
      </c>
      <c r="G1795" s="6">
        <f t="shared" si="55"/>
        <v>1</v>
      </c>
    </row>
    <row r="1796" spans="1:7" x14ac:dyDescent="0.3">
      <c r="A1796" s="6" t="s">
        <v>1738</v>
      </c>
      <c r="B1796" s="6">
        <f>IF(GETPIVOTDATA("Sum of Net Profit",Pivot_table!$A$151,"Consumer ID",$A1796,"Years (DATE)",$B$66)=0,"",GETPIVOTDATA("Sum of Net Profit",Pivot_table!$A$151,"Consumer ID",$A1796,"Years (DATE)",$B$66))</f>
        <v>196.8</v>
      </c>
      <c r="C1796" s="6">
        <f>IF(GETPIVOTDATA("Count of Order ID",Pivot_table!$A$151,"Consumer ID",$A1796,"Years (DATE)",$B$66)=0,"",GETPIVOTDATA("Count of Order ID",Pivot_table!$A$151,"Consumer ID",$A1796,"Years (DATE)",$B$66))</f>
        <v>1</v>
      </c>
      <c r="D1796" s="6" t="str">
        <f>IF(GETPIVOTDATA("Sum of Net Profit",Pivot_table!$A$151,"Consumer ID",$A1796,"Years (DATE)",$D$66)=0,"",GETPIVOTDATA("Sum of Net Profit",Pivot_table!$A$151,"Consumer ID",$A1796,"Years (DATE)",$D$66))</f>
        <v/>
      </c>
      <c r="E1796" s="6" t="str">
        <f>IF(GETPIVOTDATA("Count of Order ID",Pivot_table!$A$151,"Consumer ID",$A1796,"Years (DATE)",$D$66)=0,"",GETPIVOTDATA("Count of Order ID",Pivot_table!$A$151,"Consumer ID",$A1796,"Years (DATE)",$D$66))</f>
        <v/>
      </c>
      <c r="F1796" s="6">
        <f t="shared" ref="F1796:F1859" si="56">IF(SUM(B1796,D1796)=0,"",SUM(B1796,D1796))</f>
        <v>196.8</v>
      </c>
      <c r="G1796" s="6">
        <f t="shared" ref="G1796:G1859" si="57">IF(SUM(C1796,E1796)=0,"",SUM(C1796,E1796))</f>
        <v>1</v>
      </c>
    </row>
    <row r="1797" spans="1:7" x14ac:dyDescent="0.3">
      <c r="A1797" s="6" t="s">
        <v>2711</v>
      </c>
      <c r="B1797" s="6" t="str">
        <f>IF(GETPIVOTDATA("Sum of Net Profit",Pivot_table!$A$151,"Consumer ID",$A1797,"Years (DATE)",$B$66)=0,"",GETPIVOTDATA("Sum of Net Profit",Pivot_table!$A$151,"Consumer ID",$A1797,"Years (DATE)",$B$66))</f>
        <v/>
      </c>
      <c r="C1797" s="6" t="str">
        <f>IF(GETPIVOTDATA("Count of Order ID",Pivot_table!$A$151,"Consumer ID",$A1797,"Years (DATE)",$B$66)=0,"",GETPIVOTDATA("Count of Order ID",Pivot_table!$A$151,"Consumer ID",$A1797,"Years (DATE)",$B$66))</f>
        <v/>
      </c>
      <c r="D1797" s="6">
        <f>IF(GETPIVOTDATA("Sum of Net Profit",Pivot_table!$A$151,"Consumer ID",$A1797,"Years (DATE)",$D$66)=0,"",GETPIVOTDATA("Sum of Net Profit",Pivot_table!$A$151,"Consumer ID",$A1797,"Years (DATE)",$D$66))</f>
        <v>196.8</v>
      </c>
      <c r="E1797" s="6">
        <f>IF(GETPIVOTDATA("Count of Order ID",Pivot_table!$A$151,"Consumer ID",$A1797,"Years (DATE)",$D$66)=0,"",GETPIVOTDATA("Count of Order ID",Pivot_table!$A$151,"Consumer ID",$A1797,"Years (DATE)",$D$66))</f>
        <v>1</v>
      </c>
      <c r="F1797" s="6">
        <f t="shared" si="56"/>
        <v>196.8</v>
      </c>
      <c r="G1797" s="6">
        <f t="shared" si="57"/>
        <v>1</v>
      </c>
    </row>
    <row r="1798" spans="1:7" x14ac:dyDescent="0.3">
      <c r="A1798" s="6" t="s">
        <v>4224</v>
      </c>
      <c r="B1798" s="6" t="str">
        <f>IF(GETPIVOTDATA("Sum of Net Profit",Pivot_table!$A$151,"Consumer ID",$A1798,"Years (DATE)",$B$66)=0,"",GETPIVOTDATA("Sum of Net Profit",Pivot_table!$A$151,"Consumer ID",$A1798,"Years (DATE)",$B$66))</f>
        <v/>
      </c>
      <c r="C1798" s="6" t="str">
        <f>IF(GETPIVOTDATA("Count of Order ID",Pivot_table!$A$151,"Consumer ID",$A1798,"Years (DATE)",$B$66)=0,"",GETPIVOTDATA("Count of Order ID",Pivot_table!$A$151,"Consumer ID",$A1798,"Years (DATE)",$B$66))</f>
        <v/>
      </c>
      <c r="D1798" s="6">
        <f>IF(GETPIVOTDATA("Sum of Net Profit",Pivot_table!$A$151,"Consumer ID",$A1798,"Years (DATE)",$D$66)=0,"",GETPIVOTDATA("Sum of Net Profit",Pivot_table!$A$151,"Consumer ID",$A1798,"Years (DATE)",$D$66))</f>
        <v>196.8</v>
      </c>
      <c r="E1798" s="6">
        <f>IF(GETPIVOTDATA("Count of Order ID",Pivot_table!$A$151,"Consumer ID",$A1798,"Years (DATE)",$D$66)=0,"",GETPIVOTDATA("Count of Order ID",Pivot_table!$A$151,"Consumer ID",$A1798,"Years (DATE)",$D$66))</f>
        <v>1</v>
      </c>
      <c r="F1798" s="6">
        <f t="shared" si="56"/>
        <v>196.8</v>
      </c>
      <c r="G1798" s="6">
        <f t="shared" si="57"/>
        <v>1</v>
      </c>
    </row>
    <row r="1799" spans="1:7" x14ac:dyDescent="0.3">
      <c r="A1799" s="6" t="s">
        <v>2478</v>
      </c>
      <c r="B1799" s="6" t="str">
        <f>IF(GETPIVOTDATA("Sum of Net Profit",Pivot_table!$A$151,"Consumer ID",$A1799,"Years (DATE)",$B$66)=0,"",GETPIVOTDATA("Sum of Net Profit",Pivot_table!$A$151,"Consumer ID",$A1799,"Years (DATE)",$B$66))</f>
        <v/>
      </c>
      <c r="C1799" s="6" t="str">
        <f>IF(GETPIVOTDATA("Count of Order ID",Pivot_table!$A$151,"Consumer ID",$A1799,"Years (DATE)",$B$66)=0,"",GETPIVOTDATA("Count of Order ID",Pivot_table!$A$151,"Consumer ID",$A1799,"Years (DATE)",$B$66))</f>
        <v/>
      </c>
      <c r="D1799" s="6">
        <f>IF(GETPIVOTDATA("Sum of Net Profit",Pivot_table!$A$151,"Consumer ID",$A1799,"Years (DATE)",$D$66)=0,"",GETPIVOTDATA("Sum of Net Profit",Pivot_table!$A$151,"Consumer ID",$A1799,"Years (DATE)",$D$66))</f>
        <v>196.8</v>
      </c>
      <c r="E1799" s="6">
        <f>IF(GETPIVOTDATA("Count of Order ID",Pivot_table!$A$151,"Consumer ID",$A1799,"Years (DATE)",$D$66)=0,"",GETPIVOTDATA("Count of Order ID",Pivot_table!$A$151,"Consumer ID",$A1799,"Years (DATE)",$D$66))</f>
        <v>1</v>
      </c>
      <c r="F1799" s="6">
        <f t="shared" si="56"/>
        <v>196.8</v>
      </c>
      <c r="G1799" s="6">
        <f t="shared" si="57"/>
        <v>1</v>
      </c>
    </row>
    <row r="1800" spans="1:7" x14ac:dyDescent="0.3">
      <c r="A1800" s="6" t="s">
        <v>2436</v>
      </c>
      <c r="B1800" s="6" t="str">
        <f>IF(GETPIVOTDATA("Sum of Net Profit",Pivot_table!$A$151,"Consumer ID",$A1800,"Years (DATE)",$B$66)=0,"",GETPIVOTDATA("Sum of Net Profit",Pivot_table!$A$151,"Consumer ID",$A1800,"Years (DATE)",$B$66))</f>
        <v/>
      </c>
      <c r="C1800" s="6" t="str">
        <f>IF(GETPIVOTDATA("Count of Order ID",Pivot_table!$A$151,"Consumer ID",$A1800,"Years (DATE)",$B$66)=0,"",GETPIVOTDATA("Count of Order ID",Pivot_table!$A$151,"Consumer ID",$A1800,"Years (DATE)",$B$66))</f>
        <v/>
      </c>
      <c r="D1800" s="6">
        <f>IF(GETPIVOTDATA("Sum of Net Profit",Pivot_table!$A$151,"Consumer ID",$A1800,"Years (DATE)",$D$66)=0,"",GETPIVOTDATA("Sum of Net Profit",Pivot_table!$A$151,"Consumer ID",$A1800,"Years (DATE)",$D$66))</f>
        <v>196.8</v>
      </c>
      <c r="E1800" s="6">
        <f>IF(GETPIVOTDATA("Count of Order ID",Pivot_table!$A$151,"Consumer ID",$A1800,"Years (DATE)",$D$66)=0,"",GETPIVOTDATA("Count of Order ID",Pivot_table!$A$151,"Consumer ID",$A1800,"Years (DATE)",$D$66))</f>
        <v>1</v>
      </c>
      <c r="F1800" s="6">
        <f t="shared" si="56"/>
        <v>196.8</v>
      </c>
      <c r="G1800" s="6">
        <f t="shared" si="57"/>
        <v>1</v>
      </c>
    </row>
    <row r="1801" spans="1:7" x14ac:dyDescent="0.3">
      <c r="A1801" s="6" t="s">
        <v>2476</v>
      </c>
      <c r="B1801" s="6" t="str">
        <f>IF(GETPIVOTDATA("Sum of Net Profit",Pivot_table!$A$151,"Consumer ID",$A1801,"Years (DATE)",$B$66)=0,"",GETPIVOTDATA("Sum of Net Profit",Pivot_table!$A$151,"Consumer ID",$A1801,"Years (DATE)",$B$66))</f>
        <v/>
      </c>
      <c r="C1801" s="6" t="str">
        <f>IF(GETPIVOTDATA("Count of Order ID",Pivot_table!$A$151,"Consumer ID",$A1801,"Years (DATE)",$B$66)=0,"",GETPIVOTDATA("Count of Order ID",Pivot_table!$A$151,"Consumer ID",$A1801,"Years (DATE)",$B$66))</f>
        <v/>
      </c>
      <c r="D1801" s="6">
        <f>IF(GETPIVOTDATA("Sum of Net Profit",Pivot_table!$A$151,"Consumer ID",$A1801,"Years (DATE)",$D$66)=0,"",GETPIVOTDATA("Sum of Net Profit",Pivot_table!$A$151,"Consumer ID",$A1801,"Years (DATE)",$D$66))</f>
        <v>196.8</v>
      </c>
      <c r="E1801" s="6">
        <f>IF(GETPIVOTDATA("Count of Order ID",Pivot_table!$A$151,"Consumer ID",$A1801,"Years (DATE)",$D$66)=0,"",GETPIVOTDATA("Count of Order ID",Pivot_table!$A$151,"Consumer ID",$A1801,"Years (DATE)",$D$66))</f>
        <v>1</v>
      </c>
      <c r="F1801" s="6">
        <f t="shared" si="56"/>
        <v>196.8</v>
      </c>
      <c r="G1801" s="6">
        <f t="shared" si="57"/>
        <v>1</v>
      </c>
    </row>
    <row r="1802" spans="1:7" x14ac:dyDescent="0.3">
      <c r="A1802" s="6" t="s">
        <v>2430</v>
      </c>
      <c r="B1802" s="6" t="str">
        <f>IF(GETPIVOTDATA("Sum of Net Profit",Pivot_table!$A$151,"Consumer ID",$A1802,"Years (DATE)",$B$66)=0,"",GETPIVOTDATA("Sum of Net Profit",Pivot_table!$A$151,"Consumer ID",$A1802,"Years (DATE)",$B$66))</f>
        <v/>
      </c>
      <c r="C1802" s="6" t="str">
        <f>IF(GETPIVOTDATA("Count of Order ID",Pivot_table!$A$151,"Consumer ID",$A1802,"Years (DATE)",$B$66)=0,"",GETPIVOTDATA("Count of Order ID",Pivot_table!$A$151,"Consumer ID",$A1802,"Years (DATE)",$B$66))</f>
        <v/>
      </c>
      <c r="D1802" s="6">
        <f>IF(GETPIVOTDATA("Sum of Net Profit",Pivot_table!$A$151,"Consumer ID",$A1802,"Years (DATE)",$D$66)=0,"",GETPIVOTDATA("Sum of Net Profit",Pivot_table!$A$151,"Consumer ID",$A1802,"Years (DATE)",$D$66))</f>
        <v>196.8</v>
      </c>
      <c r="E1802" s="6">
        <f>IF(GETPIVOTDATA("Count of Order ID",Pivot_table!$A$151,"Consumer ID",$A1802,"Years (DATE)",$D$66)=0,"",GETPIVOTDATA("Count of Order ID",Pivot_table!$A$151,"Consumer ID",$A1802,"Years (DATE)",$D$66))</f>
        <v>1</v>
      </c>
      <c r="F1802" s="6">
        <f t="shared" si="56"/>
        <v>196.8</v>
      </c>
      <c r="G1802" s="6">
        <f t="shared" si="57"/>
        <v>1</v>
      </c>
    </row>
    <row r="1803" spans="1:7" x14ac:dyDescent="0.3">
      <c r="A1803" s="6" t="s">
        <v>5147</v>
      </c>
      <c r="B1803" s="6" t="str">
        <f>IF(GETPIVOTDATA("Sum of Net Profit",Pivot_table!$A$151,"Consumer ID",$A1803,"Years (DATE)",$B$66)=0,"",GETPIVOTDATA("Sum of Net Profit",Pivot_table!$A$151,"Consumer ID",$A1803,"Years (DATE)",$B$66))</f>
        <v/>
      </c>
      <c r="C1803" s="6" t="str">
        <f>IF(GETPIVOTDATA("Count of Order ID",Pivot_table!$A$151,"Consumer ID",$A1803,"Years (DATE)",$B$66)=0,"",GETPIVOTDATA("Count of Order ID",Pivot_table!$A$151,"Consumer ID",$A1803,"Years (DATE)",$B$66))</f>
        <v/>
      </c>
      <c r="D1803" s="6">
        <f>IF(GETPIVOTDATA("Sum of Net Profit",Pivot_table!$A$151,"Consumer ID",$A1803,"Years (DATE)",$D$66)=0,"",GETPIVOTDATA("Sum of Net Profit",Pivot_table!$A$151,"Consumer ID",$A1803,"Years (DATE)",$D$66))</f>
        <v>196.8</v>
      </c>
      <c r="E1803" s="6">
        <f>IF(GETPIVOTDATA("Count of Order ID",Pivot_table!$A$151,"Consumer ID",$A1803,"Years (DATE)",$D$66)=0,"",GETPIVOTDATA("Count of Order ID",Pivot_table!$A$151,"Consumer ID",$A1803,"Years (DATE)",$D$66))</f>
        <v>1</v>
      </c>
      <c r="F1803" s="6">
        <f t="shared" si="56"/>
        <v>196.8</v>
      </c>
      <c r="G1803" s="6">
        <f t="shared" si="57"/>
        <v>1</v>
      </c>
    </row>
    <row r="1804" spans="1:7" x14ac:dyDescent="0.3">
      <c r="A1804" s="6" t="s">
        <v>5240</v>
      </c>
      <c r="B1804" s="6" t="str">
        <f>IF(GETPIVOTDATA("Sum of Net Profit",Pivot_table!$A$151,"Consumer ID",$A1804,"Years (DATE)",$B$66)=0,"",GETPIVOTDATA("Sum of Net Profit",Pivot_table!$A$151,"Consumer ID",$A1804,"Years (DATE)",$B$66))</f>
        <v/>
      </c>
      <c r="C1804" s="6" t="str">
        <f>IF(GETPIVOTDATA("Count of Order ID",Pivot_table!$A$151,"Consumer ID",$A1804,"Years (DATE)",$B$66)=0,"",GETPIVOTDATA("Count of Order ID",Pivot_table!$A$151,"Consumer ID",$A1804,"Years (DATE)",$B$66))</f>
        <v/>
      </c>
      <c r="D1804" s="6">
        <f>IF(GETPIVOTDATA("Sum of Net Profit",Pivot_table!$A$151,"Consumer ID",$A1804,"Years (DATE)",$D$66)=0,"",GETPIVOTDATA("Sum of Net Profit",Pivot_table!$A$151,"Consumer ID",$A1804,"Years (DATE)",$D$66))</f>
        <v>196.8</v>
      </c>
      <c r="E1804" s="6">
        <f>IF(GETPIVOTDATA("Count of Order ID",Pivot_table!$A$151,"Consumer ID",$A1804,"Years (DATE)",$D$66)=0,"",GETPIVOTDATA("Count of Order ID",Pivot_table!$A$151,"Consumer ID",$A1804,"Years (DATE)",$D$66))</f>
        <v>1</v>
      </c>
      <c r="F1804" s="6">
        <f t="shared" si="56"/>
        <v>196.8</v>
      </c>
      <c r="G1804" s="6">
        <f t="shared" si="57"/>
        <v>1</v>
      </c>
    </row>
    <row r="1805" spans="1:7" x14ac:dyDescent="0.3">
      <c r="A1805" s="6" t="s">
        <v>5099</v>
      </c>
      <c r="B1805" s="6" t="str">
        <f>IF(GETPIVOTDATA("Sum of Net Profit",Pivot_table!$A$151,"Consumer ID",$A1805,"Years (DATE)",$B$66)=0,"",GETPIVOTDATA("Sum of Net Profit",Pivot_table!$A$151,"Consumer ID",$A1805,"Years (DATE)",$B$66))</f>
        <v/>
      </c>
      <c r="C1805" s="6" t="str">
        <f>IF(GETPIVOTDATA("Count of Order ID",Pivot_table!$A$151,"Consumer ID",$A1805,"Years (DATE)",$B$66)=0,"",GETPIVOTDATA("Count of Order ID",Pivot_table!$A$151,"Consumer ID",$A1805,"Years (DATE)",$B$66))</f>
        <v/>
      </c>
      <c r="D1805" s="6">
        <f>IF(GETPIVOTDATA("Sum of Net Profit",Pivot_table!$A$151,"Consumer ID",$A1805,"Years (DATE)",$D$66)=0,"",GETPIVOTDATA("Sum of Net Profit",Pivot_table!$A$151,"Consumer ID",$A1805,"Years (DATE)",$D$66))</f>
        <v>196.8</v>
      </c>
      <c r="E1805" s="6">
        <f>IF(GETPIVOTDATA("Count of Order ID",Pivot_table!$A$151,"Consumer ID",$A1805,"Years (DATE)",$D$66)=0,"",GETPIVOTDATA("Count of Order ID",Pivot_table!$A$151,"Consumer ID",$A1805,"Years (DATE)",$D$66))</f>
        <v>1</v>
      </c>
      <c r="F1805" s="6">
        <f t="shared" si="56"/>
        <v>196.8</v>
      </c>
      <c r="G1805" s="6">
        <f t="shared" si="57"/>
        <v>1</v>
      </c>
    </row>
    <row r="1806" spans="1:7" x14ac:dyDescent="0.3">
      <c r="A1806" s="6" t="s">
        <v>5571</v>
      </c>
      <c r="B1806" s="6" t="str">
        <f>IF(GETPIVOTDATA("Sum of Net Profit",Pivot_table!$A$151,"Consumer ID",$A1806,"Years (DATE)",$B$66)=0,"",GETPIVOTDATA("Sum of Net Profit",Pivot_table!$A$151,"Consumer ID",$A1806,"Years (DATE)",$B$66))</f>
        <v/>
      </c>
      <c r="C1806" s="6" t="str">
        <f>IF(GETPIVOTDATA("Count of Order ID",Pivot_table!$A$151,"Consumer ID",$A1806,"Years (DATE)",$B$66)=0,"",GETPIVOTDATA("Count of Order ID",Pivot_table!$A$151,"Consumer ID",$A1806,"Years (DATE)",$B$66))</f>
        <v/>
      </c>
      <c r="D1806" s="6">
        <f>IF(GETPIVOTDATA("Sum of Net Profit",Pivot_table!$A$151,"Consumer ID",$A1806,"Years (DATE)",$D$66)=0,"",GETPIVOTDATA("Sum of Net Profit",Pivot_table!$A$151,"Consumer ID",$A1806,"Years (DATE)",$D$66))</f>
        <v>196.8</v>
      </c>
      <c r="E1806" s="6">
        <f>IF(GETPIVOTDATA("Count of Order ID",Pivot_table!$A$151,"Consumer ID",$A1806,"Years (DATE)",$D$66)=0,"",GETPIVOTDATA("Count of Order ID",Pivot_table!$A$151,"Consumer ID",$A1806,"Years (DATE)",$D$66))</f>
        <v>1</v>
      </c>
      <c r="F1806" s="6">
        <f t="shared" si="56"/>
        <v>196.8</v>
      </c>
      <c r="G1806" s="6">
        <f t="shared" si="57"/>
        <v>1</v>
      </c>
    </row>
    <row r="1807" spans="1:7" x14ac:dyDescent="0.3">
      <c r="A1807" s="6" t="s">
        <v>5132</v>
      </c>
      <c r="B1807" s="6" t="str">
        <f>IF(GETPIVOTDATA("Sum of Net Profit",Pivot_table!$A$151,"Consumer ID",$A1807,"Years (DATE)",$B$66)=0,"",GETPIVOTDATA("Sum of Net Profit",Pivot_table!$A$151,"Consumer ID",$A1807,"Years (DATE)",$B$66))</f>
        <v/>
      </c>
      <c r="C1807" s="6" t="str">
        <f>IF(GETPIVOTDATA("Count of Order ID",Pivot_table!$A$151,"Consumer ID",$A1807,"Years (DATE)",$B$66)=0,"",GETPIVOTDATA("Count of Order ID",Pivot_table!$A$151,"Consumer ID",$A1807,"Years (DATE)",$B$66))</f>
        <v/>
      </c>
      <c r="D1807" s="6">
        <f>IF(GETPIVOTDATA("Sum of Net Profit",Pivot_table!$A$151,"Consumer ID",$A1807,"Years (DATE)",$D$66)=0,"",GETPIVOTDATA("Sum of Net Profit",Pivot_table!$A$151,"Consumer ID",$A1807,"Years (DATE)",$D$66))</f>
        <v>196.8</v>
      </c>
      <c r="E1807" s="6">
        <f>IF(GETPIVOTDATA("Count of Order ID",Pivot_table!$A$151,"Consumer ID",$A1807,"Years (DATE)",$D$66)=0,"",GETPIVOTDATA("Count of Order ID",Pivot_table!$A$151,"Consumer ID",$A1807,"Years (DATE)",$D$66))</f>
        <v>1</v>
      </c>
      <c r="F1807" s="6">
        <f t="shared" si="56"/>
        <v>196.8</v>
      </c>
      <c r="G1807" s="6">
        <f t="shared" si="57"/>
        <v>1</v>
      </c>
    </row>
    <row r="1808" spans="1:7" x14ac:dyDescent="0.3">
      <c r="A1808" s="6" t="s">
        <v>648</v>
      </c>
      <c r="B1808" s="6">
        <f>IF(GETPIVOTDATA("Sum of Net Profit",Pivot_table!$A$151,"Consumer ID",$A1808,"Years (DATE)",$B$66)=0,"",GETPIVOTDATA("Sum of Net Profit",Pivot_table!$A$151,"Consumer ID",$A1808,"Years (DATE)",$B$66))</f>
        <v>48.959999999999994</v>
      </c>
      <c r="C1808" s="6">
        <f>IF(GETPIVOTDATA("Count of Order ID",Pivot_table!$A$151,"Consumer ID",$A1808,"Years (DATE)",$B$66)=0,"",GETPIVOTDATA("Count of Order ID",Pivot_table!$A$151,"Consumer ID",$A1808,"Years (DATE)",$B$66))</f>
        <v>1</v>
      </c>
      <c r="D1808" s="6">
        <f>IF(GETPIVOTDATA("Sum of Net Profit",Pivot_table!$A$151,"Consumer ID",$A1808,"Years (DATE)",$D$66)=0,"",GETPIVOTDATA("Sum of Net Profit",Pivot_table!$A$151,"Consumer ID",$A1808,"Years (DATE)",$D$66))</f>
        <v>142.80000000000001</v>
      </c>
      <c r="E1808" s="6">
        <f>IF(GETPIVOTDATA("Count of Order ID",Pivot_table!$A$151,"Consumer ID",$A1808,"Years (DATE)",$D$66)=0,"",GETPIVOTDATA("Count of Order ID",Pivot_table!$A$151,"Consumer ID",$A1808,"Years (DATE)",$D$66))</f>
        <v>1</v>
      </c>
      <c r="F1808" s="6">
        <f t="shared" si="56"/>
        <v>191.76</v>
      </c>
      <c r="G1808" s="6">
        <f t="shared" si="57"/>
        <v>2</v>
      </c>
    </row>
    <row r="1809" spans="1:7" x14ac:dyDescent="0.3">
      <c r="A1809" s="6" t="s">
        <v>683</v>
      </c>
      <c r="B1809" s="6">
        <f>IF(GETPIVOTDATA("Sum of Net Profit",Pivot_table!$A$151,"Consumer ID",$A1809,"Years (DATE)",$B$66)=0,"",GETPIVOTDATA("Sum of Net Profit",Pivot_table!$A$151,"Consumer ID",$A1809,"Years (DATE)",$B$66))</f>
        <v>109.2</v>
      </c>
      <c r="C1809" s="6">
        <f>IF(GETPIVOTDATA("Count of Order ID",Pivot_table!$A$151,"Consumer ID",$A1809,"Years (DATE)",$B$66)=0,"",GETPIVOTDATA("Count of Order ID",Pivot_table!$A$151,"Consumer ID",$A1809,"Years (DATE)",$B$66))</f>
        <v>1</v>
      </c>
      <c r="D1809" s="6">
        <f>IF(GETPIVOTDATA("Sum of Net Profit",Pivot_table!$A$151,"Consumer ID",$A1809,"Years (DATE)",$D$66)=0,"",GETPIVOTDATA("Sum of Net Profit",Pivot_table!$A$151,"Consumer ID",$A1809,"Years (DATE)",$D$66))</f>
        <v>80.839999999999989</v>
      </c>
      <c r="E1809" s="6">
        <f>IF(GETPIVOTDATA("Count of Order ID",Pivot_table!$A$151,"Consumer ID",$A1809,"Years (DATE)",$D$66)=0,"",GETPIVOTDATA("Count of Order ID",Pivot_table!$A$151,"Consumer ID",$A1809,"Years (DATE)",$D$66))</f>
        <v>1</v>
      </c>
      <c r="F1809" s="6">
        <f t="shared" si="56"/>
        <v>190.04</v>
      </c>
      <c r="G1809" s="6">
        <f t="shared" si="57"/>
        <v>2</v>
      </c>
    </row>
    <row r="1810" spans="1:7" x14ac:dyDescent="0.3">
      <c r="A1810" s="6" t="s">
        <v>2226</v>
      </c>
      <c r="B1810" s="6" t="str">
        <f>IF(GETPIVOTDATA("Sum of Net Profit",Pivot_table!$A$151,"Consumer ID",$A1810,"Years (DATE)",$B$66)=0,"",GETPIVOTDATA("Sum of Net Profit",Pivot_table!$A$151,"Consumer ID",$A1810,"Years (DATE)",$B$66))</f>
        <v/>
      </c>
      <c r="C1810" s="6" t="str">
        <f>IF(GETPIVOTDATA("Count of Order ID",Pivot_table!$A$151,"Consumer ID",$A1810,"Years (DATE)",$B$66)=0,"",GETPIVOTDATA("Count of Order ID",Pivot_table!$A$151,"Consumer ID",$A1810,"Years (DATE)",$B$66))</f>
        <v/>
      </c>
      <c r="D1810" s="6">
        <f>IF(GETPIVOTDATA("Sum of Net Profit",Pivot_table!$A$151,"Consumer ID",$A1810,"Years (DATE)",$D$66)=0,"",GETPIVOTDATA("Sum of Net Profit",Pivot_table!$A$151,"Consumer ID",$A1810,"Years (DATE)",$D$66))</f>
        <v>189.04</v>
      </c>
      <c r="E1810" s="6">
        <f>IF(GETPIVOTDATA("Count of Order ID",Pivot_table!$A$151,"Consumer ID",$A1810,"Years (DATE)",$D$66)=0,"",GETPIVOTDATA("Count of Order ID",Pivot_table!$A$151,"Consumer ID",$A1810,"Years (DATE)",$D$66))</f>
        <v>1</v>
      </c>
      <c r="F1810" s="6">
        <f t="shared" si="56"/>
        <v>189.04</v>
      </c>
      <c r="G1810" s="6">
        <f t="shared" si="57"/>
        <v>1</v>
      </c>
    </row>
    <row r="1811" spans="1:7" x14ac:dyDescent="0.3">
      <c r="A1811" s="6" t="s">
        <v>4123</v>
      </c>
      <c r="B1811" s="6" t="str">
        <f>IF(GETPIVOTDATA("Sum of Net Profit",Pivot_table!$A$151,"Consumer ID",$A1811,"Years (DATE)",$B$66)=0,"",GETPIVOTDATA("Sum of Net Profit",Pivot_table!$A$151,"Consumer ID",$A1811,"Years (DATE)",$B$66))</f>
        <v/>
      </c>
      <c r="C1811" s="6" t="str">
        <f>IF(GETPIVOTDATA("Count of Order ID",Pivot_table!$A$151,"Consumer ID",$A1811,"Years (DATE)",$B$66)=0,"",GETPIVOTDATA("Count of Order ID",Pivot_table!$A$151,"Consumer ID",$A1811,"Years (DATE)",$B$66))</f>
        <v/>
      </c>
      <c r="D1811" s="6">
        <f>IF(GETPIVOTDATA("Sum of Net Profit",Pivot_table!$A$151,"Consumer ID",$A1811,"Years (DATE)",$D$66)=0,"",GETPIVOTDATA("Sum of Net Profit",Pivot_table!$A$151,"Consumer ID",$A1811,"Years (DATE)",$D$66))</f>
        <v>189.04</v>
      </c>
      <c r="E1811" s="6">
        <f>IF(GETPIVOTDATA("Count of Order ID",Pivot_table!$A$151,"Consumer ID",$A1811,"Years (DATE)",$D$66)=0,"",GETPIVOTDATA("Count of Order ID",Pivot_table!$A$151,"Consumer ID",$A1811,"Years (DATE)",$D$66))</f>
        <v>1</v>
      </c>
      <c r="F1811" s="6">
        <f t="shared" si="56"/>
        <v>189.04</v>
      </c>
      <c r="G1811" s="6">
        <f t="shared" si="57"/>
        <v>1</v>
      </c>
    </row>
    <row r="1812" spans="1:7" x14ac:dyDescent="0.3">
      <c r="A1812" s="6" t="s">
        <v>2989</v>
      </c>
      <c r="B1812" s="6" t="str">
        <f>IF(GETPIVOTDATA("Sum of Net Profit",Pivot_table!$A$151,"Consumer ID",$A1812,"Years (DATE)",$B$66)=0,"",GETPIVOTDATA("Sum of Net Profit",Pivot_table!$A$151,"Consumer ID",$A1812,"Years (DATE)",$B$66))</f>
        <v/>
      </c>
      <c r="C1812" s="6" t="str">
        <f>IF(GETPIVOTDATA("Count of Order ID",Pivot_table!$A$151,"Consumer ID",$A1812,"Years (DATE)",$B$66)=0,"",GETPIVOTDATA("Count of Order ID",Pivot_table!$A$151,"Consumer ID",$A1812,"Years (DATE)",$B$66))</f>
        <v/>
      </c>
      <c r="D1812" s="6">
        <f>IF(GETPIVOTDATA("Sum of Net Profit",Pivot_table!$A$151,"Consumer ID",$A1812,"Years (DATE)",$D$66)=0,"",GETPIVOTDATA("Sum of Net Profit",Pivot_table!$A$151,"Consumer ID",$A1812,"Years (DATE)",$D$66))</f>
        <v>189.04</v>
      </c>
      <c r="E1812" s="6">
        <f>IF(GETPIVOTDATA("Count of Order ID",Pivot_table!$A$151,"Consumer ID",$A1812,"Years (DATE)",$D$66)=0,"",GETPIVOTDATA("Count of Order ID",Pivot_table!$A$151,"Consumer ID",$A1812,"Years (DATE)",$D$66))</f>
        <v>1</v>
      </c>
      <c r="F1812" s="6">
        <f t="shared" si="56"/>
        <v>189.04</v>
      </c>
      <c r="G1812" s="6">
        <f t="shared" si="57"/>
        <v>1</v>
      </c>
    </row>
    <row r="1813" spans="1:7" x14ac:dyDescent="0.3">
      <c r="A1813" s="6" t="s">
        <v>3345</v>
      </c>
      <c r="B1813" s="6" t="str">
        <f>IF(GETPIVOTDATA("Sum of Net Profit",Pivot_table!$A$151,"Consumer ID",$A1813,"Years (DATE)",$B$66)=0,"",GETPIVOTDATA("Sum of Net Profit",Pivot_table!$A$151,"Consumer ID",$A1813,"Years (DATE)",$B$66))</f>
        <v/>
      </c>
      <c r="C1813" s="6" t="str">
        <f>IF(GETPIVOTDATA("Count of Order ID",Pivot_table!$A$151,"Consumer ID",$A1813,"Years (DATE)",$B$66)=0,"",GETPIVOTDATA("Count of Order ID",Pivot_table!$A$151,"Consumer ID",$A1813,"Years (DATE)",$B$66))</f>
        <v/>
      </c>
      <c r="D1813" s="6">
        <f>IF(GETPIVOTDATA("Sum of Net Profit",Pivot_table!$A$151,"Consumer ID",$A1813,"Years (DATE)",$D$66)=0,"",GETPIVOTDATA("Sum of Net Profit",Pivot_table!$A$151,"Consumer ID",$A1813,"Years (DATE)",$D$66))</f>
        <v>189.04</v>
      </c>
      <c r="E1813" s="6">
        <f>IF(GETPIVOTDATA("Count of Order ID",Pivot_table!$A$151,"Consumer ID",$A1813,"Years (DATE)",$D$66)=0,"",GETPIVOTDATA("Count of Order ID",Pivot_table!$A$151,"Consumer ID",$A1813,"Years (DATE)",$D$66))</f>
        <v>1</v>
      </c>
      <c r="F1813" s="6">
        <f t="shared" si="56"/>
        <v>189.04</v>
      </c>
      <c r="G1813" s="6">
        <f t="shared" si="57"/>
        <v>1</v>
      </c>
    </row>
    <row r="1814" spans="1:7" x14ac:dyDescent="0.3">
      <c r="A1814" s="6" t="s">
        <v>1090</v>
      </c>
      <c r="B1814" s="6">
        <f>IF(GETPIVOTDATA("Sum of Net Profit",Pivot_table!$A$151,"Consumer ID",$A1814,"Years (DATE)",$B$66)=0,"",GETPIVOTDATA("Sum of Net Profit",Pivot_table!$A$151,"Consumer ID",$A1814,"Years (DATE)",$B$66))</f>
        <v>189.04</v>
      </c>
      <c r="C1814" s="6">
        <f>IF(GETPIVOTDATA("Count of Order ID",Pivot_table!$A$151,"Consumer ID",$A1814,"Years (DATE)",$B$66)=0,"",GETPIVOTDATA("Count of Order ID",Pivot_table!$A$151,"Consumer ID",$A1814,"Years (DATE)",$B$66))</f>
        <v>1</v>
      </c>
      <c r="D1814" s="6" t="str">
        <f>IF(GETPIVOTDATA("Sum of Net Profit",Pivot_table!$A$151,"Consumer ID",$A1814,"Years (DATE)",$D$66)=0,"",GETPIVOTDATA("Sum of Net Profit",Pivot_table!$A$151,"Consumer ID",$A1814,"Years (DATE)",$D$66))</f>
        <v/>
      </c>
      <c r="E1814" s="6" t="str">
        <f>IF(GETPIVOTDATA("Count of Order ID",Pivot_table!$A$151,"Consumer ID",$A1814,"Years (DATE)",$D$66)=0,"",GETPIVOTDATA("Count of Order ID",Pivot_table!$A$151,"Consumer ID",$A1814,"Years (DATE)",$D$66))</f>
        <v/>
      </c>
      <c r="F1814" s="6">
        <f t="shared" si="56"/>
        <v>189.04</v>
      </c>
      <c r="G1814" s="6">
        <f t="shared" si="57"/>
        <v>1</v>
      </c>
    </row>
    <row r="1815" spans="1:7" x14ac:dyDescent="0.3">
      <c r="A1815" s="6" t="s">
        <v>1106</v>
      </c>
      <c r="B1815" s="6">
        <f>IF(GETPIVOTDATA("Sum of Net Profit",Pivot_table!$A$151,"Consumer ID",$A1815,"Years (DATE)",$B$66)=0,"",GETPIVOTDATA("Sum of Net Profit",Pivot_table!$A$151,"Consumer ID",$A1815,"Years (DATE)",$B$66))</f>
        <v>189.04</v>
      </c>
      <c r="C1815" s="6">
        <f>IF(GETPIVOTDATA("Count of Order ID",Pivot_table!$A$151,"Consumer ID",$A1815,"Years (DATE)",$B$66)=0,"",GETPIVOTDATA("Count of Order ID",Pivot_table!$A$151,"Consumer ID",$A1815,"Years (DATE)",$B$66))</f>
        <v>1</v>
      </c>
      <c r="D1815" s="6" t="str">
        <f>IF(GETPIVOTDATA("Sum of Net Profit",Pivot_table!$A$151,"Consumer ID",$A1815,"Years (DATE)",$D$66)=0,"",GETPIVOTDATA("Sum of Net Profit",Pivot_table!$A$151,"Consumer ID",$A1815,"Years (DATE)",$D$66))</f>
        <v/>
      </c>
      <c r="E1815" s="6" t="str">
        <f>IF(GETPIVOTDATA("Count of Order ID",Pivot_table!$A$151,"Consumer ID",$A1815,"Years (DATE)",$D$66)=0,"",GETPIVOTDATA("Count of Order ID",Pivot_table!$A$151,"Consumer ID",$A1815,"Years (DATE)",$D$66))</f>
        <v/>
      </c>
      <c r="F1815" s="6">
        <f t="shared" si="56"/>
        <v>189.04</v>
      </c>
      <c r="G1815" s="6">
        <f t="shared" si="57"/>
        <v>1</v>
      </c>
    </row>
    <row r="1816" spans="1:7" x14ac:dyDescent="0.3">
      <c r="A1816" s="6" t="s">
        <v>4341</v>
      </c>
      <c r="B1816" s="6" t="str">
        <f>IF(GETPIVOTDATA("Sum of Net Profit",Pivot_table!$A$151,"Consumer ID",$A1816,"Years (DATE)",$B$66)=0,"",GETPIVOTDATA("Sum of Net Profit",Pivot_table!$A$151,"Consumer ID",$A1816,"Years (DATE)",$B$66))</f>
        <v/>
      </c>
      <c r="C1816" s="6" t="str">
        <f>IF(GETPIVOTDATA("Count of Order ID",Pivot_table!$A$151,"Consumer ID",$A1816,"Years (DATE)",$B$66)=0,"",GETPIVOTDATA("Count of Order ID",Pivot_table!$A$151,"Consumer ID",$A1816,"Years (DATE)",$B$66))</f>
        <v/>
      </c>
      <c r="D1816" s="6">
        <f>IF(GETPIVOTDATA("Sum of Net Profit",Pivot_table!$A$151,"Consumer ID",$A1816,"Years (DATE)",$D$66)=0,"",GETPIVOTDATA("Sum of Net Profit",Pivot_table!$A$151,"Consumer ID",$A1816,"Years (DATE)",$D$66))</f>
        <v>189.04</v>
      </c>
      <c r="E1816" s="6">
        <f>IF(GETPIVOTDATA("Count of Order ID",Pivot_table!$A$151,"Consumer ID",$A1816,"Years (DATE)",$D$66)=0,"",GETPIVOTDATA("Count of Order ID",Pivot_table!$A$151,"Consumer ID",$A1816,"Years (DATE)",$D$66))</f>
        <v>1</v>
      </c>
      <c r="F1816" s="6">
        <f t="shared" si="56"/>
        <v>189.04</v>
      </c>
      <c r="G1816" s="6">
        <f t="shared" si="57"/>
        <v>1</v>
      </c>
    </row>
    <row r="1817" spans="1:7" x14ac:dyDescent="0.3">
      <c r="A1817" s="6" t="s">
        <v>2316</v>
      </c>
      <c r="B1817" s="6" t="str">
        <f>IF(GETPIVOTDATA("Sum of Net Profit",Pivot_table!$A$151,"Consumer ID",$A1817,"Years (DATE)",$B$66)=0,"",GETPIVOTDATA("Sum of Net Profit",Pivot_table!$A$151,"Consumer ID",$A1817,"Years (DATE)",$B$66))</f>
        <v/>
      </c>
      <c r="C1817" s="6" t="str">
        <f>IF(GETPIVOTDATA("Count of Order ID",Pivot_table!$A$151,"Consumer ID",$A1817,"Years (DATE)",$B$66)=0,"",GETPIVOTDATA("Count of Order ID",Pivot_table!$A$151,"Consumer ID",$A1817,"Years (DATE)",$B$66))</f>
        <v/>
      </c>
      <c r="D1817" s="6">
        <f>IF(GETPIVOTDATA("Sum of Net Profit",Pivot_table!$A$151,"Consumer ID",$A1817,"Years (DATE)",$D$66)=0,"",GETPIVOTDATA("Sum of Net Profit",Pivot_table!$A$151,"Consumer ID",$A1817,"Years (DATE)",$D$66))</f>
        <v>188.7</v>
      </c>
      <c r="E1817" s="6">
        <f>IF(GETPIVOTDATA("Count of Order ID",Pivot_table!$A$151,"Consumer ID",$A1817,"Years (DATE)",$D$66)=0,"",GETPIVOTDATA("Count of Order ID",Pivot_table!$A$151,"Consumer ID",$A1817,"Years (DATE)",$D$66))</f>
        <v>1</v>
      </c>
      <c r="F1817" s="6">
        <f t="shared" si="56"/>
        <v>188.7</v>
      </c>
      <c r="G1817" s="6">
        <f t="shared" si="57"/>
        <v>1</v>
      </c>
    </row>
    <row r="1818" spans="1:7" x14ac:dyDescent="0.3">
      <c r="A1818" s="6" t="s">
        <v>2286</v>
      </c>
      <c r="B1818" s="6" t="str">
        <f>IF(GETPIVOTDATA("Sum of Net Profit",Pivot_table!$A$151,"Consumer ID",$A1818,"Years (DATE)",$B$66)=0,"",GETPIVOTDATA("Sum of Net Profit",Pivot_table!$A$151,"Consumer ID",$A1818,"Years (DATE)",$B$66))</f>
        <v/>
      </c>
      <c r="C1818" s="6" t="str">
        <f>IF(GETPIVOTDATA("Count of Order ID",Pivot_table!$A$151,"Consumer ID",$A1818,"Years (DATE)",$B$66)=0,"",GETPIVOTDATA("Count of Order ID",Pivot_table!$A$151,"Consumer ID",$A1818,"Years (DATE)",$B$66))</f>
        <v/>
      </c>
      <c r="D1818" s="6">
        <f>IF(GETPIVOTDATA("Sum of Net Profit",Pivot_table!$A$151,"Consumer ID",$A1818,"Years (DATE)",$D$66)=0,"",GETPIVOTDATA("Sum of Net Profit",Pivot_table!$A$151,"Consumer ID",$A1818,"Years (DATE)",$D$66))</f>
        <v>188.7</v>
      </c>
      <c r="E1818" s="6">
        <f>IF(GETPIVOTDATA("Count of Order ID",Pivot_table!$A$151,"Consumer ID",$A1818,"Years (DATE)",$D$66)=0,"",GETPIVOTDATA("Count of Order ID",Pivot_table!$A$151,"Consumer ID",$A1818,"Years (DATE)",$D$66))</f>
        <v>1</v>
      </c>
      <c r="F1818" s="6">
        <f t="shared" si="56"/>
        <v>188.7</v>
      </c>
      <c r="G1818" s="6">
        <f t="shared" si="57"/>
        <v>1</v>
      </c>
    </row>
    <row r="1819" spans="1:7" x14ac:dyDescent="0.3">
      <c r="A1819" s="6" t="s">
        <v>3247</v>
      </c>
      <c r="B1819" s="6" t="str">
        <f>IF(GETPIVOTDATA("Sum of Net Profit",Pivot_table!$A$151,"Consumer ID",$A1819,"Years (DATE)",$B$66)=0,"",GETPIVOTDATA("Sum of Net Profit",Pivot_table!$A$151,"Consumer ID",$A1819,"Years (DATE)",$B$66))</f>
        <v/>
      </c>
      <c r="C1819" s="6" t="str">
        <f>IF(GETPIVOTDATA("Count of Order ID",Pivot_table!$A$151,"Consumer ID",$A1819,"Years (DATE)",$B$66)=0,"",GETPIVOTDATA("Count of Order ID",Pivot_table!$A$151,"Consumer ID",$A1819,"Years (DATE)",$B$66))</f>
        <v/>
      </c>
      <c r="D1819" s="6">
        <f>IF(GETPIVOTDATA("Sum of Net Profit",Pivot_table!$A$151,"Consumer ID",$A1819,"Years (DATE)",$D$66)=0,"",GETPIVOTDATA("Sum of Net Profit",Pivot_table!$A$151,"Consumer ID",$A1819,"Years (DATE)",$D$66))</f>
        <v>188.7</v>
      </c>
      <c r="E1819" s="6">
        <f>IF(GETPIVOTDATA("Count of Order ID",Pivot_table!$A$151,"Consumer ID",$A1819,"Years (DATE)",$D$66)=0,"",GETPIVOTDATA("Count of Order ID",Pivot_table!$A$151,"Consumer ID",$A1819,"Years (DATE)",$D$66))</f>
        <v>1</v>
      </c>
      <c r="F1819" s="6">
        <f t="shared" si="56"/>
        <v>188.7</v>
      </c>
      <c r="G1819" s="6">
        <f t="shared" si="57"/>
        <v>1</v>
      </c>
    </row>
    <row r="1820" spans="1:7" x14ac:dyDescent="0.3">
      <c r="A1820" s="6" t="s">
        <v>3159</v>
      </c>
      <c r="B1820" s="6" t="str">
        <f>IF(GETPIVOTDATA("Sum of Net Profit",Pivot_table!$A$151,"Consumer ID",$A1820,"Years (DATE)",$B$66)=0,"",GETPIVOTDATA("Sum of Net Profit",Pivot_table!$A$151,"Consumer ID",$A1820,"Years (DATE)",$B$66))</f>
        <v/>
      </c>
      <c r="C1820" s="6" t="str">
        <f>IF(GETPIVOTDATA("Count of Order ID",Pivot_table!$A$151,"Consumer ID",$A1820,"Years (DATE)",$B$66)=0,"",GETPIVOTDATA("Count of Order ID",Pivot_table!$A$151,"Consumer ID",$A1820,"Years (DATE)",$B$66))</f>
        <v/>
      </c>
      <c r="D1820" s="6">
        <f>IF(GETPIVOTDATA("Sum of Net Profit",Pivot_table!$A$151,"Consumer ID",$A1820,"Years (DATE)",$D$66)=0,"",GETPIVOTDATA("Sum of Net Profit",Pivot_table!$A$151,"Consumer ID",$A1820,"Years (DATE)",$D$66))</f>
        <v>188.7</v>
      </c>
      <c r="E1820" s="6">
        <f>IF(GETPIVOTDATA("Count of Order ID",Pivot_table!$A$151,"Consumer ID",$A1820,"Years (DATE)",$D$66)=0,"",GETPIVOTDATA("Count of Order ID",Pivot_table!$A$151,"Consumer ID",$A1820,"Years (DATE)",$D$66))</f>
        <v>1</v>
      </c>
      <c r="F1820" s="6">
        <f t="shared" si="56"/>
        <v>188.7</v>
      </c>
      <c r="G1820" s="6">
        <f t="shared" si="57"/>
        <v>1</v>
      </c>
    </row>
    <row r="1821" spans="1:7" x14ac:dyDescent="0.3">
      <c r="A1821" s="6" t="s">
        <v>2268</v>
      </c>
      <c r="B1821" s="6" t="str">
        <f>IF(GETPIVOTDATA("Sum of Net Profit",Pivot_table!$A$151,"Consumer ID",$A1821,"Years (DATE)",$B$66)=0,"",GETPIVOTDATA("Sum of Net Profit",Pivot_table!$A$151,"Consumer ID",$A1821,"Years (DATE)",$B$66))</f>
        <v/>
      </c>
      <c r="C1821" s="6" t="str">
        <f>IF(GETPIVOTDATA("Count of Order ID",Pivot_table!$A$151,"Consumer ID",$A1821,"Years (DATE)",$B$66)=0,"",GETPIVOTDATA("Count of Order ID",Pivot_table!$A$151,"Consumer ID",$A1821,"Years (DATE)",$B$66))</f>
        <v/>
      </c>
      <c r="D1821" s="6">
        <f>IF(GETPIVOTDATA("Sum of Net Profit",Pivot_table!$A$151,"Consumer ID",$A1821,"Years (DATE)",$D$66)=0,"",GETPIVOTDATA("Sum of Net Profit",Pivot_table!$A$151,"Consumer ID",$A1821,"Years (DATE)",$D$66))</f>
        <v>188.7</v>
      </c>
      <c r="E1821" s="6">
        <f>IF(GETPIVOTDATA("Count of Order ID",Pivot_table!$A$151,"Consumer ID",$A1821,"Years (DATE)",$D$66)=0,"",GETPIVOTDATA("Count of Order ID",Pivot_table!$A$151,"Consumer ID",$A1821,"Years (DATE)",$D$66))</f>
        <v>1</v>
      </c>
      <c r="F1821" s="6">
        <f t="shared" si="56"/>
        <v>188.7</v>
      </c>
      <c r="G1821" s="6">
        <f t="shared" si="57"/>
        <v>1</v>
      </c>
    </row>
    <row r="1822" spans="1:7" x14ac:dyDescent="0.3">
      <c r="A1822" s="6" t="s">
        <v>3177</v>
      </c>
      <c r="B1822" s="6" t="str">
        <f>IF(GETPIVOTDATA("Sum of Net Profit",Pivot_table!$A$151,"Consumer ID",$A1822,"Years (DATE)",$B$66)=0,"",GETPIVOTDATA("Sum of Net Profit",Pivot_table!$A$151,"Consumer ID",$A1822,"Years (DATE)",$B$66))</f>
        <v/>
      </c>
      <c r="C1822" s="6" t="str">
        <f>IF(GETPIVOTDATA("Count of Order ID",Pivot_table!$A$151,"Consumer ID",$A1822,"Years (DATE)",$B$66)=0,"",GETPIVOTDATA("Count of Order ID",Pivot_table!$A$151,"Consumer ID",$A1822,"Years (DATE)",$B$66))</f>
        <v/>
      </c>
      <c r="D1822" s="6">
        <f>IF(GETPIVOTDATA("Sum of Net Profit",Pivot_table!$A$151,"Consumer ID",$A1822,"Years (DATE)",$D$66)=0,"",GETPIVOTDATA("Sum of Net Profit",Pivot_table!$A$151,"Consumer ID",$A1822,"Years (DATE)",$D$66))</f>
        <v>188.7</v>
      </c>
      <c r="E1822" s="6">
        <f>IF(GETPIVOTDATA("Count of Order ID",Pivot_table!$A$151,"Consumer ID",$A1822,"Years (DATE)",$D$66)=0,"",GETPIVOTDATA("Count of Order ID",Pivot_table!$A$151,"Consumer ID",$A1822,"Years (DATE)",$D$66))</f>
        <v>1</v>
      </c>
      <c r="F1822" s="6">
        <f t="shared" si="56"/>
        <v>188.7</v>
      </c>
      <c r="G1822" s="6">
        <f t="shared" si="57"/>
        <v>1</v>
      </c>
    </row>
    <row r="1823" spans="1:7" x14ac:dyDescent="0.3">
      <c r="A1823" s="6" t="s">
        <v>2354</v>
      </c>
      <c r="B1823" s="6" t="str">
        <f>IF(GETPIVOTDATA("Sum of Net Profit",Pivot_table!$A$151,"Consumer ID",$A1823,"Years (DATE)",$B$66)=0,"",GETPIVOTDATA("Sum of Net Profit",Pivot_table!$A$151,"Consumer ID",$A1823,"Years (DATE)",$B$66))</f>
        <v/>
      </c>
      <c r="C1823" s="6" t="str">
        <f>IF(GETPIVOTDATA("Count of Order ID",Pivot_table!$A$151,"Consumer ID",$A1823,"Years (DATE)",$B$66)=0,"",GETPIVOTDATA("Count of Order ID",Pivot_table!$A$151,"Consumer ID",$A1823,"Years (DATE)",$B$66))</f>
        <v/>
      </c>
      <c r="D1823" s="6">
        <f>IF(GETPIVOTDATA("Sum of Net Profit",Pivot_table!$A$151,"Consumer ID",$A1823,"Years (DATE)",$D$66)=0,"",GETPIVOTDATA("Sum of Net Profit",Pivot_table!$A$151,"Consumer ID",$A1823,"Years (DATE)",$D$66))</f>
        <v>188.7</v>
      </c>
      <c r="E1823" s="6">
        <f>IF(GETPIVOTDATA("Count of Order ID",Pivot_table!$A$151,"Consumer ID",$A1823,"Years (DATE)",$D$66)=0,"",GETPIVOTDATA("Count of Order ID",Pivot_table!$A$151,"Consumer ID",$A1823,"Years (DATE)",$D$66))</f>
        <v>1</v>
      </c>
      <c r="F1823" s="6">
        <f t="shared" si="56"/>
        <v>188.7</v>
      </c>
      <c r="G1823" s="6">
        <f t="shared" si="57"/>
        <v>1</v>
      </c>
    </row>
    <row r="1824" spans="1:7" x14ac:dyDescent="0.3">
      <c r="A1824" s="6" t="s">
        <v>1368</v>
      </c>
      <c r="B1824" s="6">
        <f>IF(GETPIVOTDATA("Sum of Net Profit",Pivot_table!$A$151,"Consumer ID",$A1824,"Years (DATE)",$B$66)=0,"",GETPIVOTDATA("Sum of Net Profit",Pivot_table!$A$151,"Consumer ID",$A1824,"Years (DATE)",$B$66))</f>
        <v>188.7</v>
      </c>
      <c r="C1824" s="6">
        <f>IF(GETPIVOTDATA("Count of Order ID",Pivot_table!$A$151,"Consumer ID",$A1824,"Years (DATE)",$B$66)=0,"",GETPIVOTDATA("Count of Order ID",Pivot_table!$A$151,"Consumer ID",$A1824,"Years (DATE)",$B$66))</f>
        <v>1</v>
      </c>
      <c r="D1824" s="6" t="str">
        <f>IF(GETPIVOTDATA("Sum of Net Profit",Pivot_table!$A$151,"Consumer ID",$A1824,"Years (DATE)",$D$66)=0,"",GETPIVOTDATA("Sum of Net Profit",Pivot_table!$A$151,"Consumer ID",$A1824,"Years (DATE)",$D$66))</f>
        <v/>
      </c>
      <c r="E1824" s="6" t="str">
        <f>IF(GETPIVOTDATA("Count of Order ID",Pivot_table!$A$151,"Consumer ID",$A1824,"Years (DATE)",$D$66)=0,"",GETPIVOTDATA("Count of Order ID",Pivot_table!$A$151,"Consumer ID",$A1824,"Years (DATE)",$D$66))</f>
        <v/>
      </c>
      <c r="F1824" s="6">
        <f t="shared" si="56"/>
        <v>188.7</v>
      </c>
      <c r="G1824" s="6">
        <f t="shared" si="57"/>
        <v>1</v>
      </c>
    </row>
    <row r="1825" spans="1:7" x14ac:dyDescent="0.3">
      <c r="A1825" s="6" t="s">
        <v>2270</v>
      </c>
      <c r="B1825" s="6" t="str">
        <f>IF(GETPIVOTDATA("Sum of Net Profit",Pivot_table!$A$151,"Consumer ID",$A1825,"Years (DATE)",$B$66)=0,"",GETPIVOTDATA("Sum of Net Profit",Pivot_table!$A$151,"Consumer ID",$A1825,"Years (DATE)",$B$66))</f>
        <v/>
      </c>
      <c r="C1825" s="6" t="str">
        <f>IF(GETPIVOTDATA("Count of Order ID",Pivot_table!$A$151,"Consumer ID",$A1825,"Years (DATE)",$B$66)=0,"",GETPIVOTDATA("Count of Order ID",Pivot_table!$A$151,"Consumer ID",$A1825,"Years (DATE)",$B$66))</f>
        <v/>
      </c>
      <c r="D1825" s="6">
        <f>IF(GETPIVOTDATA("Sum of Net Profit",Pivot_table!$A$151,"Consumer ID",$A1825,"Years (DATE)",$D$66)=0,"",GETPIVOTDATA("Sum of Net Profit",Pivot_table!$A$151,"Consumer ID",$A1825,"Years (DATE)",$D$66))</f>
        <v>188.7</v>
      </c>
      <c r="E1825" s="6">
        <f>IF(GETPIVOTDATA("Count of Order ID",Pivot_table!$A$151,"Consumer ID",$A1825,"Years (DATE)",$D$66)=0,"",GETPIVOTDATA("Count of Order ID",Pivot_table!$A$151,"Consumer ID",$A1825,"Years (DATE)",$D$66))</f>
        <v>1</v>
      </c>
      <c r="F1825" s="6">
        <f t="shared" si="56"/>
        <v>188.7</v>
      </c>
      <c r="G1825" s="6">
        <f t="shared" si="57"/>
        <v>1</v>
      </c>
    </row>
    <row r="1826" spans="1:7" x14ac:dyDescent="0.3">
      <c r="A1826" s="6" t="s">
        <v>2220</v>
      </c>
      <c r="B1826" s="6" t="str">
        <f>IF(GETPIVOTDATA("Sum of Net Profit",Pivot_table!$A$151,"Consumer ID",$A1826,"Years (DATE)",$B$66)=0,"",GETPIVOTDATA("Sum of Net Profit",Pivot_table!$A$151,"Consumer ID",$A1826,"Years (DATE)",$B$66))</f>
        <v/>
      </c>
      <c r="C1826" s="6" t="str">
        <f>IF(GETPIVOTDATA("Count of Order ID",Pivot_table!$A$151,"Consumer ID",$A1826,"Years (DATE)",$B$66)=0,"",GETPIVOTDATA("Count of Order ID",Pivot_table!$A$151,"Consumer ID",$A1826,"Years (DATE)",$B$66))</f>
        <v/>
      </c>
      <c r="D1826" s="6">
        <f>IF(GETPIVOTDATA("Sum of Net Profit",Pivot_table!$A$151,"Consumer ID",$A1826,"Years (DATE)",$D$66)=0,"",GETPIVOTDATA("Sum of Net Profit",Pivot_table!$A$151,"Consumer ID",$A1826,"Years (DATE)",$D$66))</f>
        <v>188.7</v>
      </c>
      <c r="E1826" s="6">
        <f>IF(GETPIVOTDATA("Count of Order ID",Pivot_table!$A$151,"Consumer ID",$A1826,"Years (DATE)",$D$66)=0,"",GETPIVOTDATA("Count of Order ID",Pivot_table!$A$151,"Consumer ID",$A1826,"Years (DATE)",$D$66))</f>
        <v>1</v>
      </c>
      <c r="F1826" s="6">
        <f t="shared" si="56"/>
        <v>188.7</v>
      </c>
      <c r="G1826" s="6">
        <f t="shared" si="57"/>
        <v>1</v>
      </c>
    </row>
    <row r="1827" spans="1:7" x14ac:dyDescent="0.3">
      <c r="A1827" s="6" t="s">
        <v>3213</v>
      </c>
      <c r="B1827" s="6" t="str">
        <f>IF(GETPIVOTDATA("Sum of Net Profit",Pivot_table!$A$151,"Consumer ID",$A1827,"Years (DATE)",$B$66)=0,"",GETPIVOTDATA("Sum of Net Profit",Pivot_table!$A$151,"Consumer ID",$A1827,"Years (DATE)",$B$66))</f>
        <v/>
      </c>
      <c r="C1827" s="6" t="str">
        <f>IF(GETPIVOTDATA("Count of Order ID",Pivot_table!$A$151,"Consumer ID",$A1827,"Years (DATE)",$B$66)=0,"",GETPIVOTDATA("Count of Order ID",Pivot_table!$A$151,"Consumer ID",$A1827,"Years (DATE)",$B$66))</f>
        <v/>
      </c>
      <c r="D1827" s="6">
        <f>IF(GETPIVOTDATA("Sum of Net Profit",Pivot_table!$A$151,"Consumer ID",$A1827,"Years (DATE)",$D$66)=0,"",GETPIVOTDATA("Sum of Net Profit",Pivot_table!$A$151,"Consumer ID",$A1827,"Years (DATE)",$D$66))</f>
        <v>188.7</v>
      </c>
      <c r="E1827" s="6">
        <f>IF(GETPIVOTDATA("Count of Order ID",Pivot_table!$A$151,"Consumer ID",$A1827,"Years (DATE)",$D$66)=0,"",GETPIVOTDATA("Count of Order ID",Pivot_table!$A$151,"Consumer ID",$A1827,"Years (DATE)",$D$66))</f>
        <v>1</v>
      </c>
      <c r="F1827" s="6">
        <f t="shared" si="56"/>
        <v>188.7</v>
      </c>
      <c r="G1827" s="6">
        <f t="shared" si="57"/>
        <v>1</v>
      </c>
    </row>
    <row r="1828" spans="1:7" x14ac:dyDescent="0.3">
      <c r="A1828" s="6" t="s">
        <v>3231</v>
      </c>
      <c r="B1828" s="6" t="str">
        <f>IF(GETPIVOTDATA("Sum of Net Profit",Pivot_table!$A$151,"Consumer ID",$A1828,"Years (DATE)",$B$66)=0,"",GETPIVOTDATA("Sum of Net Profit",Pivot_table!$A$151,"Consumer ID",$A1828,"Years (DATE)",$B$66))</f>
        <v/>
      </c>
      <c r="C1828" s="6" t="str">
        <f>IF(GETPIVOTDATA("Count of Order ID",Pivot_table!$A$151,"Consumer ID",$A1828,"Years (DATE)",$B$66)=0,"",GETPIVOTDATA("Count of Order ID",Pivot_table!$A$151,"Consumer ID",$A1828,"Years (DATE)",$B$66))</f>
        <v/>
      </c>
      <c r="D1828" s="6">
        <f>IF(GETPIVOTDATA("Sum of Net Profit",Pivot_table!$A$151,"Consumer ID",$A1828,"Years (DATE)",$D$66)=0,"",GETPIVOTDATA("Sum of Net Profit",Pivot_table!$A$151,"Consumer ID",$A1828,"Years (DATE)",$D$66))</f>
        <v>188.7</v>
      </c>
      <c r="E1828" s="6">
        <f>IF(GETPIVOTDATA("Count of Order ID",Pivot_table!$A$151,"Consumer ID",$A1828,"Years (DATE)",$D$66)=0,"",GETPIVOTDATA("Count of Order ID",Pivot_table!$A$151,"Consumer ID",$A1828,"Years (DATE)",$D$66))</f>
        <v>1</v>
      </c>
      <c r="F1828" s="6">
        <f t="shared" si="56"/>
        <v>188.7</v>
      </c>
      <c r="G1828" s="6">
        <f t="shared" si="57"/>
        <v>1</v>
      </c>
    </row>
    <row r="1829" spans="1:7" x14ac:dyDescent="0.3">
      <c r="A1829" s="6" t="s">
        <v>2240</v>
      </c>
      <c r="B1829" s="6" t="str">
        <f>IF(GETPIVOTDATA("Sum of Net Profit",Pivot_table!$A$151,"Consumer ID",$A1829,"Years (DATE)",$B$66)=0,"",GETPIVOTDATA("Sum of Net Profit",Pivot_table!$A$151,"Consumer ID",$A1829,"Years (DATE)",$B$66))</f>
        <v/>
      </c>
      <c r="C1829" s="6" t="str">
        <f>IF(GETPIVOTDATA("Count of Order ID",Pivot_table!$A$151,"Consumer ID",$A1829,"Years (DATE)",$B$66)=0,"",GETPIVOTDATA("Count of Order ID",Pivot_table!$A$151,"Consumer ID",$A1829,"Years (DATE)",$B$66))</f>
        <v/>
      </c>
      <c r="D1829" s="6">
        <f>IF(GETPIVOTDATA("Sum of Net Profit",Pivot_table!$A$151,"Consumer ID",$A1829,"Years (DATE)",$D$66)=0,"",GETPIVOTDATA("Sum of Net Profit",Pivot_table!$A$151,"Consumer ID",$A1829,"Years (DATE)",$D$66))</f>
        <v>188.7</v>
      </c>
      <c r="E1829" s="6">
        <f>IF(GETPIVOTDATA("Count of Order ID",Pivot_table!$A$151,"Consumer ID",$A1829,"Years (DATE)",$D$66)=0,"",GETPIVOTDATA("Count of Order ID",Pivot_table!$A$151,"Consumer ID",$A1829,"Years (DATE)",$D$66))</f>
        <v>1</v>
      </c>
      <c r="F1829" s="6">
        <f t="shared" si="56"/>
        <v>188.7</v>
      </c>
      <c r="G1829" s="6">
        <f t="shared" si="57"/>
        <v>1</v>
      </c>
    </row>
    <row r="1830" spans="1:7" x14ac:dyDescent="0.3">
      <c r="A1830" s="6" t="s">
        <v>2224</v>
      </c>
      <c r="B1830" s="6" t="str">
        <f>IF(GETPIVOTDATA("Sum of Net Profit",Pivot_table!$A$151,"Consumer ID",$A1830,"Years (DATE)",$B$66)=0,"",GETPIVOTDATA("Sum of Net Profit",Pivot_table!$A$151,"Consumer ID",$A1830,"Years (DATE)",$B$66))</f>
        <v/>
      </c>
      <c r="C1830" s="6" t="str">
        <f>IF(GETPIVOTDATA("Count of Order ID",Pivot_table!$A$151,"Consumer ID",$A1830,"Years (DATE)",$B$66)=0,"",GETPIVOTDATA("Count of Order ID",Pivot_table!$A$151,"Consumer ID",$A1830,"Years (DATE)",$B$66))</f>
        <v/>
      </c>
      <c r="D1830" s="6">
        <f>IF(GETPIVOTDATA("Sum of Net Profit",Pivot_table!$A$151,"Consumer ID",$A1830,"Years (DATE)",$D$66)=0,"",GETPIVOTDATA("Sum of Net Profit",Pivot_table!$A$151,"Consumer ID",$A1830,"Years (DATE)",$D$66))</f>
        <v>188.7</v>
      </c>
      <c r="E1830" s="6">
        <f>IF(GETPIVOTDATA("Count of Order ID",Pivot_table!$A$151,"Consumer ID",$A1830,"Years (DATE)",$D$66)=0,"",GETPIVOTDATA("Count of Order ID",Pivot_table!$A$151,"Consumer ID",$A1830,"Years (DATE)",$D$66))</f>
        <v>1</v>
      </c>
      <c r="F1830" s="6">
        <f t="shared" si="56"/>
        <v>188.7</v>
      </c>
      <c r="G1830" s="6">
        <f t="shared" si="57"/>
        <v>1</v>
      </c>
    </row>
    <row r="1831" spans="1:7" x14ac:dyDescent="0.3">
      <c r="A1831" s="6" t="s">
        <v>3725</v>
      </c>
      <c r="B1831" s="6" t="str">
        <f>IF(GETPIVOTDATA("Sum of Net Profit",Pivot_table!$A$151,"Consumer ID",$A1831,"Years (DATE)",$B$66)=0,"",GETPIVOTDATA("Sum of Net Profit",Pivot_table!$A$151,"Consumer ID",$A1831,"Years (DATE)",$B$66))</f>
        <v/>
      </c>
      <c r="C1831" s="6" t="str">
        <f>IF(GETPIVOTDATA("Count of Order ID",Pivot_table!$A$151,"Consumer ID",$A1831,"Years (DATE)",$B$66)=0,"",GETPIVOTDATA("Count of Order ID",Pivot_table!$A$151,"Consumer ID",$A1831,"Years (DATE)",$B$66))</f>
        <v/>
      </c>
      <c r="D1831" s="6">
        <f>IF(GETPIVOTDATA("Sum of Net Profit",Pivot_table!$A$151,"Consumer ID",$A1831,"Years (DATE)",$D$66)=0,"",GETPIVOTDATA("Sum of Net Profit",Pivot_table!$A$151,"Consumer ID",$A1831,"Years (DATE)",$D$66))</f>
        <v>188.7</v>
      </c>
      <c r="E1831" s="6">
        <f>IF(GETPIVOTDATA("Count of Order ID",Pivot_table!$A$151,"Consumer ID",$A1831,"Years (DATE)",$D$66)=0,"",GETPIVOTDATA("Count of Order ID",Pivot_table!$A$151,"Consumer ID",$A1831,"Years (DATE)",$D$66))</f>
        <v>1</v>
      </c>
      <c r="F1831" s="6">
        <f t="shared" si="56"/>
        <v>188.7</v>
      </c>
      <c r="G1831" s="6">
        <f t="shared" si="57"/>
        <v>1</v>
      </c>
    </row>
    <row r="1832" spans="1:7" x14ac:dyDescent="0.3">
      <c r="A1832" s="6" t="s">
        <v>3553</v>
      </c>
      <c r="B1832" s="6" t="str">
        <f>IF(GETPIVOTDATA("Sum of Net Profit",Pivot_table!$A$151,"Consumer ID",$A1832,"Years (DATE)",$B$66)=0,"",GETPIVOTDATA("Sum of Net Profit",Pivot_table!$A$151,"Consumer ID",$A1832,"Years (DATE)",$B$66))</f>
        <v/>
      </c>
      <c r="C1832" s="6" t="str">
        <f>IF(GETPIVOTDATA("Count of Order ID",Pivot_table!$A$151,"Consumer ID",$A1832,"Years (DATE)",$B$66)=0,"",GETPIVOTDATA("Count of Order ID",Pivot_table!$A$151,"Consumer ID",$A1832,"Years (DATE)",$B$66))</f>
        <v/>
      </c>
      <c r="D1832" s="6">
        <f>IF(GETPIVOTDATA("Sum of Net Profit",Pivot_table!$A$151,"Consumer ID",$A1832,"Years (DATE)",$D$66)=0,"",GETPIVOTDATA("Sum of Net Profit",Pivot_table!$A$151,"Consumer ID",$A1832,"Years (DATE)",$D$66))</f>
        <v>188.7</v>
      </c>
      <c r="E1832" s="6">
        <f>IF(GETPIVOTDATA("Count of Order ID",Pivot_table!$A$151,"Consumer ID",$A1832,"Years (DATE)",$D$66)=0,"",GETPIVOTDATA("Count of Order ID",Pivot_table!$A$151,"Consumer ID",$A1832,"Years (DATE)",$D$66))</f>
        <v>1</v>
      </c>
      <c r="F1832" s="6">
        <f t="shared" si="56"/>
        <v>188.7</v>
      </c>
      <c r="G1832" s="6">
        <f t="shared" si="57"/>
        <v>1</v>
      </c>
    </row>
    <row r="1833" spans="1:7" x14ac:dyDescent="0.3">
      <c r="A1833" s="6" t="s">
        <v>4175</v>
      </c>
      <c r="B1833" s="6" t="str">
        <f>IF(GETPIVOTDATA("Sum of Net Profit",Pivot_table!$A$151,"Consumer ID",$A1833,"Years (DATE)",$B$66)=0,"",GETPIVOTDATA("Sum of Net Profit",Pivot_table!$A$151,"Consumer ID",$A1833,"Years (DATE)",$B$66))</f>
        <v/>
      </c>
      <c r="C1833" s="6" t="str">
        <f>IF(GETPIVOTDATA("Count of Order ID",Pivot_table!$A$151,"Consumer ID",$A1833,"Years (DATE)",$B$66)=0,"",GETPIVOTDATA("Count of Order ID",Pivot_table!$A$151,"Consumer ID",$A1833,"Years (DATE)",$B$66))</f>
        <v/>
      </c>
      <c r="D1833" s="6">
        <f>IF(GETPIVOTDATA("Sum of Net Profit",Pivot_table!$A$151,"Consumer ID",$A1833,"Years (DATE)",$D$66)=0,"",GETPIVOTDATA("Sum of Net Profit",Pivot_table!$A$151,"Consumer ID",$A1833,"Years (DATE)",$D$66))</f>
        <v>188.7</v>
      </c>
      <c r="E1833" s="6">
        <f>IF(GETPIVOTDATA("Count of Order ID",Pivot_table!$A$151,"Consumer ID",$A1833,"Years (DATE)",$D$66)=0,"",GETPIVOTDATA("Count of Order ID",Pivot_table!$A$151,"Consumer ID",$A1833,"Years (DATE)",$D$66))</f>
        <v>1</v>
      </c>
      <c r="F1833" s="6">
        <f t="shared" si="56"/>
        <v>188.7</v>
      </c>
      <c r="G1833" s="6">
        <f t="shared" si="57"/>
        <v>1</v>
      </c>
    </row>
    <row r="1834" spans="1:7" x14ac:dyDescent="0.3">
      <c r="A1834" s="6" t="s">
        <v>3591</v>
      </c>
      <c r="B1834" s="6" t="str">
        <f>IF(GETPIVOTDATA("Sum of Net Profit",Pivot_table!$A$151,"Consumer ID",$A1834,"Years (DATE)",$B$66)=0,"",GETPIVOTDATA("Sum of Net Profit",Pivot_table!$A$151,"Consumer ID",$A1834,"Years (DATE)",$B$66))</f>
        <v/>
      </c>
      <c r="C1834" s="6" t="str">
        <f>IF(GETPIVOTDATA("Count of Order ID",Pivot_table!$A$151,"Consumer ID",$A1834,"Years (DATE)",$B$66)=0,"",GETPIVOTDATA("Count of Order ID",Pivot_table!$A$151,"Consumer ID",$A1834,"Years (DATE)",$B$66))</f>
        <v/>
      </c>
      <c r="D1834" s="6">
        <f>IF(GETPIVOTDATA("Sum of Net Profit",Pivot_table!$A$151,"Consumer ID",$A1834,"Years (DATE)",$D$66)=0,"",GETPIVOTDATA("Sum of Net Profit",Pivot_table!$A$151,"Consumer ID",$A1834,"Years (DATE)",$D$66))</f>
        <v>188.7</v>
      </c>
      <c r="E1834" s="6">
        <f>IF(GETPIVOTDATA("Count of Order ID",Pivot_table!$A$151,"Consumer ID",$A1834,"Years (DATE)",$D$66)=0,"",GETPIVOTDATA("Count of Order ID",Pivot_table!$A$151,"Consumer ID",$A1834,"Years (DATE)",$D$66))</f>
        <v>1</v>
      </c>
      <c r="F1834" s="6">
        <f t="shared" si="56"/>
        <v>188.7</v>
      </c>
      <c r="G1834" s="6">
        <f t="shared" si="57"/>
        <v>1</v>
      </c>
    </row>
    <row r="1835" spans="1:7" x14ac:dyDescent="0.3">
      <c r="A1835" s="6" t="s">
        <v>4159</v>
      </c>
      <c r="B1835" s="6" t="str">
        <f>IF(GETPIVOTDATA("Sum of Net Profit",Pivot_table!$A$151,"Consumer ID",$A1835,"Years (DATE)",$B$66)=0,"",GETPIVOTDATA("Sum of Net Profit",Pivot_table!$A$151,"Consumer ID",$A1835,"Years (DATE)",$B$66))</f>
        <v/>
      </c>
      <c r="C1835" s="6" t="str">
        <f>IF(GETPIVOTDATA("Count of Order ID",Pivot_table!$A$151,"Consumer ID",$A1835,"Years (DATE)",$B$66)=0,"",GETPIVOTDATA("Count of Order ID",Pivot_table!$A$151,"Consumer ID",$A1835,"Years (DATE)",$B$66))</f>
        <v/>
      </c>
      <c r="D1835" s="6">
        <f>IF(GETPIVOTDATA("Sum of Net Profit",Pivot_table!$A$151,"Consumer ID",$A1835,"Years (DATE)",$D$66)=0,"",GETPIVOTDATA("Sum of Net Profit",Pivot_table!$A$151,"Consumer ID",$A1835,"Years (DATE)",$D$66))</f>
        <v>188.7</v>
      </c>
      <c r="E1835" s="6">
        <f>IF(GETPIVOTDATA("Count of Order ID",Pivot_table!$A$151,"Consumer ID",$A1835,"Years (DATE)",$D$66)=0,"",GETPIVOTDATA("Count of Order ID",Pivot_table!$A$151,"Consumer ID",$A1835,"Years (DATE)",$D$66))</f>
        <v>1</v>
      </c>
      <c r="F1835" s="6">
        <f t="shared" si="56"/>
        <v>188.7</v>
      </c>
      <c r="G1835" s="6">
        <f t="shared" si="57"/>
        <v>1</v>
      </c>
    </row>
    <row r="1836" spans="1:7" x14ac:dyDescent="0.3">
      <c r="A1836" s="6" t="s">
        <v>3589</v>
      </c>
      <c r="B1836" s="6" t="str">
        <f>IF(GETPIVOTDATA("Sum of Net Profit",Pivot_table!$A$151,"Consumer ID",$A1836,"Years (DATE)",$B$66)=0,"",GETPIVOTDATA("Sum of Net Profit",Pivot_table!$A$151,"Consumer ID",$A1836,"Years (DATE)",$B$66))</f>
        <v/>
      </c>
      <c r="C1836" s="6" t="str">
        <f>IF(GETPIVOTDATA("Count of Order ID",Pivot_table!$A$151,"Consumer ID",$A1836,"Years (DATE)",$B$66)=0,"",GETPIVOTDATA("Count of Order ID",Pivot_table!$A$151,"Consumer ID",$A1836,"Years (DATE)",$B$66))</f>
        <v/>
      </c>
      <c r="D1836" s="6">
        <f>IF(GETPIVOTDATA("Sum of Net Profit",Pivot_table!$A$151,"Consumer ID",$A1836,"Years (DATE)",$D$66)=0,"",GETPIVOTDATA("Sum of Net Profit",Pivot_table!$A$151,"Consumer ID",$A1836,"Years (DATE)",$D$66))</f>
        <v>188.7</v>
      </c>
      <c r="E1836" s="6">
        <f>IF(GETPIVOTDATA("Count of Order ID",Pivot_table!$A$151,"Consumer ID",$A1836,"Years (DATE)",$D$66)=0,"",GETPIVOTDATA("Count of Order ID",Pivot_table!$A$151,"Consumer ID",$A1836,"Years (DATE)",$D$66))</f>
        <v>1</v>
      </c>
      <c r="F1836" s="6">
        <f t="shared" si="56"/>
        <v>188.7</v>
      </c>
      <c r="G1836" s="6">
        <f t="shared" si="57"/>
        <v>1</v>
      </c>
    </row>
    <row r="1837" spans="1:7" x14ac:dyDescent="0.3">
      <c r="A1837" s="6" t="s">
        <v>3609</v>
      </c>
      <c r="B1837" s="6" t="str">
        <f>IF(GETPIVOTDATA("Sum of Net Profit",Pivot_table!$A$151,"Consumer ID",$A1837,"Years (DATE)",$B$66)=0,"",GETPIVOTDATA("Sum of Net Profit",Pivot_table!$A$151,"Consumer ID",$A1837,"Years (DATE)",$B$66))</f>
        <v/>
      </c>
      <c r="C1837" s="6" t="str">
        <f>IF(GETPIVOTDATA("Count of Order ID",Pivot_table!$A$151,"Consumer ID",$A1837,"Years (DATE)",$B$66)=0,"",GETPIVOTDATA("Count of Order ID",Pivot_table!$A$151,"Consumer ID",$A1837,"Years (DATE)",$B$66))</f>
        <v/>
      </c>
      <c r="D1837" s="6">
        <f>IF(GETPIVOTDATA("Sum of Net Profit",Pivot_table!$A$151,"Consumer ID",$A1837,"Years (DATE)",$D$66)=0,"",GETPIVOTDATA("Sum of Net Profit",Pivot_table!$A$151,"Consumer ID",$A1837,"Years (DATE)",$D$66))</f>
        <v>188.7</v>
      </c>
      <c r="E1837" s="6">
        <f>IF(GETPIVOTDATA("Count of Order ID",Pivot_table!$A$151,"Consumer ID",$A1837,"Years (DATE)",$D$66)=0,"",GETPIVOTDATA("Count of Order ID",Pivot_table!$A$151,"Consumer ID",$A1837,"Years (DATE)",$D$66))</f>
        <v>1</v>
      </c>
      <c r="F1837" s="6">
        <f t="shared" si="56"/>
        <v>188.7</v>
      </c>
      <c r="G1837" s="6">
        <f t="shared" si="57"/>
        <v>1</v>
      </c>
    </row>
    <row r="1838" spans="1:7" x14ac:dyDescent="0.3">
      <c r="A1838" s="6" t="s">
        <v>3073</v>
      </c>
      <c r="B1838" s="6" t="str">
        <f>IF(GETPIVOTDATA("Sum of Net Profit",Pivot_table!$A$151,"Consumer ID",$A1838,"Years (DATE)",$B$66)=0,"",GETPIVOTDATA("Sum of Net Profit",Pivot_table!$A$151,"Consumer ID",$A1838,"Years (DATE)",$B$66))</f>
        <v/>
      </c>
      <c r="C1838" s="6" t="str">
        <f>IF(GETPIVOTDATA("Count of Order ID",Pivot_table!$A$151,"Consumer ID",$A1838,"Years (DATE)",$B$66)=0,"",GETPIVOTDATA("Count of Order ID",Pivot_table!$A$151,"Consumer ID",$A1838,"Years (DATE)",$B$66))</f>
        <v/>
      </c>
      <c r="D1838" s="6">
        <f>IF(GETPIVOTDATA("Sum of Net Profit",Pivot_table!$A$151,"Consumer ID",$A1838,"Years (DATE)",$D$66)=0,"",GETPIVOTDATA("Sum of Net Profit",Pivot_table!$A$151,"Consumer ID",$A1838,"Years (DATE)",$D$66))</f>
        <v>188.7</v>
      </c>
      <c r="E1838" s="6">
        <f>IF(GETPIVOTDATA("Count of Order ID",Pivot_table!$A$151,"Consumer ID",$A1838,"Years (DATE)",$D$66)=0,"",GETPIVOTDATA("Count of Order ID",Pivot_table!$A$151,"Consumer ID",$A1838,"Years (DATE)",$D$66))</f>
        <v>1</v>
      </c>
      <c r="F1838" s="6">
        <f t="shared" si="56"/>
        <v>188.7</v>
      </c>
      <c r="G1838" s="6">
        <f t="shared" si="57"/>
        <v>1</v>
      </c>
    </row>
    <row r="1839" spans="1:7" x14ac:dyDescent="0.3">
      <c r="A1839" s="6" t="s">
        <v>3057</v>
      </c>
      <c r="B1839" s="6" t="str">
        <f>IF(GETPIVOTDATA("Sum of Net Profit",Pivot_table!$A$151,"Consumer ID",$A1839,"Years (DATE)",$B$66)=0,"",GETPIVOTDATA("Sum of Net Profit",Pivot_table!$A$151,"Consumer ID",$A1839,"Years (DATE)",$B$66))</f>
        <v/>
      </c>
      <c r="C1839" s="6" t="str">
        <f>IF(GETPIVOTDATA("Count of Order ID",Pivot_table!$A$151,"Consumer ID",$A1839,"Years (DATE)",$B$66)=0,"",GETPIVOTDATA("Count of Order ID",Pivot_table!$A$151,"Consumer ID",$A1839,"Years (DATE)",$B$66))</f>
        <v/>
      </c>
      <c r="D1839" s="6">
        <f>IF(GETPIVOTDATA("Sum of Net Profit",Pivot_table!$A$151,"Consumer ID",$A1839,"Years (DATE)",$D$66)=0,"",GETPIVOTDATA("Sum of Net Profit",Pivot_table!$A$151,"Consumer ID",$A1839,"Years (DATE)",$D$66))</f>
        <v>188.7</v>
      </c>
      <c r="E1839" s="6">
        <f>IF(GETPIVOTDATA("Count of Order ID",Pivot_table!$A$151,"Consumer ID",$A1839,"Years (DATE)",$D$66)=0,"",GETPIVOTDATA("Count of Order ID",Pivot_table!$A$151,"Consumer ID",$A1839,"Years (DATE)",$D$66))</f>
        <v>1</v>
      </c>
      <c r="F1839" s="6">
        <f t="shared" si="56"/>
        <v>188.7</v>
      </c>
      <c r="G1839" s="6">
        <f t="shared" si="57"/>
        <v>1</v>
      </c>
    </row>
    <row r="1840" spans="1:7" x14ac:dyDescent="0.3">
      <c r="A1840" s="6" t="s">
        <v>1928</v>
      </c>
      <c r="B1840" s="6">
        <f>IF(GETPIVOTDATA("Sum of Net Profit",Pivot_table!$A$151,"Consumer ID",$A1840,"Years (DATE)",$B$66)=0,"",GETPIVOTDATA("Sum of Net Profit",Pivot_table!$A$151,"Consumer ID",$A1840,"Years (DATE)",$B$66))</f>
        <v>188.7</v>
      </c>
      <c r="C1840" s="6">
        <f>IF(GETPIVOTDATA("Count of Order ID",Pivot_table!$A$151,"Consumer ID",$A1840,"Years (DATE)",$B$66)=0,"",GETPIVOTDATA("Count of Order ID",Pivot_table!$A$151,"Consumer ID",$A1840,"Years (DATE)",$B$66))</f>
        <v>1</v>
      </c>
      <c r="D1840" s="6" t="str">
        <f>IF(GETPIVOTDATA("Sum of Net Profit",Pivot_table!$A$151,"Consumer ID",$A1840,"Years (DATE)",$D$66)=0,"",GETPIVOTDATA("Sum of Net Profit",Pivot_table!$A$151,"Consumer ID",$A1840,"Years (DATE)",$D$66))</f>
        <v/>
      </c>
      <c r="E1840" s="6" t="str">
        <f>IF(GETPIVOTDATA("Count of Order ID",Pivot_table!$A$151,"Consumer ID",$A1840,"Years (DATE)",$D$66)=0,"",GETPIVOTDATA("Count of Order ID",Pivot_table!$A$151,"Consumer ID",$A1840,"Years (DATE)",$D$66))</f>
        <v/>
      </c>
      <c r="F1840" s="6">
        <f t="shared" si="56"/>
        <v>188.7</v>
      </c>
      <c r="G1840" s="6">
        <f t="shared" si="57"/>
        <v>1</v>
      </c>
    </row>
    <row r="1841" spans="1:7" x14ac:dyDescent="0.3">
      <c r="A1841" s="6" t="s">
        <v>2586</v>
      </c>
      <c r="B1841" s="6" t="str">
        <f>IF(GETPIVOTDATA("Sum of Net Profit",Pivot_table!$A$151,"Consumer ID",$A1841,"Years (DATE)",$B$66)=0,"",GETPIVOTDATA("Sum of Net Profit",Pivot_table!$A$151,"Consumer ID",$A1841,"Years (DATE)",$B$66))</f>
        <v/>
      </c>
      <c r="C1841" s="6" t="str">
        <f>IF(GETPIVOTDATA("Count of Order ID",Pivot_table!$A$151,"Consumer ID",$A1841,"Years (DATE)",$B$66)=0,"",GETPIVOTDATA("Count of Order ID",Pivot_table!$A$151,"Consumer ID",$A1841,"Years (DATE)",$B$66))</f>
        <v/>
      </c>
      <c r="D1841" s="6">
        <f>IF(GETPIVOTDATA("Sum of Net Profit",Pivot_table!$A$151,"Consumer ID",$A1841,"Years (DATE)",$D$66)=0,"",GETPIVOTDATA("Sum of Net Profit",Pivot_table!$A$151,"Consumer ID",$A1841,"Years (DATE)",$D$66))</f>
        <v>188.7</v>
      </c>
      <c r="E1841" s="6">
        <f>IF(GETPIVOTDATA("Count of Order ID",Pivot_table!$A$151,"Consumer ID",$A1841,"Years (DATE)",$D$66)=0,"",GETPIVOTDATA("Count of Order ID",Pivot_table!$A$151,"Consumer ID",$A1841,"Years (DATE)",$D$66))</f>
        <v>1</v>
      </c>
      <c r="F1841" s="6">
        <f t="shared" si="56"/>
        <v>188.7</v>
      </c>
      <c r="G1841" s="6">
        <f t="shared" si="57"/>
        <v>1</v>
      </c>
    </row>
    <row r="1842" spans="1:7" x14ac:dyDescent="0.3">
      <c r="A1842" s="6" t="s">
        <v>4033</v>
      </c>
      <c r="B1842" s="6" t="str">
        <f>IF(GETPIVOTDATA("Sum of Net Profit",Pivot_table!$A$151,"Consumer ID",$A1842,"Years (DATE)",$B$66)=0,"",GETPIVOTDATA("Sum of Net Profit",Pivot_table!$A$151,"Consumer ID",$A1842,"Years (DATE)",$B$66))</f>
        <v/>
      </c>
      <c r="C1842" s="6" t="str">
        <f>IF(GETPIVOTDATA("Count of Order ID",Pivot_table!$A$151,"Consumer ID",$A1842,"Years (DATE)",$B$66)=0,"",GETPIVOTDATA("Count of Order ID",Pivot_table!$A$151,"Consumer ID",$A1842,"Years (DATE)",$B$66))</f>
        <v/>
      </c>
      <c r="D1842" s="6">
        <f>IF(GETPIVOTDATA("Sum of Net Profit",Pivot_table!$A$151,"Consumer ID",$A1842,"Years (DATE)",$D$66)=0,"",GETPIVOTDATA("Sum of Net Profit",Pivot_table!$A$151,"Consumer ID",$A1842,"Years (DATE)",$D$66))</f>
        <v>188.7</v>
      </c>
      <c r="E1842" s="6">
        <f>IF(GETPIVOTDATA("Count of Order ID",Pivot_table!$A$151,"Consumer ID",$A1842,"Years (DATE)",$D$66)=0,"",GETPIVOTDATA("Count of Order ID",Pivot_table!$A$151,"Consumer ID",$A1842,"Years (DATE)",$D$66))</f>
        <v>1</v>
      </c>
      <c r="F1842" s="6">
        <f t="shared" si="56"/>
        <v>188.7</v>
      </c>
      <c r="G1842" s="6">
        <f t="shared" si="57"/>
        <v>1</v>
      </c>
    </row>
    <row r="1843" spans="1:7" x14ac:dyDescent="0.3">
      <c r="A1843" s="6" t="s">
        <v>4065</v>
      </c>
      <c r="B1843" s="6" t="str">
        <f>IF(GETPIVOTDATA("Sum of Net Profit",Pivot_table!$A$151,"Consumer ID",$A1843,"Years (DATE)",$B$66)=0,"",GETPIVOTDATA("Sum of Net Profit",Pivot_table!$A$151,"Consumer ID",$A1843,"Years (DATE)",$B$66))</f>
        <v/>
      </c>
      <c r="C1843" s="6" t="str">
        <f>IF(GETPIVOTDATA("Count of Order ID",Pivot_table!$A$151,"Consumer ID",$A1843,"Years (DATE)",$B$66)=0,"",GETPIVOTDATA("Count of Order ID",Pivot_table!$A$151,"Consumer ID",$A1843,"Years (DATE)",$B$66))</f>
        <v/>
      </c>
      <c r="D1843" s="6">
        <f>IF(GETPIVOTDATA("Sum of Net Profit",Pivot_table!$A$151,"Consumer ID",$A1843,"Years (DATE)",$D$66)=0,"",GETPIVOTDATA("Sum of Net Profit",Pivot_table!$A$151,"Consumer ID",$A1843,"Years (DATE)",$D$66))</f>
        <v>188.7</v>
      </c>
      <c r="E1843" s="6">
        <f>IF(GETPIVOTDATA("Count of Order ID",Pivot_table!$A$151,"Consumer ID",$A1843,"Years (DATE)",$D$66)=0,"",GETPIVOTDATA("Count of Order ID",Pivot_table!$A$151,"Consumer ID",$A1843,"Years (DATE)",$D$66))</f>
        <v>1</v>
      </c>
      <c r="F1843" s="6">
        <f t="shared" si="56"/>
        <v>188.7</v>
      </c>
      <c r="G1843" s="6">
        <f t="shared" si="57"/>
        <v>1</v>
      </c>
    </row>
    <row r="1844" spans="1:7" x14ac:dyDescent="0.3">
      <c r="A1844" s="6" t="s">
        <v>2669</v>
      </c>
      <c r="B1844" s="6" t="str">
        <f>IF(GETPIVOTDATA("Sum of Net Profit",Pivot_table!$A$151,"Consumer ID",$A1844,"Years (DATE)",$B$66)=0,"",GETPIVOTDATA("Sum of Net Profit",Pivot_table!$A$151,"Consumer ID",$A1844,"Years (DATE)",$B$66))</f>
        <v/>
      </c>
      <c r="C1844" s="6" t="str">
        <f>IF(GETPIVOTDATA("Count of Order ID",Pivot_table!$A$151,"Consumer ID",$A1844,"Years (DATE)",$B$66)=0,"",GETPIVOTDATA("Count of Order ID",Pivot_table!$A$151,"Consumer ID",$A1844,"Years (DATE)",$B$66))</f>
        <v/>
      </c>
      <c r="D1844" s="6">
        <f>IF(GETPIVOTDATA("Sum of Net Profit",Pivot_table!$A$151,"Consumer ID",$A1844,"Years (DATE)",$D$66)=0,"",GETPIVOTDATA("Sum of Net Profit",Pivot_table!$A$151,"Consumer ID",$A1844,"Years (DATE)",$D$66))</f>
        <v>188.7</v>
      </c>
      <c r="E1844" s="6">
        <f>IF(GETPIVOTDATA("Count of Order ID",Pivot_table!$A$151,"Consumer ID",$A1844,"Years (DATE)",$D$66)=0,"",GETPIVOTDATA("Count of Order ID",Pivot_table!$A$151,"Consumer ID",$A1844,"Years (DATE)",$D$66))</f>
        <v>1</v>
      </c>
      <c r="F1844" s="6">
        <f t="shared" si="56"/>
        <v>188.7</v>
      </c>
      <c r="G1844" s="6">
        <f t="shared" si="57"/>
        <v>1</v>
      </c>
    </row>
    <row r="1845" spans="1:7" x14ac:dyDescent="0.3">
      <c r="A1845" s="6" t="s">
        <v>2636</v>
      </c>
      <c r="B1845" s="6" t="str">
        <f>IF(GETPIVOTDATA("Sum of Net Profit",Pivot_table!$A$151,"Consumer ID",$A1845,"Years (DATE)",$B$66)=0,"",GETPIVOTDATA("Sum of Net Profit",Pivot_table!$A$151,"Consumer ID",$A1845,"Years (DATE)",$B$66))</f>
        <v/>
      </c>
      <c r="C1845" s="6" t="str">
        <f>IF(GETPIVOTDATA("Count of Order ID",Pivot_table!$A$151,"Consumer ID",$A1845,"Years (DATE)",$B$66)=0,"",GETPIVOTDATA("Count of Order ID",Pivot_table!$A$151,"Consumer ID",$A1845,"Years (DATE)",$B$66))</f>
        <v/>
      </c>
      <c r="D1845" s="6">
        <f>IF(GETPIVOTDATA("Sum of Net Profit",Pivot_table!$A$151,"Consumer ID",$A1845,"Years (DATE)",$D$66)=0,"",GETPIVOTDATA("Sum of Net Profit",Pivot_table!$A$151,"Consumer ID",$A1845,"Years (DATE)",$D$66))</f>
        <v>188.7</v>
      </c>
      <c r="E1845" s="6">
        <f>IF(GETPIVOTDATA("Count of Order ID",Pivot_table!$A$151,"Consumer ID",$A1845,"Years (DATE)",$D$66)=0,"",GETPIVOTDATA("Count of Order ID",Pivot_table!$A$151,"Consumer ID",$A1845,"Years (DATE)",$D$66))</f>
        <v>1</v>
      </c>
      <c r="F1845" s="6">
        <f t="shared" si="56"/>
        <v>188.7</v>
      </c>
      <c r="G1845" s="6">
        <f t="shared" si="57"/>
        <v>1</v>
      </c>
    </row>
    <row r="1846" spans="1:7" x14ac:dyDescent="0.3">
      <c r="A1846" s="6" t="s">
        <v>3001</v>
      </c>
      <c r="B1846" s="6" t="str">
        <f>IF(GETPIVOTDATA("Sum of Net Profit",Pivot_table!$A$151,"Consumer ID",$A1846,"Years (DATE)",$B$66)=0,"",GETPIVOTDATA("Sum of Net Profit",Pivot_table!$A$151,"Consumer ID",$A1846,"Years (DATE)",$B$66))</f>
        <v/>
      </c>
      <c r="C1846" s="6" t="str">
        <f>IF(GETPIVOTDATA("Count of Order ID",Pivot_table!$A$151,"Consumer ID",$A1846,"Years (DATE)",$B$66)=0,"",GETPIVOTDATA("Count of Order ID",Pivot_table!$A$151,"Consumer ID",$A1846,"Years (DATE)",$B$66))</f>
        <v/>
      </c>
      <c r="D1846" s="6">
        <f>IF(GETPIVOTDATA("Sum of Net Profit",Pivot_table!$A$151,"Consumer ID",$A1846,"Years (DATE)",$D$66)=0,"",GETPIVOTDATA("Sum of Net Profit",Pivot_table!$A$151,"Consumer ID",$A1846,"Years (DATE)",$D$66))</f>
        <v>188.7</v>
      </c>
      <c r="E1846" s="6">
        <f>IF(GETPIVOTDATA("Count of Order ID",Pivot_table!$A$151,"Consumer ID",$A1846,"Years (DATE)",$D$66)=0,"",GETPIVOTDATA("Count of Order ID",Pivot_table!$A$151,"Consumer ID",$A1846,"Years (DATE)",$D$66))</f>
        <v>1</v>
      </c>
      <c r="F1846" s="6">
        <f t="shared" si="56"/>
        <v>188.7</v>
      </c>
      <c r="G1846" s="6">
        <f t="shared" si="57"/>
        <v>1</v>
      </c>
    </row>
    <row r="1847" spans="1:7" x14ac:dyDescent="0.3">
      <c r="A1847" s="6" t="s">
        <v>3879</v>
      </c>
      <c r="B1847" s="6" t="str">
        <f>IF(GETPIVOTDATA("Sum of Net Profit",Pivot_table!$A$151,"Consumer ID",$A1847,"Years (DATE)",$B$66)=0,"",GETPIVOTDATA("Sum of Net Profit",Pivot_table!$A$151,"Consumer ID",$A1847,"Years (DATE)",$B$66))</f>
        <v/>
      </c>
      <c r="C1847" s="6" t="str">
        <f>IF(GETPIVOTDATA("Count of Order ID",Pivot_table!$A$151,"Consumer ID",$A1847,"Years (DATE)",$B$66)=0,"",GETPIVOTDATA("Count of Order ID",Pivot_table!$A$151,"Consumer ID",$A1847,"Years (DATE)",$B$66))</f>
        <v/>
      </c>
      <c r="D1847" s="6">
        <f>IF(GETPIVOTDATA("Sum of Net Profit",Pivot_table!$A$151,"Consumer ID",$A1847,"Years (DATE)",$D$66)=0,"",GETPIVOTDATA("Sum of Net Profit",Pivot_table!$A$151,"Consumer ID",$A1847,"Years (DATE)",$D$66))</f>
        <v>188.7</v>
      </c>
      <c r="E1847" s="6">
        <f>IF(GETPIVOTDATA("Count of Order ID",Pivot_table!$A$151,"Consumer ID",$A1847,"Years (DATE)",$D$66)=0,"",GETPIVOTDATA("Count of Order ID",Pivot_table!$A$151,"Consumer ID",$A1847,"Years (DATE)",$D$66))</f>
        <v>1</v>
      </c>
      <c r="F1847" s="6">
        <f t="shared" si="56"/>
        <v>188.7</v>
      </c>
      <c r="G1847" s="6">
        <f t="shared" si="57"/>
        <v>1</v>
      </c>
    </row>
    <row r="1848" spans="1:7" x14ac:dyDescent="0.3">
      <c r="A1848" s="6" t="s">
        <v>3877</v>
      </c>
      <c r="B1848" s="6" t="str">
        <f>IF(GETPIVOTDATA("Sum of Net Profit",Pivot_table!$A$151,"Consumer ID",$A1848,"Years (DATE)",$B$66)=0,"",GETPIVOTDATA("Sum of Net Profit",Pivot_table!$A$151,"Consumer ID",$A1848,"Years (DATE)",$B$66))</f>
        <v/>
      </c>
      <c r="C1848" s="6" t="str">
        <f>IF(GETPIVOTDATA("Count of Order ID",Pivot_table!$A$151,"Consumer ID",$A1848,"Years (DATE)",$B$66)=0,"",GETPIVOTDATA("Count of Order ID",Pivot_table!$A$151,"Consumer ID",$A1848,"Years (DATE)",$B$66))</f>
        <v/>
      </c>
      <c r="D1848" s="6">
        <f>IF(GETPIVOTDATA("Sum of Net Profit",Pivot_table!$A$151,"Consumer ID",$A1848,"Years (DATE)",$D$66)=0,"",GETPIVOTDATA("Sum of Net Profit",Pivot_table!$A$151,"Consumer ID",$A1848,"Years (DATE)",$D$66))</f>
        <v>188.7</v>
      </c>
      <c r="E1848" s="6">
        <f>IF(GETPIVOTDATA("Count of Order ID",Pivot_table!$A$151,"Consumer ID",$A1848,"Years (DATE)",$D$66)=0,"",GETPIVOTDATA("Count of Order ID",Pivot_table!$A$151,"Consumer ID",$A1848,"Years (DATE)",$D$66))</f>
        <v>1</v>
      </c>
      <c r="F1848" s="6">
        <f t="shared" si="56"/>
        <v>188.7</v>
      </c>
      <c r="G1848" s="6">
        <f t="shared" si="57"/>
        <v>1</v>
      </c>
    </row>
    <row r="1849" spans="1:7" x14ac:dyDescent="0.3">
      <c r="A1849" s="6" t="s">
        <v>3807</v>
      </c>
      <c r="B1849" s="6" t="str">
        <f>IF(GETPIVOTDATA("Sum of Net Profit",Pivot_table!$A$151,"Consumer ID",$A1849,"Years (DATE)",$B$66)=0,"",GETPIVOTDATA("Sum of Net Profit",Pivot_table!$A$151,"Consumer ID",$A1849,"Years (DATE)",$B$66))</f>
        <v/>
      </c>
      <c r="C1849" s="6" t="str">
        <f>IF(GETPIVOTDATA("Count of Order ID",Pivot_table!$A$151,"Consumer ID",$A1849,"Years (DATE)",$B$66)=0,"",GETPIVOTDATA("Count of Order ID",Pivot_table!$A$151,"Consumer ID",$A1849,"Years (DATE)",$B$66))</f>
        <v/>
      </c>
      <c r="D1849" s="6">
        <f>IF(GETPIVOTDATA("Sum of Net Profit",Pivot_table!$A$151,"Consumer ID",$A1849,"Years (DATE)",$D$66)=0,"",GETPIVOTDATA("Sum of Net Profit",Pivot_table!$A$151,"Consumer ID",$A1849,"Years (DATE)",$D$66))</f>
        <v>188.7</v>
      </c>
      <c r="E1849" s="6">
        <f>IF(GETPIVOTDATA("Count of Order ID",Pivot_table!$A$151,"Consumer ID",$A1849,"Years (DATE)",$D$66)=0,"",GETPIVOTDATA("Count of Order ID",Pivot_table!$A$151,"Consumer ID",$A1849,"Years (DATE)",$D$66))</f>
        <v>1</v>
      </c>
      <c r="F1849" s="6">
        <f t="shared" si="56"/>
        <v>188.7</v>
      </c>
      <c r="G1849" s="6">
        <f t="shared" si="57"/>
        <v>1</v>
      </c>
    </row>
    <row r="1850" spans="1:7" x14ac:dyDescent="0.3">
      <c r="A1850" s="6" t="s">
        <v>3859</v>
      </c>
      <c r="B1850" s="6" t="str">
        <f>IF(GETPIVOTDATA("Sum of Net Profit",Pivot_table!$A$151,"Consumer ID",$A1850,"Years (DATE)",$B$66)=0,"",GETPIVOTDATA("Sum of Net Profit",Pivot_table!$A$151,"Consumer ID",$A1850,"Years (DATE)",$B$66))</f>
        <v/>
      </c>
      <c r="C1850" s="6" t="str">
        <f>IF(GETPIVOTDATA("Count of Order ID",Pivot_table!$A$151,"Consumer ID",$A1850,"Years (DATE)",$B$66)=0,"",GETPIVOTDATA("Count of Order ID",Pivot_table!$A$151,"Consumer ID",$A1850,"Years (DATE)",$B$66))</f>
        <v/>
      </c>
      <c r="D1850" s="6">
        <f>IF(GETPIVOTDATA("Sum of Net Profit",Pivot_table!$A$151,"Consumer ID",$A1850,"Years (DATE)",$D$66)=0,"",GETPIVOTDATA("Sum of Net Profit",Pivot_table!$A$151,"Consumer ID",$A1850,"Years (DATE)",$D$66))</f>
        <v>188.7</v>
      </c>
      <c r="E1850" s="6">
        <f>IF(GETPIVOTDATA("Count of Order ID",Pivot_table!$A$151,"Consumer ID",$A1850,"Years (DATE)",$D$66)=0,"",GETPIVOTDATA("Count of Order ID",Pivot_table!$A$151,"Consumer ID",$A1850,"Years (DATE)",$D$66))</f>
        <v>1</v>
      </c>
      <c r="F1850" s="6">
        <f t="shared" si="56"/>
        <v>188.7</v>
      </c>
      <c r="G1850" s="6">
        <f t="shared" si="57"/>
        <v>1</v>
      </c>
    </row>
    <row r="1851" spans="1:7" x14ac:dyDescent="0.3">
      <c r="A1851" s="6" t="s">
        <v>2967</v>
      </c>
      <c r="B1851" s="6" t="str">
        <f>IF(GETPIVOTDATA("Sum of Net Profit",Pivot_table!$A$151,"Consumer ID",$A1851,"Years (DATE)",$B$66)=0,"",GETPIVOTDATA("Sum of Net Profit",Pivot_table!$A$151,"Consumer ID",$A1851,"Years (DATE)",$B$66))</f>
        <v/>
      </c>
      <c r="C1851" s="6" t="str">
        <f>IF(GETPIVOTDATA("Count of Order ID",Pivot_table!$A$151,"Consumer ID",$A1851,"Years (DATE)",$B$66)=0,"",GETPIVOTDATA("Count of Order ID",Pivot_table!$A$151,"Consumer ID",$A1851,"Years (DATE)",$B$66))</f>
        <v/>
      </c>
      <c r="D1851" s="6">
        <f>IF(GETPIVOTDATA("Sum of Net Profit",Pivot_table!$A$151,"Consumer ID",$A1851,"Years (DATE)",$D$66)=0,"",GETPIVOTDATA("Sum of Net Profit",Pivot_table!$A$151,"Consumer ID",$A1851,"Years (DATE)",$D$66))</f>
        <v>188.7</v>
      </c>
      <c r="E1851" s="6">
        <f>IF(GETPIVOTDATA("Count of Order ID",Pivot_table!$A$151,"Consumer ID",$A1851,"Years (DATE)",$D$66)=0,"",GETPIVOTDATA("Count of Order ID",Pivot_table!$A$151,"Consumer ID",$A1851,"Years (DATE)",$D$66))</f>
        <v>1</v>
      </c>
      <c r="F1851" s="6">
        <f t="shared" si="56"/>
        <v>188.7</v>
      </c>
      <c r="G1851" s="6">
        <f t="shared" si="57"/>
        <v>1</v>
      </c>
    </row>
    <row r="1852" spans="1:7" x14ac:dyDescent="0.3">
      <c r="A1852" s="6" t="s">
        <v>1312</v>
      </c>
      <c r="B1852" s="6">
        <f>IF(GETPIVOTDATA("Sum of Net Profit",Pivot_table!$A$151,"Consumer ID",$A1852,"Years (DATE)",$B$66)=0,"",GETPIVOTDATA("Sum of Net Profit",Pivot_table!$A$151,"Consumer ID",$A1852,"Years (DATE)",$B$66))</f>
        <v>188.7</v>
      </c>
      <c r="C1852" s="6">
        <f>IF(GETPIVOTDATA("Count of Order ID",Pivot_table!$A$151,"Consumer ID",$A1852,"Years (DATE)",$B$66)=0,"",GETPIVOTDATA("Count of Order ID",Pivot_table!$A$151,"Consumer ID",$A1852,"Years (DATE)",$B$66))</f>
        <v>1</v>
      </c>
      <c r="D1852" s="6" t="str">
        <f>IF(GETPIVOTDATA("Sum of Net Profit",Pivot_table!$A$151,"Consumer ID",$A1852,"Years (DATE)",$D$66)=0,"",GETPIVOTDATA("Sum of Net Profit",Pivot_table!$A$151,"Consumer ID",$A1852,"Years (DATE)",$D$66))</f>
        <v/>
      </c>
      <c r="E1852" s="6" t="str">
        <f>IF(GETPIVOTDATA("Count of Order ID",Pivot_table!$A$151,"Consumer ID",$A1852,"Years (DATE)",$D$66)=0,"",GETPIVOTDATA("Count of Order ID",Pivot_table!$A$151,"Consumer ID",$A1852,"Years (DATE)",$D$66))</f>
        <v/>
      </c>
      <c r="F1852" s="6">
        <f t="shared" si="56"/>
        <v>188.7</v>
      </c>
      <c r="G1852" s="6">
        <f t="shared" si="57"/>
        <v>1</v>
      </c>
    </row>
    <row r="1853" spans="1:7" x14ac:dyDescent="0.3">
      <c r="A1853" s="6" t="s">
        <v>1326</v>
      </c>
      <c r="B1853" s="6">
        <f>IF(GETPIVOTDATA("Sum of Net Profit",Pivot_table!$A$151,"Consumer ID",$A1853,"Years (DATE)",$B$66)=0,"",GETPIVOTDATA("Sum of Net Profit",Pivot_table!$A$151,"Consumer ID",$A1853,"Years (DATE)",$B$66))</f>
        <v>188.7</v>
      </c>
      <c r="C1853" s="6">
        <f>IF(GETPIVOTDATA("Count of Order ID",Pivot_table!$A$151,"Consumer ID",$A1853,"Years (DATE)",$B$66)=0,"",GETPIVOTDATA("Count of Order ID",Pivot_table!$A$151,"Consumer ID",$A1853,"Years (DATE)",$B$66))</f>
        <v>1</v>
      </c>
      <c r="D1853" s="6" t="str">
        <f>IF(GETPIVOTDATA("Sum of Net Profit",Pivot_table!$A$151,"Consumer ID",$A1853,"Years (DATE)",$D$66)=0,"",GETPIVOTDATA("Sum of Net Profit",Pivot_table!$A$151,"Consumer ID",$A1853,"Years (DATE)",$D$66))</f>
        <v/>
      </c>
      <c r="E1853" s="6" t="str">
        <f>IF(GETPIVOTDATA("Count of Order ID",Pivot_table!$A$151,"Consumer ID",$A1853,"Years (DATE)",$D$66)=0,"",GETPIVOTDATA("Count of Order ID",Pivot_table!$A$151,"Consumer ID",$A1853,"Years (DATE)",$D$66))</f>
        <v/>
      </c>
      <c r="F1853" s="6">
        <f t="shared" si="56"/>
        <v>188.7</v>
      </c>
      <c r="G1853" s="6">
        <f t="shared" si="57"/>
        <v>1</v>
      </c>
    </row>
    <row r="1854" spans="1:7" x14ac:dyDescent="0.3">
      <c r="A1854" s="6" t="s">
        <v>1622</v>
      </c>
      <c r="B1854" s="6">
        <f>IF(GETPIVOTDATA("Sum of Net Profit",Pivot_table!$A$151,"Consumer ID",$A1854,"Years (DATE)",$B$66)=0,"",GETPIVOTDATA("Sum of Net Profit",Pivot_table!$A$151,"Consumer ID",$A1854,"Years (DATE)",$B$66))</f>
        <v>188.7</v>
      </c>
      <c r="C1854" s="6">
        <f>IF(GETPIVOTDATA("Count of Order ID",Pivot_table!$A$151,"Consumer ID",$A1854,"Years (DATE)",$B$66)=0,"",GETPIVOTDATA("Count of Order ID",Pivot_table!$A$151,"Consumer ID",$A1854,"Years (DATE)",$B$66))</f>
        <v>1</v>
      </c>
      <c r="D1854" s="6" t="str">
        <f>IF(GETPIVOTDATA("Sum of Net Profit",Pivot_table!$A$151,"Consumer ID",$A1854,"Years (DATE)",$D$66)=0,"",GETPIVOTDATA("Sum of Net Profit",Pivot_table!$A$151,"Consumer ID",$A1854,"Years (DATE)",$D$66))</f>
        <v/>
      </c>
      <c r="E1854" s="6" t="str">
        <f>IF(GETPIVOTDATA("Count of Order ID",Pivot_table!$A$151,"Consumer ID",$A1854,"Years (DATE)",$D$66)=0,"",GETPIVOTDATA("Count of Order ID",Pivot_table!$A$151,"Consumer ID",$A1854,"Years (DATE)",$D$66))</f>
        <v/>
      </c>
      <c r="F1854" s="6">
        <f t="shared" si="56"/>
        <v>188.7</v>
      </c>
      <c r="G1854" s="6">
        <f t="shared" si="57"/>
        <v>1</v>
      </c>
    </row>
    <row r="1855" spans="1:7" x14ac:dyDescent="0.3">
      <c r="A1855" s="6" t="s">
        <v>1276</v>
      </c>
      <c r="B1855" s="6">
        <f>IF(GETPIVOTDATA("Sum of Net Profit",Pivot_table!$A$151,"Consumer ID",$A1855,"Years (DATE)",$B$66)=0,"",GETPIVOTDATA("Sum of Net Profit",Pivot_table!$A$151,"Consumer ID",$A1855,"Years (DATE)",$B$66))</f>
        <v>188.7</v>
      </c>
      <c r="C1855" s="6">
        <f>IF(GETPIVOTDATA("Count of Order ID",Pivot_table!$A$151,"Consumer ID",$A1855,"Years (DATE)",$B$66)=0,"",GETPIVOTDATA("Count of Order ID",Pivot_table!$A$151,"Consumer ID",$A1855,"Years (DATE)",$B$66))</f>
        <v>1</v>
      </c>
      <c r="D1855" s="6" t="str">
        <f>IF(GETPIVOTDATA("Sum of Net Profit",Pivot_table!$A$151,"Consumer ID",$A1855,"Years (DATE)",$D$66)=0,"",GETPIVOTDATA("Sum of Net Profit",Pivot_table!$A$151,"Consumer ID",$A1855,"Years (DATE)",$D$66))</f>
        <v/>
      </c>
      <c r="E1855" s="6" t="str">
        <f>IF(GETPIVOTDATA("Count of Order ID",Pivot_table!$A$151,"Consumer ID",$A1855,"Years (DATE)",$D$66)=0,"",GETPIVOTDATA("Count of Order ID",Pivot_table!$A$151,"Consumer ID",$A1855,"Years (DATE)",$D$66))</f>
        <v/>
      </c>
      <c r="F1855" s="6">
        <f t="shared" si="56"/>
        <v>188.7</v>
      </c>
      <c r="G1855" s="6">
        <f t="shared" si="57"/>
        <v>1</v>
      </c>
    </row>
    <row r="1856" spans="1:7" x14ac:dyDescent="0.3">
      <c r="A1856" s="6" t="s">
        <v>3493</v>
      </c>
      <c r="B1856" s="6" t="str">
        <f>IF(GETPIVOTDATA("Sum of Net Profit",Pivot_table!$A$151,"Consumer ID",$A1856,"Years (DATE)",$B$66)=0,"",GETPIVOTDATA("Sum of Net Profit",Pivot_table!$A$151,"Consumer ID",$A1856,"Years (DATE)",$B$66))</f>
        <v/>
      </c>
      <c r="C1856" s="6" t="str">
        <f>IF(GETPIVOTDATA("Count of Order ID",Pivot_table!$A$151,"Consumer ID",$A1856,"Years (DATE)",$B$66)=0,"",GETPIVOTDATA("Count of Order ID",Pivot_table!$A$151,"Consumer ID",$A1856,"Years (DATE)",$B$66))</f>
        <v/>
      </c>
      <c r="D1856" s="6">
        <f>IF(GETPIVOTDATA("Sum of Net Profit",Pivot_table!$A$151,"Consumer ID",$A1856,"Years (DATE)",$D$66)=0,"",GETPIVOTDATA("Sum of Net Profit",Pivot_table!$A$151,"Consumer ID",$A1856,"Years (DATE)",$D$66))</f>
        <v>188.7</v>
      </c>
      <c r="E1856" s="6">
        <f>IF(GETPIVOTDATA("Count of Order ID",Pivot_table!$A$151,"Consumer ID",$A1856,"Years (DATE)",$D$66)=0,"",GETPIVOTDATA("Count of Order ID",Pivot_table!$A$151,"Consumer ID",$A1856,"Years (DATE)",$D$66))</f>
        <v>1</v>
      </c>
      <c r="F1856" s="6">
        <f t="shared" si="56"/>
        <v>188.7</v>
      </c>
      <c r="G1856" s="6">
        <f t="shared" si="57"/>
        <v>1</v>
      </c>
    </row>
    <row r="1857" spans="1:7" x14ac:dyDescent="0.3">
      <c r="A1857" s="6" t="s">
        <v>1364</v>
      </c>
      <c r="B1857" s="6">
        <f>IF(GETPIVOTDATA("Sum of Net Profit",Pivot_table!$A$151,"Consumer ID",$A1857,"Years (DATE)",$B$66)=0,"",GETPIVOTDATA("Sum of Net Profit",Pivot_table!$A$151,"Consumer ID",$A1857,"Years (DATE)",$B$66))</f>
        <v>188.7</v>
      </c>
      <c r="C1857" s="6">
        <f>IF(GETPIVOTDATA("Count of Order ID",Pivot_table!$A$151,"Consumer ID",$A1857,"Years (DATE)",$B$66)=0,"",GETPIVOTDATA("Count of Order ID",Pivot_table!$A$151,"Consumer ID",$A1857,"Years (DATE)",$B$66))</f>
        <v>1</v>
      </c>
      <c r="D1857" s="6" t="str">
        <f>IF(GETPIVOTDATA("Sum of Net Profit",Pivot_table!$A$151,"Consumer ID",$A1857,"Years (DATE)",$D$66)=0,"",GETPIVOTDATA("Sum of Net Profit",Pivot_table!$A$151,"Consumer ID",$A1857,"Years (DATE)",$D$66))</f>
        <v/>
      </c>
      <c r="E1857" s="6" t="str">
        <f>IF(GETPIVOTDATA("Count of Order ID",Pivot_table!$A$151,"Consumer ID",$A1857,"Years (DATE)",$D$66)=0,"",GETPIVOTDATA("Count of Order ID",Pivot_table!$A$151,"Consumer ID",$A1857,"Years (DATE)",$D$66))</f>
        <v/>
      </c>
      <c r="F1857" s="6">
        <f t="shared" si="56"/>
        <v>188.7</v>
      </c>
      <c r="G1857" s="6">
        <f t="shared" si="57"/>
        <v>1</v>
      </c>
    </row>
    <row r="1858" spans="1:7" x14ac:dyDescent="0.3">
      <c r="A1858" s="6" t="s">
        <v>1620</v>
      </c>
      <c r="B1858" s="6">
        <f>IF(GETPIVOTDATA("Sum of Net Profit",Pivot_table!$A$151,"Consumer ID",$A1858,"Years (DATE)",$B$66)=0,"",GETPIVOTDATA("Sum of Net Profit",Pivot_table!$A$151,"Consumer ID",$A1858,"Years (DATE)",$B$66))</f>
        <v>188.7</v>
      </c>
      <c r="C1858" s="6">
        <f>IF(GETPIVOTDATA("Count of Order ID",Pivot_table!$A$151,"Consumer ID",$A1858,"Years (DATE)",$B$66)=0,"",GETPIVOTDATA("Count of Order ID",Pivot_table!$A$151,"Consumer ID",$A1858,"Years (DATE)",$B$66))</f>
        <v>1</v>
      </c>
      <c r="D1858" s="6" t="str">
        <f>IF(GETPIVOTDATA("Sum of Net Profit",Pivot_table!$A$151,"Consumer ID",$A1858,"Years (DATE)",$D$66)=0,"",GETPIVOTDATA("Sum of Net Profit",Pivot_table!$A$151,"Consumer ID",$A1858,"Years (DATE)",$D$66))</f>
        <v/>
      </c>
      <c r="E1858" s="6" t="str">
        <f>IF(GETPIVOTDATA("Count of Order ID",Pivot_table!$A$151,"Consumer ID",$A1858,"Years (DATE)",$D$66)=0,"",GETPIVOTDATA("Count of Order ID",Pivot_table!$A$151,"Consumer ID",$A1858,"Years (DATE)",$D$66))</f>
        <v/>
      </c>
      <c r="F1858" s="6">
        <f t="shared" si="56"/>
        <v>188.7</v>
      </c>
      <c r="G1858" s="6">
        <f t="shared" si="57"/>
        <v>1</v>
      </c>
    </row>
    <row r="1859" spans="1:7" x14ac:dyDescent="0.3">
      <c r="A1859" s="6" t="s">
        <v>1009</v>
      </c>
      <c r="B1859" s="6">
        <f>IF(GETPIVOTDATA("Sum of Net Profit",Pivot_table!$A$151,"Consumer ID",$A1859,"Years (DATE)",$B$66)=0,"",GETPIVOTDATA("Sum of Net Profit",Pivot_table!$A$151,"Consumer ID",$A1859,"Years (DATE)",$B$66))</f>
        <v>188.7</v>
      </c>
      <c r="C1859" s="6">
        <f>IF(GETPIVOTDATA("Count of Order ID",Pivot_table!$A$151,"Consumer ID",$A1859,"Years (DATE)",$B$66)=0,"",GETPIVOTDATA("Count of Order ID",Pivot_table!$A$151,"Consumer ID",$A1859,"Years (DATE)",$B$66))</f>
        <v>1</v>
      </c>
      <c r="D1859" s="6" t="str">
        <f>IF(GETPIVOTDATA("Sum of Net Profit",Pivot_table!$A$151,"Consumer ID",$A1859,"Years (DATE)",$D$66)=0,"",GETPIVOTDATA("Sum of Net Profit",Pivot_table!$A$151,"Consumer ID",$A1859,"Years (DATE)",$D$66))</f>
        <v/>
      </c>
      <c r="E1859" s="6" t="str">
        <f>IF(GETPIVOTDATA("Count of Order ID",Pivot_table!$A$151,"Consumer ID",$A1859,"Years (DATE)",$D$66)=0,"",GETPIVOTDATA("Count of Order ID",Pivot_table!$A$151,"Consumer ID",$A1859,"Years (DATE)",$D$66))</f>
        <v/>
      </c>
      <c r="F1859" s="6">
        <f t="shared" si="56"/>
        <v>188.7</v>
      </c>
      <c r="G1859" s="6">
        <f t="shared" si="57"/>
        <v>1</v>
      </c>
    </row>
    <row r="1860" spans="1:7" x14ac:dyDescent="0.3">
      <c r="A1860" s="6" t="s">
        <v>3791</v>
      </c>
      <c r="B1860" s="6" t="str">
        <f>IF(GETPIVOTDATA("Sum of Net Profit",Pivot_table!$A$151,"Consumer ID",$A1860,"Years (DATE)",$B$66)=0,"",GETPIVOTDATA("Sum of Net Profit",Pivot_table!$A$151,"Consumer ID",$A1860,"Years (DATE)",$B$66))</f>
        <v/>
      </c>
      <c r="C1860" s="6" t="str">
        <f>IF(GETPIVOTDATA("Count of Order ID",Pivot_table!$A$151,"Consumer ID",$A1860,"Years (DATE)",$B$66)=0,"",GETPIVOTDATA("Count of Order ID",Pivot_table!$A$151,"Consumer ID",$A1860,"Years (DATE)",$B$66))</f>
        <v/>
      </c>
      <c r="D1860" s="6">
        <f>IF(GETPIVOTDATA("Sum of Net Profit",Pivot_table!$A$151,"Consumer ID",$A1860,"Years (DATE)",$D$66)=0,"",GETPIVOTDATA("Sum of Net Profit",Pivot_table!$A$151,"Consumer ID",$A1860,"Years (DATE)",$D$66))</f>
        <v>188.7</v>
      </c>
      <c r="E1860" s="6">
        <f>IF(GETPIVOTDATA("Count of Order ID",Pivot_table!$A$151,"Consumer ID",$A1860,"Years (DATE)",$D$66)=0,"",GETPIVOTDATA("Count of Order ID",Pivot_table!$A$151,"Consumer ID",$A1860,"Years (DATE)",$D$66))</f>
        <v>1</v>
      </c>
      <c r="F1860" s="6">
        <f t="shared" ref="F1860:F1923" si="58">IF(SUM(B1860,D1860)=0,"",SUM(B1860,D1860))</f>
        <v>188.7</v>
      </c>
      <c r="G1860" s="6">
        <f t="shared" ref="G1860:G1923" si="59">IF(SUM(C1860,E1860)=0,"",SUM(C1860,E1860))</f>
        <v>1</v>
      </c>
    </row>
    <row r="1861" spans="1:7" x14ac:dyDescent="0.3">
      <c r="A1861" s="6" t="s">
        <v>1174</v>
      </c>
      <c r="B1861" s="6">
        <f>IF(GETPIVOTDATA("Sum of Net Profit",Pivot_table!$A$151,"Consumer ID",$A1861,"Years (DATE)",$B$66)=0,"",GETPIVOTDATA("Sum of Net Profit",Pivot_table!$A$151,"Consumer ID",$A1861,"Years (DATE)",$B$66))</f>
        <v>188.7</v>
      </c>
      <c r="C1861" s="6">
        <f>IF(GETPIVOTDATA("Count of Order ID",Pivot_table!$A$151,"Consumer ID",$A1861,"Years (DATE)",$B$66)=0,"",GETPIVOTDATA("Count of Order ID",Pivot_table!$A$151,"Consumer ID",$A1861,"Years (DATE)",$B$66))</f>
        <v>1</v>
      </c>
      <c r="D1861" s="6" t="str">
        <f>IF(GETPIVOTDATA("Sum of Net Profit",Pivot_table!$A$151,"Consumer ID",$A1861,"Years (DATE)",$D$66)=0,"",GETPIVOTDATA("Sum of Net Profit",Pivot_table!$A$151,"Consumer ID",$A1861,"Years (DATE)",$D$66))</f>
        <v/>
      </c>
      <c r="E1861" s="6" t="str">
        <f>IF(GETPIVOTDATA("Count of Order ID",Pivot_table!$A$151,"Consumer ID",$A1861,"Years (DATE)",$D$66)=0,"",GETPIVOTDATA("Count of Order ID",Pivot_table!$A$151,"Consumer ID",$A1861,"Years (DATE)",$D$66))</f>
        <v/>
      </c>
      <c r="F1861" s="6">
        <f t="shared" si="58"/>
        <v>188.7</v>
      </c>
      <c r="G1861" s="6">
        <f t="shared" si="59"/>
        <v>1</v>
      </c>
    </row>
    <row r="1862" spans="1:7" x14ac:dyDescent="0.3">
      <c r="A1862" s="6" t="s">
        <v>1192</v>
      </c>
      <c r="B1862" s="6">
        <f>IF(GETPIVOTDATA("Sum of Net Profit",Pivot_table!$A$151,"Consumer ID",$A1862,"Years (DATE)",$B$66)=0,"",GETPIVOTDATA("Sum of Net Profit",Pivot_table!$A$151,"Consumer ID",$A1862,"Years (DATE)",$B$66))</f>
        <v>188.7</v>
      </c>
      <c r="C1862" s="6">
        <f>IF(GETPIVOTDATA("Count of Order ID",Pivot_table!$A$151,"Consumer ID",$A1862,"Years (DATE)",$B$66)=0,"",GETPIVOTDATA("Count of Order ID",Pivot_table!$A$151,"Consumer ID",$A1862,"Years (DATE)",$B$66))</f>
        <v>1</v>
      </c>
      <c r="D1862" s="6" t="str">
        <f>IF(GETPIVOTDATA("Sum of Net Profit",Pivot_table!$A$151,"Consumer ID",$A1862,"Years (DATE)",$D$66)=0,"",GETPIVOTDATA("Sum of Net Profit",Pivot_table!$A$151,"Consumer ID",$A1862,"Years (DATE)",$D$66))</f>
        <v/>
      </c>
      <c r="E1862" s="6" t="str">
        <f>IF(GETPIVOTDATA("Count of Order ID",Pivot_table!$A$151,"Consumer ID",$A1862,"Years (DATE)",$D$66)=0,"",GETPIVOTDATA("Count of Order ID",Pivot_table!$A$151,"Consumer ID",$A1862,"Years (DATE)",$D$66))</f>
        <v/>
      </c>
      <c r="F1862" s="6">
        <f t="shared" si="58"/>
        <v>188.7</v>
      </c>
      <c r="G1862" s="6">
        <f t="shared" si="59"/>
        <v>1</v>
      </c>
    </row>
    <row r="1863" spans="1:7" x14ac:dyDescent="0.3">
      <c r="A1863" s="6" t="s">
        <v>1346</v>
      </c>
      <c r="B1863" s="6">
        <f>IF(GETPIVOTDATA("Sum of Net Profit",Pivot_table!$A$151,"Consumer ID",$A1863,"Years (DATE)",$B$66)=0,"",GETPIVOTDATA("Sum of Net Profit",Pivot_table!$A$151,"Consumer ID",$A1863,"Years (DATE)",$B$66))</f>
        <v>188.7</v>
      </c>
      <c r="C1863" s="6">
        <f>IF(GETPIVOTDATA("Count of Order ID",Pivot_table!$A$151,"Consumer ID",$A1863,"Years (DATE)",$B$66)=0,"",GETPIVOTDATA("Count of Order ID",Pivot_table!$A$151,"Consumer ID",$A1863,"Years (DATE)",$B$66))</f>
        <v>1</v>
      </c>
      <c r="D1863" s="6" t="str">
        <f>IF(GETPIVOTDATA("Sum of Net Profit",Pivot_table!$A$151,"Consumer ID",$A1863,"Years (DATE)",$D$66)=0,"",GETPIVOTDATA("Sum of Net Profit",Pivot_table!$A$151,"Consumer ID",$A1863,"Years (DATE)",$D$66))</f>
        <v/>
      </c>
      <c r="E1863" s="6" t="str">
        <f>IF(GETPIVOTDATA("Count of Order ID",Pivot_table!$A$151,"Consumer ID",$A1863,"Years (DATE)",$D$66)=0,"",GETPIVOTDATA("Count of Order ID",Pivot_table!$A$151,"Consumer ID",$A1863,"Years (DATE)",$D$66))</f>
        <v/>
      </c>
      <c r="F1863" s="6">
        <f t="shared" si="58"/>
        <v>188.7</v>
      </c>
      <c r="G1863" s="6">
        <f t="shared" si="59"/>
        <v>1</v>
      </c>
    </row>
    <row r="1864" spans="1:7" x14ac:dyDescent="0.3">
      <c r="A1864" s="6" t="s">
        <v>2731</v>
      </c>
      <c r="B1864" s="6" t="str">
        <f>IF(GETPIVOTDATA("Sum of Net Profit",Pivot_table!$A$151,"Consumer ID",$A1864,"Years (DATE)",$B$66)=0,"",GETPIVOTDATA("Sum of Net Profit",Pivot_table!$A$151,"Consumer ID",$A1864,"Years (DATE)",$B$66))</f>
        <v/>
      </c>
      <c r="C1864" s="6" t="str">
        <f>IF(GETPIVOTDATA("Count of Order ID",Pivot_table!$A$151,"Consumer ID",$A1864,"Years (DATE)",$B$66)=0,"",GETPIVOTDATA("Count of Order ID",Pivot_table!$A$151,"Consumer ID",$A1864,"Years (DATE)",$B$66))</f>
        <v/>
      </c>
      <c r="D1864" s="6">
        <f>IF(GETPIVOTDATA("Sum of Net Profit",Pivot_table!$A$151,"Consumer ID",$A1864,"Years (DATE)",$D$66)=0,"",GETPIVOTDATA("Sum of Net Profit",Pivot_table!$A$151,"Consumer ID",$A1864,"Years (DATE)",$D$66))</f>
        <v>188.7</v>
      </c>
      <c r="E1864" s="6">
        <f>IF(GETPIVOTDATA("Count of Order ID",Pivot_table!$A$151,"Consumer ID",$A1864,"Years (DATE)",$D$66)=0,"",GETPIVOTDATA("Count of Order ID",Pivot_table!$A$151,"Consumer ID",$A1864,"Years (DATE)",$D$66))</f>
        <v>1</v>
      </c>
      <c r="F1864" s="6">
        <f t="shared" si="58"/>
        <v>188.7</v>
      </c>
      <c r="G1864" s="6">
        <f t="shared" si="59"/>
        <v>1</v>
      </c>
    </row>
    <row r="1865" spans="1:7" x14ac:dyDescent="0.3">
      <c r="A1865" s="6" t="s">
        <v>5403</v>
      </c>
      <c r="B1865" s="6" t="str">
        <f>IF(GETPIVOTDATA("Sum of Net Profit",Pivot_table!$A$151,"Consumer ID",$A1865,"Years (DATE)",$B$66)=0,"",GETPIVOTDATA("Sum of Net Profit",Pivot_table!$A$151,"Consumer ID",$A1865,"Years (DATE)",$B$66))</f>
        <v/>
      </c>
      <c r="C1865" s="6" t="str">
        <f>IF(GETPIVOTDATA("Count of Order ID",Pivot_table!$A$151,"Consumer ID",$A1865,"Years (DATE)",$B$66)=0,"",GETPIVOTDATA("Count of Order ID",Pivot_table!$A$151,"Consumer ID",$A1865,"Years (DATE)",$B$66))</f>
        <v/>
      </c>
      <c r="D1865" s="6">
        <f>IF(GETPIVOTDATA("Sum of Net Profit",Pivot_table!$A$151,"Consumer ID",$A1865,"Years (DATE)",$D$66)=0,"",GETPIVOTDATA("Sum of Net Profit",Pivot_table!$A$151,"Consumer ID",$A1865,"Years (DATE)",$D$66))</f>
        <v>188.7</v>
      </c>
      <c r="E1865" s="6">
        <f>IF(GETPIVOTDATA("Count of Order ID",Pivot_table!$A$151,"Consumer ID",$A1865,"Years (DATE)",$D$66)=0,"",GETPIVOTDATA("Count of Order ID",Pivot_table!$A$151,"Consumer ID",$A1865,"Years (DATE)",$D$66))</f>
        <v>1</v>
      </c>
      <c r="F1865" s="6">
        <f t="shared" si="58"/>
        <v>188.7</v>
      </c>
      <c r="G1865" s="6">
        <f t="shared" si="59"/>
        <v>1</v>
      </c>
    </row>
    <row r="1866" spans="1:7" x14ac:dyDescent="0.3">
      <c r="A1866" s="6" t="s">
        <v>1788</v>
      </c>
      <c r="B1866" s="6">
        <f>IF(GETPIVOTDATA("Sum of Net Profit",Pivot_table!$A$151,"Consumer ID",$A1866,"Years (DATE)",$B$66)=0,"",GETPIVOTDATA("Sum of Net Profit",Pivot_table!$A$151,"Consumer ID",$A1866,"Years (DATE)",$B$66))</f>
        <v>188.7</v>
      </c>
      <c r="C1866" s="6">
        <f>IF(GETPIVOTDATA("Count of Order ID",Pivot_table!$A$151,"Consumer ID",$A1866,"Years (DATE)",$B$66)=0,"",GETPIVOTDATA("Count of Order ID",Pivot_table!$A$151,"Consumer ID",$A1866,"Years (DATE)",$B$66))</f>
        <v>1</v>
      </c>
      <c r="D1866" s="6" t="str">
        <f>IF(GETPIVOTDATA("Sum of Net Profit",Pivot_table!$A$151,"Consumer ID",$A1866,"Years (DATE)",$D$66)=0,"",GETPIVOTDATA("Sum of Net Profit",Pivot_table!$A$151,"Consumer ID",$A1866,"Years (DATE)",$D$66))</f>
        <v/>
      </c>
      <c r="E1866" s="6" t="str">
        <f>IF(GETPIVOTDATA("Count of Order ID",Pivot_table!$A$151,"Consumer ID",$A1866,"Years (DATE)",$D$66)=0,"",GETPIVOTDATA("Count of Order ID",Pivot_table!$A$151,"Consumer ID",$A1866,"Years (DATE)",$D$66))</f>
        <v/>
      </c>
      <c r="F1866" s="6">
        <f t="shared" si="58"/>
        <v>188.7</v>
      </c>
      <c r="G1866" s="6">
        <f t="shared" si="59"/>
        <v>1</v>
      </c>
    </row>
    <row r="1867" spans="1:7" x14ac:dyDescent="0.3">
      <c r="A1867" s="6" t="s">
        <v>2713</v>
      </c>
      <c r="B1867" s="6" t="str">
        <f>IF(GETPIVOTDATA("Sum of Net Profit",Pivot_table!$A$151,"Consumer ID",$A1867,"Years (DATE)",$B$66)=0,"",GETPIVOTDATA("Sum of Net Profit",Pivot_table!$A$151,"Consumer ID",$A1867,"Years (DATE)",$B$66))</f>
        <v/>
      </c>
      <c r="C1867" s="6" t="str">
        <f>IF(GETPIVOTDATA("Count of Order ID",Pivot_table!$A$151,"Consumer ID",$A1867,"Years (DATE)",$B$66)=0,"",GETPIVOTDATA("Count of Order ID",Pivot_table!$A$151,"Consumer ID",$A1867,"Years (DATE)",$B$66))</f>
        <v/>
      </c>
      <c r="D1867" s="6">
        <f>IF(GETPIVOTDATA("Sum of Net Profit",Pivot_table!$A$151,"Consumer ID",$A1867,"Years (DATE)",$D$66)=0,"",GETPIVOTDATA("Sum of Net Profit",Pivot_table!$A$151,"Consumer ID",$A1867,"Years (DATE)",$D$66))</f>
        <v>188.7</v>
      </c>
      <c r="E1867" s="6">
        <f>IF(GETPIVOTDATA("Count of Order ID",Pivot_table!$A$151,"Consumer ID",$A1867,"Years (DATE)",$D$66)=0,"",GETPIVOTDATA("Count of Order ID",Pivot_table!$A$151,"Consumer ID",$A1867,"Years (DATE)",$D$66))</f>
        <v>1</v>
      </c>
      <c r="F1867" s="6">
        <f t="shared" si="58"/>
        <v>188.7</v>
      </c>
      <c r="G1867" s="6">
        <f t="shared" si="59"/>
        <v>1</v>
      </c>
    </row>
    <row r="1868" spans="1:7" x14ac:dyDescent="0.3">
      <c r="A1868" s="6" t="s">
        <v>5447</v>
      </c>
      <c r="B1868" s="6" t="str">
        <f>IF(GETPIVOTDATA("Sum of Net Profit",Pivot_table!$A$151,"Consumer ID",$A1868,"Years (DATE)",$B$66)=0,"",GETPIVOTDATA("Sum of Net Profit",Pivot_table!$A$151,"Consumer ID",$A1868,"Years (DATE)",$B$66))</f>
        <v/>
      </c>
      <c r="C1868" s="6" t="str">
        <f>IF(GETPIVOTDATA("Count of Order ID",Pivot_table!$A$151,"Consumer ID",$A1868,"Years (DATE)",$B$66)=0,"",GETPIVOTDATA("Count of Order ID",Pivot_table!$A$151,"Consumer ID",$A1868,"Years (DATE)",$B$66))</f>
        <v/>
      </c>
      <c r="D1868" s="6">
        <f>IF(GETPIVOTDATA("Sum of Net Profit",Pivot_table!$A$151,"Consumer ID",$A1868,"Years (DATE)",$D$66)=0,"",GETPIVOTDATA("Sum of Net Profit",Pivot_table!$A$151,"Consumer ID",$A1868,"Years (DATE)",$D$66))</f>
        <v>188.7</v>
      </c>
      <c r="E1868" s="6">
        <f>IF(GETPIVOTDATA("Count of Order ID",Pivot_table!$A$151,"Consumer ID",$A1868,"Years (DATE)",$D$66)=0,"",GETPIVOTDATA("Count of Order ID",Pivot_table!$A$151,"Consumer ID",$A1868,"Years (DATE)",$D$66))</f>
        <v>1</v>
      </c>
      <c r="F1868" s="6">
        <f t="shared" si="58"/>
        <v>188.7</v>
      </c>
      <c r="G1868" s="6">
        <f t="shared" si="59"/>
        <v>1</v>
      </c>
    </row>
    <row r="1869" spans="1:7" x14ac:dyDescent="0.3">
      <c r="A1869" s="6" t="s">
        <v>3305</v>
      </c>
      <c r="B1869" s="6" t="str">
        <f>IF(GETPIVOTDATA("Sum of Net Profit",Pivot_table!$A$151,"Consumer ID",$A1869,"Years (DATE)",$B$66)=0,"",GETPIVOTDATA("Sum of Net Profit",Pivot_table!$A$151,"Consumer ID",$A1869,"Years (DATE)",$B$66))</f>
        <v/>
      </c>
      <c r="C1869" s="6" t="str">
        <f>IF(GETPIVOTDATA("Count of Order ID",Pivot_table!$A$151,"Consumer ID",$A1869,"Years (DATE)",$B$66)=0,"",GETPIVOTDATA("Count of Order ID",Pivot_table!$A$151,"Consumer ID",$A1869,"Years (DATE)",$B$66))</f>
        <v/>
      </c>
      <c r="D1869" s="6">
        <f>IF(GETPIVOTDATA("Sum of Net Profit",Pivot_table!$A$151,"Consumer ID",$A1869,"Years (DATE)",$D$66)=0,"",GETPIVOTDATA("Sum of Net Profit",Pivot_table!$A$151,"Consumer ID",$A1869,"Years (DATE)",$D$66))</f>
        <v>188.7</v>
      </c>
      <c r="E1869" s="6">
        <f>IF(GETPIVOTDATA("Count of Order ID",Pivot_table!$A$151,"Consumer ID",$A1869,"Years (DATE)",$D$66)=0,"",GETPIVOTDATA("Count of Order ID",Pivot_table!$A$151,"Consumer ID",$A1869,"Years (DATE)",$D$66))</f>
        <v>1</v>
      </c>
      <c r="F1869" s="6">
        <f t="shared" si="58"/>
        <v>188.7</v>
      </c>
      <c r="G1869" s="6">
        <f t="shared" si="59"/>
        <v>1</v>
      </c>
    </row>
    <row r="1870" spans="1:7" x14ac:dyDescent="0.3">
      <c r="A1870" s="6" t="s">
        <v>1740</v>
      </c>
      <c r="B1870" s="6">
        <f>IF(GETPIVOTDATA("Sum of Net Profit",Pivot_table!$A$151,"Consumer ID",$A1870,"Years (DATE)",$B$66)=0,"",GETPIVOTDATA("Sum of Net Profit",Pivot_table!$A$151,"Consumer ID",$A1870,"Years (DATE)",$B$66))</f>
        <v>188.7</v>
      </c>
      <c r="C1870" s="6">
        <f>IF(GETPIVOTDATA("Count of Order ID",Pivot_table!$A$151,"Consumer ID",$A1870,"Years (DATE)",$B$66)=0,"",GETPIVOTDATA("Count of Order ID",Pivot_table!$A$151,"Consumer ID",$A1870,"Years (DATE)",$B$66))</f>
        <v>1</v>
      </c>
      <c r="D1870" s="6" t="str">
        <f>IF(GETPIVOTDATA("Sum of Net Profit",Pivot_table!$A$151,"Consumer ID",$A1870,"Years (DATE)",$D$66)=0,"",GETPIVOTDATA("Sum of Net Profit",Pivot_table!$A$151,"Consumer ID",$A1870,"Years (DATE)",$D$66))</f>
        <v/>
      </c>
      <c r="E1870" s="6" t="str">
        <f>IF(GETPIVOTDATA("Count of Order ID",Pivot_table!$A$151,"Consumer ID",$A1870,"Years (DATE)",$D$66)=0,"",GETPIVOTDATA("Count of Order ID",Pivot_table!$A$151,"Consumer ID",$A1870,"Years (DATE)",$D$66))</f>
        <v/>
      </c>
      <c r="F1870" s="6">
        <f t="shared" si="58"/>
        <v>188.7</v>
      </c>
      <c r="G1870" s="6">
        <f t="shared" si="59"/>
        <v>1</v>
      </c>
    </row>
    <row r="1871" spans="1:7" x14ac:dyDescent="0.3">
      <c r="A1871" s="6" t="s">
        <v>2440</v>
      </c>
      <c r="B1871" s="6" t="str">
        <f>IF(GETPIVOTDATA("Sum of Net Profit",Pivot_table!$A$151,"Consumer ID",$A1871,"Years (DATE)",$B$66)=0,"",GETPIVOTDATA("Sum of Net Profit",Pivot_table!$A$151,"Consumer ID",$A1871,"Years (DATE)",$B$66))</f>
        <v/>
      </c>
      <c r="C1871" s="6" t="str">
        <f>IF(GETPIVOTDATA("Count of Order ID",Pivot_table!$A$151,"Consumer ID",$A1871,"Years (DATE)",$B$66)=0,"",GETPIVOTDATA("Count of Order ID",Pivot_table!$A$151,"Consumer ID",$A1871,"Years (DATE)",$B$66))</f>
        <v/>
      </c>
      <c r="D1871" s="6">
        <f>IF(GETPIVOTDATA("Sum of Net Profit",Pivot_table!$A$151,"Consumer ID",$A1871,"Years (DATE)",$D$66)=0,"",GETPIVOTDATA("Sum of Net Profit",Pivot_table!$A$151,"Consumer ID",$A1871,"Years (DATE)",$D$66))</f>
        <v>188.7</v>
      </c>
      <c r="E1871" s="6">
        <f>IF(GETPIVOTDATA("Count of Order ID",Pivot_table!$A$151,"Consumer ID",$A1871,"Years (DATE)",$D$66)=0,"",GETPIVOTDATA("Count of Order ID",Pivot_table!$A$151,"Consumer ID",$A1871,"Years (DATE)",$D$66))</f>
        <v>1</v>
      </c>
      <c r="F1871" s="6">
        <f t="shared" si="58"/>
        <v>188.7</v>
      </c>
      <c r="G1871" s="6">
        <f t="shared" si="59"/>
        <v>1</v>
      </c>
    </row>
    <row r="1872" spans="1:7" x14ac:dyDescent="0.3">
      <c r="A1872" s="6" t="s">
        <v>5858</v>
      </c>
      <c r="B1872" s="6" t="str">
        <f>IF(GETPIVOTDATA("Sum of Net Profit",Pivot_table!$A$151,"Consumer ID",$A1872,"Years (DATE)",$B$66)=0,"",GETPIVOTDATA("Sum of Net Profit",Pivot_table!$A$151,"Consumer ID",$A1872,"Years (DATE)",$B$66))</f>
        <v/>
      </c>
      <c r="C1872" s="6" t="str">
        <f>IF(GETPIVOTDATA("Count of Order ID",Pivot_table!$A$151,"Consumer ID",$A1872,"Years (DATE)",$B$66)=0,"",GETPIVOTDATA("Count of Order ID",Pivot_table!$A$151,"Consumer ID",$A1872,"Years (DATE)",$B$66))</f>
        <v/>
      </c>
      <c r="D1872" s="6">
        <f>IF(GETPIVOTDATA("Sum of Net Profit",Pivot_table!$A$151,"Consumer ID",$A1872,"Years (DATE)",$D$66)=0,"",GETPIVOTDATA("Sum of Net Profit",Pivot_table!$A$151,"Consumer ID",$A1872,"Years (DATE)",$D$66))</f>
        <v>187.2</v>
      </c>
      <c r="E1872" s="6">
        <f>IF(GETPIVOTDATA("Count of Order ID",Pivot_table!$A$151,"Consumer ID",$A1872,"Years (DATE)",$D$66)=0,"",GETPIVOTDATA("Count of Order ID",Pivot_table!$A$151,"Consumer ID",$A1872,"Years (DATE)",$D$66))</f>
        <v>1</v>
      </c>
      <c r="F1872" s="6">
        <f t="shared" si="58"/>
        <v>187.2</v>
      </c>
      <c r="G1872" s="6">
        <f t="shared" si="59"/>
        <v>1</v>
      </c>
    </row>
    <row r="1873" spans="1:7" x14ac:dyDescent="0.3">
      <c r="A1873" s="6" t="s">
        <v>340</v>
      </c>
      <c r="B1873" s="6" t="str">
        <f>IF(GETPIVOTDATA("Sum of Net Profit",Pivot_table!$A$151,"Consumer ID",$A1873,"Years (DATE)",$B$66)=0,"",GETPIVOTDATA("Sum of Net Profit",Pivot_table!$A$151,"Consumer ID",$A1873,"Years (DATE)",$B$66))</f>
        <v/>
      </c>
      <c r="C1873" s="6" t="str">
        <f>IF(GETPIVOTDATA("Count of Order ID",Pivot_table!$A$151,"Consumer ID",$A1873,"Years (DATE)",$B$66)=0,"",GETPIVOTDATA("Count of Order ID",Pivot_table!$A$151,"Consumer ID",$A1873,"Years (DATE)",$B$66))</f>
        <v/>
      </c>
      <c r="D1873" s="6">
        <f>IF(GETPIVOTDATA("Sum of Net Profit",Pivot_table!$A$151,"Consumer ID",$A1873,"Years (DATE)",$D$66)=0,"",GETPIVOTDATA("Sum of Net Profit",Pivot_table!$A$151,"Consumer ID",$A1873,"Years (DATE)",$D$66))</f>
        <v>186.95999999999998</v>
      </c>
      <c r="E1873" s="6">
        <f>IF(GETPIVOTDATA("Count of Order ID",Pivot_table!$A$151,"Consumer ID",$A1873,"Years (DATE)",$D$66)=0,"",GETPIVOTDATA("Count of Order ID",Pivot_table!$A$151,"Consumer ID",$A1873,"Years (DATE)",$D$66))</f>
        <v>2</v>
      </c>
      <c r="F1873" s="6">
        <f t="shared" si="58"/>
        <v>186.95999999999998</v>
      </c>
      <c r="G1873" s="6">
        <f t="shared" si="59"/>
        <v>2</v>
      </c>
    </row>
    <row r="1874" spans="1:7" x14ac:dyDescent="0.3">
      <c r="A1874" s="6" t="s">
        <v>6218</v>
      </c>
      <c r="B1874" s="6" t="str">
        <f>IF(GETPIVOTDATA("Sum of Net Profit",Pivot_table!$A$151,"Consumer ID",$A1874,"Years (DATE)",$B$66)=0,"",GETPIVOTDATA("Sum of Net Profit",Pivot_table!$A$151,"Consumer ID",$A1874,"Years (DATE)",$B$66))</f>
        <v/>
      </c>
      <c r="C1874" s="6" t="str">
        <f>IF(GETPIVOTDATA("Count of Order ID",Pivot_table!$A$151,"Consumer ID",$A1874,"Years (DATE)",$B$66)=0,"",GETPIVOTDATA("Count of Order ID",Pivot_table!$A$151,"Consumer ID",$A1874,"Years (DATE)",$B$66))</f>
        <v/>
      </c>
      <c r="D1874" s="6">
        <f>IF(GETPIVOTDATA("Sum of Net Profit",Pivot_table!$A$151,"Consumer ID",$A1874,"Years (DATE)",$D$66)=0,"",GETPIVOTDATA("Sum of Net Profit",Pivot_table!$A$151,"Consumer ID",$A1874,"Years (DATE)",$D$66))</f>
        <v>186.3</v>
      </c>
      <c r="E1874" s="6">
        <f>IF(GETPIVOTDATA("Count of Order ID",Pivot_table!$A$151,"Consumer ID",$A1874,"Years (DATE)",$D$66)=0,"",GETPIVOTDATA("Count of Order ID",Pivot_table!$A$151,"Consumer ID",$A1874,"Years (DATE)",$D$66))</f>
        <v>1</v>
      </c>
      <c r="F1874" s="6">
        <f t="shared" si="58"/>
        <v>186.3</v>
      </c>
      <c r="G1874" s="6">
        <f t="shared" si="59"/>
        <v>1</v>
      </c>
    </row>
    <row r="1875" spans="1:7" x14ac:dyDescent="0.3">
      <c r="A1875" s="6" t="s">
        <v>6300</v>
      </c>
      <c r="B1875" s="6" t="str">
        <f>IF(GETPIVOTDATA("Sum of Net Profit",Pivot_table!$A$151,"Consumer ID",$A1875,"Years (DATE)",$B$66)=0,"",GETPIVOTDATA("Sum of Net Profit",Pivot_table!$A$151,"Consumer ID",$A1875,"Years (DATE)",$B$66))</f>
        <v/>
      </c>
      <c r="C1875" s="6" t="str">
        <f>IF(GETPIVOTDATA("Count of Order ID",Pivot_table!$A$151,"Consumer ID",$A1875,"Years (DATE)",$B$66)=0,"",GETPIVOTDATA("Count of Order ID",Pivot_table!$A$151,"Consumer ID",$A1875,"Years (DATE)",$B$66))</f>
        <v/>
      </c>
      <c r="D1875" s="6">
        <f>IF(GETPIVOTDATA("Sum of Net Profit",Pivot_table!$A$151,"Consumer ID",$A1875,"Years (DATE)",$D$66)=0,"",GETPIVOTDATA("Sum of Net Profit",Pivot_table!$A$151,"Consumer ID",$A1875,"Years (DATE)",$D$66))</f>
        <v>186.3</v>
      </c>
      <c r="E1875" s="6">
        <f>IF(GETPIVOTDATA("Count of Order ID",Pivot_table!$A$151,"Consumer ID",$A1875,"Years (DATE)",$D$66)=0,"",GETPIVOTDATA("Count of Order ID",Pivot_table!$A$151,"Consumer ID",$A1875,"Years (DATE)",$D$66))</f>
        <v>1</v>
      </c>
      <c r="F1875" s="6">
        <f t="shared" si="58"/>
        <v>186.3</v>
      </c>
      <c r="G1875" s="6">
        <f t="shared" si="59"/>
        <v>1</v>
      </c>
    </row>
    <row r="1876" spans="1:7" x14ac:dyDescent="0.3">
      <c r="A1876" s="6" t="s">
        <v>4593</v>
      </c>
      <c r="B1876" s="6" t="str">
        <f>IF(GETPIVOTDATA("Sum of Net Profit",Pivot_table!$A$151,"Consumer ID",$A1876,"Years (DATE)",$B$66)=0,"",GETPIVOTDATA("Sum of Net Profit",Pivot_table!$A$151,"Consumer ID",$A1876,"Years (DATE)",$B$66))</f>
        <v/>
      </c>
      <c r="C1876" s="6" t="str">
        <f>IF(GETPIVOTDATA("Count of Order ID",Pivot_table!$A$151,"Consumer ID",$A1876,"Years (DATE)",$B$66)=0,"",GETPIVOTDATA("Count of Order ID",Pivot_table!$A$151,"Consumer ID",$A1876,"Years (DATE)",$B$66))</f>
        <v/>
      </c>
      <c r="D1876" s="6">
        <f>IF(GETPIVOTDATA("Sum of Net Profit",Pivot_table!$A$151,"Consumer ID",$A1876,"Years (DATE)",$D$66)=0,"",GETPIVOTDATA("Sum of Net Profit",Pivot_table!$A$151,"Consumer ID",$A1876,"Years (DATE)",$D$66))</f>
        <v>186.3</v>
      </c>
      <c r="E1876" s="6">
        <f>IF(GETPIVOTDATA("Count of Order ID",Pivot_table!$A$151,"Consumer ID",$A1876,"Years (DATE)",$D$66)=0,"",GETPIVOTDATA("Count of Order ID",Pivot_table!$A$151,"Consumer ID",$A1876,"Years (DATE)",$D$66))</f>
        <v>1</v>
      </c>
      <c r="F1876" s="6">
        <f t="shared" si="58"/>
        <v>186.3</v>
      </c>
      <c r="G1876" s="6">
        <f t="shared" si="59"/>
        <v>1</v>
      </c>
    </row>
    <row r="1877" spans="1:7" x14ac:dyDescent="0.3">
      <c r="A1877" s="6" t="s">
        <v>4959</v>
      </c>
      <c r="B1877" s="6" t="str">
        <f>IF(GETPIVOTDATA("Sum of Net Profit",Pivot_table!$A$151,"Consumer ID",$A1877,"Years (DATE)",$B$66)=0,"",GETPIVOTDATA("Sum of Net Profit",Pivot_table!$A$151,"Consumer ID",$A1877,"Years (DATE)",$B$66))</f>
        <v/>
      </c>
      <c r="C1877" s="6" t="str">
        <f>IF(GETPIVOTDATA("Count of Order ID",Pivot_table!$A$151,"Consumer ID",$A1877,"Years (DATE)",$B$66)=0,"",GETPIVOTDATA("Count of Order ID",Pivot_table!$A$151,"Consumer ID",$A1877,"Years (DATE)",$B$66))</f>
        <v/>
      </c>
      <c r="D1877" s="6">
        <f>IF(GETPIVOTDATA("Sum of Net Profit",Pivot_table!$A$151,"Consumer ID",$A1877,"Years (DATE)",$D$66)=0,"",GETPIVOTDATA("Sum of Net Profit",Pivot_table!$A$151,"Consumer ID",$A1877,"Years (DATE)",$D$66))</f>
        <v>186.3</v>
      </c>
      <c r="E1877" s="6">
        <f>IF(GETPIVOTDATA("Count of Order ID",Pivot_table!$A$151,"Consumer ID",$A1877,"Years (DATE)",$D$66)=0,"",GETPIVOTDATA("Count of Order ID",Pivot_table!$A$151,"Consumer ID",$A1877,"Years (DATE)",$D$66))</f>
        <v>1</v>
      </c>
      <c r="F1877" s="6">
        <f t="shared" si="58"/>
        <v>186.3</v>
      </c>
      <c r="G1877" s="6">
        <f t="shared" si="59"/>
        <v>1</v>
      </c>
    </row>
    <row r="1878" spans="1:7" x14ac:dyDescent="0.3">
      <c r="A1878" s="6" t="s">
        <v>4537</v>
      </c>
      <c r="B1878" s="6" t="str">
        <f>IF(GETPIVOTDATA("Sum of Net Profit",Pivot_table!$A$151,"Consumer ID",$A1878,"Years (DATE)",$B$66)=0,"",GETPIVOTDATA("Sum of Net Profit",Pivot_table!$A$151,"Consumer ID",$A1878,"Years (DATE)",$B$66))</f>
        <v/>
      </c>
      <c r="C1878" s="6" t="str">
        <f>IF(GETPIVOTDATA("Count of Order ID",Pivot_table!$A$151,"Consumer ID",$A1878,"Years (DATE)",$B$66)=0,"",GETPIVOTDATA("Count of Order ID",Pivot_table!$A$151,"Consumer ID",$A1878,"Years (DATE)",$B$66))</f>
        <v/>
      </c>
      <c r="D1878" s="6">
        <f>IF(GETPIVOTDATA("Sum of Net Profit",Pivot_table!$A$151,"Consumer ID",$A1878,"Years (DATE)",$D$66)=0,"",GETPIVOTDATA("Sum of Net Profit",Pivot_table!$A$151,"Consumer ID",$A1878,"Years (DATE)",$D$66))</f>
        <v>186.3</v>
      </c>
      <c r="E1878" s="6">
        <f>IF(GETPIVOTDATA("Count of Order ID",Pivot_table!$A$151,"Consumer ID",$A1878,"Years (DATE)",$D$66)=0,"",GETPIVOTDATA("Count of Order ID",Pivot_table!$A$151,"Consumer ID",$A1878,"Years (DATE)",$D$66))</f>
        <v>1</v>
      </c>
      <c r="F1878" s="6">
        <f t="shared" si="58"/>
        <v>186.3</v>
      </c>
      <c r="G1878" s="6">
        <f t="shared" si="59"/>
        <v>1</v>
      </c>
    </row>
    <row r="1879" spans="1:7" x14ac:dyDescent="0.3">
      <c r="A1879" s="6" t="s">
        <v>6182</v>
      </c>
      <c r="B1879" s="6" t="str">
        <f>IF(GETPIVOTDATA("Sum of Net Profit",Pivot_table!$A$151,"Consumer ID",$A1879,"Years (DATE)",$B$66)=0,"",GETPIVOTDATA("Sum of Net Profit",Pivot_table!$A$151,"Consumer ID",$A1879,"Years (DATE)",$B$66))</f>
        <v/>
      </c>
      <c r="C1879" s="6" t="str">
        <f>IF(GETPIVOTDATA("Count of Order ID",Pivot_table!$A$151,"Consumer ID",$A1879,"Years (DATE)",$B$66)=0,"",GETPIVOTDATA("Count of Order ID",Pivot_table!$A$151,"Consumer ID",$A1879,"Years (DATE)",$B$66))</f>
        <v/>
      </c>
      <c r="D1879" s="6">
        <f>IF(GETPIVOTDATA("Sum of Net Profit",Pivot_table!$A$151,"Consumer ID",$A1879,"Years (DATE)",$D$66)=0,"",GETPIVOTDATA("Sum of Net Profit",Pivot_table!$A$151,"Consumer ID",$A1879,"Years (DATE)",$D$66))</f>
        <v>186.3</v>
      </c>
      <c r="E1879" s="6">
        <f>IF(GETPIVOTDATA("Count of Order ID",Pivot_table!$A$151,"Consumer ID",$A1879,"Years (DATE)",$D$66)=0,"",GETPIVOTDATA("Count of Order ID",Pivot_table!$A$151,"Consumer ID",$A1879,"Years (DATE)",$D$66))</f>
        <v>1</v>
      </c>
      <c r="F1879" s="6">
        <f t="shared" si="58"/>
        <v>186.3</v>
      </c>
      <c r="G1879" s="6">
        <f t="shared" si="59"/>
        <v>1</v>
      </c>
    </row>
    <row r="1880" spans="1:7" x14ac:dyDescent="0.3">
      <c r="A1880" s="6" t="s">
        <v>4785</v>
      </c>
      <c r="B1880" s="6" t="str">
        <f>IF(GETPIVOTDATA("Sum of Net Profit",Pivot_table!$A$151,"Consumer ID",$A1880,"Years (DATE)",$B$66)=0,"",GETPIVOTDATA("Sum of Net Profit",Pivot_table!$A$151,"Consumer ID",$A1880,"Years (DATE)",$B$66))</f>
        <v/>
      </c>
      <c r="C1880" s="6" t="str">
        <f>IF(GETPIVOTDATA("Count of Order ID",Pivot_table!$A$151,"Consumer ID",$A1880,"Years (DATE)",$B$66)=0,"",GETPIVOTDATA("Count of Order ID",Pivot_table!$A$151,"Consumer ID",$A1880,"Years (DATE)",$B$66))</f>
        <v/>
      </c>
      <c r="D1880" s="6">
        <f>IF(GETPIVOTDATA("Sum of Net Profit",Pivot_table!$A$151,"Consumer ID",$A1880,"Years (DATE)",$D$66)=0,"",GETPIVOTDATA("Sum of Net Profit",Pivot_table!$A$151,"Consumer ID",$A1880,"Years (DATE)",$D$66))</f>
        <v>186.3</v>
      </c>
      <c r="E1880" s="6">
        <f>IF(GETPIVOTDATA("Count of Order ID",Pivot_table!$A$151,"Consumer ID",$A1880,"Years (DATE)",$D$66)=0,"",GETPIVOTDATA("Count of Order ID",Pivot_table!$A$151,"Consumer ID",$A1880,"Years (DATE)",$D$66))</f>
        <v>1</v>
      </c>
      <c r="F1880" s="6">
        <f t="shared" si="58"/>
        <v>186.3</v>
      </c>
      <c r="G1880" s="6">
        <f t="shared" si="59"/>
        <v>1</v>
      </c>
    </row>
    <row r="1881" spans="1:7" x14ac:dyDescent="0.3">
      <c r="A1881" s="6" t="s">
        <v>4797</v>
      </c>
      <c r="B1881" s="6" t="str">
        <f>IF(GETPIVOTDATA("Sum of Net Profit",Pivot_table!$A$151,"Consumer ID",$A1881,"Years (DATE)",$B$66)=0,"",GETPIVOTDATA("Sum of Net Profit",Pivot_table!$A$151,"Consumer ID",$A1881,"Years (DATE)",$B$66))</f>
        <v/>
      </c>
      <c r="C1881" s="6" t="str">
        <f>IF(GETPIVOTDATA("Count of Order ID",Pivot_table!$A$151,"Consumer ID",$A1881,"Years (DATE)",$B$66)=0,"",GETPIVOTDATA("Count of Order ID",Pivot_table!$A$151,"Consumer ID",$A1881,"Years (DATE)",$B$66))</f>
        <v/>
      </c>
      <c r="D1881" s="6">
        <f>IF(GETPIVOTDATA("Sum of Net Profit",Pivot_table!$A$151,"Consumer ID",$A1881,"Years (DATE)",$D$66)=0,"",GETPIVOTDATA("Sum of Net Profit",Pivot_table!$A$151,"Consumer ID",$A1881,"Years (DATE)",$D$66))</f>
        <v>186.3</v>
      </c>
      <c r="E1881" s="6">
        <f>IF(GETPIVOTDATA("Count of Order ID",Pivot_table!$A$151,"Consumer ID",$A1881,"Years (DATE)",$D$66)=0,"",GETPIVOTDATA("Count of Order ID",Pivot_table!$A$151,"Consumer ID",$A1881,"Years (DATE)",$D$66))</f>
        <v>1</v>
      </c>
      <c r="F1881" s="6">
        <f t="shared" si="58"/>
        <v>186.3</v>
      </c>
      <c r="G1881" s="6">
        <f t="shared" si="59"/>
        <v>1</v>
      </c>
    </row>
    <row r="1882" spans="1:7" x14ac:dyDescent="0.3">
      <c r="A1882" s="6" t="s">
        <v>5852</v>
      </c>
      <c r="B1882" s="6" t="str">
        <f>IF(GETPIVOTDATA("Sum of Net Profit",Pivot_table!$A$151,"Consumer ID",$A1882,"Years (DATE)",$B$66)=0,"",GETPIVOTDATA("Sum of Net Profit",Pivot_table!$A$151,"Consumer ID",$A1882,"Years (DATE)",$B$66))</f>
        <v/>
      </c>
      <c r="C1882" s="6" t="str">
        <f>IF(GETPIVOTDATA("Count of Order ID",Pivot_table!$A$151,"Consumer ID",$A1882,"Years (DATE)",$B$66)=0,"",GETPIVOTDATA("Count of Order ID",Pivot_table!$A$151,"Consumer ID",$A1882,"Years (DATE)",$B$66))</f>
        <v/>
      </c>
      <c r="D1882" s="6">
        <f>IF(GETPIVOTDATA("Sum of Net Profit",Pivot_table!$A$151,"Consumer ID",$A1882,"Years (DATE)",$D$66)=0,"",GETPIVOTDATA("Sum of Net Profit",Pivot_table!$A$151,"Consumer ID",$A1882,"Years (DATE)",$D$66))</f>
        <v>186.3</v>
      </c>
      <c r="E1882" s="6">
        <f>IF(GETPIVOTDATA("Count of Order ID",Pivot_table!$A$151,"Consumer ID",$A1882,"Years (DATE)",$D$66)=0,"",GETPIVOTDATA("Count of Order ID",Pivot_table!$A$151,"Consumer ID",$A1882,"Years (DATE)",$D$66))</f>
        <v>1</v>
      </c>
      <c r="F1882" s="6">
        <f t="shared" si="58"/>
        <v>186.3</v>
      </c>
      <c r="G1882" s="6">
        <f t="shared" si="59"/>
        <v>1</v>
      </c>
    </row>
    <row r="1883" spans="1:7" x14ac:dyDescent="0.3">
      <c r="A1883" s="6" t="s">
        <v>6189</v>
      </c>
      <c r="B1883" s="6" t="str">
        <f>IF(GETPIVOTDATA("Sum of Net Profit",Pivot_table!$A$151,"Consumer ID",$A1883,"Years (DATE)",$B$66)=0,"",GETPIVOTDATA("Sum of Net Profit",Pivot_table!$A$151,"Consumer ID",$A1883,"Years (DATE)",$B$66))</f>
        <v/>
      </c>
      <c r="C1883" s="6" t="str">
        <f>IF(GETPIVOTDATA("Count of Order ID",Pivot_table!$A$151,"Consumer ID",$A1883,"Years (DATE)",$B$66)=0,"",GETPIVOTDATA("Count of Order ID",Pivot_table!$A$151,"Consumer ID",$A1883,"Years (DATE)",$B$66))</f>
        <v/>
      </c>
      <c r="D1883" s="6">
        <f>IF(GETPIVOTDATA("Sum of Net Profit",Pivot_table!$A$151,"Consumer ID",$A1883,"Years (DATE)",$D$66)=0,"",GETPIVOTDATA("Sum of Net Profit",Pivot_table!$A$151,"Consumer ID",$A1883,"Years (DATE)",$D$66))</f>
        <v>186.3</v>
      </c>
      <c r="E1883" s="6">
        <f>IF(GETPIVOTDATA("Count of Order ID",Pivot_table!$A$151,"Consumer ID",$A1883,"Years (DATE)",$D$66)=0,"",GETPIVOTDATA("Count of Order ID",Pivot_table!$A$151,"Consumer ID",$A1883,"Years (DATE)",$D$66))</f>
        <v>1</v>
      </c>
      <c r="F1883" s="6">
        <f t="shared" si="58"/>
        <v>186.3</v>
      </c>
      <c r="G1883" s="6">
        <f t="shared" si="59"/>
        <v>1</v>
      </c>
    </row>
    <row r="1884" spans="1:7" x14ac:dyDescent="0.3">
      <c r="A1884" s="6" t="s">
        <v>5760</v>
      </c>
      <c r="B1884" s="6" t="str">
        <f>IF(GETPIVOTDATA("Sum of Net Profit",Pivot_table!$A$151,"Consumer ID",$A1884,"Years (DATE)",$B$66)=0,"",GETPIVOTDATA("Sum of Net Profit",Pivot_table!$A$151,"Consumer ID",$A1884,"Years (DATE)",$B$66))</f>
        <v/>
      </c>
      <c r="C1884" s="6" t="str">
        <f>IF(GETPIVOTDATA("Count of Order ID",Pivot_table!$A$151,"Consumer ID",$A1884,"Years (DATE)",$B$66)=0,"",GETPIVOTDATA("Count of Order ID",Pivot_table!$A$151,"Consumer ID",$A1884,"Years (DATE)",$B$66))</f>
        <v/>
      </c>
      <c r="D1884" s="6">
        <f>IF(GETPIVOTDATA("Sum of Net Profit",Pivot_table!$A$151,"Consumer ID",$A1884,"Years (DATE)",$D$66)=0,"",GETPIVOTDATA("Sum of Net Profit",Pivot_table!$A$151,"Consumer ID",$A1884,"Years (DATE)",$D$66))</f>
        <v>186.3</v>
      </c>
      <c r="E1884" s="6">
        <f>IF(GETPIVOTDATA("Count of Order ID",Pivot_table!$A$151,"Consumer ID",$A1884,"Years (DATE)",$D$66)=0,"",GETPIVOTDATA("Count of Order ID",Pivot_table!$A$151,"Consumer ID",$A1884,"Years (DATE)",$D$66))</f>
        <v>1</v>
      </c>
      <c r="F1884" s="6">
        <f t="shared" si="58"/>
        <v>186.3</v>
      </c>
      <c r="G1884" s="6">
        <f t="shared" si="59"/>
        <v>1</v>
      </c>
    </row>
    <row r="1885" spans="1:7" x14ac:dyDescent="0.3">
      <c r="A1885" s="6" t="s">
        <v>4439</v>
      </c>
      <c r="B1885" s="6" t="str">
        <f>IF(GETPIVOTDATA("Sum of Net Profit",Pivot_table!$A$151,"Consumer ID",$A1885,"Years (DATE)",$B$66)=0,"",GETPIVOTDATA("Sum of Net Profit",Pivot_table!$A$151,"Consumer ID",$A1885,"Years (DATE)",$B$66))</f>
        <v/>
      </c>
      <c r="C1885" s="6" t="str">
        <f>IF(GETPIVOTDATA("Count of Order ID",Pivot_table!$A$151,"Consumer ID",$A1885,"Years (DATE)",$B$66)=0,"",GETPIVOTDATA("Count of Order ID",Pivot_table!$A$151,"Consumer ID",$A1885,"Years (DATE)",$B$66))</f>
        <v/>
      </c>
      <c r="D1885" s="6">
        <f>IF(GETPIVOTDATA("Sum of Net Profit",Pivot_table!$A$151,"Consumer ID",$A1885,"Years (DATE)",$D$66)=0,"",GETPIVOTDATA("Sum of Net Profit",Pivot_table!$A$151,"Consumer ID",$A1885,"Years (DATE)",$D$66))</f>
        <v>186.3</v>
      </c>
      <c r="E1885" s="6">
        <f>IF(GETPIVOTDATA("Count of Order ID",Pivot_table!$A$151,"Consumer ID",$A1885,"Years (DATE)",$D$66)=0,"",GETPIVOTDATA("Count of Order ID",Pivot_table!$A$151,"Consumer ID",$A1885,"Years (DATE)",$D$66))</f>
        <v>1</v>
      </c>
      <c r="F1885" s="6">
        <f t="shared" si="58"/>
        <v>186.3</v>
      </c>
      <c r="G1885" s="6">
        <f t="shared" si="59"/>
        <v>1</v>
      </c>
    </row>
    <row r="1886" spans="1:7" x14ac:dyDescent="0.3">
      <c r="A1886" s="6" t="s">
        <v>5792</v>
      </c>
      <c r="B1886" s="6" t="str">
        <f>IF(GETPIVOTDATA("Sum of Net Profit",Pivot_table!$A$151,"Consumer ID",$A1886,"Years (DATE)",$B$66)=0,"",GETPIVOTDATA("Sum of Net Profit",Pivot_table!$A$151,"Consumer ID",$A1886,"Years (DATE)",$B$66))</f>
        <v/>
      </c>
      <c r="C1886" s="6" t="str">
        <f>IF(GETPIVOTDATA("Count of Order ID",Pivot_table!$A$151,"Consumer ID",$A1886,"Years (DATE)",$B$66)=0,"",GETPIVOTDATA("Count of Order ID",Pivot_table!$A$151,"Consumer ID",$A1886,"Years (DATE)",$B$66))</f>
        <v/>
      </c>
      <c r="D1886" s="6">
        <f>IF(GETPIVOTDATA("Sum of Net Profit",Pivot_table!$A$151,"Consumer ID",$A1886,"Years (DATE)",$D$66)=0,"",GETPIVOTDATA("Sum of Net Profit",Pivot_table!$A$151,"Consumer ID",$A1886,"Years (DATE)",$D$66))</f>
        <v>186.3</v>
      </c>
      <c r="E1886" s="6">
        <f>IF(GETPIVOTDATA("Count of Order ID",Pivot_table!$A$151,"Consumer ID",$A1886,"Years (DATE)",$D$66)=0,"",GETPIVOTDATA("Count of Order ID",Pivot_table!$A$151,"Consumer ID",$A1886,"Years (DATE)",$D$66))</f>
        <v>1</v>
      </c>
      <c r="F1886" s="6">
        <f t="shared" si="58"/>
        <v>186.3</v>
      </c>
      <c r="G1886" s="6">
        <f t="shared" si="59"/>
        <v>1</v>
      </c>
    </row>
    <row r="1887" spans="1:7" x14ac:dyDescent="0.3">
      <c r="A1887" s="6" t="s">
        <v>6352</v>
      </c>
      <c r="B1887" s="6" t="str">
        <f>IF(GETPIVOTDATA("Sum of Net Profit",Pivot_table!$A$151,"Consumer ID",$A1887,"Years (DATE)",$B$66)=0,"",GETPIVOTDATA("Sum of Net Profit",Pivot_table!$A$151,"Consumer ID",$A1887,"Years (DATE)",$B$66))</f>
        <v/>
      </c>
      <c r="C1887" s="6" t="str">
        <f>IF(GETPIVOTDATA("Count of Order ID",Pivot_table!$A$151,"Consumer ID",$A1887,"Years (DATE)",$B$66)=0,"",GETPIVOTDATA("Count of Order ID",Pivot_table!$A$151,"Consumer ID",$A1887,"Years (DATE)",$B$66))</f>
        <v/>
      </c>
      <c r="D1887" s="6">
        <f>IF(GETPIVOTDATA("Sum of Net Profit",Pivot_table!$A$151,"Consumer ID",$A1887,"Years (DATE)",$D$66)=0,"",GETPIVOTDATA("Sum of Net Profit",Pivot_table!$A$151,"Consumer ID",$A1887,"Years (DATE)",$D$66))</f>
        <v>186.3</v>
      </c>
      <c r="E1887" s="6">
        <f>IF(GETPIVOTDATA("Count of Order ID",Pivot_table!$A$151,"Consumer ID",$A1887,"Years (DATE)",$D$66)=0,"",GETPIVOTDATA("Count of Order ID",Pivot_table!$A$151,"Consumer ID",$A1887,"Years (DATE)",$D$66))</f>
        <v>1</v>
      </c>
      <c r="F1887" s="6">
        <f t="shared" si="58"/>
        <v>186.3</v>
      </c>
      <c r="G1887" s="6">
        <f t="shared" si="59"/>
        <v>1</v>
      </c>
    </row>
    <row r="1888" spans="1:7" x14ac:dyDescent="0.3">
      <c r="A1888" s="6" t="s">
        <v>5812</v>
      </c>
      <c r="B1888" s="6" t="str">
        <f>IF(GETPIVOTDATA("Sum of Net Profit",Pivot_table!$A$151,"Consumer ID",$A1888,"Years (DATE)",$B$66)=0,"",GETPIVOTDATA("Sum of Net Profit",Pivot_table!$A$151,"Consumer ID",$A1888,"Years (DATE)",$B$66))</f>
        <v/>
      </c>
      <c r="C1888" s="6" t="str">
        <f>IF(GETPIVOTDATA("Count of Order ID",Pivot_table!$A$151,"Consumer ID",$A1888,"Years (DATE)",$B$66)=0,"",GETPIVOTDATA("Count of Order ID",Pivot_table!$A$151,"Consumer ID",$A1888,"Years (DATE)",$B$66))</f>
        <v/>
      </c>
      <c r="D1888" s="6">
        <f>IF(GETPIVOTDATA("Sum of Net Profit",Pivot_table!$A$151,"Consumer ID",$A1888,"Years (DATE)",$D$66)=0,"",GETPIVOTDATA("Sum of Net Profit",Pivot_table!$A$151,"Consumer ID",$A1888,"Years (DATE)",$D$66))</f>
        <v>186.3</v>
      </c>
      <c r="E1888" s="6">
        <f>IF(GETPIVOTDATA("Count of Order ID",Pivot_table!$A$151,"Consumer ID",$A1888,"Years (DATE)",$D$66)=0,"",GETPIVOTDATA("Count of Order ID",Pivot_table!$A$151,"Consumer ID",$A1888,"Years (DATE)",$D$66))</f>
        <v>1</v>
      </c>
      <c r="F1888" s="6">
        <f t="shared" si="58"/>
        <v>186.3</v>
      </c>
      <c r="G1888" s="6">
        <f t="shared" si="59"/>
        <v>1</v>
      </c>
    </row>
    <row r="1889" spans="1:7" x14ac:dyDescent="0.3">
      <c r="A1889" s="6" t="s">
        <v>5758</v>
      </c>
      <c r="B1889" s="6" t="str">
        <f>IF(GETPIVOTDATA("Sum of Net Profit",Pivot_table!$A$151,"Consumer ID",$A1889,"Years (DATE)",$B$66)=0,"",GETPIVOTDATA("Sum of Net Profit",Pivot_table!$A$151,"Consumer ID",$A1889,"Years (DATE)",$B$66))</f>
        <v/>
      </c>
      <c r="C1889" s="6" t="str">
        <f>IF(GETPIVOTDATA("Count of Order ID",Pivot_table!$A$151,"Consumer ID",$A1889,"Years (DATE)",$B$66)=0,"",GETPIVOTDATA("Count of Order ID",Pivot_table!$A$151,"Consumer ID",$A1889,"Years (DATE)",$B$66))</f>
        <v/>
      </c>
      <c r="D1889" s="6">
        <f>IF(GETPIVOTDATA("Sum of Net Profit",Pivot_table!$A$151,"Consumer ID",$A1889,"Years (DATE)",$D$66)=0,"",GETPIVOTDATA("Sum of Net Profit",Pivot_table!$A$151,"Consumer ID",$A1889,"Years (DATE)",$D$66))</f>
        <v>186.3</v>
      </c>
      <c r="E1889" s="6">
        <f>IF(GETPIVOTDATA("Count of Order ID",Pivot_table!$A$151,"Consumer ID",$A1889,"Years (DATE)",$D$66)=0,"",GETPIVOTDATA("Count of Order ID",Pivot_table!$A$151,"Consumer ID",$A1889,"Years (DATE)",$D$66))</f>
        <v>1</v>
      </c>
      <c r="F1889" s="6">
        <f t="shared" si="58"/>
        <v>186.3</v>
      </c>
      <c r="G1889" s="6">
        <f t="shared" si="59"/>
        <v>1</v>
      </c>
    </row>
    <row r="1890" spans="1:7" x14ac:dyDescent="0.3">
      <c r="A1890" s="6" t="s">
        <v>5796</v>
      </c>
      <c r="B1890" s="6" t="str">
        <f>IF(GETPIVOTDATA("Sum of Net Profit",Pivot_table!$A$151,"Consumer ID",$A1890,"Years (DATE)",$B$66)=0,"",GETPIVOTDATA("Sum of Net Profit",Pivot_table!$A$151,"Consumer ID",$A1890,"Years (DATE)",$B$66))</f>
        <v/>
      </c>
      <c r="C1890" s="6" t="str">
        <f>IF(GETPIVOTDATA("Count of Order ID",Pivot_table!$A$151,"Consumer ID",$A1890,"Years (DATE)",$B$66)=0,"",GETPIVOTDATA("Count of Order ID",Pivot_table!$A$151,"Consumer ID",$A1890,"Years (DATE)",$B$66))</f>
        <v/>
      </c>
      <c r="D1890" s="6">
        <f>IF(GETPIVOTDATA("Sum of Net Profit",Pivot_table!$A$151,"Consumer ID",$A1890,"Years (DATE)",$D$66)=0,"",GETPIVOTDATA("Sum of Net Profit",Pivot_table!$A$151,"Consumer ID",$A1890,"Years (DATE)",$D$66))</f>
        <v>186.3</v>
      </c>
      <c r="E1890" s="6">
        <f>IF(GETPIVOTDATA("Count of Order ID",Pivot_table!$A$151,"Consumer ID",$A1890,"Years (DATE)",$D$66)=0,"",GETPIVOTDATA("Count of Order ID",Pivot_table!$A$151,"Consumer ID",$A1890,"Years (DATE)",$D$66))</f>
        <v>1</v>
      </c>
      <c r="F1890" s="6">
        <f t="shared" si="58"/>
        <v>186.3</v>
      </c>
      <c r="G1890" s="6">
        <f t="shared" si="59"/>
        <v>1</v>
      </c>
    </row>
    <row r="1891" spans="1:7" x14ac:dyDescent="0.3">
      <c r="A1891" s="6" t="s">
        <v>4403</v>
      </c>
      <c r="B1891" s="6" t="str">
        <f>IF(GETPIVOTDATA("Sum of Net Profit",Pivot_table!$A$151,"Consumer ID",$A1891,"Years (DATE)",$B$66)=0,"",GETPIVOTDATA("Sum of Net Profit",Pivot_table!$A$151,"Consumer ID",$A1891,"Years (DATE)",$B$66))</f>
        <v/>
      </c>
      <c r="C1891" s="6" t="str">
        <f>IF(GETPIVOTDATA("Count of Order ID",Pivot_table!$A$151,"Consumer ID",$A1891,"Years (DATE)",$B$66)=0,"",GETPIVOTDATA("Count of Order ID",Pivot_table!$A$151,"Consumer ID",$A1891,"Years (DATE)",$B$66))</f>
        <v/>
      </c>
      <c r="D1891" s="6">
        <f>IF(GETPIVOTDATA("Sum of Net Profit",Pivot_table!$A$151,"Consumer ID",$A1891,"Years (DATE)",$D$66)=0,"",GETPIVOTDATA("Sum of Net Profit",Pivot_table!$A$151,"Consumer ID",$A1891,"Years (DATE)",$D$66))</f>
        <v>186.3</v>
      </c>
      <c r="E1891" s="6">
        <f>IF(GETPIVOTDATA("Count of Order ID",Pivot_table!$A$151,"Consumer ID",$A1891,"Years (DATE)",$D$66)=0,"",GETPIVOTDATA("Count of Order ID",Pivot_table!$A$151,"Consumer ID",$A1891,"Years (DATE)",$D$66))</f>
        <v>1</v>
      </c>
      <c r="F1891" s="6">
        <f t="shared" si="58"/>
        <v>186.3</v>
      </c>
      <c r="G1891" s="6">
        <f t="shared" si="59"/>
        <v>1</v>
      </c>
    </row>
    <row r="1892" spans="1:7" x14ac:dyDescent="0.3">
      <c r="A1892" s="6" t="s">
        <v>5744</v>
      </c>
      <c r="B1892" s="6" t="str">
        <f>IF(GETPIVOTDATA("Sum of Net Profit",Pivot_table!$A$151,"Consumer ID",$A1892,"Years (DATE)",$B$66)=0,"",GETPIVOTDATA("Sum of Net Profit",Pivot_table!$A$151,"Consumer ID",$A1892,"Years (DATE)",$B$66))</f>
        <v/>
      </c>
      <c r="C1892" s="6" t="str">
        <f>IF(GETPIVOTDATA("Count of Order ID",Pivot_table!$A$151,"Consumer ID",$A1892,"Years (DATE)",$B$66)=0,"",GETPIVOTDATA("Count of Order ID",Pivot_table!$A$151,"Consumer ID",$A1892,"Years (DATE)",$B$66))</f>
        <v/>
      </c>
      <c r="D1892" s="6">
        <f>IF(GETPIVOTDATA("Sum of Net Profit",Pivot_table!$A$151,"Consumer ID",$A1892,"Years (DATE)",$D$66)=0,"",GETPIVOTDATA("Sum of Net Profit",Pivot_table!$A$151,"Consumer ID",$A1892,"Years (DATE)",$D$66))</f>
        <v>186.3</v>
      </c>
      <c r="E1892" s="6">
        <f>IF(GETPIVOTDATA("Count of Order ID",Pivot_table!$A$151,"Consumer ID",$A1892,"Years (DATE)",$D$66)=0,"",GETPIVOTDATA("Count of Order ID",Pivot_table!$A$151,"Consumer ID",$A1892,"Years (DATE)",$D$66))</f>
        <v>1</v>
      </c>
      <c r="F1892" s="6">
        <f t="shared" si="58"/>
        <v>186.3</v>
      </c>
      <c r="G1892" s="6">
        <f t="shared" si="59"/>
        <v>1</v>
      </c>
    </row>
    <row r="1893" spans="1:7" x14ac:dyDescent="0.3">
      <c r="A1893" s="6" t="s">
        <v>6097</v>
      </c>
      <c r="B1893" s="6" t="str">
        <f>IF(GETPIVOTDATA("Sum of Net Profit",Pivot_table!$A$151,"Consumer ID",$A1893,"Years (DATE)",$B$66)=0,"",GETPIVOTDATA("Sum of Net Profit",Pivot_table!$A$151,"Consumer ID",$A1893,"Years (DATE)",$B$66))</f>
        <v/>
      </c>
      <c r="C1893" s="6" t="str">
        <f>IF(GETPIVOTDATA("Count of Order ID",Pivot_table!$A$151,"Consumer ID",$A1893,"Years (DATE)",$B$66)=0,"",GETPIVOTDATA("Count of Order ID",Pivot_table!$A$151,"Consumer ID",$A1893,"Years (DATE)",$B$66))</f>
        <v/>
      </c>
      <c r="D1893" s="6">
        <f>IF(GETPIVOTDATA("Sum of Net Profit",Pivot_table!$A$151,"Consumer ID",$A1893,"Years (DATE)",$D$66)=0,"",GETPIVOTDATA("Sum of Net Profit",Pivot_table!$A$151,"Consumer ID",$A1893,"Years (DATE)",$D$66))</f>
        <v>186.3</v>
      </c>
      <c r="E1893" s="6">
        <f>IF(GETPIVOTDATA("Count of Order ID",Pivot_table!$A$151,"Consumer ID",$A1893,"Years (DATE)",$D$66)=0,"",GETPIVOTDATA("Count of Order ID",Pivot_table!$A$151,"Consumer ID",$A1893,"Years (DATE)",$D$66))</f>
        <v>1</v>
      </c>
      <c r="F1893" s="6">
        <f t="shared" si="58"/>
        <v>186.3</v>
      </c>
      <c r="G1893" s="6">
        <f t="shared" si="59"/>
        <v>1</v>
      </c>
    </row>
    <row r="1894" spans="1:7" x14ac:dyDescent="0.3">
      <c r="A1894" s="6" t="s">
        <v>4924</v>
      </c>
      <c r="B1894" s="6" t="str">
        <f>IF(GETPIVOTDATA("Sum of Net Profit",Pivot_table!$A$151,"Consumer ID",$A1894,"Years (DATE)",$B$66)=0,"",GETPIVOTDATA("Sum of Net Profit",Pivot_table!$A$151,"Consumer ID",$A1894,"Years (DATE)",$B$66))</f>
        <v/>
      </c>
      <c r="C1894" s="6" t="str">
        <f>IF(GETPIVOTDATA("Count of Order ID",Pivot_table!$A$151,"Consumer ID",$A1894,"Years (DATE)",$B$66)=0,"",GETPIVOTDATA("Count of Order ID",Pivot_table!$A$151,"Consumer ID",$A1894,"Years (DATE)",$B$66))</f>
        <v/>
      </c>
      <c r="D1894" s="6">
        <f>IF(GETPIVOTDATA("Sum of Net Profit",Pivot_table!$A$151,"Consumer ID",$A1894,"Years (DATE)",$D$66)=0,"",GETPIVOTDATA("Sum of Net Profit",Pivot_table!$A$151,"Consumer ID",$A1894,"Years (DATE)",$D$66))</f>
        <v>186.3</v>
      </c>
      <c r="E1894" s="6">
        <f>IF(GETPIVOTDATA("Count of Order ID",Pivot_table!$A$151,"Consumer ID",$A1894,"Years (DATE)",$D$66)=0,"",GETPIVOTDATA("Count of Order ID",Pivot_table!$A$151,"Consumer ID",$A1894,"Years (DATE)",$D$66))</f>
        <v>1</v>
      </c>
      <c r="F1894" s="6">
        <f t="shared" si="58"/>
        <v>186.3</v>
      </c>
      <c r="G1894" s="6">
        <f t="shared" si="59"/>
        <v>1</v>
      </c>
    </row>
    <row r="1895" spans="1:7" x14ac:dyDescent="0.3">
      <c r="A1895" s="6" t="s">
        <v>6114</v>
      </c>
      <c r="B1895" s="6" t="str">
        <f>IF(GETPIVOTDATA("Sum of Net Profit",Pivot_table!$A$151,"Consumer ID",$A1895,"Years (DATE)",$B$66)=0,"",GETPIVOTDATA("Sum of Net Profit",Pivot_table!$A$151,"Consumer ID",$A1895,"Years (DATE)",$B$66))</f>
        <v/>
      </c>
      <c r="C1895" s="6" t="str">
        <f>IF(GETPIVOTDATA("Count of Order ID",Pivot_table!$A$151,"Consumer ID",$A1895,"Years (DATE)",$B$66)=0,"",GETPIVOTDATA("Count of Order ID",Pivot_table!$A$151,"Consumer ID",$A1895,"Years (DATE)",$B$66))</f>
        <v/>
      </c>
      <c r="D1895" s="6">
        <f>IF(GETPIVOTDATA("Sum of Net Profit",Pivot_table!$A$151,"Consumer ID",$A1895,"Years (DATE)",$D$66)=0,"",GETPIVOTDATA("Sum of Net Profit",Pivot_table!$A$151,"Consumer ID",$A1895,"Years (DATE)",$D$66))</f>
        <v>186.3</v>
      </c>
      <c r="E1895" s="6">
        <f>IF(GETPIVOTDATA("Count of Order ID",Pivot_table!$A$151,"Consumer ID",$A1895,"Years (DATE)",$D$66)=0,"",GETPIVOTDATA("Count of Order ID",Pivot_table!$A$151,"Consumer ID",$A1895,"Years (DATE)",$D$66))</f>
        <v>1</v>
      </c>
      <c r="F1895" s="6">
        <f t="shared" si="58"/>
        <v>186.3</v>
      </c>
      <c r="G1895" s="6">
        <f t="shared" si="59"/>
        <v>1</v>
      </c>
    </row>
    <row r="1896" spans="1:7" x14ac:dyDescent="0.3">
      <c r="A1896" s="6" t="s">
        <v>5998</v>
      </c>
      <c r="B1896" s="6" t="str">
        <f>IF(GETPIVOTDATA("Sum of Net Profit",Pivot_table!$A$151,"Consumer ID",$A1896,"Years (DATE)",$B$66)=0,"",GETPIVOTDATA("Sum of Net Profit",Pivot_table!$A$151,"Consumer ID",$A1896,"Years (DATE)",$B$66))</f>
        <v/>
      </c>
      <c r="C1896" s="6" t="str">
        <f>IF(GETPIVOTDATA("Count of Order ID",Pivot_table!$A$151,"Consumer ID",$A1896,"Years (DATE)",$B$66)=0,"",GETPIVOTDATA("Count of Order ID",Pivot_table!$A$151,"Consumer ID",$A1896,"Years (DATE)",$B$66))</f>
        <v/>
      </c>
      <c r="D1896" s="6">
        <f>IF(GETPIVOTDATA("Sum of Net Profit",Pivot_table!$A$151,"Consumer ID",$A1896,"Years (DATE)",$D$66)=0,"",GETPIVOTDATA("Sum of Net Profit",Pivot_table!$A$151,"Consumer ID",$A1896,"Years (DATE)",$D$66))</f>
        <v>186.3</v>
      </c>
      <c r="E1896" s="6">
        <f>IF(GETPIVOTDATA("Count of Order ID",Pivot_table!$A$151,"Consumer ID",$A1896,"Years (DATE)",$D$66)=0,"",GETPIVOTDATA("Count of Order ID",Pivot_table!$A$151,"Consumer ID",$A1896,"Years (DATE)",$D$66))</f>
        <v>1</v>
      </c>
      <c r="F1896" s="6">
        <f t="shared" si="58"/>
        <v>186.3</v>
      </c>
      <c r="G1896" s="6">
        <f t="shared" si="59"/>
        <v>1</v>
      </c>
    </row>
    <row r="1897" spans="1:7" x14ac:dyDescent="0.3">
      <c r="A1897" s="6" t="s">
        <v>5891</v>
      </c>
      <c r="B1897" s="6" t="str">
        <f>IF(GETPIVOTDATA("Sum of Net Profit",Pivot_table!$A$151,"Consumer ID",$A1897,"Years (DATE)",$B$66)=0,"",GETPIVOTDATA("Sum of Net Profit",Pivot_table!$A$151,"Consumer ID",$A1897,"Years (DATE)",$B$66))</f>
        <v/>
      </c>
      <c r="C1897" s="6" t="str">
        <f>IF(GETPIVOTDATA("Count of Order ID",Pivot_table!$A$151,"Consumer ID",$A1897,"Years (DATE)",$B$66)=0,"",GETPIVOTDATA("Count of Order ID",Pivot_table!$A$151,"Consumer ID",$A1897,"Years (DATE)",$B$66))</f>
        <v/>
      </c>
      <c r="D1897" s="6">
        <f>IF(GETPIVOTDATA("Sum of Net Profit",Pivot_table!$A$151,"Consumer ID",$A1897,"Years (DATE)",$D$66)=0,"",GETPIVOTDATA("Sum of Net Profit",Pivot_table!$A$151,"Consumer ID",$A1897,"Years (DATE)",$D$66))</f>
        <v>186.3</v>
      </c>
      <c r="E1897" s="6">
        <f>IF(GETPIVOTDATA("Count of Order ID",Pivot_table!$A$151,"Consumer ID",$A1897,"Years (DATE)",$D$66)=0,"",GETPIVOTDATA("Count of Order ID",Pivot_table!$A$151,"Consumer ID",$A1897,"Years (DATE)",$D$66))</f>
        <v>1</v>
      </c>
      <c r="F1897" s="6">
        <f t="shared" si="58"/>
        <v>186.3</v>
      </c>
      <c r="G1897" s="6">
        <f t="shared" si="59"/>
        <v>1</v>
      </c>
    </row>
    <row r="1898" spans="1:7" x14ac:dyDescent="0.3">
      <c r="A1898" s="6" t="s">
        <v>5037</v>
      </c>
      <c r="B1898" s="6" t="str">
        <f>IF(GETPIVOTDATA("Sum of Net Profit",Pivot_table!$A$151,"Consumer ID",$A1898,"Years (DATE)",$B$66)=0,"",GETPIVOTDATA("Sum of Net Profit",Pivot_table!$A$151,"Consumer ID",$A1898,"Years (DATE)",$B$66))</f>
        <v/>
      </c>
      <c r="C1898" s="6" t="str">
        <f>IF(GETPIVOTDATA("Count of Order ID",Pivot_table!$A$151,"Consumer ID",$A1898,"Years (DATE)",$B$66)=0,"",GETPIVOTDATA("Count of Order ID",Pivot_table!$A$151,"Consumer ID",$A1898,"Years (DATE)",$B$66))</f>
        <v/>
      </c>
      <c r="D1898" s="6">
        <f>IF(GETPIVOTDATA("Sum of Net Profit",Pivot_table!$A$151,"Consumer ID",$A1898,"Years (DATE)",$D$66)=0,"",GETPIVOTDATA("Sum of Net Profit",Pivot_table!$A$151,"Consumer ID",$A1898,"Years (DATE)",$D$66))</f>
        <v>186.3</v>
      </c>
      <c r="E1898" s="6">
        <f>IF(GETPIVOTDATA("Count of Order ID",Pivot_table!$A$151,"Consumer ID",$A1898,"Years (DATE)",$D$66)=0,"",GETPIVOTDATA("Count of Order ID",Pivot_table!$A$151,"Consumer ID",$A1898,"Years (DATE)",$D$66))</f>
        <v>1</v>
      </c>
      <c r="F1898" s="6">
        <f t="shared" si="58"/>
        <v>186.3</v>
      </c>
      <c r="G1898" s="6">
        <f t="shared" si="59"/>
        <v>1</v>
      </c>
    </row>
    <row r="1899" spans="1:7" x14ac:dyDescent="0.3">
      <c r="A1899" s="6" t="s">
        <v>5774</v>
      </c>
      <c r="B1899" s="6" t="str">
        <f>IF(GETPIVOTDATA("Sum of Net Profit",Pivot_table!$A$151,"Consumer ID",$A1899,"Years (DATE)",$B$66)=0,"",GETPIVOTDATA("Sum of Net Profit",Pivot_table!$A$151,"Consumer ID",$A1899,"Years (DATE)",$B$66))</f>
        <v/>
      </c>
      <c r="C1899" s="6" t="str">
        <f>IF(GETPIVOTDATA("Count of Order ID",Pivot_table!$A$151,"Consumer ID",$A1899,"Years (DATE)",$B$66)=0,"",GETPIVOTDATA("Count of Order ID",Pivot_table!$A$151,"Consumer ID",$A1899,"Years (DATE)",$B$66))</f>
        <v/>
      </c>
      <c r="D1899" s="6">
        <f>IF(GETPIVOTDATA("Sum of Net Profit",Pivot_table!$A$151,"Consumer ID",$A1899,"Years (DATE)",$D$66)=0,"",GETPIVOTDATA("Sum of Net Profit",Pivot_table!$A$151,"Consumer ID",$A1899,"Years (DATE)",$D$66))</f>
        <v>186.3</v>
      </c>
      <c r="E1899" s="6">
        <f>IF(GETPIVOTDATA("Count of Order ID",Pivot_table!$A$151,"Consumer ID",$A1899,"Years (DATE)",$D$66)=0,"",GETPIVOTDATA("Count of Order ID",Pivot_table!$A$151,"Consumer ID",$A1899,"Years (DATE)",$D$66))</f>
        <v>1</v>
      </c>
      <c r="F1899" s="6">
        <f t="shared" si="58"/>
        <v>186.3</v>
      </c>
      <c r="G1899" s="6">
        <f t="shared" si="59"/>
        <v>1</v>
      </c>
    </row>
    <row r="1900" spans="1:7" x14ac:dyDescent="0.3">
      <c r="A1900" s="6" t="s">
        <v>5039</v>
      </c>
      <c r="B1900" s="6" t="str">
        <f>IF(GETPIVOTDATA("Sum of Net Profit",Pivot_table!$A$151,"Consumer ID",$A1900,"Years (DATE)",$B$66)=0,"",GETPIVOTDATA("Sum of Net Profit",Pivot_table!$A$151,"Consumer ID",$A1900,"Years (DATE)",$B$66))</f>
        <v/>
      </c>
      <c r="C1900" s="6" t="str">
        <f>IF(GETPIVOTDATA("Count of Order ID",Pivot_table!$A$151,"Consumer ID",$A1900,"Years (DATE)",$B$66)=0,"",GETPIVOTDATA("Count of Order ID",Pivot_table!$A$151,"Consumer ID",$A1900,"Years (DATE)",$B$66))</f>
        <v/>
      </c>
      <c r="D1900" s="6">
        <f>IF(GETPIVOTDATA("Sum of Net Profit",Pivot_table!$A$151,"Consumer ID",$A1900,"Years (DATE)",$D$66)=0,"",GETPIVOTDATA("Sum of Net Profit",Pivot_table!$A$151,"Consumer ID",$A1900,"Years (DATE)",$D$66))</f>
        <v>186.3</v>
      </c>
      <c r="E1900" s="6">
        <f>IF(GETPIVOTDATA("Count of Order ID",Pivot_table!$A$151,"Consumer ID",$A1900,"Years (DATE)",$D$66)=0,"",GETPIVOTDATA("Count of Order ID",Pivot_table!$A$151,"Consumer ID",$A1900,"Years (DATE)",$D$66))</f>
        <v>1</v>
      </c>
      <c r="F1900" s="6">
        <f t="shared" si="58"/>
        <v>186.3</v>
      </c>
      <c r="G1900" s="6">
        <f t="shared" si="59"/>
        <v>1</v>
      </c>
    </row>
    <row r="1901" spans="1:7" x14ac:dyDescent="0.3">
      <c r="A1901" s="6" t="s">
        <v>5982</v>
      </c>
      <c r="B1901" s="6" t="str">
        <f>IF(GETPIVOTDATA("Sum of Net Profit",Pivot_table!$A$151,"Consumer ID",$A1901,"Years (DATE)",$B$66)=0,"",GETPIVOTDATA("Sum of Net Profit",Pivot_table!$A$151,"Consumer ID",$A1901,"Years (DATE)",$B$66))</f>
        <v/>
      </c>
      <c r="C1901" s="6" t="str">
        <f>IF(GETPIVOTDATA("Count of Order ID",Pivot_table!$A$151,"Consumer ID",$A1901,"Years (DATE)",$B$66)=0,"",GETPIVOTDATA("Count of Order ID",Pivot_table!$A$151,"Consumer ID",$A1901,"Years (DATE)",$B$66))</f>
        <v/>
      </c>
      <c r="D1901" s="6">
        <f>IF(GETPIVOTDATA("Sum of Net Profit",Pivot_table!$A$151,"Consumer ID",$A1901,"Years (DATE)",$D$66)=0,"",GETPIVOTDATA("Sum of Net Profit",Pivot_table!$A$151,"Consumer ID",$A1901,"Years (DATE)",$D$66))</f>
        <v>186.3</v>
      </c>
      <c r="E1901" s="6">
        <f>IF(GETPIVOTDATA("Count of Order ID",Pivot_table!$A$151,"Consumer ID",$A1901,"Years (DATE)",$D$66)=0,"",GETPIVOTDATA("Count of Order ID",Pivot_table!$A$151,"Consumer ID",$A1901,"Years (DATE)",$D$66))</f>
        <v>1</v>
      </c>
      <c r="F1901" s="6">
        <f t="shared" si="58"/>
        <v>186.3</v>
      </c>
      <c r="G1901" s="6">
        <f t="shared" si="59"/>
        <v>1</v>
      </c>
    </row>
    <row r="1902" spans="1:7" x14ac:dyDescent="0.3">
      <c r="A1902" s="6" t="s">
        <v>6110</v>
      </c>
      <c r="B1902" s="6" t="str">
        <f>IF(GETPIVOTDATA("Sum of Net Profit",Pivot_table!$A$151,"Consumer ID",$A1902,"Years (DATE)",$B$66)=0,"",GETPIVOTDATA("Sum of Net Profit",Pivot_table!$A$151,"Consumer ID",$A1902,"Years (DATE)",$B$66))</f>
        <v/>
      </c>
      <c r="C1902" s="6" t="str">
        <f>IF(GETPIVOTDATA("Count of Order ID",Pivot_table!$A$151,"Consumer ID",$A1902,"Years (DATE)",$B$66)=0,"",GETPIVOTDATA("Count of Order ID",Pivot_table!$A$151,"Consumer ID",$A1902,"Years (DATE)",$B$66))</f>
        <v/>
      </c>
      <c r="D1902" s="6">
        <f>IF(GETPIVOTDATA("Sum of Net Profit",Pivot_table!$A$151,"Consumer ID",$A1902,"Years (DATE)",$D$66)=0,"",GETPIVOTDATA("Sum of Net Profit",Pivot_table!$A$151,"Consumer ID",$A1902,"Years (DATE)",$D$66))</f>
        <v>186.3</v>
      </c>
      <c r="E1902" s="6">
        <f>IF(GETPIVOTDATA("Count of Order ID",Pivot_table!$A$151,"Consumer ID",$A1902,"Years (DATE)",$D$66)=0,"",GETPIVOTDATA("Count of Order ID",Pivot_table!$A$151,"Consumer ID",$A1902,"Years (DATE)",$D$66))</f>
        <v>1</v>
      </c>
      <c r="F1902" s="6">
        <f t="shared" si="58"/>
        <v>186.3</v>
      </c>
      <c r="G1902" s="6">
        <f t="shared" si="59"/>
        <v>1</v>
      </c>
    </row>
    <row r="1903" spans="1:7" x14ac:dyDescent="0.3">
      <c r="A1903" s="6" t="s">
        <v>6112</v>
      </c>
      <c r="B1903" s="6" t="str">
        <f>IF(GETPIVOTDATA("Sum of Net Profit",Pivot_table!$A$151,"Consumer ID",$A1903,"Years (DATE)",$B$66)=0,"",GETPIVOTDATA("Sum of Net Profit",Pivot_table!$A$151,"Consumer ID",$A1903,"Years (DATE)",$B$66))</f>
        <v/>
      </c>
      <c r="C1903" s="6" t="str">
        <f>IF(GETPIVOTDATA("Count of Order ID",Pivot_table!$A$151,"Consumer ID",$A1903,"Years (DATE)",$B$66)=0,"",GETPIVOTDATA("Count of Order ID",Pivot_table!$A$151,"Consumer ID",$A1903,"Years (DATE)",$B$66))</f>
        <v/>
      </c>
      <c r="D1903" s="6">
        <f>IF(GETPIVOTDATA("Sum of Net Profit",Pivot_table!$A$151,"Consumer ID",$A1903,"Years (DATE)",$D$66)=0,"",GETPIVOTDATA("Sum of Net Profit",Pivot_table!$A$151,"Consumer ID",$A1903,"Years (DATE)",$D$66))</f>
        <v>186.3</v>
      </c>
      <c r="E1903" s="6">
        <f>IF(GETPIVOTDATA("Count of Order ID",Pivot_table!$A$151,"Consumer ID",$A1903,"Years (DATE)",$D$66)=0,"",GETPIVOTDATA("Count of Order ID",Pivot_table!$A$151,"Consumer ID",$A1903,"Years (DATE)",$D$66))</f>
        <v>1</v>
      </c>
      <c r="F1903" s="6">
        <f t="shared" si="58"/>
        <v>186.3</v>
      </c>
      <c r="G1903" s="6">
        <f t="shared" si="59"/>
        <v>1</v>
      </c>
    </row>
    <row r="1904" spans="1:7" x14ac:dyDescent="0.3">
      <c r="A1904" s="6" t="s">
        <v>5600</v>
      </c>
      <c r="B1904" s="6" t="str">
        <f>IF(GETPIVOTDATA("Sum of Net Profit",Pivot_table!$A$151,"Consumer ID",$A1904,"Years (DATE)",$B$66)=0,"",GETPIVOTDATA("Sum of Net Profit",Pivot_table!$A$151,"Consumer ID",$A1904,"Years (DATE)",$B$66))</f>
        <v/>
      </c>
      <c r="C1904" s="6" t="str">
        <f>IF(GETPIVOTDATA("Count of Order ID",Pivot_table!$A$151,"Consumer ID",$A1904,"Years (DATE)",$B$66)=0,"",GETPIVOTDATA("Count of Order ID",Pivot_table!$A$151,"Consumer ID",$A1904,"Years (DATE)",$B$66))</f>
        <v/>
      </c>
      <c r="D1904" s="6">
        <f>IF(GETPIVOTDATA("Sum of Net Profit",Pivot_table!$A$151,"Consumer ID",$A1904,"Years (DATE)",$D$66)=0,"",GETPIVOTDATA("Sum of Net Profit",Pivot_table!$A$151,"Consumer ID",$A1904,"Years (DATE)",$D$66))</f>
        <v>186.3</v>
      </c>
      <c r="E1904" s="6">
        <f>IF(GETPIVOTDATA("Count of Order ID",Pivot_table!$A$151,"Consumer ID",$A1904,"Years (DATE)",$D$66)=0,"",GETPIVOTDATA("Count of Order ID",Pivot_table!$A$151,"Consumer ID",$A1904,"Years (DATE)",$D$66))</f>
        <v>1</v>
      </c>
      <c r="F1904" s="6">
        <f t="shared" si="58"/>
        <v>186.3</v>
      </c>
      <c r="G1904" s="6">
        <f t="shared" si="59"/>
        <v>1</v>
      </c>
    </row>
    <row r="1905" spans="1:7" x14ac:dyDescent="0.3">
      <c r="A1905" s="6" t="s">
        <v>5926</v>
      </c>
      <c r="B1905" s="6" t="str">
        <f>IF(GETPIVOTDATA("Sum of Net Profit",Pivot_table!$A$151,"Consumer ID",$A1905,"Years (DATE)",$B$66)=0,"",GETPIVOTDATA("Sum of Net Profit",Pivot_table!$A$151,"Consumer ID",$A1905,"Years (DATE)",$B$66))</f>
        <v/>
      </c>
      <c r="C1905" s="6" t="str">
        <f>IF(GETPIVOTDATA("Count of Order ID",Pivot_table!$A$151,"Consumer ID",$A1905,"Years (DATE)",$B$66)=0,"",GETPIVOTDATA("Count of Order ID",Pivot_table!$A$151,"Consumer ID",$A1905,"Years (DATE)",$B$66))</f>
        <v/>
      </c>
      <c r="D1905" s="6">
        <f>IF(GETPIVOTDATA("Sum of Net Profit",Pivot_table!$A$151,"Consumer ID",$A1905,"Years (DATE)",$D$66)=0,"",GETPIVOTDATA("Sum of Net Profit",Pivot_table!$A$151,"Consumer ID",$A1905,"Years (DATE)",$D$66))</f>
        <v>186.3</v>
      </c>
      <c r="E1905" s="6">
        <f>IF(GETPIVOTDATA("Count of Order ID",Pivot_table!$A$151,"Consumer ID",$A1905,"Years (DATE)",$D$66)=0,"",GETPIVOTDATA("Count of Order ID",Pivot_table!$A$151,"Consumer ID",$A1905,"Years (DATE)",$D$66))</f>
        <v>1</v>
      </c>
      <c r="F1905" s="6">
        <f t="shared" si="58"/>
        <v>186.3</v>
      </c>
      <c r="G1905" s="6">
        <f t="shared" si="59"/>
        <v>1</v>
      </c>
    </row>
    <row r="1906" spans="1:7" x14ac:dyDescent="0.3">
      <c r="A1906" s="6" t="s">
        <v>5824</v>
      </c>
      <c r="B1906" s="6" t="str">
        <f>IF(GETPIVOTDATA("Sum of Net Profit",Pivot_table!$A$151,"Consumer ID",$A1906,"Years (DATE)",$B$66)=0,"",GETPIVOTDATA("Sum of Net Profit",Pivot_table!$A$151,"Consumer ID",$A1906,"Years (DATE)",$B$66))</f>
        <v/>
      </c>
      <c r="C1906" s="6" t="str">
        <f>IF(GETPIVOTDATA("Count of Order ID",Pivot_table!$A$151,"Consumer ID",$A1906,"Years (DATE)",$B$66)=0,"",GETPIVOTDATA("Count of Order ID",Pivot_table!$A$151,"Consumer ID",$A1906,"Years (DATE)",$B$66))</f>
        <v/>
      </c>
      <c r="D1906" s="6">
        <f>IF(GETPIVOTDATA("Sum of Net Profit",Pivot_table!$A$151,"Consumer ID",$A1906,"Years (DATE)",$D$66)=0,"",GETPIVOTDATA("Sum of Net Profit",Pivot_table!$A$151,"Consumer ID",$A1906,"Years (DATE)",$D$66))</f>
        <v>186.3</v>
      </c>
      <c r="E1906" s="6">
        <f>IF(GETPIVOTDATA("Count of Order ID",Pivot_table!$A$151,"Consumer ID",$A1906,"Years (DATE)",$D$66)=0,"",GETPIVOTDATA("Count of Order ID",Pivot_table!$A$151,"Consumer ID",$A1906,"Years (DATE)",$D$66))</f>
        <v>1</v>
      </c>
      <c r="F1906" s="6">
        <f t="shared" si="58"/>
        <v>186.3</v>
      </c>
      <c r="G1906" s="6">
        <f t="shared" si="59"/>
        <v>1</v>
      </c>
    </row>
    <row r="1907" spans="1:7" x14ac:dyDescent="0.3">
      <c r="A1907" s="6" t="s">
        <v>2002</v>
      </c>
      <c r="B1907" s="6">
        <f>IF(GETPIVOTDATA("Sum of Net Profit",Pivot_table!$A$151,"Consumer ID",$A1907,"Years (DATE)",$B$66)=0,"",GETPIVOTDATA("Sum of Net Profit",Pivot_table!$A$151,"Consumer ID",$A1907,"Years (DATE)",$B$66))</f>
        <v>185.76</v>
      </c>
      <c r="C1907" s="6">
        <f>IF(GETPIVOTDATA("Count of Order ID",Pivot_table!$A$151,"Consumer ID",$A1907,"Years (DATE)",$B$66)=0,"",GETPIVOTDATA("Count of Order ID",Pivot_table!$A$151,"Consumer ID",$A1907,"Years (DATE)",$B$66))</f>
        <v>1</v>
      </c>
      <c r="D1907" s="6" t="str">
        <f>IF(GETPIVOTDATA("Sum of Net Profit",Pivot_table!$A$151,"Consumer ID",$A1907,"Years (DATE)",$D$66)=0,"",GETPIVOTDATA("Sum of Net Profit",Pivot_table!$A$151,"Consumer ID",$A1907,"Years (DATE)",$D$66))</f>
        <v/>
      </c>
      <c r="E1907" s="6" t="str">
        <f>IF(GETPIVOTDATA("Count of Order ID",Pivot_table!$A$151,"Consumer ID",$A1907,"Years (DATE)",$D$66)=0,"",GETPIVOTDATA("Count of Order ID",Pivot_table!$A$151,"Consumer ID",$A1907,"Years (DATE)",$D$66))</f>
        <v/>
      </c>
      <c r="F1907" s="6">
        <f t="shared" si="58"/>
        <v>185.76</v>
      </c>
      <c r="G1907" s="6">
        <f t="shared" si="59"/>
        <v>1</v>
      </c>
    </row>
    <row r="1908" spans="1:7" x14ac:dyDescent="0.3">
      <c r="A1908" s="6" t="s">
        <v>2013</v>
      </c>
      <c r="B1908" s="6">
        <f>IF(GETPIVOTDATA("Sum of Net Profit",Pivot_table!$A$151,"Consumer ID",$A1908,"Years (DATE)",$B$66)=0,"",GETPIVOTDATA("Sum of Net Profit",Pivot_table!$A$151,"Consumer ID",$A1908,"Years (DATE)",$B$66))</f>
        <v>185.76</v>
      </c>
      <c r="C1908" s="6">
        <f>IF(GETPIVOTDATA("Count of Order ID",Pivot_table!$A$151,"Consumer ID",$A1908,"Years (DATE)",$B$66)=0,"",GETPIVOTDATA("Count of Order ID",Pivot_table!$A$151,"Consumer ID",$A1908,"Years (DATE)",$B$66))</f>
        <v>1</v>
      </c>
      <c r="D1908" s="6" t="str">
        <f>IF(GETPIVOTDATA("Sum of Net Profit",Pivot_table!$A$151,"Consumer ID",$A1908,"Years (DATE)",$D$66)=0,"",GETPIVOTDATA("Sum of Net Profit",Pivot_table!$A$151,"Consumer ID",$A1908,"Years (DATE)",$D$66))</f>
        <v/>
      </c>
      <c r="E1908" s="6" t="str">
        <f>IF(GETPIVOTDATA("Count of Order ID",Pivot_table!$A$151,"Consumer ID",$A1908,"Years (DATE)",$D$66)=0,"",GETPIVOTDATA("Count of Order ID",Pivot_table!$A$151,"Consumer ID",$A1908,"Years (DATE)",$D$66))</f>
        <v/>
      </c>
      <c r="F1908" s="6">
        <f t="shared" si="58"/>
        <v>185.76</v>
      </c>
      <c r="G1908" s="6">
        <f t="shared" si="59"/>
        <v>1</v>
      </c>
    </row>
    <row r="1909" spans="1:7" x14ac:dyDescent="0.3">
      <c r="A1909" s="6" t="s">
        <v>3773</v>
      </c>
      <c r="B1909" s="6" t="str">
        <f>IF(GETPIVOTDATA("Sum of Net Profit",Pivot_table!$A$151,"Consumer ID",$A1909,"Years (DATE)",$B$66)=0,"",GETPIVOTDATA("Sum of Net Profit",Pivot_table!$A$151,"Consumer ID",$A1909,"Years (DATE)",$B$66))</f>
        <v/>
      </c>
      <c r="C1909" s="6" t="str">
        <f>IF(GETPIVOTDATA("Count of Order ID",Pivot_table!$A$151,"Consumer ID",$A1909,"Years (DATE)",$B$66)=0,"",GETPIVOTDATA("Count of Order ID",Pivot_table!$A$151,"Consumer ID",$A1909,"Years (DATE)",$B$66))</f>
        <v/>
      </c>
      <c r="D1909" s="6">
        <f>IF(GETPIVOTDATA("Sum of Net Profit",Pivot_table!$A$151,"Consumer ID",$A1909,"Years (DATE)",$D$66)=0,"",GETPIVOTDATA("Sum of Net Profit",Pivot_table!$A$151,"Consumer ID",$A1909,"Years (DATE)",$D$66))</f>
        <v>185.76</v>
      </c>
      <c r="E1909" s="6">
        <f>IF(GETPIVOTDATA("Count of Order ID",Pivot_table!$A$151,"Consumer ID",$A1909,"Years (DATE)",$D$66)=0,"",GETPIVOTDATA("Count of Order ID",Pivot_table!$A$151,"Consumer ID",$A1909,"Years (DATE)",$D$66))</f>
        <v>1</v>
      </c>
      <c r="F1909" s="6">
        <f t="shared" si="58"/>
        <v>185.76</v>
      </c>
      <c r="G1909" s="6">
        <f t="shared" si="59"/>
        <v>1</v>
      </c>
    </row>
    <row r="1910" spans="1:7" x14ac:dyDescent="0.3">
      <c r="A1910" s="6" t="s">
        <v>1968</v>
      </c>
      <c r="B1910" s="6">
        <f>IF(GETPIVOTDATA("Sum of Net Profit",Pivot_table!$A$151,"Consumer ID",$A1910,"Years (DATE)",$B$66)=0,"",GETPIVOTDATA("Sum of Net Profit",Pivot_table!$A$151,"Consumer ID",$A1910,"Years (DATE)",$B$66))</f>
        <v>185.76</v>
      </c>
      <c r="C1910" s="6">
        <f>IF(GETPIVOTDATA("Count of Order ID",Pivot_table!$A$151,"Consumer ID",$A1910,"Years (DATE)",$B$66)=0,"",GETPIVOTDATA("Count of Order ID",Pivot_table!$A$151,"Consumer ID",$A1910,"Years (DATE)",$B$66))</f>
        <v>1</v>
      </c>
      <c r="D1910" s="6" t="str">
        <f>IF(GETPIVOTDATA("Sum of Net Profit",Pivot_table!$A$151,"Consumer ID",$A1910,"Years (DATE)",$D$66)=0,"",GETPIVOTDATA("Sum of Net Profit",Pivot_table!$A$151,"Consumer ID",$A1910,"Years (DATE)",$D$66))</f>
        <v/>
      </c>
      <c r="E1910" s="6" t="str">
        <f>IF(GETPIVOTDATA("Count of Order ID",Pivot_table!$A$151,"Consumer ID",$A1910,"Years (DATE)",$D$66)=0,"",GETPIVOTDATA("Count of Order ID",Pivot_table!$A$151,"Consumer ID",$A1910,"Years (DATE)",$D$66))</f>
        <v/>
      </c>
      <c r="F1910" s="6">
        <f t="shared" si="58"/>
        <v>185.76</v>
      </c>
      <c r="G1910" s="6">
        <f t="shared" si="59"/>
        <v>1</v>
      </c>
    </row>
    <row r="1911" spans="1:7" x14ac:dyDescent="0.3">
      <c r="A1911" s="6" t="s">
        <v>1962</v>
      </c>
      <c r="B1911" s="6">
        <f>IF(GETPIVOTDATA("Sum of Net Profit",Pivot_table!$A$151,"Consumer ID",$A1911,"Years (DATE)",$B$66)=0,"",GETPIVOTDATA("Sum of Net Profit",Pivot_table!$A$151,"Consumer ID",$A1911,"Years (DATE)",$B$66))</f>
        <v>185.76</v>
      </c>
      <c r="C1911" s="6">
        <f>IF(GETPIVOTDATA("Count of Order ID",Pivot_table!$A$151,"Consumer ID",$A1911,"Years (DATE)",$B$66)=0,"",GETPIVOTDATA("Count of Order ID",Pivot_table!$A$151,"Consumer ID",$A1911,"Years (DATE)",$B$66))</f>
        <v>1</v>
      </c>
      <c r="D1911" s="6" t="str">
        <f>IF(GETPIVOTDATA("Sum of Net Profit",Pivot_table!$A$151,"Consumer ID",$A1911,"Years (DATE)",$D$66)=0,"",GETPIVOTDATA("Sum of Net Profit",Pivot_table!$A$151,"Consumer ID",$A1911,"Years (DATE)",$D$66))</f>
        <v/>
      </c>
      <c r="E1911" s="6" t="str">
        <f>IF(GETPIVOTDATA("Count of Order ID",Pivot_table!$A$151,"Consumer ID",$A1911,"Years (DATE)",$D$66)=0,"",GETPIVOTDATA("Count of Order ID",Pivot_table!$A$151,"Consumer ID",$A1911,"Years (DATE)",$D$66))</f>
        <v/>
      </c>
      <c r="F1911" s="6">
        <f t="shared" si="58"/>
        <v>185.76</v>
      </c>
      <c r="G1911" s="6">
        <f t="shared" si="59"/>
        <v>1</v>
      </c>
    </row>
    <row r="1912" spans="1:7" x14ac:dyDescent="0.3">
      <c r="A1912" s="6" t="s">
        <v>2302</v>
      </c>
      <c r="B1912" s="6" t="str">
        <f>IF(GETPIVOTDATA("Sum of Net Profit",Pivot_table!$A$151,"Consumer ID",$A1912,"Years (DATE)",$B$66)=0,"",GETPIVOTDATA("Sum of Net Profit",Pivot_table!$A$151,"Consumer ID",$A1912,"Years (DATE)",$B$66))</f>
        <v/>
      </c>
      <c r="C1912" s="6" t="str">
        <f>IF(GETPIVOTDATA("Count of Order ID",Pivot_table!$A$151,"Consumer ID",$A1912,"Years (DATE)",$B$66)=0,"",GETPIVOTDATA("Count of Order ID",Pivot_table!$A$151,"Consumer ID",$A1912,"Years (DATE)",$B$66))</f>
        <v/>
      </c>
      <c r="D1912" s="6">
        <f>IF(GETPIVOTDATA("Sum of Net Profit",Pivot_table!$A$151,"Consumer ID",$A1912,"Years (DATE)",$D$66)=0,"",GETPIVOTDATA("Sum of Net Profit",Pivot_table!$A$151,"Consumer ID",$A1912,"Years (DATE)",$D$66))</f>
        <v>185.76</v>
      </c>
      <c r="E1912" s="6">
        <f>IF(GETPIVOTDATA("Count of Order ID",Pivot_table!$A$151,"Consumer ID",$A1912,"Years (DATE)",$D$66)=0,"",GETPIVOTDATA("Count of Order ID",Pivot_table!$A$151,"Consumer ID",$A1912,"Years (DATE)",$D$66))</f>
        <v>1</v>
      </c>
      <c r="F1912" s="6">
        <f t="shared" si="58"/>
        <v>185.76</v>
      </c>
      <c r="G1912" s="6">
        <f t="shared" si="59"/>
        <v>1</v>
      </c>
    </row>
    <row r="1913" spans="1:7" x14ac:dyDescent="0.3">
      <c r="A1913" s="6" t="s">
        <v>3179</v>
      </c>
      <c r="B1913" s="6" t="str">
        <f>IF(GETPIVOTDATA("Sum of Net Profit",Pivot_table!$A$151,"Consumer ID",$A1913,"Years (DATE)",$B$66)=0,"",GETPIVOTDATA("Sum of Net Profit",Pivot_table!$A$151,"Consumer ID",$A1913,"Years (DATE)",$B$66))</f>
        <v/>
      </c>
      <c r="C1913" s="6" t="str">
        <f>IF(GETPIVOTDATA("Count of Order ID",Pivot_table!$A$151,"Consumer ID",$A1913,"Years (DATE)",$B$66)=0,"",GETPIVOTDATA("Count of Order ID",Pivot_table!$A$151,"Consumer ID",$A1913,"Years (DATE)",$B$66))</f>
        <v/>
      </c>
      <c r="D1913" s="6">
        <f>IF(GETPIVOTDATA("Sum of Net Profit",Pivot_table!$A$151,"Consumer ID",$A1913,"Years (DATE)",$D$66)=0,"",GETPIVOTDATA("Sum of Net Profit",Pivot_table!$A$151,"Consumer ID",$A1913,"Years (DATE)",$D$66))</f>
        <v>185.76</v>
      </c>
      <c r="E1913" s="6">
        <f>IF(GETPIVOTDATA("Count of Order ID",Pivot_table!$A$151,"Consumer ID",$A1913,"Years (DATE)",$D$66)=0,"",GETPIVOTDATA("Count of Order ID",Pivot_table!$A$151,"Consumer ID",$A1913,"Years (DATE)",$D$66))</f>
        <v>1</v>
      </c>
      <c r="F1913" s="6">
        <f t="shared" si="58"/>
        <v>185.76</v>
      </c>
      <c r="G1913" s="6">
        <f t="shared" si="59"/>
        <v>1</v>
      </c>
    </row>
    <row r="1914" spans="1:7" x14ac:dyDescent="0.3">
      <c r="A1914" s="6" t="s">
        <v>2324</v>
      </c>
      <c r="B1914" s="6" t="str">
        <f>IF(GETPIVOTDATA("Sum of Net Profit",Pivot_table!$A$151,"Consumer ID",$A1914,"Years (DATE)",$B$66)=0,"",GETPIVOTDATA("Sum of Net Profit",Pivot_table!$A$151,"Consumer ID",$A1914,"Years (DATE)",$B$66))</f>
        <v/>
      </c>
      <c r="C1914" s="6" t="str">
        <f>IF(GETPIVOTDATA("Count of Order ID",Pivot_table!$A$151,"Consumer ID",$A1914,"Years (DATE)",$B$66)=0,"",GETPIVOTDATA("Count of Order ID",Pivot_table!$A$151,"Consumer ID",$A1914,"Years (DATE)",$B$66))</f>
        <v/>
      </c>
      <c r="D1914" s="6">
        <f>IF(GETPIVOTDATA("Sum of Net Profit",Pivot_table!$A$151,"Consumer ID",$A1914,"Years (DATE)",$D$66)=0,"",GETPIVOTDATA("Sum of Net Profit",Pivot_table!$A$151,"Consumer ID",$A1914,"Years (DATE)",$D$66))</f>
        <v>185.76</v>
      </c>
      <c r="E1914" s="6">
        <f>IF(GETPIVOTDATA("Count of Order ID",Pivot_table!$A$151,"Consumer ID",$A1914,"Years (DATE)",$D$66)=0,"",GETPIVOTDATA("Count of Order ID",Pivot_table!$A$151,"Consumer ID",$A1914,"Years (DATE)",$D$66))</f>
        <v>1</v>
      </c>
      <c r="F1914" s="6">
        <f t="shared" si="58"/>
        <v>185.76</v>
      </c>
      <c r="G1914" s="6">
        <f t="shared" si="59"/>
        <v>1</v>
      </c>
    </row>
    <row r="1915" spans="1:7" x14ac:dyDescent="0.3">
      <c r="A1915" s="6" t="s">
        <v>2076</v>
      </c>
      <c r="B1915" s="6">
        <f>IF(GETPIVOTDATA("Sum of Net Profit",Pivot_table!$A$151,"Consumer ID",$A1915,"Years (DATE)",$B$66)=0,"",GETPIVOTDATA("Sum of Net Profit",Pivot_table!$A$151,"Consumer ID",$A1915,"Years (DATE)",$B$66))</f>
        <v>185.76</v>
      </c>
      <c r="C1915" s="6">
        <f>IF(GETPIVOTDATA("Count of Order ID",Pivot_table!$A$151,"Consumer ID",$A1915,"Years (DATE)",$B$66)=0,"",GETPIVOTDATA("Count of Order ID",Pivot_table!$A$151,"Consumer ID",$A1915,"Years (DATE)",$B$66))</f>
        <v>1</v>
      </c>
      <c r="D1915" s="6" t="str">
        <f>IF(GETPIVOTDATA("Sum of Net Profit",Pivot_table!$A$151,"Consumer ID",$A1915,"Years (DATE)",$D$66)=0,"",GETPIVOTDATA("Sum of Net Profit",Pivot_table!$A$151,"Consumer ID",$A1915,"Years (DATE)",$D$66))</f>
        <v/>
      </c>
      <c r="E1915" s="6" t="str">
        <f>IF(GETPIVOTDATA("Count of Order ID",Pivot_table!$A$151,"Consumer ID",$A1915,"Years (DATE)",$D$66)=0,"",GETPIVOTDATA("Count of Order ID",Pivot_table!$A$151,"Consumer ID",$A1915,"Years (DATE)",$D$66))</f>
        <v/>
      </c>
      <c r="F1915" s="6">
        <f t="shared" si="58"/>
        <v>185.76</v>
      </c>
      <c r="G1915" s="6">
        <f t="shared" si="59"/>
        <v>1</v>
      </c>
    </row>
    <row r="1916" spans="1:7" x14ac:dyDescent="0.3">
      <c r="A1916" s="6" t="s">
        <v>3755</v>
      </c>
      <c r="B1916" s="6" t="str">
        <f>IF(GETPIVOTDATA("Sum of Net Profit",Pivot_table!$A$151,"Consumer ID",$A1916,"Years (DATE)",$B$66)=0,"",GETPIVOTDATA("Sum of Net Profit",Pivot_table!$A$151,"Consumer ID",$A1916,"Years (DATE)",$B$66))</f>
        <v/>
      </c>
      <c r="C1916" s="6" t="str">
        <f>IF(GETPIVOTDATA("Count of Order ID",Pivot_table!$A$151,"Consumer ID",$A1916,"Years (DATE)",$B$66)=0,"",GETPIVOTDATA("Count of Order ID",Pivot_table!$A$151,"Consumer ID",$A1916,"Years (DATE)",$B$66))</f>
        <v/>
      </c>
      <c r="D1916" s="6">
        <f>IF(GETPIVOTDATA("Sum of Net Profit",Pivot_table!$A$151,"Consumer ID",$A1916,"Years (DATE)",$D$66)=0,"",GETPIVOTDATA("Sum of Net Profit",Pivot_table!$A$151,"Consumer ID",$A1916,"Years (DATE)",$D$66))</f>
        <v>185.76</v>
      </c>
      <c r="E1916" s="6">
        <f>IF(GETPIVOTDATA("Count of Order ID",Pivot_table!$A$151,"Consumer ID",$A1916,"Years (DATE)",$D$66)=0,"",GETPIVOTDATA("Count of Order ID",Pivot_table!$A$151,"Consumer ID",$A1916,"Years (DATE)",$D$66))</f>
        <v>1</v>
      </c>
      <c r="F1916" s="6">
        <f t="shared" si="58"/>
        <v>185.76</v>
      </c>
      <c r="G1916" s="6">
        <f t="shared" si="59"/>
        <v>1</v>
      </c>
    </row>
    <row r="1917" spans="1:7" x14ac:dyDescent="0.3">
      <c r="A1917" s="6" t="s">
        <v>3195</v>
      </c>
      <c r="B1917" s="6" t="str">
        <f>IF(GETPIVOTDATA("Sum of Net Profit",Pivot_table!$A$151,"Consumer ID",$A1917,"Years (DATE)",$B$66)=0,"",GETPIVOTDATA("Sum of Net Profit",Pivot_table!$A$151,"Consumer ID",$A1917,"Years (DATE)",$B$66))</f>
        <v/>
      </c>
      <c r="C1917" s="6" t="str">
        <f>IF(GETPIVOTDATA("Count of Order ID",Pivot_table!$A$151,"Consumer ID",$A1917,"Years (DATE)",$B$66)=0,"",GETPIVOTDATA("Count of Order ID",Pivot_table!$A$151,"Consumer ID",$A1917,"Years (DATE)",$B$66))</f>
        <v/>
      </c>
      <c r="D1917" s="6">
        <f>IF(GETPIVOTDATA("Sum of Net Profit",Pivot_table!$A$151,"Consumer ID",$A1917,"Years (DATE)",$D$66)=0,"",GETPIVOTDATA("Sum of Net Profit",Pivot_table!$A$151,"Consumer ID",$A1917,"Years (DATE)",$D$66))</f>
        <v>185.76</v>
      </c>
      <c r="E1917" s="6">
        <f>IF(GETPIVOTDATA("Count of Order ID",Pivot_table!$A$151,"Consumer ID",$A1917,"Years (DATE)",$D$66)=0,"",GETPIVOTDATA("Count of Order ID",Pivot_table!$A$151,"Consumer ID",$A1917,"Years (DATE)",$D$66))</f>
        <v>1</v>
      </c>
      <c r="F1917" s="6">
        <f t="shared" si="58"/>
        <v>185.76</v>
      </c>
      <c r="G1917" s="6">
        <f t="shared" si="59"/>
        <v>1</v>
      </c>
    </row>
    <row r="1918" spans="1:7" x14ac:dyDescent="0.3">
      <c r="A1918" s="6" t="s">
        <v>2340</v>
      </c>
      <c r="B1918" s="6" t="str">
        <f>IF(GETPIVOTDATA("Sum of Net Profit",Pivot_table!$A$151,"Consumer ID",$A1918,"Years (DATE)",$B$66)=0,"",GETPIVOTDATA("Sum of Net Profit",Pivot_table!$A$151,"Consumer ID",$A1918,"Years (DATE)",$B$66))</f>
        <v/>
      </c>
      <c r="C1918" s="6" t="str">
        <f>IF(GETPIVOTDATA("Count of Order ID",Pivot_table!$A$151,"Consumer ID",$A1918,"Years (DATE)",$B$66)=0,"",GETPIVOTDATA("Count of Order ID",Pivot_table!$A$151,"Consumer ID",$A1918,"Years (DATE)",$B$66))</f>
        <v/>
      </c>
      <c r="D1918" s="6">
        <f>IF(GETPIVOTDATA("Sum of Net Profit",Pivot_table!$A$151,"Consumer ID",$A1918,"Years (DATE)",$D$66)=0,"",GETPIVOTDATA("Sum of Net Profit",Pivot_table!$A$151,"Consumer ID",$A1918,"Years (DATE)",$D$66))</f>
        <v>185.76</v>
      </c>
      <c r="E1918" s="6">
        <f>IF(GETPIVOTDATA("Count of Order ID",Pivot_table!$A$151,"Consumer ID",$A1918,"Years (DATE)",$D$66)=0,"",GETPIVOTDATA("Count of Order ID",Pivot_table!$A$151,"Consumer ID",$A1918,"Years (DATE)",$D$66))</f>
        <v>1</v>
      </c>
      <c r="F1918" s="6">
        <f t="shared" si="58"/>
        <v>185.76</v>
      </c>
      <c r="G1918" s="6">
        <f t="shared" si="59"/>
        <v>1</v>
      </c>
    </row>
    <row r="1919" spans="1:7" x14ac:dyDescent="0.3">
      <c r="A1919" s="6" t="s">
        <v>1964</v>
      </c>
      <c r="B1919" s="6">
        <f>IF(GETPIVOTDATA("Sum of Net Profit",Pivot_table!$A$151,"Consumer ID",$A1919,"Years (DATE)",$B$66)=0,"",GETPIVOTDATA("Sum of Net Profit",Pivot_table!$A$151,"Consumer ID",$A1919,"Years (DATE)",$B$66))</f>
        <v>185.76</v>
      </c>
      <c r="C1919" s="6">
        <f>IF(GETPIVOTDATA("Count of Order ID",Pivot_table!$A$151,"Consumer ID",$A1919,"Years (DATE)",$B$66)=0,"",GETPIVOTDATA("Count of Order ID",Pivot_table!$A$151,"Consumer ID",$A1919,"Years (DATE)",$B$66))</f>
        <v>1</v>
      </c>
      <c r="D1919" s="6" t="str">
        <f>IF(GETPIVOTDATA("Sum of Net Profit",Pivot_table!$A$151,"Consumer ID",$A1919,"Years (DATE)",$D$66)=0,"",GETPIVOTDATA("Sum of Net Profit",Pivot_table!$A$151,"Consumer ID",$A1919,"Years (DATE)",$D$66))</f>
        <v/>
      </c>
      <c r="E1919" s="6" t="str">
        <f>IF(GETPIVOTDATA("Count of Order ID",Pivot_table!$A$151,"Consumer ID",$A1919,"Years (DATE)",$D$66)=0,"",GETPIVOTDATA("Count of Order ID",Pivot_table!$A$151,"Consumer ID",$A1919,"Years (DATE)",$D$66))</f>
        <v/>
      </c>
      <c r="F1919" s="6">
        <f t="shared" si="58"/>
        <v>185.76</v>
      </c>
      <c r="G1919" s="6">
        <f t="shared" si="59"/>
        <v>1</v>
      </c>
    </row>
    <row r="1920" spans="1:7" x14ac:dyDescent="0.3">
      <c r="A1920" s="6" t="s">
        <v>1976</v>
      </c>
      <c r="B1920" s="6">
        <f>IF(GETPIVOTDATA("Sum of Net Profit",Pivot_table!$A$151,"Consumer ID",$A1920,"Years (DATE)",$B$66)=0,"",GETPIVOTDATA("Sum of Net Profit",Pivot_table!$A$151,"Consumer ID",$A1920,"Years (DATE)",$B$66))</f>
        <v>185.76</v>
      </c>
      <c r="C1920" s="6">
        <f>IF(GETPIVOTDATA("Count of Order ID",Pivot_table!$A$151,"Consumer ID",$A1920,"Years (DATE)",$B$66)=0,"",GETPIVOTDATA("Count of Order ID",Pivot_table!$A$151,"Consumer ID",$A1920,"Years (DATE)",$B$66))</f>
        <v>1</v>
      </c>
      <c r="D1920" s="6" t="str">
        <f>IF(GETPIVOTDATA("Sum of Net Profit",Pivot_table!$A$151,"Consumer ID",$A1920,"Years (DATE)",$D$66)=0,"",GETPIVOTDATA("Sum of Net Profit",Pivot_table!$A$151,"Consumer ID",$A1920,"Years (DATE)",$D$66))</f>
        <v/>
      </c>
      <c r="E1920" s="6" t="str">
        <f>IF(GETPIVOTDATA("Count of Order ID",Pivot_table!$A$151,"Consumer ID",$A1920,"Years (DATE)",$D$66)=0,"",GETPIVOTDATA("Count of Order ID",Pivot_table!$A$151,"Consumer ID",$A1920,"Years (DATE)",$D$66))</f>
        <v/>
      </c>
      <c r="F1920" s="6">
        <f t="shared" si="58"/>
        <v>185.76</v>
      </c>
      <c r="G1920" s="6">
        <f t="shared" si="59"/>
        <v>1</v>
      </c>
    </row>
    <row r="1921" spans="1:7" x14ac:dyDescent="0.3">
      <c r="A1921" s="6" t="s">
        <v>1952</v>
      </c>
      <c r="B1921" s="6">
        <f>IF(GETPIVOTDATA("Sum of Net Profit",Pivot_table!$A$151,"Consumer ID",$A1921,"Years (DATE)",$B$66)=0,"",GETPIVOTDATA("Sum of Net Profit",Pivot_table!$A$151,"Consumer ID",$A1921,"Years (DATE)",$B$66))</f>
        <v>185.76</v>
      </c>
      <c r="C1921" s="6">
        <f>IF(GETPIVOTDATA("Count of Order ID",Pivot_table!$A$151,"Consumer ID",$A1921,"Years (DATE)",$B$66)=0,"",GETPIVOTDATA("Count of Order ID",Pivot_table!$A$151,"Consumer ID",$A1921,"Years (DATE)",$B$66))</f>
        <v>1</v>
      </c>
      <c r="D1921" s="6" t="str">
        <f>IF(GETPIVOTDATA("Sum of Net Profit",Pivot_table!$A$151,"Consumer ID",$A1921,"Years (DATE)",$D$66)=0,"",GETPIVOTDATA("Sum of Net Profit",Pivot_table!$A$151,"Consumer ID",$A1921,"Years (DATE)",$D$66))</f>
        <v/>
      </c>
      <c r="E1921" s="6" t="str">
        <f>IF(GETPIVOTDATA("Count of Order ID",Pivot_table!$A$151,"Consumer ID",$A1921,"Years (DATE)",$D$66)=0,"",GETPIVOTDATA("Count of Order ID",Pivot_table!$A$151,"Consumer ID",$A1921,"Years (DATE)",$D$66))</f>
        <v/>
      </c>
      <c r="F1921" s="6">
        <f t="shared" si="58"/>
        <v>185.76</v>
      </c>
      <c r="G1921" s="6">
        <f t="shared" si="59"/>
        <v>1</v>
      </c>
    </row>
    <row r="1922" spans="1:7" x14ac:dyDescent="0.3">
      <c r="A1922" s="6" t="s">
        <v>3537</v>
      </c>
      <c r="B1922" s="6" t="str">
        <f>IF(GETPIVOTDATA("Sum of Net Profit",Pivot_table!$A$151,"Consumer ID",$A1922,"Years (DATE)",$B$66)=0,"",GETPIVOTDATA("Sum of Net Profit",Pivot_table!$A$151,"Consumer ID",$A1922,"Years (DATE)",$B$66))</f>
        <v/>
      </c>
      <c r="C1922" s="6" t="str">
        <f>IF(GETPIVOTDATA("Count of Order ID",Pivot_table!$A$151,"Consumer ID",$A1922,"Years (DATE)",$B$66)=0,"",GETPIVOTDATA("Count of Order ID",Pivot_table!$A$151,"Consumer ID",$A1922,"Years (DATE)",$B$66))</f>
        <v/>
      </c>
      <c r="D1922" s="6">
        <f>IF(GETPIVOTDATA("Sum of Net Profit",Pivot_table!$A$151,"Consumer ID",$A1922,"Years (DATE)",$D$66)=0,"",GETPIVOTDATA("Sum of Net Profit",Pivot_table!$A$151,"Consumer ID",$A1922,"Years (DATE)",$D$66))</f>
        <v>185.76</v>
      </c>
      <c r="E1922" s="6">
        <f>IF(GETPIVOTDATA("Count of Order ID",Pivot_table!$A$151,"Consumer ID",$A1922,"Years (DATE)",$D$66)=0,"",GETPIVOTDATA("Count of Order ID",Pivot_table!$A$151,"Consumer ID",$A1922,"Years (DATE)",$D$66))</f>
        <v>1</v>
      </c>
      <c r="F1922" s="6">
        <f t="shared" si="58"/>
        <v>185.76</v>
      </c>
      <c r="G1922" s="6">
        <f t="shared" si="59"/>
        <v>1</v>
      </c>
    </row>
    <row r="1923" spans="1:7" x14ac:dyDescent="0.3">
      <c r="A1923" s="6" t="s">
        <v>1810</v>
      </c>
      <c r="B1923" s="6">
        <f>IF(GETPIVOTDATA("Sum of Net Profit",Pivot_table!$A$151,"Consumer ID",$A1923,"Years (DATE)",$B$66)=0,"",GETPIVOTDATA("Sum of Net Profit",Pivot_table!$A$151,"Consumer ID",$A1923,"Years (DATE)",$B$66))</f>
        <v>185.76</v>
      </c>
      <c r="C1923" s="6">
        <f>IF(GETPIVOTDATA("Count of Order ID",Pivot_table!$A$151,"Consumer ID",$A1923,"Years (DATE)",$B$66)=0,"",GETPIVOTDATA("Count of Order ID",Pivot_table!$A$151,"Consumer ID",$A1923,"Years (DATE)",$B$66))</f>
        <v>1</v>
      </c>
      <c r="D1923" s="6" t="str">
        <f>IF(GETPIVOTDATA("Sum of Net Profit",Pivot_table!$A$151,"Consumer ID",$A1923,"Years (DATE)",$D$66)=0,"",GETPIVOTDATA("Sum of Net Profit",Pivot_table!$A$151,"Consumer ID",$A1923,"Years (DATE)",$D$66))</f>
        <v/>
      </c>
      <c r="E1923" s="6" t="str">
        <f>IF(GETPIVOTDATA("Count of Order ID",Pivot_table!$A$151,"Consumer ID",$A1923,"Years (DATE)",$D$66)=0,"",GETPIVOTDATA("Count of Order ID",Pivot_table!$A$151,"Consumer ID",$A1923,"Years (DATE)",$D$66))</f>
        <v/>
      </c>
      <c r="F1923" s="6">
        <f t="shared" si="58"/>
        <v>185.76</v>
      </c>
      <c r="G1923" s="6">
        <f t="shared" si="59"/>
        <v>1</v>
      </c>
    </row>
    <row r="1924" spans="1:7" x14ac:dyDescent="0.3">
      <c r="A1924" s="6" t="s">
        <v>3699</v>
      </c>
      <c r="B1924" s="6" t="str">
        <f>IF(GETPIVOTDATA("Sum of Net Profit",Pivot_table!$A$151,"Consumer ID",$A1924,"Years (DATE)",$B$66)=0,"",GETPIVOTDATA("Sum of Net Profit",Pivot_table!$A$151,"Consumer ID",$A1924,"Years (DATE)",$B$66))</f>
        <v/>
      </c>
      <c r="C1924" s="6" t="str">
        <f>IF(GETPIVOTDATA("Count of Order ID",Pivot_table!$A$151,"Consumer ID",$A1924,"Years (DATE)",$B$66)=0,"",GETPIVOTDATA("Count of Order ID",Pivot_table!$A$151,"Consumer ID",$A1924,"Years (DATE)",$B$66))</f>
        <v/>
      </c>
      <c r="D1924" s="6">
        <f>IF(GETPIVOTDATA("Sum of Net Profit",Pivot_table!$A$151,"Consumer ID",$A1924,"Years (DATE)",$D$66)=0,"",GETPIVOTDATA("Sum of Net Profit",Pivot_table!$A$151,"Consumer ID",$A1924,"Years (DATE)",$D$66))</f>
        <v>185.76</v>
      </c>
      <c r="E1924" s="6">
        <f>IF(GETPIVOTDATA("Count of Order ID",Pivot_table!$A$151,"Consumer ID",$A1924,"Years (DATE)",$D$66)=0,"",GETPIVOTDATA("Count of Order ID",Pivot_table!$A$151,"Consumer ID",$A1924,"Years (DATE)",$D$66))</f>
        <v>1</v>
      </c>
      <c r="F1924" s="6">
        <f t="shared" ref="F1924:F1987" si="60">IF(SUM(B1924,D1924)=0,"",SUM(B1924,D1924))</f>
        <v>185.76</v>
      </c>
      <c r="G1924" s="6">
        <f t="shared" ref="G1924:G1987" si="61">IF(SUM(C1924,E1924)=0,"",SUM(C1924,E1924))</f>
        <v>1</v>
      </c>
    </row>
    <row r="1925" spans="1:7" x14ac:dyDescent="0.3">
      <c r="A1925" s="6" t="s">
        <v>3535</v>
      </c>
      <c r="B1925" s="6" t="str">
        <f>IF(GETPIVOTDATA("Sum of Net Profit",Pivot_table!$A$151,"Consumer ID",$A1925,"Years (DATE)",$B$66)=0,"",GETPIVOTDATA("Sum of Net Profit",Pivot_table!$A$151,"Consumer ID",$A1925,"Years (DATE)",$B$66))</f>
        <v/>
      </c>
      <c r="C1925" s="6" t="str">
        <f>IF(GETPIVOTDATA("Count of Order ID",Pivot_table!$A$151,"Consumer ID",$A1925,"Years (DATE)",$B$66)=0,"",GETPIVOTDATA("Count of Order ID",Pivot_table!$A$151,"Consumer ID",$A1925,"Years (DATE)",$B$66))</f>
        <v/>
      </c>
      <c r="D1925" s="6">
        <f>IF(GETPIVOTDATA("Sum of Net Profit",Pivot_table!$A$151,"Consumer ID",$A1925,"Years (DATE)",$D$66)=0,"",GETPIVOTDATA("Sum of Net Profit",Pivot_table!$A$151,"Consumer ID",$A1925,"Years (DATE)",$D$66))</f>
        <v>185.76</v>
      </c>
      <c r="E1925" s="6">
        <f>IF(GETPIVOTDATA("Count of Order ID",Pivot_table!$A$151,"Consumer ID",$A1925,"Years (DATE)",$D$66)=0,"",GETPIVOTDATA("Count of Order ID",Pivot_table!$A$151,"Consumer ID",$A1925,"Years (DATE)",$D$66))</f>
        <v>1</v>
      </c>
      <c r="F1925" s="6">
        <f t="shared" si="60"/>
        <v>185.76</v>
      </c>
      <c r="G1925" s="6">
        <f t="shared" si="61"/>
        <v>1</v>
      </c>
    </row>
    <row r="1926" spans="1:7" x14ac:dyDescent="0.3">
      <c r="A1926" s="6" t="s">
        <v>3679</v>
      </c>
      <c r="B1926" s="6" t="str">
        <f>IF(GETPIVOTDATA("Sum of Net Profit",Pivot_table!$A$151,"Consumer ID",$A1926,"Years (DATE)",$B$66)=0,"",GETPIVOTDATA("Sum of Net Profit",Pivot_table!$A$151,"Consumer ID",$A1926,"Years (DATE)",$B$66))</f>
        <v/>
      </c>
      <c r="C1926" s="6" t="str">
        <f>IF(GETPIVOTDATA("Count of Order ID",Pivot_table!$A$151,"Consumer ID",$A1926,"Years (DATE)",$B$66)=0,"",GETPIVOTDATA("Count of Order ID",Pivot_table!$A$151,"Consumer ID",$A1926,"Years (DATE)",$B$66))</f>
        <v/>
      </c>
      <c r="D1926" s="6">
        <f>IF(GETPIVOTDATA("Sum of Net Profit",Pivot_table!$A$151,"Consumer ID",$A1926,"Years (DATE)",$D$66)=0,"",GETPIVOTDATA("Sum of Net Profit",Pivot_table!$A$151,"Consumer ID",$A1926,"Years (DATE)",$D$66))</f>
        <v>185.76</v>
      </c>
      <c r="E1926" s="6">
        <f>IF(GETPIVOTDATA("Count of Order ID",Pivot_table!$A$151,"Consumer ID",$A1926,"Years (DATE)",$D$66)=0,"",GETPIVOTDATA("Count of Order ID",Pivot_table!$A$151,"Consumer ID",$A1926,"Years (DATE)",$D$66))</f>
        <v>1</v>
      </c>
      <c r="F1926" s="6">
        <f t="shared" si="60"/>
        <v>185.76</v>
      </c>
      <c r="G1926" s="6">
        <f t="shared" si="61"/>
        <v>1</v>
      </c>
    </row>
    <row r="1927" spans="1:7" x14ac:dyDescent="0.3">
      <c r="A1927" s="6" t="s">
        <v>1812</v>
      </c>
      <c r="B1927" s="6">
        <f>IF(GETPIVOTDATA("Sum of Net Profit",Pivot_table!$A$151,"Consumer ID",$A1927,"Years (DATE)",$B$66)=0,"",GETPIVOTDATA("Sum of Net Profit",Pivot_table!$A$151,"Consumer ID",$A1927,"Years (DATE)",$B$66))</f>
        <v>185.76</v>
      </c>
      <c r="C1927" s="6">
        <f>IF(GETPIVOTDATA("Count of Order ID",Pivot_table!$A$151,"Consumer ID",$A1927,"Years (DATE)",$B$66)=0,"",GETPIVOTDATA("Count of Order ID",Pivot_table!$A$151,"Consumer ID",$A1927,"Years (DATE)",$B$66))</f>
        <v>1</v>
      </c>
      <c r="D1927" s="6" t="str">
        <f>IF(GETPIVOTDATA("Sum of Net Profit",Pivot_table!$A$151,"Consumer ID",$A1927,"Years (DATE)",$D$66)=0,"",GETPIVOTDATA("Sum of Net Profit",Pivot_table!$A$151,"Consumer ID",$A1927,"Years (DATE)",$D$66))</f>
        <v/>
      </c>
      <c r="E1927" s="6" t="str">
        <f>IF(GETPIVOTDATA("Count of Order ID",Pivot_table!$A$151,"Consumer ID",$A1927,"Years (DATE)",$D$66)=0,"",GETPIVOTDATA("Count of Order ID",Pivot_table!$A$151,"Consumer ID",$A1927,"Years (DATE)",$D$66))</f>
        <v/>
      </c>
      <c r="F1927" s="6">
        <f t="shared" si="60"/>
        <v>185.76</v>
      </c>
      <c r="G1927" s="6">
        <f t="shared" si="61"/>
        <v>1</v>
      </c>
    </row>
    <row r="1928" spans="1:7" x14ac:dyDescent="0.3">
      <c r="A1928" s="6" t="s">
        <v>4179</v>
      </c>
      <c r="B1928" s="6" t="str">
        <f>IF(GETPIVOTDATA("Sum of Net Profit",Pivot_table!$A$151,"Consumer ID",$A1928,"Years (DATE)",$B$66)=0,"",GETPIVOTDATA("Sum of Net Profit",Pivot_table!$A$151,"Consumer ID",$A1928,"Years (DATE)",$B$66))</f>
        <v/>
      </c>
      <c r="C1928" s="6" t="str">
        <f>IF(GETPIVOTDATA("Count of Order ID",Pivot_table!$A$151,"Consumer ID",$A1928,"Years (DATE)",$B$66)=0,"",GETPIVOTDATA("Count of Order ID",Pivot_table!$A$151,"Consumer ID",$A1928,"Years (DATE)",$B$66))</f>
        <v/>
      </c>
      <c r="D1928" s="6">
        <f>IF(GETPIVOTDATA("Sum of Net Profit",Pivot_table!$A$151,"Consumer ID",$A1928,"Years (DATE)",$D$66)=0,"",GETPIVOTDATA("Sum of Net Profit",Pivot_table!$A$151,"Consumer ID",$A1928,"Years (DATE)",$D$66))</f>
        <v>185.76</v>
      </c>
      <c r="E1928" s="6">
        <f>IF(GETPIVOTDATA("Count of Order ID",Pivot_table!$A$151,"Consumer ID",$A1928,"Years (DATE)",$D$66)=0,"",GETPIVOTDATA("Count of Order ID",Pivot_table!$A$151,"Consumer ID",$A1928,"Years (DATE)",$D$66))</f>
        <v>1</v>
      </c>
      <c r="F1928" s="6">
        <f t="shared" si="60"/>
        <v>185.76</v>
      </c>
      <c r="G1928" s="6">
        <f t="shared" si="61"/>
        <v>1</v>
      </c>
    </row>
    <row r="1929" spans="1:7" x14ac:dyDescent="0.3">
      <c r="A1929" s="6" t="s">
        <v>3623</v>
      </c>
      <c r="B1929" s="6" t="str">
        <f>IF(GETPIVOTDATA("Sum of Net Profit",Pivot_table!$A$151,"Consumer ID",$A1929,"Years (DATE)",$B$66)=0,"",GETPIVOTDATA("Sum of Net Profit",Pivot_table!$A$151,"Consumer ID",$A1929,"Years (DATE)",$B$66))</f>
        <v/>
      </c>
      <c r="C1929" s="6" t="str">
        <f>IF(GETPIVOTDATA("Count of Order ID",Pivot_table!$A$151,"Consumer ID",$A1929,"Years (DATE)",$B$66)=0,"",GETPIVOTDATA("Count of Order ID",Pivot_table!$A$151,"Consumer ID",$A1929,"Years (DATE)",$B$66))</f>
        <v/>
      </c>
      <c r="D1929" s="6">
        <f>IF(GETPIVOTDATA("Sum of Net Profit",Pivot_table!$A$151,"Consumer ID",$A1929,"Years (DATE)",$D$66)=0,"",GETPIVOTDATA("Sum of Net Profit",Pivot_table!$A$151,"Consumer ID",$A1929,"Years (DATE)",$D$66))</f>
        <v>185.76</v>
      </c>
      <c r="E1929" s="6">
        <f>IF(GETPIVOTDATA("Count of Order ID",Pivot_table!$A$151,"Consumer ID",$A1929,"Years (DATE)",$D$66)=0,"",GETPIVOTDATA("Count of Order ID",Pivot_table!$A$151,"Consumer ID",$A1929,"Years (DATE)",$D$66))</f>
        <v>1</v>
      </c>
      <c r="F1929" s="6">
        <f t="shared" si="60"/>
        <v>185.76</v>
      </c>
      <c r="G1929" s="6">
        <f t="shared" si="61"/>
        <v>1</v>
      </c>
    </row>
    <row r="1930" spans="1:7" x14ac:dyDescent="0.3">
      <c r="A1930" s="6" t="s">
        <v>3723</v>
      </c>
      <c r="B1930" s="6" t="str">
        <f>IF(GETPIVOTDATA("Sum of Net Profit",Pivot_table!$A$151,"Consumer ID",$A1930,"Years (DATE)",$B$66)=0,"",GETPIVOTDATA("Sum of Net Profit",Pivot_table!$A$151,"Consumer ID",$A1930,"Years (DATE)",$B$66))</f>
        <v/>
      </c>
      <c r="C1930" s="6" t="str">
        <f>IF(GETPIVOTDATA("Count of Order ID",Pivot_table!$A$151,"Consumer ID",$A1930,"Years (DATE)",$B$66)=0,"",GETPIVOTDATA("Count of Order ID",Pivot_table!$A$151,"Consumer ID",$A1930,"Years (DATE)",$B$66))</f>
        <v/>
      </c>
      <c r="D1930" s="6">
        <f>IF(GETPIVOTDATA("Sum of Net Profit",Pivot_table!$A$151,"Consumer ID",$A1930,"Years (DATE)",$D$66)=0,"",GETPIVOTDATA("Sum of Net Profit",Pivot_table!$A$151,"Consumer ID",$A1930,"Years (DATE)",$D$66))</f>
        <v>185.76</v>
      </c>
      <c r="E1930" s="6">
        <f>IF(GETPIVOTDATA("Count of Order ID",Pivot_table!$A$151,"Consumer ID",$A1930,"Years (DATE)",$D$66)=0,"",GETPIVOTDATA("Count of Order ID",Pivot_table!$A$151,"Consumer ID",$A1930,"Years (DATE)",$D$66))</f>
        <v>1</v>
      </c>
      <c r="F1930" s="6">
        <f t="shared" si="60"/>
        <v>185.76</v>
      </c>
      <c r="G1930" s="6">
        <f t="shared" si="61"/>
        <v>1</v>
      </c>
    </row>
    <row r="1931" spans="1:7" x14ac:dyDescent="0.3">
      <c r="A1931" s="6" t="s">
        <v>4139</v>
      </c>
      <c r="B1931" s="6" t="str">
        <f>IF(GETPIVOTDATA("Sum of Net Profit",Pivot_table!$A$151,"Consumer ID",$A1931,"Years (DATE)",$B$66)=0,"",GETPIVOTDATA("Sum of Net Profit",Pivot_table!$A$151,"Consumer ID",$A1931,"Years (DATE)",$B$66))</f>
        <v/>
      </c>
      <c r="C1931" s="6" t="str">
        <f>IF(GETPIVOTDATA("Count of Order ID",Pivot_table!$A$151,"Consumer ID",$A1931,"Years (DATE)",$B$66)=0,"",GETPIVOTDATA("Count of Order ID",Pivot_table!$A$151,"Consumer ID",$A1931,"Years (DATE)",$B$66))</f>
        <v/>
      </c>
      <c r="D1931" s="6">
        <f>IF(GETPIVOTDATA("Sum of Net Profit",Pivot_table!$A$151,"Consumer ID",$A1931,"Years (DATE)",$D$66)=0,"",GETPIVOTDATA("Sum of Net Profit",Pivot_table!$A$151,"Consumer ID",$A1931,"Years (DATE)",$D$66))</f>
        <v>185.76</v>
      </c>
      <c r="E1931" s="6">
        <f>IF(GETPIVOTDATA("Count of Order ID",Pivot_table!$A$151,"Consumer ID",$A1931,"Years (DATE)",$D$66)=0,"",GETPIVOTDATA("Count of Order ID",Pivot_table!$A$151,"Consumer ID",$A1931,"Years (DATE)",$D$66))</f>
        <v>1</v>
      </c>
      <c r="F1931" s="6">
        <f t="shared" si="60"/>
        <v>185.76</v>
      </c>
      <c r="G1931" s="6">
        <f t="shared" si="61"/>
        <v>1</v>
      </c>
    </row>
    <row r="1932" spans="1:7" x14ac:dyDescent="0.3">
      <c r="A1932" s="6" t="s">
        <v>3743</v>
      </c>
      <c r="B1932" s="6" t="str">
        <f>IF(GETPIVOTDATA("Sum of Net Profit",Pivot_table!$A$151,"Consumer ID",$A1932,"Years (DATE)",$B$66)=0,"",GETPIVOTDATA("Sum of Net Profit",Pivot_table!$A$151,"Consumer ID",$A1932,"Years (DATE)",$B$66))</f>
        <v/>
      </c>
      <c r="C1932" s="6" t="str">
        <f>IF(GETPIVOTDATA("Count of Order ID",Pivot_table!$A$151,"Consumer ID",$A1932,"Years (DATE)",$B$66)=0,"",GETPIVOTDATA("Count of Order ID",Pivot_table!$A$151,"Consumer ID",$A1932,"Years (DATE)",$B$66))</f>
        <v/>
      </c>
      <c r="D1932" s="6">
        <f>IF(GETPIVOTDATA("Sum of Net Profit",Pivot_table!$A$151,"Consumer ID",$A1932,"Years (DATE)",$D$66)=0,"",GETPIVOTDATA("Sum of Net Profit",Pivot_table!$A$151,"Consumer ID",$A1932,"Years (DATE)",$D$66))</f>
        <v>185.76</v>
      </c>
      <c r="E1932" s="6">
        <f>IF(GETPIVOTDATA("Count of Order ID",Pivot_table!$A$151,"Consumer ID",$A1932,"Years (DATE)",$D$66)=0,"",GETPIVOTDATA("Count of Order ID",Pivot_table!$A$151,"Consumer ID",$A1932,"Years (DATE)",$D$66))</f>
        <v>1</v>
      </c>
      <c r="F1932" s="6">
        <f t="shared" si="60"/>
        <v>185.76</v>
      </c>
      <c r="G1932" s="6">
        <f t="shared" si="61"/>
        <v>1</v>
      </c>
    </row>
    <row r="1933" spans="1:7" x14ac:dyDescent="0.3">
      <c r="A1933" s="6" t="s">
        <v>3571</v>
      </c>
      <c r="B1933" s="6" t="str">
        <f>IF(GETPIVOTDATA("Sum of Net Profit",Pivot_table!$A$151,"Consumer ID",$A1933,"Years (DATE)",$B$66)=0,"",GETPIVOTDATA("Sum of Net Profit",Pivot_table!$A$151,"Consumer ID",$A1933,"Years (DATE)",$B$66))</f>
        <v/>
      </c>
      <c r="C1933" s="6" t="str">
        <f>IF(GETPIVOTDATA("Count of Order ID",Pivot_table!$A$151,"Consumer ID",$A1933,"Years (DATE)",$B$66)=0,"",GETPIVOTDATA("Count of Order ID",Pivot_table!$A$151,"Consumer ID",$A1933,"Years (DATE)",$B$66))</f>
        <v/>
      </c>
      <c r="D1933" s="6">
        <f>IF(GETPIVOTDATA("Sum of Net Profit",Pivot_table!$A$151,"Consumer ID",$A1933,"Years (DATE)",$D$66)=0,"",GETPIVOTDATA("Sum of Net Profit",Pivot_table!$A$151,"Consumer ID",$A1933,"Years (DATE)",$D$66))</f>
        <v>185.76</v>
      </c>
      <c r="E1933" s="6">
        <f>IF(GETPIVOTDATA("Count of Order ID",Pivot_table!$A$151,"Consumer ID",$A1933,"Years (DATE)",$D$66)=0,"",GETPIVOTDATA("Count of Order ID",Pivot_table!$A$151,"Consumer ID",$A1933,"Years (DATE)",$D$66))</f>
        <v>1</v>
      </c>
      <c r="F1933" s="6">
        <f t="shared" si="60"/>
        <v>185.76</v>
      </c>
      <c r="G1933" s="6">
        <f t="shared" si="61"/>
        <v>1</v>
      </c>
    </row>
    <row r="1934" spans="1:7" x14ac:dyDescent="0.3">
      <c r="A1934" s="6" t="s">
        <v>3741</v>
      </c>
      <c r="B1934" s="6" t="str">
        <f>IF(GETPIVOTDATA("Sum of Net Profit",Pivot_table!$A$151,"Consumer ID",$A1934,"Years (DATE)",$B$66)=0,"",GETPIVOTDATA("Sum of Net Profit",Pivot_table!$A$151,"Consumer ID",$A1934,"Years (DATE)",$B$66))</f>
        <v/>
      </c>
      <c r="C1934" s="6" t="str">
        <f>IF(GETPIVOTDATA("Count of Order ID",Pivot_table!$A$151,"Consumer ID",$A1934,"Years (DATE)",$B$66)=0,"",GETPIVOTDATA("Count of Order ID",Pivot_table!$A$151,"Consumer ID",$A1934,"Years (DATE)",$B$66))</f>
        <v/>
      </c>
      <c r="D1934" s="6">
        <f>IF(GETPIVOTDATA("Sum of Net Profit",Pivot_table!$A$151,"Consumer ID",$A1934,"Years (DATE)",$D$66)=0,"",GETPIVOTDATA("Sum of Net Profit",Pivot_table!$A$151,"Consumer ID",$A1934,"Years (DATE)",$D$66))</f>
        <v>185.76</v>
      </c>
      <c r="E1934" s="6">
        <f>IF(GETPIVOTDATA("Count of Order ID",Pivot_table!$A$151,"Consumer ID",$A1934,"Years (DATE)",$D$66)=0,"",GETPIVOTDATA("Count of Order ID",Pivot_table!$A$151,"Consumer ID",$A1934,"Years (DATE)",$D$66))</f>
        <v>1</v>
      </c>
      <c r="F1934" s="6">
        <f t="shared" si="60"/>
        <v>185.76</v>
      </c>
      <c r="G1934" s="6">
        <f t="shared" si="61"/>
        <v>1</v>
      </c>
    </row>
    <row r="1935" spans="1:7" x14ac:dyDescent="0.3">
      <c r="A1935" s="6" t="s">
        <v>4035</v>
      </c>
      <c r="B1935" s="6" t="str">
        <f>IF(GETPIVOTDATA("Sum of Net Profit",Pivot_table!$A$151,"Consumer ID",$A1935,"Years (DATE)",$B$66)=0,"",GETPIVOTDATA("Sum of Net Profit",Pivot_table!$A$151,"Consumer ID",$A1935,"Years (DATE)",$B$66))</f>
        <v/>
      </c>
      <c r="C1935" s="6" t="str">
        <f>IF(GETPIVOTDATA("Count of Order ID",Pivot_table!$A$151,"Consumer ID",$A1935,"Years (DATE)",$B$66)=0,"",GETPIVOTDATA("Count of Order ID",Pivot_table!$A$151,"Consumer ID",$A1935,"Years (DATE)",$B$66))</f>
        <v/>
      </c>
      <c r="D1935" s="6">
        <f>IF(GETPIVOTDATA("Sum of Net Profit",Pivot_table!$A$151,"Consumer ID",$A1935,"Years (DATE)",$D$66)=0,"",GETPIVOTDATA("Sum of Net Profit",Pivot_table!$A$151,"Consumer ID",$A1935,"Years (DATE)",$D$66))</f>
        <v>185.76</v>
      </c>
      <c r="E1935" s="6">
        <f>IF(GETPIVOTDATA("Count of Order ID",Pivot_table!$A$151,"Consumer ID",$A1935,"Years (DATE)",$D$66)=0,"",GETPIVOTDATA("Count of Order ID",Pivot_table!$A$151,"Consumer ID",$A1935,"Years (DATE)",$D$66))</f>
        <v>1</v>
      </c>
      <c r="F1935" s="6">
        <f t="shared" si="60"/>
        <v>185.76</v>
      </c>
      <c r="G1935" s="6">
        <f t="shared" si="61"/>
        <v>1</v>
      </c>
    </row>
    <row r="1936" spans="1:7" x14ac:dyDescent="0.3">
      <c r="A1936" s="6" t="s">
        <v>2667</v>
      </c>
      <c r="B1936" s="6" t="str">
        <f>IF(GETPIVOTDATA("Sum of Net Profit",Pivot_table!$A$151,"Consumer ID",$A1936,"Years (DATE)",$B$66)=0,"",GETPIVOTDATA("Sum of Net Profit",Pivot_table!$A$151,"Consumer ID",$A1936,"Years (DATE)",$B$66))</f>
        <v/>
      </c>
      <c r="C1936" s="6" t="str">
        <f>IF(GETPIVOTDATA("Count of Order ID",Pivot_table!$A$151,"Consumer ID",$A1936,"Years (DATE)",$B$66)=0,"",GETPIVOTDATA("Count of Order ID",Pivot_table!$A$151,"Consumer ID",$A1936,"Years (DATE)",$B$66))</f>
        <v/>
      </c>
      <c r="D1936" s="6">
        <f>IF(GETPIVOTDATA("Sum of Net Profit",Pivot_table!$A$151,"Consumer ID",$A1936,"Years (DATE)",$D$66)=0,"",GETPIVOTDATA("Sum of Net Profit",Pivot_table!$A$151,"Consumer ID",$A1936,"Years (DATE)",$D$66))</f>
        <v>185.76</v>
      </c>
      <c r="E1936" s="6">
        <f>IF(GETPIVOTDATA("Count of Order ID",Pivot_table!$A$151,"Consumer ID",$A1936,"Years (DATE)",$D$66)=0,"",GETPIVOTDATA("Count of Order ID",Pivot_table!$A$151,"Consumer ID",$A1936,"Years (DATE)",$D$66))</f>
        <v>1</v>
      </c>
      <c r="F1936" s="6">
        <f t="shared" si="60"/>
        <v>185.76</v>
      </c>
      <c r="G1936" s="6">
        <f t="shared" si="61"/>
        <v>1</v>
      </c>
    </row>
    <row r="1937" spans="1:7" x14ac:dyDescent="0.3">
      <c r="A1937" s="6" t="s">
        <v>2622</v>
      </c>
      <c r="B1937" s="6" t="str">
        <f>IF(GETPIVOTDATA("Sum of Net Profit",Pivot_table!$A$151,"Consumer ID",$A1937,"Years (DATE)",$B$66)=0,"",GETPIVOTDATA("Sum of Net Profit",Pivot_table!$A$151,"Consumer ID",$A1937,"Years (DATE)",$B$66))</f>
        <v/>
      </c>
      <c r="C1937" s="6" t="str">
        <f>IF(GETPIVOTDATA("Count of Order ID",Pivot_table!$A$151,"Consumer ID",$A1937,"Years (DATE)",$B$66)=0,"",GETPIVOTDATA("Count of Order ID",Pivot_table!$A$151,"Consumer ID",$A1937,"Years (DATE)",$B$66))</f>
        <v/>
      </c>
      <c r="D1937" s="6">
        <f>IF(GETPIVOTDATA("Sum of Net Profit",Pivot_table!$A$151,"Consumer ID",$A1937,"Years (DATE)",$D$66)=0,"",GETPIVOTDATA("Sum of Net Profit",Pivot_table!$A$151,"Consumer ID",$A1937,"Years (DATE)",$D$66))</f>
        <v>185.76</v>
      </c>
      <c r="E1937" s="6">
        <f>IF(GETPIVOTDATA("Count of Order ID",Pivot_table!$A$151,"Consumer ID",$A1937,"Years (DATE)",$D$66)=0,"",GETPIVOTDATA("Count of Order ID",Pivot_table!$A$151,"Consumer ID",$A1937,"Years (DATE)",$D$66))</f>
        <v>1</v>
      </c>
      <c r="F1937" s="6">
        <f t="shared" si="60"/>
        <v>185.76</v>
      </c>
      <c r="G1937" s="6">
        <f t="shared" si="61"/>
        <v>1</v>
      </c>
    </row>
    <row r="1938" spans="1:7" x14ac:dyDescent="0.3">
      <c r="A1938" s="6" t="s">
        <v>2604</v>
      </c>
      <c r="B1938" s="6" t="str">
        <f>IF(GETPIVOTDATA("Sum of Net Profit",Pivot_table!$A$151,"Consumer ID",$A1938,"Years (DATE)",$B$66)=0,"",GETPIVOTDATA("Sum of Net Profit",Pivot_table!$A$151,"Consumer ID",$A1938,"Years (DATE)",$B$66))</f>
        <v/>
      </c>
      <c r="C1938" s="6" t="str">
        <f>IF(GETPIVOTDATA("Count of Order ID",Pivot_table!$A$151,"Consumer ID",$A1938,"Years (DATE)",$B$66)=0,"",GETPIVOTDATA("Count of Order ID",Pivot_table!$A$151,"Consumer ID",$A1938,"Years (DATE)",$B$66))</f>
        <v/>
      </c>
      <c r="D1938" s="6">
        <f>IF(GETPIVOTDATA("Sum of Net Profit",Pivot_table!$A$151,"Consumer ID",$A1938,"Years (DATE)",$D$66)=0,"",GETPIVOTDATA("Sum of Net Profit",Pivot_table!$A$151,"Consumer ID",$A1938,"Years (DATE)",$D$66))</f>
        <v>185.76</v>
      </c>
      <c r="E1938" s="6">
        <f>IF(GETPIVOTDATA("Count of Order ID",Pivot_table!$A$151,"Consumer ID",$A1938,"Years (DATE)",$D$66)=0,"",GETPIVOTDATA("Count of Order ID",Pivot_table!$A$151,"Consumer ID",$A1938,"Years (DATE)",$D$66))</f>
        <v>1</v>
      </c>
      <c r="F1938" s="6">
        <f t="shared" si="60"/>
        <v>185.76</v>
      </c>
      <c r="G1938" s="6">
        <f t="shared" si="61"/>
        <v>1</v>
      </c>
    </row>
    <row r="1939" spans="1:7" x14ac:dyDescent="0.3">
      <c r="A1939" s="6" t="s">
        <v>3055</v>
      </c>
      <c r="B1939" s="6" t="str">
        <f>IF(GETPIVOTDATA("Sum of Net Profit",Pivot_table!$A$151,"Consumer ID",$A1939,"Years (DATE)",$B$66)=0,"",GETPIVOTDATA("Sum of Net Profit",Pivot_table!$A$151,"Consumer ID",$A1939,"Years (DATE)",$B$66))</f>
        <v/>
      </c>
      <c r="C1939" s="6" t="str">
        <f>IF(GETPIVOTDATA("Count of Order ID",Pivot_table!$A$151,"Consumer ID",$A1939,"Years (DATE)",$B$66)=0,"",GETPIVOTDATA("Count of Order ID",Pivot_table!$A$151,"Consumer ID",$A1939,"Years (DATE)",$B$66))</f>
        <v/>
      </c>
      <c r="D1939" s="6">
        <f>IF(GETPIVOTDATA("Sum of Net Profit",Pivot_table!$A$151,"Consumer ID",$A1939,"Years (DATE)",$D$66)=0,"",GETPIVOTDATA("Sum of Net Profit",Pivot_table!$A$151,"Consumer ID",$A1939,"Years (DATE)",$D$66))</f>
        <v>185.76</v>
      </c>
      <c r="E1939" s="6">
        <f>IF(GETPIVOTDATA("Count of Order ID",Pivot_table!$A$151,"Consumer ID",$A1939,"Years (DATE)",$D$66)=0,"",GETPIVOTDATA("Count of Order ID",Pivot_table!$A$151,"Consumer ID",$A1939,"Years (DATE)",$D$66))</f>
        <v>1</v>
      </c>
      <c r="F1939" s="6">
        <f t="shared" si="60"/>
        <v>185.76</v>
      </c>
      <c r="G1939" s="6">
        <f t="shared" si="61"/>
        <v>1</v>
      </c>
    </row>
    <row r="1940" spans="1:7" x14ac:dyDescent="0.3">
      <c r="A1940" s="6" t="s">
        <v>2626</v>
      </c>
      <c r="B1940" s="6" t="str">
        <f>IF(GETPIVOTDATA("Sum of Net Profit",Pivot_table!$A$151,"Consumer ID",$A1940,"Years (DATE)",$B$66)=0,"",GETPIVOTDATA("Sum of Net Profit",Pivot_table!$A$151,"Consumer ID",$A1940,"Years (DATE)",$B$66))</f>
        <v/>
      </c>
      <c r="C1940" s="6" t="str">
        <f>IF(GETPIVOTDATA("Count of Order ID",Pivot_table!$A$151,"Consumer ID",$A1940,"Years (DATE)",$B$66)=0,"",GETPIVOTDATA("Count of Order ID",Pivot_table!$A$151,"Consumer ID",$A1940,"Years (DATE)",$B$66))</f>
        <v/>
      </c>
      <c r="D1940" s="6">
        <f>IF(GETPIVOTDATA("Sum of Net Profit",Pivot_table!$A$151,"Consumer ID",$A1940,"Years (DATE)",$D$66)=0,"",GETPIVOTDATA("Sum of Net Profit",Pivot_table!$A$151,"Consumer ID",$A1940,"Years (DATE)",$D$66))</f>
        <v>185.76</v>
      </c>
      <c r="E1940" s="6">
        <f>IF(GETPIVOTDATA("Count of Order ID",Pivot_table!$A$151,"Consumer ID",$A1940,"Years (DATE)",$D$66)=0,"",GETPIVOTDATA("Count of Order ID",Pivot_table!$A$151,"Consumer ID",$A1940,"Years (DATE)",$D$66))</f>
        <v>1</v>
      </c>
      <c r="F1940" s="6">
        <f t="shared" si="60"/>
        <v>185.76</v>
      </c>
      <c r="G1940" s="6">
        <f t="shared" si="61"/>
        <v>1</v>
      </c>
    </row>
    <row r="1941" spans="1:7" x14ac:dyDescent="0.3">
      <c r="A1941" s="6" t="s">
        <v>2671</v>
      </c>
      <c r="B1941" s="6" t="str">
        <f>IF(GETPIVOTDATA("Sum of Net Profit",Pivot_table!$A$151,"Consumer ID",$A1941,"Years (DATE)",$B$66)=0,"",GETPIVOTDATA("Sum of Net Profit",Pivot_table!$A$151,"Consumer ID",$A1941,"Years (DATE)",$B$66))</f>
        <v/>
      </c>
      <c r="C1941" s="6" t="str">
        <f>IF(GETPIVOTDATA("Count of Order ID",Pivot_table!$A$151,"Consumer ID",$A1941,"Years (DATE)",$B$66)=0,"",GETPIVOTDATA("Count of Order ID",Pivot_table!$A$151,"Consumer ID",$A1941,"Years (DATE)",$B$66))</f>
        <v/>
      </c>
      <c r="D1941" s="6">
        <f>IF(GETPIVOTDATA("Sum of Net Profit",Pivot_table!$A$151,"Consumer ID",$A1941,"Years (DATE)",$D$66)=0,"",GETPIVOTDATA("Sum of Net Profit",Pivot_table!$A$151,"Consumer ID",$A1941,"Years (DATE)",$D$66))</f>
        <v>185.76</v>
      </c>
      <c r="E1941" s="6">
        <f>IF(GETPIVOTDATA("Count of Order ID",Pivot_table!$A$151,"Consumer ID",$A1941,"Years (DATE)",$D$66)=0,"",GETPIVOTDATA("Count of Order ID",Pivot_table!$A$151,"Consumer ID",$A1941,"Years (DATE)",$D$66))</f>
        <v>1</v>
      </c>
      <c r="F1941" s="6">
        <f t="shared" si="60"/>
        <v>185.76</v>
      </c>
      <c r="G1941" s="6">
        <f t="shared" si="61"/>
        <v>1</v>
      </c>
    </row>
    <row r="1942" spans="1:7" x14ac:dyDescent="0.3">
      <c r="A1942" s="6" t="s">
        <v>3005</v>
      </c>
      <c r="B1942" s="6" t="str">
        <f>IF(GETPIVOTDATA("Sum of Net Profit",Pivot_table!$A$151,"Consumer ID",$A1942,"Years (DATE)",$B$66)=0,"",GETPIVOTDATA("Sum of Net Profit",Pivot_table!$A$151,"Consumer ID",$A1942,"Years (DATE)",$B$66))</f>
        <v/>
      </c>
      <c r="C1942" s="6" t="str">
        <f>IF(GETPIVOTDATA("Count of Order ID",Pivot_table!$A$151,"Consumer ID",$A1942,"Years (DATE)",$B$66)=0,"",GETPIVOTDATA("Count of Order ID",Pivot_table!$A$151,"Consumer ID",$A1942,"Years (DATE)",$B$66))</f>
        <v/>
      </c>
      <c r="D1942" s="6">
        <f>IF(GETPIVOTDATA("Sum of Net Profit",Pivot_table!$A$151,"Consumer ID",$A1942,"Years (DATE)",$D$66)=0,"",GETPIVOTDATA("Sum of Net Profit",Pivot_table!$A$151,"Consumer ID",$A1942,"Years (DATE)",$D$66))</f>
        <v>185.76</v>
      </c>
      <c r="E1942" s="6">
        <f>IF(GETPIVOTDATA("Count of Order ID",Pivot_table!$A$151,"Consumer ID",$A1942,"Years (DATE)",$D$66)=0,"",GETPIVOTDATA("Count of Order ID",Pivot_table!$A$151,"Consumer ID",$A1942,"Years (DATE)",$D$66))</f>
        <v>1</v>
      </c>
      <c r="F1942" s="6">
        <f t="shared" si="60"/>
        <v>185.76</v>
      </c>
      <c r="G1942" s="6">
        <f t="shared" si="61"/>
        <v>1</v>
      </c>
    </row>
    <row r="1943" spans="1:7" x14ac:dyDescent="0.3">
      <c r="A1943" s="6" t="s">
        <v>3977</v>
      </c>
      <c r="B1943" s="6" t="str">
        <f>IF(GETPIVOTDATA("Sum of Net Profit",Pivot_table!$A$151,"Consumer ID",$A1943,"Years (DATE)",$B$66)=0,"",GETPIVOTDATA("Sum of Net Profit",Pivot_table!$A$151,"Consumer ID",$A1943,"Years (DATE)",$B$66))</f>
        <v/>
      </c>
      <c r="C1943" s="6" t="str">
        <f>IF(GETPIVOTDATA("Count of Order ID",Pivot_table!$A$151,"Consumer ID",$A1943,"Years (DATE)",$B$66)=0,"",GETPIVOTDATA("Count of Order ID",Pivot_table!$A$151,"Consumer ID",$A1943,"Years (DATE)",$B$66))</f>
        <v/>
      </c>
      <c r="D1943" s="6">
        <f>IF(GETPIVOTDATA("Sum of Net Profit",Pivot_table!$A$151,"Consumer ID",$A1943,"Years (DATE)",$D$66)=0,"",GETPIVOTDATA("Sum of Net Profit",Pivot_table!$A$151,"Consumer ID",$A1943,"Years (DATE)",$D$66))</f>
        <v>185.76</v>
      </c>
      <c r="E1943" s="6">
        <f>IF(GETPIVOTDATA("Count of Order ID",Pivot_table!$A$151,"Consumer ID",$A1943,"Years (DATE)",$D$66)=0,"",GETPIVOTDATA("Count of Order ID",Pivot_table!$A$151,"Consumer ID",$A1943,"Years (DATE)",$D$66))</f>
        <v>1</v>
      </c>
      <c r="F1943" s="6">
        <f t="shared" si="60"/>
        <v>185.76</v>
      </c>
      <c r="G1943" s="6">
        <f t="shared" si="61"/>
        <v>1</v>
      </c>
    </row>
    <row r="1944" spans="1:7" x14ac:dyDescent="0.3">
      <c r="A1944" s="6" t="s">
        <v>3825</v>
      </c>
      <c r="B1944" s="6" t="str">
        <f>IF(GETPIVOTDATA("Sum of Net Profit",Pivot_table!$A$151,"Consumer ID",$A1944,"Years (DATE)",$B$66)=0,"",GETPIVOTDATA("Sum of Net Profit",Pivot_table!$A$151,"Consumer ID",$A1944,"Years (DATE)",$B$66))</f>
        <v/>
      </c>
      <c r="C1944" s="6" t="str">
        <f>IF(GETPIVOTDATA("Count of Order ID",Pivot_table!$A$151,"Consumer ID",$A1944,"Years (DATE)",$B$66)=0,"",GETPIVOTDATA("Count of Order ID",Pivot_table!$A$151,"Consumer ID",$A1944,"Years (DATE)",$B$66))</f>
        <v/>
      </c>
      <c r="D1944" s="6">
        <f>IF(GETPIVOTDATA("Sum of Net Profit",Pivot_table!$A$151,"Consumer ID",$A1944,"Years (DATE)",$D$66)=0,"",GETPIVOTDATA("Sum of Net Profit",Pivot_table!$A$151,"Consumer ID",$A1944,"Years (DATE)",$D$66))</f>
        <v>185.76</v>
      </c>
      <c r="E1944" s="6">
        <f>IF(GETPIVOTDATA("Count of Order ID",Pivot_table!$A$151,"Consumer ID",$A1944,"Years (DATE)",$D$66)=0,"",GETPIVOTDATA("Count of Order ID",Pivot_table!$A$151,"Consumer ID",$A1944,"Years (DATE)",$D$66))</f>
        <v>1</v>
      </c>
      <c r="F1944" s="6">
        <f t="shared" si="60"/>
        <v>185.76</v>
      </c>
      <c r="G1944" s="6">
        <f t="shared" si="61"/>
        <v>1</v>
      </c>
    </row>
    <row r="1945" spans="1:7" x14ac:dyDescent="0.3">
      <c r="A1945" s="6" t="s">
        <v>3943</v>
      </c>
      <c r="B1945" s="6" t="str">
        <f>IF(GETPIVOTDATA("Sum of Net Profit",Pivot_table!$A$151,"Consumer ID",$A1945,"Years (DATE)",$B$66)=0,"",GETPIVOTDATA("Sum of Net Profit",Pivot_table!$A$151,"Consumer ID",$A1945,"Years (DATE)",$B$66))</f>
        <v/>
      </c>
      <c r="C1945" s="6" t="str">
        <f>IF(GETPIVOTDATA("Count of Order ID",Pivot_table!$A$151,"Consumer ID",$A1945,"Years (DATE)",$B$66)=0,"",GETPIVOTDATA("Count of Order ID",Pivot_table!$A$151,"Consumer ID",$A1945,"Years (DATE)",$B$66))</f>
        <v/>
      </c>
      <c r="D1945" s="6">
        <f>IF(GETPIVOTDATA("Sum of Net Profit",Pivot_table!$A$151,"Consumer ID",$A1945,"Years (DATE)",$D$66)=0,"",GETPIVOTDATA("Sum of Net Profit",Pivot_table!$A$151,"Consumer ID",$A1945,"Years (DATE)",$D$66))</f>
        <v>185.76</v>
      </c>
      <c r="E1945" s="6">
        <f>IF(GETPIVOTDATA("Count of Order ID",Pivot_table!$A$151,"Consumer ID",$A1945,"Years (DATE)",$D$66)=0,"",GETPIVOTDATA("Count of Order ID",Pivot_table!$A$151,"Consumer ID",$A1945,"Years (DATE)",$D$66))</f>
        <v>1</v>
      </c>
      <c r="F1945" s="6">
        <f t="shared" si="60"/>
        <v>185.76</v>
      </c>
      <c r="G1945" s="6">
        <f t="shared" si="61"/>
        <v>1</v>
      </c>
    </row>
    <row r="1946" spans="1:7" x14ac:dyDescent="0.3">
      <c r="A1946" s="6" t="s">
        <v>3939</v>
      </c>
      <c r="B1946" s="6" t="str">
        <f>IF(GETPIVOTDATA("Sum of Net Profit",Pivot_table!$A$151,"Consumer ID",$A1946,"Years (DATE)",$B$66)=0,"",GETPIVOTDATA("Sum of Net Profit",Pivot_table!$A$151,"Consumer ID",$A1946,"Years (DATE)",$B$66))</f>
        <v/>
      </c>
      <c r="C1946" s="6" t="str">
        <f>IF(GETPIVOTDATA("Count of Order ID",Pivot_table!$A$151,"Consumer ID",$A1946,"Years (DATE)",$B$66)=0,"",GETPIVOTDATA("Count of Order ID",Pivot_table!$A$151,"Consumer ID",$A1946,"Years (DATE)",$B$66))</f>
        <v/>
      </c>
      <c r="D1946" s="6">
        <f>IF(GETPIVOTDATA("Sum of Net Profit",Pivot_table!$A$151,"Consumer ID",$A1946,"Years (DATE)",$D$66)=0,"",GETPIVOTDATA("Sum of Net Profit",Pivot_table!$A$151,"Consumer ID",$A1946,"Years (DATE)",$D$66))</f>
        <v>185.76</v>
      </c>
      <c r="E1946" s="6">
        <f>IF(GETPIVOTDATA("Count of Order ID",Pivot_table!$A$151,"Consumer ID",$A1946,"Years (DATE)",$D$66)=0,"",GETPIVOTDATA("Count of Order ID",Pivot_table!$A$151,"Consumer ID",$A1946,"Years (DATE)",$D$66))</f>
        <v>1</v>
      </c>
      <c r="F1946" s="6">
        <f t="shared" si="60"/>
        <v>185.76</v>
      </c>
      <c r="G1946" s="6">
        <f t="shared" si="61"/>
        <v>1</v>
      </c>
    </row>
    <row r="1947" spans="1:7" x14ac:dyDescent="0.3">
      <c r="A1947" s="6" t="s">
        <v>3037</v>
      </c>
      <c r="B1947" s="6" t="str">
        <f>IF(GETPIVOTDATA("Sum of Net Profit",Pivot_table!$A$151,"Consumer ID",$A1947,"Years (DATE)",$B$66)=0,"",GETPIVOTDATA("Sum of Net Profit",Pivot_table!$A$151,"Consumer ID",$A1947,"Years (DATE)",$B$66))</f>
        <v/>
      </c>
      <c r="C1947" s="6" t="str">
        <f>IF(GETPIVOTDATA("Count of Order ID",Pivot_table!$A$151,"Consumer ID",$A1947,"Years (DATE)",$B$66)=0,"",GETPIVOTDATA("Count of Order ID",Pivot_table!$A$151,"Consumer ID",$A1947,"Years (DATE)",$B$66))</f>
        <v/>
      </c>
      <c r="D1947" s="6">
        <f>IF(GETPIVOTDATA("Sum of Net Profit",Pivot_table!$A$151,"Consumer ID",$A1947,"Years (DATE)",$D$66)=0,"",GETPIVOTDATA("Sum of Net Profit",Pivot_table!$A$151,"Consumer ID",$A1947,"Years (DATE)",$D$66))</f>
        <v>185.76</v>
      </c>
      <c r="E1947" s="6">
        <f>IF(GETPIVOTDATA("Count of Order ID",Pivot_table!$A$151,"Consumer ID",$A1947,"Years (DATE)",$D$66)=0,"",GETPIVOTDATA("Count of Order ID",Pivot_table!$A$151,"Consumer ID",$A1947,"Years (DATE)",$D$66))</f>
        <v>1</v>
      </c>
      <c r="F1947" s="6">
        <f t="shared" si="60"/>
        <v>185.76</v>
      </c>
      <c r="G1947" s="6">
        <f t="shared" si="61"/>
        <v>1</v>
      </c>
    </row>
    <row r="1948" spans="1:7" x14ac:dyDescent="0.3">
      <c r="A1948" s="6" t="s">
        <v>3861</v>
      </c>
      <c r="B1948" s="6" t="str">
        <f>IF(GETPIVOTDATA("Sum of Net Profit",Pivot_table!$A$151,"Consumer ID",$A1948,"Years (DATE)",$B$66)=0,"",GETPIVOTDATA("Sum of Net Profit",Pivot_table!$A$151,"Consumer ID",$A1948,"Years (DATE)",$B$66))</f>
        <v/>
      </c>
      <c r="C1948" s="6" t="str">
        <f>IF(GETPIVOTDATA("Count of Order ID",Pivot_table!$A$151,"Consumer ID",$A1948,"Years (DATE)",$B$66)=0,"",GETPIVOTDATA("Count of Order ID",Pivot_table!$A$151,"Consumer ID",$A1948,"Years (DATE)",$B$66))</f>
        <v/>
      </c>
      <c r="D1948" s="6">
        <f>IF(GETPIVOTDATA("Sum of Net Profit",Pivot_table!$A$151,"Consumer ID",$A1948,"Years (DATE)",$D$66)=0,"",GETPIVOTDATA("Sum of Net Profit",Pivot_table!$A$151,"Consumer ID",$A1948,"Years (DATE)",$D$66))</f>
        <v>185.76</v>
      </c>
      <c r="E1948" s="6">
        <f>IF(GETPIVOTDATA("Count of Order ID",Pivot_table!$A$151,"Consumer ID",$A1948,"Years (DATE)",$D$66)=0,"",GETPIVOTDATA("Count of Order ID",Pivot_table!$A$151,"Consumer ID",$A1948,"Years (DATE)",$D$66))</f>
        <v>1</v>
      </c>
      <c r="F1948" s="6">
        <f t="shared" si="60"/>
        <v>185.76</v>
      </c>
      <c r="G1948" s="6">
        <f t="shared" si="61"/>
        <v>1</v>
      </c>
    </row>
    <row r="1949" spans="1:7" x14ac:dyDescent="0.3">
      <c r="A1949" s="6" t="s">
        <v>3961</v>
      </c>
      <c r="B1949" s="6" t="str">
        <f>IF(GETPIVOTDATA("Sum of Net Profit",Pivot_table!$A$151,"Consumer ID",$A1949,"Years (DATE)",$B$66)=0,"",GETPIVOTDATA("Sum of Net Profit",Pivot_table!$A$151,"Consumer ID",$A1949,"Years (DATE)",$B$66))</f>
        <v/>
      </c>
      <c r="C1949" s="6" t="str">
        <f>IF(GETPIVOTDATA("Count of Order ID",Pivot_table!$A$151,"Consumer ID",$A1949,"Years (DATE)",$B$66)=0,"",GETPIVOTDATA("Count of Order ID",Pivot_table!$A$151,"Consumer ID",$A1949,"Years (DATE)",$B$66))</f>
        <v/>
      </c>
      <c r="D1949" s="6">
        <f>IF(GETPIVOTDATA("Sum of Net Profit",Pivot_table!$A$151,"Consumer ID",$A1949,"Years (DATE)",$D$66)=0,"",GETPIVOTDATA("Sum of Net Profit",Pivot_table!$A$151,"Consumer ID",$A1949,"Years (DATE)",$D$66))</f>
        <v>185.76</v>
      </c>
      <c r="E1949" s="6">
        <f>IF(GETPIVOTDATA("Count of Order ID",Pivot_table!$A$151,"Consumer ID",$A1949,"Years (DATE)",$D$66)=0,"",GETPIVOTDATA("Count of Order ID",Pivot_table!$A$151,"Consumer ID",$A1949,"Years (DATE)",$D$66))</f>
        <v>1</v>
      </c>
      <c r="F1949" s="6">
        <f t="shared" si="60"/>
        <v>185.76</v>
      </c>
      <c r="G1949" s="6">
        <f t="shared" si="61"/>
        <v>1</v>
      </c>
    </row>
    <row r="1950" spans="1:7" x14ac:dyDescent="0.3">
      <c r="A1950" s="6" t="s">
        <v>2965</v>
      </c>
      <c r="B1950" s="6" t="str">
        <f>IF(GETPIVOTDATA("Sum of Net Profit",Pivot_table!$A$151,"Consumer ID",$A1950,"Years (DATE)",$B$66)=0,"",GETPIVOTDATA("Sum of Net Profit",Pivot_table!$A$151,"Consumer ID",$A1950,"Years (DATE)",$B$66))</f>
        <v/>
      </c>
      <c r="C1950" s="6" t="str">
        <f>IF(GETPIVOTDATA("Count of Order ID",Pivot_table!$A$151,"Consumer ID",$A1950,"Years (DATE)",$B$66)=0,"",GETPIVOTDATA("Count of Order ID",Pivot_table!$A$151,"Consumer ID",$A1950,"Years (DATE)",$B$66))</f>
        <v/>
      </c>
      <c r="D1950" s="6">
        <f>IF(GETPIVOTDATA("Sum of Net Profit",Pivot_table!$A$151,"Consumer ID",$A1950,"Years (DATE)",$D$66)=0,"",GETPIVOTDATA("Sum of Net Profit",Pivot_table!$A$151,"Consumer ID",$A1950,"Years (DATE)",$D$66))</f>
        <v>185.76</v>
      </c>
      <c r="E1950" s="6">
        <f>IF(GETPIVOTDATA("Count of Order ID",Pivot_table!$A$151,"Consumer ID",$A1950,"Years (DATE)",$D$66)=0,"",GETPIVOTDATA("Count of Order ID",Pivot_table!$A$151,"Consumer ID",$A1950,"Years (DATE)",$D$66))</f>
        <v>1</v>
      </c>
      <c r="F1950" s="6">
        <f t="shared" si="60"/>
        <v>185.76</v>
      </c>
      <c r="G1950" s="6">
        <f t="shared" si="61"/>
        <v>1</v>
      </c>
    </row>
    <row r="1951" spans="1:7" x14ac:dyDescent="0.3">
      <c r="A1951" s="6" t="s">
        <v>3975</v>
      </c>
      <c r="B1951" s="6" t="str">
        <f>IF(GETPIVOTDATA("Sum of Net Profit",Pivot_table!$A$151,"Consumer ID",$A1951,"Years (DATE)",$B$66)=0,"",GETPIVOTDATA("Sum of Net Profit",Pivot_table!$A$151,"Consumer ID",$A1951,"Years (DATE)",$B$66))</f>
        <v/>
      </c>
      <c r="C1951" s="6" t="str">
        <f>IF(GETPIVOTDATA("Count of Order ID",Pivot_table!$A$151,"Consumer ID",$A1951,"Years (DATE)",$B$66)=0,"",GETPIVOTDATA("Count of Order ID",Pivot_table!$A$151,"Consumer ID",$A1951,"Years (DATE)",$B$66))</f>
        <v/>
      </c>
      <c r="D1951" s="6">
        <f>IF(GETPIVOTDATA("Sum of Net Profit",Pivot_table!$A$151,"Consumer ID",$A1951,"Years (DATE)",$D$66)=0,"",GETPIVOTDATA("Sum of Net Profit",Pivot_table!$A$151,"Consumer ID",$A1951,"Years (DATE)",$D$66))</f>
        <v>185.76</v>
      </c>
      <c r="E1951" s="6">
        <f>IF(GETPIVOTDATA("Count of Order ID",Pivot_table!$A$151,"Consumer ID",$A1951,"Years (DATE)",$D$66)=0,"",GETPIVOTDATA("Count of Order ID",Pivot_table!$A$151,"Consumer ID",$A1951,"Years (DATE)",$D$66))</f>
        <v>1</v>
      </c>
      <c r="F1951" s="6">
        <f t="shared" si="60"/>
        <v>185.76</v>
      </c>
      <c r="G1951" s="6">
        <f t="shared" si="61"/>
        <v>1</v>
      </c>
    </row>
    <row r="1952" spans="1:7" x14ac:dyDescent="0.3">
      <c r="A1952" s="6" t="s">
        <v>1294</v>
      </c>
      <c r="B1952" s="6">
        <f>IF(GETPIVOTDATA("Sum of Net Profit",Pivot_table!$A$151,"Consumer ID",$A1952,"Years (DATE)",$B$66)=0,"",GETPIVOTDATA("Sum of Net Profit",Pivot_table!$A$151,"Consumer ID",$A1952,"Years (DATE)",$B$66))</f>
        <v>185.76</v>
      </c>
      <c r="C1952" s="6">
        <f>IF(GETPIVOTDATA("Count of Order ID",Pivot_table!$A$151,"Consumer ID",$A1952,"Years (DATE)",$B$66)=0,"",GETPIVOTDATA("Count of Order ID",Pivot_table!$A$151,"Consumer ID",$A1952,"Years (DATE)",$B$66))</f>
        <v>1</v>
      </c>
      <c r="D1952" s="6" t="str">
        <f>IF(GETPIVOTDATA("Sum of Net Profit",Pivot_table!$A$151,"Consumer ID",$A1952,"Years (DATE)",$D$66)=0,"",GETPIVOTDATA("Sum of Net Profit",Pivot_table!$A$151,"Consumer ID",$A1952,"Years (DATE)",$D$66))</f>
        <v/>
      </c>
      <c r="E1952" s="6" t="str">
        <f>IF(GETPIVOTDATA("Count of Order ID",Pivot_table!$A$151,"Consumer ID",$A1952,"Years (DATE)",$D$66)=0,"",GETPIVOTDATA("Count of Order ID",Pivot_table!$A$151,"Consumer ID",$A1952,"Years (DATE)",$D$66))</f>
        <v/>
      </c>
      <c r="F1952" s="6">
        <f t="shared" si="60"/>
        <v>185.76</v>
      </c>
      <c r="G1952" s="6">
        <f t="shared" si="61"/>
        <v>1</v>
      </c>
    </row>
    <row r="1953" spans="1:7" x14ac:dyDescent="0.3">
      <c r="A1953" s="6" t="s">
        <v>1047</v>
      </c>
      <c r="B1953" s="6">
        <f>IF(GETPIVOTDATA("Sum of Net Profit",Pivot_table!$A$151,"Consumer ID",$A1953,"Years (DATE)",$B$66)=0,"",GETPIVOTDATA("Sum of Net Profit",Pivot_table!$A$151,"Consumer ID",$A1953,"Years (DATE)",$B$66))</f>
        <v>185.76</v>
      </c>
      <c r="C1953" s="6">
        <f>IF(GETPIVOTDATA("Count of Order ID",Pivot_table!$A$151,"Consumer ID",$A1953,"Years (DATE)",$B$66)=0,"",GETPIVOTDATA("Count of Order ID",Pivot_table!$A$151,"Consumer ID",$A1953,"Years (DATE)",$B$66))</f>
        <v>1</v>
      </c>
      <c r="D1953" s="6" t="str">
        <f>IF(GETPIVOTDATA("Sum of Net Profit",Pivot_table!$A$151,"Consumer ID",$A1953,"Years (DATE)",$D$66)=0,"",GETPIVOTDATA("Sum of Net Profit",Pivot_table!$A$151,"Consumer ID",$A1953,"Years (DATE)",$D$66))</f>
        <v/>
      </c>
      <c r="E1953" s="6" t="str">
        <f>IF(GETPIVOTDATA("Count of Order ID",Pivot_table!$A$151,"Consumer ID",$A1953,"Years (DATE)",$D$66)=0,"",GETPIVOTDATA("Count of Order ID",Pivot_table!$A$151,"Consumer ID",$A1953,"Years (DATE)",$D$66))</f>
        <v/>
      </c>
      <c r="F1953" s="6">
        <f t="shared" si="60"/>
        <v>185.76</v>
      </c>
      <c r="G1953" s="6">
        <f t="shared" si="61"/>
        <v>1</v>
      </c>
    </row>
    <row r="1954" spans="1:7" x14ac:dyDescent="0.3">
      <c r="A1954" s="6" t="s">
        <v>1258</v>
      </c>
      <c r="B1954" s="6">
        <f>IF(GETPIVOTDATA("Sum of Net Profit",Pivot_table!$A$151,"Consumer ID",$A1954,"Years (DATE)",$B$66)=0,"",GETPIVOTDATA("Sum of Net Profit",Pivot_table!$A$151,"Consumer ID",$A1954,"Years (DATE)",$B$66))</f>
        <v>185.76</v>
      </c>
      <c r="C1954" s="6">
        <f>IF(GETPIVOTDATA("Count of Order ID",Pivot_table!$A$151,"Consumer ID",$A1954,"Years (DATE)",$B$66)=0,"",GETPIVOTDATA("Count of Order ID",Pivot_table!$A$151,"Consumer ID",$A1954,"Years (DATE)",$B$66))</f>
        <v>1</v>
      </c>
      <c r="D1954" s="6" t="str">
        <f>IF(GETPIVOTDATA("Sum of Net Profit",Pivot_table!$A$151,"Consumer ID",$A1954,"Years (DATE)",$D$66)=0,"",GETPIVOTDATA("Sum of Net Profit",Pivot_table!$A$151,"Consumer ID",$A1954,"Years (DATE)",$D$66))</f>
        <v/>
      </c>
      <c r="E1954" s="6" t="str">
        <f>IF(GETPIVOTDATA("Count of Order ID",Pivot_table!$A$151,"Consumer ID",$A1954,"Years (DATE)",$D$66)=0,"",GETPIVOTDATA("Count of Order ID",Pivot_table!$A$151,"Consumer ID",$A1954,"Years (DATE)",$D$66))</f>
        <v/>
      </c>
      <c r="F1954" s="6">
        <f t="shared" si="60"/>
        <v>185.76</v>
      </c>
      <c r="G1954" s="6">
        <f t="shared" si="61"/>
        <v>1</v>
      </c>
    </row>
    <row r="1955" spans="1:7" x14ac:dyDescent="0.3">
      <c r="A1955" s="6" t="s">
        <v>3495</v>
      </c>
      <c r="B1955" s="6" t="str">
        <f>IF(GETPIVOTDATA("Sum of Net Profit",Pivot_table!$A$151,"Consumer ID",$A1955,"Years (DATE)",$B$66)=0,"",GETPIVOTDATA("Sum of Net Profit",Pivot_table!$A$151,"Consumer ID",$A1955,"Years (DATE)",$B$66))</f>
        <v/>
      </c>
      <c r="C1955" s="6" t="str">
        <f>IF(GETPIVOTDATA("Count of Order ID",Pivot_table!$A$151,"Consumer ID",$A1955,"Years (DATE)",$B$66)=0,"",GETPIVOTDATA("Count of Order ID",Pivot_table!$A$151,"Consumer ID",$A1955,"Years (DATE)",$B$66))</f>
        <v/>
      </c>
      <c r="D1955" s="6">
        <f>IF(GETPIVOTDATA("Sum of Net Profit",Pivot_table!$A$151,"Consumer ID",$A1955,"Years (DATE)",$D$66)=0,"",GETPIVOTDATA("Sum of Net Profit",Pivot_table!$A$151,"Consumer ID",$A1955,"Years (DATE)",$D$66))</f>
        <v>185.76</v>
      </c>
      <c r="E1955" s="6">
        <f>IF(GETPIVOTDATA("Count of Order ID",Pivot_table!$A$151,"Consumer ID",$A1955,"Years (DATE)",$D$66)=0,"",GETPIVOTDATA("Count of Order ID",Pivot_table!$A$151,"Consumer ID",$A1955,"Years (DATE)",$D$66))</f>
        <v>1</v>
      </c>
      <c r="F1955" s="6">
        <f t="shared" si="60"/>
        <v>185.76</v>
      </c>
      <c r="G1955" s="6">
        <f t="shared" si="61"/>
        <v>1</v>
      </c>
    </row>
    <row r="1956" spans="1:7" x14ac:dyDescent="0.3">
      <c r="A1956" s="6" t="s">
        <v>3525</v>
      </c>
      <c r="B1956" s="6" t="str">
        <f>IF(GETPIVOTDATA("Sum of Net Profit",Pivot_table!$A$151,"Consumer ID",$A1956,"Years (DATE)",$B$66)=0,"",GETPIVOTDATA("Sum of Net Profit",Pivot_table!$A$151,"Consumer ID",$A1956,"Years (DATE)",$B$66))</f>
        <v/>
      </c>
      <c r="C1956" s="6" t="str">
        <f>IF(GETPIVOTDATA("Count of Order ID",Pivot_table!$A$151,"Consumer ID",$A1956,"Years (DATE)",$B$66)=0,"",GETPIVOTDATA("Count of Order ID",Pivot_table!$A$151,"Consumer ID",$A1956,"Years (DATE)",$B$66))</f>
        <v/>
      </c>
      <c r="D1956" s="6">
        <f>IF(GETPIVOTDATA("Sum of Net Profit",Pivot_table!$A$151,"Consumer ID",$A1956,"Years (DATE)",$D$66)=0,"",GETPIVOTDATA("Sum of Net Profit",Pivot_table!$A$151,"Consumer ID",$A1956,"Years (DATE)",$D$66))</f>
        <v>185.76</v>
      </c>
      <c r="E1956" s="6">
        <f>IF(GETPIVOTDATA("Count of Order ID",Pivot_table!$A$151,"Consumer ID",$A1956,"Years (DATE)",$D$66)=0,"",GETPIVOTDATA("Count of Order ID",Pivot_table!$A$151,"Consumer ID",$A1956,"Years (DATE)",$D$66))</f>
        <v>1</v>
      </c>
      <c r="F1956" s="6">
        <f t="shared" si="60"/>
        <v>185.76</v>
      </c>
      <c r="G1956" s="6">
        <f t="shared" si="61"/>
        <v>1</v>
      </c>
    </row>
    <row r="1957" spans="1:7" x14ac:dyDescent="0.3">
      <c r="A1957" s="6" t="s">
        <v>3505</v>
      </c>
      <c r="B1957" s="6" t="str">
        <f>IF(GETPIVOTDATA("Sum of Net Profit",Pivot_table!$A$151,"Consumer ID",$A1957,"Years (DATE)",$B$66)=0,"",GETPIVOTDATA("Sum of Net Profit",Pivot_table!$A$151,"Consumer ID",$A1957,"Years (DATE)",$B$66))</f>
        <v/>
      </c>
      <c r="C1957" s="6" t="str">
        <f>IF(GETPIVOTDATA("Count of Order ID",Pivot_table!$A$151,"Consumer ID",$A1957,"Years (DATE)",$B$66)=0,"",GETPIVOTDATA("Count of Order ID",Pivot_table!$A$151,"Consumer ID",$A1957,"Years (DATE)",$B$66))</f>
        <v/>
      </c>
      <c r="D1957" s="6">
        <f>IF(GETPIVOTDATA("Sum of Net Profit",Pivot_table!$A$151,"Consumer ID",$A1957,"Years (DATE)",$D$66)=0,"",GETPIVOTDATA("Sum of Net Profit",Pivot_table!$A$151,"Consumer ID",$A1957,"Years (DATE)",$D$66))</f>
        <v>185.76</v>
      </c>
      <c r="E1957" s="6">
        <f>IF(GETPIVOTDATA("Count of Order ID",Pivot_table!$A$151,"Consumer ID",$A1957,"Years (DATE)",$D$66)=0,"",GETPIVOTDATA("Count of Order ID",Pivot_table!$A$151,"Consumer ID",$A1957,"Years (DATE)",$D$66))</f>
        <v>1</v>
      </c>
      <c r="F1957" s="6">
        <f t="shared" si="60"/>
        <v>185.76</v>
      </c>
      <c r="G1957" s="6">
        <f t="shared" si="61"/>
        <v>1</v>
      </c>
    </row>
    <row r="1958" spans="1:7" x14ac:dyDescent="0.3">
      <c r="A1958" s="6" t="s">
        <v>1344</v>
      </c>
      <c r="B1958" s="6">
        <f>IF(GETPIVOTDATA("Sum of Net Profit",Pivot_table!$A$151,"Consumer ID",$A1958,"Years (DATE)",$B$66)=0,"",GETPIVOTDATA("Sum of Net Profit",Pivot_table!$A$151,"Consumer ID",$A1958,"Years (DATE)",$B$66))</f>
        <v>185.76</v>
      </c>
      <c r="C1958" s="6">
        <f>IF(GETPIVOTDATA("Count of Order ID",Pivot_table!$A$151,"Consumer ID",$A1958,"Years (DATE)",$B$66)=0,"",GETPIVOTDATA("Count of Order ID",Pivot_table!$A$151,"Consumer ID",$A1958,"Years (DATE)",$B$66))</f>
        <v>1</v>
      </c>
      <c r="D1958" s="6" t="str">
        <f>IF(GETPIVOTDATA("Sum of Net Profit",Pivot_table!$A$151,"Consumer ID",$A1958,"Years (DATE)",$D$66)=0,"",GETPIVOTDATA("Sum of Net Profit",Pivot_table!$A$151,"Consumer ID",$A1958,"Years (DATE)",$D$66))</f>
        <v/>
      </c>
      <c r="E1958" s="6" t="str">
        <f>IF(GETPIVOTDATA("Count of Order ID",Pivot_table!$A$151,"Consumer ID",$A1958,"Years (DATE)",$D$66)=0,"",GETPIVOTDATA("Count of Order ID",Pivot_table!$A$151,"Consumer ID",$A1958,"Years (DATE)",$D$66))</f>
        <v/>
      </c>
      <c r="F1958" s="6">
        <f t="shared" si="60"/>
        <v>185.76</v>
      </c>
      <c r="G1958" s="6">
        <f t="shared" si="61"/>
        <v>1</v>
      </c>
    </row>
    <row r="1959" spans="1:7" x14ac:dyDescent="0.3">
      <c r="A1959" s="6" t="s">
        <v>1328</v>
      </c>
      <c r="B1959" s="6">
        <f>IF(GETPIVOTDATA("Sum of Net Profit",Pivot_table!$A$151,"Consumer ID",$A1959,"Years (DATE)",$B$66)=0,"",GETPIVOTDATA("Sum of Net Profit",Pivot_table!$A$151,"Consumer ID",$A1959,"Years (DATE)",$B$66))</f>
        <v>185.76</v>
      </c>
      <c r="C1959" s="6">
        <f>IF(GETPIVOTDATA("Count of Order ID",Pivot_table!$A$151,"Consumer ID",$A1959,"Years (DATE)",$B$66)=0,"",GETPIVOTDATA("Count of Order ID",Pivot_table!$A$151,"Consumer ID",$A1959,"Years (DATE)",$B$66))</f>
        <v>1</v>
      </c>
      <c r="D1959" s="6" t="str">
        <f>IF(GETPIVOTDATA("Sum of Net Profit",Pivot_table!$A$151,"Consumer ID",$A1959,"Years (DATE)",$D$66)=0,"",GETPIVOTDATA("Sum of Net Profit",Pivot_table!$A$151,"Consumer ID",$A1959,"Years (DATE)",$D$66))</f>
        <v/>
      </c>
      <c r="E1959" s="6" t="str">
        <f>IF(GETPIVOTDATA("Count of Order ID",Pivot_table!$A$151,"Consumer ID",$A1959,"Years (DATE)",$D$66)=0,"",GETPIVOTDATA("Count of Order ID",Pivot_table!$A$151,"Consumer ID",$A1959,"Years (DATE)",$D$66))</f>
        <v/>
      </c>
      <c r="F1959" s="6">
        <f t="shared" si="60"/>
        <v>185.76</v>
      </c>
      <c r="G1959" s="6">
        <f t="shared" si="61"/>
        <v>1</v>
      </c>
    </row>
    <row r="1960" spans="1:7" x14ac:dyDescent="0.3">
      <c r="A1960" s="6" t="s">
        <v>1027</v>
      </c>
      <c r="B1960" s="6">
        <f>IF(GETPIVOTDATA("Sum of Net Profit",Pivot_table!$A$151,"Consumer ID",$A1960,"Years (DATE)",$B$66)=0,"",GETPIVOTDATA("Sum of Net Profit",Pivot_table!$A$151,"Consumer ID",$A1960,"Years (DATE)",$B$66))</f>
        <v>185.76</v>
      </c>
      <c r="C1960" s="6">
        <f>IF(GETPIVOTDATA("Count of Order ID",Pivot_table!$A$151,"Consumer ID",$A1960,"Years (DATE)",$B$66)=0,"",GETPIVOTDATA("Count of Order ID",Pivot_table!$A$151,"Consumer ID",$A1960,"Years (DATE)",$B$66))</f>
        <v>1</v>
      </c>
      <c r="D1960" s="6" t="str">
        <f>IF(GETPIVOTDATA("Sum of Net Profit",Pivot_table!$A$151,"Consumer ID",$A1960,"Years (DATE)",$D$66)=0,"",GETPIVOTDATA("Sum of Net Profit",Pivot_table!$A$151,"Consumer ID",$A1960,"Years (DATE)",$D$66))</f>
        <v/>
      </c>
      <c r="E1960" s="6" t="str">
        <f>IF(GETPIVOTDATA("Count of Order ID",Pivot_table!$A$151,"Consumer ID",$A1960,"Years (DATE)",$D$66)=0,"",GETPIVOTDATA("Count of Order ID",Pivot_table!$A$151,"Consumer ID",$A1960,"Years (DATE)",$D$66))</f>
        <v/>
      </c>
      <c r="F1960" s="6">
        <f t="shared" si="60"/>
        <v>185.76</v>
      </c>
      <c r="G1960" s="6">
        <f t="shared" si="61"/>
        <v>1</v>
      </c>
    </row>
    <row r="1961" spans="1:7" x14ac:dyDescent="0.3">
      <c r="A1961" s="6" t="s">
        <v>1260</v>
      </c>
      <c r="B1961" s="6">
        <f>IF(GETPIVOTDATA("Sum of Net Profit",Pivot_table!$A$151,"Consumer ID",$A1961,"Years (DATE)",$B$66)=0,"",GETPIVOTDATA("Sum of Net Profit",Pivot_table!$A$151,"Consumer ID",$A1961,"Years (DATE)",$B$66))</f>
        <v>185.76</v>
      </c>
      <c r="C1961" s="6">
        <f>IF(GETPIVOTDATA("Count of Order ID",Pivot_table!$A$151,"Consumer ID",$A1961,"Years (DATE)",$B$66)=0,"",GETPIVOTDATA("Count of Order ID",Pivot_table!$A$151,"Consumer ID",$A1961,"Years (DATE)",$B$66))</f>
        <v>1</v>
      </c>
      <c r="D1961" s="6" t="str">
        <f>IF(GETPIVOTDATA("Sum of Net Profit",Pivot_table!$A$151,"Consumer ID",$A1961,"Years (DATE)",$D$66)=0,"",GETPIVOTDATA("Sum of Net Profit",Pivot_table!$A$151,"Consumer ID",$A1961,"Years (DATE)",$D$66))</f>
        <v/>
      </c>
      <c r="E1961" s="6" t="str">
        <f>IF(GETPIVOTDATA("Count of Order ID",Pivot_table!$A$151,"Consumer ID",$A1961,"Years (DATE)",$D$66)=0,"",GETPIVOTDATA("Count of Order ID",Pivot_table!$A$151,"Consumer ID",$A1961,"Years (DATE)",$D$66))</f>
        <v/>
      </c>
      <c r="F1961" s="6">
        <f t="shared" si="60"/>
        <v>185.76</v>
      </c>
      <c r="G1961" s="6">
        <f t="shared" si="61"/>
        <v>1</v>
      </c>
    </row>
    <row r="1962" spans="1:7" x14ac:dyDescent="0.3">
      <c r="A1962" s="6" t="s">
        <v>1011</v>
      </c>
      <c r="B1962" s="6">
        <f>IF(GETPIVOTDATA("Sum of Net Profit",Pivot_table!$A$151,"Consumer ID",$A1962,"Years (DATE)",$B$66)=0,"",GETPIVOTDATA("Sum of Net Profit",Pivot_table!$A$151,"Consumer ID",$A1962,"Years (DATE)",$B$66))</f>
        <v>185.76</v>
      </c>
      <c r="C1962" s="6">
        <f>IF(GETPIVOTDATA("Count of Order ID",Pivot_table!$A$151,"Consumer ID",$A1962,"Years (DATE)",$B$66)=0,"",GETPIVOTDATA("Count of Order ID",Pivot_table!$A$151,"Consumer ID",$A1962,"Years (DATE)",$B$66))</f>
        <v>1</v>
      </c>
      <c r="D1962" s="6" t="str">
        <f>IF(GETPIVOTDATA("Sum of Net Profit",Pivot_table!$A$151,"Consumer ID",$A1962,"Years (DATE)",$D$66)=0,"",GETPIVOTDATA("Sum of Net Profit",Pivot_table!$A$151,"Consumer ID",$A1962,"Years (DATE)",$D$66))</f>
        <v/>
      </c>
      <c r="E1962" s="6" t="str">
        <f>IF(GETPIVOTDATA("Count of Order ID",Pivot_table!$A$151,"Consumer ID",$A1962,"Years (DATE)",$D$66)=0,"",GETPIVOTDATA("Count of Order ID",Pivot_table!$A$151,"Consumer ID",$A1962,"Years (DATE)",$D$66))</f>
        <v/>
      </c>
      <c r="F1962" s="6">
        <f t="shared" si="60"/>
        <v>185.76</v>
      </c>
      <c r="G1962" s="6">
        <f t="shared" si="61"/>
        <v>1</v>
      </c>
    </row>
    <row r="1963" spans="1:7" x14ac:dyDescent="0.3">
      <c r="A1963" s="6" t="s">
        <v>1722</v>
      </c>
      <c r="B1963" s="6">
        <f>IF(GETPIVOTDATA("Sum of Net Profit",Pivot_table!$A$151,"Consumer ID",$A1963,"Years (DATE)",$B$66)=0,"",GETPIVOTDATA("Sum of Net Profit",Pivot_table!$A$151,"Consumer ID",$A1963,"Years (DATE)",$B$66))</f>
        <v>185.76</v>
      </c>
      <c r="C1963" s="6">
        <f>IF(GETPIVOTDATA("Count of Order ID",Pivot_table!$A$151,"Consumer ID",$A1963,"Years (DATE)",$B$66)=0,"",GETPIVOTDATA("Count of Order ID",Pivot_table!$A$151,"Consumer ID",$A1963,"Years (DATE)",$B$66))</f>
        <v>1</v>
      </c>
      <c r="D1963" s="6" t="str">
        <f>IF(GETPIVOTDATA("Sum of Net Profit",Pivot_table!$A$151,"Consumer ID",$A1963,"Years (DATE)",$D$66)=0,"",GETPIVOTDATA("Sum of Net Profit",Pivot_table!$A$151,"Consumer ID",$A1963,"Years (DATE)",$D$66))</f>
        <v/>
      </c>
      <c r="E1963" s="6" t="str">
        <f>IF(GETPIVOTDATA("Count of Order ID",Pivot_table!$A$151,"Consumer ID",$A1963,"Years (DATE)",$D$66)=0,"",GETPIVOTDATA("Count of Order ID",Pivot_table!$A$151,"Consumer ID",$A1963,"Years (DATE)",$D$66))</f>
        <v/>
      </c>
      <c r="F1963" s="6">
        <f t="shared" si="60"/>
        <v>185.76</v>
      </c>
      <c r="G1963" s="6">
        <f t="shared" si="61"/>
        <v>1</v>
      </c>
    </row>
    <row r="1964" spans="1:7" x14ac:dyDescent="0.3">
      <c r="A1964" s="6" t="s">
        <v>1744</v>
      </c>
      <c r="B1964" s="6">
        <f>IF(GETPIVOTDATA("Sum of Net Profit",Pivot_table!$A$151,"Consumer ID",$A1964,"Years (DATE)",$B$66)=0,"",GETPIVOTDATA("Sum of Net Profit",Pivot_table!$A$151,"Consumer ID",$A1964,"Years (DATE)",$B$66))</f>
        <v>185.76</v>
      </c>
      <c r="C1964" s="6">
        <f>IF(GETPIVOTDATA("Count of Order ID",Pivot_table!$A$151,"Consumer ID",$A1964,"Years (DATE)",$B$66)=0,"",GETPIVOTDATA("Count of Order ID",Pivot_table!$A$151,"Consumer ID",$A1964,"Years (DATE)",$B$66))</f>
        <v>1</v>
      </c>
      <c r="D1964" s="6" t="str">
        <f>IF(GETPIVOTDATA("Sum of Net Profit",Pivot_table!$A$151,"Consumer ID",$A1964,"Years (DATE)",$D$66)=0,"",GETPIVOTDATA("Sum of Net Profit",Pivot_table!$A$151,"Consumer ID",$A1964,"Years (DATE)",$D$66))</f>
        <v/>
      </c>
      <c r="E1964" s="6" t="str">
        <f>IF(GETPIVOTDATA("Count of Order ID",Pivot_table!$A$151,"Consumer ID",$A1964,"Years (DATE)",$D$66)=0,"",GETPIVOTDATA("Count of Order ID",Pivot_table!$A$151,"Consumer ID",$A1964,"Years (DATE)",$D$66))</f>
        <v/>
      </c>
      <c r="F1964" s="6">
        <f t="shared" si="60"/>
        <v>185.76</v>
      </c>
      <c r="G1964" s="6">
        <f t="shared" si="61"/>
        <v>1</v>
      </c>
    </row>
    <row r="1965" spans="1:7" x14ac:dyDescent="0.3">
      <c r="A1965" s="6" t="s">
        <v>1786</v>
      </c>
      <c r="B1965" s="6">
        <f>IF(GETPIVOTDATA("Sum of Net Profit",Pivot_table!$A$151,"Consumer ID",$A1965,"Years (DATE)",$B$66)=0,"",GETPIVOTDATA("Sum of Net Profit",Pivot_table!$A$151,"Consumer ID",$A1965,"Years (DATE)",$B$66))</f>
        <v>185.76</v>
      </c>
      <c r="C1965" s="6">
        <f>IF(GETPIVOTDATA("Count of Order ID",Pivot_table!$A$151,"Consumer ID",$A1965,"Years (DATE)",$B$66)=0,"",GETPIVOTDATA("Count of Order ID",Pivot_table!$A$151,"Consumer ID",$A1965,"Years (DATE)",$B$66))</f>
        <v>1</v>
      </c>
      <c r="D1965" s="6" t="str">
        <f>IF(GETPIVOTDATA("Sum of Net Profit",Pivot_table!$A$151,"Consumer ID",$A1965,"Years (DATE)",$D$66)=0,"",GETPIVOTDATA("Sum of Net Profit",Pivot_table!$A$151,"Consumer ID",$A1965,"Years (DATE)",$D$66))</f>
        <v/>
      </c>
      <c r="E1965" s="6" t="str">
        <f>IF(GETPIVOTDATA("Count of Order ID",Pivot_table!$A$151,"Consumer ID",$A1965,"Years (DATE)",$D$66)=0,"",GETPIVOTDATA("Count of Order ID",Pivot_table!$A$151,"Consumer ID",$A1965,"Years (DATE)",$D$66))</f>
        <v/>
      </c>
      <c r="F1965" s="6">
        <f t="shared" si="60"/>
        <v>185.76</v>
      </c>
      <c r="G1965" s="6">
        <f t="shared" si="61"/>
        <v>1</v>
      </c>
    </row>
    <row r="1966" spans="1:7" x14ac:dyDescent="0.3">
      <c r="A1966" s="6" t="s">
        <v>3293</v>
      </c>
      <c r="B1966" s="6" t="str">
        <f>IF(GETPIVOTDATA("Sum of Net Profit",Pivot_table!$A$151,"Consumer ID",$A1966,"Years (DATE)",$B$66)=0,"",GETPIVOTDATA("Sum of Net Profit",Pivot_table!$A$151,"Consumer ID",$A1966,"Years (DATE)",$B$66))</f>
        <v/>
      </c>
      <c r="C1966" s="6" t="str">
        <f>IF(GETPIVOTDATA("Count of Order ID",Pivot_table!$A$151,"Consumer ID",$A1966,"Years (DATE)",$B$66)=0,"",GETPIVOTDATA("Count of Order ID",Pivot_table!$A$151,"Consumer ID",$A1966,"Years (DATE)",$B$66))</f>
        <v/>
      </c>
      <c r="D1966" s="6">
        <f>IF(GETPIVOTDATA("Sum of Net Profit",Pivot_table!$A$151,"Consumer ID",$A1966,"Years (DATE)",$D$66)=0,"",GETPIVOTDATA("Sum of Net Profit",Pivot_table!$A$151,"Consumer ID",$A1966,"Years (DATE)",$D$66))</f>
        <v>185.76</v>
      </c>
      <c r="E1966" s="6">
        <f>IF(GETPIVOTDATA("Count of Order ID",Pivot_table!$A$151,"Consumer ID",$A1966,"Years (DATE)",$D$66)=0,"",GETPIVOTDATA("Count of Order ID",Pivot_table!$A$151,"Consumer ID",$A1966,"Years (DATE)",$D$66))</f>
        <v>1</v>
      </c>
      <c r="F1966" s="6">
        <f t="shared" si="60"/>
        <v>185.76</v>
      </c>
      <c r="G1966" s="6">
        <f t="shared" si="61"/>
        <v>1</v>
      </c>
    </row>
    <row r="1967" spans="1:7" x14ac:dyDescent="0.3">
      <c r="A1967" s="6" t="s">
        <v>3277</v>
      </c>
      <c r="B1967" s="6" t="str">
        <f>IF(GETPIVOTDATA("Sum of Net Profit",Pivot_table!$A$151,"Consumer ID",$A1967,"Years (DATE)",$B$66)=0,"",GETPIVOTDATA("Sum of Net Profit",Pivot_table!$A$151,"Consumer ID",$A1967,"Years (DATE)",$B$66))</f>
        <v/>
      </c>
      <c r="C1967" s="6" t="str">
        <f>IF(GETPIVOTDATA("Count of Order ID",Pivot_table!$A$151,"Consumer ID",$A1967,"Years (DATE)",$B$66)=0,"",GETPIVOTDATA("Count of Order ID",Pivot_table!$A$151,"Consumer ID",$A1967,"Years (DATE)",$B$66))</f>
        <v/>
      </c>
      <c r="D1967" s="6">
        <f>IF(GETPIVOTDATA("Sum of Net Profit",Pivot_table!$A$151,"Consumer ID",$A1967,"Years (DATE)",$D$66)=0,"",GETPIVOTDATA("Sum of Net Profit",Pivot_table!$A$151,"Consumer ID",$A1967,"Years (DATE)",$D$66))</f>
        <v>185.76</v>
      </c>
      <c r="E1967" s="6">
        <f>IF(GETPIVOTDATA("Count of Order ID",Pivot_table!$A$151,"Consumer ID",$A1967,"Years (DATE)",$D$66)=0,"",GETPIVOTDATA("Count of Order ID",Pivot_table!$A$151,"Consumer ID",$A1967,"Years (DATE)",$D$66))</f>
        <v>1</v>
      </c>
      <c r="F1967" s="6">
        <f t="shared" si="60"/>
        <v>185.76</v>
      </c>
      <c r="G1967" s="6">
        <f t="shared" si="61"/>
        <v>1</v>
      </c>
    </row>
    <row r="1968" spans="1:7" x14ac:dyDescent="0.3">
      <c r="A1968" s="6" t="s">
        <v>5407</v>
      </c>
      <c r="B1968" s="6" t="str">
        <f>IF(GETPIVOTDATA("Sum of Net Profit",Pivot_table!$A$151,"Consumer ID",$A1968,"Years (DATE)",$B$66)=0,"",GETPIVOTDATA("Sum of Net Profit",Pivot_table!$A$151,"Consumer ID",$A1968,"Years (DATE)",$B$66))</f>
        <v/>
      </c>
      <c r="C1968" s="6" t="str">
        <f>IF(GETPIVOTDATA("Count of Order ID",Pivot_table!$A$151,"Consumer ID",$A1968,"Years (DATE)",$B$66)=0,"",GETPIVOTDATA("Count of Order ID",Pivot_table!$A$151,"Consumer ID",$A1968,"Years (DATE)",$B$66))</f>
        <v/>
      </c>
      <c r="D1968" s="6">
        <f>IF(GETPIVOTDATA("Sum of Net Profit",Pivot_table!$A$151,"Consumer ID",$A1968,"Years (DATE)",$D$66)=0,"",GETPIVOTDATA("Sum of Net Profit",Pivot_table!$A$151,"Consumer ID",$A1968,"Years (DATE)",$D$66))</f>
        <v>185.76</v>
      </c>
      <c r="E1968" s="6">
        <f>IF(GETPIVOTDATA("Count of Order ID",Pivot_table!$A$151,"Consumer ID",$A1968,"Years (DATE)",$D$66)=0,"",GETPIVOTDATA("Count of Order ID",Pivot_table!$A$151,"Consumer ID",$A1968,"Years (DATE)",$D$66))</f>
        <v>1</v>
      </c>
      <c r="F1968" s="6">
        <f t="shared" si="60"/>
        <v>185.76</v>
      </c>
      <c r="G1968" s="6">
        <f t="shared" si="61"/>
        <v>1</v>
      </c>
    </row>
    <row r="1969" spans="1:7" x14ac:dyDescent="0.3">
      <c r="A1969" s="6" t="s">
        <v>1704</v>
      </c>
      <c r="B1969" s="6">
        <f>IF(GETPIVOTDATA("Sum of Net Profit",Pivot_table!$A$151,"Consumer ID",$A1969,"Years (DATE)",$B$66)=0,"",GETPIVOTDATA("Sum of Net Profit",Pivot_table!$A$151,"Consumer ID",$A1969,"Years (DATE)",$B$66))</f>
        <v>185.76</v>
      </c>
      <c r="C1969" s="6">
        <f>IF(GETPIVOTDATA("Count of Order ID",Pivot_table!$A$151,"Consumer ID",$A1969,"Years (DATE)",$B$66)=0,"",GETPIVOTDATA("Count of Order ID",Pivot_table!$A$151,"Consumer ID",$A1969,"Years (DATE)",$B$66))</f>
        <v>1</v>
      </c>
      <c r="D1969" s="6" t="str">
        <f>IF(GETPIVOTDATA("Sum of Net Profit",Pivot_table!$A$151,"Consumer ID",$A1969,"Years (DATE)",$D$66)=0,"",GETPIVOTDATA("Sum of Net Profit",Pivot_table!$A$151,"Consumer ID",$A1969,"Years (DATE)",$D$66))</f>
        <v/>
      </c>
      <c r="E1969" s="6" t="str">
        <f>IF(GETPIVOTDATA("Count of Order ID",Pivot_table!$A$151,"Consumer ID",$A1969,"Years (DATE)",$D$66)=0,"",GETPIVOTDATA("Count of Order ID",Pivot_table!$A$151,"Consumer ID",$A1969,"Years (DATE)",$D$66))</f>
        <v/>
      </c>
      <c r="F1969" s="6">
        <f t="shared" si="60"/>
        <v>185.76</v>
      </c>
      <c r="G1969" s="6">
        <f t="shared" si="61"/>
        <v>1</v>
      </c>
    </row>
    <row r="1970" spans="1:7" x14ac:dyDescent="0.3">
      <c r="A1970" s="6" t="s">
        <v>2693</v>
      </c>
      <c r="B1970" s="6" t="str">
        <f>IF(GETPIVOTDATA("Sum of Net Profit",Pivot_table!$A$151,"Consumer ID",$A1970,"Years (DATE)",$B$66)=0,"",GETPIVOTDATA("Sum of Net Profit",Pivot_table!$A$151,"Consumer ID",$A1970,"Years (DATE)",$B$66))</f>
        <v/>
      </c>
      <c r="C1970" s="6" t="str">
        <f>IF(GETPIVOTDATA("Count of Order ID",Pivot_table!$A$151,"Consumer ID",$A1970,"Years (DATE)",$B$66)=0,"",GETPIVOTDATA("Count of Order ID",Pivot_table!$A$151,"Consumer ID",$A1970,"Years (DATE)",$B$66))</f>
        <v/>
      </c>
      <c r="D1970" s="6">
        <f>IF(GETPIVOTDATA("Sum of Net Profit",Pivot_table!$A$151,"Consumer ID",$A1970,"Years (DATE)",$D$66)=0,"",GETPIVOTDATA("Sum of Net Profit",Pivot_table!$A$151,"Consumer ID",$A1970,"Years (DATE)",$D$66))</f>
        <v>185.76</v>
      </c>
      <c r="E1970" s="6">
        <f>IF(GETPIVOTDATA("Count of Order ID",Pivot_table!$A$151,"Consumer ID",$A1970,"Years (DATE)",$D$66)=0,"",GETPIVOTDATA("Count of Order ID",Pivot_table!$A$151,"Consumer ID",$A1970,"Years (DATE)",$D$66))</f>
        <v>1</v>
      </c>
      <c r="F1970" s="6">
        <f t="shared" si="60"/>
        <v>185.76</v>
      </c>
      <c r="G1970" s="6">
        <f t="shared" si="61"/>
        <v>1</v>
      </c>
    </row>
    <row r="1971" spans="1:7" x14ac:dyDescent="0.3">
      <c r="A1971" s="6" t="s">
        <v>5449</v>
      </c>
      <c r="B1971" s="6" t="str">
        <f>IF(GETPIVOTDATA("Sum of Net Profit",Pivot_table!$A$151,"Consumer ID",$A1971,"Years (DATE)",$B$66)=0,"",GETPIVOTDATA("Sum of Net Profit",Pivot_table!$A$151,"Consumer ID",$A1971,"Years (DATE)",$B$66))</f>
        <v/>
      </c>
      <c r="C1971" s="6" t="str">
        <f>IF(GETPIVOTDATA("Count of Order ID",Pivot_table!$A$151,"Consumer ID",$A1971,"Years (DATE)",$B$66)=0,"",GETPIVOTDATA("Count of Order ID",Pivot_table!$A$151,"Consumer ID",$A1971,"Years (DATE)",$B$66))</f>
        <v/>
      </c>
      <c r="D1971" s="6">
        <f>IF(GETPIVOTDATA("Sum of Net Profit",Pivot_table!$A$151,"Consumer ID",$A1971,"Years (DATE)",$D$66)=0,"",GETPIVOTDATA("Sum of Net Profit",Pivot_table!$A$151,"Consumer ID",$A1971,"Years (DATE)",$D$66))</f>
        <v>185.76</v>
      </c>
      <c r="E1971" s="6">
        <f>IF(GETPIVOTDATA("Count of Order ID",Pivot_table!$A$151,"Consumer ID",$A1971,"Years (DATE)",$D$66)=0,"",GETPIVOTDATA("Count of Order ID",Pivot_table!$A$151,"Consumer ID",$A1971,"Years (DATE)",$D$66))</f>
        <v>1</v>
      </c>
      <c r="F1971" s="6">
        <f t="shared" si="60"/>
        <v>185.76</v>
      </c>
      <c r="G1971" s="6">
        <f t="shared" si="61"/>
        <v>1</v>
      </c>
    </row>
    <row r="1972" spans="1:7" x14ac:dyDescent="0.3">
      <c r="A1972" s="6" t="s">
        <v>1784</v>
      </c>
      <c r="B1972" s="6">
        <f>IF(GETPIVOTDATA("Sum of Net Profit",Pivot_table!$A$151,"Consumer ID",$A1972,"Years (DATE)",$B$66)=0,"",GETPIVOTDATA("Sum of Net Profit",Pivot_table!$A$151,"Consumer ID",$A1972,"Years (DATE)",$B$66))</f>
        <v>185.76</v>
      </c>
      <c r="C1972" s="6">
        <f>IF(GETPIVOTDATA("Count of Order ID",Pivot_table!$A$151,"Consumer ID",$A1972,"Years (DATE)",$B$66)=0,"",GETPIVOTDATA("Count of Order ID",Pivot_table!$A$151,"Consumer ID",$A1972,"Years (DATE)",$B$66))</f>
        <v>1</v>
      </c>
      <c r="D1972" s="6" t="str">
        <f>IF(GETPIVOTDATA("Sum of Net Profit",Pivot_table!$A$151,"Consumer ID",$A1972,"Years (DATE)",$D$66)=0,"",GETPIVOTDATA("Sum of Net Profit",Pivot_table!$A$151,"Consumer ID",$A1972,"Years (DATE)",$D$66))</f>
        <v/>
      </c>
      <c r="E1972" s="6" t="str">
        <f>IF(GETPIVOTDATA("Count of Order ID",Pivot_table!$A$151,"Consumer ID",$A1972,"Years (DATE)",$D$66)=0,"",GETPIVOTDATA("Count of Order ID",Pivot_table!$A$151,"Consumer ID",$A1972,"Years (DATE)",$D$66))</f>
        <v/>
      </c>
      <c r="F1972" s="6">
        <f t="shared" si="60"/>
        <v>185.76</v>
      </c>
      <c r="G1972" s="6">
        <f t="shared" si="61"/>
        <v>1</v>
      </c>
    </row>
    <row r="1973" spans="1:7" x14ac:dyDescent="0.3">
      <c r="A1973" s="6" t="s">
        <v>2733</v>
      </c>
      <c r="B1973" s="6" t="str">
        <f>IF(GETPIVOTDATA("Sum of Net Profit",Pivot_table!$A$151,"Consumer ID",$A1973,"Years (DATE)",$B$66)=0,"",GETPIVOTDATA("Sum of Net Profit",Pivot_table!$A$151,"Consumer ID",$A1973,"Years (DATE)",$B$66))</f>
        <v/>
      </c>
      <c r="C1973" s="6" t="str">
        <f>IF(GETPIVOTDATA("Count of Order ID",Pivot_table!$A$151,"Consumer ID",$A1973,"Years (DATE)",$B$66)=0,"",GETPIVOTDATA("Count of Order ID",Pivot_table!$A$151,"Consumer ID",$A1973,"Years (DATE)",$B$66))</f>
        <v/>
      </c>
      <c r="D1973" s="6">
        <f>IF(GETPIVOTDATA("Sum of Net Profit",Pivot_table!$A$151,"Consumer ID",$A1973,"Years (DATE)",$D$66)=0,"",GETPIVOTDATA("Sum of Net Profit",Pivot_table!$A$151,"Consumer ID",$A1973,"Years (DATE)",$D$66))</f>
        <v>185.76</v>
      </c>
      <c r="E1973" s="6">
        <f>IF(GETPIVOTDATA("Count of Order ID",Pivot_table!$A$151,"Consumer ID",$A1973,"Years (DATE)",$D$66)=0,"",GETPIVOTDATA("Count of Order ID",Pivot_table!$A$151,"Consumer ID",$A1973,"Years (DATE)",$D$66))</f>
        <v>1</v>
      </c>
      <c r="F1973" s="6">
        <f t="shared" si="60"/>
        <v>185.76</v>
      </c>
      <c r="G1973" s="6">
        <f t="shared" si="61"/>
        <v>1</v>
      </c>
    </row>
    <row r="1974" spans="1:7" x14ac:dyDescent="0.3">
      <c r="A1974" s="6" t="s">
        <v>2749</v>
      </c>
      <c r="B1974" s="6" t="str">
        <f>IF(GETPIVOTDATA("Sum of Net Profit",Pivot_table!$A$151,"Consumer ID",$A1974,"Years (DATE)",$B$66)=0,"",GETPIVOTDATA("Sum of Net Profit",Pivot_table!$A$151,"Consumer ID",$A1974,"Years (DATE)",$B$66))</f>
        <v/>
      </c>
      <c r="C1974" s="6" t="str">
        <f>IF(GETPIVOTDATA("Count of Order ID",Pivot_table!$A$151,"Consumer ID",$A1974,"Years (DATE)",$B$66)=0,"",GETPIVOTDATA("Count of Order ID",Pivot_table!$A$151,"Consumer ID",$A1974,"Years (DATE)",$B$66))</f>
        <v/>
      </c>
      <c r="D1974" s="6">
        <f>IF(GETPIVOTDATA("Sum of Net Profit",Pivot_table!$A$151,"Consumer ID",$A1974,"Years (DATE)",$D$66)=0,"",GETPIVOTDATA("Sum of Net Profit",Pivot_table!$A$151,"Consumer ID",$A1974,"Years (DATE)",$D$66))</f>
        <v>185.76</v>
      </c>
      <c r="E1974" s="6">
        <f>IF(GETPIVOTDATA("Count of Order ID",Pivot_table!$A$151,"Consumer ID",$A1974,"Years (DATE)",$D$66)=0,"",GETPIVOTDATA("Count of Order ID",Pivot_table!$A$151,"Consumer ID",$A1974,"Years (DATE)",$D$66))</f>
        <v>1</v>
      </c>
      <c r="F1974" s="6">
        <f t="shared" si="60"/>
        <v>185.76</v>
      </c>
      <c r="G1974" s="6">
        <f t="shared" si="61"/>
        <v>1</v>
      </c>
    </row>
    <row r="1975" spans="1:7" x14ac:dyDescent="0.3">
      <c r="A1975" s="6" t="s">
        <v>2456</v>
      </c>
      <c r="B1975" s="6" t="str">
        <f>IF(GETPIVOTDATA("Sum of Net Profit",Pivot_table!$A$151,"Consumer ID",$A1975,"Years (DATE)",$B$66)=0,"",GETPIVOTDATA("Sum of Net Profit",Pivot_table!$A$151,"Consumer ID",$A1975,"Years (DATE)",$B$66))</f>
        <v/>
      </c>
      <c r="C1975" s="6" t="str">
        <f>IF(GETPIVOTDATA("Count of Order ID",Pivot_table!$A$151,"Consumer ID",$A1975,"Years (DATE)",$B$66)=0,"",GETPIVOTDATA("Count of Order ID",Pivot_table!$A$151,"Consumer ID",$A1975,"Years (DATE)",$B$66))</f>
        <v/>
      </c>
      <c r="D1975" s="6">
        <f>IF(GETPIVOTDATA("Sum of Net Profit",Pivot_table!$A$151,"Consumer ID",$A1975,"Years (DATE)",$D$66)=0,"",GETPIVOTDATA("Sum of Net Profit",Pivot_table!$A$151,"Consumer ID",$A1975,"Years (DATE)",$D$66))</f>
        <v>185.76</v>
      </c>
      <c r="E1975" s="6">
        <f>IF(GETPIVOTDATA("Count of Order ID",Pivot_table!$A$151,"Consumer ID",$A1975,"Years (DATE)",$D$66)=0,"",GETPIVOTDATA("Count of Order ID",Pivot_table!$A$151,"Consumer ID",$A1975,"Years (DATE)",$D$66))</f>
        <v>1</v>
      </c>
      <c r="F1975" s="6">
        <f t="shared" si="60"/>
        <v>185.76</v>
      </c>
      <c r="G1975" s="6">
        <f t="shared" si="61"/>
        <v>1</v>
      </c>
    </row>
    <row r="1976" spans="1:7" x14ac:dyDescent="0.3">
      <c r="A1976" s="6" t="s">
        <v>5355</v>
      </c>
      <c r="B1976" s="6" t="str">
        <f>IF(GETPIVOTDATA("Sum of Net Profit",Pivot_table!$A$151,"Consumer ID",$A1976,"Years (DATE)",$B$66)=0,"",GETPIVOTDATA("Sum of Net Profit",Pivot_table!$A$151,"Consumer ID",$A1976,"Years (DATE)",$B$66))</f>
        <v/>
      </c>
      <c r="C1976" s="6" t="str">
        <f>IF(GETPIVOTDATA("Count of Order ID",Pivot_table!$A$151,"Consumer ID",$A1976,"Years (DATE)",$B$66)=0,"",GETPIVOTDATA("Count of Order ID",Pivot_table!$A$151,"Consumer ID",$A1976,"Years (DATE)",$B$66))</f>
        <v/>
      </c>
      <c r="D1976" s="6">
        <f>IF(GETPIVOTDATA("Sum of Net Profit",Pivot_table!$A$151,"Consumer ID",$A1976,"Years (DATE)",$D$66)=0,"",GETPIVOTDATA("Sum of Net Profit",Pivot_table!$A$151,"Consumer ID",$A1976,"Years (DATE)",$D$66))</f>
        <v>184.79999999999998</v>
      </c>
      <c r="E1976" s="6">
        <f>IF(GETPIVOTDATA("Count of Order ID",Pivot_table!$A$151,"Consumer ID",$A1976,"Years (DATE)",$D$66)=0,"",GETPIVOTDATA("Count of Order ID",Pivot_table!$A$151,"Consumer ID",$A1976,"Years (DATE)",$D$66))</f>
        <v>2</v>
      </c>
      <c r="F1976" s="6">
        <f t="shared" si="60"/>
        <v>184.79999999999998</v>
      </c>
      <c r="G1976" s="6">
        <f t="shared" si="61"/>
        <v>2</v>
      </c>
    </row>
    <row r="1977" spans="1:7" x14ac:dyDescent="0.3">
      <c r="A1977" s="6" t="s">
        <v>5088</v>
      </c>
      <c r="B1977" s="6" t="str">
        <f>IF(GETPIVOTDATA("Sum of Net Profit",Pivot_table!$A$151,"Consumer ID",$A1977,"Years (DATE)",$B$66)=0,"",GETPIVOTDATA("Sum of Net Profit",Pivot_table!$A$151,"Consumer ID",$A1977,"Years (DATE)",$B$66))</f>
        <v/>
      </c>
      <c r="C1977" s="6" t="str">
        <f>IF(GETPIVOTDATA("Count of Order ID",Pivot_table!$A$151,"Consumer ID",$A1977,"Years (DATE)",$B$66)=0,"",GETPIVOTDATA("Count of Order ID",Pivot_table!$A$151,"Consumer ID",$A1977,"Years (DATE)",$B$66))</f>
        <v/>
      </c>
      <c r="D1977" s="6">
        <f>IF(GETPIVOTDATA("Sum of Net Profit",Pivot_table!$A$151,"Consumer ID",$A1977,"Years (DATE)",$D$66)=0,"",GETPIVOTDATA("Sum of Net Profit",Pivot_table!$A$151,"Consumer ID",$A1977,"Years (DATE)",$D$66))</f>
        <v>184.79999999999998</v>
      </c>
      <c r="E1977" s="6">
        <f>IF(GETPIVOTDATA("Count of Order ID",Pivot_table!$A$151,"Consumer ID",$A1977,"Years (DATE)",$D$66)=0,"",GETPIVOTDATA("Count of Order ID",Pivot_table!$A$151,"Consumer ID",$A1977,"Years (DATE)",$D$66))</f>
        <v>2</v>
      </c>
      <c r="F1977" s="6">
        <f t="shared" si="60"/>
        <v>184.79999999999998</v>
      </c>
      <c r="G1977" s="6">
        <f t="shared" si="61"/>
        <v>2</v>
      </c>
    </row>
    <row r="1978" spans="1:7" x14ac:dyDescent="0.3">
      <c r="A1978" s="6" t="s">
        <v>805</v>
      </c>
      <c r="B1978" s="6">
        <f>IF(GETPIVOTDATA("Sum of Net Profit",Pivot_table!$A$151,"Consumer ID",$A1978,"Years (DATE)",$B$66)=0,"",GETPIVOTDATA("Sum of Net Profit",Pivot_table!$A$151,"Consumer ID",$A1978,"Years (DATE)",$B$66))</f>
        <v>183.84000000000003</v>
      </c>
      <c r="C1978" s="6">
        <f>IF(GETPIVOTDATA("Count of Order ID",Pivot_table!$A$151,"Consumer ID",$A1978,"Years (DATE)",$B$66)=0,"",GETPIVOTDATA("Count of Order ID",Pivot_table!$A$151,"Consumer ID",$A1978,"Years (DATE)",$B$66))</f>
        <v>1</v>
      </c>
      <c r="D1978" s="6" t="str">
        <f>IF(GETPIVOTDATA("Sum of Net Profit",Pivot_table!$A$151,"Consumer ID",$A1978,"Years (DATE)",$D$66)=0,"",GETPIVOTDATA("Sum of Net Profit",Pivot_table!$A$151,"Consumer ID",$A1978,"Years (DATE)",$D$66))</f>
        <v/>
      </c>
      <c r="E1978" s="6" t="str">
        <f>IF(GETPIVOTDATA("Count of Order ID",Pivot_table!$A$151,"Consumer ID",$A1978,"Years (DATE)",$D$66)=0,"",GETPIVOTDATA("Count of Order ID",Pivot_table!$A$151,"Consumer ID",$A1978,"Years (DATE)",$D$66))</f>
        <v/>
      </c>
      <c r="F1978" s="6">
        <f t="shared" si="60"/>
        <v>183.84000000000003</v>
      </c>
      <c r="G1978" s="6">
        <f t="shared" si="61"/>
        <v>1</v>
      </c>
    </row>
    <row r="1979" spans="1:7" x14ac:dyDescent="0.3">
      <c r="A1979" s="6" t="s">
        <v>768</v>
      </c>
      <c r="B1979" s="6">
        <f>IF(GETPIVOTDATA("Sum of Net Profit",Pivot_table!$A$151,"Consumer ID",$A1979,"Years (DATE)",$B$66)=0,"",GETPIVOTDATA("Sum of Net Profit",Pivot_table!$A$151,"Consumer ID",$A1979,"Years (DATE)",$B$66))</f>
        <v>183.84000000000003</v>
      </c>
      <c r="C1979" s="6">
        <f>IF(GETPIVOTDATA("Count of Order ID",Pivot_table!$A$151,"Consumer ID",$A1979,"Years (DATE)",$B$66)=0,"",GETPIVOTDATA("Count of Order ID",Pivot_table!$A$151,"Consumer ID",$A1979,"Years (DATE)",$B$66))</f>
        <v>1</v>
      </c>
      <c r="D1979" s="6" t="str">
        <f>IF(GETPIVOTDATA("Sum of Net Profit",Pivot_table!$A$151,"Consumer ID",$A1979,"Years (DATE)",$D$66)=0,"",GETPIVOTDATA("Sum of Net Profit",Pivot_table!$A$151,"Consumer ID",$A1979,"Years (DATE)",$D$66))</f>
        <v/>
      </c>
      <c r="E1979" s="6" t="str">
        <f>IF(GETPIVOTDATA("Count of Order ID",Pivot_table!$A$151,"Consumer ID",$A1979,"Years (DATE)",$D$66)=0,"",GETPIVOTDATA("Count of Order ID",Pivot_table!$A$151,"Consumer ID",$A1979,"Years (DATE)",$D$66))</f>
        <v/>
      </c>
      <c r="F1979" s="6">
        <f t="shared" si="60"/>
        <v>183.84000000000003</v>
      </c>
      <c r="G1979" s="6">
        <f t="shared" si="61"/>
        <v>1</v>
      </c>
    </row>
    <row r="1980" spans="1:7" x14ac:dyDescent="0.3">
      <c r="A1980" s="6" t="s">
        <v>861</v>
      </c>
      <c r="B1980" s="6">
        <f>IF(GETPIVOTDATA("Sum of Net Profit",Pivot_table!$A$151,"Consumer ID",$A1980,"Years (DATE)",$B$66)=0,"",GETPIVOTDATA("Sum of Net Profit",Pivot_table!$A$151,"Consumer ID",$A1980,"Years (DATE)",$B$66))</f>
        <v>183.84000000000003</v>
      </c>
      <c r="C1980" s="6">
        <f>IF(GETPIVOTDATA("Count of Order ID",Pivot_table!$A$151,"Consumer ID",$A1980,"Years (DATE)",$B$66)=0,"",GETPIVOTDATA("Count of Order ID",Pivot_table!$A$151,"Consumer ID",$A1980,"Years (DATE)",$B$66))</f>
        <v>1</v>
      </c>
      <c r="D1980" s="6" t="str">
        <f>IF(GETPIVOTDATA("Sum of Net Profit",Pivot_table!$A$151,"Consumer ID",$A1980,"Years (DATE)",$D$66)=0,"",GETPIVOTDATA("Sum of Net Profit",Pivot_table!$A$151,"Consumer ID",$A1980,"Years (DATE)",$D$66))</f>
        <v/>
      </c>
      <c r="E1980" s="6" t="str">
        <f>IF(GETPIVOTDATA("Count of Order ID",Pivot_table!$A$151,"Consumer ID",$A1980,"Years (DATE)",$D$66)=0,"",GETPIVOTDATA("Count of Order ID",Pivot_table!$A$151,"Consumer ID",$A1980,"Years (DATE)",$D$66))</f>
        <v/>
      </c>
      <c r="F1980" s="6">
        <f t="shared" si="60"/>
        <v>183.84000000000003</v>
      </c>
      <c r="G1980" s="6">
        <f t="shared" si="61"/>
        <v>1</v>
      </c>
    </row>
    <row r="1981" spans="1:7" x14ac:dyDescent="0.3">
      <c r="A1981" s="6" t="s">
        <v>731</v>
      </c>
      <c r="B1981" s="6">
        <f>IF(GETPIVOTDATA("Sum of Net Profit",Pivot_table!$A$151,"Consumer ID",$A1981,"Years (DATE)",$B$66)=0,"",GETPIVOTDATA("Sum of Net Profit",Pivot_table!$A$151,"Consumer ID",$A1981,"Years (DATE)",$B$66))</f>
        <v>183.84000000000003</v>
      </c>
      <c r="C1981" s="6">
        <f>IF(GETPIVOTDATA("Count of Order ID",Pivot_table!$A$151,"Consumer ID",$A1981,"Years (DATE)",$B$66)=0,"",GETPIVOTDATA("Count of Order ID",Pivot_table!$A$151,"Consumer ID",$A1981,"Years (DATE)",$B$66))</f>
        <v>1</v>
      </c>
      <c r="D1981" s="6" t="str">
        <f>IF(GETPIVOTDATA("Sum of Net Profit",Pivot_table!$A$151,"Consumer ID",$A1981,"Years (DATE)",$D$66)=0,"",GETPIVOTDATA("Sum of Net Profit",Pivot_table!$A$151,"Consumer ID",$A1981,"Years (DATE)",$D$66))</f>
        <v/>
      </c>
      <c r="E1981" s="6" t="str">
        <f>IF(GETPIVOTDATA("Count of Order ID",Pivot_table!$A$151,"Consumer ID",$A1981,"Years (DATE)",$D$66)=0,"",GETPIVOTDATA("Count of Order ID",Pivot_table!$A$151,"Consumer ID",$A1981,"Years (DATE)",$D$66))</f>
        <v/>
      </c>
      <c r="F1981" s="6">
        <f t="shared" si="60"/>
        <v>183.84000000000003</v>
      </c>
      <c r="G1981" s="6">
        <f t="shared" si="61"/>
        <v>1</v>
      </c>
    </row>
    <row r="1982" spans="1:7" x14ac:dyDescent="0.3">
      <c r="A1982" s="6" t="s">
        <v>6873</v>
      </c>
      <c r="B1982" s="6">
        <f>IF(GETPIVOTDATA("Sum of Net Profit",Pivot_table!$A$151,"Consumer ID",$A1982,"Years (DATE)",$B$66)=0,"",GETPIVOTDATA("Sum of Net Profit",Pivot_table!$A$151,"Consumer ID",$A1982,"Years (DATE)",$B$66))</f>
        <v>183.84000000000003</v>
      </c>
      <c r="C1982" s="6">
        <f>IF(GETPIVOTDATA("Count of Order ID",Pivot_table!$A$151,"Consumer ID",$A1982,"Years (DATE)",$B$66)=0,"",GETPIVOTDATA("Count of Order ID",Pivot_table!$A$151,"Consumer ID",$A1982,"Years (DATE)",$B$66))</f>
        <v>1</v>
      </c>
      <c r="D1982" s="6" t="str">
        <f>IF(GETPIVOTDATA("Sum of Net Profit",Pivot_table!$A$151,"Consumer ID",$A1982,"Years (DATE)",$D$66)=0,"",GETPIVOTDATA("Sum of Net Profit",Pivot_table!$A$151,"Consumer ID",$A1982,"Years (DATE)",$D$66))</f>
        <v/>
      </c>
      <c r="E1982" s="6" t="str">
        <f>IF(GETPIVOTDATA("Count of Order ID",Pivot_table!$A$151,"Consumer ID",$A1982,"Years (DATE)",$D$66)=0,"",GETPIVOTDATA("Count of Order ID",Pivot_table!$A$151,"Consumer ID",$A1982,"Years (DATE)",$D$66))</f>
        <v/>
      </c>
      <c r="F1982" s="6">
        <f t="shared" si="60"/>
        <v>183.84000000000003</v>
      </c>
      <c r="G1982" s="6">
        <f t="shared" si="61"/>
        <v>1</v>
      </c>
    </row>
    <row r="1983" spans="1:7" x14ac:dyDescent="0.3">
      <c r="A1983" s="6" t="s">
        <v>881</v>
      </c>
      <c r="B1983" s="6">
        <f>IF(GETPIVOTDATA("Sum of Net Profit",Pivot_table!$A$151,"Consumer ID",$A1983,"Years (DATE)",$B$66)=0,"",GETPIVOTDATA("Sum of Net Profit",Pivot_table!$A$151,"Consumer ID",$A1983,"Years (DATE)",$B$66))</f>
        <v>183.84000000000003</v>
      </c>
      <c r="C1983" s="6">
        <f>IF(GETPIVOTDATA("Count of Order ID",Pivot_table!$A$151,"Consumer ID",$A1983,"Years (DATE)",$B$66)=0,"",GETPIVOTDATA("Count of Order ID",Pivot_table!$A$151,"Consumer ID",$A1983,"Years (DATE)",$B$66))</f>
        <v>1</v>
      </c>
      <c r="D1983" s="6" t="str">
        <f>IF(GETPIVOTDATA("Sum of Net Profit",Pivot_table!$A$151,"Consumer ID",$A1983,"Years (DATE)",$D$66)=0,"",GETPIVOTDATA("Sum of Net Profit",Pivot_table!$A$151,"Consumer ID",$A1983,"Years (DATE)",$D$66))</f>
        <v/>
      </c>
      <c r="E1983" s="6" t="str">
        <f>IF(GETPIVOTDATA("Count of Order ID",Pivot_table!$A$151,"Consumer ID",$A1983,"Years (DATE)",$D$66)=0,"",GETPIVOTDATA("Count of Order ID",Pivot_table!$A$151,"Consumer ID",$A1983,"Years (DATE)",$D$66))</f>
        <v/>
      </c>
      <c r="F1983" s="6">
        <f t="shared" si="60"/>
        <v>183.84000000000003</v>
      </c>
      <c r="G1983" s="6">
        <f t="shared" si="61"/>
        <v>1</v>
      </c>
    </row>
    <row r="1984" spans="1:7" x14ac:dyDescent="0.3">
      <c r="A1984" s="6" t="s">
        <v>6437</v>
      </c>
      <c r="B1984" s="6">
        <f>IF(GETPIVOTDATA("Sum of Net Profit",Pivot_table!$A$151,"Consumer ID",$A1984,"Years (DATE)",$B$66)=0,"",GETPIVOTDATA("Sum of Net Profit",Pivot_table!$A$151,"Consumer ID",$A1984,"Years (DATE)",$B$66))</f>
        <v>183.84000000000003</v>
      </c>
      <c r="C1984" s="6">
        <f>IF(GETPIVOTDATA("Count of Order ID",Pivot_table!$A$151,"Consumer ID",$A1984,"Years (DATE)",$B$66)=0,"",GETPIVOTDATA("Count of Order ID",Pivot_table!$A$151,"Consumer ID",$A1984,"Years (DATE)",$B$66))</f>
        <v>1</v>
      </c>
      <c r="D1984" s="6" t="str">
        <f>IF(GETPIVOTDATA("Sum of Net Profit",Pivot_table!$A$151,"Consumer ID",$A1984,"Years (DATE)",$D$66)=0,"",GETPIVOTDATA("Sum of Net Profit",Pivot_table!$A$151,"Consumer ID",$A1984,"Years (DATE)",$D$66))</f>
        <v/>
      </c>
      <c r="E1984" s="6" t="str">
        <f>IF(GETPIVOTDATA("Count of Order ID",Pivot_table!$A$151,"Consumer ID",$A1984,"Years (DATE)",$D$66)=0,"",GETPIVOTDATA("Count of Order ID",Pivot_table!$A$151,"Consumer ID",$A1984,"Years (DATE)",$D$66))</f>
        <v/>
      </c>
      <c r="F1984" s="6">
        <f t="shared" si="60"/>
        <v>183.84000000000003</v>
      </c>
      <c r="G1984" s="6">
        <f t="shared" si="61"/>
        <v>1</v>
      </c>
    </row>
    <row r="1985" spans="1:7" x14ac:dyDescent="0.3">
      <c r="A1985" s="6" t="s">
        <v>6919</v>
      </c>
      <c r="B1985" s="6">
        <f>IF(GETPIVOTDATA("Sum of Net Profit",Pivot_table!$A$151,"Consumer ID",$A1985,"Years (DATE)",$B$66)=0,"",GETPIVOTDATA("Sum of Net Profit",Pivot_table!$A$151,"Consumer ID",$A1985,"Years (DATE)",$B$66))</f>
        <v>183.84000000000003</v>
      </c>
      <c r="C1985" s="6">
        <f>IF(GETPIVOTDATA("Count of Order ID",Pivot_table!$A$151,"Consumer ID",$A1985,"Years (DATE)",$B$66)=0,"",GETPIVOTDATA("Count of Order ID",Pivot_table!$A$151,"Consumer ID",$A1985,"Years (DATE)",$B$66))</f>
        <v>1</v>
      </c>
      <c r="D1985" s="6" t="str">
        <f>IF(GETPIVOTDATA("Sum of Net Profit",Pivot_table!$A$151,"Consumer ID",$A1985,"Years (DATE)",$D$66)=0,"",GETPIVOTDATA("Sum of Net Profit",Pivot_table!$A$151,"Consumer ID",$A1985,"Years (DATE)",$D$66))</f>
        <v/>
      </c>
      <c r="E1985" s="6" t="str">
        <f>IF(GETPIVOTDATA("Count of Order ID",Pivot_table!$A$151,"Consumer ID",$A1985,"Years (DATE)",$D$66)=0,"",GETPIVOTDATA("Count of Order ID",Pivot_table!$A$151,"Consumer ID",$A1985,"Years (DATE)",$D$66))</f>
        <v/>
      </c>
      <c r="F1985" s="6">
        <f t="shared" si="60"/>
        <v>183.84000000000003</v>
      </c>
      <c r="G1985" s="6">
        <f t="shared" si="61"/>
        <v>1</v>
      </c>
    </row>
    <row r="1986" spans="1:7" x14ac:dyDescent="0.3">
      <c r="A1986" s="6" t="s">
        <v>6907</v>
      </c>
      <c r="B1986" s="6">
        <f>IF(GETPIVOTDATA("Sum of Net Profit",Pivot_table!$A$151,"Consumer ID",$A1986,"Years (DATE)",$B$66)=0,"",GETPIVOTDATA("Sum of Net Profit",Pivot_table!$A$151,"Consumer ID",$A1986,"Years (DATE)",$B$66))</f>
        <v>183.84000000000003</v>
      </c>
      <c r="C1986" s="6">
        <f>IF(GETPIVOTDATA("Count of Order ID",Pivot_table!$A$151,"Consumer ID",$A1986,"Years (DATE)",$B$66)=0,"",GETPIVOTDATA("Count of Order ID",Pivot_table!$A$151,"Consumer ID",$A1986,"Years (DATE)",$B$66))</f>
        <v>1</v>
      </c>
      <c r="D1986" s="6" t="str">
        <f>IF(GETPIVOTDATA("Sum of Net Profit",Pivot_table!$A$151,"Consumer ID",$A1986,"Years (DATE)",$D$66)=0,"",GETPIVOTDATA("Sum of Net Profit",Pivot_table!$A$151,"Consumer ID",$A1986,"Years (DATE)",$D$66))</f>
        <v/>
      </c>
      <c r="E1986" s="6" t="str">
        <f>IF(GETPIVOTDATA("Count of Order ID",Pivot_table!$A$151,"Consumer ID",$A1986,"Years (DATE)",$D$66)=0,"",GETPIVOTDATA("Count of Order ID",Pivot_table!$A$151,"Consumer ID",$A1986,"Years (DATE)",$D$66))</f>
        <v/>
      </c>
      <c r="F1986" s="6">
        <f t="shared" si="60"/>
        <v>183.84000000000003</v>
      </c>
      <c r="G1986" s="6">
        <f t="shared" si="61"/>
        <v>1</v>
      </c>
    </row>
    <row r="1987" spans="1:7" x14ac:dyDescent="0.3">
      <c r="A1987" s="6" t="s">
        <v>6891</v>
      </c>
      <c r="B1987" s="6">
        <f>IF(GETPIVOTDATA("Sum of Net Profit",Pivot_table!$A$151,"Consumer ID",$A1987,"Years (DATE)",$B$66)=0,"",GETPIVOTDATA("Sum of Net Profit",Pivot_table!$A$151,"Consumer ID",$A1987,"Years (DATE)",$B$66))</f>
        <v>183.84000000000003</v>
      </c>
      <c r="C1987" s="6">
        <f>IF(GETPIVOTDATA("Count of Order ID",Pivot_table!$A$151,"Consumer ID",$A1987,"Years (DATE)",$B$66)=0,"",GETPIVOTDATA("Count of Order ID",Pivot_table!$A$151,"Consumer ID",$A1987,"Years (DATE)",$B$66))</f>
        <v>1</v>
      </c>
      <c r="D1987" s="6" t="str">
        <f>IF(GETPIVOTDATA("Sum of Net Profit",Pivot_table!$A$151,"Consumer ID",$A1987,"Years (DATE)",$D$66)=0,"",GETPIVOTDATA("Sum of Net Profit",Pivot_table!$A$151,"Consumer ID",$A1987,"Years (DATE)",$D$66))</f>
        <v/>
      </c>
      <c r="E1987" s="6" t="str">
        <f>IF(GETPIVOTDATA("Count of Order ID",Pivot_table!$A$151,"Consumer ID",$A1987,"Years (DATE)",$D$66)=0,"",GETPIVOTDATA("Count of Order ID",Pivot_table!$A$151,"Consumer ID",$A1987,"Years (DATE)",$D$66))</f>
        <v/>
      </c>
      <c r="F1987" s="6">
        <f t="shared" si="60"/>
        <v>183.84000000000003</v>
      </c>
      <c r="G1987" s="6">
        <f t="shared" si="61"/>
        <v>1</v>
      </c>
    </row>
    <row r="1988" spans="1:7" x14ac:dyDescent="0.3">
      <c r="A1988" s="6" t="s">
        <v>929</v>
      </c>
      <c r="B1988" s="6">
        <f>IF(GETPIVOTDATA("Sum of Net Profit",Pivot_table!$A$151,"Consumer ID",$A1988,"Years (DATE)",$B$66)=0,"",GETPIVOTDATA("Sum of Net Profit",Pivot_table!$A$151,"Consumer ID",$A1988,"Years (DATE)",$B$66))</f>
        <v>183.84000000000003</v>
      </c>
      <c r="C1988" s="6">
        <f>IF(GETPIVOTDATA("Count of Order ID",Pivot_table!$A$151,"Consumer ID",$A1988,"Years (DATE)",$B$66)=0,"",GETPIVOTDATA("Count of Order ID",Pivot_table!$A$151,"Consumer ID",$A1988,"Years (DATE)",$B$66))</f>
        <v>1</v>
      </c>
      <c r="D1988" s="6" t="str">
        <f>IF(GETPIVOTDATA("Sum of Net Profit",Pivot_table!$A$151,"Consumer ID",$A1988,"Years (DATE)",$D$66)=0,"",GETPIVOTDATA("Sum of Net Profit",Pivot_table!$A$151,"Consumer ID",$A1988,"Years (DATE)",$D$66))</f>
        <v/>
      </c>
      <c r="E1988" s="6" t="str">
        <f>IF(GETPIVOTDATA("Count of Order ID",Pivot_table!$A$151,"Consumer ID",$A1988,"Years (DATE)",$D$66)=0,"",GETPIVOTDATA("Count of Order ID",Pivot_table!$A$151,"Consumer ID",$A1988,"Years (DATE)",$D$66))</f>
        <v/>
      </c>
      <c r="F1988" s="6">
        <f t="shared" ref="F1988:F2051" si="62">IF(SUM(B1988,D1988)=0,"",SUM(B1988,D1988))</f>
        <v>183.84000000000003</v>
      </c>
      <c r="G1988" s="6">
        <f t="shared" ref="G1988:G2051" si="63">IF(SUM(C1988,E1988)=0,"",SUM(C1988,E1988))</f>
        <v>1</v>
      </c>
    </row>
    <row r="1989" spans="1:7" x14ac:dyDescent="0.3">
      <c r="A1989" s="6" t="s">
        <v>949</v>
      </c>
      <c r="B1989" s="6">
        <f>IF(GETPIVOTDATA("Sum of Net Profit",Pivot_table!$A$151,"Consumer ID",$A1989,"Years (DATE)",$B$66)=0,"",GETPIVOTDATA("Sum of Net Profit",Pivot_table!$A$151,"Consumer ID",$A1989,"Years (DATE)",$B$66))</f>
        <v>183.84000000000003</v>
      </c>
      <c r="C1989" s="6">
        <f>IF(GETPIVOTDATA("Count of Order ID",Pivot_table!$A$151,"Consumer ID",$A1989,"Years (DATE)",$B$66)=0,"",GETPIVOTDATA("Count of Order ID",Pivot_table!$A$151,"Consumer ID",$A1989,"Years (DATE)",$B$66))</f>
        <v>1</v>
      </c>
      <c r="D1989" s="6" t="str">
        <f>IF(GETPIVOTDATA("Sum of Net Profit",Pivot_table!$A$151,"Consumer ID",$A1989,"Years (DATE)",$D$66)=0,"",GETPIVOTDATA("Sum of Net Profit",Pivot_table!$A$151,"Consumer ID",$A1989,"Years (DATE)",$D$66))</f>
        <v/>
      </c>
      <c r="E1989" s="6" t="str">
        <f>IF(GETPIVOTDATA("Count of Order ID",Pivot_table!$A$151,"Consumer ID",$A1989,"Years (DATE)",$D$66)=0,"",GETPIVOTDATA("Count of Order ID",Pivot_table!$A$151,"Consumer ID",$A1989,"Years (DATE)",$D$66))</f>
        <v/>
      </c>
      <c r="F1989" s="6">
        <f t="shared" si="62"/>
        <v>183.84000000000003</v>
      </c>
      <c r="G1989" s="6">
        <f t="shared" si="63"/>
        <v>1</v>
      </c>
    </row>
    <row r="1990" spans="1:7" x14ac:dyDescent="0.3">
      <c r="A1990" s="6" t="s">
        <v>6937</v>
      </c>
      <c r="B1990" s="6">
        <f>IF(GETPIVOTDATA("Sum of Net Profit",Pivot_table!$A$151,"Consumer ID",$A1990,"Years (DATE)",$B$66)=0,"",GETPIVOTDATA("Sum of Net Profit",Pivot_table!$A$151,"Consumer ID",$A1990,"Years (DATE)",$B$66))</f>
        <v>183.84000000000003</v>
      </c>
      <c r="C1990" s="6">
        <f>IF(GETPIVOTDATA("Count of Order ID",Pivot_table!$A$151,"Consumer ID",$A1990,"Years (DATE)",$B$66)=0,"",GETPIVOTDATA("Count of Order ID",Pivot_table!$A$151,"Consumer ID",$A1990,"Years (DATE)",$B$66))</f>
        <v>1</v>
      </c>
      <c r="D1990" s="6" t="str">
        <f>IF(GETPIVOTDATA("Sum of Net Profit",Pivot_table!$A$151,"Consumer ID",$A1990,"Years (DATE)",$D$66)=0,"",GETPIVOTDATA("Sum of Net Profit",Pivot_table!$A$151,"Consumer ID",$A1990,"Years (DATE)",$D$66))</f>
        <v/>
      </c>
      <c r="E1990" s="6" t="str">
        <f>IF(GETPIVOTDATA("Count of Order ID",Pivot_table!$A$151,"Consumer ID",$A1990,"Years (DATE)",$D$66)=0,"",GETPIVOTDATA("Count of Order ID",Pivot_table!$A$151,"Consumer ID",$A1990,"Years (DATE)",$D$66))</f>
        <v/>
      </c>
      <c r="F1990" s="6">
        <f t="shared" si="62"/>
        <v>183.84000000000003</v>
      </c>
      <c r="G1990" s="6">
        <f t="shared" si="63"/>
        <v>1</v>
      </c>
    </row>
    <row r="1991" spans="1:7" x14ac:dyDescent="0.3">
      <c r="A1991" s="6" t="s">
        <v>1210</v>
      </c>
      <c r="B1991" s="6">
        <f>IF(GETPIVOTDATA("Sum of Net Profit",Pivot_table!$A$151,"Consumer ID",$A1991,"Years (DATE)",$B$66)=0,"",GETPIVOTDATA("Sum of Net Profit",Pivot_table!$A$151,"Consumer ID",$A1991,"Years (DATE)",$B$66))</f>
        <v>183.84000000000003</v>
      </c>
      <c r="C1991" s="6">
        <f>IF(GETPIVOTDATA("Count of Order ID",Pivot_table!$A$151,"Consumer ID",$A1991,"Years (DATE)",$B$66)=0,"",GETPIVOTDATA("Count of Order ID",Pivot_table!$A$151,"Consumer ID",$A1991,"Years (DATE)",$B$66))</f>
        <v>1</v>
      </c>
      <c r="D1991" s="6" t="str">
        <f>IF(GETPIVOTDATA("Sum of Net Profit",Pivot_table!$A$151,"Consumer ID",$A1991,"Years (DATE)",$D$66)=0,"",GETPIVOTDATA("Sum of Net Profit",Pivot_table!$A$151,"Consumer ID",$A1991,"Years (DATE)",$D$66))</f>
        <v/>
      </c>
      <c r="E1991" s="6" t="str">
        <f>IF(GETPIVOTDATA("Count of Order ID",Pivot_table!$A$151,"Consumer ID",$A1991,"Years (DATE)",$D$66)=0,"",GETPIVOTDATA("Count of Order ID",Pivot_table!$A$151,"Consumer ID",$A1991,"Years (DATE)",$D$66))</f>
        <v/>
      </c>
      <c r="F1991" s="6">
        <f t="shared" si="62"/>
        <v>183.84000000000003</v>
      </c>
      <c r="G1991" s="6">
        <f t="shared" si="63"/>
        <v>1</v>
      </c>
    </row>
    <row r="1992" spans="1:7" x14ac:dyDescent="0.3">
      <c r="A1992" s="6" t="s">
        <v>451</v>
      </c>
      <c r="B1992" s="6">
        <f>IF(GETPIVOTDATA("Sum of Net Profit",Pivot_table!$A$151,"Consumer ID",$A1992,"Years (DATE)",$B$66)=0,"",GETPIVOTDATA("Sum of Net Profit",Pivot_table!$A$151,"Consumer ID",$A1992,"Years (DATE)",$B$66))</f>
        <v>183.84000000000003</v>
      </c>
      <c r="C1992" s="6">
        <f>IF(GETPIVOTDATA("Count of Order ID",Pivot_table!$A$151,"Consumer ID",$A1992,"Years (DATE)",$B$66)=0,"",GETPIVOTDATA("Count of Order ID",Pivot_table!$A$151,"Consumer ID",$A1992,"Years (DATE)",$B$66))</f>
        <v>1</v>
      </c>
      <c r="D1992" s="6" t="str">
        <f>IF(GETPIVOTDATA("Sum of Net Profit",Pivot_table!$A$151,"Consumer ID",$A1992,"Years (DATE)",$D$66)=0,"",GETPIVOTDATA("Sum of Net Profit",Pivot_table!$A$151,"Consumer ID",$A1992,"Years (DATE)",$D$66))</f>
        <v/>
      </c>
      <c r="E1992" s="6" t="str">
        <f>IF(GETPIVOTDATA("Count of Order ID",Pivot_table!$A$151,"Consumer ID",$A1992,"Years (DATE)",$D$66)=0,"",GETPIVOTDATA("Count of Order ID",Pivot_table!$A$151,"Consumer ID",$A1992,"Years (DATE)",$D$66))</f>
        <v/>
      </c>
      <c r="F1992" s="6">
        <f t="shared" si="62"/>
        <v>183.84000000000003</v>
      </c>
      <c r="G1992" s="6">
        <f t="shared" si="63"/>
        <v>1</v>
      </c>
    </row>
    <row r="1993" spans="1:7" x14ac:dyDescent="0.3">
      <c r="A1993" s="6" t="s">
        <v>1228</v>
      </c>
      <c r="B1993" s="6">
        <f>IF(GETPIVOTDATA("Sum of Net Profit",Pivot_table!$A$151,"Consumer ID",$A1993,"Years (DATE)",$B$66)=0,"",GETPIVOTDATA("Sum of Net Profit",Pivot_table!$A$151,"Consumer ID",$A1993,"Years (DATE)",$B$66))</f>
        <v>183.84000000000003</v>
      </c>
      <c r="C1993" s="6">
        <f>IF(GETPIVOTDATA("Count of Order ID",Pivot_table!$A$151,"Consumer ID",$A1993,"Years (DATE)",$B$66)=0,"",GETPIVOTDATA("Count of Order ID",Pivot_table!$A$151,"Consumer ID",$A1993,"Years (DATE)",$B$66))</f>
        <v>1</v>
      </c>
      <c r="D1993" s="6" t="str">
        <f>IF(GETPIVOTDATA("Sum of Net Profit",Pivot_table!$A$151,"Consumer ID",$A1993,"Years (DATE)",$D$66)=0,"",GETPIVOTDATA("Sum of Net Profit",Pivot_table!$A$151,"Consumer ID",$A1993,"Years (DATE)",$D$66))</f>
        <v/>
      </c>
      <c r="E1993" s="6" t="str">
        <f>IF(GETPIVOTDATA("Count of Order ID",Pivot_table!$A$151,"Consumer ID",$A1993,"Years (DATE)",$D$66)=0,"",GETPIVOTDATA("Count of Order ID",Pivot_table!$A$151,"Consumer ID",$A1993,"Years (DATE)",$D$66))</f>
        <v/>
      </c>
      <c r="F1993" s="6">
        <f t="shared" si="62"/>
        <v>183.84000000000003</v>
      </c>
      <c r="G1993" s="6">
        <f t="shared" si="63"/>
        <v>1</v>
      </c>
    </row>
    <row r="1994" spans="1:7" x14ac:dyDescent="0.3">
      <c r="A1994" s="6" t="s">
        <v>6659</v>
      </c>
      <c r="B1994" s="6">
        <f>IF(GETPIVOTDATA("Sum of Net Profit",Pivot_table!$A$151,"Consumer ID",$A1994,"Years (DATE)",$B$66)=0,"",GETPIVOTDATA("Sum of Net Profit",Pivot_table!$A$151,"Consumer ID",$A1994,"Years (DATE)",$B$66))</f>
        <v>183.84000000000003</v>
      </c>
      <c r="C1994" s="6">
        <f>IF(GETPIVOTDATA("Count of Order ID",Pivot_table!$A$151,"Consumer ID",$A1994,"Years (DATE)",$B$66)=0,"",GETPIVOTDATA("Count of Order ID",Pivot_table!$A$151,"Consumer ID",$A1994,"Years (DATE)",$B$66))</f>
        <v>1</v>
      </c>
      <c r="D1994" s="6" t="str">
        <f>IF(GETPIVOTDATA("Sum of Net Profit",Pivot_table!$A$151,"Consumer ID",$A1994,"Years (DATE)",$D$66)=0,"",GETPIVOTDATA("Sum of Net Profit",Pivot_table!$A$151,"Consumer ID",$A1994,"Years (DATE)",$D$66))</f>
        <v/>
      </c>
      <c r="E1994" s="6" t="str">
        <f>IF(GETPIVOTDATA("Count of Order ID",Pivot_table!$A$151,"Consumer ID",$A1994,"Years (DATE)",$D$66)=0,"",GETPIVOTDATA("Count of Order ID",Pivot_table!$A$151,"Consumer ID",$A1994,"Years (DATE)",$D$66))</f>
        <v/>
      </c>
      <c r="F1994" s="6">
        <f t="shared" si="62"/>
        <v>183.84000000000003</v>
      </c>
      <c r="G1994" s="6">
        <f t="shared" si="63"/>
        <v>1</v>
      </c>
    </row>
    <row r="1995" spans="1:7" x14ac:dyDescent="0.3">
      <c r="A1995" s="6" t="s">
        <v>1208</v>
      </c>
      <c r="B1995" s="6">
        <f>IF(GETPIVOTDATA("Sum of Net Profit",Pivot_table!$A$151,"Consumer ID",$A1995,"Years (DATE)",$B$66)=0,"",GETPIVOTDATA("Sum of Net Profit",Pivot_table!$A$151,"Consumer ID",$A1995,"Years (DATE)",$B$66))</f>
        <v>183.84000000000003</v>
      </c>
      <c r="C1995" s="6">
        <f>IF(GETPIVOTDATA("Count of Order ID",Pivot_table!$A$151,"Consumer ID",$A1995,"Years (DATE)",$B$66)=0,"",GETPIVOTDATA("Count of Order ID",Pivot_table!$A$151,"Consumer ID",$A1995,"Years (DATE)",$B$66))</f>
        <v>1</v>
      </c>
      <c r="D1995" s="6" t="str">
        <f>IF(GETPIVOTDATA("Sum of Net Profit",Pivot_table!$A$151,"Consumer ID",$A1995,"Years (DATE)",$D$66)=0,"",GETPIVOTDATA("Sum of Net Profit",Pivot_table!$A$151,"Consumer ID",$A1995,"Years (DATE)",$D$66))</f>
        <v/>
      </c>
      <c r="E1995" s="6" t="str">
        <f>IF(GETPIVOTDATA("Count of Order ID",Pivot_table!$A$151,"Consumer ID",$A1995,"Years (DATE)",$D$66)=0,"",GETPIVOTDATA("Count of Order ID",Pivot_table!$A$151,"Consumer ID",$A1995,"Years (DATE)",$D$66))</f>
        <v/>
      </c>
      <c r="F1995" s="6">
        <f t="shared" si="62"/>
        <v>183.84000000000003</v>
      </c>
      <c r="G1995" s="6">
        <f t="shared" si="63"/>
        <v>1</v>
      </c>
    </row>
    <row r="1996" spans="1:7" x14ac:dyDescent="0.3">
      <c r="A1996" s="6" t="s">
        <v>6639</v>
      </c>
      <c r="B1996" s="6">
        <f>IF(GETPIVOTDATA("Sum of Net Profit",Pivot_table!$A$151,"Consumer ID",$A1996,"Years (DATE)",$B$66)=0,"",GETPIVOTDATA("Sum of Net Profit",Pivot_table!$A$151,"Consumer ID",$A1996,"Years (DATE)",$B$66))</f>
        <v>183.84000000000003</v>
      </c>
      <c r="C1996" s="6">
        <f>IF(GETPIVOTDATA("Count of Order ID",Pivot_table!$A$151,"Consumer ID",$A1996,"Years (DATE)",$B$66)=0,"",GETPIVOTDATA("Count of Order ID",Pivot_table!$A$151,"Consumer ID",$A1996,"Years (DATE)",$B$66))</f>
        <v>1</v>
      </c>
      <c r="D1996" s="6" t="str">
        <f>IF(GETPIVOTDATA("Sum of Net Profit",Pivot_table!$A$151,"Consumer ID",$A1996,"Years (DATE)",$D$66)=0,"",GETPIVOTDATA("Sum of Net Profit",Pivot_table!$A$151,"Consumer ID",$A1996,"Years (DATE)",$D$66))</f>
        <v/>
      </c>
      <c r="E1996" s="6" t="str">
        <f>IF(GETPIVOTDATA("Count of Order ID",Pivot_table!$A$151,"Consumer ID",$A1996,"Years (DATE)",$D$66)=0,"",GETPIVOTDATA("Count of Order ID",Pivot_table!$A$151,"Consumer ID",$A1996,"Years (DATE)",$D$66))</f>
        <v/>
      </c>
      <c r="F1996" s="6">
        <f t="shared" si="62"/>
        <v>183.84000000000003</v>
      </c>
      <c r="G1996" s="6">
        <f t="shared" si="63"/>
        <v>1</v>
      </c>
    </row>
    <row r="1997" spans="1:7" x14ac:dyDescent="0.3">
      <c r="A1997" s="6" t="s">
        <v>581</v>
      </c>
      <c r="B1997" s="6">
        <f>IF(GETPIVOTDATA("Sum of Net Profit",Pivot_table!$A$151,"Consumer ID",$A1997,"Years (DATE)",$B$66)=0,"",GETPIVOTDATA("Sum of Net Profit",Pivot_table!$A$151,"Consumer ID",$A1997,"Years (DATE)",$B$66))</f>
        <v>183.84000000000003</v>
      </c>
      <c r="C1997" s="6">
        <f>IF(GETPIVOTDATA("Count of Order ID",Pivot_table!$A$151,"Consumer ID",$A1997,"Years (DATE)",$B$66)=0,"",GETPIVOTDATA("Count of Order ID",Pivot_table!$A$151,"Consumer ID",$A1997,"Years (DATE)",$B$66))</f>
        <v>1</v>
      </c>
      <c r="D1997" s="6" t="str">
        <f>IF(GETPIVOTDATA("Sum of Net Profit",Pivot_table!$A$151,"Consumer ID",$A1997,"Years (DATE)",$D$66)=0,"",GETPIVOTDATA("Sum of Net Profit",Pivot_table!$A$151,"Consumer ID",$A1997,"Years (DATE)",$D$66))</f>
        <v/>
      </c>
      <c r="E1997" s="6" t="str">
        <f>IF(GETPIVOTDATA("Count of Order ID",Pivot_table!$A$151,"Consumer ID",$A1997,"Years (DATE)",$D$66)=0,"",GETPIVOTDATA("Count of Order ID",Pivot_table!$A$151,"Consumer ID",$A1997,"Years (DATE)",$D$66))</f>
        <v/>
      </c>
      <c r="F1997" s="6">
        <f t="shared" si="62"/>
        <v>183.84000000000003</v>
      </c>
      <c r="G1997" s="6">
        <f t="shared" si="63"/>
        <v>1</v>
      </c>
    </row>
    <row r="1998" spans="1:7" x14ac:dyDescent="0.3">
      <c r="A1998" s="6" t="s">
        <v>600</v>
      </c>
      <c r="B1998" s="6">
        <f>IF(GETPIVOTDATA("Sum of Net Profit",Pivot_table!$A$151,"Consumer ID",$A1998,"Years (DATE)",$B$66)=0,"",GETPIVOTDATA("Sum of Net Profit",Pivot_table!$A$151,"Consumer ID",$A1998,"Years (DATE)",$B$66))</f>
        <v>183.84000000000003</v>
      </c>
      <c r="C1998" s="6">
        <f>IF(GETPIVOTDATA("Count of Order ID",Pivot_table!$A$151,"Consumer ID",$A1998,"Years (DATE)",$B$66)=0,"",GETPIVOTDATA("Count of Order ID",Pivot_table!$A$151,"Consumer ID",$A1998,"Years (DATE)",$B$66))</f>
        <v>1</v>
      </c>
      <c r="D1998" s="6" t="str">
        <f>IF(GETPIVOTDATA("Sum of Net Profit",Pivot_table!$A$151,"Consumer ID",$A1998,"Years (DATE)",$D$66)=0,"",GETPIVOTDATA("Sum of Net Profit",Pivot_table!$A$151,"Consumer ID",$A1998,"Years (DATE)",$D$66))</f>
        <v/>
      </c>
      <c r="E1998" s="6" t="str">
        <f>IF(GETPIVOTDATA("Count of Order ID",Pivot_table!$A$151,"Consumer ID",$A1998,"Years (DATE)",$D$66)=0,"",GETPIVOTDATA("Count of Order ID",Pivot_table!$A$151,"Consumer ID",$A1998,"Years (DATE)",$D$66))</f>
        <v/>
      </c>
      <c r="F1998" s="6">
        <f t="shared" si="62"/>
        <v>183.84000000000003</v>
      </c>
      <c r="G1998" s="6">
        <f t="shared" si="63"/>
        <v>1</v>
      </c>
    </row>
    <row r="1999" spans="1:7" x14ac:dyDescent="0.3">
      <c r="A1999" s="6" t="s">
        <v>519</v>
      </c>
      <c r="B1999" s="6">
        <f>IF(GETPIVOTDATA("Sum of Net Profit",Pivot_table!$A$151,"Consumer ID",$A1999,"Years (DATE)",$B$66)=0,"",GETPIVOTDATA("Sum of Net Profit",Pivot_table!$A$151,"Consumer ID",$A1999,"Years (DATE)",$B$66))</f>
        <v>183.84000000000003</v>
      </c>
      <c r="C1999" s="6">
        <f>IF(GETPIVOTDATA("Count of Order ID",Pivot_table!$A$151,"Consumer ID",$A1999,"Years (DATE)",$B$66)=0,"",GETPIVOTDATA("Count of Order ID",Pivot_table!$A$151,"Consumer ID",$A1999,"Years (DATE)",$B$66))</f>
        <v>1</v>
      </c>
      <c r="D1999" s="6" t="str">
        <f>IF(GETPIVOTDATA("Sum of Net Profit",Pivot_table!$A$151,"Consumer ID",$A1999,"Years (DATE)",$D$66)=0,"",GETPIVOTDATA("Sum of Net Profit",Pivot_table!$A$151,"Consumer ID",$A1999,"Years (DATE)",$D$66))</f>
        <v/>
      </c>
      <c r="E1999" s="6" t="str">
        <f>IF(GETPIVOTDATA("Count of Order ID",Pivot_table!$A$151,"Consumer ID",$A1999,"Years (DATE)",$D$66)=0,"",GETPIVOTDATA("Count of Order ID",Pivot_table!$A$151,"Consumer ID",$A1999,"Years (DATE)",$D$66))</f>
        <v/>
      </c>
      <c r="F1999" s="6">
        <f t="shared" si="62"/>
        <v>183.84000000000003</v>
      </c>
      <c r="G1999" s="6">
        <f t="shared" si="63"/>
        <v>1</v>
      </c>
    </row>
    <row r="2000" spans="1:7" x14ac:dyDescent="0.3">
      <c r="A2000" s="6" t="s">
        <v>558</v>
      </c>
      <c r="B2000" s="6">
        <f>IF(GETPIVOTDATA("Sum of Net Profit",Pivot_table!$A$151,"Consumer ID",$A2000,"Years (DATE)",$B$66)=0,"",GETPIVOTDATA("Sum of Net Profit",Pivot_table!$A$151,"Consumer ID",$A2000,"Years (DATE)",$B$66))</f>
        <v>183.84000000000003</v>
      </c>
      <c r="C2000" s="6">
        <f>IF(GETPIVOTDATA("Count of Order ID",Pivot_table!$A$151,"Consumer ID",$A2000,"Years (DATE)",$B$66)=0,"",GETPIVOTDATA("Count of Order ID",Pivot_table!$A$151,"Consumer ID",$A2000,"Years (DATE)",$B$66))</f>
        <v>1</v>
      </c>
      <c r="D2000" s="6" t="str">
        <f>IF(GETPIVOTDATA("Sum of Net Profit",Pivot_table!$A$151,"Consumer ID",$A2000,"Years (DATE)",$D$66)=0,"",GETPIVOTDATA("Sum of Net Profit",Pivot_table!$A$151,"Consumer ID",$A2000,"Years (DATE)",$D$66))</f>
        <v/>
      </c>
      <c r="E2000" s="6" t="str">
        <f>IF(GETPIVOTDATA("Count of Order ID",Pivot_table!$A$151,"Consumer ID",$A2000,"Years (DATE)",$D$66)=0,"",GETPIVOTDATA("Count of Order ID",Pivot_table!$A$151,"Consumer ID",$A2000,"Years (DATE)",$D$66))</f>
        <v/>
      </c>
      <c r="F2000" s="6">
        <f t="shared" si="62"/>
        <v>183.84000000000003</v>
      </c>
      <c r="G2000" s="6">
        <f t="shared" si="63"/>
        <v>1</v>
      </c>
    </row>
    <row r="2001" spans="1:7" x14ac:dyDescent="0.3">
      <c r="A2001" s="6" t="s">
        <v>564</v>
      </c>
      <c r="B2001" s="6">
        <f>IF(GETPIVOTDATA("Sum of Net Profit",Pivot_table!$A$151,"Consumer ID",$A2001,"Years (DATE)",$B$66)=0,"",GETPIVOTDATA("Sum of Net Profit",Pivot_table!$A$151,"Consumer ID",$A2001,"Years (DATE)",$B$66))</f>
        <v>183.84000000000003</v>
      </c>
      <c r="C2001" s="6">
        <f>IF(GETPIVOTDATA("Count of Order ID",Pivot_table!$A$151,"Consumer ID",$A2001,"Years (DATE)",$B$66)=0,"",GETPIVOTDATA("Count of Order ID",Pivot_table!$A$151,"Consumer ID",$A2001,"Years (DATE)",$B$66))</f>
        <v>1</v>
      </c>
      <c r="D2001" s="6" t="str">
        <f>IF(GETPIVOTDATA("Sum of Net Profit",Pivot_table!$A$151,"Consumer ID",$A2001,"Years (DATE)",$D$66)=0,"",GETPIVOTDATA("Sum of Net Profit",Pivot_table!$A$151,"Consumer ID",$A2001,"Years (DATE)",$D$66))</f>
        <v/>
      </c>
      <c r="E2001" s="6" t="str">
        <f>IF(GETPIVOTDATA("Count of Order ID",Pivot_table!$A$151,"Consumer ID",$A2001,"Years (DATE)",$D$66)=0,"",GETPIVOTDATA("Count of Order ID",Pivot_table!$A$151,"Consumer ID",$A2001,"Years (DATE)",$D$66))</f>
        <v/>
      </c>
      <c r="F2001" s="6">
        <f t="shared" si="62"/>
        <v>183.84000000000003</v>
      </c>
      <c r="G2001" s="6">
        <f t="shared" si="63"/>
        <v>1</v>
      </c>
    </row>
    <row r="2002" spans="1:7" x14ac:dyDescent="0.3">
      <c r="A2002" s="6" t="s">
        <v>6496</v>
      </c>
      <c r="B2002" s="6">
        <f>IF(GETPIVOTDATA("Sum of Net Profit",Pivot_table!$A$151,"Consumer ID",$A2002,"Years (DATE)",$B$66)=0,"",GETPIVOTDATA("Sum of Net Profit",Pivot_table!$A$151,"Consumer ID",$A2002,"Years (DATE)",$B$66))</f>
        <v>183.84000000000003</v>
      </c>
      <c r="C2002" s="6">
        <f>IF(GETPIVOTDATA("Count of Order ID",Pivot_table!$A$151,"Consumer ID",$A2002,"Years (DATE)",$B$66)=0,"",GETPIVOTDATA("Count of Order ID",Pivot_table!$A$151,"Consumer ID",$A2002,"Years (DATE)",$B$66))</f>
        <v>1</v>
      </c>
      <c r="D2002" s="6" t="str">
        <f>IF(GETPIVOTDATA("Sum of Net Profit",Pivot_table!$A$151,"Consumer ID",$A2002,"Years (DATE)",$D$66)=0,"",GETPIVOTDATA("Sum of Net Profit",Pivot_table!$A$151,"Consumer ID",$A2002,"Years (DATE)",$D$66))</f>
        <v/>
      </c>
      <c r="E2002" s="6" t="str">
        <f>IF(GETPIVOTDATA("Count of Order ID",Pivot_table!$A$151,"Consumer ID",$A2002,"Years (DATE)",$D$66)=0,"",GETPIVOTDATA("Count of Order ID",Pivot_table!$A$151,"Consumer ID",$A2002,"Years (DATE)",$D$66))</f>
        <v/>
      </c>
      <c r="F2002" s="6">
        <f t="shared" si="62"/>
        <v>183.84000000000003</v>
      </c>
      <c r="G2002" s="6">
        <f t="shared" si="63"/>
        <v>1</v>
      </c>
    </row>
    <row r="2003" spans="1:7" x14ac:dyDescent="0.3">
      <c r="A2003" s="6" t="s">
        <v>6490</v>
      </c>
      <c r="B2003" s="6">
        <f>IF(GETPIVOTDATA("Sum of Net Profit",Pivot_table!$A$151,"Consumer ID",$A2003,"Years (DATE)",$B$66)=0,"",GETPIVOTDATA("Sum of Net Profit",Pivot_table!$A$151,"Consumer ID",$A2003,"Years (DATE)",$B$66))</f>
        <v>183.84000000000003</v>
      </c>
      <c r="C2003" s="6">
        <f>IF(GETPIVOTDATA("Count of Order ID",Pivot_table!$A$151,"Consumer ID",$A2003,"Years (DATE)",$B$66)=0,"",GETPIVOTDATA("Count of Order ID",Pivot_table!$A$151,"Consumer ID",$A2003,"Years (DATE)",$B$66))</f>
        <v>1</v>
      </c>
      <c r="D2003" s="6" t="str">
        <f>IF(GETPIVOTDATA("Sum of Net Profit",Pivot_table!$A$151,"Consumer ID",$A2003,"Years (DATE)",$D$66)=0,"",GETPIVOTDATA("Sum of Net Profit",Pivot_table!$A$151,"Consumer ID",$A2003,"Years (DATE)",$D$66))</f>
        <v/>
      </c>
      <c r="E2003" s="6" t="str">
        <f>IF(GETPIVOTDATA("Count of Order ID",Pivot_table!$A$151,"Consumer ID",$A2003,"Years (DATE)",$D$66)=0,"",GETPIVOTDATA("Count of Order ID",Pivot_table!$A$151,"Consumer ID",$A2003,"Years (DATE)",$D$66))</f>
        <v/>
      </c>
      <c r="F2003" s="6">
        <f t="shared" si="62"/>
        <v>183.84000000000003</v>
      </c>
      <c r="G2003" s="6">
        <f t="shared" si="63"/>
        <v>1</v>
      </c>
    </row>
    <row r="2004" spans="1:7" x14ac:dyDescent="0.3">
      <c r="A2004" s="6" t="s">
        <v>297</v>
      </c>
      <c r="B2004" s="6" t="str">
        <f>IF(GETPIVOTDATA("Sum of Net Profit",Pivot_table!$A$151,"Consumer ID",$A2004,"Years (DATE)",$B$66)=0,"",GETPIVOTDATA("Sum of Net Profit",Pivot_table!$A$151,"Consumer ID",$A2004,"Years (DATE)",$B$66))</f>
        <v/>
      </c>
      <c r="C2004" s="6" t="str">
        <f>IF(GETPIVOTDATA("Count of Order ID",Pivot_table!$A$151,"Consumer ID",$A2004,"Years (DATE)",$B$66)=0,"",GETPIVOTDATA("Count of Order ID",Pivot_table!$A$151,"Consumer ID",$A2004,"Years (DATE)",$B$66))</f>
        <v/>
      </c>
      <c r="D2004" s="6">
        <f>IF(GETPIVOTDATA("Sum of Net Profit",Pivot_table!$A$151,"Consumer ID",$A2004,"Years (DATE)",$D$66)=0,"",GETPIVOTDATA("Sum of Net Profit",Pivot_table!$A$151,"Consumer ID",$A2004,"Years (DATE)",$D$66))</f>
        <v>183.84000000000003</v>
      </c>
      <c r="E2004" s="6">
        <f>IF(GETPIVOTDATA("Count of Order ID",Pivot_table!$A$151,"Consumer ID",$A2004,"Years (DATE)",$D$66)=0,"",GETPIVOTDATA("Count of Order ID",Pivot_table!$A$151,"Consumer ID",$A2004,"Years (DATE)",$D$66))</f>
        <v>1</v>
      </c>
      <c r="F2004" s="6">
        <f t="shared" si="62"/>
        <v>183.84000000000003</v>
      </c>
      <c r="G2004" s="6">
        <f t="shared" si="63"/>
        <v>1</v>
      </c>
    </row>
    <row r="2005" spans="1:7" x14ac:dyDescent="0.3">
      <c r="A2005" s="6" t="s">
        <v>6474</v>
      </c>
      <c r="B2005" s="6">
        <f>IF(GETPIVOTDATA("Sum of Net Profit",Pivot_table!$A$151,"Consumer ID",$A2005,"Years (DATE)",$B$66)=0,"",GETPIVOTDATA("Sum of Net Profit",Pivot_table!$A$151,"Consumer ID",$A2005,"Years (DATE)",$B$66))</f>
        <v>183.84000000000003</v>
      </c>
      <c r="C2005" s="6">
        <f>IF(GETPIVOTDATA("Count of Order ID",Pivot_table!$A$151,"Consumer ID",$A2005,"Years (DATE)",$B$66)=0,"",GETPIVOTDATA("Count of Order ID",Pivot_table!$A$151,"Consumer ID",$A2005,"Years (DATE)",$B$66))</f>
        <v>1</v>
      </c>
      <c r="D2005" s="6" t="str">
        <f>IF(GETPIVOTDATA("Sum of Net Profit",Pivot_table!$A$151,"Consumer ID",$A2005,"Years (DATE)",$D$66)=0,"",GETPIVOTDATA("Sum of Net Profit",Pivot_table!$A$151,"Consumer ID",$A2005,"Years (DATE)",$D$66))</f>
        <v/>
      </c>
      <c r="E2005" s="6" t="str">
        <f>IF(GETPIVOTDATA("Count of Order ID",Pivot_table!$A$151,"Consumer ID",$A2005,"Years (DATE)",$D$66)=0,"",GETPIVOTDATA("Count of Order ID",Pivot_table!$A$151,"Consumer ID",$A2005,"Years (DATE)",$D$66))</f>
        <v/>
      </c>
      <c r="F2005" s="6">
        <f t="shared" si="62"/>
        <v>183.84000000000003</v>
      </c>
      <c r="G2005" s="6">
        <f t="shared" si="63"/>
        <v>1</v>
      </c>
    </row>
    <row r="2006" spans="1:7" x14ac:dyDescent="0.3">
      <c r="A2006" s="6" t="s">
        <v>258</v>
      </c>
      <c r="B2006" s="6" t="str">
        <f>IF(GETPIVOTDATA("Sum of Net Profit",Pivot_table!$A$151,"Consumer ID",$A2006,"Years (DATE)",$B$66)=0,"",GETPIVOTDATA("Sum of Net Profit",Pivot_table!$A$151,"Consumer ID",$A2006,"Years (DATE)",$B$66))</f>
        <v/>
      </c>
      <c r="C2006" s="6" t="str">
        <f>IF(GETPIVOTDATA("Count of Order ID",Pivot_table!$A$151,"Consumer ID",$A2006,"Years (DATE)",$B$66)=0,"",GETPIVOTDATA("Count of Order ID",Pivot_table!$A$151,"Consumer ID",$A2006,"Years (DATE)",$B$66))</f>
        <v/>
      </c>
      <c r="D2006" s="6">
        <f>IF(GETPIVOTDATA("Sum of Net Profit",Pivot_table!$A$151,"Consumer ID",$A2006,"Years (DATE)",$D$66)=0,"",GETPIVOTDATA("Sum of Net Profit",Pivot_table!$A$151,"Consumer ID",$A2006,"Years (DATE)",$D$66))</f>
        <v>183.84000000000003</v>
      </c>
      <c r="E2006" s="6">
        <f>IF(GETPIVOTDATA("Count of Order ID",Pivot_table!$A$151,"Consumer ID",$A2006,"Years (DATE)",$D$66)=0,"",GETPIVOTDATA("Count of Order ID",Pivot_table!$A$151,"Consumer ID",$A2006,"Years (DATE)",$D$66))</f>
        <v>1</v>
      </c>
      <c r="F2006" s="6">
        <f t="shared" si="62"/>
        <v>183.84000000000003</v>
      </c>
      <c r="G2006" s="6">
        <f t="shared" si="63"/>
        <v>1</v>
      </c>
    </row>
    <row r="2007" spans="1:7" x14ac:dyDescent="0.3">
      <c r="A2007" s="6" t="s">
        <v>110</v>
      </c>
      <c r="B2007" s="6" t="str">
        <f>IF(GETPIVOTDATA("Sum of Net Profit",Pivot_table!$A$151,"Consumer ID",$A2007,"Years (DATE)",$B$66)=0,"",GETPIVOTDATA("Sum of Net Profit",Pivot_table!$A$151,"Consumer ID",$A2007,"Years (DATE)",$B$66))</f>
        <v/>
      </c>
      <c r="C2007" s="6" t="str">
        <f>IF(GETPIVOTDATA("Count of Order ID",Pivot_table!$A$151,"Consumer ID",$A2007,"Years (DATE)",$B$66)=0,"",GETPIVOTDATA("Count of Order ID",Pivot_table!$A$151,"Consumer ID",$A2007,"Years (DATE)",$B$66))</f>
        <v/>
      </c>
      <c r="D2007" s="6">
        <f>IF(GETPIVOTDATA("Sum of Net Profit",Pivot_table!$A$151,"Consumer ID",$A2007,"Years (DATE)",$D$66)=0,"",GETPIVOTDATA("Sum of Net Profit",Pivot_table!$A$151,"Consumer ID",$A2007,"Years (DATE)",$D$66))</f>
        <v>183.84000000000003</v>
      </c>
      <c r="E2007" s="6">
        <f>IF(GETPIVOTDATA("Count of Order ID",Pivot_table!$A$151,"Consumer ID",$A2007,"Years (DATE)",$D$66)=0,"",GETPIVOTDATA("Count of Order ID",Pivot_table!$A$151,"Consumer ID",$A2007,"Years (DATE)",$D$66))</f>
        <v>1</v>
      </c>
      <c r="F2007" s="6">
        <f t="shared" si="62"/>
        <v>183.84000000000003</v>
      </c>
      <c r="G2007" s="6">
        <f t="shared" si="63"/>
        <v>1</v>
      </c>
    </row>
    <row r="2008" spans="1:7" x14ac:dyDescent="0.3">
      <c r="A2008" s="6" t="s">
        <v>260</v>
      </c>
      <c r="B2008" s="6" t="str">
        <f>IF(GETPIVOTDATA("Sum of Net Profit",Pivot_table!$A$151,"Consumer ID",$A2008,"Years (DATE)",$B$66)=0,"",GETPIVOTDATA("Sum of Net Profit",Pivot_table!$A$151,"Consumer ID",$A2008,"Years (DATE)",$B$66))</f>
        <v/>
      </c>
      <c r="C2008" s="6" t="str">
        <f>IF(GETPIVOTDATA("Count of Order ID",Pivot_table!$A$151,"Consumer ID",$A2008,"Years (DATE)",$B$66)=0,"",GETPIVOTDATA("Count of Order ID",Pivot_table!$A$151,"Consumer ID",$A2008,"Years (DATE)",$B$66))</f>
        <v/>
      </c>
      <c r="D2008" s="6">
        <f>IF(GETPIVOTDATA("Sum of Net Profit",Pivot_table!$A$151,"Consumer ID",$A2008,"Years (DATE)",$D$66)=0,"",GETPIVOTDATA("Sum of Net Profit",Pivot_table!$A$151,"Consumer ID",$A2008,"Years (DATE)",$D$66))</f>
        <v>183.84000000000003</v>
      </c>
      <c r="E2008" s="6">
        <f>IF(GETPIVOTDATA("Count of Order ID",Pivot_table!$A$151,"Consumer ID",$A2008,"Years (DATE)",$D$66)=0,"",GETPIVOTDATA("Count of Order ID",Pivot_table!$A$151,"Consumer ID",$A2008,"Years (DATE)",$D$66))</f>
        <v>1</v>
      </c>
      <c r="F2008" s="6">
        <f t="shared" si="62"/>
        <v>183.84000000000003</v>
      </c>
      <c r="G2008" s="6">
        <f t="shared" si="63"/>
        <v>1</v>
      </c>
    </row>
    <row r="2009" spans="1:7" x14ac:dyDescent="0.3">
      <c r="A2009" s="6" t="s">
        <v>6472</v>
      </c>
      <c r="B2009" s="6">
        <f>IF(GETPIVOTDATA("Sum of Net Profit",Pivot_table!$A$151,"Consumer ID",$A2009,"Years (DATE)",$B$66)=0,"",GETPIVOTDATA("Sum of Net Profit",Pivot_table!$A$151,"Consumer ID",$A2009,"Years (DATE)",$B$66))</f>
        <v>183.84000000000003</v>
      </c>
      <c r="C2009" s="6">
        <f>IF(GETPIVOTDATA("Count of Order ID",Pivot_table!$A$151,"Consumer ID",$A2009,"Years (DATE)",$B$66)=0,"",GETPIVOTDATA("Count of Order ID",Pivot_table!$A$151,"Consumer ID",$A2009,"Years (DATE)",$B$66))</f>
        <v>1</v>
      </c>
      <c r="D2009" s="6" t="str">
        <f>IF(GETPIVOTDATA("Sum of Net Profit",Pivot_table!$A$151,"Consumer ID",$A2009,"Years (DATE)",$D$66)=0,"",GETPIVOTDATA("Sum of Net Profit",Pivot_table!$A$151,"Consumer ID",$A2009,"Years (DATE)",$D$66))</f>
        <v/>
      </c>
      <c r="E2009" s="6" t="str">
        <f>IF(GETPIVOTDATA("Count of Order ID",Pivot_table!$A$151,"Consumer ID",$A2009,"Years (DATE)",$D$66)=0,"",GETPIVOTDATA("Count of Order ID",Pivot_table!$A$151,"Consumer ID",$A2009,"Years (DATE)",$D$66))</f>
        <v/>
      </c>
      <c r="F2009" s="6">
        <f t="shared" si="62"/>
        <v>183.84000000000003</v>
      </c>
      <c r="G2009" s="6">
        <f t="shared" si="63"/>
        <v>1</v>
      </c>
    </row>
    <row r="2010" spans="1:7" x14ac:dyDescent="0.3">
      <c r="A2010" s="6" t="s">
        <v>6561</v>
      </c>
      <c r="B2010" s="6">
        <f>IF(GETPIVOTDATA("Sum of Net Profit",Pivot_table!$A$151,"Consumer ID",$A2010,"Years (DATE)",$B$66)=0,"",GETPIVOTDATA("Sum of Net Profit",Pivot_table!$A$151,"Consumer ID",$A2010,"Years (DATE)",$B$66))</f>
        <v>183.84000000000003</v>
      </c>
      <c r="C2010" s="6">
        <f>IF(GETPIVOTDATA("Count of Order ID",Pivot_table!$A$151,"Consumer ID",$A2010,"Years (DATE)",$B$66)=0,"",GETPIVOTDATA("Count of Order ID",Pivot_table!$A$151,"Consumer ID",$A2010,"Years (DATE)",$B$66))</f>
        <v>1</v>
      </c>
      <c r="D2010" s="6" t="str">
        <f>IF(GETPIVOTDATA("Sum of Net Profit",Pivot_table!$A$151,"Consumer ID",$A2010,"Years (DATE)",$D$66)=0,"",GETPIVOTDATA("Sum of Net Profit",Pivot_table!$A$151,"Consumer ID",$A2010,"Years (DATE)",$D$66))</f>
        <v/>
      </c>
      <c r="E2010" s="6" t="str">
        <f>IF(GETPIVOTDATA("Count of Order ID",Pivot_table!$A$151,"Consumer ID",$A2010,"Years (DATE)",$D$66)=0,"",GETPIVOTDATA("Count of Order ID",Pivot_table!$A$151,"Consumer ID",$A2010,"Years (DATE)",$D$66))</f>
        <v/>
      </c>
      <c r="F2010" s="6">
        <f t="shared" si="62"/>
        <v>183.84000000000003</v>
      </c>
      <c r="G2010" s="6">
        <f t="shared" si="63"/>
        <v>1</v>
      </c>
    </row>
    <row r="2011" spans="1:7" x14ac:dyDescent="0.3">
      <c r="A2011" s="6" t="s">
        <v>823</v>
      </c>
      <c r="B2011" s="6">
        <f>IF(GETPIVOTDATA("Sum of Net Profit",Pivot_table!$A$151,"Consumer ID",$A2011,"Years (DATE)",$B$66)=0,"",GETPIVOTDATA("Sum of Net Profit",Pivot_table!$A$151,"Consumer ID",$A2011,"Years (DATE)",$B$66))</f>
        <v>183.50000000000003</v>
      </c>
      <c r="C2011" s="6">
        <f>IF(GETPIVOTDATA("Count of Order ID",Pivot_table!$A$151,"Consumer ID",$A2011,"Years (DATE)",$B$66)=0,"",GETPIVOTDATA("Count of Order ID",Pivot_table!$A$151,"Consumer ID",$A2011,"Years (DATE)",$B$66))</f>
        <v>1</v>
      </c>
      <c r="D2011" s="6" t="str">
        <f>IF(GETPIVOTDATA("Sum of Net Profit",Pivot_table!$A$151,"Consumer ID",$A2011,"Years (DATE)",$D$66)=0,"",GETPIVOTDATA("Sum of Net Profit",Pivot_table!$A$151,"Consumer ID",$A2011,"Years (DATE)",$D$66))</f>
        <v/>
      </c>
      <c r="E2011" s="6" t="str">
        <f>IF(GETPIVOTDATA("Count of Order ID",Pivot_table!$A$151,"Consumer ID",$A2011,"Years (DATE)",$D$66)=0,"",GETPIVOTDATA("Count of Order ID",Pivot_table!$A$151,"Consumer ID",$A2011,"Years (DATE)",$D$66))</f>
        <v/>
      </c>
      <c r="F2011" s="6">
        <f t="shared" si="62"/>
        <v>183.50000000000003</v>
      </c>
      <c r="G2011" s="6">
        <f t="shared" si="63"/>
        <v>1</v>
      </c>
    </row>
    <row r="2012" spans="1:7" x14ac:dyDescent="0.3">
      <c r="A2012" s="6" t="s">
        <v>536</v>
      </c>
      <c r="B2012" s="6">
        <f>IF(GETPIVOTDATA("Sum of Net Profit",Pivot_table!$A$151,"Consumer ID",$A2012,"Years (DATE)",$B$66)=0,"",GETPIVOTDATA("Sum of Net Profit",Pivot_table!$A$151,"Consumer ID",$A2012,"Years (DATE)",$B$66))</f>
        <v>183.50000000000003</v>
      </c>
      <c r="C2012" s="6">
        <f>IF(GETPIVOTDATA("Count of Order ID",Pivot_table!$A$151,"Consumer ID",$A2012,"Years (DATE)",$B$66)=0,"",GETPIVOTDATA("Count of Order ID",Pivot_table!$A$151,"Consumer ID",$A2012,"Years (DATE)",$B$66))</f>
        <v>1</v>
      </c>
      <c r="D2012" s="6" t="str">
        <f>IF(GETPIVOTDATA("Sum of Net Profit",Pivot_table!$A$151,"Consumer ID",$A2012,"Years (DATE)",$D$66)=0,"",GETPIVOTDATA("Sum of Net Profit",Pivot_table!$A$151,"Consumer ID",$A2012,"Years (DATE)",$D$66))</f>
        <v/>
      </c>
      <c r="E2012" s="6" t="str">
        <f>IF(GETPIVOTDATA("Count of Order ID",Pivot_table!$A$151,"Consumer ID",$A2012,"Years (DATE)",$D$66)=0,"",GETPIVOTDATA("Count of Order ID",Pivot_table!$A$151,"Consumer ID",$A2012,"Years (DATE)",$D$66))</f>
        <v/>
      </c>
      <c r="F2012" s="6">
        <f t="shared" si="62"/>
        <v>183.50000000000003</v>
      </c>
      <c r="G2012" s="6">
        <f t="shared" si="63"/>
        <v>1</v>
      </c>
    </row>
    <row r="2013" spans="1:7" x14ac:dyDescent="0.3">
      <c r="A2013" s="6" t="s">
        <v>4727</v>
      </c>
      <c r="B2013" s="6" t="str">
        <f>IF(GETPIVOTDATA("Sum of Net Profit",Pivot_table!$A$151,"Consumer ID",$A2013,"Years (DATE)",$B$66)=0,"",GETPIVOTDATA("Sum of Net Profit",Pivot_table!$A$151,"Consumer ID",$A2013,"Years (DATE)",$B$66))</f>
        <v/>
      </c>
      <c r="C2013" s="6" t="str">
        <f>IF(GETPIVOTDATA("Count of Order ID",Pivot_table!$A$151,"Consumer ID",$A2013,"Years (DATE)",$B$66)=0,"",GETPIVOTDATA("Count of Order ID",Pivot_table!$A$151,"Consumer ID",$A2013,"Years (DATE)",$B$66))</f>
        <v/>
      </c>
      <c r="D2013" s="6">
        <f>IF(GETPIVOTDATA("Sum of Net Profit",Pivot_table!$A$151,"Consumer ID",$A2013,"Years (DATE)",$D$66)=0,"",GETPIVOTDATA("Sum of Net Profit",Pivot_table!$A$151,"Consumer ID",$A2013,"Years (DATE)",$D$66))</f>
        <v>183.12</v>
      </c>
      <c r="E2013" s="6">
        <f>IF(GETPIVOTDATA("Count of Order ID",Pivot_table!$A$151,"Consumer ID",$A2013,"Years (DATE)",$D$66)=0,"",GETPIVOTDATA("Count of Order ID",Pivot_table!$A$151,"Consumer ID",$A2013,"Years (DATE)",$D$66))</f>
        <v>1</v>
      </c>
      <c r="F2013" s="6">
        <f t="shared" si="62"/>
        <v>183.12</v>
      </c>
      <c r="G2013" s="6">
        <f t="shared" si="63"/>
        <v>1</v>
      </c>
    </row>
    <row r="2014" spans="1:7" x14ac:dyDescent="0.3">
      <c r="A2014" s="6" t="s">
        <v>4583</v>
      </c>
      <c r="B2014" s="6" t="str">
        <f>IF(GETPIVOTDATA("Sum of Net Profit",Pivot_table!$A$151,"Consumer ID",$A2014,"Years (DATE)",$B$66)=0,"",GETPIVOTDATA("Sum of Net Profit",Pivot_table!$A$151,"Consumer ID",$A2014,"Years (DATE)",$B$66))</f>
        <v/>
      </c>
      <c r="C2014" s="6" t="str">
        <f>IF(GETPIVOTDATA("Count of Order ID",Pivot_table!$A$151,"Consumer ID",$A2014,"Years (DATE)",$B$66)=0,"",GETPIVOTDATA("Count of Order ID",Pivot_table!$A$151,"Consumer ID",$A2014,"Years (DATE)",$B$66))</f>
        <v/>
      </c>
      <c r="D2014" s="6">
        <f>IF(GETPIVOTDATA("Sum of Net Profit",Pivot_table!$A$151,"Consumer ID",$A2014,"Years (DATE)",$D$66)=0,"",GETPIVOTDATA("Sum of Net Profit",Pivot_table!$A$151,"Consumer ID",$A2014,"Years (DATE)",$D$66))</f>
        <v>183.12</v>
      </c>
      <c r="E2014" s="6">
        <f>IF(GETPIVOTDATA("Count of Order ID",Pivot_table!$A$151,"Consumer ID",$A2014,"Years (DATE)",$D$66)=0,"",GETPIVOTDATA("Count of Order ID",Pivot_table!$A$151,"Consumer ID",$A2014,"Years (DATE)",$D$66))</f>
        <v>1</v>
      </c>
      <c r="F2014" s="6">
        <f t="shared" si="62"/>
        <v>183.12</v>
      </c>
      <c r="G2014" s="6">
        <f t="shared" si="63"/>
        <v>1</v>
      </c>
    </row>
    <row r="2015" spans="1:7" x14ac:dyDescent="0.3">
      <c r="A2015" s="6" t="s">
        <v>4569</v>
      </c>
      <c r="B2015" s="6" t="str">
        <f>IF(GETPIVOTDATA("Sum of Net Profit",Pivot_table!$A$151,"Consumer ID",$A2015,"Years (DATE)",$B$66)=0,"",GETPIVOTDATA("Sum of Net Profit",Pivot_table!$A$151,"Consumer ID",$A2015,"Years (DATE)",$B$66))</f>
        <v/>
      </c>
      <c r="C2015" s="6" t="str">
        <f>IF(GETPIVOTDATA("Count of Order ID",Pivot_table!$A$151,"Consumer ID",$A2015,"Years (DATE)",$B$66)=0,"",GETPIVOTDATA("Count of Order ID",Pivot_table!$A$151,"Consumer ID",$A2015,"Years (DATE)",$B$66))</f>
        <v/>
      </c>
      <c r="D2015" s="6">
        <f>IF(GETPIVOTDATA("Sum of Net Profit",Pivot_table!$A$151,"Consumer ID",$A2015,"Years (DATE)",$D$66)=0,"",GETPIVOTDATA("Sum of Net Profit",Pivot_table!$A$151,"Consumer ID",$A2015,"Years (DATE)",$D$66))</f>
        <v>183.12</v>
      </c>
      <c r="E2015" s="6">
        <f>IF(GETPIVOTDATA("Count of Order ID",Pivot_table!$A$151,"Consumer ID",$A2015,"Years (DATE)",$D$66)=0,"",GETPIVOTDATA("Count of Order ID",Pivot_table!$A$151,"Consumer ID",$A2015,"Years (DATE)",$D$66))</f>
        <v>1</v>
      </c>
      <c r="F2015" s="6">
        <f t="shared" si="62"/>
        <v>183.12</v>
      </c>
      <c r="G2015" s="6">
        <f t="shared" si="63"/>
        <v>1</v>
      </c>
    </row>
    <row r="2016" spans="1:7" x14ac:dyDescent="0.3">
      <c r="A2016" s="6" t="s">
        <v>6212</v>
      </c>
      <c r="B2016" s="6" t="str">
        <f>IF(GETPIVOTDATA("Sum of Net Profit",Pivot_table!$A$151,"Consumer ID",$A2016,"Years (DATE)",$B$66)=0,"",GETPIVOTDATA("Sum of Net Profit",Pivot_table!$A$151,"Consumer ID",$A2016,"Years (DATE)",$B$66))</f>
        <v/>
      </c>
      <c r="C2016" s="6" t="str">
        <f>IF(GETPIVOTDATA("Count of Order ID",Pivot_table!$A$151,"Consumer ID",$A2016,"Years (DATE)",$B$66)=0,"",GETPIVOTDATA("Count of Order ID",Pivot_table!$A$151,"Consumer ID",$A2016,"Years (DATE)",$B$66))</f>
        <v/>
      </c>
      <c r="D2016" s="6">
        <f>IF(GETPIVOTDATA("Sum of Net Profit",Pivot_table!$A$151,"Consumer ID",$A2016,"Years (DATE)",$D$66)=0,"",GETPIVOTDATA("Sum of Net Profit",Pivot_table!$A$151,"Consumer ID",$A2016,"Years (DATE)",$D$66))</f>
        <v>183.12</v>
      </c>
      <c r="E2016" s="6">
        <f>IF(GETPIVOTDATA("Count of Order ID",Pivot_table!$A$151,"Consumer ID",$A2016,"Years (DATE)",$D$66)=0,"",GETPIVOTDATA("Count of Order ID",Pivot_table!$A$151,"Consumer ID",$A2016,"Years (DATE)",$D$66))</f>
        <v>1</v>
      </c>
      <c r="F2016" s="6">
        <f t="shared" si="62"/>
        <v>183.12</v>
      </c>
      <c r="G2016" s="6">
        <f t="shared" si="63"/>
        <v>1</v>
      </c>
    </row>
    <row r="2017" spans="1:7" x14ac:dyDescent="0.3">
      <c r="A2017" s="6" t="s">
        <v>4585</v>
      </c>
      <c r="B2017" s="6" t="str">
        <f>IF(GETPIVOTDATA("Sum of Net Profit",Pivot_table!$A$151,"Consumer ID",$A2017,"Years (DATE)",$B$66)=0,"",GETPIVOTDATA("Sum of Net Profit",Pivot_table!$A$151,"Consumer ID",$A2017,"Years (DATE)",$B$66))</f>
        <v/>
      </c>
      <c r="C2017" s="6" t="str">
        <f>IF(GETPIVOTDATA("Count of Order ID",Pivot_table!$A$151,"Consumer ID",$A2017,"Years (DATE)",$B$66)=0,"",GETPIVOTDATA("Count of Order ID",Pivot_table!$A$151,"Consumer ID",$A2017,"Years (DATE)",$B$66))</f>
        <v/>
      </c>
      <c r="D2017" s="6">
        <f>IF(GETPIVOTDATA("Sum of Net Profit",Pivot_table!$A$151,"Consumer ID",$A2017,"Years (DATE)",$D$66)=0,"",GETPIVOTDATA("Sum of Net Profit",Pivot_table!$A$151,"Consumer ID",$A2017,"Years (DATE)",$D$66))</f>
        <v>183.12</v>
      </c>
      <c r="E2017" s="6">
        <f>IF(GETPIVOTDATA("Count of Order ID",Pivot_table!$A$151,"Consumer ID",$A2017,"Years (DATE)",$D$66)=0,"",GETPIVOTDATA("Count of Order ID",Pivot_table!$A$151,"Consumer ID",$A2017,"Years (DATE)",$D$66))</f>
        <v>1</v>
      </c>
      <c r="F2017" s="6">
        <f t="shared" si="62"/>
        <v>183.12</v>
      </c>
      <c r="G2017" s="6">
        <f t="shared" si="63"/>
        <v>1</v>
      </c>
    </row>
    <row r="2018" spans="1:7" x14ac:dyDescent="0.3">
      <c r="A2018" s="6" t="s">
        <v>4633</v>
      </c>
      <c r="B2018" s="6" t="str">
        <f>IF(GETPIVOTDATA("Sum of Net Profit",Pivot_table!$A$151,"Consumer ID",$A2018,"Years (DATE)",$B$66)=0,"",GETPIVOTDATA("Sum of Net Profit",Pivot_table!$A$151,"Consumer ID",$A2018,"Years (DATE)",$B$66))</f>
        <v/>
      </c>
      <c r="C2018" s="6" t="str">
        <f>IF(GETPIVOTDATA("Count of Order ID",Pivot_table!$A$151,"Consumer ID",$A2018,"Years (DATE)",$B$66)=0,"",GETPIVOTDATA("Count of Order ID",Pivot_table!$A$151,"Consumer ID",$A2018,"Years (DATE)",$B$66))</f>
        <v/>
      </c>
      <c r="D2018" s="6">
        <f>IF(GETPIVOTDATA("Sum of Net Profit",Pivot_table!$A$151,"Consumer ID",$A2018,"Years (DATE)",$D$66)=0,"",GETPIVOTDATA("Sum of Net Profit",Pivot_table!$A$151,"Consumer ID",$A2018,"Years (DATE)",$D$66))</f>
        <v>183.12</v>
      </c>
      <c r="E2018" s="6">
        <f>IF(GETPIVOTDATA("Count of Order ID",Pivot_table!$A$151,"Consumer ID",$A2018,"Years (DATE)",$D$66)=0,"",GETPIVOTDATA("Count of Order ID",Pivot_table!$A$151,"Consumer ID",$A2018,"Years (DATE)",$D$66))</f>
        <v>1</v>
      </c>
      <c r="F2018" s="6">
        <f t="shared" si="62"/>
        <v>183.12</v>
      </c>
      <c r="G2018" s="6">
        <f t="shared" si="63"/>
        <v>1</v>
      </c>
    </row>
    <row r="2019" spans="1:7" x14ac:dyDescent="0.3">
      <c r="A2019" s="6" t="s">
        <v>4587</v>
      </c>
      <c r="B2019" s="6" t="str">
        <f>IF(GETPIVOTDATA("Sum of Net Profit",Pivot_table!$A$151,"Consumer ID",$A2019,"Years (DATE)",$B$66)=0,"",GETPIVOTDATA("Sum of Net Profit",Pivot_table!$A$151,"Consumer ID",$A2019,"Years (DATE)",$B$66))</f>
        <v/>
      </c>
      <c r="C2019" s="6" t="str">
        <f>IF(GETPIVOTDATA("Count of Order ID",Pivot_table!$A$151,"Consumer ID",$A2019,"Years (DATE)",$B$66)=0,"",GETPIVOTDATA("Count of Order ID",Pivot_table!$A$151,"Consumer ID",$A2019,"Years (DATE)",$B$66))</f>
        <v/>
      </c>
      <c r="D2019" s="6">
        <f>IF(GETPIVOTDATA("Sum of Net Profit",Pivot_table!$A$151,"Consumer ID",$A2019,"Years (DATE)",$D$66)=0,"",GETPIVOTDATA("Sum of Net Profit",Pivot_table!$A$151,"Consumer ID",$A2019,"Years (DATE)",$D$66))</f>
        <v>183.12</v>
      </c>
      <c r="E2019" s="6">
        <f>IF(GETPIVOTDATA("Count of Order ID",Pivot_table!$A$151,"Consumer ID",$A2019,"Years (DATE)",$D$66)=0,"",GETPIVOTDATA("Count of Order ID",Pivot_table!$A$151,"Consumer ID",$A2019,"Years (DATE)",$D$66))</f>
        <v>1</v>
      </c>
      <c r="F2019" s="6">
        <f t="shared" si="62"/>
        <v>183.12</v>
      </c>
      <c r="G2019" s="6">
        <f t="shared" si="63"/>
        <v>1</v>
      </c>
    </row>
    <row r="2020" spans="1:7" x14ac:dyDescent="0.3">
      <c r="A2020" s="6" t="s">
        <v>4507</v>
      </c>
      <c r="B2020" s="6" t="str">
        <f>IF(GETPIVOTDATA("Sum of Net Profit",Pivot_table!$A$151,"Consumer ID",$A2020,"Years (DATE)",$B$66)=0,"",GETPIVOTDATA("Sum of Net Profit",Pivot_table!$A$151,"Consumer ID",$A2020,"Years (DATE)",$B$66))</f>
        <v/>
      </c>
      <c r="C2020" s="6" t="str">
        <f>IF(GETPIVOTDATA("Count of Order ID",Pivot_table!$A$151,"Consumer ID",$A2020,"Years (DATE)",$B$66)=0,"",GETPIVOTDATA("Count of Order ID",Pivot_table!$A$151,"Consumer ID",$A2020,"Years (DATE)",$B$66))</f>
        <v/>
      </c>
      <c r="D2020" s="6">
        <f>IF(GETPIVOTDATA("Sum of Net Profit",Pivot_table!$A$151,"Consumer ID",$A2020,"Years (DATE)",$D$66)=0,"",GETPIVOTDATA("Sum of Net Profit",Pivot_table!$A$151,"Consumer ID",$A2020,"Years (DATE)",$D$66))</f>
        <v>183.12</v>
      </c>
      <c r="E2020" s="6">
        <f>IF(GETPIVOTDATA("Count of Order ID",Pivot_table!$A$151,"Consumer ID",$A2020,"Years (DATE)",$D$66)=0,"",GETPIVOTDATA("Count of Order ID",Pivot_table!$A$151,"Consumer ID",$A2020,"Years (DATE)",$D$66))</f>
        <v>1</v>
      </c>
      <c r="F2020" s="6">
        <f t="shared" si="62"/>
        <v>183.12</v>
      </c>
      <c r="G2020" s="6">
        <f t="shared" si="63"/>
        <v>1</v>
      </c>
    </row>
    <row r="2021" spans="1:7" x14ac:dyDescent="0.3">
      <c r="A2021" s="6" t="s">
        <v>6145</v>
      </c>
      <c r="B2021" s="6" t="str">
        <f>IF(GETPIVOTDATA("Sum of Net Profit",Pivot_table!$A$151,"Consumer ID",$A2021,"Years (DATE)",$B$66)=0,"",GETPIVOTDATA("Sum of Net Profit",Pivot_table!$A$151,"Consumer ID",$A2021,"Years (DATE)",$B$66))</f>
        <v/>
      </c>
      <c r="C2021" s="6" t="str">
        <f>IF(GETPIVOTDATA("Count of Order ID",Pivot_table!$A$151,"Consumer ID",$A2021,"Years (DATE)",$B$66)=0,"",GETPIVOTDATA("Count of Order ID",Pivot_table!$A$151,"Consumer ID",$A2021,"Years (DATE)",$B$66))</f>
        <v/>
      </c>
      <c r="D2021" s="6">
        <f>IF(GETPIVOTDATA("Sum of Net Profit",Pivot_table!$A$151,"Consumer ID",$A2021,"Years (DATE)",$D$66)=0,"",GETPIVOTDATA("Sum of Net Profit",Pivot_table!$A$151,"Consumer ID",$A2021,"Years (DATE)",$D$66))</f>
        <v>183.12</v>
      </c>
      <c r="E2021" s="6">
        <f>IF(GETPIVOTDATA("Count of Order ID",Pivot_table!$A$151,"Consumer ID",$A2021,"Years (DATE)",$D$66)=0,"",GETPIVOTDATA("Count of Order ID",Pivot_table!$A$151,"Consumer ID",$A2021,"Years (DATE)",$D$66))</f>
        <v>1</v>
      </c>
      <c r="F2021" s="6">
        <f t="shared" si="62"/>
        <v>183.12</v>
      </c>
      <c r="G2021" s="6">
        <f t="shared" si="63"/>
        <v>1</v>
      </c>
    </row>
    <row r="2022" spans="1:7" x14ac:dyDescent="0.3">
      <c r="A2022" s="6" t="s">
        <v>5723</v>
      </c>
      <c r="B2022" s="6" t="str">
        <f>IF(GETPIVOTDATA("Sum of Net Profit",Pivot_table!$A$151,"Consumer ID",$A2022,"Years (DATE)",$B$66)=0,"",GETPIVOTDATA("Sum of Net Profit",Pivot_table!$A$151,"Consumer ID",$A2022,"Years (DATE)",$B$66))</f>
        <v/>
      </c>
      <c r="C2022" s="6" t="str">
        <f>IF(GETPIVOTDATA("Count of Order ID",Pivot_table!$A$151,"Consumer ID",$A2022,"Years (DATE)",$B$66)=0,"",GETPIVOTDATA("Count of Order ID",Pivot_table!$A$151,"Consumer ID",$A2022,"Years (DATE)",$B$66))</f>
        <v/>
      </c>
      <c r="D2022" s="6">
        <f>IF(GETPIVOTDATA("Sum of Net Profit",Pivot_table!$A$151,"Consumer ID",$A2022,"Years (DATE)",$D$66)=0,"",GETPIVOTDATA("Sum of Net Profit",Pivot_table!$A$151,"Consumer ID",$A2022,"Years (DATE)",$D$66))</f>
        <v>183.12</v>
      </c>
      <c r="E2022" s="6">
        <f>IF(GETPIVOTDATA("Count of Order ID",Pivot_table!$A$151,"Consumer ID",$A2022,"Years (DATE)",$D$66)=0,"",GETPIVOTDATA("Count of Order ID",Pivot_table!$A$151,"Consumer ID",$A2022,"Years (DATE)",$D$66))</f>
        <v>1</v>
      </c>
      <c r="F2022" s="6">
        <f t="shared" si="62"/>
        <v>183.12</v>
      </c>
      <c r="G2022" s="6">
        <f t="shared" si="63"/>
        <v>1</v>
      </c>
    </row>
    <row r="2023" spans="1:7" x14ac:dyDescent="0.3">
      <c r="A2023" s="6" t="s">
        <v>4721</v>
      </c>
      <c r="B2023" s="6" t="str">
        <f>IF(GETPIVOTDATA("Sum of Net Profit",Pivot_table!$A$151,"Consumer ID",$A2023,"Years (DATE)",$B$66)=0,"",GETPIVOTDATA("Sum of Net Profit",Pivot_table!$A$151,"Consumer ID",$A2023,"Years (DATE)",$B$66))</f>
        <v/>
      </c>
      <c r="C2023" s="6" t="str">
        <f>IF(GETPIVOTDATA("Count of Order ID",Pivot_table!$A$151,"Consumer ID",$A2023,"Years (DATE)",$B$66)=0,"",GETPIVOTDATA("Count of Order ID",Pivot_table!$A$151,"Consumer ID",$A2023,"Years (DATE)",$B$66))</f>
        <v/>
      </c>
      <c r="D2023" s="6">
        <f>IF(GETPIVOTDATA("Sum of Net Profit",Pivot_table!$A$151,"Consumer ID",$A2023,"Years (DATE)",$D$66)=0,"",GETPIVOTDATA("Sum of Net Profit",Pivot_table!$A$151,"Consumer ID",$A2023,"Years (DATE)",$D$66))</f>
        <v>183.12</v>
      </c>
      <c r="E2023" s="6">
        <f>IF(GETPIVOTDATA("Count of Order ID",Pivot_table!$A$151,"Consumer ID",$A2023,"Years (DATE)",$D$66)=0,"",GETPIVOTDATA("Count of Order ID",Pivot_table!$A$151,"Consumer ID",$A2023,"Years (DATE)",$D$66))</f>
        <v>1</v>
      </c>
      <c r="F2023" s="6">
        <f t="shared" si="62"/>
        <v>183.12</v>
      </c>
      <c r="G2023" s="6">
        <f t="shared" si="63"/>
        <v>1</v>
      </c>
    </row>
    <row r="2024" spans="1:7" x14ac:dyDescent="0.3">
      <c r="A2024" s="6" t="s">
        <v>6220</v>
      </c>
      <c r="B2024" s="6" t="str">
        <f>IF(GETPIVOTDATA("Sum of Net Profit",Pivot_table!$A$151,"Consumer ID",$A2024,"Years (DATE)",$B$66)=0,"",GETPIVOTDATA("Sum of Net Profit",Pivot_table!$A$151,"Consumer ID",$A2024,"Years (DATE)",$B$66))</f>
        <v/>
      </c>
      <c r="C2024" s="6" t="str">
        <f>IF(GETPIVOTDATA("Count of Order ID",Pivot_table!$A$151,"Consumer ID",$A2024,"Years (DATE)",$B$66)=0,"",GETPIVOTDATA("Count of Order ID",Pivot_table!$A$151,"Consumer ID",$A2024,"Years (DATE)",$B$66))</f>
        <v/>
      </c>
      <c r="D2024" s="6">
        <f>IF(GETPIVOTDATA("Sum of Net Profit",Pivot_table!$A$151,"Consumer ID",$A2024,"Years (DATE)",$D$66)=0,"",GETPIVOTDATA("Sum of Net Profit",Pivot_table!$A$151,"Consumer ID",$A2024,"Years (DATE)",$D$66))</f>
        <v>183.12</v>
      </c>
      <c r="E2024" s="6">
        <f>IF(GETPIVOTDATA("Count of Order ID",Pivot_table!$A$151,"Consumer ID",$A2024,"Years (DATE)",$D$66)=0,"",GETPIVOTDATA("Count of Order ID",Pivot_table!$A$151,"Consumer ID",$A2024,"Years (DATE)",$D$66))</f>
        <v>1</v>
      </c>
      <c r="F2024" s="6">
        <f t="shared" si="62"/>
        <v>183.12</v>
      </c>
      <c r="G2024" s="6">
        <f t="shared" si="63"/>
        <v>1</v>
      </c>
    </row>
    <row r="2025" spans="1:7" x14ac:dyDescent="0.3">
      <c r="A2025" s="6" t="s">
        <v>5613</v>
      </c>
      <c r="B2025" s="6" t="str">
        <f>IF(GETPIVOTDATA("Sum of Net Profit",Pivot_table!$A$151,"Consumer ID",$A2025,"Years (DATE)",$B$66)=0,"",GETPIVOTDATA("Sum of Net Profit",Pivot_table!$A$151,"Consumer ID",$A2025,"Years (DATE)",$B$66))</f>
        <v/>
      </c>
      <c r="C2025" s="6" t="str">
        <f>IF(GETPIVOTDATA("Count of Order ID",Pivot_table!$A$151,"Consumer ID",$A2025,"Years (DATE)",$B$66)=0,"",GETPIVOTDATA("Count of Order ID",Pivot_table!$A$151,"Consumer ID",$A2025,"Years (DATE)",$B$66))</f>
        <v/>
      </c>
      <c r="D2025" s="6">
        <f>IF(GETPIVOTDATA("Sum of Net Profit",Pivot_table!$A$151,"Consumer ID",$A2025,"Years (DATE)",$D$66)=0,"",GETPIVOTDATA("Sum of Net Profit",Pivot_table!$A$151,"Consumer ID",$A2025,"Years (DATE)",$D$66))</f>
        <v>183.12</v>
      </c>
      <c r="E2025" s="6">
        <f>IF(GETPIVOTDATA("Count of Order ID",Pivot_table!$A$151,"Consumer ID",$A2025,"Years (DATE)",$D$66)=0,"",GETPIVOTDATA("Count of Order ID",Pivot_table!$A$151,"Consumer ID",$A2025,"Years (DATE)",$D$66))</f>
        <v>1</v>
      </c>
      <c r="F2025" s="6">
        <f t="shared" si="62"/>
        <v>183.12</v>
      </c>
      <c r="G2025" s="6">
        <f t="shared" si="63"/>
        <v>1</v>
      </c>
    </row>
    <row r="2026" spans="1:7" x14ac:dyDescent="0.3">
      <c r="A2026" s="6" t="s">
        <v>5639</v>
      </c>
      <c r="B2026" s="6" t="str">
        <f>IF(GETPIVOTDATA("Sum of Net Profit",Pivot_table!$A$151,"Consumer ID",$A2026,"Years (DATE)",$B$66)=0,"",GETPIVOTDATA("Sum of Net Profit",Pivot_table!$A$151,"Consumer ID",$A2026,"Years (DATE)",$B$66))</f>
        <v/>
      </c>
      <c r="C2026" s="6" t="str">
        <f>IF(GETPIVOTDATA("Count of Order ID",Pivot_table!$A$151,"Consumer ID",$A2026,"Years (DATE)",$B$66)=0,"",GETPIVOTDATA("Count of Order ID",Pivot_table!$A$151,"Consumer ID",$A2026,"Years (DATE)",$B$66))</f>
        <v/>
      </c>
      <c r="D2026" s="6">
        <f>IF(GETPIVOTDATA("Sum of Net Profit",Pivot_table!$A$151,"Consumer ID",$A2026,"Years (DATE)",$D$66)=0,"",GETPIVOTDATA("Sum of Net Profit",Pivot_table!$A$151,"Consumer ID",$A2026,"Years (DATE)",$D$66))</f>
        <v>183.12</v>
      </c>
      <c r="E2026" s="6">
        <f>IF(GETPIVOTDATA("Count of Order ID",Pivot_table!$A$151,"Consumer ID",$A2026,"Years (DATE)",$D$66)=0,"",GETPIVOTDATA("Count of Order ID",Pivot_table!$A$151,"Consumer ID",$A2026,"Years (DATE)",$D$66))</f>
        <v>1</v>
      </c>
      <c r="F2026" s="6">
        <f t="shared" si="62"/>
        <v>183.12</v>
      </c>
      <c r="G2026" s="6">
        <f t="shared" si="63"/>
        <v>1</v>
      </c>
    </row>
    <row r="2027" spans="1:7" x14ac:dyDescent="0.3">
      <c r="A2027" s="6" t="s">
        <v>5053</v>
      </c>
      <c r="B2027" s="6" t="str">
        <f>IF(GETPIVOTDATA("Sum of Net Profit",Pivot_table!$A$151,"Consumer ID",$A2027,"Years (DATE)",$B$66)=0,"",GETPIVOTDATA("Sum of Net Profit",Pivot_table!$A$151,"Consumer ID",$A2027,"Years (DATE)",$B$66))</f>
        <v/>
      </c>
      <c r="C2027" s="6" t="str">
        <f>IF(GETPIVOTDATA("Count of Order ID",Pivot_table!$A$151,"Consumer ID",$A2027,"Years (DATE)",$B$66)=0,"",GETPIVOTDATA("Count of Order ID",Pivot_table!$A$151,"Consumer ID",$A2027,"Years (DATE)",$B$66))</f>
        <v/>
      </c>
      <c r="D2027" s="6">
        <f>IF(GETPIVOTDATA("Sum of Net Profit",Pivot_table!$A$151,"Consumer ID",$A2027,"Years (DATE)",$D$66)=0,"",GETPIVOTDATA("Sum of Net Profit",Pivot_table!$A$151,"Consumer ID",$A2027,"Years (DATE)",$D$66))</f>
        <v>183.12</v>
      </c>
      <c r="E2027" s="6">
        <f>IF(GETPIVOTDATA("Count of Order ID",Pivot_table!$A$151,"Consumer ID",$A2027,"Years (DATE)",$D$66)=0,"",GETPIVOTDATA("Count of Order ID",Pivot_table!$A$151,"Consumer ID",$A2027,"Years (DATE)",$D$66))</f>
        <v>1</v>
      </c>
      <c r="F2027" s="6">
        <f t="shared" si="62"/>
        <v>183.12</v>
      </c>
      <c r="G2027" s="6">
        <f t="shared" si="63"/>
        <v>1</v>
      </c>
    </row>
    <row r="2028" spans="1:7" x14ac:dyDescent="0.3">
      <c r="A2028" s="6" t="s">
        <v>4143</v>
      </c>
      <c r="B2028" s="6" t="str">
        <f>IF(GETPIVOTDATA("Sum of Net Profit",Pivot_table!$A$151,"Consumer ID",$A2028,"Years (DATE)",$B$66)=0,"",GETPIVOTDATA("Sum of Net Profit",Pivot_table!$A$151,"Consumer ID",$A2028,"Years (DATE)",$B$66))</f>
        <v/>
      </c>
      <c r="C2028" s="6" t="str">
        <f>IF(GETPIVOTDATA("Count of Order ID",Pivot_table!$A$151,"Consumer ID",$A2028,"Years (DATE)",$B$66)=0,"",GETPIVOTDATA("Count of Order ID",Pivot_table!$A$151,"Consumer ID",$A2028,"Years (DATE)",$B$66))</f>
        <v/>
      </c>
      <c r="D2028" s="6">
        <f>IF(GETPIVOTDATA("Sum of Net Profit",Pivot_table!$A$151,"Consumer ID",$A2028,"Years (DATE)",$D$66)=0,"",GETPIVOTDATA("Sum of Net Profit",Pivot_table!$A$151,"Consumer ID",$A2028,"Years (DATE)",$D$66))</f>
        <v>182.7</v>
      </c>
      <c r="E2028" s="6">
        <f>IF(GETPIVOTDATA("Count of Order ID",Pivot_table!$A$151,"Consumer ID",$A2028,"Years (DATE)",$D$66)=0,"",GETPIVOTDATA("Count of Order ID",Pivot_table!$A$151,"Consumer ID",$A2028,"Years (DATE)",$D$66))</f>
        <v>1</v>
      </c>
      <c r="F2028" s="6">
        <f t="shared" si="62"/>
        <v>182.7</v>
      </c>
      <c r="G2028" s="6">
        <f t="shared" si="63"/>
        <v>1</v>
      </c>
    </row>
    <row r="2029" spans="1:7" x14ac:dyDescent="0.3">
      <c r="A2029" s="6" t="s">
        <v>2655</v>
      </c>
      <c r="B2029" s="6" t="str">
        <f>IF(GETPIVOTDATA("Sum of Net Profit",Pivot_table!$A$151,"Consumer ID",$A2029,"Years (DATE)",$B$66)=0,"",GETPIVOTDATA("Sum of Net Profit",Pivot_table!$A$151,"Consumer ID",$A2029,"Years (DATE)",$B$66))</f>
        <v/>
      </c>
      <c r="C2029" s="6" t="str">
        <f>IF(GETPIVOTDATA("Count of Order ID",Pivot_table!$A$151,"Consumer ID",$A2029,"Years (DATE)",$B$66)=0,"",GETPIVOTDATA("Count of Order ID",Pivot_table!$A$151,"Consumer ID",$A2029,"Years (DATE)",$B$66))</f>
        <v/>
      </c>
      <c r="D2029" s="6">
        <f>IF(GETPIVOTDATA("Sum of Net Profit",Pivot_table!$A$151,"Consumer ID",$A2029,"Years (DATE)",$D$66)=0,"",GETPIVOTDATA("Sum of Net Profit",Pivot_table!$A$151,"Consumer ID",$A2029,"Years (DATE)",$D$66))</f>
        <v>182.7</v>
      </c>
      <c r="E2029" s="6">
        <f>IF(GETPIVOTDATA("Count of Order ID",Pivot_table!$A$151,"Consumer ID",$A2029,"Years (DATE)",$D$66)=0,"",GETPIVOTDATA("Count of Order ID",Pivot_table!$A$151,"Consumer ID",$A2029,"Years (DATE)",$D$66))</f>
        <v>1</v>
      </c>
      <c r="F2029" s="6">
        <f t="shared" si="62"/>
        <v>182.7</v>
      </c>
      <c r="G2029" s="6">
        <f t="shared" si="63"/>
        <v>1</v>
      </c>
    </row>
    <row r="2030" spans="1:7" x14ac:dyDescent="0.3">
      <c r="A2030" s="6" t="s">
        <v>2933</v>
      </c>
      <c r="B2030" s="6" t="str">
        <f>IF(GETPIVOTDATA("Sum of Net Profit",Pivot_table!$A$151,"Consumer ID",$A2030,"Years (DATE)",$B$66)=0,"",GETPIVOTDATA("Sum of Net Profit",Pivot_table!$A$151,"Consumer ID",$A2030,"Years (DATE)",$B$66))</f>
        <v/>
      </c>
      <c r="C2030" s="6" t="str">
        <f>IF(GETPIVOTDATA("Count of Order ID",Pivot_table!$A$151,"Consumer ID",$A2030,"Years (DATE)",$B$66)=0,"",GETPIVOTDATA("Count of Order ID",Pivot_table!$A$151,"Consumer ID",$A2030,"Years (DATE)",$B$66))</f>
        <v/>
      </c>
      <c r="D2030" s="6">
        <f>IF(GETPIVOTDATA("Sum of Net Profit",Pivot_table!$A$151,"Consumer ID",$A2030,"Years (DATE)",$D$66)=0,"",GETPIVOTDATA("Sum of Net Profit",Pivot_table!$A$151,"Consumer ID",$A2030,"Years (DATE)",$D$66))</f>
        <v>182.7</v>
      </c>
      <c r="E2030" s="6">
        <f>IF(GETPIVOTDATA("Count of Order ID",Pivot_table!$A$151,"Consumer ID",$A2030,"Years (DATE)",$D$66)=0,"",GETPIVOTDATA("Count of Order ID",Pivot_table!$A$151,"Consumer ID",$A2030,"Years (DATE)",$D$66))</f>
        <v>1</v>
      </c>
      <c r="F2030" s="6">
        <f t="shared" si="62"/>
        <v>182.7</v>
      </c>
      <c r="G2030" s="6">
        <f t="shared" si="63"/>
        <v>1</v>
      </c>
    </row>
    <row r="2031" spans="1:7" x14ac:dyDescent="0.3">
      <c r="A2031" s="6" t="s">
        <v>1280</v>
      </c>
      <c r="B2031" s="6">
        <f>IF(GETPIVOTDATA("Sum of Net Profit",Pivot_table!$A$151,"Consumer ID",$A2031,"Years (DATE)",$B$66)=0,"",GETPIVOTDATA("Sum of Net Profit",Pivot_table!$A$151,"Consumer ID",$A2031,"Years (DATE)",$B$66))</f>
        <v>182.7</v>
      </c>
      <c r="C2031" s="6">
        <f>IF(GETPIVOTDATA("Count of Order ID",Pivot_table!$A$151,"Consumer ID",$A2031,"Years (DATE)",$B$66)=0,"",GETPIVOTDATA("Count of Order ID",Pivot_table!$A$151,"Consumer ID",$A2031,"Years (DATE)",$B$66))</f>
        <v>1</v>
      </c>
      <c r="D2031" s="6" t="str">
        <f>IF(GETPIVOTDATA("Sum of Net Profit",Pivot_table!$A$151,"Consumer ID",$A2031,"Years (DATE)",$D$66)=0,"",GETPIVOTDATA("Sum of Net Profit",Pivot_table!$A$151,"Consumer ID",$A2031,"Years (DATE)",$D$66))</f>
        <v/>
      </c>
      <c r="E2031" s="6" t="str">
        <f>IF(GETPIVOTDATA("Count of Order ID",Pivot_table!$A$151,"Consumer ID",$A2031,"Years (DATE)",$D$66)=0,"",GETPIVOTDATA("Count of Order ID",Pivot_table!$A$151,"Consumer ID",$A2031,"Years (DATE)",$D$66))</f>
        <v/>
      </c>
      <c r="F2031" s="6">
        <f t="shared" si="62"/>
        <v>182.7</v>
      </c>
      <c r="G2031" s="6">
        <f t="shared" si="63"/>
        <v>1</v>
      </c>
    </row>
    <row r="2032" spans="1:7" x14ac:dyDescent="0.3">
      <c r="A2032" s="6" t="s">
        <v>1726</v>
      </c>
      <c r="B2032" s="6">
        <f>IF(GETPIVOTDATA("Sum of Net Profit",Pivot_table!$A$151,"Consumer ID",$A2032,"Years (DATE)",$B$66)=0,"",GETPIVOTDATA("Sum of Net Profit",Pivot_table!$A$151,"Consumer ID",$A2032,"Years (DATE)",$B$66))</f>
        <v>182.7</v>
      </c>
      <c r="C2032" s="6">
        <f>IF(GETPIVOTDATA("Count of Order ID",Pivot_table!$A$151,"Consumer ID",$A2032,"Years (DATE)",$B$66)=0,"",GETPIVOTDATA("Count of Order ID",Pivot_table!$A$151,"Consumer ID",$A2032,"Years (DATE)",$B$66))</f>
        <v>1</v>
      </c>
      <c r="D2032" s="6" t="str">
        <f>IF(GETPIVOTDATA("Sum of Net Profit",Pivot_table!$A$151,"Consumer ID",$A2032,"Years (DATE)",$D$66)=0,"",GETPIVOTDATA("Sum of Net Profit",Pivot_table!$A$151,"Consumer ID",$A2032,"Years (DATE)",$D$66))</f>
        <v/>
      </c>
      <c r="E2032" s="6" t="str">
        <f>IF(GETPIVOTDATA("Count of Order ID",Pivot_table!$A$151,"Consumer ID",$A2032,"Years (DATE)",$D$66)=0,"",GETPIVOTDATA("Count of Order ID",Pivot_table!$A$151,"Consumer ID",$A2032,"Years (DATE)",$D$66))</f>
        <v/>
      </c>
      <c r="F2032" s="6">
        <f t="shared" si="62"/>
        <v>182.7</v>
      </c>
      <c r="G2032" s="6">
        <f t="shared" si="63"/>
        <v>1</v>
      </c>
    </row>
    <row r="2033" spans="1:7" x14ac:dyDescent="0.3">
      <c r="A2033" s="6" t="s">
        <v>5954</v>
      </c>
      <c r="B2033" s="6" t="str">
        <f>IF(GETPIVOTDATA("Sum of Net Profit",Pivot_table!$A$151,"Consumer ID",$A2033,"Years (DATE)",$B$66)=0,"",GETPIVOTDATA("Sum of Net Profit",Pivot_table!$A$151,"Consumer ID",$A2033,"Years (DATE)",$B$66))</f>
        <v/>
      </c>
      <c r="C2033" s="6" t="str">
        <f>IF(GETPIVOTDATA("Count of Order ID",Pivot_table!$A$151,"Consumer ID",$A2033,"Years (DATE)",$B$66)=0,"",GETPIVOTDATA("Count of Order ID",Pivot_table!$A$151,"Consumer ID",$A2033,"Years (DATE)",$B$66))</f>
        <v/>
      </c>
      <c r="D2033" s="6">
        <f>IF(GETPIVOTDATA("Sum of Net Profit",Pivot_table!$A$151,"Consumer ID",$A2033,"Years (DATE)",$D$66)=0,"",GETPIVOTDATA("Sum of Net Profit",Pivot_table!$A$151,"Consumer ID",$A2033,"Years (DATE)",$D$66))</f>
        <v>182.6</v>
      </c>
      <c r="E2033" s="6">
        <f>IF(GETPIVOTDATA("Count of Order ID",Pivot_table!$A$151,"Consumer ID",$A2033,"Years (DATE)",$D$66)=0,"",GETPIVOTDATA("Count of Order ID",Pivot_table!$A$151,"Consumer ID",$A2033,"Years (DATE)",$D$66))</f>
        <v>1</v>
      </c>
      <c r="F2033" s="6">
        <f t="shared" si="62"/>
        <v>182.6</v>
      </c>
      <c r="G2033" s="6">
        <f t="shared" si="63"/>
        <v>1</v>
      </c>
    </row>
    <row r="2034" spans="1:7" x14ac:dyDescent="0.3">
      <c r="A2034" s="6" t="s">
        <v>4915</v>
      </c>
      <c r="B2034" s="6" t="str">
        <f>IF(GETPIVOTDATA("Sum of Net Profit",Pivot_table!$A$151,"Consumer ID",$A2034,"Years (DATE)",$B$66)=0,"",GETPIVOTDATA("Sum of Net Profit",Pivot_table!$A$151,"Consumer ID",$A2034,"Years (DATE)",$B$66))</f>
        <v/>
      </c>
      <c r="C2034" s="6" t="str">
        <f>IF(GETPIVOTDATA("Count of Order ID",Pivot_table!$A$151,"Consumer ID",$A2034,"Years (DATE)",$B$66)=0,"",GETPIVOTDATA("Count of Order ID",Pivot_table!$A$151,"Consumer ID",$A2034,"Years (DATE)",$B$66))</f>
        <v/>
      </c>
      <c r="D2034" s="6">
        <f>IF(GETPIVOTDATA("Sum of Net Profit",Pivot_table!$A$151,"Consumer ID",$A2034,"Years (DATE)",$D$66)=0,"",GETPIVOTDATA("Sum of Net Profit",Pivot_table!$A$151,"Consumer ID",$A2034,"Years (DATE)",$D$66))</f>
        <v>182.6</v>
      </c>
      <c r="E2034" s="6">
        <f>IF(GETPIVOTDATA("Count of Order ID",Pivot_table!$A$151,"Consumer ID",$A2034,"Years (DATE)",$D$66)=0,"",GETPIVOTDATA("Count of Order ID",Pivot_table!$A$151,"Consumer ID",$A2034,"Years (DATE)",$D$66))</f>
        <v>1</v>
      </c>
      <c r="F2034" s="6">
        <f t="shared" si="62"/>
        <v>182.6</v>
      </c>
      <c r="G2034" s="6">
        <f t="shared" si="63"/>
        <v>1</v>
      </c>
    </row>
    <row r="2035" spans="1:7" x14ac:dyDescent="0.3">
      <c r="A2035" s="6" t="s">
        <v>2254</v>
      </c>
      <c r="B2035" s="6" t="str">
        <f>IF(GETPIVOTDATA("Sum of Net Profit",Pivot_table!$A$151,"Consumer ID",$A2035,"Years (DATE)",$B$66)=0,"",GETPIVOTDATA("Sum of Net Profit",Pivot_table!$A$151,"Consumer ID",$A2035,"Years (DATE)",$B$66))</f>
        <v/>
      </c>
      <c r="C2035" s="6" t="str">
        <f>IF(GETPIVOTDATA("Count of Order ID",Pivot_table!$A$151,"Consumer ID",$A2035,"Years (DATE)",$B$66)=0,"",GETPIVOTDATA("Count of Order ID",Pivot_table!$A$151,"Consumer ID",$A2035,"Years (DATE)",$B$66))</f>
        <v/>
      </c>
      <c r="D2035" s="6">
        <f>IF(GETPIVOTDATA("Sum of Net Profit",Pivot_table!$A$151,"Consumer ID",$A2035,"Years (DATE)",$D$66)=0,"",GETPIVOTDATA("Sum of Net Profit",Pivot_table!$A$151,"Consumer ID",$A2035,"Years (DATE)",$D$66))</f>
        <v>180.4</v>
      </c>
      <c r="E2035" s="6">
        <f>IF(GETPIVOTDATA("Count of Order ID",Pivot_table!$A$151,"Consumer ID",$A2035,"Years (DATE)",$D$66)=0,"",GETPIVOTDATA("Count of Order ID",Pivot_table!$A$151,"Consumer ID",$A2035,"Years (DATE)",$D$66))</f>
        <v>1</v>
      </c>
      <c r="F2035" s="6">
        <f t="shared" si="62"/>
        <v>180.4</v>
      </c>
      <c r="G2035" s="6">
        <f t="shared" si="63"/>
        <v>1</v>
      </c>
    </row>
    <row r="2036" spans="1:7" x14ac:dyDescent="0.3">
      <c r="A2036" s="6" t="s">
        <v>2266</v>
      </c>
      <c r="B2036" s="6" t="str">
        <f>IF(GETPIVOTDATA("Sum of Net Profit",Pivot_table!$A$151,"Consumer ID",$A2036,"Years (DATE)",$B$66)=0,"",GETPIVOTDATA("Sum of Net Profit",Pivot_table!$A$151,"Consumer ID",$A2036,"Years (DATE)",$B$66))</f>
        <v/>
      </c>
      <c r="C2036" s="6" t="str">
        <f>IF(GETPIVOTDATA("Count of Order ID",Pivot_table!$A$151,"Consumer ID",$A2036,"Years (DATE)",$B$66)=0,"",GETPIVOTDATA("Count of Order ID",Pivot_table!$A$151,"Consumer ID",$A2036,"Years (DATE)",$B$66))</f>
        <v/>
      </c>
      <c r="D2036" s="6">
        <f>IF(GETPIVOTDATA("Sum of Net Profit",Pivot_table!$A$151,"Consumer ID",$A2036,"Years (DATE)",$D$66)=0,"",GETPIVOTDATA("Sum of Net Profit",Pivot_table!$A$151,"Consumer ID",$A2036,"Years (DATE)",$D$66))</f>
        <v>180.4</v>
      </c>
      <c r="E2036" s="6">
        <f>IF(GETPIVOTDATA("Count of Order ID",Pivot_table!$A$151,"Consumer ID",$A2036,"Years (DATE)",$D$66)=0,"",GETPIVOTDATA("Count of Order ID",Pivot_table!$A$151,"Consumer ID",$A2036,"Years (DATE)",$D$66))</f>
        <v>1</v>
      </c>
      <c r="F2036" s="6">
        <f t="shared" si="62"/>
        <v>180.4</v>
      </c>
      <c r="G2036" s="6">
        <f t="shared" si="63"/>
        <v>1</v>
      </c>
    </row>
    <row r="2037" spans="1:7" x14ac:dyDescent="0.3">
      <c r="A2037" s="6" t="s">
        <v>1948</v>
      </c>
      <c r="B2037" s="6">
        <f>IF(GETPIVOTDATA("Sum of Net Profit",Pivot_table!$A$151,"Consumer ID",$A2037,"Years (DATE)",$B$66)=0,"",GETPIVOTDATA("Sum of Net Profit",Pivot_table!$A$151,"Consumer ID",$A2037,"Years (DATE)",$B$66))</f>
        <v>180.4</v>
      </c>
      <c r="C2037" s="6">
        <f>IF(GETPIVOTDATA("Count of Order ID",Pivot_table!$A$151,"Consumer ID",$A2037,"Years (DATE)",$B$66)=0,"",GETPIVOTDATA("Count of Order ID",Pivot_table!$A$151,"Consumer ID",$A2037,"Years (DATE)",$B$66))</f>
        <v>1</v>
      </c>
      <c r="D2037" s="6" t="str">
        <f>IF(GETPIVOTDATA("Sum of Net Profit",Pivot_table!$A$151,"Consumer ID",$A2037,"Years (DATE)",$D$66)=0,"",GETPIVOTDATA("Sum of Net Profit",Pivot_table!$A$151,"Consumer ID",$A2037,"Years (DATE)",$D$66))</f>
        <v/>
      </c>
      <c r="E2037" s="6" t="str">
        <f>IF(GETPIVOTDATA("Count of Order ID",Pivot_table!$A$151,"Consumer ID",$A2037,"Years (DATE)",$D$66)=0,"",GETPIVOTDATA("Count of Order ID",Pivot_table!$A$151,"Consumer ID",$A2037,"Years (DATE)",$D$66))</f>
        <v/>
      </c>
      <c r="F2037" s="6">
        <f t="shared" si="62"/>
        <v>180.4</v>
      </c>
      <c r="G2037" s="6">
        <f t="shared" si="63"/>
        <v>1</v>
      </c>
    </row>
    <row r="2038" spans="1:7" x14ac:dyDescent="0.3">
      <c r="A2038" s="6" t="s">
        <v>3751</v>
      </c>
      <c r="B2038" s="6" t="str">
        <f>IF(GETPIVOTDATA("Sum of Net Profit",Pivot_table!$A$151,"Consumer ID",$A2038,"Years (DATE)",$B$66)=0,"",GETPIVOTDATA("Sum of Net Profit",Pivot_table!$A$151,"Consumer ID",$A2038,"Years (DATE)",$B$66))</f>
        <v/>
      </c>
      <c r="C2038" s="6" t="str">
        <f>IF(GETPIVOTDATA("Count of Order ID",Pivot_table!$A$151,"Consumer ID",$A2038,"Years (DATE)",$B$66)=0,"",GETPIVOTDATA("Count of Order ID",Pivot_table!$A$151,"Consumer ID",$A2038,"Years (DATE)",$B$66))</f>
        <v/>
      </c>
      <c r="D2038" s="6">
        <f>IF(GETPIVOTDATA("Sum of Net Profit",Pivot_table!$A$151,"Consumer ID",$A2038,"Years (DATE)",$D$66)=0,"",GETPIVOTDATA("Sum of Net Profit",Pivot_table!$A$151,"Consumer ID",$A2038,"Years (DATE)",$D$66))</f>
        <v>180.4</v>
      </c>
      <c r="E2038" s="6">
        <f>IF(GETPIVOTDATA("Count of Order ID",Pivot_table!$A$151,"Consumer ID",$A2038,"Years (DATE)",$D$66)=0,"",GETPIVOTDATA("Count of Order ID",Pivot_table!$A$151,"Consumer ID",$A2038,"Years (DATE)",$D$66))</f>
        <v>1</v>
      </c>
      <c r="F2038" s="6">
        <f t="shared" si="62"/>
        <v>180.4</v>
      </c>
      <c r="G2038" s="6">
        <f t="shared" si="63"/>
        <v>1</v>
      </c>
    </row>
    <row r="2039" spans="1:7" x14ac:dyDescent="0.3">
      <c r="A2039" s="6" t="s">
        <v>2348</v>
      </c>
      <c r="B2039" s="6" t="str">
        <f>IF(GETPIVOTDATA("Sum of Net Profit",Pivot_table!$A$151,"Consumer ID",$A2039,"Years (DATE)",$B$66)=0,"",GETPIVOTDATA("Sum of Net Profit",Pivot_table!$A$151,"Consumer ID",$A2039,"Years (DATE)",$B$66))</f>
        <v/>
      </c>
      <c r="C2039" s="6" t="str">
        <f>IF(GETPIVOTDATA("Count of Order ID",Pivot_table!$A$151,"Consumer ID",$A2039,"Years (DATE)",$B$66)=0,"",GETPIVOTDATA("Count of Order ID",Pivot_table!$A$151,"Consumer ID",$A2039,"Years (DATE)",$B$66))</f>
        <v/>
      </c>
      <c r="D2039" s="6">
        <f>IF(GETPIVOTDATA("Sum of Net Profit",Pivot_table!$A$151,"Consumer ID",$A2039,"Years (DATE)",$D$66)=0,"",GETPIVOTDATA("Sum of Net Profit",Pivot_table!$A$151,"Consumer ID",$A2039,"Years (DATE)",$D$66))</f>
        <v>180.4</v>
      </c>
      <c r="E2039" s="6">
        <f>IF(GETPIVOTDATA("Count of Order ID",Pivot_table!$A$151,"Consumer ID",$A2039,"Years (DATE)",$D$66)=0,"",GETPIVOTDATA("Count of Order ID",Pivot_table!$A$151,"Consumer ID",$A2039,"Years (DATE)",$D$66))</f>
        <v>1</v>
      </c>
      <c r="F2039" s="6">
        <f t="shared" si="62"/>
        <v>180.4</v>
      </c>
      <c r="G2039" s="6">
        <f t="shared" si="63"/>
        <v>1</v>
      </c>
    </row>
    <row r="2040" spans="1:7" x14ac:dyDescent="0.3">
      <c r="A2040" s="6" t="s">
        <v>2282</v>
      </c>
      <c r="B2040" s="6" t="str">
        <f>IF(GETPIVOTDATA("Sum of Net Profit",Pivot_table!$A$151,"Consumer ID",$A2040,"Years (DATE)",$B$66)=0,"",GETPIVOTDATA("Sum of Net Profit",Pivot_table!$A$151,"Consumer ID",$A2040,"Years (DATE)",$B$66))</f>
        <v/>
      </c>
      <c r="C2040" s="6" t="str">
        <f>IF(GETPIVOTDATA("Count of Order ID",Pivot_table!$A$151,"Consumer ID",$A2040,"Years (DATE)",$B$66)=0,"",GETPIVOTDATA("Count of Order ID",Pivot_table!$A$151,"Consumer ID",$A2040,"Years (DATE)",$B$66))</f>
        <v/>
      </c>
      <c r="D2040" s="6">
        <f>IF(GETPIVOTDATA("Sum of Net Profit",Pivot_table!$A$151,"Consumer ID",$A2040,"Years (DATE)",$D$66)=0,"",GETPIVOTDATA("Sum of Net Profit",Pivot_table!$A$151,"Consumer ID",$A2040,"Years (DATE)",$D$66))</f>
        <v>180.4</v>
      </c>
      <c r="E2040" s="6">
        <f>IF(GETPIVOTDATA("Count of Order ID",Pivot_table!$A$151,"Consumer ID",$A2040,"Years (DATE)",$D$66)=0,"",GETPIVOTDATA("Count of Order ID",Pivot_table!$A$151,"Consumer ID",$A2040,"Years (DATE)",$D$66))</f>
        <v>1</v>
      </c>
      <c r="F2040" s="6">
        <f t="shared" si="62"/>
        <v>180.4</v>
      </c>
      <c r="G2040" s="6">
        <f t="shared" si="63"/>
        <v>1</v>
      </c>
    </row>
    <row r="2041" spans="1:7" x14ac:dyDescent="0.3">
      <c r="A2041" s="6" t="s">
        <v>2364</v>
      </c>
      <c r="B2041" s="6" t="str">
        <f>IF(GETPIVOTDATA("Sum of Net Profit",Pivot_table!$A$151,"Consumer ID",$A2041,"Years (DATE)",$B$66)=0,"",GETPIVOTDATA("Sum of Net Profit",Pivot_table!$A$151,"Consumer ID",$A2041,"Years (DATE)",$B$66))</f>
        <v/>
      </c>
      <c r="C2041" s="6" t="str">
        <f>IF(GETPIVOTDATA("Count of Order ID",Pivot_table!$A$151,"Consumer ID",$A2041,"Years (DATE)",$B$66)=0,"",GETPIVOTDATA("Count of Order ID",Pivot_table!$A$151,"Consumer ID",$A2041,"Years (DATE)",$B$66))</f>
        <v/>
      </c>
      <c r="D2041" s="6">
        <f>IF(GETPIVOTDATA("Sum of Net Profit",Pivot_table!$A$151,"Consumer ID",$A2041,"Years (DATE)",$D$66)=0,"",GETPIVOTDATA("Sum of Net Profit",Pivot_table!$A$151,"Consumer ID",$A2041,"Years (DATE)",$D$66))</f>
        <v>180.4</v>
      </c>
      <c r="E2041" s="6">
        <f>IF(GETPIVOTDATA("Count of Order ID",Pivot_table!$A$151,"Consumer ID",$A2041,"Years (DATE)",$D$66)=0,"",GETPIVOTDATA("Count of Order ID",Pivot_table!$A$151,"Consumer ID",$A2041,"Years (DATE)",$D$66))</f>
        <v>1</v>
      </c>
      <c r="F2041" s="6">
        <f t="shared" si="62"/>
        <v>180.4</v>
      </c>
      <c r="G2041" s="6">
        <f t="shared" si="63"/>
        <v>1</v>
      </c>
    </row>
    <row r="2042" spans="1:7" x14ac:dyDescent="0.3">
      <c r="A2042" s="6" t="s">
        <v>2214</v>
      </c>
      <c r="B2042" s="6" t="str">
        <f>IF(GETPIVOTDATA("Sum of Net Profit",Pivot_table!$A$151,"Consumer ID",$A2042,"Years (DATE)",$B$66)=0,"",GETPIVOTDATA("Sum of Net Profit",Pivot_table!$A$151,"Consumer ID",$A2042,"Years (DATE)",$B$66))</f>
        <v/>
      </c>
      <c r="C2042" s="6" t="str">
        <f>IF(GETPIVOTDATA("Count of Order ID",Pivot_table!$A$151,"Consumer ID",$A2042,"Years (DATE)",$B$66)=0,"",GETPIVOTDATA("Count of Order ID",Pivot_table!$A$151,"Consumer ID",$A2042,"Years (DATE)",$B$66))</f>
        <v/>
      </c>
      <c r="D2042" s="6">
        <f>IF(GETPIVOTDATA("Sum of Net Profit",Pivot_table!$A$151,"Consumer ID",$A2042,"Years (DATE)",$D$66)=0,"",GETPIVOTDATA("Sum of Net Profit",Pivot_table!$A$151,"Consumer ID",$A2042,"Years (DATE)",$D$66))</f>
        <v>180.4</v>
      </c>
      <c r="E2042" s="6">
        <f>IF(GETPIVOTDATA("Count of Order ID",Pivot_table!$A$151,"Consumer ID",$A2042,"Years (DATE)",$D$66)=0,"",GETPIVOTDATA("Count of Order ID",Pivot_table!$A$151,"Consumer ID",$A2042,"Years (DATE)",$D$66))</f>
        <v>1</v>
      </c>
      <c r="F2042" s="6">
        <f t="shared" si="62"/>
        <v>180.4</v>
      </c>
      <c r="G2042" s="6">
        <f t="shared" si="63"/>
        <v>1</v>
      </c>
    </row>
    <row r="2043" spans="1:7" x14ac:dyDescent="0.3">
      <c r="A2043" s="6" t="s">
        <v>1982</v>
      </c>
      <c r="B2043" s="6">
        <f>IF(GETPIVOTDATA("Sum of Net Profit",Pivot_table!$A$151,"Consumer ID",$A2043,"Years (DATE)",$B$66)=0,"",GETPIVOTDATA("Sum of Net Profit",Pivot_table!$A$151,"Consumer ID",$A2043,"Years (DATE)",$B$66))</f>
        <v>180.4</v>
      </c>
      <c r="C2043" s="6">
        <f>IF(GETPIVOTDATA("Count of Order ID",Pivot_table!$A$151,"Consumer ID",$A2043,"Years (DATE)",$B$66)=0,"",GETPIVOTDATA("Count of Order ID",Pivot_table!$A$151,"Consumer ID",$A2043,"Years (DATE)",$B$66))</f>
        <v>1</v>
      </c>
      <c r="D2043" s="6" t="str">
        <f>IF(GETPIVOTDATA("Sum of Net Profit",Pivot_table!$A$151,"Consumer ID",$A2043,"Years (DATE)",$D$66)=0,"",GETPIVOTDATA("Sum of Net Profit",Pivot_table!$A$151,"Consumer ID",$A2043,"Years (DATE)",$D$66))</f>
        <v/>
      </c>
      <c r="E2043" s="6" t="str">
        <f>IF(GETPIVOTDATA("Count of Order ID",Pivot_table!$A$151,"Consumer ID",$A2043,"Years (DATE)",$D$66)=0,"",GETPIVOTDATA("Count of Order ID",Pivot_table!$A$151,"Consumer ID",$A2043,"Years (DATE)",$D$66))</f>
        <v/>
      </c>
      <c r="F2043" s="6">
        <f t="shared" si="62"/>
        <v>180.4</v>
      </c>
      <c r="G2043" s="6">
        <f t="shared" si="63"/>
        <v>1</v>
      </c>
    </row>
    <row r="2044" spans="1:7" x14ac:dyDescent="0.3">
      <c r="A2044" s="6" t="s">
        <v>2675</v>
      </c>
      <c r="B2044" s="6" t="str">
        <f>IF(GETPIVOTDATA("Sum of Net Profit",Pivot_table!$A$151,"Consumer ID",$A2044,"Years (DATE)",$B$66)=0,"",GETPIVOTDATA("Sum of Net Profit",Pivot_table!$A$151,"Consumer ID",$A2044,"Years (DATE)",$B$66))</f>
        <v/>
      </c>
      <c r="C2044" s="6" t="str">
        <f>IF(GETPIVOTDATA("Count of Order ID",Pivot_table!$A$151,"Consumer ID",$A2044,"Years (DATE)",$B$66)=0,"",GETPIVOTDATA("Count of Order ID",Pivot_table!$A$151,"Consumer ID",$A2044,"Years (DATE)",$B$66))</f>
        <v/>
      </c>
      <c r="D2044" s="6">
        <f>IF(GETPIVOTDATA("Sum of Net Profit",Pivot_table!$A$151,"Consumer ID",$A2044,"Years (DATE)",$D$66)=0,"",GETPIVOTDATA("Sum of Net Profit",Pivot_table!$A$151,"Consumer ID",$A2044,"Years (DATE)",$D$66))</f>
        <v>180.4</v>
      </c>
      <c r="E2044" s="6">
        <f>IF(GETPIVOTDATA("Count of Order ID",Pivot_table!$A$151,"Consumer ID",$A2044,"Years (DATE)",$D$66)=0,"",GETPIVOTDATA("Count of Order ID",Pivot_table!$A$151,"Consumer ID",$A2044,"Years (DATE)",$D$66))</f>
        <v>1</v>
      </c>
      <c r="F2044" s="6">
        <f t="shared" si="62"/>
        <v>180.4</v>
      </c>
      <c r="G2044" s="6">
        <f t="shared" si="63"/>
        <v>1</v>
      </c>
    </row>
    <row r="2045" spans="1:7" x14ac:dyDescent="0.3">
      <c r="A2045" s="6" t="s">
        <v>3771</v>
      </c>
      <c r="B2045" s="6" t="str">
        <f>IF(GETPIVOTDATA("Sum of Net Profit",Pivot_table!$A$151,"Consumer ID",$A2045,"Years (DATE)",$B$66)=0,"",GETPIVOTDATA("Sum of Net Profit",Pivot_table!$A$151,"Consumer ID",$A2045,"Years (DATE)",$B$66))</f>
        <v/>
      </c>
      <c r="C2045" s="6" t="str">
        <f>IF(GETPIVOTDATA("Count of Order ID",Pivot_table!$A$151,"Consumer ID",$A2045,"Years (DATE)",$B$66)=0,"",GETPIVOTDATA("Count of Order ID",Pivot_table!$A$151,"Consumer ID",$A2045,"Years (DATE)",$B$66))</f>
        <v/>
      </c>
      <c r="D2045" s="6">
        <f>IF(GETPIVOTDATA("Sum of Net Profit",Pivot_table!$A$151,"Consumer ID",$A2045,"Years (DATE)",$D$66)=0,"",GETPIVOTDATA("Sum of Net Profit",Pivot_table!$A$151,"Consumer ID",$A2045,"Years (DATE)",$D$66))</f>
        <v>180.4</v>
      </c>
      <c r="E2045" s="6">
        <f>IF(GETPIVOTDATA("Count of Order ID",Pivot_table!$A$151,"Consumer ID",$A2045,"Years (DATE)",$D$66)=0,"",GETPIVOTDATA("Count of Order ID",Pivot_table!$A$151,"Consumer ID",$A2045,"Years (DATE)",$D$66))</f>
        <v>1</v>
      </c>
      <c r="F2045" s="6">
        <f t="shared" si="62"/>
        <v>180.4</v>
      </c>
      <c r="G2045" s="6">
        <f t="shared" si="63"/>
        <v>1</v>
      </c>
    </row>
    <row r="2046" spans="1:7" x14ac:dyDescent="0.3">
      <c r="A2046" s="6" t="s">
        <v>1804</v>
      </c>
      <c r="B2046" s="6">
        <f>IF(GETPIVOTDATA("Sum of Net Profit",Pivot_table!$A$151,"Consumer ID",$A2046,"Years (DATE)",$B$66)=0,"",GETPIVOTDATA("Sum of Net Profit",Pivot_table!$A$151,"Consumer ID",$A2046,"Years (DATE)",$B$66))</f>
        <v>180.4</v>
      </c>
      <c r="C2046" s="6">
        <f>IF(GETPIVOTDATA("Count of Order ID",Pivot_table!$A$151,"Consumer ID",$A2046,"Years (DATE)",$B$66)=0,"",GETPIVOTDATA("Count of Order ID",Pivot_table!$A$151,"Consumer ID",$A2046,"Years (DATE)",$B$66))</f>
        <v>1</v>
      </c>
      <c r="D2046" s="6" t="str">
        <f>IF(GETPIVOTDATA("Sum of Net Profit",Pivot_table!$A$151,"Consumer ID",$A2046,"Years (DATE)",$D$66)=0,"",GETPIVOTDATA("Sum of Net Profit",Pivot_table!$A$151,"Consumer ID",$A2046,"Years (DATE)",$D$66))</f>
        <v/>
      </c>
      <c r="E2046" s="6" t="str">
        <f>IF(GETPIVOTDATA("Count of Order ID",Pivot_table!$A$151,"Consumer ID",$A2046,"Years (DATE)",$D$66)=0,"",GETPIVOTDATA("Count of Order ID",Pivot_table!$A$151,"Consumer ID",$A2046,"Years (DATE)",$D$66))</f>
        <v/>
      </c>
      <c r="F2046" s="6">
        <f t="shared" si="62"/>
        <v>180.4</v>
      </c>
      <c r="G2046" s="6">
        <f t="shared" si="63"/>
        <v>1</v>
      </c>
    </row>
    <row r="2047" spans="1:7" x14ac:dyDescent="0.3">
      <c r="A2047" s="6" t="s">
        <v>3607</v>
      </c>
      <c r="B2047" s="6" t="str">
        <f>IF(GETPIVOTDATA("Sum of Net Profit",Pivot_table!$A$151,"Consumer ID",$A2047,"Years (DATE)",$B$66)=0,"",GETPIVOTDATA("Sum of Net Profit",Pivot_table!$A$151,"Consumer ID",$A2047,"Years (DATE)",$B$66))</f>
        <v/>
      </c>
      <c r="C2047" s="6" t="str">
        <f>IF(GETPIVOTDATA("Count of Order ID",Pivot_table!$A$151,"Consumer ID",$A2047,"Years (DATE)",$B$66)=0,"",GETPIVOTDATA("Count of Order ID",Pivot_table!$A$151,"Consumer ID",$A2047,"Years (DATE)",$B$66))</f>
        <v/>
      </c>
      <c r="D2047" s="6">
        <f>IF(GETPIVOTDATA("Sum of Net Profit",Pivot_table!$A$151,"Consumer ID",$A2047,"Years (DATE)",$D$66)=0,"",GETPIVOTDATA("Sum of Net Profit",Pivot_table!$A$151,"Consumer ID",$A2047,"Years (DATE)",$D$66))</f>
        <v>180.4</v>
      </c>
      <c r="E2047" s="6">
        <f>IF(GETPIVOTDATA("Count of Order ID",Pivot_table!$A$151,"Consumer ID",$A2047,"Years (DATE)",$D$66)=0,"",GETPIVOTDATA("Count of Order ID",Pivot_table!$A$151,"Consumer ID",$A2047,"Years (DATE)",$D$66))</f>
        <v>1</v>
      </c>
      <c r="F2047" s="6">
        <f t="shared" si="62"/>
        <v>180.4</v>
      </c>
      <c r="G2047" s="6">
        <f t="shared" si="63"/>
        <v>1</v>
      </c>
    </row>
    <row r="2048" spans="1:7" x14ac:dyDescent="0.3">
      <c r="A2048" s="6" t="s">
        <v>4173</v>
      </c>
      <c r="B2048" s="6" t="str">
        <f>IF(GETPIVOTDATA("Sum of Net Profit",Pivot_table!$A$151,"Consumer ID",$A2048,"Years (DATE)",$B$66)=0,"",GETPIVOTDATA("Sum of Net Profit",Pivot_table!$A$151,"Consumer ID",$A2048,"Years (DATE)",$B$66))</f>
        <v/>
      </c>
      <c r="C2048" s="6" t="str">
        <f>IF(GETPIVOTDATA("Count of Order ID",Pivot_table!$A$151,"Consumer ID",$A2048,"Years (DATE)",$B$66)=0,"",GETPIVOTDATA("Count of Order ID",Pivot_table!$A$151,"Consumer ID",$A2048,"Years (DATE)",$B$66))</f>
        <v/>
      </c>
      <c r="D2048" s="6">
        <f>IF(GETPIVOTDATA("Sum of Net Profit",Pivot_table!$A$151,"Consumer ID",$A2048,"Years (DATE)",$D$66)=0,"",GETPIVOTDATA("Sum of Net Profit",Pivot_table!$A$151,"Consumer ID",$A2048,"Years (DATE)",$D$66))</f>
        <v>180.4</v>
      </c>
      <c r="E2048" s="6">
        <f>IF(GETPIVOTDATA("Count of Order ID",Pivot_table!$A$151,"Consumer ID",$A2048,"Years (DATE)",$D$66)=0,"",GETPIVOTDATA("Count of Order ID",Pivot_table!$A$151,"Consumer ID",$A2048,"Years (DATE)",$D$66))</f>
        <v>1</v>
      </c>
      <c r="F2048" s="6">
        <f t="shared" si="62"/>
        <v>180.4</v>
      </c>
      <c r="G2048" s="6">
        <f t="shared" si="63"/>
        <v>1</v>
      </c>
    </row>
    <row r="2049" spans="1:7" x14ac:dyDescent="0.3">
      <c r="A2049" s="6" t="s">
        <v>1830</v>
      </c>
      <c r="B2049" s="6">
        <f>IF(GETPIVOTDATA("Sum of Net Profit",Pivot_table!$A$151,"Consumer ID",$A2049,"Years (DATE)",$B$66)=0,"",GETPIVOTDATA("Sum of Net Profit",Pivot_table!$A$151,"Consumer ID",$A2049,"Years (DATE)",$B$66))</f>
        <v>180.4</v>
      </c>
      <c r="C2049" s="6">
        <f>IF(GETPIVOTDATA("Count of Order ID",Pivot_table!$A$151,"Consumer ID",$A2049,"Years (DATE)",$B$66)=0,"",GETPIVOTDATA("Count of Order ID",Pivot_table!$A$151,"Consumer ID",$A2049,"Years (DATE)",$B$66))</f>
        <v>1</v>
      </c>
      <c r="D2049" s="6" t="str">
        <f>IF(GETPIVOTDATA("Sum of Net Profit",Pivot_table!$A$151,"Consumer ID",$A2049,"Years (DATE)",$D$66)=0,"",GETPIVOTDATA("Sum of Net Profit",Pivot_table!$A$151,"Consumer ID",$A2049,"Years (DATE)",$D$66))</f>
        <v/>
      </c>
      <c r="E2049" s="6" t="str">
        <f>IF(GETPIVOTDATA("Count of Order ID",Pivot_table!$A$151,"Consumer ID",$A2049,"Years (DATE)",$D$66)=0,"",GETPIVOTDATA("Count of Order ID",Pivot_table!$A$151,"Consumer ID",$A2049,"Years (DATE)",$D$66))</f>
        <v/>
      </c>
      <c r="F2049" s="6">
        <f t="shared" si="62"/>
        <v>180.4</v>
      </c>
      <c r="G2049" s="6">
        <f t="shared" si="63"/>
        <v>1</v>
      </c>
    </row>
    <row r="2050" spans="1:7" x14ac:dyDescent="0.3">
      <c r="A2050" s="6" t="s">
        <v>1868</v>
      </c>
      <c r="B2050" s="6">
        <f>IF(GETPIVOTDATA("Sum of Net Profit",Pivot_table!$A$151,"Consumer ID",$A2050,"Years (DATE)",$B$66)=0,"",GETPIVOTDATA("Sum of Net Profit",Pivot_table!$A$151,"Consumer ID",$A2050,"Years (DATE)",$B$66))</f>
        <v>180.4</v>
      </c>
      <c r="C2050" s="6">
        <f>IF(GETPIVOTDATA("Count of Order ID",Pivot_table!$A$151,"Consumer ID",$A2050,"Years (DATE)",$B$66)=0,"",GETPIVOTDATA("Count of Order ID",Pivot_table!$A$151,"Consumer ID",$A2050,"Years (DATE)",$B$66))</f>
        <v>1</v>
      </c>
      <c r="D2050" s="6" t="str">
        <f>IF(GETPIVOTDATA("Sum of Net Profit",Pivot_table!$A$151,"Consumer ID",$A2050,"Years (DATE)",$D$66)=0,"",GETPIVOTDATA("Sum of Net Profit",Pivot_table!$A$151,"Consumer ID",$A2050,"Years (DATE)",$D$66))</f>
        <v/>
      </c>
      <c r="E2050" s="6" t="str">
        <f>IF(GETPIVOTDATA("Count of Order ID",Pivot_table!$A$151,"Consumer ID",$A2050,"Years (DATE)",$D$66)=0,"",GETPIVOTDATA("Count of Order ID",Pivot_table!$A$151,"Consumer ID",$A2050,"Years (DATE)",$D$66))</f>
        <v/>
      </c>
      <c r="F2050" s="6">
        <f t="shared" si="62"/>
        <v>180.4</v>
      </c>
      <c r="G2050" s="6">
        <f t="shared" si="63"/>
        <v>1</v>
      </c>
    </row>
    <row r="2051" spans="1:7" x14ac:dyDescent="0.3">
      <c r="A2051" s="6" t="s">
        <v>3071</v>
      </c>
      <c r="B2051" s="6" t="str">
        <f>IF(GETPIVOTDATA("Sum of Net Profit",Pivot_table!$A$151,"Consumer ID",$A2051,"Years (DATE)",$B$66)=0,"",GETPIVOTDATA("Sum of Net Profit",Pivot_table!$A$151,"Consumer ID",$A2051,"Years (DATE)",$B$66))</f>
        <v/>
      </c>
      <c r="C2051" s="6" t="str">
        <f>IF(GETPIVOTDATA("Count of Order ID",Pivot_table!$A$151,"Consumer ID",$A2051,"Years (DATE)",$B$66)=0,"",GETPIVOTDATA("Count of Order ID",Pivot_table!$A$151,"Consumer ID",$A2051,"Years (DATE)",$B$66))</f>
        <v/>
      </c>
      <c r="D2051" s="6">
        <f>IF(GETPIVOTDATA("Sum of Net Profit",Pivot_table!$A$151,"Consumer ID",$A2051,"Years (DATE)",$D$66)=0,"",GETPIVOTDATA("Sum of Net Profit",Pivot_table!$A$151,"Consumer ID",$A2051,"Years (DATE)",$D$66))</f>
        <v>180.4</v>
      </c>
      <c r="E2051" s="6">
        <f>IF(GETPIVOTDATA("Count of Order ID",Pivot_table!$A$151,"Consumer ID",$A2051,"Years (DATE)",$D$66)=0,"",GETPIVOTDATA("Count of Order ID",Pivot_table!$A$151,"Consumer ID",$A2051,"Years (DATE)",$D$66))</f>
        <v>1</v>
      </c>
      <c r="F2051" s="6">
        <f t="shared" si="62"/>
        <v>180.4</v>
      </c>
      <c r="G2051" s="6">
        <f t="shared" si="63"/>
        <v>1</v>
      </c>
    </row>
    <row r="2052" spans="1:7" x14ac:dyDescent="0.3">
      <c r="A2052" s="6" t="s">
        <v>1906</v>
      </c>
      <c r="B2052" s="6">
        <f>IF(GETPIVOTDATA("Sum of Net Profit",Pivot_table!$A$151,"Consumer ID",$A2052,"Years (DATE)",$B$66)=0,"",GETPIVOTDATA("Sum of Net Profit",Pivot_table!$A$151,"Consumer ID",$A2052,"Years (DATE)",$B$66))</f>
        <v>180.4</v>
      </c>
      <c r="C2052" s="6">
        <f>IF(GETPIVOTDATA("Count of Order ID",Pivot_table!$A$151,"Consumer ID",$A2052,"Years (DATE)",$B$66)=0,"",GETPIVOTDATA("Count of Order ID",Pivot_table!$A$151,"Consumer ID",$A2052,"Years (DATE)",$B$66))</f>
        <v>1</v>
      </c>
      <c r="D2052" s="6" t="str">
        <f>IF(GETPIVOTDATA("Sum of Net Profit",Pivot_table!$A$151,"Consumer ID",$A2052,"Years (DATE)",$D$66)=0,"",GETPIVOTDATA("Sum of Net Profit",Pivot_table!$A$151,"Consumer ID",$A2052,"Years (DATE)",$D$66))</f>
        <v/>
      </c>
      <c r="E2052" s="6" t="str">
        <f>IF(GETPIVOTDATA("Count of Order ID",Pivot_table!$A$151,"Consumer ID",$A2052,"Years (DATE)",$D$66)=0,"",GETPIVOTDATA("Count of Order ID",Pivot_table!$A$151,"Consumer ID",$A2052,"Years (DATE)",$D$66))</f>
        <v/>
      </c>
      <c r="F2052" s="6">
        <f t="shared" ref="F2052:F2115" si="64">IF(SUM(B2052,D2052)=0,"",SUM(B2052,D2052))</f>
        <v>180.4</v>
      </c>
      <c r="G2052" s="6">
        <f t="shared" ref="G2052:G2115" si="65">IF(SUM(C2052,E2052)=0,"",SUM(C2052,E2052))</f>
        <v>1</v>
      </c>
    </row>
    <row r="2053" spans="1:7" x14ac:dyDescent="0.3">
      <c r="A2053" s="6" t="s">
        <v>3053</v>
      </c>
      <c r="B2053" s="6" t="str">
        <f>IF(GETPIVOTDATA("Sum of Net Profit",Pivot_table!$A$151,"Consumer ID",$A2053,"Years (DATE)",$B$66)=0,"",GETPIVOTDATA("Sum of Net Profit",Pivot_table!$A$151,"Consumer ID",$A2053,"Years (DATE)",$B$66))</f>
        <v/>
      </c>
      <c r="C2053" s="6" t="str">
        <f>IF(GETPIVOTDATA("Count of Order ID",Pivot_table!$A$151,"Consumer ID",$A2053,"Years (DATE)",$B$66)=0,"",GETPIVOTDATA("Count of Order ID",Pivot_table!$A$151,"Consumer ID",$A2053,"Years (DATE)",$B$66))</f>
        <v/>
      </c>
      <c r="D2053" s="6">
        <f>IF(GETPIVOTDATA("Sum of Net Profit",Pivot_table!$A$151,"Consumer ID",$A2053,"Years (DATE)",$D$66)=0,"",GETPIVOTDATA("Sum of Net Profit",Pivot_table!$A$151,"Consumer ID",$A2053,"Years (DATE)",$D$66))</f>
        <v>180.4</v>
      </c>
      <c r="E2053" s="6">
        <f>IF(GETPIVOTDATA("Count of Order ID",Pivot_table!$A$151,"Consumer ID",$A2053,"Years (DATE)",$D$66)=0,"",GETPIVOTDATA("Count of Order ID",Pivot_table!$A$151,"Consumer ID",$A2053,"Years (DATE)",$D$66))</f>
        <v>1</v>
      </c>
      <c r="F2053" s="6">
        <f t="shared" si="64"/>
        <v>180.4</v>
      </c>
      <c r="G2053" s="6">
        <f t="shared" si="65"/>
        <v>1</v>
      </c>
    </row>
    <row r="2054" spans="1:7" x14ac:dyDescent="0.3">
      <c r="A2054" s="6" t="s">
        <v>1892</v>
      </c>
      <c r="B2054" s="6">
        <f>IF(GETPIVOTDATA("Sum of Net Profit",Pivot_table!$A$151,"Consumer ID",$A2054,"Years (DATE)",$B$66)=0,"",GETPIVOTDATA("Sum of Net Profit",Pivot_table!$A$151,"Consumer ID",$A2054,"Years (DATE)",$B$66))</f>
        <v>180.4</v>
      </c>
      <c r="C2054" s="6">
        <f>IF(GETPIVOTDATA("Count of Order ID",Pivot_table!$A$151,"Consumer ID",$A2054,"Years (DATE)",$B$66)=0,"",GETPIVOTDATA("Count of Order ID",Pivot_table!$A$151,"Consumer ID",$A2054,"Years (DATE)",$B$66))</f>
        <v>1</v>
      </c>
      <c r="D2054" s="6" t="str">
        <f>IF(GETPIVOTDATA("Sum of Net Profit",Pivot_table!$A$151,"Consumer ID",$A2054,"Years (DATE)",$D$66)=0,"",GETPIVOTDATA("Sum of Net Profit",Pivot_table!$A$151,"Consumer ID",$A2054,"Years (DATE)",$D$66))</f>
        <v/>
      </c>
      <c r="E2054" s="6" t="str">
        <f>IF(GETPIVOTDATA("Count of Order ID",Pivot_table!$A$151,"Consumer ID",$A2054,"Years (DATE)",$D$66)=0,"",GETPIVOTDATA("Count of Order ID",Pivot_table!$A$151,"Consumer ID",$A2054,"Years (DATE)",$D$66))</f>
        <v/>
      </c>
      <c r="F2054" s="6">
        <f t="shared" si="64"/>
        <v>180.4</v>
      </c>
      <c r="G2054" s="6">
        <f t="shared" si="65"/>
        <v>1</v>
      </c>
    </row>
    <row r="2055" spans="1:7" x14ac:dyDescent="0.3">
      <c r="A2055" s="6" t="s">
        <v>2634</v>
      </c>
      <c r="B2055" s="6" t="str">
        <f>IF(GETPIVOTDATA("Sum of Net Profit",Pivot_table!$A$151,"Consumer ID",$A2055,"Years (DATE)",$B$66)=0,"",GETPIVOTDATA("Sum of Net Profit",Pivot_table!$A$151,"Consumer ID",$A2055,"Years (DATE)",$B$66))</f>
        <v/>
      </c>
      <c r="C2055" s="6" t="str">
        <f>IF(GETPIVOTDATA("Count of Order ID",Pivot_table!$A$151,"Consumer ID",$A2055,"Years (DATE)",$B$66)=0,"",GETPIVOTDATA("Count of Order ID",Pivot_table!$A$151,"Consumer ID",$A2055,"Years (DATE)",$B$66))</f>
        <v/>
      </c>
      <c r="D2055" s="6">
        <f>IF(GETPIVOTDATA("Sum of Net Profit",Pivot_table!$A$151,"Consumer ID",$A2055,"Years (DATE)",$D$66)=0,"",GETPIVOTDATA("Sum of Net Profit",Pivot_table!$A$151,"Consumer ID",$A2055,"Years (DATE)",$D$66))</f>
        <v>180.4</v>
      </c>
      <c r="E2055" s="6">
        <f>IF(GETPIVOTDATA("Count of Order ID",Pivot_table!$A$151,"Consumer ID",$A2055,"Years (DATE)",$D$66)=0,"",GETPIVOTDATA("Count of Order ID",Pivot_table!$A$151,"Consumer ID",$A2055,"Years (DATE)",$D$66))</f>
        <v>1</v>
      </c>
      <c r="F2055" s="6">
        <f t="shared" si="64"/>
        <v>180.4</v>
      </c>
      <c r="G2055" s="6">
        <f t="shared" si="65"/>
        <v>1</v>
      </c>
    </row>
    <row r="2056" spans="1:7" x14ac:dyDescent="0.3">
      <c r="A2056" s="6" t="s">
        <v>1910</v>
      </c>
      <c r="B2056" s="6">
        <f>IF(GETPIVOTDATA("Sum of Net Profit",Pivot_table!$A$151,"Consumer ID",$A2056,"Years (DATE)",$B$66)=0,"",GETPIVOTDATA("Sum of Net Profit",Pivot_table!$A$151,"Consumer ID",$A2056,"Years (DATE)",$B$66))</f>
        <v>180.4</v>
      </c>
      <c r="C2056" s="6">
        <f>IF(GETPIVOTDATA("Count of Order ID",Pivot_table!$A$151,"Consumer ID",$A2056,"Years (DATE)",$B$66)=0,"",GETPIVOTDATA("Count of Order ID",Pivot_table!$A$151,"Consumer ID",$A2056,"Years (DATE)",$B$66))</f>
        <v>1</v>
      </c>
      <c r="D2056" s="6" t="str">
        <f>IF(GETPIVOTDATA("Sum of Net Profit",Pivot_table!$A$151,"Consumer ID",$A2056,"Years (DATE)",$D$66)=0,"",GETPIVOTDATA("Sum of Net Profit",Pivot_table!$A$151,"Consumer ID",$A2056,"Years (DATE)",$D$66))</f>
        <v/>
      </c>
      <c r="E2056" s="6" t="str">
        <f>IF(GETPIVOTDATA("Count of Order ID",Pivot_table!$A$151,"Consumer ID",$A2056,"Years (DATE)",$D$66)=0,"",GETPIVOTDATA("Count of Order ID",Pivot_table!$A$151,"Consumer ID",$A2056,"Years (DATE)",$D$66))</f>
        <v/>
      </c>
      <c r="F2056" s="6">
        <f t="shared" si="64"/>
        <v>180.4</v>
      </c>
      <c r="G2056" s="6">
        <f t="shared" si="65"/>
        <v>1</v>
      </c>
    </row>
    <row r="2057" spans="1:7" x14ac:dyDescent="0.3">
      <c r="A2057" s="6" t="s">
        <v>2600</v>
      </c>
      <c r="B2057" s="6" t="str">
        <f>IF(GETPIVOTDATA("Sum of Net Profit",Pivot_table!$A$151,"Consumer ID",$A2057,"Years (DATE)",$B$66)=0,"",GETPIVOTDATA("Sum of Net Profit",Pivot_table!$A$151,"Consumer ID",$A2057,"Years (DATE)",$B$66))</f>
        <v/>
      </c>
      <c r="C2057" s="6" t="str">
        <f>IF(GETPIVOTDATA("Count of Order ID",Pivot_table!$A$151,"Consumer ID",$A2057,"Years (DATE)",$B$66)=0,"",GETPIVOTDATA("Count of Order ID",Pivot_table!$A$151,"Consumer ID",$A2057,"Years (DATE)",$B$66))</f>
        <v/>
      </c>
      <c r="D2057" s="6">
        <f>IF(GETPIVOTDATA("Sum of Net Profit",Pivot_table!$A$151,"Consumer ID",$A2057,"Years (DATE)",$D$66)=0,"",GETPIVOTDATA("Sum of Net Profit",Pivot_table!$A$151,"Consumer ID",$A2057,"Years (DATE)",$D$66))</f>
        <v>180.4</v>
      </c>
      <c r="E2057" s="6">
        <f>IF(GETPIVOTDATA("Count of Order ID",Pivot_table!$A$151,"Consumer ID",$A2057,"Years (DATE)",$D$66)=0,"",GETPIVOTDATA("Count of Order ID",Pivot_table!$A$151,"Consumer ID",$A2057,"Years (DATE)",$D$66))</f>
        <v>1</v>
      </c>
      <c r="F2057" s="6">
        <f t="shared" si="64"/>
        <v>180.4</v>
      </c>
      <c r="G2057" s="6">
        <f t="shared" si="65"/>
        <v>1</v>
      </c>
    </row>
    <row r="2058" spans="1:7" x14ac:dyDescent="0.3">
      <c r="A2058" s="6" t="s">
        <v>2584</v>
      </c>
      <c r="B2058" s="6" t="str">
        <f>IF(GETPIVOTDATA("Sum of Net Profit",Pivot_table!$A$151,"Consumer ID",$A2058,"Years (DATE)",$B$66)=0,"",GETPIVOTDATA("Sum of Net Profit",Pivot_table!$A$151,"Consumer ID",$A2058,"Years (DATE)",$B$66))</f>
        <v/>
      </c>
      <c r="C2058" s="6" t="str">
        <f>IF(GETPIVOTDATA("Count of Order ID",Pivot_table!$A$151,"Consumer ID",$A2058,"Years (DATE)",$B$66)=0,"",GETPIVOTDATA("Count of Order ID",Pivot_table!$A$151,"Consumer ID",$A2058,"Years (DATE)",$B$66))</f>
        <v/>
      </c>
      <c r="D2058" s="6">
        <f>IF(GETPIVOTDATA("Sum of Net Profit",Pivot_table!$A$151,"Consumer ID",$A2058,"Years (DATE)",$D$66)=0,"",GETPIVOTDATA("Sum of Net Profit",Pivot_table!$A$151,"Consumer ID",$A2058,"Years (DATE)",$D$66))</f>
        <v>180.4</v>
      </c>
      <c r="E2058" s="6">
        <f>IF(GETPIVOTDATA("Count of Order ID",Pivot_table!$A$151,"Consumer ID",$A2058,"Years (DATE)",$D$66)=0,"",GETPIVOTDATA("Count of Order ID",Pivot_table!$A$151,"Consumer ID",$A2058,"Years (DATE)",$D$66))</f>
        <v>1</v>
      </c>
      <c r="F2058" s="6">
        <f t="shared" si="64"/>
        <v>180.4</v>
      </c>
      <c r="G2058" s="6">
        <f t="shared" si="65"/>
        <v>1</v>
      </c>
    </row>
    <row r="2059" spans="1:7" x14ac:dyDescent="0.3">
      <c r="A2059" s="6" t="s">
        <v>2663</v>
      </c>
      <c r="B2059" s="6" t="str">
        <f>IF(GETPIVOTDATA("Sum of Net Profit",Pivot_table!$A$151,"Consumer ID",$A2059,"Years (DATE)",$B$66)=0,"",GETPIVOTDATA("Sum of Net Profit",Pivot_table!$A$151,"Consumer ID",$A2059,"Years (DATE)",$B$66))</f>
        <v/>
      </c>
      <c r="C2059" s="6" t="str">
        <f>IF(GETPIVOTDATA("Count of Order ID",Pivot_table!$A$151,"Consumer ID",$A2059,"Years (DATE)",$B$66)=0,"",GETPIVOTDATA("Count of Order ID",Pivot_table!$A$151,"Consumer ID",$A2059,"Years (DATE)",$B$66))</f>
        <v/>
      </c>
      <c r="D2059" s="6">
        <f>IF(GETPIVOTDATA("Sum of Net Profit",Pivot_table!$A$151,"Consumer ID",$A2059,"Years (DATE)",$D$66)=0,"",GETPIVOTDATA("Sum of Net Profit",Pivot_table!$A$151,"Consumer ID",$A2059,"Years (DATE)",$D$66))</f>
        <v>180.4</v>
      </c>
      <c r="E2059" s="6">
        <f>IF(GETPIVOTDATA("Count of Order ID",Pivot_table!$A$151,"Consumer ID",$A2059,"Years (DATE)",$D$66)=0,"",GETPIVOTDATA("Count of Order ID",Pivot_table!$A$151,"Consumer ID",$A2059,"Years (DATE)",$D$66))</f>
        <v>1</v>
      </c>
      <c r="F2059" s="6">
        <f t="shared" si="64"/>
        <v>180.4</v>
      </c>
      <c r="G2059" s="6">
        <f t="shared" si="65"/>
        <v>1</v>
      </c>
    </row>
    <row r="2060" spans="1:7" x14ac:dyDescent="0.3">
      <c r="A2060" s="6" t="s">
        <v>3051</v>
      </c>
      <c r="B2060" s="6" t="str">
        <f>IF(GETPIVOTDATA("Sum of Net Profit",Pivot_table!$A$151,"Consumer ID",$A2060,"Years (DATE)",$B$66)=0,"",GETPIVOTDATA("Sum of Net Profit",Pivot_table!$A$151,"Consumer ID",$A2060,"Years (DATE)",$B$66))</f>
        <v/>
      </c>
      <c r="C2060" s="6" t="str">
        <f>IF(GETPIVOTDATA("Count of Order ID",Pivot_table!$A$151,"Consumer ID",$A2060,"Years (DATE)",$B$66)=0,"",GETPIVOTDATA("Count of Order ID",Pivot_table!$A$151,"Consumer ID",$A2060,"Years (DATE)",$B$66))</f>
        <v/>
      </c>
      <c r="D2060" s="6">
        <f>IF(GETPIVOTDATA("Sum of Net Profit",Pivot_table!$A$151,"Consumer ID",$A2060,"Years (DATE)",$D$66)=0,"",GETPIVOTDATA("Sum of Net Profit",Pivot_table!$A$151,"Consumer ID",$A2060,"Years (DATE)",$D$66))</f>
        <v>180.4</v>
      </c>
      <c r="E2060" s="6">
        <f>IF(GETPIVOTDATA("Count of Order ID",Pivot_table!$A$151,"Consumer ID",$A2060,"Years (DATE)",$D$66)=0,"",GETPIVOTDATA("Count of Order ID",Pivot_table!$A$151,"Consumer ID",$A2060,"Years (DATE)",$D$66))</f>
        <v>1</v>
      </c>
      <c r="F2060" s="6">
        <f t="shared" si="64"/>
        <v>180.4</v>
      </c>
      <c r="G2060" s="6">
        <f t="shared" si="65"/>
        <v>1</v>
      </c>
    </row>
    <row r="2061" spans="1:7" x14ac:dyDescent="0.3">
      <c r="A2061" s="6" t="s">
        <v>3069</v>
      </c>
      <c r="B2061" s="6" t="str">
        <f>IF(GETPIVOTDATA("Sum of Net Profit",Pivot_table!$A$151,"Consumer ID",$A2061,"Years (DATE)",$B$66)=0,"",GETPIVOTDATA("Sum of Net Profit",Pivot_table!$A$151,"Consumer ID",$A2061,"Years (DATE)",$B$66))</f>
        <v/>
      </c>
      <c r="C2061" s="6" t="str">
        <f>IF(GETPIVOTDATA("Count of Order ID",Pivot_table!$A$151,"Consumer ID",$A2061,"Years (DATE)",$B$66)=0,"",GETPIVOTDATA("Count of Order ID",Pivot_table!$A$151,"Consumer ID",$A2061,"Years (DATE)",$B$66))</f>
        <v/>
      </c>
      <c r="D2061" s="6">
        <f>IF(GETPIVOTDATA("Sum of Net Profit",Pivot_table!$A$151,"Consumer ID",$A2061,"Years (DATE)",$D$66)=0,"",GETPIVOTDATA("Sum of Net Profit",Pivot_table!$A$151,"Consumer ID",$A2061,"Years (DATE)",$D$66))</f>
        <v>180.4</v>
      </c>
      <c r="E2061" s="6">
        <f>IF(GETPIVOTDATA("Count of Order ID",Pivot_table!$A$151,"Consumer ID",$A2061,"Years (DATE)",$D$66)=0,"",GETPIVOTDATA("Count of Order ID",Pivot_table!$A$151,"Consumer ID",$A2061,"Years (DATE)",$D$66))</f>
        <v>1</v>
      </c>
      <c r="F2061" s="6">
        <f t="shared" si="64"/>
        <v>180.4</v>
      </c>
      <c r="G2061" s="6">
        <f t="shared" si="65"/>
        <v>1</v>
      </c>
    </row>
    <row r="2062" spans="1:7" x14ac:dyDescent="0.3">
      <c r="A2062" s="6" t="s">
        <v>2885</v>
      </c>
      <c r="B2062" s="6" t="str">
        <f>IF(GETPIVOTDATA("Sum of Net Profit",Pivot_table!$A$151,"Consumer ID",$A2062,"Years (DATE)",$B$66)=0,"",GETPIVOTDATA("Sum of Net Profit",Pivot_table!$A$151,"Consumer ID",$A2062,"Years (DATE)",$B$66))</f>
        <v/>
      </c>
      <c r="C2062" s="6" t="str">
        <f>IF(GETPIVOTDATA("Count of Order ID",Pivot_table!$A$151,"Consumer ID",$A2062,"Years (DATE)",$B$66)=0,"",GETPIVOTDATA("Count of Order ID",Pivot_table!$A$151,"Consumer ID",$A2062,"Years (DATE)",$B$66))</f>
        <v/>
      </c>
      <c r="D2062" s="6">
        <f>IF(GETPIVOTDATA("Sum of Net Profit",Pivot_table!$A$151,"Consumer ID",$A2062,"Years (DATE)",$D$66)=0,"",GETPIVOTDATA("Sum of Net Profit",Pivot_table!$A$151,"Consumer ID",$A2062,"Years (DATE)",$D$66))</f>
        <v>180.4</v>
      </c>
      <c r="E2062" s="6">
        <f>IF(GETPIVOTDATA("Count of Order ID",Pivot_table!$A$151,"Consumer ID",$A2062,"Years (DATE)",$D$66)=0,"",GETPIVOTDATA("Count of Order ID",Pivot_table!$A$151,"Consumer ID",$A2062,"Years (DATE)",$D$66))</f>
        <v>1</v>
      </c>
      <c r="F2062" s="6">
        <f t="shared" si="64"/>
        <v>180.4</v>
      </c>
      <c r="G2062" s="6">
        <f t="shared" si="65"/>
        <v>1</v>
      </c>
    </row>
    <row r="2063" spans="1:7" x14ac:dyDescent="0.3">
      <c r="A2063" s="6" t="s">
        <v>3357</v>
      </c>
      <c r="B2063" s="6" t="str">
        <f>IF(GETPIVOTDATA("Sum of Net Profit",Pivot_table!$A$151,"Consumer ID",$A2063,"Years (DATE)",$B$66)=0,"",GETPIVOTDATA("Sum of Net Profit",Pivot_table!$A$151,"Consumer ID",$A2063,"Years (DATE)",$B$66))</f>
        <v/>
      </c>
      <c r="C2063" s="6" t="str">
        <f>IF(GETPIVOTDATA("Count of Order ID",Pivot_table!$A$151,"Consumer ID",$A2063,"Years (DATE)",$B$66)=0,"",GETPIVOTDATA("Count of Order ID",Pivot_table!$A$151,"Consumer ID",$A2063,"Years (DATE)",$B$66))</f>
        <v/>
      </c>
      <c r="D2063" s="6">
        <f>IF(GETPIVOTDATA("Sum of Net Profit",Pivot_table!$A$151,"Consumer ID",$A2063,"Years (DATE)",$D$66)=0,"",GETPIVOTDATA("Sum of Net Profit",Pivot_table!$A$151,"Consumer ID",$A2063,"Years (DATE)",$D$66))</f>
        <v>180.4</v>
      </c>
      <c r="E2063" s="6">
        <f>IF(GETPIVOTDATA("Count of Order ID",Pivot_table!$A$151,"Consumer ID",$A2063,"Years (DATE)",$D$66)=0,"",GETPIVOTDATA("Count of Order ID",Pivot_table!$A$151,"Consumer ID",$A2063,"Years (DATE)",$D$66))</f>
        <v>1</v>
      </c>
      <c r="F2063" s="6">
        <f t="shared" si="64"/>
        <v>180.4</v>
      </c>
      <c r="G2063" s="6">
        <f t="shared" si="65"/>
        <v>1</v>
      </c>
    </row>
    <row r="2064" spans="1:7" x14ac:dyDescent="0.3">
      <c r="A2064" s="6" t="s">
        <v>2999</v>
      </c>
      <c r="B2064" s="6" t="str">
        <f>IF(GETPIVOTDATA("Sum of Net Profit",Pivot_table!$A$151,"Consumer ID",$A2064,"Years (DATE)",$B$66)=0,"",GETPIVOTDATA("Sum of Net Profit",Pivot_table!$A$151,"Consumer ID",$A2064,"Years (DATE)",$B$66))</f>
        <v/>
      </c>
      <c r="C2064" s="6" t="str">
        <f>IF(GETPIVOTDATA("Count of Order ID",Pivot_table!$A$151,"Consumer ID",$A2064,"Years (DATE)",$B$66)=0,"",GETPIVOTDATA("Count of Order ID",Pivot_table!$A$151,"Consumer ID",$A2064,"Years (DATE)",$B$66))</f>
        <v/>
      </c>
      <c r="D2064" s="6">
        <f>IF(GETPIVOTDATA("Sum of Net Profit",Pivot_table!$A$151,"Consumer ID",$A2064,"Years (DATE)",$D$66)=0,"",GETPIVOTDATA("Sum of Net Profit",Pivot_table!$A$151,"Consumer ID",$A2064,"Years (DATE)",$D$66))</f>
        <v>180.4</v>
      </c>
      <c r="E2064" s="6">
        <f>IF(GETPIVOTDATA("Count of Order ID",Pivot_table!$A$151,"Consumer ID",$A2064,"Years (DATE)",$D$66)=0,"",GETPIVOTDATA("Count of Order ID",Pivot_table!$A$151,"Consumer ID",$A2064,"Years (DATE)",$D$66))</f>
        <v>1</v>
      </c>
      <c r="F2064" s="6">
        <f t="shared" si="64"/>
        <v>180.4</v>
      </c>
      <c r="G2064" s="6">
        <f t="shared" si="65"/>
        <v>1</v>
      </c>
    </row>
    <row r="2065" spans="1:7" x14ac:dyDescent="0.3">
      <c r="A2065" s="6" t="s">
        <v>3339</v>
      </c>
      <c r="B2065" s="6" t="str">
        <f>IF(GETPIVOTDATA("Sum of Net Profit",Pivot_table!$A$151,"Consumer ID",$A2065,"Years (DATE)",$B$66)=0,"",GETPIVOTDATA("Sum of Net Profit",Pivot_table!$A$151,"Consumer ID",$A2065,"Years (DATE)",$B$66))</f>
        <v/>
      </c>
      <c r="C2065" s="6" t="str">
        <f>IF(GETPIVOTDATA("Count of Order ID",Pivot_table!$A$151,"Consumer ID",$A2065,"Years (DATE)",$B$66)=0,"",GETPIVOTDATA("Count of Order ID",Pivot_table!$A$151,"Consumer ID",$A2065,"Years (DATE)",$B$66))</f>
        <v/>
      </c>
      <c r="D2065" s="6">
        <f>IF(GETPIVOTDATA("Sum of Net Profit",Pivot_table!$A$151,"Consumer ID",$A2065,"Years (DATE)",$D$66)=0,"",GETPIVOTDATA("Sum of Net Profit",Pivot_table!$A$151,"Consumer ID",$A2065,"Years (DATE)",$D$66))</f>
        <v>180.4</v>
      </c>
      <c r="E2065" s="6">
        <f>IF(GETPIVOTDATA("Count of Order ID",Pivot_table!$A$151,"Consumer ID",$A2065,"Years (DATE)",$D$66)=0,"",GETPIVOTDATA("Count of Order ID",Pivot_table!$A$151,"Consumer ID",$A2065,"Years (DATE)",$D$66))</f>
        <v>1</v>
      </c>
      <c r="F2065" s="6">
        <f t="shared" si="64"/>
        <v>180.4</v>
      </c>
      <c r="G2065" s="6">
        <f t="shared" si="65"/>
        <v>1</v>
      </c>
    </row>
    <row r="2066" spans="1:7" x14ac:dyDescent="0.3">
      <c r="A2066" s="6" t="s">
        <v>3995</v>
      </c>
      <c r="B2066" s="6" t="str">
        <f>IF(GETPIVOTDATA("Sum of Net Profit",Pivot_table!$A$151,"Consumer ID",$A2066,"Years (DATE)",$B$66)=0,"",GETPIVOTDATA("Sum of Net Profit",Pivot_table!$A$151,"Consumer ID",$A2066,"Years (DATE)",$B$66))</f>
        <v/>
      </c>
      <c r="C2066" s="6" t="str">
        <f>IF(GETPIVOTDATA("Count of Order ID",Pivot_table!$A$151,"Consumer ID",$A2066,"Years (DATE)",$B$66)=0,"",GETPIVOTDATA("Count of Order ID",Pivot_table!$A$151,"Consumer ID",$A2066,"Years (DATE)",$B$66))</f>
        <v/>
      </c>
      <c r="D2066" s="6">
        <f>IF(GETPIVOTDATA("Sum of Net Profit",Pivot_table!$A$151,"Consumer ID",$A2066,"Years (DATE)",$D$66)=0,"",GETPIVOTDATA("Sum of Net Profit",Pivot_table!$A$151,"Consumer ID",$A2066,"Years (DATE)",$D$66))</f>
        <v>180.4</v>
      </c>
      <c r="E2066" s="6">
        <f>IF(GETPIVOTDATA("Count of Order ID",Pivot_table!$A$151,"Consumer ID",$A2066,"Years (DATE)",$D$66)=0,"",GETPIVOTDATA("Count of Order ID",Pivot_table!$A$151,"Consumer ID",$A2066,"Years (DATE)",$D$66))</f>
        <v>1</v>
      </c>
      <c r="F2066" s="6">
        <f t="shared" si="64"/>
        <v>180.4</v>
      </c>
      <c r="G2066" s="6">
        <f t="shared" si="65"/>
        <v>1</v>
      </c>
    </row>
    <row r="2067" spans="1:7" x14ac:dyDescent="0.3">
      <c r="A2067" s="6" t="s">
        <v>3013</v>
      </c>
      <c r="B2067" s="6" t="str">
        <f>IF(GETPIVOTDATA("Sum of Net Profit",Pivot_table!$A$151,"Consumer ID",$A2067,"Years (DATE)",$B$66)=0,"",GETPIVOTDATA("Sum of Net Profit",Pivot_table!$A$151,"Consumer ID",$A2067,"Years (DATE)",$B$66))</f>
        <v/>
      </c>
      <c r="C2067" s="6" t="str">
        <f>IF(GETPIVOTDATA("Count of Order ID",Pivot_table!$A$151,"Consumer ID",$A2067,"Years (DATE)",$B$66)=0,"",GETPIVOTDATA("Count of Order ID",Pivot_table!$A$151,"Consumer ID",$A2067,"Years (DATE)",$B$66))</f>
        <v/>
      </c>
      <c r="D2067" s="6">
        <f>IF(GETPIVOTDATA("Sum of Net Profit",Pivot_table!$A$151,"Consumer ID",$A2067,"Years (DATE)",$D$66)=0,"",GETPIVOTDATA("Sum of Net Profit",Pivot_table!$A$151,"Consumer ID",$A2067,"Years (DATE)",$D$66))</f>
        <v>180.4</v>
      </c>
      <c r="E2067" s="6">
        <f>IF(GETPIVOTDATA("Count of Order ID",Pivot_table!$A$151,"Consumer ID",$A2067,"Years (DATE)",$D$66)=0,"",GETPIVOTDATA("Count of Order ID",Pivot_table!$A$151,"Consumer ID",$A2067,"Years (DATE)",$D$66))</f>
        <v>1</v>
      </c>
      <c r="F2067" s="6">
        <f t="shared" si="64"/>
        <v>180.4</v>
      </c>
      <c r="G2067" s="6">
        <f t="shared" si="65"/>
        <v>1</v>
      </c>
    </row>
    <row r="2068" spans="1:7" x14ac:dyDescent="0.3">
      <c r="A2068" s="6" t="s">
        <v>3893</v>
      </c>
      <c r="B2068" s="6" t="str">
        <f>IF(GETPIVOTDATA("Sum of Net Profit",Pivot_table!$A$151,"Consumer ID",$A2068,"Years (DATE)",$B$66)=0,"",GETPIVOTDATA("Sum of Net Profit",Pivot_table!$A$151,"Consumer ID",$A2068,"Years (DATE)",$B$66))</f>
        <v/>
      </c>
      <c r="C2068" s="6" t="str">
        <f>IF(GETPIVOTDATA("Count of Order ID",Pivot_table!$A$151,"Consumer ID",$A2068,"Years (DATE)",$B$66)=0,"",GETPIVOTDATA("Count of Order ID",Pivot_table!$A$151,"Consumer ID",$A2068,"Years (DATE)",$B$66))</f>
        <v/>
      </c>
      <c r="D2068" s="6">
        <f>IF(GETPIVOTDATA("Sum of Net Profit",Pivot_table!$A$151,"Consumer ID",$A2068,"Years (DATE)",$D$66)=0,"",GETPIVOTDATA("Sum of Net Profit",Pivot_table!$A$151,"Consumer ID",$A2068,"Years (DATE)",$D$66))</f>
        <v>180.4</v>
      </c>
      <c r="E2068" s="6">
        <f>IF(GETPIVOTDATA("Count of Order ID",Pivot_table!$A$151,"Consumer ID",$A2068,"Years (DATE)",$D$66)=0,"",GETPIVOTDATA("Count of Order ID",Pivot_table!$A$151,"Consumer ID",$A2068,"Years (DATE)",$D$66))</f>
        <v>1</v>
      </c>
      <c r="F2068" s="6">
        <f t="shared" si="64"/>
        <v>180.4</v>
      </c>
      <c r="G2068" s="6">
        <f t="shared" si="65"/>
        <v>1</v>
      </c>
    </row>
    <row r="2069" spans="1:7" x14ac:dyDescent="0.3">
      <c r="A2069" s="6" t="s">
        <v>3973</v>
      </c>
      <c r="B2069" s="6" t="str">
        <f>IF(GETPIVOTDATA("Sum of Net Profit",Pivot_table!$A$151,"Consumer ID",$A2069,"Years (DATE)",$B$66)=0,"",GETPIVOTDATA("Sum of Net Profit",Pivot_table!$A$151,"Consumer ID",$A2069,"Years (DATE)",$B$66))</f>
        <v/>
      </c>
      <c r="C2069" s="6" t="str">
        <f>IF(GETPIVOTDATA("Count of Order ID",Pivot_table!$A$151,"Consumer ID",$A2069,"Years (DATE)",$B$66)=0,"",GETPIVOTDATA("Count of Order ID",Pivot_table!$A$151,"Consumer ID",$A2069,"Years (DATE)",$B$66))</f>
        <v/>
      </c>
      <c r="D2069" s="6">
        <f>IF(GETPIVOTDATA("Sum of Net Profit",Pivot_table!$A$151,"Consumer ID",$A2069,"Years (DATE)",$D$66)=0,"",GETPIVOTDATA("Sum of Net Profit",Pivot_table!$A$151,"Consumer ID",$A2069,"Years (DATE)",$D$66))</f>
        <v>180.4</v>
      </c>
      <c r="E2069" s="6">
        <f>IF(GETPIVOTDATA("Count of Order ID",Pivot_table!$A$151,"Consumer ID",$A2069,"Years (DATE)",$D$66)=0,"",GETPIVOTDATA("Count of Order ID",Pivot_table!$A$151,"Consumer ID",$A2069,"Years (DATE)",$D$66))</f>
        <v>1</v>
      </c>
      <c r="F2069" s="6">
        <f t="shared" si="64"/>
        <v>180.4</v>
      </c>
      <c r="G2069" s="6">
        <f t="shared" si="65"/>
        <v>1</v>
      </c>
    </row>
    <row r="2070" spans="1:7" x14ac:dyDescent="0.3">
      <c r="A2070" s="6" t="s">
        <v>2945</v>
      </c>
      <c r="B2070" s="6" t="str">
        <f>IF(GETPIVOTDATA("Sum of Net Profit",Pivot_table!$A$151,"Consumer ID",$A2070,"Years (DATE)",$B$66)=0,"",GETPIVOTDATA("Sum of Net Profit",Pivot_table!$A$151,"Consumer ID",$A2070,"Years (DATE)",$B$66))</f>
        <v/>
      </c>
      <c r="C2070" s="6" t="str">
        <f>IF(GETPIVOTDATA("Count of Order ID",Pivot_table!$A$151,"Consumer ID",$A2070,"Years (DATE)",$B$66)=0,"",GETPIVOTDATA("Count of Order ID",Pivot_table!$A$151,"Consumer ID",$A2070,"Years (DATE)",$B$66))</f>
        <v/>
      </c>
      <c r="D2070" s="6">
        <f>IF(GETPIVOTDATA("Sum of Net Profit",Pivot_table!$A$151,"Consumer ID",$A2070,"Years (DATE)",$D$66)=0,"",GETPIVOTDATA("Sum of Net Profit",Pivot_table!$A$151,"Consumer ID",$A2070,"Years (DATE)",$D$66))</f>
        <v>180.4</v>
      </c>
      <c r="E2070" s="6">
        <f>IF(GETPIVOTDATA("Count of Order ID",Pivot_table!$A$151,"Consumer ID",$A2070,"Years (DATE)",$D$66)=0,"",GETPIVOTDATA("Count of Order ID",Pivot_table!$A$151,"Consumer ID",$A2070,"Years (DATE)",$D$66))</f>
        <v>1</v>
      </c>
      <c r="F2070" s="6">
        <f t="shared" si="64"/>
        <v>180.4</v>
      </c>
      <c r="G2070" s="6">
        <f t="shared" si="65"/>
        <v>1</v>
      </c>
    </row>
    <row r="2071" spans="1:7" x14ac:dyDescent="0.3">
      <c r="A2071" s="6" t="s">
        <v>2963</v>
      </c>
      <c r="B2071" s="6" t="str">
        <f>IF(GETPIVOTDATA("Sum of Net Profit",Pivot_table!$A$151,"Consumer ID",$A2071,"Years (DATE)",$B$66)=0,"",GETPIVOTDATA("Sum of Net Profit",Pivot_table!$A$151,"Consumer ID",$A2071,"Years (DATE)",$B$66))</f>
        <v/>
      </c>
      <c r="C2071" s="6" t="str">
        <f>IF(GETPIVOTDATA("Count of Order ID",Pivot_table!$A$151,"Consumer ID",$A2071,"Years (DATE)",$B$66)=0,"",GETPIVOTDATA("Count of Order ID",Pivot_table!$A$151,"Consumer ID",$A2071,"Years (DATE)",$B$66))</f>
        <v/>
      </c>
      <c r="D2071" s="6">
        <f>IF(GETPIVOTDATA("Sum of Net Profit",Pivot_table!$A$151,"Consumer ID",$A2071,"Years (DATE)",$D$66)=0,"",GETPIVOTDATA("Sum of Net Profit",Pivot_table!$A$151,"Consumer ID",$A2071,"Years (DATE)",$D$66))</f>
        <v>180.4</v>
      </c>
      <c r="E2071" s="6">
        <f>IF(GETPIVOTDATA("Count of Order ID",Pivot_table!$A$151,"Consumer ID",$A2071,"Years (DATE)",$D$66)=0,"",GETPIVOTDATA("Count of Order ID",Pivot_table!$A$151,"Consumer ID",$A2071,"Years (DATE)",$D$66))</f>
        <v>1</v>
      </c>
      <c r="F2071" s="6">
        <f t="shared" si="64"/>
        <v>180.4</v>
      </c>
      <c r="G2071" s="6">
        <f t="shared" si="65"/>
        <v>1</v>
      </c>
    </row>
    <row r="2072" spans="1:7" x14ac:dyDescent="0.3">
      <c r="A2072" s="6" t="s">
        <v>3855</v>
      </c>
      <c r="B2072" s="6" t="str">
        <f>IF(GETPIVOTDATA("Sum of Net Profit",Pivot_table!$A$151,"Consumer ID",$A2072,"Years (DATE)",$B$66)=0,"",GETPIVOTDATA("Sum of Net Profit",Pivot_table!$A$151,"Consumer ID",$A2072,"Years (DATE)",$B$66))</f>
        <v/>
      </c>
      <c r="C2072" s="6" t="str">
        <f>IF(GETPIVOTDATA("Count of Order ID",Pivot_table!$A$151,"Consumer ID",$A2072,"Years (DATE)",$B$66)=0,"",GETPIVOTDATA("Count of Order ID",Pivot_table!$A$151,"Consumer ID",$A2072,"Years (DATE)",$B$66))</f>
        <v/>
      </c>
      <c r="D2072" s="6">
        <f>IF(GETPIVOTDATA("Sum of Net Profit",Pivot_table!$A$151,"Consumer ID",$A2072,"Years (DATE)",$D$66)=0,"",GETPIVOTDATA("Sum of Net Profit",Pivot_table!$A$151,"Consumer ID",$A2072,"Years (DATE)",$D$66))</f>
        <v>180.4</v>
      </c>
      <c r="E2072" s="6">
        <f>IF(GETPIVOTDATA("Count of Order ID",Pivot_table!$A$151,"Consumer ID",$A2072,"Years (DATE)",$D$66)=0,"",GETPIVOTDATA("Count of Order ID",Pivot_table!$A$151,"Consumer ID",$A2072,"Years (DATE)",$D$66))</f>
        <v>1</v>
      </c>
      <c r="F2072" s="6">
        <f t="shared" si="64"/>
        <v>180.4</v>
      </c>
      <c r="G2072" s="6">
        <f t="shared" si="65"/>
        <v>1</v>
      </c>
    </row>
    <row r="2073" spans="1:7" x14ac:dyDescent="0.3">
      <c r="A2073" s="6" t="s">
        <v>3789</v>
      </c>
      <c r="B2073" s="6" t="str">
        <f>IF(GETPIVOTDATA("Sum of Net Profit",Pivot_table!$A$151,"Consumer ID",$A2073,"Years (DATE)",$B$66)=0,"",GETPIVOTDATA("Sum of Net Profit",Pivot_table!$A$151,"Consumer ID",$A2073,"Years (DATE)",$B$66))</f>
        <v/>
      </c>
      <c r="C2073" s="6" t="str">
        <f>IF(GETPIVOTDATA("Count of Order ID",Pivot_table!$A$151,"Consumer ID",$A2073,"Years (DATE)",$B$66)=0,"",GETPIVOTDATA("Count of Order ID",Pivot_table!$A$151,"Consumer ID",$A2073,"Years (DATE)",$B$66))</f>
        <v/>
      </c>
      <c r="D2073" s="6">
        <f>IF(GETPIVOTDATA("Sum of Net Profit",Pivot_table!$A$151,"Consumer ID",$A2073,"Years (DATE)",$D$66)=0,"",GETPIVOTDATA("Sum of Net Profit",Pivot_table!$A$151,"Consumer ID",$A2073,"Years (DATE)",$D$66))</f>
        <v>180.4</v>
      </c>
      <c r="E2073" s="6">
        <f>IF(GETPIVOTDATA("Count of Order ID",Pivot_table!$A$151,"Consumer ID",$A2073,"Years (DATE)",$D$66)=0,"",GETPIVOTDATA("Count of Order ID",Pivot_table!$A$151,"Consumer ID",$A2073,"Years (DATE)",$D$66))</f>
        <v>1</v>
      </c>
      <c r="F2073" s="6">
        <f t="shared" si="64"/>
        <v>180.4</v>
      </c>
      <c r="G2073" s="6">
        <f t="shared" si="65"/>
        <v>1</v>
      </c>
    </row>
    <row r="2074" spans="1:7" x14ac:dyDescent="0.3">
      <c r="A2074" s="6" t="s">
        <v>1180</v>
      </c>
      <c r="B2074" s="6">
        <f>IF(GETPIVOTDATA("Sum of Net Profit",Pivot_table!$A$151,"Consumer ID",$A2074,"Years (DATE)",$B$66)=0,"",GETPIVOTDATA("Sum of Net Profit",Pivot_table!$A$151,"Consumer ID",$A2074,"Years (DATE)",$B$66))</f>
        <v>180.4</v>
      </c>
      <c r="C2074" s="6">
        <f>IF(GETPIVOTDATA("Count of Order ID",Pivot_table!$A$151,"Consumer ID",$A2074,"Years (DATE)",$B$66)=0,"",GETPIVOTDATA("Count of Order ID",Pivot_table!$A$151,"Consumer ID",$A2074,"Years (DATE)",$B$66))</f>
        <v>1</v>
      </c>
      <c r="D2074" s="6" t="str">
        <f>IF(GETPIVOTDATA("Sum of Net Profit",Pivot_table!$A$151,"Consumer ID",$A2074,"Years (DATE)",$D$66)=0,"",GETPIVOTDATA("Sum of Net Profit",Pivot_table!$A$151,"Consumer ID",$A2074,"Years (DATE)",$D$66))</f>
        <v/>
      </c>
      <c r="E2074" s="6" t="str">
        <f>IF(GETPIVOTDATA("Count of Order ID",Pivot_table!$A$151,"Consumer ID",$A2074,"Years (DATE)",$D$66)=0,"",GETPIVOTDATA("Count of Order ID",Pivot_table!$A$151,"Consumer ID",$A2074,"Years (DATE)",$D$66))</f>
        <v/>
      </c>
      <c r="F2074" s="6">
        <f t="shared" si="64"/>
        <v>180.4</v>
      </c>
      <c r="G2074" s="6">
        <f t="shared" si="65"/>
        <v>1</v>
      </c>
    </row>
    <row r="2075" spans="1:7" x14ac:dyDescent="0.3">
      <c r="A2075" s="6" t="s">
        <v>1290</v>
      </c>
      <c r="B2075" s="6">
        <f>IF(GETPIVOTDATA("Sum of Net Profit",Pivot_table!$A$151,"Consumer ID",$A2075,"Years (DATE)",$B$66)=0,"",GETPIVOTDATA("Sum of Net Profit",Pivot_table!$A$151,"Consumer ID",$A2075,"Years (DATE)",$B$66))</f>
        <v>180.4</v>
      </c>
      <c r="C2075" s="6">
        <f>IF(GETPIVOTDATA("Count of Order ID",Pivot_table!$A$151,"Consumer ID",$A2075,"Years (DATE)",$B$66)=0,"",GETPIVOTDATA("Count of Order ID",Pivot_table!$A$151,"Consumer ID",$A2075,"Years (DATE)",$B$66))</f>
        <v>1</v>
      </c>
      <c r="D2075" s="6" t="str">
        <f>IF(GETPIVOTDATA("Sum of Net Profit",Pivot_table!$A$151,"Consumer ID",$A2075,"Years (DATE)",$D$66)=0,"",GETPIVOTDATA("Sum of Net Profit",Pivot_table!$A$151,"Consumer ID",$A2075,"Years (DATE)",$D$66))</f>
        <v/>
      </c>
      <c r="E2075" s="6" t="str">
        <f>IF(GETPIVOTDATA("Count of Order ID",Pivot_table!$A$151,"Consumer ID",$A2075,"Years (DATE)",$D$66)=0,"",GETPIVOTDATA("Count of Order ID",Pivot_table!$A$151,"Consumer ID",$A2075,"Years (DATE)",$D$66))</f>
        <v/>
      </c>
      <c r="F2075" s="6">
        <f t="shared" si="64"/>
        <v>180.4</v>
      </c>
      <c r="G2075" s="6">
        <f t="shared" si="65"/>
        <v>1</v>
      </c>
    </row>
    <row r="2076" spans="1:7" x14ac:dyDescent="0.3">
      <c r="A2076" s="6" t="s">
        <v>1136</v>
      </c>
      <c r="B2076" s="6">
        <f>IF(GETPIVOTDATA("Sum of Net Profit",Pivot_table!$A$151,"Consumer ID",$A2076,"Years (DATE)",$B$66)=0,"",GETPIVOTDATA("Sum of Net Profit",Pivot_table!$A$151,"Consumer ID",$A2076,"Years (DATE)",$B$66))</f>
        <v>180.4</v>
      </c>
      <c r="C2076" s="6">
        <f>IF(GETPIVOTDATA("Count of Order ID",Pivot_table!$A$151,"Consumer ID",$A2076,"Years (DATE)",$B$66)=0,"",GETPIVOTDATA("Count of Order ID",Pivot_table!$A$151,"Consumer ID",$A2076,"Years (DATE)",$B$66))</f>
        <v>1</v>
      </c>
      <c r="D2076" s="6" t="str">
        <f>IF(GETPIVOTDATA("Sum of Net Profit",Pivot_table!$A$151,"Consumer ID",$A2076,"Years (DATE)",$D$66)=0,"",GETPIVOTDATA("Sum of Net Profit",Pivot_table!$A$151,"Consumer ID",$A2076,"Years (DATE)",$D$66))</f>
        <v/>
      </c>
      <c r="E2076" s="6" t="str">
        <f>IF(GETPIVOTDATA("Count of Order ID",Pivot_table!$A$151,"Consumer ID",$A2076,"Years (DATE)",$D$66)=0,"",GETPIVOTDATA("Count of Order ID",Pivot_table!$A$151,"Consumer ID",$A2076,"Years (DATE)",$D$66))</f>
        <v/>
      </c>
      <c r="F2076" s="6">
        <f t="shared" si="64"/>
        <v>180.4</v>
      </c>
      <c r="G2076" s="6">
        <f t="shared" si="65"/>
        <v>1</v>
      </c>
    </row>
    <row r="2077" spans="1:7" x14ac:dyDescent="0.3">
      <c r="A2077" s="6" t="s">
        <v>3787</v>
      </c>
      <c r="B2077" s="6" t="str">
        <f>IF(GETPIVOTDATA("Sum of Net Profit",Pivot_table!$A$151,"Consumer ID",$A2077,"Years (DATE)",$B$66)=0,"",GETPIVOTDATA("Sum of Net Profit",Pivot_table!$A$151,"Consumer ID",$A2077,"Years (DATE)",$B$66))</f>
        <v/>
      </c>
      <c r="C2077" s="6" t="str">
        <f>IF(GETPIVOTDATA("Count of Order ID",Pivot_table!$A$151,"Consumer ID",$A2077,"Years (DATE)",$B$66)=0,"",GETPIVOTDATA("Count of Order ID",Pivot_table!$A$151,"Consumer ID",$A2077,"Years (DATE)",$B$66))</f>
        <v/>
      </c>
      <c r="D2077" s="6">
        <f>IF(GETPIVOTDATA("Sum of Net Profit",Pivot_table!$A$151,"Consumer ID",$A2077,"Years (DATE)",$D$66)=0,"",GETPIVOTDATA("Sum of Net Profit",Pivot_table!$A$151,"Consumer ID",$A2077,"Years (DATE)",$D$66))</f>
        <v>180.4</v>
      </c>
      <c r="E2077" s="6">
        <f>IF(GETPIVOTDATA("Count of Order ID",Pivot_table!$A$151,"Consumer ID",$A2077,"Years (DATE)",$D$66)=0,"",GETPIVOTDATA("Count of Order ID",Pivot_table!$A$151,"Consumer ID",$A2077,"Years (DATE)",$D$66))</f>
        <v>1</v>
      </c>
      <c r="F2077" s="6">
        <f t="shared" si="64"/>
        <v>180.4</v>
      </c>
      <c r="G2077" s="6">
        <f t="shared" si="65"/>
        <v>1</v>
      </c>
    </row>
    <row r="2078" spans="1:7" x14ac:dyDescent="0.3">
      <c r="A2078" s="6" t="s">
        <v>1150</v>
      </c>
      <c r="B2078" s="6">
        <f>IF(GETPIVOTDATA("Sum of Net Profit",Pivot_table!$A$151,"Consumer ID",$A2078,"Years (DATE)",$B$66)=0,"",GETPIVOTDATA("Sum of Net Profit",Pivot_table!$A$151,"Consumer ID",$A2078,"Years (DATE)",$B$66))</f>
        <v>180.4</v>
      </c>
      <c r="C2078" s="6">
        <f>IF(GETPIVOTDATA("Count of Order ID",Pivot_table!$A$151,"Consumer ID",$A2078,"Years (DATE)",$B$66)=0,"",GETPIVOTDATA("Count of Order ID",Pivot_table!$A$151,"Consumer ID",$A2078,"Years (DATE)",$B$66))</f>
        <v>1</v>
      </c>
      <c r="D2078" s="6" t="str">
        <f>IF(GETPIVOTDATA("Sum of Net Profit",Pivot_table!$A$151,"Consumer ID",$A2078,"Years (DATE)",$D$66)=0,"",GETPIVOTDATA("Sum of Net Profit",Pivot_table!$A$151,"Consumer ID",$A2078,"Years (DATE)",$D$66))</f>
        <v/>
      </c>
      <c r="E2078" s="6" t="str">
        <f>IF(GETPIVOTDATA("Count of Order ID",Pivot_table!$A$151,"Consumer ID",$A2078,"Years (DATE)",$D$66)=0,"",GETPIVOTDATA("Count of Order ID",Pivot_table!$A$151,"Consumer ID",$A2078,"Years (DATE)",$D$66))</f>
        <v/>
      </c>
      <c r="F2078" s="6">
        <f t="shared" si="64"/>
        <v>180.4</v>
      </c>
      <c r="G2078" s="6">
        <f t="shared" si="65"/>
        <v>1</v>
      </c>
    </row>
    <row r="2079" spans="1:7" x14ac:dyDescent="0.3">
      <c r="A2079" s="6" t="s">
        <v>1059</v>
      </c>
      <c r="B2079" s="6">
        <f>IF(GETPIVOTDATA("Sum of Net Profit",Pivot_table!$A$151,"Consumer ID",$A2079,"Years (DATE)",$B$66)=0,"",GETPIVOTDATA("Sum of Net Profit",Pivot_table!$A$151,"Consumer ID",$A2079,"Years (DATE)",$B$66))</f>
        <v>180.4</v>
      </c>
      <c r="C2079" s="6">
        <f>IF(GETPIVOTDATA("Count of Order ID",Pivot_table!$A$151,"Consumer ID",$A2079,"Years (DATE)",$B$66)=0,"",GETPIVOTDATA("Count of Order ID",Pivot_table!$A$151,"Consumer ID",$A2079,"Years (DATE)",$B$66))</f>
        <v>1</v>
      </c>
      <c r="D2079" s="6" t="str">
        <f>IF(GETPIVOTDATA("Sum of Net Profit",Pivot_table!$A$151,"Consumer ID",$A2079,"Years (DATE)",$D$66)=0,"",GETPIVOTDATA("Sum of Net Profit",Pivot_table!$A$151,"Consumer ID",$A2079,"Years (DATE)",$D$66))</f>
        <v/>
      </c>
      <c r="E2079" s="6" t="str">
        <f>IF(GETPIVOTDATA("Count of Order ID",Pivot_table!$A$151,"Consumer ID",$A2079,"Years (DATE)",$D$66)=0,"",GETPIVOTDATA("Count of Order ID",Pivot_table!$A$151,"Consumer ID",$A2079,"Years (DATE)",$D$66))</f>
        <v/>
      </c>
      <c r="F2079" s="6">
        <f t="shared" si="64"/>
        <v>180.4</v>
      </c>
      <c r="G2079" s="6">
        <f t="shared" si="65"/>
        <v>1</v>
      </c>
    </row>
    <row r="2080" spans="1:7" x14ac:dyDescent="0.3">
      <c r="A2080" s="6" t="s">
        <v>1152</v>
      </c>
      <c r="B2080" s="6">
        <f>IF(GETPIVOTDATA("Sum of Net Profit",Pivot_table!$A$151,"Consumer ID",$A2080,"Years (DATE)",$B$66)=0,"",GETPIVOTDATA("Sum of Net Profit",Pivot_table!$A$151,"Consumer ID",$A2080,"Years (DATE)",$B$66))</f>
        <v>180.4</v>
      </c>
      <c r="C2080" s="6">
        <f>IF(GETPIVOTDATA("Count of Order ID",Pivot_table!$A$151,"Consumer ID",$A2080,"Years (DATE)",$B$66)=0,"",GETPIVOTDATA("Count of Order ID",Pivot_table!$A$151,"Consumer ID",$A2080,"Years (DATE)",$B$66))</f>
        <v>1</v>
      </c>
      <c r="D2080" s="6" t="str">
        <f>IF(GETPIVOTDATA("Sum of Net Profit",Pivot_table!$A$151,"Consumer ID",$A2080,"Years (DATE)",$D$66)=0,"",GETPIVOTDATA("Sum of Net Profit",Pivot_table!$A$151,"Consumer ID",$A2080,"Years (DATE)",$D$66))</f>
        <v/>
      </c>
      <c r="E2080" s="6" t="str">
        <f>IF(GETPIVOTDATA("Count of Order ID",Pivot_table!$A$151,"Consumer ID",$A2080,"Years (DATE)",$D$66)=0,"",GETPIVOTDATA("Count of Order ID",Pivot_table!$A$151,"Consumer ID",$A2080,"Years (DATE)",$D$66))</f>
        <v/>
      </c>
      <c r="F2080" s="6">
        <f t="shared" si="64"/>
        <v>180.4</v>
      </c>
      <c r="G2080" s="6">
        <f t="shared" si="65"/>
        <v>1</v>
      </c>
    </row>
    <row r="2081" spans="1:7" x14ac:dyDescent="0.3">
      <c r="A2081" s="6" t="s">
        <v>1007</v>
      </c>
      <c r="B2081" s="6">
        <f>IF(GETPIVOTDATA("Sum of Net Profit",Pivot_table!$A$151,"Consumer ID",$A2081,"Years (DATE)",$B$66)=0,"",GETPIVOTDATA("Sum of Net Profit",Pivot_table!$A$151,"Consumer ID",$A2081,"Years (DATE)",$B$66))</f>
        <v>180.4</v>
      </c>
      <c r="C2081" s="6">
        <f>IF(GETPIVOTDATA("Count of Order ID",Pivot_table!$A$151,"Consumer ID",$A2081,"Years (DATE)",$B$66)=0,"",GETPIVOTDATA("Count of Order ID",Pivot_table!$A$151,"Consumer ID",$A2081,"Years (DATE)",$B$66))</f>
        <v>1</v>
      </c>
      <c r="D2081" s="6" t="str">
        <f>IF(GETPIVOTDATA("Sum of Net Profit",Pivot_table!$A$151,"Consumer ID",$A2081,"Years (DATE)",$D$66)=0,"",GETPIVOTDATA("Sum of Net Profit",Pivot_table!$A$151,"Consumer ID",$A2081,"Years (DATE)",$D$66))</f>
        <v/>
      </c>
      <c r="E2081" s="6" t="str">
        <f>IF(GETPIVOTDATA("Count of Order ID",Pivot_table!$A$151,"Consumer ID",$A2081,"Years (DATE)",$D$66)=0,"",GETPIVOTDATA("Count of Order ID",Pivot_table!$A$151,"Consumer ID",$A2081,"Years (DATE)",$D$66))</f>
        <v/>
      </c>
      <c r="F2081" s="6">
        <f t="shared" si="64"/>
        <v>180.4</v>
      </c>
      <c r="G2081" s="6">
        <f t="shared" si="65"/>
        <v>1</v>
      </c>
    </row>
    <row r="2082" spans="1:7" x14ac:dyDescent="0.3">
      <c r="A2082" s="6" t="s">
        <v>1134</v>
      </c>
      <c r="B2082" s="6">
        <f>IF(GETPIVOTDATA("Sum of Net Profit",Pivot_table!$A$151,"Consumer ID",$A2082,"Years (DATE)",$B$66)=0,"",GETPIVOTDATA("Sum of Net Profit",Pivot_table!$A$151,"Consumer ID",$A2082,"Years (DATE)",$B$66))</f>
        <v>180.4</v>
      </c>
      <c r="C2082" s="6">
        <f>IF(GETPIVOTDATA("Count of Order ID",Pivot_table!$A$151,"Consumer ID",$A2082,"Years (DATE)",$B$66)=0,"",GETPIVOTDATA("Count of Order ID",Pivot_table!$A$151,"Consumer ID",$A2082,"Years (DATE)",$B$66))</f>
        <v>1</v>
      </c>
      <c r="D2082" s="6" t="str">
        <f>IF(GETPIVOTDATA("Sum of Net Profit",Pivot_table!$A$151,"Consumer ID",$A2082,"Years (DATE)",$D$66)=0,"",GETPIVOTDATA("Sum of Net Profit",Pivot_table!$A$151,"Consumer ID",$A2082,"Years (DATE)",$D$66))</f>
        <v/>
      </c>
      <c r="E2082" s="6" t="str">
        <f>IF(GETPIVOTDATA("Count of Order ID",Pivot_table!$A$151,"Consumer ID",$A2082,"Years (DATE)",$D$66)=0,"",GETPIVOTDATA("Count of Order ID",Pivot_table!$A$151,"Consumer ID",$A2082,"Years (DATE)",$D$66))</f>
        <v/>
      </c>
      <c r="F2082" s="6">
        <f t="shared" si="64"/>
        <v>180.4</v>
      </c>
      <c r="G2082" s="6">
        <f t="shared" si="65"/>
        <v>1</v>
      </c>
    </row>
    <row r="2083" spans="1:7" x14ac:dyDescent="0.3">
      <c r="A2083" s="6" t="s">
        <v>3289</v>
      </c>
      <c r="B2083" s="6" t="str">
        <f>IF(GETPIVOTDATA("Sum of Net Profit",Pivot_table!$A$151,"Consumer ID",$A2083,"Years (DATE)",$B$66)=0,"",GETPIVOTDATA("Sum of Net Profit",Pivot_table!$A$151,"Consumer ID",$A2083,"Years (DATE)",$B$66))</f>
        <v/>
      </c>
      <c r="C2083" s="6" t="str">
        <f>IF(GETPIVOTDATA("Count of Order ID",Pivot_table!$A$151,"Consumer ID",$A2083,"Years (DATE)",$B$66)=0,"",GETPIVOTDATA("Count of Order ID",Pivot_table!$A$151,"Consumer ID",$A2083,"Years (DATE)",$B$66))</f>
        <v/>
      </c>
      <c r="D2083" s="6">
        <f>IF(GETPIVOTDATA("Sum of Net Profit",Pivot_table!$A$151,"Consumer ID",$A2083,"Years (DATE)",$D$66)=0,"",GETPIVOTDATA("Sum of Net Profit",Pivot_table!$A$151,"Consumer ID",$A2083,"Years (DATE)",$D$66))</f>
        <v>180.4</v>
      </c>
      <c r="E2083" s="6">
        <f>IF(GETPIVOTDATA("Count of Order ID",Pivot_table!$A$151,"Consumer ID",$A2083,"Years (DATE)",$D$66)=0,"",GETPIVOTDATA("Count of Order ID",Pivot_table!$A$151,"Consumer ID",$A2083,"Years (DATE)",$D$66))</f>
        <v>1</v>
      </c>
      <c r="F2083" s="6">
        <f t="shared" si="64"/>
        <v>180.4</v>
      </c>
      <c r="G2083" s="6">
        <f t="shared" si="65"/>
        <v>1</v>
      </c>
    </row>
    <row r="2084" spans="1:7" x14ac:dyDescent="0.3">
      <c r="A2084" s="6" t="s">
        <v>5371</v>
      </c>
      <c r="B2084" s="6" t="str">
        <f>IF(GETPIVOTDATA("Sum of Net Profit",Pivot_table!$A$151,"Consumer ID",$A2084,"Years (DATE)",$B$66)=0,"",GETPIVOTDATA("Sum of Net Profit",Pivot_table!$A$151,"Consumer ID",$A2084,"Years (DATE)",$B$66))</f>
        <v/>
      </c>
      <c r="C2084" s="6" t="str">
        <f>IF(GETPIVOTDATA("Count of Order ID",Pivot_table!$A$151,"Consumer ID",$A2084,"Years (DATE)",$B$66)=0,"",GETPIVOTDATA("Count of Order ID",Pivot_table!$A$151,"Consumer ID",$A2084,"Years (DATE)",$B$66))</f>
        <v/>
      </c>
      <c r="D2084" s="6">
        <f>IF(GETPIVOTDATA("Sum of Net Profit",Pivot_table!$A$151,"Consumer ID",$A2084,"Years (DATE)",$D$66)=0,"",GETPIVOTDATA("Sum of Net Profit",Pivot_table!$A$151,"Consumer ID",$A2084,"Years (DATE)",$D$66))</f>
        <v>180.4</v>
      </c>
      <c r="E2084" s="6">
        <f>IF(GETPIVOTDATA("Count of Order ID",Pivot_table!$A$151,"Consumer ID",$A2084,"Years (DATE)",$D$66)=0,"",GETPIVOTDATA("Count of Order ID",Pivot_table!$A$151,"Consumer ID",$A2084,"Years (DATE)",$D$66))</f>
        <v>1</v>
      </c>
      <c r="F2084" s="6">
        <f t="shared" si="64"/>
        <v>180.4</v>
      </c>
      <c r="G2084" s="6">
        <f t="shared" si="65"/>
        <v>1</v>
      </c>
    </row>
    <row r="2085" spans="1:7" x14ac:dyDescent="0.3">
      <c r="A2085" s="6" t="s">
        <v>1680</v>
      </c>
      <c r="B2085" s="6">
        <f>IF(GETPIVOTDATA("Sum of Net Profit",Pivot_table!$A$151,"Consumer ID",$A2085,"Years (DATE)",$B$66)=0,"",GETPIVOTDATA("Sum of Net Profit",Pivot_table!$A$151,"Consumer ID",$A2085,"Years (DATE)",$B$66))</f>
        <v>180.4</v>
      </c>
      <c r="C2085" s="6">
        <f>IF(GETPIVOTDATA("Count of Order ID",Pivot_table!$A$151,"Consumer ID",$A2085,"Years (DATE)",$B$66)=0,"",GETPIVOTDATA("Count of Order ID",Pivot_table!$A$151,"Consumer ID",$A2085,"Years (DATE)",$B$66))</f>
        <v>1</v>
      </c>
      <c r="D2085" s="6" t="str">
        <f>IF(GETPIVOTDATA("Sum of Net Profit",Pivot_table!$A$151,"Consumer ID",$A2085,"Years (DATE)",$D$66)=0,"",GETPIVOTDATA("Sum of Net Profit",Pivot_table!$A$151,"Consumer ID",$A2085,"Years (DATE)",$D$66))</f>
        <v/>
      </c>
      <c r="E2085" s="6" t="str">
        <f>IF(GETPIVOTDATA("Count of Order ID",Pivot_table!$A$151,"Consumer ID",$A2085,"Years (DATE)",$D$66)=0,"",GETPIVOTDATA("Count of Order ID",Pivot_table!$A$151,"Consumer ID",$A2085,"Years (DATE)",$D$66))</f>
        <v/>
      </c>
      <c r="F2085" s="6">
        <f t="shared" si="64"/>
        <v>180.4</v>
      </c>
      <c r="G2085" s="6">
        <f t="shared" si="65"/>
        <v>1</v>
      </c>
    </row>
    <row r="2086" spans="1:7" x14ac:dyDescent="0.3">
      <c r="A2086" s="6" t="s">
        <v>1664</v>
      </c>
      <c r="B2086" s="6">
        <f>IF(GETPIVOTDATA("Sum of Net Profit",Pivot_table!$A$151,"Consumer ID",$A2086,"Years (DATE)",$B$66)=0,"",GETPIVOTDATA("Sum of Net Profit",Pivot_table!$A$151,"Consumer ID",$A2086,"Years (DATE)",$B$66))</f>
        <v>180.4</v>
      </c>
      <c r="C2086" s="6">
        <f>IF(GETPIVOTDATA("Count of Order ID",Pivot_table!$A$151,"Consumer ID",$A2086,"Years (DATE)",$B$66)=0,"",GETPIVOTDATA("Count of Order ID",Pivot_table!$A$151,"Consumer ID",$A2086,"Years (DATE)",$B$66))</f>
        <v>1</v>
      </c>
      <c r="D2086" s="6" t="str">
        <f>IF(GETPIVOTDATA("Sum of Net Profit",Pivot_table!$A$151,"Consumer ID",$A2086,"Years (DATE)",$D$66)=0,"",GETPIVOTDATA("Sum of Net Profit",Pivot_table!$A$151,"Consumer ID",$A2086,"Years (DATE)",$D$66))</f>
        <v/>
      </c>
      <c r="E2086" s="6" t="str">
        <f>IF(GETPIVOTDATA("Count of Order ID",Pivot_table!$A$151,"Consumer ID",$A2086,"Years (DATE)",$D$66)=0,"",GETPIVOTDATA("Count of Order ID",Pivot_table!$A$151,"Consumer ID",$A2086,"Years (DATE)",$D$66))</f>
        <v/>
      </c>
      <c r="F2086" s="6">
        <f t="shared" si="64"/>
        <v>180.4</v>
      </c>
      <c r="G2086" s="6">
        <f t="shared" si="65"/>
        <v>1</v>
      </c>
    </row>
    <row r="2087" spans="1:7" x14ac:dyDescent="0.3">
      <c r="A2087" s="6" t="s">
        <v>3287</v>
      </c>
      <c r="B2087" s="6" t="str">
        <f>IF(GETPIVOTDATA("Sum of Net Profit",Pivot_table!$A$151,"Consumer ID",$A2087,"Years (DATE)",$B$66)=0,"",GETPIVOTDATA("Sum of Net Profit",Pivot_table!$A$151,"Consumer ID",$A2087,"Years (DATE)",$B$66))</f>
        <v/>
      </c>
      <c r="C2087" s="6" t="str">
        <f>IF(GETPIVOTDATA("Count of Order ID",Pivot_table!$A$151,"Consumer ID",$A2087,"Years (DATE)",$B$66)=0,"",GETPIVOTDATA("Count of Order ID",Pivot_table!$A$151,"Consumer ID",$A2087,"Years (DATE)",$B$66))</f>
        <v/>
      </c>
      <c r="D2087" s="6">
        <f>IF(GETPIVOTDATA("Sum of Net Profit",Pivot_table!$A$151,"Consumer ID",$A2087,"Years (DATE)",$D$66)=0,"",GETPIVOTDATA("Sum of Net Profit",Pivot_table!$A$151,"Consumer ID",$A2087,"Years (DATE)",$D$66))</f>
        <v>180.4</v>
      </c>
      <c r="E2087" s="6">
        <f>IF(GETPIVOTDATA("Count of Order ID",Pivot_table!$A$151,"Consumer ID",$A2087,"Years (DATE)",$D$66)=0,"",GETPIVOTDATA("Count of Order ID",Pivot_table!$A$151,"Consumer ID",$A2087,"Years (DATE)",$D$66))</f>
        <v>1</v>
      </c>
      <c r="F2087" s="6">
        <f t="shared" si="64"/>
        <v>180.4</v>
      </c>
      <c r="G2087" s="6">
        <f t="shared" si="65"/>
        <v>1</v>
      </c>
    </row>
    <row r="2088" spans="1:7" x14ac:dyDescent="0.3">
      <c r="A2088" s="6" t="s">
        <v>2727</v>
      </c>
      <c r="B2088" s="6" t="str">
        <f>IF(GETPIVOTDATA("Sum of Net Profit",Pivot_table!$A$151,"Consumer ID",$A2088,"Years (DATE)",$B$66)=0,"",GETPIVOTDATA("Sum of Net Profit",Pivot_table!$A$151,"Consumer ID",$A2088,"Years (DATE)",$B$66))</f>
        <v/>
      </c>
      <c r="C2088" s="6" t="str">
        <f>IF(GETPIVOTDATA("Count of Order ID",Pivot_table!$A$151,"Consumer ID",$A2088,"Years (DATE)",$B$66)=0,"",GETPIVOTDATA("Count of Order ID",Pivot_table!$A$151,"Consumer ID",$A2088,"Years (DATE)",$B$66))</f>
        <v/>
      </c>
      <c r="D2088" s="6">
        <f>IF(GETPIVOTDATA("Sum of Net Profit",Pivot_table!$A$151,"Consumer ID",$A2088,"Years (DATE)",$D$66)=0,"",GETPIVOTDATA("Sum of Net Profit",Pivot_table!$A$151,"Consumer ID",$A2088,"Years (DATE)",$D$66))</f>
        <v>180.4</v>
      </c>
      <c r="E2088" s="6">
        <f>IF(GETPIVOTDATA("Count of Order ID",Pivot_table!$A$151,"Consumer ID",$A2088,"Years (DATE)",$D$66)=0,"",GETPIVOTDATA("Count of Order ID",Pivot_table!$A$151,"Consumer ID",$A2088,"Years (DATE)",$D$66))</f>
        <v>1</v>
      </c>
      <c r="F2088" s="6">
        <f t="shared" si="64"/>
        <v>180.4</v>
      </c>
      <c r="G2088" s="6">
        <f t="shared" si="65"/>
        <v>1</v>
      </c>
    </row>
    <row r="2089" spans="1:7" x14ac:dyDescent="0.3">
      <c r="A2089" s="6" t="s">
        <v>2378</v>
      </c>
      <c r="B2089" s="6" t="str">
        <f>IF(GETPIVOTDATA("Sum of Net Profit",Pivot_table!$A$151,"Consumer ID",$A2089,"Years (DATE)",$B$66)=0,"",GETPIVOTDATA("Sum of Net Profit",Pivot_table!$A$151,"Consumer ID",$A2089,"Years (DATE)",$B$66))</f>
        <v/>
      </c>
      <c r="C2089" s="6" t="str">
        <f>IF(GETPIVOTDATA("Count of Order ID",Pivot_table!$A$151,"Consumer ID",$A2089,"Years (DATE)",$B$66)=0,"",GETPIVOTDATA("Count of Order ID",Pivot_table!$A$151,"Consumer ID",$A2089,"Years (DATE)",$B$66))</f>
        <v/>
      </c>
      <c r="D2089" s="6">
        <f>IF(GETPIVOTDATA("Sum of Net Profit",Pivot_table!$A$151,"Consumer ID",$A2089,"Years (DATE)",$D$66)=0,"",GETPIVOTDATA("Sum of Net Profit",Pivot_table!$A$151,"Consumer ID",$A2089,"Years (DATE)",$D$66))</f>
        <v>180.4</v>
      </c>
      <c r="E2089" s="6">
        <f>IF(GETPIVOTDATA("Count of Order ID",Pivot_table!$A$151,"Consumer ID",$A2089,"Years (DATE)",$D$66)=0,"",GETPIVOTDATA("Count of Order ID",Pivot_table!$A$151,"Consumer ID",$A2089,"Years (DATE)",$D$66))</f>
        <v>1</v>
      </c>
      <c r="F2089" s="6">
        <f t="shared" si="64"/>
        <v>180.4</v>
      </c>
      <c r="G2089" s="6">
        <f t="shared" si="65"/>
        <v>1</v>
      </c>
    </row>
    <row r="2090" spans="1:7" x14ac:dyDescent="0.3">
      <c r="A2090" s="6" t="s">
        <v>2416</v>
      </c>
      <c r="B2090" s="6" t="str">
        <f>IF(GETPIVOTDATA("Sum of Net Profit",Pivot_table!$A$151,"Consumer ID",$A2090,"Years (DATE)",$B$66)=0,"",GETPIVOTDATA("Sum of Net Profit",Pivot_table!$A$151,"Consumer ID",$A2090,"Years (DATE)",$B$66))</f>
        <v/>
      </c>
      <c r="C2090" s="6" t="str">
        <f>IF(GETPIVOTDATA("Count of Order ID",Pivot_table!$A$151,"Consumer ID",$A2090,"Years (DATE)",$B$66)=0,"",GETPIVOTDATA("Count of Order ID",Pivot_table!$A$151,"Consumer ID",$A2090,"Years (DATE)",$B$66))</f>
        <v/>
      </c>
      <c r="D2090" s="6">
        <f>IF(GETPIVOTDATA("Sum of Net Profit",Pivot_table!$A$151,"Consumer ID",$A2090,"Years (DATE)",$D$66)=0,"",GETPIVOTDATA("Sum of Net Profit",Pivot_table!$A$151,"Consumer ID",$A2090,"Years (DATE)",$D$66))</f>
        <v>180.4</v>
      </c>
      <c r="E2090" s="6">
        <f>IF(GETPIVOTDATA("Count of Order ID",Pivot_table!$A$151,"Consumer ID",$A2090,"Years (DATE)",$D$66)=0,"",GETPIVOTDATA("Count of Order ID",Pivot_table!$A$151,"Consumer ID",$A2090,"Years (DATE)",$D$66))</f>
        <v>1</v>
      </c>
      <c r="F2090" s="6">
        <f t="shared" si="64"/>
        <v>180.4</v>
      </c>
      <c r="G2090" s="6">
        <f t="shared" si="65"/>
        <v>1</v>
      </c>
    </row>
    <row r="2091" spans="1:7" x14ac:dyDescent="0.3">
      <c r="A2091" s="6" t="s">
        <v>2414</v>
      </c>
      <c r="B2091" s="6" t="str">
        <f>IF(GETPIVOTDATA("Sum of Net Profit",Pivot_table!$A$151,"Consumer ID",$A2091,"Years (DATE)",$B$66)=0,"",GETPIVOTDATA("Sum of Net Profit",Pivot_table!$A$151,"Consumer ID",$A2091,"Years (DATE)",$B$66))</f>
        <v/>
      </c>
      <c r="C2091" s="6" t="str">
        <f>IF(GETPIVOTDATA("Count of Order ID",Pivot_table!$A$151,"Consumer ID",$A2091,"Years (DATE)",$B$66)=0,"",GETPIVOTDATA("Count of Order ID",Pivot_table!$A$151,"Consumer ID",$A2091,"Years (DATE)",$B$66))</f>
        <v/>
      </c>
      <c r="D2091" s="6">
        <f>IF(GETPIVOTDATA("Sum of Net Profit",Pivot_table!$A$151,"Consumer ID",$A2091,"Years (DATE)",$D$66)=0,"",GETPIVOTDATA("Sum of Net Profit",Pivot_table!$A$151,"Consumer ID",$A2091,"Years (DATE)",$D$66))</f>
        <v>180.4</v>
      </c>
      <c r="E2091" s="6">
        <f>IF(GETPIVOTDATA("Count of Order ID",Pivot_table!$A$151,"Consumer ID",$A2091,"Years (DATE)",$D$66)=0,"",GETPIVOTDATA("Count of Order ID",Pivot_table!$A$151,"Consumer ID",$A2091,"Years (DATE)",$D$66))</f>
        <v>1</v>
      </c>
      <c r="F2091" s="6">
        <f t="shared" si="64"/>
        <v>180.4</v>
      </c>
      <c r="G2091" s="6">
        <f t="shared" si="65"/>
        <v>1</v>
      </c>
    </row>
    <row r="2092" spans="1:7" x14ac:dyDescent="0.3">
      <c r="A2092" s="6" t="s">
        <v>2480</v>
      </c>
      <c r="B2092" s="6" t="str">
        <f>IF(GETPIVOTDATA("Sum of Net Profit",Pivot_table!$A$151,"Consumer ID",$A2092,"Years (DATE)",$B$66)=0,"",GETPIVOTDATA("Sum of Net Profit",Pivot_table!$A$151,"Consumer ID",$A2092,"Years (DATE)",$B$66))</f>
        <v/>
      </c>
      <c r="C2092" s="6" t="str">
        <f>IF(GETPIVOTDATA("Count of Order ID",Pivot_table!$A$151,"Consumer ID",$A2092,"Years (DATE)",$B$66)=0,"",GETPIVOTDATA("Count of Order ID",Pivot_table!$A$151,"Consumer ID",$A2092,"Years (DATE)",$B$66))</f>
        <v/>
      </c>
      <c r="D2092" s="6">
        <f>IF(GETPIVOTDATA("Sum of Net Profit",Pivot_table!$A$151,"Consumer ID",$A2092,"Years (DATE)",$D$66)=0,"",GETPIVOTDATA("Sum of Net Profit",Pivot_table!$A$151,"Consumer ID",$A2092,"Years (DATE)",$D$66))</f>
        <v>180.4</v>
      </c>
      <c r="E2092" s="6">
        <f>IF(GETPIVOTDATA("Count of Order ID",Pivot_table!$A$151,"Consumer ID",$A2092,"Years (DATE)",$D$66)=0,"",GETPIVOTDATA("Count of Order ID",Pivot_table!$A$151,"Consumer ID",$A2092,"Years (DATE)",$D$66))</f>
        <v>1</v>
      </c>
      <c r="F2092" s="6">
        <f t="shared" si="64"/>
        <v>180.4</v>
      </c>
      <c r="G2092" s="6">
        <f t="shared" si="65"/>
        <v>1</v>
      </c>
    </row>
    <row r="2093" spans="1:7" x14ac:dyDescent="0.3">
      <c r="A2093" s="6" t="s">
        <v>5213</v>
      </c>
      <c r="B2093" s="6" t="str">
        <f>IF(GETPIVOTDATA("Sum of Net Profit",Pivot_table!$A$151,"Consumer ID",$A2093,"Years (DATE)",$B$66)=0,"",GETPIVOTDATA("Sum of Net Profit",Pivot_table!$A$151,"Consumer ID",$A2093,"Years (DATE)",$B$66))</f>
        <v/>
      </c>
      <c r="C2093" s="6" t="str">
        <f>IF(GETPIVOTDATA("Count of Order ID",Pivot_table!$A$151,"Consumer ID",$A2093,"Years (DATE)",$B$66)=0,"",GETPIVOTDATA("Count of Order ID",Pivot_table!$A$151,"Consumer ID",$A2093,"Years (DATE)",$B$66))</f>
        <v/>
      </c>
      <c r="D2093" s="6">
        <f>IF(GETPIVOTDATA("Sum of Net Profit",Pivot_table!$A$151,"Consumer ID",$A2093,"Years (DATE)",$D$66)=0,"",GETPIVOTDATA("Sum of Net Profit",Pivot_table!$A$151,"Consumer ID",$A2093,"Years (DATE)",$D$66))</f>
        <v>180.4</v>
      </c>
      <c r="E2093" s="6">
        <f>IF(GETPIVOTDATA("Count of Order ID",Pivot_table!$A$151,"Consumer ID",$A2093,"Years (DATE)",$D$66)=0,"",GETPIVOTDATA("Count of Order ID",Pivot_table!$A$151,"Consumer ID",$A2093,"Years (DATE)",$D$66))</f>
        <v>1</v>
      </c>
      <c r="F2093" s="6">
        <f t="shared" si="64"/>
        <v>180.4</v>
      </c>
      <c r="G2093" s="6">
        <f t="shared" si="65"/>
        <v>1</v>
      </c>
    </row>
    <row r="2094" spans="1:7" x14ac:dyDescent="0.3">
      <c r="A2094" s="6" t="s">
        <v>5209</v>
      </c>
      <c r="B2094" s="6" t="str">
        <f>IF(GETPIVOTDATA("Sum of Net Profit",Pivot_table!$A$151,"Consumer ID",$A2094,"Years (DATE)",$B$66)=0,"",GETPIVOTDATA("Sum of Net Profit",Pivot_table!$A$151,"Consumer ID",$A2094,"Years (DATE)",$B$66))</f>
        <v/>
      </c>
      <c r="C2094" s="6" t="str">
        <f>IF(GETPIVOTDATA("Count of Order ID",Pivot_table!$A$151,"Consumer ID",$A2094,"Years (DATE)",$B$66)=0,"",GETPIVOTDATA("Count of Order ID",Pivot_table!$A$151,"Consumer ID",$A2094,"Years (DATE)",$B$66))</f>
        <v/>
      </c>
      <c r="D2094" s="6">
        <f>IF(GETPIVOTDATA("Sum of Net Profit",Pivot_table!$A$151,"Consumer ID",$A2094,"Years (DATE)",$D$66)=0,"",GETPIVOTDATA("Sum of Net Profit",Pivot_table!$A$151,"Consumer ID",$A2094,"Years (DATE)",$D$66))</f>
        <v>180.4</v>
      </c>
      <c r="E2094" s="6">
        <f>IF(GETPIVOTDATA("Count of Order ID",Pivot_table!$A$151,"Consumer ID",$A2094,"Years (DATE)",$D$66)=0,"",GETPIVOTDATA("Count of Order ID",Pivot_table!$A$151,"Consumer ID",$A2094,"Years (DATE)",$D$66))</f>
        <v>1</v>
      </c>
      <c r="F2094" s="6">
        <f t="shared" si="64"/>
        <v>180.4</v>
      </c>
      <c r="G2094" s="6">
        <f t="shared" si="65"/>
        <v>1</v>
      </c>
    </row>
    <row r="2095" spans="1:7" x14ac:dyDescent="0.3">
      <c r="A2095" s="6" t="s">
        <v>5149</v>
      </c>
      <c r="B2095" s="6" t="str">
        <f>IF(GETPIVOTDATA("Sum of Net Profit",Pivot_table!$A$151,"Consumer ID",$A2095,"Years (DATE)",$B$66)=0,"",GETPIVOTDATA("Sum of Net Profit",Pivot_table!$A$151,"Consumer ID",$A2095,"Years (DATE)",$B$66))</f>
        <v/>
      </c>
      <c r="C2095" s="6" t="str">
        <f>IF(GETPIVOTDATA("Count of Order ID",Pivot_table!$A$151,"Consumer ID",$A2095,"Years (DATE)",$B$66)=0,"",GETPIVOTDATA("Count of Order ID",Pivot_table!$A$151,"Consumer ID",$A2095,"Years (DATE)",$B$66))</f>
        <v/>
      </c>
      <c r="D2095" s="6">
        <f>IF(GETPIVOTDATA("Sum of Net Profit",Pivot_table!$A$151,"Consumer ID",$A2095,"Years (DATE)",$D$66)=0,"",GETPIVOTDATA("Sum of Net Profit",Pivot_table!$A$151,"Consumer ID",$A2095,"Years (DATE)",$D$66))</f>
        <v>180.4</v>
      </c>
      <c r="E2095" s="6">
        <f>IF(GETPIVOTDATA("Count of Order ID",Pivot_table!$A$151,"Consumer ID",$A2095,"Years (DATE)",$D$66)=0,"",GETPIVOTDATA("Count of Order ID",Pivot_table!$A$151,"Consumer ID",$A2095,"Years (DATE)",$D$66))</f>
        <v>1</v>
      </c>
      <c r="F2095" s="6">
        <f t="shared" si="64"/>
        <v>180.4</v>
      </c>
      <c r="G2095" s="6">
        <f t="shared" si="65"/>
        <v>1</v>
      </c>
    </row>
    <row r="2096" spans="1:7" x14ac:dyDescent="0.3">
      <c r="A2096" s="6" t="s">
        <v>5238</v>
      </c>
      <c r="B2096" s="6" t="str">
        <f>IF(GETPIVOTDATA("Sum of Net Profit",Pivot_table!$A$151,"Consumer ID",$A2096,"Years (DATE)",$B$66)=0,"",GETPIVOTDATA("Sum of Net Profit",Pivot_table!$A$151,"Consumer ID",$A2096,"Years (DATE)",$B$66))</f>
        <v/>
      </c>
      <c r="C2096" s="6" t="str">
        <f>IF(GETPIVOTDATA("Count of Order ID",Pivot_table!$A$151,"Consumer ID",$A2096,"Years (DATE)",$B$66)=0,"",GETPIVOTDATA("Count of Order ID",Pivot_table!$A$151,"Consumer ID",$A2096,"Years (DATE)",$B$66))</f>
        <v/>
      </c>
      <c r="D2096" s="6">
        <f>IF(GETPIVOTDATA("Sum of Net Profit",Pivot_table!$A$151,"Consumer ID",$A2096,"Years (DATE)",$D$66)=0,"",GETPIVOTDATA("Sum of Net Profit",Pivot_table!$A$151,"Consumer ID",$A2096,"Years (DATE)",$D$66))</f>
        <v>180.4</v>
      </c>
      <c r="E2096" s="6">
        <f>IF(GETPIVOTDATA("Count of Order ID",Pivot_table!$A$151,"Consumer ID",$A2096,"Years (DATE)",$D$66)=0,"",GETPIVOTDATA("Count of Order ID",Pivot_table!$A$151,"Consumer ID",$A2096,"Years (DATE)",$D$66))</f>
        <v>1</v>
      </c>
      <c r="F2096" s="6">
        <f t="shared" si="64"/>
        <v>180.4</v>
      </c>
      <c r="G2096" s="6">
        <f t="shared" si="65"/>
        <v>1</v>
      </c>
    </row>
    <row r="2097" spans="1:7" x14ac:dyDescent="0.3">
      <c r="A2097" s="6" t="s">
        <v>387</v>
      </c>
      <c r="B2097" s="6" t="str">
        <f>IF(GETPIVOTDATA("Sum of Net Profit",Pivot_table!$A$151,"Consumer ID",$A2097,"Years (DATE)",$B$66)=0,"",GETPIVOTDATA("Sum of Net Profit",Pivot_table!$A$151,"Consumer ID",$A2097,"Years (DATE)",$B$66))</f>
        <v/>
      </c>
      <c r="C2097" s="6" t="str">
        <f>IF(GETPIVOTDATA("Count of Order ID",Pivot_table!$A$151,"Consumer ID",$A2097,"Years (DATE)",$B$66)=0,"",GETPIVOTDATA("Count of Order ID",Pivot_table!$A$151,"Consumer ID",$A2097,"Years (DATE)",$B$66))</f>
        <v/>
      </c>
      <c r="D2097" s="6">
        <f>IF(GETPIVOTDATA("Sum of Net Profit",Pivot_table!$A$151,"Consumer ID",$A2097,"Years (DATE)",$D$66)=0,"",GETPIVOTDATA("Sum of Net Profit",Pivot_table!$A$151,"Consumer ID",$A2097,"Years (DATE)",$D$66))</f>
        <v>177.59999999999997</v>
      </c>
      <c r="E2097" s="6">
        <f>IF(GETPIVOTDATA("Count of Order ID",Pivot_table!$A$151,"Consumer ID",$A2097,"Years (DATE)",$D$66)=0,"",GETPIVOTDATA("Count of Order ID",Pivot_table!$A$151,"Consumer ID",$A2097,"Years (DATE)",$D$66))</f>
        <v>2</v>
      </c>
      <c r="F2097" s="6">
        <f t="shared" si="64"/>
        <v>177.59999999999997</v>
      </c>
      <c r="G2097" s="6">
        <f t="shared" si="65"/>
        <v>2</v>
      </c>
    </row>
    <row r="2098" spans="1:7" x14ac:dyDescent="0.3">
      <c r="A2098" s="6" t="s">
        <v>2060</v>
      </c>
      <c r="B2098" s="6">
        <f>IF(GETPIVOTDATA("Sum of Net Profit",Pivot_table!$A$151,"Consumer ID",$A2098,"Years (DATE)",$B$66)=0,"",GETPIVOTDATA("Sum of Net Profit",Pivot_table!$A$151,"Consumer ID",$A2098,"Years (DATE)",$B$66))</f>
        <v>176.22</v>
      </c>
      <c r="C2098" s="6">
        <f>IF(GETPIVOTDATA("Count of Order ID",Pivot_table!$A$151,"Consumer ID",$A2098,"Years (DATE)",$B$66)=0,"",GETPIVOTDATA("Count of Order ID",Pivot_table!$A$151,"Consumer ID",$A2098,"Years (DATE)",$B$66))</f>
        <v>1</v>
      </c>
      <c r="D2098" s="6" t="str">
        <f>IF(GETPIVOTDATA("Sum of Net Profit",Pivot_table!$A$151,"Consumer ID",$A2098,"Years (DATE)",$D$66)=0,"",GETPIVOTDATA("Sum of Net Profit",Pivot_table!$A$151,"Consumer ID",$A2098,"Years (DATE)",$D$66))</f>
        <v/>
      </c>
      <c r="E2098" s="6" t="str">
        <f>IF(GETPIVOTDATA("Count of Order ID",Pivot_table!$A$151,"Consumer ID",$A2098,"Years (DATE)",$D$66)=0,"",GETPIVOTDATA("Count of Order ID",Pivot_table!$A$151,"Consumer ID",$A2098,"Years (DATE)",$D$66))</f>
        <v/>
      </c>
      <c r="F2098" s="6">
        <f t="shared" si="64"/>
        <v>176.22</v>
      </c>
      <c r="G2098" s="6">
        <f t="shared" si="65"/>
        <v>1</v>
      </c>
    </row>
    <row r="2099" spans="1:7" x14ac:dyDescent="0.3">
      <c r="A2099" s="6" t="s">
        <v>1832</v>
      </c>
      <c r="B2099" s="6">
        <f>IF(GETPIVOTDATA("Sum of Net Profit",Pivot_table!$A$151,"Consumer ID",$A2099,"Years (DATE)",$B$66)=0,"",GETPIVOTDATA("Sum of Net Profit",Pivot_table!$A$151,"Consumer ID",$A2099,"Years (DATE)",$B$66))</f>
        <v>176.22</v>
      </c>
      <c r="C2099" s="6">
        <f>IF(GETPIVOTDATA("Count of Order ID",Pivot_table!$A$151,"Consumer ID",$A2099,"Years (DATE)",$B$66)=0,"",GETPIVOTDATA("Count of Order ID",Pivot_table!$A$151,"Consumer ID",$A2099,"Years (DATE)",$B$66))</f>
        <v>1</v>
      </c>
      <c r="D2099" s="6" t="str">
        <f>IF(GETPIVOTDATA("Sum of Net Profit",Pivot_table!$A$151,"Consumer ID",$A2099,"Years (DATE)",$D$66)=0,"",GETPIVOTDATA("Sum of Net Profit",Pivot_table!$A$151,"Consumer ID",$A2099,"Years (DATE)",$D$66))</f>
        <v/>
      </c>
      <c r="E2099" s="6" t="str">
        <f>IF(GETPIVOTDATA("Count of Order ID",Pivot_table!$A$151,"Consumer ID",$A2099,"Years (DATE)",$D$66)=0,"",GETPIVOTDATA("Count of Order ID",Pivot_table!$A$151,"Consumer ID",$A2099,"Years (DATE)",$D$66))</f>
        <v/>
      </c>
      <c r="F2099" s="6">
        <f t="shared" si="64"/>
        <v>176.22</v>
      </c>
      <c r="G2099" s="6">
        <f t="shared" si="65"/>
        <v>1</v>
      </c>
    </row>
    <row r="2100" spans="1:7" x14ac:dyDescent="0.3">
      <c r="A2100" s="6" t="s">
        <v>4103</v>
      </c>
      <c r="B2100" s="6" t="str">
        <f>IF(GETPIVOTDATA("Sum of Net Profit",Pivot_table!$A$151,"Consumer ID",$A2100,"Years (DATE)",$B$66)=0,"",GETPIVOTDATA("Sum of Net Profit",Pivot_table!$A$151,"Consumer ID",$A2100,"Years (DATE)",$B$66))</f>
        <v/>
      </c>
      <c r="C2100" s="6" t="str">
        <f>IF(GETPIVOTDATA("Count of Order ID",Pivot_table!$A$151,"Consumer ID",$A2100,"Years (DATE)",$B$66)=0,"",GETPIVOTDATA("Count of Order ID",Pivot_table!$A$151,"Consumer ID",$A2100,"Years (DATE)",$B$66))</f>
        <v/>
      </c>
      <c r="D2100" s="6">
        <f>IF(GETPIVOTDATA("Sum of Net Profit",Pivot_table!$A$151,"Consumer ID",$A2100,"Years (DATE)",$D$66)=0,"",GETPIVOTDATA("Sum of Net Profit",Pivot_table!$A$151,"Consumer ID",$A2100,"Years (DATE)",$D$66))</f>
        <v>176.22</v>
      </c>
      <c r="E2100" s="6">
        <f>IF(GETPIVOTDATA("Count of Order ID",Pivot_table!$A$151,"Consumer ID",$A2100,"Years (DATE)",$D$66)=0,"",GETPIVOTDATA("Count of Order ID",Pivot_table!$A$151,"Consumer ID",$A2100,"Years (DATE)",$D$66))</f>
        <v>1</v>
      </c>
      <c r="F2100" s="6">
        <f t="shared" si="64"/>
        <v>176.22</v>
      </c>
      <c r="G2100" s="6">
        <f t="shared" si="65"/>
        <v>1</v>
      </c>
    </row>
    <row r="2101" spans="1:7" x14ac:dyDescent="0.3">
      <c r="A2101" s="6" t="s">
        <v>2570</v>
      </c>
      <c r="B2101" s="6" t="str">
        <f>IF(GETPIVOTDATA("Sum of Net Profit",Pivot_table!$A$151,"Consumer ID",$A2101,"Years (DATE)",$B$66)=0,"",GETPIVOTDATA("Sum of Net Profit",Pivot_table!$A$151,"Consumer ID",$A2101,"Years (DATE)",$B$66))</f>
        <v/>
      </c>
      <c r="C2101" s="6" t="str">
        <f>IF(GETPIVOTDATA("Count of Order ID",Pivot_table!$A$151,"Consumer ID",$A2101,"Years (DATE)",$B$66)=0,"",GETPIVOTDATA("Count of Order ID",Pivot_table!$A$151,"Consumer ID",$A2101,"Years (DATE)",$B$66))</f>
        <v/>
      </c>
      <c r="D2101" s="6">
        <f>IF(GETPIVOTDATA("Sum of Net Profit",Pivot_table!$A$151,"Consumer ID",$A2101,"Years (DATE)",$D$66)=0,"",GETPIVOTDATA("Sum of Net Profit",Pivot_table!$A$151,"Consumer ID",$A2101,"Years (DATE)",$D$66))</f>
        <v>176.22</v>
      </c>
      <c r="E2101" s="6">
        <f>IF(GETPIVOTDATA("Count of Order ID",Pivot_table!$A$151,"Consumer ID",$A2101,"Years (DATE)",$D$66)=0,"",GETPIVOTDATA("Count of Order ID",Pivot_table!$A$151,"Consumer ID",$A2101,"Years (DATE)",$D$66))</f>
        <v>1</v>
      </c>
      <c r="F2101" s="6">
        <f t="shared" si="64"/>
        <v>176.22</v>
      </c>
      <c r="G2101" s="6">
        <f t="shared" si="65"/>
        <v>1</v>
      </c>
    </row>
    <row r="2102" spans="1:7" x14ac:dyDescent="0.3">
      <c r="A2102" s="6" t="s">
        <v>2512</v>
      </c>
      <c r="B2102" s="6" t="str">
        <f>IF(GETPIVOTDATA("Sum of Net Profit",Pivot_table!$A$151,"Consumer ID",$A2102,"Years (DATE)",$B$66)=0,"",GETPIVOTDATA("Sum of Net Profit",Pivot_table!$A$151,"Consumer ID",$A2102,"Years (DATE)",$B$66))</f>
        <v/>
      </c>
      <c r="C2102" s="6" t="str">
        <f>IF(GETPIVOTDATA("Count of Order ID",Pivot_table!$A$151,"Consumer ID",$A2102,"Years (DATE)",$B$66)=0,"",GETPIVOTDATA("Count of Order ID",Pivot_table!$A$151,"Consumer ID",$A2102,"Years (DATE)",$B$66))</f>
        <v/>
      </c>
      <c r="D2102" s="6">
        <f>IF(GETPIVOTDATA("Sum of Net Profit",Pivot_table!$A$151,"Consumer ID",$A2102,"Years (DATE)",$D$66)=0,"",GETPIVOTDATA("Sum of Net Profit",Pivot_table!$A$151,"Consumer ID",$A2102,"Years (DATE)",$D$66))</f>
        <v>176.22</v>
      </c>
      <c r="E2102" s="6">
        <f>IF(GETPIVOTDATA("Count of Order ID",Pivot_table!$A$151,"Consumer ID",$A2102,"Years (DATE)",$D$66)=0,"",GETPIVOTDATA("Count of Order ID",Pivot_table!$A$151,"Consumer ID",$A2102,"Years (DATE)",$D$66))</f>
        <v>1</v>
      </c>
      <c r="F2102" s="6">
        <f t="shared" si="64"/>
        <v>176.22</v>
      </c>
      <c r="G2102" s="6">
        <f t="shared" si="65"/>
        <v>1</v>
      </c>
    </row>
    <row r="2103" spans="1:7" x14ac:dyDescent="0.3">
      <c r="A2103" s="6" t="s">
        <v>3365</v>
      </c>
      <c r="B2103" s="6" t="str">
        <f>IF(GETPIVOTDATA("Sum of Net Profit",Pivot_table!$A$151,"Consumer ID",$A2103,"Years (DATE)",$B$66)=0,"",GETPIVOTDATA("Sum of Net Profit",Pivot_table!$A$151,"Consumer ID",$A2103,"Years (DATE)",$B$66))</f>
        <v/>
      </c>
      <c r="C2103" s="6" t="str">
        <f>IF(GETPIVOTDATA("Count of Order ID",Pivot_table!$A$151,"Consumer ID",$A2103,"Years (DATE)",$B$66)=0,"",GETPIVOTDATA("Count of Order ID",Pivot_table!$A$151,"Consumer ID",$A2103,"Years (DATE)",$B$66))</f>
        <v/>
      </c>
      <c r="D2103" s="6">
        <f>IF(GETPIVOTDATA("Sum of Net Profit",Pivot_table!$A$151,"Consumer ID",$A2103,"Years (DATE)",$D$66)=0,"",GETPIVOTDATA("Sum of Net Profit",Pivot_table!$A$151,"Consumer ID",$A2103,"Years (DATE)",$D$66))</f>
        <v>176.22</v>
      </c>
      <c r="E2103" s="6">
        <f>IF(GETPIVOTDATA("Count of Order ID",Pivot_table!$A$151,"Consumer ID",$A2103,"Years (DATE)",$D$66)=0,"",GETPIVOTDATA("Count of Order ID",Pivot_table!$A$151,"Consumer ID",$A2103,"Years (DATE)",$D$66))</f>
        <v>1</v>
      </c>
      <c r="F2103" s="6">
        <f t="shared" si="64"/>
        <v>176.22</v>
      </c>
      <c r="G2103" s="6">
        <f t="shared" si="65"/>
        <v>1</v>
      </c>
    </row>
    <row r="2104" spans="1:7" x14ac:dyDescent="0.3">
      <c r="A2104" s="6" t="s">
        <v>3475</v>
      </c>
      <c r="B2104" s="6" t="str">
        <f>IF(GETPIVOTDATA("Sum of Net Profit",Pivot_table!$A$151,"Consumer ID",$A2104,"Years (DATE)",$B$66)=0,"",GETPIVOTDATA("Sum of Net Profit",Pivot_table!$A$151,"Consumer ID",$A2104,"Years (DATE)",$B$66))</f>
        <v/>
      </c>
      <c r="C2104" s="6" t="str">
        <f>IF(GETPIVOTDATA("Count of Order ID",Pivot_table!$A$151,"Consumer ID",$A2104,"Years (DATE)",$B$66)=0,"",GETPIVOTDATA("Count of Order ID",Pivot_table!$A$151,"Consumer ID",$A2104,"Years (DATE)",$B$66))</f>
        <v/>
      </c>
      <c r="D2104" s="6">
        <f>IF(GETPIVOTDATA("Sum of Net Profit",Pivot_table!$A$151,"Consumer ID",$A2104,"Years (DATE)",$D$66)=0,"",GETPIVOTDATA("Sum of Net Profit",Pivot_table!$A$151,"Consumer ID",$A2104,"Years (DATE)",$D$66))</f>
        <v>176.22</v>
      </c>
      <c r="E2104" s="6">
        <f>IF(GETPIVOTDATA("Count of Order ID",Pivot_table!$A$151,"Consumer ID",$A2104,"Years (DATE)",$D$66)=0,"",GETPIVOTDATA("Count of Order ID",Pivot_table!$A$151,"Consumer ID",$A2104,"Years (DATE)",$D$66))</f>
        <v>1</v>
      </c>
      <c r="F2104" s="6">
        <f t="shared" si="64"/>
        <v>176.22</v>
      </c>
      <c r="G2104" s="6">
        <f t="shared" si="65"/>
        <v>1</v>
      </c>
    </row>
    <row r="2105" spans="1:7" x14ac:dyDescent="0.3">
      <c r="A2105" s="6" t="s">
        <v>4323</v>
      </c>
      <c r="B2105" s="6" t="str">
        <f>IF(GETPIVOTDATA("Sum of Net Profit",Pivot_table!$A$151,"Consumer ID",$A2105,"Years (DATE)",$B$66)=0,"",GETPIVOTDATA("Sum of Net Profit",Pivot_table!$A$151,"Consumer ID",$A2105,"Years (DATE)",$B$66))</f>
        <v/>
      </c>
      <c r="C2105" s="6" t="str">
        <f>IF(GETPIVOTDATA("Count of Order ID",Pivot_table!$A$151,"Consumer ID",$A2105,"Years (DATE)",$B$66)=0,"",GETPIVOTDATA("Count of Order ID",Pivot_table!$A$151,"Consumer ID",$A2105,"Years (DATE)",$B$66))</f>
        <v/>
      </c>
      <c r="D2105" s="6">
        <f>IF(GETPIVOTDATA("Sum of Net Profit",Pivot_table!$A$151,"Consumer ID",$A2105,"Years (DATE)",$D$66)=0,"",GETPIVOTDATA("Sum of Net Profit",Pivot_table!$A$151,"Consumer ID",$A2105,"Years (DATE)",$D$66))</f>
        <v>176.22</v>
      </c>
      <c r="E2105" s="6">
        <f>IF(GETPIVOTDATA("Count of Order ID",Pivot_table!$A$151,"Consumer ID",$A2105,"Years (DATE)",$D$66)=0,"",GETPIVOTDATA("Count of Order ID",Pivot_table!$A$151,"Consumer ID",$A2105,"Years (DATE)",$D$66))</f>
        <v>1</v>
      </c>
      <c r="F2105" s="6">
        <f t="shared" si="64"/>
        <v>176.22</v>
      </c>
      <c r="G2105" s="6">
        <f t="shared" si="65"/>
        <v>1</v>
      </c>
    </row>
    <row r="2106" spans="1:7" x14ac:dyDescent="0.3">
      <c r="A2106" s="6" t="s">
        <v>1096</v>
      </c>
      <c r="B2106" s="6">
        <f>IF(GETPIVOTDATA("Sum of Net Profit",Pivot_table!$A$151,"Consumer ID",$A2106,"Years (DATE)",$B$66)=0,"",GETPIVOTDATA("Sum of Net Profit",Pivot_table!$A$151,"Consumer ID",$A2106,"Years (DATE)",$B$66))</f>
        <v>176.22</v>
      </c>
      <c r="C2106" s="6">
        <f>IF(GETPIVOTDATA("Count of Order ID",Pivot_table!$A$151,"Consumer ID",$A2106,"Years (DATE)",$B$66)=0,"",GETPIVOTDATA("Count of Order ID",Pivot_table!$A$151,"Consumer ID",$A2106,"Years (DATE)",$B$66))</f>
        <v>1</v>
      </c>
      <c r="D2106" s="6" t="str">
        <f>IF(GETPIVOTDATA("Sum of Net Profit",Pivot_table!$A$151,"Consumer ID",$A2106,"Years (DATE)",$D$66)=0,"",GETPIVOTDATA("Sum of Net Profit",Pivot_table!$A$151,"Consumer ID",$A2106,"Years (DATE)",$D$66))</f>
        <v/>
      </c>
      <c r="E2106" s="6" t="str">
        <f>IF(GETPIVOTDATA("Count of Order ID",Pivot_table!$A$151,"Consumer ID",$A2106,"Years (DATE)",$D$66)=0,"",GETPIVOTDATA("Count of Order ID",Pivot_table!$A$151,"Consumer ID",$A2106,"Years (DATE)",$D$66))</f>
        <v/>
      </c>
      <c r="F2106" s="6">
        <f t="shared" si="64"/>
        <v>176.22</v>
      </c>
      <c r="G2106" s="6">
        <f t="shared" si="65"/>
        <v>1</v>
      </c>
    </row>
    <row r="2107" spans="1:7" x14ac:dyDescent="0.3">
      <c r="A2107" s="6" t="s">
        <v>5868</v>
      </c>
      <c r="B2107" s="6" t="str">
        <f>IF(GETPIVOTDATA("Sum of Net Profit",Pivot_table!$A$151,"Consumer ID",$A2107,"Years (DATE)",$B$66)=0,"",GETPIVOTDATA("Sum of Net Profit",Pivot_table!$A$151,"Consumer ID",$A2107,"Years (DATE)",$B$66))</f>
        <v/>
      </c>
      <c r="C2107" s="6" t="str">
        <f>IF(GETPIVOTDATA("Count of Order ID",Pivot_table!$A$151,"Consumer ID",$A2107,"Years (DATE)",$B$66)=0,"",GETPIVOTDATA("Count of Order ID",Pivot_table!$A$151,"Consumer ID",$A2107,"Years (DATE)",$B$66))</f>
        <v/>
      </c>
      <c r="D2107" s="6">
        <f>IF(GETPIVOTDATA("Sum of Net Profit",Pivot_table!$A$151,"Consumer ID",$A2107,"Years (DATE)",$D$66)=0,"",GETPIVOTDATA("Sum of Net Profit",Pivot_table!$A$151,"Consumer ID",$A2107,"Years (DATE)",$D$66))</f>
        <v>176.22</v>
      </c>
      <c r="E2107" s="6">
        <f>IF(GETPIVOTDATA("Count of Order ID",Pivot_table!$A$151,"Consumer ID",$A2107,"Years (DATE)",$D$66)=0,"",GETPIVOTDATA("Count of Order ID",Pivot_table!$A$151,"Consumer ID",$A2107,"Years (DATE)",$D$66))</f>
        <v>1</v>
      </c>
      <c r="F2107" s="6">
        <f t="shared" si="64"/>
        <v>176.22</v>
      </c>
      <c r="G2107" s="6">
        <f t="shared" si="65"/>
        <v>1</v>
      </c>
    </row>
    <row r="2108" spans="1:7" x14ac:dyDescent="0.3">
      <c r="A2108" s="6" t="s">
        <v>5507</v>
      </c>
      <c r="B2108" s="6" t="str">
        <f>IF(GETPIVOTDATA("Sum of Net Profit",Pivot_table!$A$151,"Consumer ID",$A2108,"Years (DATE)",$B$66)=0,"",GETPIVOTDATA("Sum of Net Profit",Pivot_table!$A$151,"Consumer ID",$A2108,"Years (DATE)",$B$66))</f>
        <v/>
      </c>
      <c r="C2108" s="6" t="str">
        <f>IF(GETPIVOTDATA("Count of Order ID",Pivot_table!$A$151,"Consumer ID",$A2108,"Years (DATE)",$B$66)=0,"",GETPIVOTDATA("Count of Order ID",Pivot_table!$A$151,"Consumer ID",$A2108,"Years (DATE)",$B$66))</f>
        <v/>
      </c>
      <c r="D2108" s="6">
        <f>IF(GETPIVOTDATA("Sum of Net Profit",Pivot_table!$A$151,"Consumer ID",$A2108,"Years (DATE)",$D$66)=0,"",GETPIVOTDATA("Sum of Net Profit",Pivot_table!$A$151,"Consumer ID",$A2108,"Years (DATE)",$D$66))</f>
        <v>176.22</v>
      </c>
      <c r="E2108" s="6">
        <f>IF(GETPIVOTDATA("Count of Order ID",Pivot_table!$A$151,"Consumer ID",$A2108,"Years (DATE)",$D$66)=0,"",GETPIVOTDATA("Count of Order ID",Pivot_table!$A$151,"Consumer ID",$A2108,"Years (DATE)",$D$66))</f>
        <v>1</v>
      </c>
      <c r="F2108" s="6">
        <f t="shared" si="64"/>
        <v>176.22</v>
      </c>
      <c r="G2108" s="6">
        <f t="shared" si="65"/>
        <v>1</v>
      </c>
    </row>
    <row r="2109" spans="1:7" x14ac:dyDescent="0.3">
      <c r="A2109" s="6" t="s">
        <v>2234</v>
      </c>
      <c r="B2109" s="6" t="str">
        <f>IF(GETPIVOTDATA("Sum of Net Profit",Pivot_table!$A$151,"Consumer ID",$A2109,"Years (DATE)",$B$66)=0,"",GETPIVOTDATA("Sum of Net Profit",Pivot_table!$A$151,"Consumer ID",$A2109,"Years (DATE)",$B$66))</f>
        <v/>
      </c>
      <c r="C2109" s="6" t="str">
        <f>IF(GETPIVOTDATA("Count of Order ID",Pivot_table!$A$151,"Consumer ID",$A2109,"Years (DATE)",$B$66)=0,"",GETPIVOTDATA("Count of Order ID",Pivot_table!$A$151,"Consumer ID",$A2109,"Years (DATE)",$B$66))</f>
        <v/>
      </c>
      <c r="D2109" s="6">
        <f>IF(GETPIVOTDATA("Sum of Net Profit",Pivot_table!$A$151,"Consumer ID",$A2109,"Years (DATE)",$D$66)=0,"",GETPIVOTDATA("Sum of Net Profit",Pivot_table!$A$151,"Consumer ID",$A2109,"Years (DATE)",$D$66))</f>
        <v>172.2</v>
      </c>
      <c r="E2109" s="6">
        <f>IF(GETPIVOTDATA("Count of Order ID",Pivot_table!$A$151,"Consumer ID",$A2109,"Years (DATE)",$D$66)=0,"",GETPIVOTDATA("Count of Order ID",Pivot_table!$A$151,"Consumer ID",$A2109,"Years (DATE)",$D$66))</f>
        <v>1</v>
      </c>
      <c r="F2109" s="6">
        <f t="shared" si="64"/>
        <v>172.2</v>
      </c>
      <c r="G2109" s="6">
        <f t="shared" si="65"/>
        <v>1</v>
      </c>
    </row>
    <row r="2110" spans="1:7" x14ac:dyDescent="0.3">
      <c r="A2110" s="6" t="s">
        <v>3767</v>
      </c>
      <c r="B2110" s="6" t="str">
        <f>IF(GETPIVOTDATA("Sum of Net Profit",Pivot_table!$A$151,"Consumer ID",$A2110,"Years (DATE)",$B$66)=0,"",GETPIVOTDATA("Sum of Net Profit",Pivot_table!$A$151,"Consumer ID",$A2110,"Years (DATE)",$B$66))</f>
        <v/>
      </c>
      <c r="C2110" s="6" t="str">
        <f>IF(GETPIVOTDATA("Count of Order ID",Pivot_table!$A$151,"Consumer ID",$A2110,"Years (DATE)",$B$66)=0,"",GETPIVOTDATA("Count of Order ID",Pivot_table!$A$151,"Consumer ID",$A2110,"Years (DATE)",$B$66))</f>
        <v/>
      </c>
      <c r="D2110" s="6">
        <f>IF(GETPIVOTDATA("Sum of Net Profit",Pivot_table!$A$151,"Consumer ID",$A2110,"Years (DATE)",$D$66)=0,"",GETPIVOTDATA("Sum of Net Profit",Pivot_table!$A$151,"Consumer ID",$A2110,"Years (DATE)",$D$66))</f>
        <v>172.2</v>
      </c>
      <c r="E2110" s="6">
        <f>IF(GETPIVOTDATA("Count of Order ID",Pivot_table!$A$151,"Consumer ID",$A2110,"Years (DATE)",$D$66)=0,"",GETPIVOTDATA("Count of Order ID",Pivot_table!$A$151,"Consumer ID",$A2110,"Years (DATE)",$D$66))</f>
        <v>1</v>
      </c>
      <c r="F2110" s="6">
        <f t="shared" si="64"/>
        <v>172.2</v>
      </c>
      <c r="G2110" s="6">
        <f t="shared" si="65"/>
        <v>1</v>
      </c>
    </row>
    <row r="2111" spans="1:7" x14ac:dyDescent="0.3">
      <c r="A2111" s="6" t="s">
        <v>1366</v>
      </c>
      <c r="B2111" s="6">
        <f>IF(GETPIVOTDATA("Sum of Net Profit",Pivot_table!$A$151,"Consumer ID",$A2111,"Years (DATE)",$B$66)=0,"",GETPIVOTDATA("Sum of Net Profit",Pivot_table!$A$151,"Consumer ID",$A2111,"Years (DATE)",$B$66))</f>
        <v>172.2</v>
      </c>
      <c r="C2111" s="6">
        <f>IF(GETPIVOTDATA("Count of Order ID",Pivot_table!$A$151,"Consumer ID",$A2111,"Years (DATE)",$B$66)=0,"",GETPIVOTDATA("Count of Order ID",Pivot_table!$A$151,"Consumer ID",$A2111,"Years (DATE)",$B$66))</f>
        <v>1</v>
      </c>
      <c r="D2111" s="6" t="str">
        <f>IF(GETPIVOTDATA("Sum of Net Profit",Pivot_table!$A$151,"Consumer ID",$A2111,"Years (DATE)",$D$66)=0,"",GETPIVOTDATA("Sum of Net Profit",Pivot_table!$A$151,"Consumer ID",$A2111,"Years (DATE)",$D$66))</f>
        <v/>
      </c>
      <c r="E2111" s="6" t="str">
        <f>IF(GETPIVOTDATA("Count of Order ID",Pivot_table!$A$151,"Consumer ID",$A2111,"Years (DATE)",$D$66)=0,"",GETPIVOTDATA("Count of Order ID",Pivot_table!$A$151,"Consumer ID",$A2111,"Years (DATE)",$D$66))</f>
        <v/>
      </c>
      <c r="F2111" s="6">
        <f t="shared" si="64"/>
        <v>172.2</v>
      </c>
      <c r="G2111" s="6">
        <f t="shared" si="65"/>
        <v>1</v>
      </c>
    </row>
    <row r="2112" spans="1:7" x14ac:dyDescent="0.3">
      <c r="A2112" s="6" t="s">
        <v>4266</v>
      </c>
      <c r="B2112" s="6" t="str">
        <f>IF(GETPIVOTDATA("Sum of Net Profit",Pivot_table!$A$151,"Consumer ID",$A2112,"Years (DATE)",$B$66)=0,"",GETPIVOTDATA("Sum of Net Profit",Pivot_table!$A$151,"Consumer ID",$A2112,"Years (DATE)",$B$66))</f>
        <v/>
      </c>
      <c r="C2112" s="6" t="str">
        <f>IF(GETPIVOTDATA("Count of Order ID",Pivot_table!$A$151,"Consumer ID",$A2112,"Years (DATE)",$B$66)=0,"",GETPIVOTDATA("Count of Order ID",Pivot_table!$A$151,"Consumer ID",$A2112,"Years (DATE)",$B$66))</f>
        <v/>
      </c>
      <c r="D2112" s="6">
        <f>IF(GETPIVOTDATA("Sum of Net Profit",Pivot_table!$A$151,"Consumer ID",$A2112,"Years (DATE)",$D$66)=0,"",GETPIVOTDATA("Sum of Net Profit",Pivot_table!$A$151,"Consumer ID",$A2112,"Years (DATE)",$D$66))</f>
        <v>172.2</v>
      </c>
      <c r="E2112" s="6">
        <f>IF(GETPIVOTDATA("Count of Order ID",Pivot_table!$A$151,"Consumer ID",$A2112,"Years (DATE)",$D$66)=0,"",GETPIVOTDATA("Count of Order ID",Pivot_table!$A$151,"Consumer ID",$A2112,"Years (DATE)",$D$66))</f>
        <v>1</v>
      </c>
      <c r="F2112" s="6">
        <f t="shared" si="64"/>
        <v>172.2</v>
      </c>
      <c r="G2112" s="6">
        <f t="shared" si="65"/>
        <v>1</v>
      </c>
    </row>
    <row r="2113" spans="1:7" x14ac:dyDescent="0.3">
      <c r="A2113" s="6" t="s">
        <v>1958</v>
      </c>
      <c r="B2113" s="6">
        <f>IF(GETPIVOTDATA("Sum of Net Profit",Pivot_table!$A$151,"Consumer ID",$A2113,"Years (DATE)",$B$66)=0,"",GETPIVOTDATA("Sum of Net Profit",Pivot_table!$A$151,"Consumer ID",$A2113,"Years (DATE)",$B$66))</f>
        <v>172.2</v>
      </c>
      <c r="C2113" s="6">
        <f>IF(GETPIVOTDATA("Count of Order ID",Pivot_table!$A$151,"Consumer ID",$A2113,"Years (DATE)",$B$66)=0,"",GETPIVOTDATA("Count of Order ID",Pivot_table!$A$151,"Consumer ID",$A2113,"Years (DATE)",$B$66))</f>
        <v>1</v>
      </c>
      <c r="D2113" s="6" t="str">
        <f>IF(GETPIVOTDATA("Sum of Net Profit",Pivot_table!$A$151,"Consumer ID",$A2113,"Years (DATE)",$D$66)=0,"",GETPIVOTDATA("Sum of Net Profit",Pivot_table!$A$151,"Consumer ID",$A2113,"Years (DATE)",$D$66))</f>
        <v/>
      </c>
      <c r="E2113" s="6" t="str">
        <f>IF(GETPIVOTDATA("Count of Order ID",Pivot_table!$A$151,"Consumer ID",$A2113,"Years (DATE)",$D$66)=0,"",GETPIVOTDATA("Count of Order ID",Pivot_table!$A$151,"Consumer ID",$A2113,"Years (DATE)",$D$66))</f>
        <v/>
      </c>
      <c r="F2113" s="6">
        <f t="shared" si="64"/>
        <v>172.2</v>
      </c>
      <c r="G2113" s="6">
        <f t="shared" si="65"/>
        <v>1</v>
      </c>
    </row>
    <row r="2114" spans="1:7" x14ac:dyDescent="0.3">
      <c r="A2114" s="6" t="s">
        <v>3229</v>
      </c>
      <c r="B2114" s="6" t="str">
        <f>IF(GETPIVOTDATA("Sum of Net Profit",Pivot_table!$A$151,"Consumer ID",$A2114,"Years (DATE)",$B$66)=0,"",GETPIVOTDATA("Sum of Net Profit",Pivot_table!$A$151,"Consumer ID",$A2114,"Years (DATE)",$B$66))</f>
        <v/>
      </c>
      <c r="C2114" s="6" t="str">
        <f>IF(GETPIVOTDATA("Count of Order ID",Pivot_table!$A$151,"Consumer ID",$A2114,"Years (DATE)",$B$66)=0,"",GETPIVOTDATA("Count of Order ID",Pivot_table!$A$151,"Consumer ID",$A2114,"Years (DATE)",$B$66))</f>
        <v/>
      </c>
      <c r="D2114" s="6">
        <f>IF(GETPIVOTDATA("Sum of Net Profit",Pivot_table!$A$151,"Consumer ID",$A2114,"Years (DATE)",$D$66)=0,"",GETPIVOTDATA("Sum of Net Profit",Pivot_table!$A$151,"Consumer ID",$A2114,"Years (DATE)",$D$66))</f>
        <v>172.2</v>
      </c>
      <c r="E2114" s="6">
        <f>IF(GETPIVOTDATA("Count of Order ID",Pivot_table!$A$151,"Consumer ID",$A2114,"Years (DATE)",$D$66)=0,"",GETPIVOTDATA("Count of Order ID",Pivot_table!$A$151,"Consumer ID",$A2114,"Years (DATE)",$D$66))</f>
        <v>1</v>
      </c>
      <c r="F2114" s="6">
        <f t="shared" si="64"/>
        <v>172.2</v>
      </c>
      <c r="G2114" s="6">
        <f t="shared" si="65"/>
        <v>1</v>
      </c>
    </row>
    <row r="2115" spans="1:7" x14ac:dyDescent="0.3">
      <c r="A2115" s="6" t="s">
        <v>3245</v>
      </c>
      <c r="B2115" s="6" t="str">
        <f>IF(GETPIVOTDATA("Sum of Net Profit",Pivot_table!$A$151,"Consumer ID",$A2115,"Years (DATE)",$B$66)=0,"",GETPIVOTDATA("Sum of Net Profit",Pivot_table!$A$151,"Consumer ID",$A2115,"Years (DATE)",$B$66))</f>
        <v/>
      </c>
      <c r="C2115" s="6" t="str">
        <f>IF(GETPIVOTDATA("Count of Order ID",Pivot_table!$A$151,"Consumer ID",$A2115,"Years (DATE)",$B$66)=0,"",GETPIVOTDATA("Count of Order ID",Pivot_table!$A$151,"Consumer ID",$A2115,"Years (DATE)",$B$66))</f>
        <v/>
      </c>
      <c r="D2115" s="6">
        <f>IF(GETPIVOTDATA("Sum of Net Profit",Pivot_table!$A$151,"Consumer ID",$A2115,"Years (DATE)",$D$66)=0,"",GETPIVOTDATA("Sum of Net Profit",Pivot_table!$A$151,"Consumer ID",$A2115,"Years (DATE)",$D$66))</f>
        <v>172.2</v>
      </c>
      <c r="E2115" s="6">
        <f>IF(GETPIVOTDATA("Count of Order ID",Pivot_table!$A$151,"Consumer ID",$A2115,"Years (DATE)",$D$66)=0,"",GETPIVOTDATA("Count of Order ID",Pivot_table!$A$151,"Consumer ID",$A2115,"Years (DATE)",$D$66))</f>
        <v>1</v>
      </c>
      <c r="F2115" s="6">
        <f t="shared" si="64"/>
        <v>172.2</v>
      </c>
      <c r="G2115" s="6">
        <f t="shared" si="65"/>
        <v>1</v>
      </c>
    </row>
    <row r="2116" spans="1:7" x14ac:dyDescent="0.3">
      <c r="A2116" s="6" t="s">
        <v>2312</v>
      </c>
      <c r="B2116" s="6" t="str">
        <f>IF(GETPIVOTDATA("Sum of Net Profit",Pivot_table!$A$151,"Consumer ID",$A2116,"Years (DATE)",$B$66)=0,"",GETPIVOTDATA("Sum of Net Profit",Pivot_table!$A$151,"Consumer ID",$A2116,"Years (DATE)",$B$66))</f>
        <v/>
      </c>
      <c r="C2116" s="6" t="str">
        <f>IF(GETPIVOTDATA("Count of Order ID",Pivot_table!$A$151,"Consumer ID",$A2116,"Years (DATE)",$B$66)=0,"",GETPIVOTDATA("Count of Order ID",Pivot_table!$A$151,"Consumer ID",$A2116,"Years (DATE)",$B$66))</f>
        <v/>
      </c>
      <c r="D2116" s="6">
        <f>IF(GETPIVOTDATA("Sum of Net Profit",Pivot_table!$A$151,"Consumer ID",$A2116,"Years (DATE)",$D$66)=0,"",GETPIVOTDATA("Sum of Net Profit",Pivot_table!$A$151,"Consumer ID",$A2116,"Years (DATE)",$D$66))</f>
        <v>172.2</v>
      </c>
      <c r="E2116" s="6">
        <f>IF(GETPIVOTDATA("Count of Order ID",Pivot_table!$A$151,"Consumer ID",$A2116,"Years (DATE)",$D$66)=0,"",GETPIVOTDATA("Count of Order ID",Pivot_table!$A$151,"Consumer ID",$A2116,"Years (DATE)",$D$66))</f>
        <v>1</v>
      </c>
      <c r="F2116" s="6">
        <f t="shared" ref="F2116:F2179" si="66">IF(SUM(B2116,D2116)=0,"",SUM(B2116,D2116))</f>
        <v>172.2</v>
      </c>
      <c r="G2116" s="6">
        <f t="shared" ref="G2116:G2179" si="67">IF(SUM(C2116,E2116)=0,"",SUM(C2116,E2116))</f>
        <v>1</v>
      </c>
    </row>
    <row r="2117" spans="1:7" x14ac:dyDescent="0.3">
      <c r="A2117" s="6" t="s">
        <v>2198</v>
      </c>
      <c r="B2117" s="6" t="str">
        <f>IF(GETPIVOTDATA("Sum of Net Profit",Pivot_table!$A$151,"Consumer ID",$A2117,"Years (DATE)",$B$66)=0,"",GETPIVOTDATA("Sum of Net Profit",Pivot_table!$A$151,"Consumer ID",$A2117,"Years (DATE)",$B$66))</f>
        <v/>
      </c>
      <c r="C2117" s="6" t="str">
        <f>IF(GETPIVOTDATA("Count of Order ID",Pivot_table!$A$151,"Consumer ID",$A2117,"Years (DATE)",$B$66)=0,"",GETPIVOTDATA("Count of Order ID",Pivot_table!$A$151,"Consumer ID",$A2117,"Years (DATE)",$B$66))</f>
        <v/>
      </c>
      <c r="D2117" s="6">
        <f>IF(GETPIVOTDATA("Sum of Net Profit",Pivot_table!$A$151,"Consumer ID",$A2117,"Years (DATE)",$D$66)=0,"",GETPIVOTDATA("Sum of Net Profit",Pivot_table!$A$151,"Consumer ID",$A2117,"Years (DATE)",$D$66))</f>
        <v>172.2</v>
      </c>
      <c r="E2117" s="6">
        <f>IF(GETPIVOTDATA("Count of Order ID",Pivot_table!$A$151,"Consumer ID",$A2117,"Years (DATE)",$D$66)=0,"",GETPIVOTDATA("Count of Order ID",Pivot_table!$A$151,"Consumer ID",$A2117,"Years (DATE)",$D$66))</f>
        <v>1</v>
      </c>
      <c r="F2117" s="6">
        <f t="shared" si="66"/>
        <v>172.2</v>
      </c>
      <c r="G2117" s="6">
        <f t="shared" si="67"/>
        <v>1</v>
      </c>
    </row>
    <row r="2118" spans="1:7" x14ac:dyDescent="0.3">
      <c r="A2118" s="6" t="s">
        <v>3193</v>
      </c>
      <c r="B2118" s="6" t="str">
        <f>IF(GETPIVOTDATA("Sum of Net Profit",Pivot_table!$A$151,"Consumer ID",$A2118,"Years (DATE)",$B$66)=0,"",GETPIVOTDATA("Sum of Net Profit",Pivot_table!$A$151,"Consumer ID",$A2118,"Years (DATE)",$B$66))</f>
        <v/>
      </c>
      <c r="C2118" s="6" t="str">
        <f>IF(GETPIVOTDATA("Count of Order ID",Pivot_table!$A$151,"Consumer ID",$A2118,"Years (DATE)",$B$66)=0,"",GETPIVOTDATA("Count of Order ID",Pivot_table!$A$151,"Consumer ID",$A2118,"Years (DATE)",$B$66))</f>
        <v/>
      </c>
      <c r="D2118" s="6">
        <f>IF(GETPIVOTDATA("Sum of Net Profit",Pivot_table!$A$151,"Consumer ID",$A2118,"Years (DATE)",$D$66)=0,"",GETPIVOTDATA("Sum of Net Profit",Pivot_table!$A$151,"Consumer ID",$A2118,"Years (DATE)",$D$66))</f>
        <v>172.2</v>
      </c>
      <c r="E2118" s="6">
        <f>IF(GETPIVOTDATA("Count of Order ID",Pivot_table!$A$151,"Consumer ID",$A2118,"Years (DATE)",$D$66)=0,"",GETPIVOTDATA("Count of Order ID",Pivot_table!$A$151,"Consumer ID",$A2118,"Years (DATE)",$D$66))</f>
        <v>1</v>
      </c>
      <c r="F2118" s="6">
        <f t="shared" si="66"/>
        <v>172.2</v>
      </c>
      <c r="G2118" s="6">
        <f t="shared" si="67"/>
        <v>1</v>
      </c>
    </row>
    <row r="2119" spans="1:7" x14ac:dyDescent="0.3">
      <c r="A2119" s="6" t="s">
        <v>1808</v>
      </c>
      <c r="B2119" s="6">
        <f>IF(GETPIVOTDATA("Sum of Net Profit",Pivot_table!$A$151,"Consumer ID",$A2119,"Years (DATE)",$B$66)=0,"",GETPIVOTDATA("Sum of Net Profit",Pivot_table!$A$151,"Consumer ID",$A2119,"Years (DATE)",$B$66))</f>
        <v>172.2</v>
      </c>
      <c r="C2119" s="6">
        <f>IF(GETPIVOTDATA("Count of Order ID",Pivot_table!$A$151,"Consumer ID",$A2119,"Years (DATE)",$B$66)=0,"",GETPIVOTDATA("Count of Order ID",Pivot_table!$A$151,"Consumer ID",$A2119,"Years (DATE)",$B$66))</f>
        <v>1</v>
      </c>
      <c r="D2119" s="6" t="str">
        <f>IF(GETPIVOTDATA("Sum of Net Profit",Pivot_table!$A$151,"Consumer ID",$A2119,"Years (DATE)",$D$66)=0,"",GETPIVOTDATA("Sum of Net Profit",Pivot_table!$A$151,"Consumer ID",$A2119,"Years (DATE)",$D$66))</f>
        <v/>
      </c>
      <c r="E2119" s="6" t="str">
        <f>IF(GETPIVOTDATA("Count of Order ID",Pivot_table!$A$151,"Consumer ID",$A2119,"Years (DATE)",$D$66)=0,"",GETPIVOTDATA("Count of Order ID",Pivot_table!$A$151,"Consumer ID",$A2119,"Years (DATE)",$D$66))</f>
        <v/>
      </c>
      <c r="F2119" s="6">
        <f t="shared" si="66"/>
        <v>172.2</v>
      </c>
      <c r="G2119" s="6">
        <f t="shared" si="67"/>
        <v>1</v>
      </c>
    </row>
    <row r="2120" spans="1:7" x14ac:dyDescent="0.3">
      <c r="A2120" s="6" t="s">
        <v>3621</v>
      </c>
      <c r="B2120" s="6" t="str">
        <f>IF(GETPIVOTDATA("Sum of Net Profit",Pivot_table!$A$151,"Consumer ID",$A2120,"Years (DATE)",$B$66)=0,"",GETPIVOTDATA("Sum of Net Profit",Pivot_table!$A$151,"Consumer ID",$A2120,"Years (DATE)",$B$66))</f>
        <v/>
      </c>
      <c r="C2120" s="6" t="str">
        <f>IF(GETPIVOTDATA("Count of Order ID",Pivot_table!$A$151,"Consumer ID",$A2120,"Years (DATE)",$B$66)=0,"",GETPIVOTDATA("Count of Order ID",Pivot_table!$A$151,"Consumer ID",$A2120,"Years (DATE)",$B$66))</f>
        <v/>
      </c>
      <c r="D2120" s="6">
        <f>IF(GETPIVOTDATA("Sum of Net Profit",Pivot_table!$A$151,"Consumer ID",$A2120,"Years (DATE)",$D$66)=0,"",GETPIVOTDATA("Sum of Net Profit",Pivot_table!$A$151,"Consumer ID",$A2120,"Years (DATE)",$D$66))</f>
        <v>172.2</v>
      </c>
      <c r="E2120" s="6">
        <f>IF(GETPIVOTDATA("Count of Order ID",Pivot_table!$A$151,"Consumer ID",$A2120,"Years (DATE)",$D$66)=0,"",GETPIVOTDATA("Count of Order ID",Pivot_table!$A$151,"Consumer ID",$A2120,"Years (DATE)",$D$66))</f>
        <v>1</v>
      </c>
      <c r="F2120" s="6">
        <f t="shared" si="66"/>
        <v>172.2</v>
      </c>
      <c r="G2120" s="6">
        <f t="shared" si="67"/>
        <v>1</v>
      </c>
    </row>
    <row r="2121" spans="1:7" x14ac:dyDescent="0.3">
      <c r="A2121" s="6" t="s">
        <v>4115</v>
      </c>
      <c r="B2121" s="6" t="str">
        <f>IF(GETPIVOTDATA("Sum of Net Profit",Pivot_table!$A$151,"Consumer ID",$A2121,"Years (DATE)",$B$66)=0,"",GETPIVOTDATA("Sum of Net Profit",Pivot_table!$A$151,"Consumer ID",$A2121,"Years (DATE)",$B$66))</f>
        <v/>
      </c>
      <c r="C2121" s="6" t="str">
        <f>IF(GETPIVOTDATA("Count of Order ID",Pivot_table!$A$151,"Consumer ID",$A2121,"Years (DATE)",$B$66)=0,"",GETPIVOTDATA("Count of Order ID",Pivot_table!$A$151,"Consumer ID",$A2121,"Years (DATE)",$B$66))</f>
        <v/>
      </c>
      <c r="D2121" s="6">
        <f>IF(GETPIVOTDATA("Sum of Net Profit",Pivot_table!$A$151,"Consumer ID",$A2121,"Years (DATE)",$D$66)=0,"",GETPIVOTDATA("Sum of Net Profit",Pivot_table!$A$151,"Consumer ID",$A2121,"Years (DATE)",$D$66))</f>
        <v>172.2</v>
      </c>
      <c r="E2121" s="6">
        <f>IF(GETPIVOTDATA("Count of Order ID",Pivot_table!$A$151,"Consumer ID",$A2121,"Years (DATE)",$D$66)=0,"",GETPIVOTDATA("Count of Order ID",Pivot_table!$A$151,"Consumer ID",$A2121,"Years (DATE)",$D$66))</f>
        <v>1</v>
      </c>
      <c r="F2121" s="6">
        <f t="shared" si="66"/>
        <v>172.2</v>
      </c>
      <c r="G2121" s="6">
        <f t="shared" si="67"/>
        <v>1</v>
      </c>
    </row>
    <row r="2122" spans="1:7" x14ac:dyDescent="0.3">
      <c r="A2122" s="6" t="s">
        <v>4171</v>
      </c>
      <c r="B2122" s="6" t="str">
        <f>IF(GETPIVOTDATA("Sum of Net Profit",Pivot_table!$A$151,"Consumer ID",$A2122,"Years (DATE)",$B$66)=0,"",GETPIVOTDATA("Sum of Net Profit",Pivot_table!$A$151,"Consumer ID",$A2122,"Years (DATE)",$B$66))</f>
        <v/>
      </c>
      <c r="C2122" s="6" t="str">
        <f>IF(GETPIVOTDATA("Count of Order ID",Pivot_table!$A$151,"Consumer ID",$A2122,"Years (DATE)",$B$66)=0,"",GETPIVOTDATA("Count of Order ID",Pivot_table!$A$151,"Consumer ID",$A2122,"Years (DATE)",$B$66))</f>
        <v/>
      </c>
      <c r="D2122" s="6">
        <f>IF(GETPIVOTDATA("Sum of Net Profit",Pivot_table!$A$151,"Consumer ID",$A2122,"Years (DATE)",$D$66)=0,"",GETPIVOTDATA("Sum of Net Profit",Pivot_table!$A$151,"Consumer ID",$A2122,"Years (DATE)",$D$66))</f>
        <v>172.2</v>
      </c>
      <c r="E2122" s="6">
        <f>IF(GETPIVOTDATA("Count of Order ID",Pivot_table!$A$151,"Consumer ID",$A2122,"Years (DATE)",$D$66)=0,"",GETPIVOTDATA("Count of Order ID",Pivot_table!$A$151,"Consumer ID",$A2122,"Years (DATE)",$D$66))</f>
        <v>1</v>
      </c>
      <c r="F2122" s="6">
        <f t="shared" si="66"/>
        <v>172.2</v>
      </c>
      <c r="G2122" s="6">
        <f t="shared" si="67"/>
        <v>1</v>
      </c>
    </row>
    <row r="2123" spans="1:7" x14ac:dyDescent="0.3">
      <c r="A2123" s="6" t="s">
        <v>4133</v>
      </c>
      <c r="B2123" s="6" t="str">
        <f>IF(GETPIVOTDATA("Sum of Net Profit",Pivot_table!$A$151,"Consumer ID",$A2123,"Years (DATE)",$B$66)=0,"",GETPIVOTDATA("Sum of Net Profit",Pivot_table!$A$151,"Consumer ID",$A2123,"Years (DATE)",$B$66))</f>
        <v/>
      </c>
      <c r="C2123" s="6" t="str">
        <f>IF(GETPIVOTDATA("Count of Order ID",Pivot_table!$A$151,"Consumer ID",$A2123,"Years (DATE)",$B$66)=0,"",GETPIVOTDATA("Count of Order ID",Pivot_table!$A$151,"Consumer ID",$A2123,"Years (DATE)",$B$66))</f>
        <v/>
      </c>
      <c r="D2123" s="6">
        <f>IF(GETPIVOTDATA("Sum of Net Profit",Pivot_table!$A$151,"Consumer ID",$A2123,"Years (DATE)",$D$66)=0,"",GETPIVOTDATA("Sum of Net Profit",Pivot_table!$A$151,"Consumer ID",$A2123,"Years (DATE)",$D$66))</f>
        <v>172.2</v>
      </c>
      <c r="E2123" s="6">
        <f>IF(GETPIVOTDATA("Count of Order ID",Pivot_table!$A$151,"Consumer ID",$A2123,"Years (DATE)",$D$66)=0,"",GETPIVOTDATA("Count of Order ID",Pivot_table!$A$151,"Consumer ID",$A2123,"Years (DATE)",$D$66))</f>
        <v>1</v>
      </c>
      <c r="F2123" s="6">
        <f t="shared" si="66"/>
        <v>172.2</v>
      </c>
      <c r="G2123" s="6">
        <f t="shared" si="67"/>
        <v>1</v>
      </c>
    </row>
    <row r="2124" spans="1:7" x14ac:dyDescent="0.3">
      <c r="A2124" s="6" t="s">
        <v>4185</v>
      </c>
      <c r="B2124" s="6" t="str">
        <f>IF(GETPIVOTDATA("Sum of Net Profit",Pivot_table!$A$151,"Consumer ID",$A2124,"Years (DATE)",$B$66)=0,"",GETPIVOTDATA("Sum of Net Profit",Pivot_table!$A$151,"Consumer ID",$A2124,"Years (DATE)",$B$66))</f>
        <v/>
      </c>
      <c r="C2124" s="6" t="str">
        <f>IF(GETPIVOTDATA("Count of Order ID",Pivot_table!$A$151,"Consumer ID",$A2124,"Years (DATE)",$B$66)=0,"",GETPIVOTDATA("Count of Order ID",Pivot_table!$A$151,"Consumer ID",$A2124,"Years (DATE)",$B$66))</f>
        <v/>
      </c>
      <c r="D2124" s="6">
        <f>IF(GETPIVOTDATA("Sum of Net Profit",Pivot_table!$A$151,"Consumer ID",$A2124,"Years (DATE)",$D$66)=0,"",GETPIVOTDATA("Sum of Net Profit",Pivot_table!$A$151,"Consumer ID",$A2124,"Years (DATE)",$D$66))</f>
        <v>172.2</v>
      </c>
      <c r="E2124" s="6">
        <f>IF(GETPIVOTDATA("Count of Order ID",Pivot_table!$A$151,"Consumer ID",$A2124,"Years (DATE)",$D$66)=0,"",GETPIVOTDATA("Count of Order ID",Pivot_table!$A$151,"Consumer ID",$A2124,"Years (DATE)",$D$66))</f>
        <v>1</v>
      </c>
      <c r="F2124" s="6">
        <f t="shared" si="66"/>
        <v>172.2</v>
      </c>
      <c r="G2124" s="6">
        <f t="shared" si="67"/>
        <v>1</v>
      </c>
    </row>
    <row r="2125" spans="1:7" x14ac:dyDescent="0.3">
      <c r="A2125" s="6" t="s">
        <v>4137</v>
      </c>
      <c r="B2125" s="6" t="str">
        <f>IF(GETPIVOTDATA("Sum of Net Profit",Pivot_table!$A$151,"Consumer ID",$A2125,"Years (DATE)",$B$66)=0,"",GETPIVOTDATA("Sum of Net Profit",Pivot_table!$A$151,"Consumer ID",$A2125,"Years (DATE)",$B$66))</f>
        <v/>
      </c>
      <c r="C2125" s="6" t="str">
        <f>IF(GETPIVOTDATA("Count of Order ID",Pivot_table!$A$151,"Consumer ID",$A2125,"Years (DATE)",$B$66)=0,"",GETPIVOTDATA("Count of Order ID",Pivot_table!$A$151,"Consumer ID",$A2125,"Years (DATE)",$B$66))</f>
        <v/>
      </c>
      <c r="D2125" s="6">
        <f>IF(GETPIVOTDATA("Sum of Net Profit",Pivot_table!$A$151,"Consumer ID",$A2125,"Years (DATE)",$D$66)=0,"",GETPIVOTDATA("Sum of Net Profit",Pivot_table!$A$151,"Consumer ID",$A2125,"Years (DATE)",$D$66))</f>
        <v>172.2</v>
      </c>
      <c r="E2125" s="6">
        <f>IF(GETPIVOTDATA("Count of Order ID",Pivot_table!$A$151,"Consumer ID",$A2125,"Years (DATE)",$D$66)=0,"",GETPIVOTDATA("Count of Order ID",Pivot_table!$A$151,"Consumer ID",$A2125,"Years (DATE)",$D$66))</f>
        <v>1</v>
      </c>
      <c r="F2125" s="6">
        <f t="shared" si="66"/>
        <v>172.2</v>
      </c>
      <c r="G2125" s="6">
        <f t="shared" si="67"/>
        <v>1</v>
      </c>
    </row>
    <row r="2126" spans="1:7" x14ac:dyDescent="0.3">
      <c r="A2126" s="6" t="s">
        <v>3719</v>
      </c>
      <c r="B2126" s="6" t="str">
        <f>IF(GETPIVOTDATA("Sum of Net Profit",Pivot_table!$A$151,"Consumer ID",$A2126,"Years (DATE)",$B$66)=0,"",GETPIVOTDATA("Sum of Net Profit",Pivot_table!$A$151,"Consumer ID",$A2126,"Years (DATE)",$B$66))</f>
        <v/>
      </c>
      <c r="C2126" s="6" t="str">
        <f>IF(GETPIVOTDATA("Count of Order ID",Pivot_table!$A$151,"Consumer ID",$A2126,"Years (DATE)",$B$66)=0,"",GETPIVOTDATA("Count of Order ID",Pivot_table!$A$151,"Consumer ID",$A2126,"Years (DATE)",$B$66))</f>
        <v/>
      </c>
      <c r="D2126" s="6">
        <f>IF(GETPIVOTDATA("Sum of Net Profit",Pivot_table!$A$151,"Consumer ID",$A2126,"Years (DATE)",$D$66)=0,"",GETPIVOTDATA("Sum of Net Profit",Pivot_table!$A$151,"Consumer ID",$A2126,"Years (DATE)",$D$66))</f>
        <v>172.2</v>
      </c>
      <c r="E2126" s="6">
        <f>IF(GETPIVOTDATA("Count of Order ID",Pivot_table!$A$151,"Consumer ID",$A2126,"Years (DATE)",$D$66)=0,"",GETPIVOTDATA("Count of Order ID",Pivot_table!$A$151,"Consumer ID",$A2126,"Years (DATE)",$D$66))</f>
        <v>1</v>
      </c>
      <c r="F2126" s="6">
        <f t="shared" si="66"/>
        <v>172.2</v>
      </c>
      <c r="G2126" s="6">
        <f t="shared" si="67"/>
        <v>1</v>
      </c>
    </row>
    <row r="2127" spans="1:7" x14ac:dyDescent="0.3">
      <c r="A2127" s="6" t="s">
        <v>1489</v>
      </c>
      <c r="B2127" s="6">
        <f>IF(GETPIVOTDATA("Sum of Net Profit",Pivot_table!$A$151,"Consumer ID",$A2127,"Years (DATE)",$B$66)=0,"",GETPIVOTDATA("Sum of Net Profit",Pivot_table!$A$151,"Consumer ID",$A2127,"Years (DATE)",$B$66))</f>
        <v>172.2</v>
      </c>
      <c r="C2127" s="6">
        <f>IF(GETPIVOTDATA("Count of Order ID",Pivot_table!$A$151,"Consumer ID",$A2127,"Years (DATE)",$B$66)=0,"",GETPIVOTDATA("Count of Order ID",Pivot_table!$A$151,"Consumer ID",$A2127,"Years (DATE)",$B$66))</f>
        <v>1</v>
      </c>
      <c r="D2127" s="6" t="str">
        <f>IF(GETPIVOTDATA("Sum of Net Profit",Pivot_table!$A$151,"Consumer ID",$A2127,"Years (DATE)",$D$66)=0,"",GETPIVOTDATA("Sum of Net Profit",Pivot_table!$A$151,"Consumer ID",$A2127,"Years (DATE)",$D$66))</f>
        <v/>
      </c>
      <c r="E2127" s="6" t="str">
        <f>IF(GETPIVOTDATA("Count of Order ID",Pivot_table!$A$151,"Consumer ID",$A2127,"Years (DATE)",$D$66)=0,"",GETPIVOTDATA("Count of Order ID",Pivot_table!$A$151,"Consumer ID",$A2127,"Years (DATE)",$D$66))</f>
        <v/>
      </c>
      <c r="F2127" s="6">
        <f t="shared" si="66"/>
        <v>172.2</v>
      </c>
      <c r="G2127" s="6">
        <f t="shared" si="67"/>
        <v>1</v>
      </c>
    </row>
    <row r="2128" spans="1:7" x14ac:dyDescent="0.3">
      <c r="A2128" s="6" t="s">
        <v>4053</v>
      </c>
      <c r="B2128" s="6" t="str">
        <f>IF(GETPIVOTDATA("Sum of Net Profit",Pivot_table!$A$151,"Consumer ID",$A2128,"Years (DATE)",$B$66)=0,"",GETPIVOTDATA("Sum of Net Profit",Pivot_table!$A$151,"Consumer ID",$A2128,"Years (DATE)",$B$66))</f>
        <v/>
      </c>
      <c r="C2128" s="6" t="str">
        <f>IF(GETPIVOTDATA("Count of Order ID",Pivot_table!$A$151,"Consumer ID",$A2128,"Years (DATE)",$B$66)=0,"",GETPIVOTDATA("Count of Order ID",Pivot_table!$A$151,"Consumer ID",$A2128,"Years (DATE)",$B$66))</f>
        <v/>
      </c>
      <c r="D2128" s="6">
        <f>IF(GETPIVOTDATA("Sum of Net Profit",Pivot_table!$A$151,"Consumer ID",$A2128,"Years (DATE)",$D$66)=0,"",GETPIVOTDATA("Sum of Net Profit",Pivot_table!$A$151,"Consumer ID",$A2128,"Years (DATE)",$D$66))</f>
        <v>172.2</v>
      </c>
      <c r="E2128" s="6">
        <f>IF(GETPIVOTDATA("Count of Order ID",Pivot_table!$A$151,"Consumer ID",$A2128,"Years (DATE)",$D$66)=0,"",GETPIVOTDATA("Count of Order ID",Pivot_table!$A$151,"Consumer ID",$A2128,"Years (DATE)",$D$66))</f>
        <v>1</v>
      </c>
      <c r="F2128" s="6">
        <f t="shared" si="66"/>
        <v>172.2</v>
      </c>
      <c r="G2128" s="6">
        <f t="shared" si="67"/>
        <v>1</v>
      </c>
    </row>
    <row r="2129" spans="1:7" x14ac:dyDescent="0.3">
      <c r="A2129" s="6" t="s">
        <v>2661</v>
      </c>
      <c r="B2129" s="6" t="str">
        <f>IF(GETPIVOTDATA("Sum of Net Profit",Pivot_table!$A$151,"Consumer ID",$A2129,"Years (DATE)",$B$66)=0,"",GETPIVOTDATA("Sum of Net Profit",Pivot_table!$A$151,"Consumer ID",$A2129,"Years (DATE)",$B$66))</f>
        <v/>
      </c>
      <c r="C2129" s="6" t="str">
        <f>IF(GETPIVOTDATA("Count of Order ID",Pivot_table!$A$151,"Consumer ID",$A2129,"Years (DATE)",$B$66)=0,"",GETPIVOTDATA("Count of Order ID",Pivot_table!$A$151,"Consumer ID",$A2129,"Years (DATE)",$B$66))</f>
        <v/>
      </c>
      <c r="D2129" s="6">
        <f>IF(GETPIVOTDATA("Sum of Net Profit",Pivot_table!$A$151,"Consumer ID",$A2129,"Years (DATE)",$D$66)=0,"",GETPIVOTDATA("Sum of Net Profit",Pivot_table!$A$151,"Consumer ID",$A2129,"Years (DATE)",$D$66))</f>
        <v>172.2</v>
      </c>
      <c r="E2129" s="6">
        <f>IF(GETPIVOTDATA("Count of Order ID",Pivot_table!$A$151,"Consumer ID",$A2129,"Years (DATE)",$D$66)=0,"",GETPIVOTDATA("Count of Order ID",Pivot_table!$A$151,"Consumer ID",$A2129,"Years (DATE)",$D$66))</f>
        <v>1</v>
      </c>
      <c r="F2129" s="6">
        <f t="shared" si="66"/>
        <v>172.2</v>
      </c>
      <c r="G2129" s="6">
        <f t="shared" si="67"/>
        <v>1</v>
      </c>
    </row>
    <row r="2130" spans="1:7" x14ac:dyDescent="0.3">
      <c r="A2130" s="6" t="s">
        <v>3067</v>
      </c>
      <c r="B2130" s="6" t="str">
        <f>IF(GETPIVOTDATA("Sum of Net Profit",Pivot_table!$A$151,"Consumer ID",$A2130,"Years (DATE)",$B$66)=0,"",GETPIVOTDATA("Sum of Net Profit",Pivot_table!$A$151,"Consumer ID",$A2130,"Years (DATE)",$B$66))</f>
        <v/>
      </c>
      <c r="C2130" s="6" t="str">
        <f>IF(GETPIVOTDATA("Count of Order ID",Pivot_table!$A$151,"Consumer ID",$A2130,"Years (DATE)",$B$66)=0,"",GETPIVOTDATA("Count of Order ID",Pivot_table!$A$151,"Consumer ID",$A2130,"Years (DATE)",$B$66))</f>
        <v/>
      </c>
      <c r="D2130" s="6">
        <f>IF(GETPIVOTDATA("Sum of Net Profit",Pivot_table!$A$151,"Consumer ID",$A2130,"Years (DATE)",$D$66)=0,"",GETPIVOTDATA("Sum of Net Profit",Pivot_table!$A$151,"Consumer ID",$A2130,"Years (DATE)",$D$66))</f>
        <v>172.2</v>
      </c>
      <c r="E2130" s="6">
        <f>IF(GETPIVOTDATA("Count of Order ID",Pivot_table!$A$151,"Consumer ID",$A2130,"Years (DATE)",$D$66)=0,"",GETPIVOTDATA("Count of Order ID",Pivot_table!$A$151,"Consumer ID",$A2130,"Years (DATE)",$D$66))</f>
        <v>1</v>
      </c>
      <c r="F2130" s="6">
        <f t="shared" si="66"/>
        <v>172.2</v>
      </c>
      <c r="G2130" s="6">
        <f t="shared" si="67"/>
        <v>1</v>
      </c>
    </row>
    <row r="2131" spans="1:7" x14ac:dyDescent="0.3">
      <c r="A2131" s="6" t="s">
        <v>2582</v>
      </c>
      <c r="B2131" s="6" t="str">
        <f>IF(GETPIVOTDATA("Sum of Net Profit",Pivot_table!$A$151,"Consumer ID",$A2131,"Years (DATE)",$B$66)=0,"",GETPIVOTDATA("Sum of Net Profit",Pivot_table!$A$151,"Consumer ID",$A2131,"Years (DATE)",$B$66))</f>
        <v/>
      </c>
      <c r="C2131" s="6" t="str">
        <f>IF(GETPIVOTDATA("Count of Order ID",Pivot_table!$A$151,"Consumer ID",$A2131,"Years (DATE)",$B$66)=0,"",GETPIVOTDATA("Count of Order ID",Pivot_table!$A$151,"Consumer ID",$A2131,"Years (DATE)",$B$66))</f>
        <v/>
      </c>
      <c r="D2131" s="6">
        <f>IF(GETPIVOTDATA("Sum of Net Profit",Pivot_table!$A$151,"Consumer ID",$A2131,"Years (DATE)",$D$66)=0,"",GETPIVOTDATA("Sum of Net Profit",Pivot_table!$A$151,"Consumer ID",$A2131,"Years (DATE)",$D$66))</f>
        <v>172.2</v>
      </c>
      <c r="E2131" s="6">
        <f>IF(GETPIVOTDATA("Count of Order ID",Pivot_table!$A$151,"Consumer ID",$A2131,"Years (DATE)",$D$66)=0,"",GETPIVOTDATA("Count of Order ID",Pivot_table!$A$151,"Consumer ID",$A2131,"Years (DATE)",$D$66))</f>
        <v>1</v>
      </c>
      <c r="F2131" s="6">
        <f t="shared" si="66"/>
        <v>172.2</v>
      </c>
      <c r="G2131" s="6">
        <f t="shared" si="67"/>
        <v>1</v>
      </c>
    </row>
    <row r="2132" spans="1:7" x14ac:dyDescent="0.3">
      <c r="A2132" s="6" t="s">
        <v>2618</v>
      </c>
      <c r="B2132" s="6" t="str">
        <f>IF(GETPIVOTDATA("Sum of Net Profit",Pivot_table!$A$151,"Consumer ID",$A2132,"Years (DATE)",$B$66)=0,"",GETPIVOTDATA("Sum of Net Profit",Pivot_table!$A$151,"Consumer ID",$A2132,"Years (DATE)",$B$66))</f>
        <v/>
      </c>
      <c r="C2132" s="6" t="str">
        <f>IF(GETPIVOTDATA("Count of Order ID",Pivot_table!$A$151,"Consumer ID",$A2132,"Years (DATE)",$B$66)=0,"",GETPIVOTDATA("Count of Order ID",Pivot_table!$A$151,"Consumer ID",$A2132,"Years (DATE)",$B$66))</f>
        <v/>
      </c>
      <c r="D2132" s="6">
        <f>IF(GETPIVOTDATA("Sum of Net Profit",Pivot_table!$A$151,"Consumer ID",$A2132,"Years (DATE)",$D$66)=0,"",GETPIVOTDATA("Sum of Net Profit",Pivot_table!$A$151,"Consumer ID",$A2132,"Years (DATE)",$D$66))</f>
        <v>172.2</v>
      </c>
      <c r="E2132" s="6">
        <f>IF(GETPIVOTDATA("Count of Order ID",Pivot_table!$A$151,"Consumer ID",$A2132,"Years (DATE)",$D$66)=0,"",GETPIVOTDATA("Count of Order ID",Pivot_table!$A$151,"Consumer ID",$A2132,"Years (DATE)",$D$66))</f>
        <v>1</v>
      </c>
      <c r="F2132" s="6">
        <f t="shared" si="66"/>
        <v>172.2</v>
      </c>
      <c r="G2132" s="6">
        <f t="shared" si="67"/>
        <v>1</v>
      </c>
    </row>
    <row r="2133" spans="1:7" x14ac:dyDescent="0.3">
      <c r="A2133" s="6" t="s">
        <v>4027</v>
      </c>
      <c r="B2133" s="6" t="str">
        <f>IF(GETPIVOTDATA("Sum of Net Profit",Pivot_table!$A$151,"Consumer ID",$A2133,"Years (DATE)",$B$66)=0,"",GETPIVOTDATA("Sum of Net Profit",Pivot_table!$A$151,"Consumer ID",$A2133,"Years (DATE)",$B$66))</f>
        <v/>
      </c>
      <c r="C2133" s="6" t="str">
        <f>IF(GETPIVOTDATA("Count of Order ID",Pivot_table!$A$151,"Consumer ID",$A2133,"Years (DATE)",$B$66)=0,"",GETPIVOTDATA("Count of Order ID",Pivot_table!$A$151,"Consumer ID",$A2133,"Years (DATE)",$B$66))</f>
        <v/>
      </c>
      <c r="D2133" s="6">
        <f>IF(GETPIVOTDATA("Sum of Net Profit",Pivot_table!$A$151,"Consumer ID",$A2133,"Years (DATE)",$D$66)=0,"",GETPIVOTDATA("Sum of Net Profit",Pivot_table!$A$151,"Consumer ID",$A2133,"Years (DATE)",$D$66))</f>
        <v>172.2</v>
      </c>
      <c r="E2133" s="6">
        <f>IF(GETPIVOTDATA("Count of Order ID",Pivot_table!$A$151,"Consumer ID",$A2133,"Years (DATE)",$D$66)=0,"",GETPIVOTDATA("Count of Order ID",Pivot_table!$A$151,"Consumer ID",$A2133,"Years (DATE)",$D$66))</f>
        <v>1</v>
      </c>
      <c r="F2133" s="6">
        <f t="shared" si="66"/>
        <v>172.2</v>
      </c>
      <c r="G2133" s="6">
        <f t="shared" si="67"/>
        <v>1</v>
      </c>
    </row>
    <row r="2134" spans="1:7" x14ac:dyDescent="0.3">
      <c r="A2134" s="6" t="s">
        <v>1457</v>
      </c>
      <c r="B2134" s="6">
        <f>IF(GETPIVOTDATA("Sum of Net Profit",Pivot_table!$A$151,"Consumer ID",$A2134,"Years (DATE)",$B$66)=0,"",GETPIVOTDATA("Sum of Net Profit",Pivot_table!$A$151,"Consumer ID",$A2134,"Years (DATE)",$B$66))</f>
        <v>172.2</v>
      </c>
      <c r="C2134" s="6">
        <f>IF(GETPIVOTDATA("Count of Order ID",Pivot_table!$A$151,"Consumer ID",$A2134,"Years (DATE)",$B$66)=0,"",GETPIVOTDATA("Count of Order ID",Pivot_table!$A$151,"Consumer ID",$A2134,"Years (DATE)",$B$66))</f>
        <v>1</v>
      </c>
      <c r="D2134" s="6" t="str">
        <f>IF(GETPIVOTDATA("Sum of Net Profit",Pivot_table!$A$151,"Consumer ID",$A2134,"Years (DATE)",$D$66)=0,"",GETPIVOTDATA("Sum of Net Profit",Pivot_table!$A$151,"Consumer ID",$A2134,"Years (DATE)",$D$66))</f>
        <v/>
      </c>
      <c r="E2134" s="6" t="str">
        <f>IF(GETPIVOTDATA("Count of Order ID",Pivot_table!$A$151,"Consumer ID",$A2134,"Years (DATE)",$D$66)=0,"",GETPIVOTDATA("Count of Order ID",Pivot_table!$A$151,"Consumer ID",$A2134,"Years (DATE)",$D$66))</f>
        <v/>
      </c>
      <c r="F2134" s="6">
        <f t="shared" si="66"/>
        <v>172.2</v>
      </c>
      <c r="G2134" s="6">
        <f t="shared" si="67"/>
        <v>1</v>
      </c>
    </row>
    <row r="2135" spans="1:7" x14ac:dyDescent="0.3">
      <c r="A2135" s="6" t="s">
        <v>4051</v>
      </c>
      <c r="B2135" s="6" t="str">
        <f>IF(GETPIVOTDATA("Sum of Net Profit",Pivot_table!$A$151,"Consumer ID",$A2135,"Years (DATE)",$B$66)=0,"",GETPIVOTDATA("Sum of Net Profit",Pivot_table!$A$151,"Consumer ID",$A2135,"Years (DATE)",$B$66))</f>
        <v/>
      </c>
      <c r="C2135" s="6" t="str">
        <f>IF(GETPIVOTDATA("Count of Order ID",Pivot_table!$A$151,"Consumer ID",$A2135,"Years (DATE)",$B$66)=0,"",GETPIVOTDATA("Count of Order ID",Pivot_table!$A$151,"Consumer ID",$A2135,"Years (DATE)",$B$66))</f>
        <v/>
      </c>
      <c r="D2135" s="6">
        <f>IF(GETPIVOTDATA("Sum of Net Profit",Pivot_table!$A$151,"Consumer ID",$A2135,"Years (DATE)",$D$66)=0,"",GETPIVOTDATA("Sum of Net Profit",Pivot_table!$A$151,"Consumer ID",$A2135,"Years (DATE)",$D$66))</f>
        <v>172.2</v>
      </c>
      <c r="E2135" s="6">
        <f>IF(GETPIVOTDATA("Count of Order ID",Pivot_table!$A$151,"Consumer ID",$A2135,"Years (DATE)",$D$66)=0,"",GETPIVOTDATA("Count of Order ID",Pivot_table!$A$151,"Consumer ID",$A2135,"Years (DATE)",$D$66))</f>
        <v>1</v>
      </c>
      <c r="F2135" s="6">
        <f t="shared" si="66"/>
        <v>172.2</v>
      </c>
      <c r="G2135" s="6">
        <f t="shared" si="67"/>
        <v>1</v>
      </c>
    </row>
    <row r="2136" spans="1:7" x14ac:dyDescent="0.3">
      <c r="A2136" s="6" t="s">
        <v>1475</v>
      </c>
      <c r="B2136" s="6">
        <f>IF(GETPIVOTDATA("Sum of Net Profit",Pivot_table!$A$151,"Consumer ID",$A2136,"Years (DATE)",$B$66)=0,"",GETPIVOTDATA("Sum of Net Profit",Pivot_table!$A$151,"Consumer ID",$A2136,"Years (DATE)",$B$66))</f>
        <v>172.2</v>
      </c>
      <c r="C2136" s="6">
        <f>IF(GETPIVOTDATA("Count of Order ID",Pivot_table!$A$151,"Consumer ID",$A2136,"Years (DATE)",$B$66)=0,"",GETPIVOTDATA("Count of Order ID",Pivot_table!$A$151,"Consumer ID",$A2136,"Years (DATE)",$B$66))</f>
        <v>1</v>
      </c>
      <c r="D2136" s="6" t="str">
        <f>IF(GETPIVOTDATA("Sum of Net Profit",Pivot_table!$A$151,"Consumer ID",$A2136,"Years (DATE)",$D$66)=0,"",GETPIVOTDATA("Sum of Net Profit",Pivot_table!$A$151,"Consumer ID",$A2136,"Years (DATE)",$D$66))</f>
        <v/>
      </c>
      <c r="E2136" s="6" t="str">
        <f>IF(GETPIVOTDATA("Count of Order ID",Pivot_table!$A$151,"Consumer ID",$A2136,"Years (DATE)",$D$66)=0,"",GETPIVOTDATA("Count of Order ID",Pivot_table!$A$151,"Consumer ID",$A2136,"Years (DATE)",$D$66))</f>
        <v/>
      </c>
      <c r="F2136" s="6">
        <f t="shared" si="66"/>
        <v>172.2</v>
      </c>
      <c r="G2136" s="6">
        <f t="shared" si="67"/>
        <v>1</v>
      </c>
    </row>
    <row r="2137" spans="1:7" x14ac:dyDescent="0.3">
      <c r="A2137" s="6" t="s">
        <v>2602</v>
      </c>
      <c r="B2137" s="6" t="str">
        <f>IF(GETPIVOTDATA("Sum of Net Profit",Pivot_table!$A$151,"Consumer ID",$A2137,"Years (DATE)",$B$66)=0,"",GETPIVOTDATA("Sum of Net Profit",Pivot_table!$A$151,"Consumer ID",$A2137,"Years (DATE)",$B$66))</f>
        <v/>
      </c>
      <c r="C2137" s="6" t="str">
        <f>IF(GETPIVOTDATA("Count of Order ID",Pivot_table!$A$151,"Consumer ID",$A2137,"Years (DATE)",$B$66)=0,"",GETPIVOTDATA("Count of Order ID",Pivot_table!$A$151,"Consumer ID",$A2137,"Years (DATE)",$B$66))</f>
        <v/>
      </c>
      <c r="D2137" s="6">
        <f>IF(GETPIVOTDATA("Sum of Net Profit",Pivot_table!$A$151,"Consumer ID",$A2137,"Years (DATE)",$D$66)=0,"",GETPIVOTDATA("Sum of Net Profit",Pivot_table!$A$151,"Consumer ID",$A2137,"Years (DATE)",$D$66))</f>
        <v>172.2</v>
      </c>
      <c r="E2137" s="6">
        <f>IF(GETPIVOTDATA("Count of Order ID",Pivot_table!$A$151,"Consumer ID",$A2137,"Years (DATE)",$D$66)=0,"",GETPIVOTDATA("Count of Order ID",Pivot_table!$A$151,"Consumer ID",$A2137,"Years (DATE)",$D$66))</f>
        <v>1</v>
      </c>
      <c r="F2137" s="6">
        <f t="shared" si="66"/>
        <v>172.2</v>
      </c>
      <c r="G2137" s="6">
        <f t="shared" si="67"/>
        <v>1</v>
      </c>
    </row>
    <row r="2138" spans="1:7" x14ac:dyDescent="0.3">
      <c r="A2138" s="6" t="s">
        <v>2580</v>
      </c>
      <c r="B2138" s="6" t="str">
        <f>IF(GETPIVOTDATA("Sum of Net Profit",Pivot_table!$A$151,"Consumer ID",$A2138,"Years (DATE)",$B$66)=0,"",GETPIVOTDATA("Sum of Net Profit",Pivot_table!$A$151,"Consumer ID",$A2138,"Years (DATE)",$B$66))</f>
        <v/>
      </c>
      <c r="C2138" s="6" t="str">
        <f>IF(GETPIVOTDATA("Count of Order ID",Pivot_table!$A$151,"Consumer ID",$A2138,"Years (DATE)",$B$66)=0,"",GETPIVOTDATA("Count of Order ID",Pivot_table!$A$151,"Consumer ID",$A2138,"Years (DATE)",$B$66))</f>
        <v/>
      </c>
      <c r="D2138" s="6">
        <f>IF(GETPIVOTDATA("Sum of Net Profit",Pivot_table!$A$151,"Consumer ID",$A2138,"Years (DATE)",$D$66)=0,"",GETPIVOTDATA("Sum of Net Profit",Pivot_table!$A$151,"Consumer ID",$A2138,"Years (DATE)",$D$66))</f>
        <v>172.2</v>
      </c>
      <c r="E2138" s="6">
        <f>IF(GETPIVOTDATA("Count of Order ID",Pivot_table!$A$151,"Consumer ID",$A2138,"Years (DATE)",$D$66)=0,"",GETPIVOTDATA("Count of Order ID",Pivot_table!$A$151,"Consumer ID",$A2138,"Years (DATE)",$D$66))</f>
        <v>1</v>
      </c>
      <c r="F2138" s="6">
        <f t="shared" si="66"/>
        <v>172.2</v>
      </c>
      <c r="G2138" s="6">
        <f t="shared" si="67"/>
        <v>1</v>
      </c>
    </row>
    <row r="2139" spans="1:7" x14ac:dyDescent="0.3">
      <c r="A2139" s="6" t="s">
        <v>1477</v>
      </c>
      <c r="B2139" s="6">
        <f>IF(GETPIVOTDATA("Sum of Net Profit",Pivot_table!$A$151,"Consumer ID",$A2139,"Years (DATE)",$B$66)=0,"",GETPIVOTDATA("Sum of Net Profit",Pivot_table!$A$151,"Consumer ID",$A2139,"Years (DATE)",$B$66))</f>
        <v>172.2</v>
      </c>
      <c r="C2139" s="6">
        <f>IF(GETPIVOTDATA("Count of Order ID",Pivot_table!$A$151,"Consumer ID",$A2139,"Years (DATE)",$B$66)=0,"",GETPIVOTDATA("Count of Order ID",Pivot_table!$A$151,"Consumer ID",$A2139,"Years (DATE)",$B$66))</f>
        <v>1</v>
      </c>
      <c r="D2139" s="6" t="str">
        <f>IF(GETPIVOTDATA("Sum of Net Profit",Pivot_table!$A$151,"Consumer ID",$A2139,"Years (DATE)",$D$66)=0,"",GETPIVOTDATA("Sum of Net Profit",Pivot_table!$A$151,"Consumer ID",$A2139,"Years (DATE)",$D$66))</f>
        <v/>
      </c>
      <c r="E2139" s="6" t="str">
        <f>IF(GETPIVOTDATA("Count of Order ID",Pivot_table!$A$151,"Consumer ID",$A2139,"Years (DATE)",$D$66)=0,"",GETPIVOTDATA("Count of Order ID",Pivot_table!$A$151,"Consumer ID",$A2139,"Years (DATE)",$D$66))</f>
        <v/>
      </c>
      <c r="F2139" s="6">
        <f t="shared" si="66"/>
        <v>172.2</v>
      </c>
      <c r="G2139" s="6">
        <f t="shared" si="67"/>
        <v>1</v>
      </c>
    </row>
    <row r="2140" spans="1:7" x14ac:dyDescent="0.3">
      <c r="A2140" s="6" t="s">
        <v>2849</v>
      </c>
      <c r="B2140" s="6" t="str">
        <f>IF(GETPIVOTDATA("Sum of Net Profit",Pivot_table!$A$151,"Consumer ID",$A2140,"Years (DATE)",$B$66)=0,"",GETPIVOTDATA("Sum of Net Profit",Pivot_table!$A$151,"Consumer ID",$A2140,"Years (DATE)",$B$66))</f>
        <v/>
      </c>
      <c r="C2140" s="6" t="str">
        <f>IF(GETPIVOTDATA("Count of Order ID",Pivot_table!$A$151,"Consumer ID",$A2140,"Years (DATE)",$B$66)=0,"",GETPIVOTDATA("Count of Order ID",Pivot_table!$A$151,"Consumer ID",$A2140,"Years (DATE)",$B$66))</f>
        <v/>
      </c>
      <c r="D2140" s="6">
        <f>IF(GETPIVOTDATA("Sum of Net Profit",Pivot_table!$A$151,"Consumer ID",$A2140,"Years (DATE)",$D$66)=0,"",GETPIVOTDATA("Sum of Net Profit",Pivot_table!$A$151,"Consumer ID",$A2140,"Years (DATE)",$D$66))</f>
        <v>172.2</v>
      </c>
      <c r="E2140" s="6">
        <f>IF(GETPIVOTDATA("Count of Order ID",Pivot_table!$A$151,"Consumer ID",$A2140,"Years (DATE)",$D$66)=0,"",GETPIVOTDATA("Count of Order ID",Pivot_table!$A$151,"Consumer ID",$A2140,"Years (DATE)",$D$66))</f>
        <v>1</v>
      </c>
      <c r="F2140" s="6">
        <f t="shared" si="66"/>
        <v>172.2</v>
      </c>
      <c r="G2140" s="6">
        <f t="shared" si="67"/>
        <v>1</v>
      </c>
    </row>
    <row r="2141" spans="1:7" x14ac:dyDescent="0.3">
      <c r="A2141" s="6" t="s">
        <v>3359</v>
      </c>
      <c r="B2141" s="6" t="str">
        <f>IF(GETPIVOTDATA("Sum of Net Profit",Pivot_table!$A$151,"Consumer ID",$A2141,"Years (DATE)",$B$66)=0,"",GETPIVOTDATA("Sum of Net Profit",Pivot_table!$A$151,"Consumer ID",$A2141,"Years (DATE)",$B$66))</f>
        <v/>
      </c>
      <c r="C2141" s="6" t="str">
        <f>IF(GETPIVOTDATA("Count of Order ID",Pivot_table!$A$151,"Consumer ID",$A2141,"Years (DATE)",$B$66)=0,"",GETPIVOTDATA("Count of Order ID",Pivot_table!$A$151,"Consumer ID",$A2141,"Years (DATE)",$B$66))</f>
        <v/>
      </c>
      <c r="D2141" s="6">
        <f>IF(GETPIVOTDATA("Sum of Net Profit",Pivot_table!$A$151,"Consumer ID",$A2141,"Years (DATE)",$D$66)=0,"",GETPIVOTDATA("Sum of Net Profit",Pivot_table!$A$151,"Consumer ID",$A2141,"Years (DATE)",$D$66))</f>
        <v>172.2</v>
      </c>
      <c r="E2141" s="6">
        <f>IF(GETPIVOTDATA("Count of Order ID",Pivot_table!$A$151,"Consumer ID",$A2141,"Years (DATE)",$D$66)=0,"",GETPIVOTDATA("Count of Order ID",Pivot_table!$A$151,"Consumer ID",$A2141,"Years (DATE)",$D$66))</f>
        <v>1</v>
      </c>
      <c r="F2141" s="6">
        <f t="shared" si="66"/>
        <v>172.2</v>
      </c>
      <c r="G2141" s="6">
        <f t="shared" si="67"/>
        <v>1</v>
      </c>
    </row>
    <row r="2142" spans="1:7" x14ac:dyDescent="0.3">
      <c r="A2142" s="6" t="s">
        <v>3379</v>
      </c>
      <c r="B2142" s="6" t="str">
        <f>IF(GETPIVOTDATA("Sum of Net Profit",Pivot_table!$A$151,"Consumer ID",$A2142,"Years (DATE)",$B$66)=0,"",GETPIVOTDATA("Sum of Net Profit",Pivot_table!$A$151,"Consumer ID",$A2142,"Years (DATE)",$B$66))</f>
        <v/>
      </c>
      <c r="C2142" s="6" t="str">
        <f>IF(GETPIVOTDATA("Count of Order ID",Pivot_table!$A$151,"Consumer ID",$A2142,"Years (DATE)",$B$66)=0,"",GETPIVOTDATA("Count of Order ID",Pivot_table!$A$151,"Consumer ID",$A2142,"Years (DATE)",$B$66))</f>
        <v/>
      </c>
      <c r="D2142" s="6">
        <f>IF(GETPIVOTDATA("Sum of Net Profit",Pivot_table!$A$151,"Consumer ID",$A2142,"Years (DATE)",$D$66)=0,"",GETPIVOTDATA("Sum of Net Profit",Pivot_table!$A$151,"Consumer ID",$A2142,"Years (DATE)",$D$66))</f>
        <v>172.2</v>
      </c>
      <c r="E2142" s="6">
        <f>IF(GETPIVOTDATA("Count of Order ID",Pivot_table!$A$151,"Consumer ID",$A2142,"Years (DATE)",$D$66)=0,"",GETPIVOTDATA("Count of Order ID",Pivot_table!$A$151,"Consumer ID",$A2142,"Years (DATE)",$D$66))</f>
        <v>1</v>
      </c>
      <c r="F2142" s="6">
        <f t="shared" si="66"/>
        <v>172.2</v>
      </c>
      <c r="G2142" s="6">
        <f t="shared" si="67"/>
        <v>1</v>
      </c>
    </row>
    <row r="2143" spans="1:7" x14ac:dyDescent="0.3">
      <c r="A2143" s="6" t="s">
        <v>3953</v>
      </c>
      <c r="B2143" s="6" t="str">
        <f>IF(GETPIVOTDATA("Sum of Net Profit",Pivot_table!$A$151,"Consumer ID",$A2143,"Years (DATE)",$B$66)=0,"",GETPIVOTDATA("Sum of Net Profit",Pivot_table!$A$151,"Consumer ID",$A2143,"Years (DATE)",$B$66))</f>
        <v/>
      </c>
      <c r="C2143" s="6" t="str">
        <f>IF(GETPIVOTDATA("Count of Order ID",Pivot_table!$A$151,"Consumer ID",$A2143,"Years (DATE)",$B$66)=0,"",GETPIVOTDATA("Count of Order ID",Pivot_table!$A$151,"Consumer ID",$A2143,"Years (DATE)",$B$66))</f>
        <v/>
      </c>
      <c r="D2143" s="6">
        <f>IF(GETPIVOTDATA("Sum of Net Profit",Pivot_table!$A$151,"Consumer ID",$A2143,"Years (DATE)",$D$66)=0,"",GETPIVOTDATA("Sum of Net Profit",Pivot_table!$A$151,"Consumer ID",$A2143,"Years (DATE)",$D$66))</f>
        <v>172.2</v>
      </c>
      <c r="E2143" s="6">
        <f>IF(GETPIVOTDATA("Count of Order ID",Pivot_table!$A$151,"Consumer ID",$A2143,"Years (DATE)",$D$66)=0,"",GETPIVOTDATA("Count of Order ID",Pivot_table!$A$151,"Consumer ID",$A2143,"Years (DATE)",$D$66))</f>
        <v>1</v>
      </c>
      <c r="F2143" s="6">
        <f t="shared" si="66"/>
        <v>172.2</v>
      </c>
      <c r="G2143" s="6">
        <f t="shared" si="67"/>
        <v>1</v>
      </c>
    </row>
    <row r="2144" spans="1:7" x14ac:dyDescent="0.3">
      <c r="A2144" s="6" t="s">
        <v>2867</v>
      </c>
      <c r="B2144" s="6" t="str">
        <f>IF(GETPIVOTDATA("Sum of Net Profit",Pivot_table!$A$151,"Consumer ID",$A2144,"Years (DATE)",$B$66)=0,"",GETPIVOTDATA("Sum of Net Profit",Pivot_table!$A$151,"Consumer ID",$A2144,"Years (DATE)",$B$66))</f>
        <v/>
      </c>
      <c r="C2144" s="6" t="str">
        <f>IF(GETPIVOTDATA("Count of Order ID",Pivot_table!$A$151,"Consumer ID",$A2144,"Years (DATE)",$B$66)=0,"",GETPIVOTDATA("Count of Order ID",Pivot_table!$A$151,"Consumer ID",$A2144,"Years (DATE)",$B$66))</f>
        <v/>
      </c>
      <c r="D2144" s="6">
        <f>IF(GETPIVOTDATA("Sum of Net Profit",Pivot_table!$A$151,"Consumer ID",$A2144,"Years (DATE)",$D$66)=0,"",GETPIVOTDATA("Sum of Net Profit",Pivot_table!$A$151,"Consumer ID",$A2144,"Years (DATE)",$D$66))</f>
        <v>172.2</v>
      </c>
      <c r="E2144" s="6">
        <f>IF(GETPIVOTDATA("Count of Order ID",Pivot_table!$A$151,"Consumer ID",$A2144,"Years (DATE)",$D$66)=0,"",GETPIVOTDATA("Count of Order ID",Pivot_table!$A$151,"Consumer ID",$A2144,"Years (DATE)",$D$66))</f>
        <v>1</v>
      </c>
      <c r="F2144" s="6">
        <f t="shared" si="66"/>
        <v>172.2</v>
      </c>
      <c r="G2144" s="6">
        <f t="shared" si="67"/>
        <v>1</v>
      </c>
    </row>
    <row r="2145" spans="1:7" x14ac:dyDescent="0.3">
      <c r="A2145" s="6" t="s">
        <v>2829</v>
      </c>
      <c r="B2145" s="6" t="str">
        <f>IF(GETPIVOTDATA("Sum of Net Profit",Pivot_table!$A$151,"Consumer ID",$A2145,"Years (DATE)",$B$66)=0,"",GETPIVOTDATA("Sum of Net Profit",Pivot_table!$A$151,"Consumer ID",$A2145,"Years (DATE)",$B$66))</f>
        <v/>
      </c>
      <c r="C2145" s="6" t="str">
        <f>IF(GETPIVOTDATA("Count of Order ID",Pivot_table!$A$151,"Consumer ID",$A2145,"Years (DATE)",$B$66)=0,"",GETPIVOTDATA("Count of Order ID",Pivot_table!$A$151,"Consumer ID",$A2145,"Years (DATE)",$B$66))</f>
        <v/>
      </c>
      <c r="D2145" s="6">
        <f>IF(GETPIVOTDATA("Sum of Net Profit",Pivot_table!$A$151,"Consumer ID",$A2145,"Years (DATE)",$D$66)=0,"",GETPIVOTDATA("Sum of Net Profit",Pivot_table!$A$151,"Consumer ID",$A2145,"Years (DATE)",$D$66))</f>
        <v>172.2</v>
      </c>
      <c r="E2145" s="6">
        <f>IF(GETPIVOTDATA("Count of Order ID",Pivot_table!$A$151,"Consumer ID",$A2145,"Years (DATE)",$D$66)=0,"",GETPIVOTDATA("Count of Order ID",Pivot_table!$A$151,"Consumer ID",$A2145,"Years (DATE)",$D$66))</f>
        <v>1</v>
      </c>
      <c r="F2145" s="6">
        <f t="shared" si="66"/>
        <v>172.2</v>
      </c>
      <c r="G2145" s="6">
        <f t="shared" si="67"/>
        <v>1</v>
      </c>
    </row>
    <row r="2146" spans="1:7" x14ac:dyDescent="0.3">
      <c r="A2146" s="6" t="s">
        <v>2883</v>
      </c>
      <c r="B2146" s="6" t="str">
        <f>IF(GETPIVOTDATA("Sum of Net Profit",Pivot_table!$A$151,"Consumer ID",$A2146,"Years (DATE)",$B$66)=0,"",GETPIVOTDATA("Sum of Net Profit",Pivot_table!$A$151,"Consumer ID",$A2146,"Years (DATE)",$B$66))</f>
        <v/>
      </c>
      <c r="C2146" s="6" t="str">
        <f>IF(GETPIVOTDATA("Count of Order ID",Pivot_table!$A$151,"Consumer ID",$A2146,"Years (DATE)",$B$66)=0,"",GETPIVOTDATA("Count of Order ID",Pivot_table!$A$151,"Consumer ID",$A2146,"Years (DATE)",$B$66))</f>
        <v/>
      </c>
      <c r="D2146" s="6">
        <f>IF(GETPIVOTDATA("Sum of Net Profit",Pivot_table!$A$151,"Consumer ID",$A2146,"Years (DATE)",$D$66)=0,"",GETPIVOTDATA("Sum of Net Profit",Pivot_table!$A$151,"Consumer ID",$A2146,"Years (DATE)",$D$66))</f>
        <v>172.2</v>
      </c>
      <c r="E2146" s="6">
        <f>IF(GETPIVOTDATA("Count of Order ID",Pivot_table!$A$151,"Consumer ID",$A2146,"Years (DATE)",$D$66)=0,"",GETPIVOTDATA("Count of Order ID",Pivot_table!$A$151,"Consumer ID",$A2146,"Years (DATE)",$D$66))</f>
        <v>1</v>
      </c>
      <c r="F2146" s="6">
        <f t="shared" si="66"/>
        <v>172.2</v>
      </c>
      <c r="G2146" s="6">
        <f t="shared" si="67"/>
        <v>1</v>
      </c>
    </row>
    <row r="2147" spans="1:7" x14ac:dyDescent="0.3">
      <c r="A2147" s="6" t="s">
        <v>2979</v>
      </c>
      <c r="B2147" s="6" t="str">
        <f>IF(GETPIVOTDATA("Sum of Net Profit",Pivot_table!$A$151,"Consumer ID",$A2147,"Years (DATE)",$B$66)=0,"",GETPIVOTDATA("Sum of Net Profit",Pivot_table!$A$151,"Consumer ID",$A2147,"Years (DATE)",$B$66))</f>
        <v/>
      </c>
      <c r="C2147" s="6" t="str">
        <f>IF(GETPIVOTDATA("Count of Order ID",Pivot_table!$A$151,"Consumer ID",$A2147,"Years (DATE)",$B$66)=0,"",GETPIVOTDATA("Count of Order ID",Pivot_table!$A$151,"Consumer ID",$A2147,"Years (DATE)",$B$66))</f>
        <v/>
      </c>
      <c r="D2147" s="6">
        <f>IF(GETPIVOTDATA("Sum of Net Profit",Pivot_table!$A$151,"Consumer ID",$A2147,"Years (DATE)",$D$66)=0,"",GETPIVOTDATA("Sum of Net Profit",Pivot_table!$A$151,"Consumer ID",$A2147,"Years (DATE)",$D$66))</f>
        <v>172.2</v>
      </c>
      <c r="E2147" s="6">
        <f>IF(GETPIVOTDATA("Count of Order ID",Pivot_table!$A$151,"Consumer ID",$A2147,"Years (DATE)",$D$66)=0,"",GETPIVOTDATA("Count of Order ID",Pivot_table!$A$151,"Consumer ID",$A2147,"Years (DATE)",$D$66))</f>
        <v>1</v>
      </c>
      <c r="F2147" s="6">
        <f t="shared" si="66"/>
        <v>172.2</v>
      </c>
      <c r="G2147" s="6">
        <f t="shared" si="67"/>
        <v>1</v>
      </c>
    </row>
    <row r="2148" spans="1:7" x14ac:dyDescent="0.3">
      <c r="A2148" s="6" t="s">
        <v>3015</v>
      </c>
      <c r="B2148" s="6" t="str">
        <f>IF(GETPIVOTDATA("Sum of Net Profit",Pivot_table!$A$151,"Consumer ID",$A2148,"Years (DATE)",$B$66)=0,"",GETPIVOTDATA("Sum of Net Profit",Pivot_table!$A$151,"Consumer ID",$A2148,"Years (DATE)",$B$66))</f>
        <v/>
      </c>
      <c r="C2148" s="6" t="str">
        <f>IF(GETPIVOTDATA("Count of Order ID",Pivot_table!$A$151,"Consumer ID",$A2148,"Years (DATE)",$B$66)=0,"",GETPIVOTDATA("Count of Order ID",Pivot_table!$A$151,"Consumer ID",$A2148,"Years (DATE)",$B$66))</f>
        <v/>
      </c>
      <c r="D2148" s="6">
        <f>IF(GETPIVOTDATA("Sum of Net Profit",Pivot_table!$A$151,"Consumer ID",$A2148,"Years (DATE)",$D$66)=0,"",GETPIVOTDATA("Sum of Net Profit",Pivot_table!$A$151,"Consumer ID",$A2148,"Years (DATE)",$D$66))</f>
        <v>172.2</v>
      </c>
      <c r="E2148" s="6">
        <f>IF(GETPIVOTDATA("Count of Order ID",Pivot_table!$A$151,"Consumer ID",$A2148,"Years (DATE)",$D$66)=0,"",GETPIVOTDATA("Count of Order ID",Pivot_table!$A$151,"Consumer ID",$A2148,"Years (DATE)",$D$66))</f>
        <v>1</v>
      </c>
      <c r="F2148" s="6">
        <f t="shared" si="66"/>
        <v>172.2</v>
      </c>
      <c r="G2148" s="6">
        <f t="shared" si="67"/>
        <v>1</v>
      </c>
    </row>
    <row r="2149" spans="1:7" x14ac:dyDescent="0.3">
      <c r="A2149" s="6" t="s">
        <v>3955</v>
      </c>
      <c r="B2149" s="6" t="str">
        <f>IF(GETPIVOTDATA("Sum of Net Profit",Pivot_table!$A$151,"Consumer ID",$A2149,"Years (DATE)",$B$66)=0,"",GETPIVOTDATA("Sum of Net Profit",Pivot_table!$A$151,"Consumer ID",$A2149,"Years (DATE)",$B$66))</f>
        <v/>
      </c>
      <c r="C2149" s="6" t="str">
        <f>IF(GETPIVOTDATA("Count of Order ID",Pivot_table!$A$151,"Consumer ID",$A2149,"Years (DATE)",$B$66)=0,"",GETPIVOTDATA("Count of Order ID",Pivot_table!$A$151,"Consumer ID",$A2149,"Years (DATE)",$B$66))</f>
        <v/>
      </c>
      <c r="D2149" s="6">
        <f>IF(GETPIVOTDATA("Sum of Net Profit",Pivot_table!$A$151,"Consumer ID",$A2149,"Years (DATE)",$D$66)=0,"",GETPIVOTDATA("Sum of Net Profit",Pivot_table!$A$151,"Consumer ID",$A2149,"Years (DATE)",$D$66))</f>
        <v>172.2</v>
      </c>
      <c r="E2149" s="6">
        <f>IF(GETPIVOTDATA("Count of Order ID",Pivot_table!$A$151,"Consumer ID",$A2149,"Years (DATE)",$D$66)=0,"",GETPIVOTDATA("Count of Order ID",Pivot_table!$A$151,"Consumer ID",$A2149,"Years (DATE)",$D$66))</f>
        <v>1</v>
      </c>
      <c r="F2149" s="6">
        <f t="shared" si="66"/>
        <v>172.2</v>
      </c>
      <c r="G2149" s="6">
        <f t="shared" si="67"/>
        <v>1</v>
      </c>
    </row>
    <row r="2150" spans="1:7" x14ac:dyDescent="0.3">
      <c r="A2150" s="6" t="s">
        <v>2903</v>
      </c>
      <c r="B2150" s="6" t="str">
        <f>IF(GETPIVOTDATA("Sum of Net Profit",Pivot_table!$A$151,"Consumer ID",$A2150,"Years (DATE)",$B$66)=0,"",GETPIVOTDATA("Sum of Net Profit",Pivot_table!$A$151,"Consumer ID",$A2150,"Years (DATE)",$B$66))</f>
        <v/>
      </c>
      <c r="C2150" s="6" t="str">
        <f>IF(GETPIVOTDATA("Count of Order ID",Pivot_table!$A$151,"Consumer ID",$A2150,"Years (DATE)",$B$66)=0,"",GETPIVOTDATA("Count of Order ID",Pivot_table!$A$151,"Consumer ID",$A2150,"Years (DATE)",$B$66))</f>
        <v/>
      </c>
      <c r="D2150" s="6">
        <f>IF(GETPIVOTDATA("Sum of Net Profit",Pivot_table!$A$151,"Consumer ID",$A2150,"Years (DATE)",$D$66)=0,"",GETPIVOTDATA("Sum of Net Profit",Pivot_table!$A$151,"Consumer ID",$A2150,"Years (DATE)",$D$66))</f>
        <v>172.2</v>
      </c>
      <c r="E2150" s="6">
        <f>IF(GETPIVOTDATA("Count of Order ID",Pivot_table!$A$151,"Consumer ID",$A2150,"Years (DATE)",$D$66)=0,"",GETPIVOTDATA("Count of Order ID",Pivot_table!$A$151,"Consumer ID",$A2150,"Years (DATE)",$D$66))</f>
        <v>1</v>
      </c>
      <c r="F2150" s="6">
        <f t="shared" si="66"/>
        <v>172.2</v>
      </c>
      <c r="G2150" s="6">
        <f t="shared" si="67"/>
        <v>1</v>
      </c>
    </row>
    <row r="2151" spans="1:7" x14ac:dyDescent="0.3">
      <c r="A2151" s="6" t="s">
        <v>3397</v>
      </c>
      <c r="B2151" s="6" t="str">
        <f>IF(GETPIVOTDATA("Sum of Net Profit",Pivot_table!$A$151,"Consumer ID",$A2151,"Years (DATE)",$B$66)=0,"",GETPIVOTDATA("Sum of Net Profit",Pivot_table!$A$151,"Consumer ID",$A2151,"Years (DATE)",$B$66))</f>
        <v/>
      </c>
      <c r="C2151" s="6" t="str">
        <f>IF(GETPIVOTDATA("Count of Order ID",Pivot_table!$A$151,"Consumer ID",$A2151,"Years (DATE)",$B$66)=0,"",GETPIVOTDATA("Count of Order ID",Pivot_table!$A$151,"Consumer ID",$A2151,"Years (DATE)",$B$66))</f>
        <v/>
      </c>
      <c r="D2151" s="6">
        <f>IF(GETPIVOTDATA("Sum of Net Profit",Pivot_table!$A$151,"Consumer ID",$A2151,"Years (DATE)",$D$66)=0,"",GETPIVOTDATA("Sum of Net Profit",Pivot_table!$A$151,"Consumer ID",$A2151,"Years (DATE)",$D$66))</f>
        <v>172.2</v>
      </c>
      <c r="E2151" s="6">
        <f>IF(GETPIVOTDATA("Count of Order ID",Pivot_table!$A$151,"Consumer ID",$A2151,"Years (DATE)",$D$66)=0,"",GETPIVOTDATA("Count of Order ID",Pivot_table!$A$151,"Consumer ID",$A2151,"Years (DATE)",$D$66))</f>
        <v>1</v>
      </c>
      <c r="F2151" s="6">
        <f t="shared" si="66"/>
        <v>172.2</v>
      </c>
      <c r="G2151" s="6">
        <f t="shared" si="67"/>
        <v>1</v>
      </c>
    </row>
    <row r="2152" spans="1:7" x14ac:dyDescent="0.3">
      <c r="A2152" s="6" t="s">
        <v>2941</v>
      </c>
      <c r="B2152" s="6" t="str">
        <f>IF(GETPIVOTDATA("Sum of Net Profit",Pivot_table!$A$151,"Consumer ID",$A2152,"Years (DATE)",$B$66)=0,"",GETPIVOTDATA("Sum of Net Profit",Pivot_table!$A$151,"Consumer ID",$A2152,"Years (DATE)",$B$66))</f>
        <v/>
      </c>
      <c r="C2152" s="6" t="str">
        <f>IF(GETPIVOTDATA("Count of Order ID",Pivot_table!$A$151,"Consumer ID",$A2152,"Years (DATE)",$B$66)=0,"",GETPIVOTDATA("Count of Order ID",Pivot_table!$A$151,"Consumer ID",$A2152,"Years (DATE)",$B$66))</f>
        <v/>
      </c>
      <c r="D2152" s="6">
        <f>IF(GETPIVOTDATA("Sum of Net Profit",Pivot_table!$A$151,"Consumer ID",$A2152,"Years (DATE)",$D$66)=0,"",GETPIVOTDATA("Sum of Net Profit",Pivot_table!$A$151,"Consumer ID",$A2152,"Years (DATE)",$D$66))</f>
        <v>172.2</v>
      </c>
      <c r="E2152" s="6">
        <f>IF(GETPIVOTDATA("Count of Order ID",Pivot_table!$A$151,"Consumer ID",$A2152,"Years (DATE)",$D$66)=0,"",GETPIVOTDATA("Count of Order ID",Pivot_table!$A$151,"Consumer ID",$A2152,"Years (DATE)",$D$66))</f>
        <v>1</v>
      </c>
      <c r="F2152" s="6">
        <f t="shared" si="66"/>
        <v>172.2</v>
      </c>
      <c r="G2152" s="6">
        <f t="shared" si="67"/>
        <v>1</v>
      </c>
    </row>
    <row r="2153" spans="1:7" x14ac:dyDescent="0.3">
      <c r="A2153" s="6" t="s">
        <v>3799</v>
      </c>
      <c r="B2153" s="6" t="str">
        <f>IF(GETPIVOTDATA("Sum of Net Profit",Pivot_table!$A$151,"Consumer ID",$A2153,"Years (DATE)",$B$66)=0,"",GETPIVOTDATA("Sum of Net Profit",Pivot_table!$A$151,"Consumer ID",$A2153,"Years (DATE)",$B$66))</f>
        <v/>
      </c>
      <c r="C2153" s="6" t="str">
        <f>IF(GETPIVOTDATA("Count of Order ID",Pivot_table!$A$151,"Consumer ID",$A2153,"Years (DATE)",$B$66)=0,"",GETPIVOTDATA("Count of Order ID",Pivot_table!$A$151,"Consumer ID",$A2153,"Years (DATE)",$B$66))</f>
        <v/>
      </c>
      <c r="D2153" s="6">
        <f>IF(GETPIVOTDATA("Sum of Net Profit",Pivot_table!$A$151,"Consumer ID",$A2153,"Years (DATE)",$D$66)=0,"",GETPIVOTDATA("Sum of Net Profit",Pivot_table!$A$151,"Consumer ID",$A2153,"Years (DATE)",$D$66))</f>
        <v>172.2</v>
      </c>
      <c r="E2153" s="6">
        <f>IF(GETPIVOTDATA("Count of Order ID",Pivot_table!$A$151,"Consumer ID",$A2153,"Years (DATE)",$D$66)=0,"",GETPIVOTDATA("Count of Order ID",Pivot_table!$A$151,"Consumer ID",$A2153,"Years (DATE)",$D$66))</f>
        <v>1</v>
      </c>
      <c r="F2153" s="6">
        <f t="shared" si="66"/>
        <v>172.2</v>
      </c>
      <c r="G2153" s="6">
        <f t="shared" si="67"/>
        <v>1</v>
      </c>
    </row>
    <row r="2154" spans="1:7" x14ac:dyDescent="0.3">
      <c r="A2154" s="6" t="s">
        <v>3817</v>
      </c>
      <c r="B2154" s="6" t="str">
        <f>IF(GETPIVOTDATA("Sum of Net Profit",Pivot_table!$A$151,"Consumer ID",$A2154,"Years (DATE)",$B$66)=0,"",GETPIVOTDATA("Sum of Net Profit",Pivot_table!$A$151,"Consumer ID",$A2154,"Years (DATE)",$B$66))</f>
        <v/>
      </c>
      <c r="C2154" s="6" t="str">
        <f>IF(GETPIVOTDATA("Count of Order ID",Pivot_table!$A$151,"Consumer ID",$A2154,"Years (DATE)",$B$66)=0,"",GETPIVOTDATA("Count of Order ID",Pivot_table!$A$151,"Consumer ID",$A2154,"Years (DATE)",$B$66))</f>
        <v/>
      </c>
      <c r="D2154" s="6">
        <f>IF(GETPIVOTDATA("Sum of Net Profit",Pivot_table!$A$151,"Consumer ID",$A2154,"Years (DATE)",$D$66)=0,"",GETPIVOTDATA("Sum of Net Profit",Pivot_table!$A$151,"Consumer ID",$A2154,"Years (DATE)",$D$66))</f>
        <v>172.2</v>
      </c>
      <c r="E2154" s="6">
        <f>IF(GETPIVOTDATA("Count of Order ID",Pivot_table!$A$151,"Consumer ID",$A2154,"Years (DATE)",$D$66)=0,"",GETPIVOTDATA("Count of Order ID",Pivot_table!$A$151,"Consumer ID",$A2154,"Years (DATE)",$D$66))</f>
        <v>1</v>
      </c>
      <c r="F2154" s="6">
        <f t="shared" si="66"/>
        <v>172.2</v>
      </c>
      <c r="G2154" s="6">
        <f t="shared" si="67"/>
        <v>1</v>
      </c>
    </row>
    <row r="2155" spans="1:7" x14ac:dyDescent="0.3">
      <c r="A2155" s="6" t="s">
        <v>4355</v>
      </c>
      <c r="B2155" s="6" t="str">
        <f>IF(GETPIVOTDATA("Sum of Net Profit",Pivot_table!$A$151,"Consumer ID",$A2155,"Years (DATE)",$B$66)=0,"",GETPIVOTDATA("Sum of Net Profit",Pivot_table!$A$151,"Consumer ID",$A2155,"Years (DATE)",$B$66))</f>
        <v/>
      </c>
      <c r="C2155" s="6" t="str">
        <f>IF(GETPIVOTDATA("Count of Order ID",Pivot_table!$A$151,"Consumer ID",$A2155,"Years (DATE)",$B$66)=0,"",GETPIVOTDATA("Count of Order ID",Pivot_table!$A$151,"Consumer ID",$A2155,"Years (DATE)",$B$66))</f>
        <v/>
      </c>
      <c r="D2155" s="6">
        <f>IF(GETPIVOTDATA("Sum of Net Profit",Pivot_table!$A$151,"Consumer ID",$A2155,"Years (DATE)",$D$66)=0,"",GETPIVOTDATA("Sum of Net Profit",Pivot_table!$A$151,"Consumer ID",$A2155,"Years (DATE)",$D$66))</f>
        <v>172.2</v>
      </c>
      <c r="E2155" s="6">
        <f>IF(GETPIVOTDATA("Count of Order ID",Pivot_table!$A$151,"Consumer ID",$A2155,"Years (DATE)",$D$66)=0,"",GETPIVOTDATA("Count of Order ID",Pivot_table!$A$151,"Consumer ID",$A2155,"Years (DATE)",$D$66))</f>
        <v>1</v>
      </c>
      <c r="F2155" s="6">
        <f t="shared" si="66"/>
        <v>172.2</v>
      </c>
      <c r="G2155" s="6">
        <f t="shared" si="67"/>
        <v>1</v>
      </c>
    </row>
    <row r="2156" spans="1:7" x14ac:dyDescent="0.3">
      <c r="A2156" s="6" t="s">
        <v>3473</v>
      </c>
      <c r="B2156" s="6" t="str">
        <f>IF(GETPIVOTDATA("Sum of Net Profit",Pivot_table!$A$151,"Consumer ID",$A2156,"Years (DATE)",$B$66)=0,"",GETPIVOTDATA("Sum of Net Profit",Pivot_table!$A$151,"Consumer ID",$A2156,"Years (DATE)",$B$66))</f>
        <v/>
      </c>
      <c r="C2156" s="6" t="str">
        <f>IF(GETPIVOTDATA("Count of Order ID",Pivot_table!$A$151,"Consumer ID",$A2156,"Years (DATE)",$B$66)=0,"",GETPIVOTDATA("Count of Order ID",Pivot_table!$A$151,"Consumer ID",$A2156,"Years (DATE)",$B$66))</f>
        <v/>
      </c>
      <c r="D2156" s="6">
        <f>IF(GETPIVOTDATA("Sum of Net Profit",Pivot_table!$A$151,"Consumer ID",$A2156,"Years (DATE)",$D$66)=0,"",GETPIVOTDATA("Sum of Net Profit",Pivot_table!$A$151,"Consumer ID",$A2156,"Years (DATE)",$D$66))</f>
        <v>172.2</v>
      </c>
      <c r="E2156" s="6">
        <f>IF(GETPIVOTDATA("Count of Order ID",Pivot_table!$A$151,"Consumer ID",$A2156,"Years (DATE)",$D$66)=0,"",GETPIVOTDATA("Count of Order ID",Pivot_table!$A$151,"Consumer ID",$A2156,"Years (DATE)",$D$66))</f>
        <v>1</v>
      </c>
      <c r="F2156" s="6">
        <f t="shared" si="66"/>
        <v>172.2</v>
      </c>
      <c r="G2156" s="6">
        <f t="shared" si="67"/>
        <v>1</v>
      </c>
    </row>
    <row r="2157" spans="1:7" x14ac:dyDescent="0.3">
      <c r="A2157" s="6" t="s">
        <v>1270</v>
      </c>
      <c r="B2157" s="6">
        <f>IF(GETPIVOTDATA("Sum of Net Profit",Pivot_table!$A$151,"Consumer ID",$A2157,"Years (DATE)",$B$66)=0,"",GETPIVOTDATA("Sum of Net Profit",Pivot_table!$A$151,"Consumer ID",$A2157,"Years (DATE)",$B$66))</f>
        <v>172.2</v>
      </c>
      <c r="C2157" s="6">
        <f>IF(GETPIVOTDATA("Count of Order ID",Pivot_table!$A$151,"Consumer ID",$A2157,"Years (DATE)",$B$66)=0,"",GETPIVOTDATA("Count of Order ID",Pivot_table!$A$151,"Consumer ID",$A2157,"Years (DATE)",$B$66))</f>
        <v>1</v>
      </c>
      <c r="D2157" s="6" t="str">
        <f>IF(GETPIVOTDATA("Sum of Net Profit",Pivot_table!$A$151,"Consumer ID",$A2157,"Years (DATE)",$D$66)=0,"",GETPIVOTDATA("Sum of Net Profit",Pivot_table!$A$151,"Consumer ID",$A2157,"Years (DATE)",$D$66))</f>
        <v/>
      </c>
      <c r="E2157" s="6" t="str">
        <f>IF(GETPIVOTDATA("Count of Order ID",Pivot_table!$A$151,"Consumer ID",$A2157,"Years (DATE)",$D$66)=0,"",GETPIVOTDATA("Count of Order ID",Pivot_table!$A$151,"Consumer ID",$A2157,"Years (DATE)",$D$66))</f>
        <v/>
      </c>
      <c r="F2157" s="6">
        <f t="shared" si="66"/>
        <v>172.2</v>
      </c>
      <c r="G2157" s="6">
        <f t="shared" si="67"/>
        <v>1</v>
      </c>
    </row>
    <row r="2158" spans="1:7" x14ac:dyDescent="0.3">
      <c r="A2158" s="6" t="s">
        <v>1322</v>
      </c>
      <c r="B2158" s="6">
        <f>IF(GETPIVOTDATA("Sum of Net Profit",Pivot_table!$A$151,"Consumer ID",$A2158,"Years (DATE)",$B$66)=0,"",GETPIVOTDATA("Sum of Net Profit",Pivot_table!$A$151,"Consumer ID",$A2158,"Years (DATE)",$B$66))</f>
        <v>172.2</v>
      </c>
      <c r="C2158" s="6">
        <f>IF(GETPIVOTDATA("Count of Order ID",Pivot_table!$A$151,"Consumer ID",$A2158,"Years (DATE)",$B$66)=0,"",GETPIVOTDATA("Count of Order ID",Pivot_table!$A$151,"Consumer ID",$A2158,"Years (DATE)",$B$66))</f>
        <v>1</v>
      </c>
      <c r="D2158" s="6" t="str">
        <f>IF(GETPIVOTDATA("Sum of Net Profit",Pivot_table!$A$151,"Consumer ID",$A2158,"Years (DATE)",$D$66)=0,"",GETPIVOTDATA("Sum of Net Profit",Pivot_table!$A$151,"Consumer ID",$A2158,"Years (DATE)",$D$66))</f>
        <v/>
      </c>
      <c r="E2158" s="6" t="str">
        <f>IF(GETPIVOTDATA("Count of Order ID",Pivot_table!$A$151,"Consumer ID",$A2158,"Years (DATE)",$D$66)=0,"",GETPIVOTDATA("Count of Order ID",Pivot_table!$A$151,"Consumer ID",$A2158,"Years (DATE)",$D$66))</f>
        <v/>
      </c>
      <c r="F2158" s="6">
        <f t="shared" si="66"/>
        <v>172.2</v>
      </c>
      <c r="G2158" s="6">
        <f t="shared" si="67"/>
        <v>1</v>
      </c>
    </row>
    <row r="2159" spans="1:7" x14ac:dyDescent="0.3">
      <c r="A2159" s="6" t="s">
        <v>1616</v>
      </c>
      <c r="B2159" s="6">
        <f>IF(GETPIVOTDATA("Sum of Net Profit",Pivot_table!$A$151,"Consumer ID",$A2159,"Years (DATE)",$B$66)=0,"",GETPIVOTDATA("Sum of Net Profit",Pivot_table!$A$151,"Consumer ID",$A2159,"Years (DATE)",$B$66))</f>
        <v>172.2</v>
      </c>
      <c r="C2159" s="6">
        <f>IF(GETPIVOTDATA("Count of Order ID",Pivot_table!$A$151,"Consumer ID",$A2159,"Years (DATE)",$B$66)=0,"",GETPIVOTDATA("Count of Order ID",Pivot_table!$A$151,"Consumer ID",$A2159,"Years (DATE)",$B$66))</f>
        <v>1</v>
      </c>
      <c r="D2159" s="6" t="str">
        <f>IF(GETPIVOTDATA("Sum of Net Profit",Pivot_table!$A$151,"Consumer ID",$A2159,"Years (DATE)",$D$66)=0,"",GETPIVOTDATA("Sum of Net Profit",Pivot_table!$A$151,"Consumer ID",$A2159,"Years (DATE)",$D$66))</f>
        <v/>
      </c>
      <c r="E2159" s="6" t="str">
        <f>IF(GETPIVOTDATA("Count of Order ID",Pivot_table!$A$151,"Consumer ID",$A2159,"Years (DATE)",$D$66)=0,"",GETPIVOTDATA("Count of Order ID",Pivot_table!$A$151,"Consumer ID",$A2159,"Years (DATE)",$D$66))</f>
        <v/>
      </c>
      <c r="F2159" s="6">
        <f t="shared" si="66"/>
        <v>172.2</v>
      </c>
      <c r="G2159" s="6">
        <f t="shared" si="67"/>
        <v>1</v>
      </c>
    </row>
    <row r="2160" spans="1:7" x14ac:dyDescent="0.3">
      <c r="A2160" s="6" t="s">
        <v>1182</v>
      </c>
      <c r="B2160" s="6">
        <f>IF(GETPIVOTDATA("Sum of Net Profit",Pivot_table!$A$151,"Consumer ID",$A2160,"Years (DATE)",$B$66)=0,"",GETPIVOTDATA("Sum of Net Profit",Pivot_table!$A$151,"Consumer ID",$A2160,"Years (DATE)",$B$66))</f>
        <v>172.2</v>
      </c>
      <c r="C2160" s="6">
        <f>IF(GETPIVOTDATA("Count of Order ID",Pivot_table!$A$151,"Consumer ID",$A2160,"Years (DATE)",$B$66)=0,"",GETPIVOTDATA("Count of Order ID",Pivot_table!$A$151,"Consumer ID",$A2160,"Years (DATE)",$B$66))</f>
        <v>1</v>
      </c>
      <c r="D2160" s="6" t="str">
        <f>IF(GETPIVOTDATA("Sum of Net Profit",Pivot_table!$A$151,"Consumer ID",$A2160,"Years (DATE)",$D$66)=0,"",GETPIVOTDATA("Sum of Net Profit",Pivot_table!$A$151,"Consumer ID",$A2160,"Years (DATE)",$D$66))</f>
        <v/>
      </c>
      <c r="E2160" s="6" t="str">
        <f>IF(GETPIVOTDATA("Count of Order ID",Pivot_table!$A$151,"Consumer ID",$A2160,"Years (DATE)",$D$66)=0,"",GETPIVOTDATA("Count of Order ID",Pivot_table!$A$151,"Consumer ID",$A2160,"Years (DATE)",$D$66))</f>
        <v/>
      </c>
      <c r="F2160" s="6">
        <f t="shared" si="66"/>
        <v>172.2</v>
      </c>
      <c r="G2160" s="6">
        <f t="shared" si="67"/>
        <v>1</v>
      </c>
    </row>
    <row r="2161" spans="1:7" x14ac:dyDescent="0.3">
      <c r="A2161" s="6" t="s">
        <v>3503</v>
      </c>
      <c r="B2161" s="6" t="str">
        <f>IF(GETPIVOTDATA("Sum of Net Profit",Pivot_table!$A$151,"Consumer ID",$A2161,"Years (DATE)",$B$66)=0,"",GETPIVOTDATA("Sum of Net Profit",Pivot_table!$A$151,"Consumer ID",$A2161,"Years (DATE)",$B$66))</f>
        <v/>
      </c>
      <c r="C2161" s="6" t="str">
        <f>IF(GETPIVOTDATA("Count of Order ID",Pivot_table!$A$151,"Consumer ID",$A2161,"Years (DATE)",$B$66)=0,"",GETPIVOTDATA("Count of Order ID",Pivot_table!$A$151,"Consumer ID",$A2161,"Years (DATE)",$B$66))</f>
        <v/>
      </c>
      <c r="D2161" s="6">
        <f>IF(GETPIVOTDATA("Sum of Net Profit",Pivot_table!$A$151,"Consumer ID",$A2161,"Years (DATE)",$D$66)=0,"",GETPIVOTDATA("Sum of Net Profit",Pivot_table!$A$151,"Consumer ID",$A2161,"Years (DATE)",$D$66))</f>
        <v>172.2</v>
      </c>
      <c r="E2161" s="6">
        <f>IF(GETPIVOTDATA("Count of Order ID",Pivot_table!$A$151,"Consumer ID",$A2161,"Years (DATE)",$D$66)=0,"",GETPIVOTDATA("Count of Order ID",Pivot_table!$A$151,"Consumer ID",$A2161,"Years (DATE)",$D$66))</f>
        <v>1</v>
      </c>
      <c r="F2161" s="6">
        <f t="shared" si="66"/>
        <v>172.2</v>
      </c>
      <c r="G2161" s="6">
        <f t="shared" si="67"/>
        <v>1</v>
      </c>
    </row>
    <row r="2162" spans="1:7" x14ac:dyDescent="0.3">
      <c r="A2162" s="6" t="s">
        <v>1019</v>
      </c>
      <c r="B2162" s="6">
        <f>IF(GETPIVOTDATA("Sum of Net Profit",Pivot_table!$A$151,"Consumer ID",$A2162,"Years (DATE)",$B$66)=0,"",GETPIVOTDATA("Sum of Net Profit",Pivot_table!$A$151,"Consumer ID",$A2162,"Years (DATE)",$B$66))</f>
        <v>172.2</v>
      </c>
      <c r="C2162" s="6">
        <f>IF(GETPIVOTDATA("Count of Order ID",Pivot_table!$A$151,"Consumer ID",$A2162,"Years (DATE)",$B$66)=0,"",GETPIVOTDATA("Count of Order ID",Pivot_table!$A$151,"Consumer ID",$A2162,"Years (DATE)",$B$66))</f>
        <v>1</v>
      </c>
      <c r="D2162" s="6" t="str">
        <f>IF(GETPIVOTDATA("Sum of Net Profit",Pivot_table!$A$151,"Consumer ID",$A2162,"Years (DATE)",$D$66)=0,"",GETPIVOTDATA("Sum of Net Profit",Pivot_table!$A$151,"Consumer ID",$A2162,"Years (DATE)",$D$66))</f>
        <v/>
      </c>
      <c r="E2162" s="6" t="str">
        <f>IF(GETPIVOTDATA("Count of Order ID",Pivot_table!$A$151,"Consumer ID",$A2162,"Years (DATE)",$D$66)=0,"",GETPIVOTDATA("Count of Order ID",Pivot_table!$A$151,"Consumer ID",$A2162,"Years (DATE)",$D$66))</f>
        <v/>
      </c>
      <c r="F2162" s="6">
        <f t="shared" si="66"/>
        <v>172.2</v>
      </c>
      <c r="G2162" s="6">
        <f t="shared" si="67"/>
        <v>1</v>
      </c>
    </row>
    <row r="2163" spans="1:7" x14ac:dyDescent="0.3">
      <c r="A2163" s="6" t="s">
        <v>1272</v>
      </c>
      <c r="B2163" s="6">
        <f>IF(GETPIVOTDATA("Sum of Net Profit",Pivot_table!$A$151,"Consumer ID",$A2163,"Years (DATE)",$B$66)=0,"",GETPIVOTDATA("Sum of Net Profit",Pivot_table!$A$151,"Consumer ID",$A2163,"Years (DATE)",$B$66))</f>
        <v>172.2</v>
      </c>
      <c r="C2163" s="6">
        <f>IF(GETPIVOTDATA("Count of Order ID",Pivot_table!$A$151,"Consumer ID",$A2163,"Years (DATE)",$B$66)=0,"",GETPIVOTDATA("Count of Order ID",Pivot_table!$A$151,"Consumer ID",$A2163,"Years (DATE)",$B$66))</f>
        <v>1</v>
      </c>
      <c r="D2163" s="6" t="str">
        <f>IF(GETPIVOTDATA("Sum of Net Profit",Pivot_table!$A$151,"Consumer ID",$A2163,"Years (DATE)",$D$66)=0,"",GETPIVOTDATA("Sum of Net Profit",Pivot_table!$A$151,"Consumer ID",$A2163,"Years (DATE)",$D$66))</f>
        <v/>
      </c>
      <c r="E2163" s="6" t="str">
        <f>IF(GETPIVOTDATA("Count of Order ID",Pivot_table!$A$151,"Consumer ID",$A2163,"Years (DATE)",$D$66)=0,"",GETPIVOTDATA("Count of Order ID",Pivot_table!$A$151,"Consumer ID",$A2163,"Years (DATE)",$D$66))</f>
        <v/>
      </c>
      <c r="F2163" s="6">
        <f t="shared" si="66"/>
        <v>172.2</v>
      </c>
      <c r="G2163" s="6">
        <f t="shared" si="67"/>
        <v>1</v>
      </c>
    </row>
    <row r="2164" spans="1:7" x14ac:dyDescent="0.3">
      <c r="A2164" s="6" t="s">
        <v>1023</v>
      </c>
      <c r="B2164" s="6">
        <f>IF(GETPIVOTDATA("Sum of Net Profit",Pivot_table!$A$151,"Consumer ID",$A2164,"Years (DATE)",$B$66)=0,"",GETPIVOTDATA("Sum of Net Profit",Pivot_table!$A$151,"Consumer ID",$A2164,"Years (DATE)",$B$66))</f>
        <v>172.2</v>
      </c>
      <c r="C2164" s="6">
        <f>IF(GETPIVOTDATA("Count of Order ID",Pivot_table!$A$151,"Consumer ID",$A2164,"Years (DATE)",$B$66)=0,"",GETPIVOTDATA("Count of Order ID",Pivot_table!$A$151,"Consumer ID",$A2164,"Years (DATE)",$B$66))</f>
        <v>1</v>
      </c>
      <c r="D2164" s="6" t="str">
        <f>IF(GETPIVOTDATA("Sum of Net Profit",Pivot_table!$A$151,"Consumer ID",$A2164,"Years (DATE)",$D$66)=0,"",GETPIVOTDATA("Sum of Net Profit",Pivot_table!$A$151,"Consumer ID",$A2164,"Years (DATE)",$D$66))</f>
        <v/>
      </c>
      <c r="E2164" s="6" t="str">
        <f>IF(GETPIVOTDATA("Count of Order ID",Pivot_table!$A$151,"Consumer ID",$A2164,"Years (DATE)",$D$66)=0,"",GETPIVOTDATA("Count of Order ID",Pivot_table!$A$151,"Consumer ID",$A2164,"Years (DATE)",$D$66))</f>
        <v/>
      </c>
      <c r="F2164" s="6">
        <f t="shared" si="66"/>
        <v>172.2</v>
      </c>
      <c r="G2164" s="6">
        <f t="shared" si="67"/>
        <v>1</v>
      </c>
    </row>
    <row r="2165" spans="1:7" x14ac:dyDescent="0.3">
      <c r="A2165" s="6" t="s">
        <v>1286</v>
      </c>
      <c r="B2165" s="6">
        <f>IF(GETPIVOTDATA("Sum of Net Profit",Pivot_table!$A$151,"Consumer ID",$A2165,"Years (DATE)",$B$66)=0,"",GETPIVOTDATA("Sum of Net Profit",Pivot_table!$A$151,"Consumer ID",$A2165,"Years (DATE)",$B$66))</f>
        <v>172.2</v>
      </c>
      <c r="C2165" s="6">
        <f>IF(GETPIVOTDATA("Count of Order ID",Pivot_table!$A$151,"Consumer ID",$A2165,"Years (DATE)",$B$66)=0,"",GETPIVOTDATA("Count of Order ID",Pivot_table!$A$151,"Consumer ID",$A2165,"Years (DATE)",$B$66))</f>
        <v>1</v>
      </c>
      <c r="D2165" s="6" t="str">
        <f>IF(GETPIVOTDATA("Sum of Net Profit",Pivot_table!$A$151,"Consumer ID",$A2165,"Years (DATE)",$D$66)=0,"",GETPIVOTDATA("Sum of Net Profit",Pivot_table!$A$151,"Consumer ID",$A2165,"Years (DATE)",$D$66))</f>
        <v/>
      </c>
      <c r="E2165" s="6" t="str">
        <f>IF(GETPIVOTDATA("Count of Order ID",Pivot_table!$A$151,"Consumer ID",$A2165,"Years (DATE)",$D$66)=0,"",GETPIVOTDATA("Count of Order ID",Pivot_table!$A$151,"Consumer ID",$A2165,"Years (DATE)",$D$66))</f>
        <v/>
      </c>
      <c r="F2165" s="6">
        <f t="shared" si="66"/>
        <v>172.2</v>
      </c>
      <c r="G2165" s="6">
        <f t="shared" si="67"/>
        <v>1</v>
      </c>
    </row>
    <row r="2166" spans="1:7" x14ac:dyDescent="0.3">
      <c r="A2166" s="6" t="s">
        <v>1039</v>
      </c>
      <c r="B2166" s="6">
        <f>IF(GETPIVOTDATA("Sum of Net Profit",Pivot_table!$A$151,"Consumer ID",$A2166,"Years (DATE)",$B$66)=0,"",GETPIVOTDATA("Sum of Net Profit",Pivot_table!$A$151,"Consumer ID",$A2166,"Years (DATE)",$B$66))</f>
        <v>172.2</v>
      </c>
      <c r="C2166" s="6">
        <f>IF(GETPIVOTDATA("Count of Order ID",Pivot_table!$A$151,"Consumer ID",$A2166,"Years (DATE)",$B$66)=0,"",GETPIVOTDATA("Count of Order ID",Pivot_table!$A$151,"Consumer ID",$A2166,"Years (DATE)",$B$66))</f>
        <v>1</v>
      </c>
      <c r="D2166" s="6" t="str">
        <f>IF(GETPIVOTDATA("Sum of Net Profit",Pivot_table!$A$151,"Consumer ID",$A2166,"Years (DATE)",$D$66)=0,"",GETPIVOTDATA("Sum of Net Profit",Pivot_table!$A$151,"Consumer ID",$A2166,"Years (DATE)",$D$66))</f>
        <v/>
      </c>
      <c r="E2166" s="6" t="str">
        <f>IF(GETPIVOTDATA("Count of Order ID",Pivot_table!$A$151,"Consumer ID",$A2166,"Years (DATE)",$D$66)=0,"",GETPIVOTDATA("Count of Order ID",Pivot_table!$A$151,"Consumer ID",$A2166,"Years (DATE)",$D$66))</f>
        <v/>
      </c>
      <c r="F2166" s="6">
        <f t="shared" si="66"/>
        <v>172.2</v>
      </c>
      <c r="G2166" s="6">
        <f t="shared" si="67"/>
        <v>1</v>
      </c>
    </row>
    <row r="2167" spans="1:7" x14ac:dyDescent="0.3">
      <c r="A2167" s="6" t="s">
        <v>1168</v>
      </c>
      <c r="B2167" s="6">
        <f>IF(GETPIVOTDATA("Sum of Net Profit",Pivot_table!$A$151,"Consumer ID",$A2167,"Years (DATE)",$B$66)=0,"",GETPIVOTDATA("Sum of Net Profit",Pivot_table!$A$151,"Consumer ID",$A2167,"Years (DATE)",$B$66))</f>
        <v>172.2</v>
      </c>
      <c r="C2167" s="6">
        <f>IF(GETPIVOTDATA("Count of Order ID",Pivot_table!$A$151,"Consumer ID",$A2167,"Years (DATE)",$B$66)=0,"",GETPIVOTDATA("Count of Order ID",Pivot_table!$A$151,"Consumer ID",$A2167,"Years (DATE)",$B$66))</f>
        <v>1</v>
      </c>
      <c r="D2167" s="6" t="str">
        <f>IF(GETPIVOTDATA("Sum of Net Profit",Pivot_table!$A$151,"Consumer ID",$A2167,"Years (DATE)",$D$66)=0,"",GETPIVOTDATA("Sum of Net Profit",Pivot_table!$A$151,"Consumer ID",$A2167,"Years (DATE)",$D$66))</f>
        <v/>
      </c>
      <c r="E2167" s="6" t="str">
        <f>IF(GETPIVOTDATA("Count of Order ID",Pivot_table!$A$151,"Consumer ID",$A2167,"Years (DATE)",$D$66)=0,"",GETPIVOTDATA("Count of Order ID",Pivot_table!$A$151,"Consumer ID",$A2167,"Years (DATE)",$D$66))</f>
        <v/>
      </c>
      <c r="F2167" s="6">
        <f t="shared" si="66"/>
        <v>172.2</v>
      </c>
      <c r="G2167" s="6">
        <f t="shared" si="67"/>
        <v>1</v>
      </c>
    </row>
    <row r="2168" spans="1:7" x14ac:dyDescent="0.3">
      <c r="A2168" s="6" t="s">
        <v>1302</v>
      </c>
      <c r="B2168" s="6">
        <f>IF(GETPIVOTDATA("Sum of Net Profit",Pivot_table!$A$151,"Consumer ID",$A2168,"Years (DATE)",$B$66)=0,"",GETPIVOTDATA("Sum of Net Profit",Pivot_table!$A$151,"Consumer ID",$A2168,"Years (DATE)",$B$66))</f>
        <v>172.2</v>
      </c>
      <c r="C2168" s="6">
        <f>IF(GETPIVOTDATA("Count of Order ID",Pivot_table!$A$151,"Consumer ID",$A2168,"Years (DATE)",$B$66)=0,"",GETPIVOTDATA("Count of Order ID",Pivot_table!$A$151,"Consumer ID",$A2168,"Years (DATE)",$B$66))</f>
        <v>1</v>
      </c>
      <c r="D2168" s="6" t="str">
        <f>IF(GETPIVOTDATA("Sum of Net Profit",Pivot_table!$A$151,"Consumer ID",$A2168,"Years (DATE)",$D$66)=0,"",GETPIVOTDATA("Sum of Net Profit",Pivot_table!$A$151,"Consumer ID",$A2168,"Years (DATE)",$D$66))</f>
        <v/>
      </c>
      <c r="E2168" s="6" t="str">
        <f>IF(GETPIVOTDATA("Count of Order ID",Pivot_table!$A$151,"Consumer ID",$A2168,"Years (DATE)",$D$66)=0,"",GETPIVOTDATA("Count of Order ID",Pivot_table!$A$151,"Consumer ID",$A2168,"Years (DATE)",$D$66))</f>
        <v/>
      </c>
      <c r="F2168" s="6">
        <f t="shared" si="66"/>
        <v>172.2</v>
      </c>
      <c r="G2168" s="6">
        <f t="shared" si="67"/>
        <v>1</v>
      </c>
    </row>
    <row r="2169" spans="1:7" x14ac:dyDescent="0.3">
      <c r="A2169" s="6" t="s">
        <v>2795</v>
      </c>
      <c r="B2169" s="6" t="str">
        <f>IF(GETPIVOTDATA("Sum of Net Profit",Pivot_table!$A$151,"Consumer ID",$A2169,"Years (DATE)",$B$66)=0,"",GETPIVOTDATA("Sum of Net Profit",Pivot_table!$A$151,"Consumer ID",$A2169,"Years (DATE)",$B$66))</f>
        <v/>
      </c>
      <c r="C2169" s="6" t="str">
        <f>IF(GETPIVOTDATA("Count of Order ID",Pivot_table!$A$151,"Consumer ID",$A2169,"Years (DATE)",$B$66)=0,"",GETPIVOTDATA("Count of Order ID",Pivot_table!$A$151,"Consumer ID",$A2169,"Years (DATE)",$B$66))</f>
        <v/>
      </c>
      <c r="D2169" s="6">
        <f>IF(GETPIVOTDATA("Sum of Net Profit",Pivot_table!$A$151,"Consumer ID",$A2169,"Years (DATE)",$D$66)=0,"",GETPIVOTDATA("Sum of Net Profit",Pivot_table!$A$151,"Consumer ID",$A2169,"Years (DATE)",$D$66))</f>
        <v>172.2</v>
      </c>
      <c r="E2169" s="6">
        <f>IF(GETPIVOTDATA("Count of Order ID",Pivot_table!$A$151,"Consumer ID",$A2169,"Years (DATE)",$D$66)=0,"",GETPIVOTDATA("Count of Order ID",Pivot_table!$A$151,"Consumer ID",$A2169,"Years (DATE)",$D$66))</f>
        <v>1</v>
      </c>
      <c r="F2169" s="6">
        <f t="shared" si="66"/>
        <v>172.2</v>
      </c>
      <c r="G2169" s="6">
        <f t="shared" si="67"/>
        <v>1</v>
      </c>
    </row>
    <row r="2170" spans="1:7" x14ac:dyDescent="0.3">
      <c r="A2170" s="6" t="s">
        <v>3313</v>
      </c>
      <c r="B2170" s="6" t="str">
        <f>IF(GETPIVOTDATA("Sum of Net Profit",Pivot_table!$A$151,"Consumer ID",$A2170,"Years (DATE)",$B$66)=0,"",GETPIVOTDATA("Sum of Net Profit",Pivot_table!$A$151,"Consumer ID",$A2170,"Years (DATE)",$B$66))</f>
        <v/>
      </c>
      <c r="C2170" s="6" t="str">
        <f>IF(GETPIVOTDATA("Count of Order ID",Pivot_table!$A$151,"Consumer ID",$A2170,"Years (DATE)",$B$66)=0,"",GETPIVOTDATA("Count of Order ID",Pivot_table!$A$151,"Consumer ID",$A2170,"Years (DATE)",$B$66))</f>
        <v/>
      </c>
      <c r="D2170" s="6">
        <f>IF(GETPIVOTDATA("Sum of Net Profit",Pivot_table!$A$151,"Consumer ID",$A2170,"Years (DATE)",$D$66)=0,"",GETPIVOTDATA("Sum of Net Profit",Pivot_table!$A$151,"Consumer ID",$A2170,"Years (DATE)",$D$66))</f>
        <v>172.2</v>
      </c>
      <c r="E2170" s="6">
        <f>IF(GETPIVOTDATA("Count of Order ID",Pivot_table!$A$151,"Consumer ID",$A2170,"Years (DATE)",$D$66)=0,"",GETPIVOTDATA("Count of Order ID",Pivot_table!$A$151,"Consumer ID",$A2170,"Years (DATE)",$D$66))</f>
        <v>1</v>
      </c>
      <c r="F2170" s="6">
        <f t="shared" si="66"/>
        <v>172.2</v>
      </c>
      <c r="G2170" s="6">
        <f t="shared" si="67"/>
        <v>1</v>
      </c>
    </row>
    <row r="2171" spans="1:7" x14ac:dyDescent="0.3">
      <c r="A2171" s="6" t="s">
        <v>2709</v>
      </c>
      <c r="B2171" s="6" t="str">
        <f>IF(GETPIVOTDATA("Sum of Net Profit",Pivot_table!$A$151,"Consumer ID",$A2171,"Years (DATE)",$B$66)=0,"",GETPIVOTDATA("Sum of Net Profit",Pivot_table!$A$151,"Consumer ID",$A2171,"Years (DATE)",$B$66))</f>
        <v/>
      </c>
      <c r="C2171" s="6" t="str">
        <f>IF(GETPIVOTDATA("Count of Order ID",Pivot_table!$A$151,"Consumer ID",$A2171,"Years (DATE)",$B$66)=0,"",GETPIVOTDATA("Count of Order ID",Pivot_table!$A$151,"Consumer ID",$A2171,"Years (DATE)",$B$66))</f>
        <v/>
      </c>
      <c r="D2171" s="6">
        <f>IF(GETPIVOTDATA("Sum of Net Profit",Pivot_table!$A$151,"Consumer ID",$A2171,"Years (DATE)",$D$66)=0,"",GETPIVOTDATA("Sum of Net Profit",Pivot_table!$A$151,"Consumer ID",$A2171,"Years (DATE)",$D$66))</f>
        <v>172.2</v>
      </c>
      <c r="E2171" s="6">
        <f>IF(GETPIVOTDATA("Count of Order ID",Pivot_table!$A$151,"Consumer ID",$A2171,"Years (DATE)",$D$66)=0,"",GETPIVOTDATA("Count of Order ID",Pivot_table!$A$151,"Consumer ID",$A2171,"Years (DATE)",$D$66))</f>
        <v>1</v>
      </c>
      <c r="F2171" s="6">
        <f t="shared" si="66"/>
        <v>172.2</v>
      </c>
      <c r="G2171" s="6">
        <f t="shared" si="67"/>
        <v>1</v>
      </c>
    </row>
    <row r="2172" spans="1:7" x14ac:dyDescent="0.3">
      <c r="A2172" s="6" t="s">
        <v>2725</v>
      </c>
      <c r="B2172" s="6" t="str">
        <f>IF(GETPIVOTDATA("Sum of Net Profit",Pivot_table!$A$151,"Consumer ID",$A2172,"Years (DATE)",$B$66)=0,"",GETPIVOTDATA("Sum of Net Profit",Pivot_table!$A$151,"Consumer ID",$A2172,"Years (DATE)",$B$66))</f>
        <v/>
      </c>
      <c r="C2172" s="6" t="str">
        <f>IF(GETPIVOTDATA("Count of Order ID",Pivot_table!$A$151,"Consumer ID",$A2172,"Years (DATE)",$B$66)=0,"",GETPIVOTDATA("Count of Order ID",Pivot_table!$A$151,"Consumer ID",$A2172,"Years (DATE)",$B$66))</f>
        <v/>
      </c>
      <c r="D2172" s="6">
        <f>IF(GETPIVOTDATA("Sum of Net Profit",Pivot_table!$A$151,"Consumer ID",$A2172,"Years (DATE)",$D$66)=0,"",GETPIVOTDATA("Sum of Net Profit",Pivot_table!$A$151,"Consumer ID",$A2172,"Years (DATE)",$D$66))</f>
        <v>172.2</v>
      </c>
      <c r="E2172" s="6">
        <f>IF(GETPIVOTDATA("Count of Order ID",Pivot_table!$A$151,"Consumer ID",$A2172,"Years (DATE)",$D$66)=0,"",GETPIVOTDATA("Count of Order ID",Pivot_table!$A$151,"Consumer ID",$A2172,"Years (DATE)",$D$66))</f>
        <v>1</v>
      </c>
      <c r="F2172" s="6">
        <f t="shared" si="66"/>
        <v>172.2</v>
      </c>
      <c r="G2172" s="6">
        <f t="shared" si="67"/>
        <v>1</v>
      </c>
    </row>
    <row r="2173" spans="1:7" x14ac:dyDescent="0.3">
      <c r="A2173" s="6" t="s">
        <v>2687</v>
      </c>
      <c r="B2173" s="6" t="str">
        <f>IF(GETPIVOTDATA("Sum of Net Profit",Pivot_table!$A$151,"Consumer ID",$A2173,"Years (DATE)",$B$66)=0,"",GETPIVOTDATA("Sum of Net Profit",Pivot_table!$A$151,"Consumer ID",$A2173,"Years (DATE)",$B$66))</f>
        <v/>
      </c>
      <c r="C2173" s="6" t="str">
        <f>IF(GETPIVOTDATA("Count of Order ID",Pivot_table!$A$151,"Consumer ID",$A2173,"Years (DATE)",$B$66)=0,"",GETPIVOTDATA("Count of Order ID",Pivot_table!$A$151,"Consumer ID",$A2173,"Years (DATE)",$B$66))</f>
        <v/>
      </c>
      <c r="D2173" s="6">
        <f>IF(GETPIVOTDATA("Sum of Net Profit",Pivot_table!$A$151,"Consumer ID",$A2173,"Years (DATE)",$D$66)=0,"",GETPIVOTDATA("Sum of Net Profit",Pivot_table!$A$151,"Consumer ID",$A2173,"Years (DATE)",$D$66))</f>
        <v>172.2</v>
      </c>
      <c r="E2173" s="6">
        <f>IF(GETPIVOTDATA("Count of Order ID",Pivot_table!$A$151,"Consumer ID",$A2173,"Years (DATE)",$D$66)=0,"",GETPIVOTDATA("Count of Order ID",Pivot_table!$A$151,"Consumer ID",$A2173,"Years (DATE)",$D$66))</f>
        <v>1</v>
      </c>
      <c r="F2173" s="6">
        <f t="shared" si="66"/>
        <v>172.2</v>
      </c>
      <c r="G2173" s="6">
        <f t="shared" si="67"/>
        <v>1</v>
      </c>
    </row>
    <row r="2174" spans="1:7" x14ac:dyDescent="0.3">
      <c r="A2174" s="6" t="s">
        <v>1736</v>
      </c>
      <c r="B2174" s="6">
        <f>IF(GETPIVOTDATA("Sum of Net Profit",Pivot_table!$A$151,"Consumer ID",$A2174,"Years (DATE)",$B$66)=0,"",GETPIVOTDATA("Sum of Net Profit",Pivot_table!$A$151,"Consumer ID",$A2174,"Years (DATE)",$B$66))</f>
        <v>172.2</v>
      </c>
      <c r="C2174" s="6">
        <f>IF(GETPIVOTDATA("Count of Order ID",Pivot_table!$A$151,"Consumer ID",$A2174,"Years (DATE)",$B$66)=0,"",GETPIVOTDATA("Count of Order ID",Pivot_table!$A$151,"Consumer ID",$A2174,"Years (DATE)",$B$66))</f>
        <v>1</v>
      </c>
      <c r="D2174" s="6" t="str">
        <f>IF(GETPIVOTDATA("Sum of Net Profit",Pivot_table!$A$151,"Consumer ID",$A2174,"Years (DATE)",$D$66)=0,"",GETPIVOTDATA("Sum of Net Profit",Pivot_table!$A$151,"Consumer ID",$A2174,"Years (DATE)",$D$66))</f>
        <v/>
      </c>
      <c r="E2174" s="6" t="str">
        <f>IF(GETPIVOTDATA("Count of Order ID",Pivot_table!$A$151,"Consumer ID",$A2174,"Years (DATE)",$D$66)=0,"",GETPIVOTDATA("Count of Order ID",Pivot_table!$A$151,"Consumer ID",$A2174,"Years (DATE)",$D$66))</f>
        <v/>
      </c>
      <c r="F2174" s="6">
        <f t="shared" si="66"/>
        <v>172.2</v>
      </c>
      <c r="G2174" s="6">
        <f t="shared" si="67"/>
        <v>1</v>
      </c>
    </row>
    <row r="2175" spans="1:7" x14ac:dyDescent="0.3">
      <c r="A2175" s="6" t="s">
        <v>1698</v>
      </c>
      <c r="B2175" s="6">
        <f>IF(GETPIVOTDATA("Sum of Net Profit",Pivot_table!$A$151,"Consumer ID",$A2175,"Years (DATE)",$B$66)=0,"",GETPIVOTDATA("Sum of Net Profit",Pivot_table!$A$151,"Consumer ID",$A2175,"Years (DATE)",$B$66))</f>
        <v>172.2</v>
      </c>
      <c r="C2175" s="6">
        <f>IF(GETPIVOTDATA("Count of Order ID",Pivot_table!$A$151,"Consumer ID",$A2175,"Years (DATE)",$B$66)=0,"",GETPIVOTDATA("Count of Order ID",Pivot_table!$A$151,"Consumer ID",$A2175,"Years (DATE)",$B$66))</f>
        <v>1</v>
      </c>
      <c r="D2175" s="6" t="str">
        <f>IF(GETPIVOTDATA("Sum of Net Profit",Pivot_table!$A$151,"Consumer ID",$A2175,"Years (DATE)",$D$66)=0,"",GETPIVOTDATA("Sum of Net Profit",Pivot_table!$A$151,"Consumer ID",$A2175,"Years (DATE)",$D$66))</f>
        <v/>
      </c>
      <c r="E2175" s="6" t="str">
        <f>IF(GETPIVOTDATA("Count of Order ID",Pivot_table!$A$151,"Consumer ID",$A2175,"Years (DATE)",$D$66)=0,"",GETPIVOTDATA("Count of Order ID",Pivot_table!$A$151,"Consumer ID",$A2175,"Years (DATE)",$D$66))</f>
        <v/>
      </c>
      <c r="F2175" s="6">
        <f t="shared" si="66"/>
        <v>172.2</v>
      </c>
      <c r="G2175" s="6">
        <f t="shared" si="67"/>
        <v>1</v>
      </c>
    </row>
    <row r="2176" spans="1:7" x14ac:dyDescent="0.3">
      <c r="A2176" s="6" t="s">
        <v>1758</v>
      </c>
      <c r="B2176" s="6">
        <f>IF(GETPIVOTDATA("Sum of Net Profit",Pivot_table!$A$151,"Consumer ID",$A2176,"Years (DATE)",$B$66)=0,"",GETPIVOTDATA("Sum of Net Profit",Pivot_table!$A$151,"Consumer ID",$A2176,"Years (DATE)",$B$66))</f>
        <v>172.2</v>
      </c>
      <c r="C2176" s="6">
        <f>IF(GETPIVOTDATA("Count of Order ID",Pivot_table!$A$151,"Consumer ID",$A2176,"Years (DATE)",$B$66)=0,"",GETPIVOTDATA("Count of Order ID",Pivot_table!$A$151,"Consumer ID",$A2176,"Years (DATE)",$B$66))</f>
        <v>1</v>
      </c>
      <c r="D2176" s="6" t="str">
        <f>IF(GETPIVOTDATA("Sum of Net Profit",Pivot_table!$A$151,"Consumer ID",$A2176,"Years (DATE)",$D$66)=0,"",GETPIVOTDATA("Sum of Net Profit",Pivot_table!$A$151,"Consumer ID",$A2176,"Years (DATE)",$D$66))</f>
        <v/>
      </c>
      <c r="E2176" s="6" t="str">
        <f>IF(GETPIVOTDATA("Count of Order ID",Pivot_table!$A$151,"Consumer ID",$A2176,"Years (DATE)",$D$66)=0,"",GETPIVOTDATA("Count of Order ID",Pivot_table!$A$151,"Consumer ID",$A2176,"Years (DATE)",$D$66))</f>
        <v/>
      </c>
      <c r="F2176" s="6">
        <f t="shared" si="66"/>
        <v>172.2</v>
      </c>
      <c r="G2176" s="6">
        <f t="shared" si="67"/>
        <v>1</v>
      </c>
    </row>
    <row r="2177" spans="1:7" x14ac:dyDescent="0.3">
      <c r="A2177" s="6" t="s">
        <v>2380</v>
      </c>
      <c r="B2177" s="6" t="str">
        <f>IF(GETPIVOTDATA("Sum of Net Profit",Pivot_table!$A$151,"Consumer ID",$A2177,"Years (DATE)",$B$66)=0,"",GETPIVOTDATA("Sum of Net Profit",Pivot_table!$A$151,"Consumer ID",$A2177,"Years (DATE)",$B$66))</f>
        <v/>
      </c>
      <c r="C2177" s="6" t="str">
        <f>IF(GETPIVOTDATA("Count of Order ID",Pivot_table!$A$151,"Consumer ID",$A2177,"Years (DATE)",$B$66)=0,"",GETPIVOTDATA("Count of Order ID",Pivot_table!$A$151,"Consumer ID",$A2177,"Years (DATE)",$B$66))</f>
        <v/>
      </c>
      <c r="D2177" s="6">
        <f>IF(GETPIVOTDATA("Sum of Net Profit",Pivot_table!$A$151,"Consumer ID",$A2177,"Years (DATE)",$D$66)=0,"",GETPIVOTDATA("Sum of Net Profit",Pivot_table!$A$151,"Consumer ID",$A2177,"Years (DATE)",$D$66))</f>
        <v>172.2</v>
      </c>
      <c r="E2177" s="6">
        <f>IF(GETPIVOTDATA("Count of Order ID",Pivot_table!$A$151,"Consumer ID",$A2177,"Years (DATE)",$D$66)=0,"",GETPIVOTDATA("Count of Order ID",Pivot_table!$A$151,"Consumer ID",$A2177,"Years (DATE)",$D$66))</f>
        <v>1</v>
      </c>
      <c r="F2177" s="6">
        <f t="shared" si="66"/>
        <v>172.2</v>
      </c>
      <c r="G2177" s="6">
        <f t="shared" si="67"/>
        <v>1</v>
      </c>
    </row>
    <row r="2178" spans="1:7" x14ac:dyDescent="0.3">
      <c r="A2178" s="6" t="s">
        <v>2398</v>
      </c>
      <c r="B2178" s="6" t="str">
        <f>IF(GETPIVOTDATA("Sum of Net Profit",Pivot_table!$A$151,"Consumer ID",$A2178,"Years (DATE)",$B$66)=0,"",GETPIVOTDATA("Sum of Net Profit",Pivot_table!$A$151,"Consumer ID",$A2178,"Years (DATE)",$B$66))</f>
        <v/>
      </c>
      <c r="C2178" s="6" t="str">
        <f>IF(GETPIVOTDATA("Count of Order ID",Pivot_table!$A$151,"Consumer ID",$A2178,"Years (DATE)",$B$66)=0,"",GETPIVOTDATA("Count of Order ID",Pivot_table!$A$151,"Consumer ID",$A2178,"Years (DATE)",$B$66))</f>
        <v/>
      </c>
      <c r="D2178" s="6">
        <f>IF(GETPIVOTDATA("Sum of Net Profit",Pivot_table!$A$151,"Consumer ID",$A2178,"Years (DATE)",$D$66)=0,"",GETPIVOTDATA("Sum of Net Profit",Pivot_table!$A$151,"Consumer ID",$A2178,"Years (DATE)",$D$66))</f>
        <v>172.2</v>
      </c>
      <c r="E2178" s="6">
        <f>IF(GETPIVOTDATA("Count of Order ID",Pivot_table!$A$151,"Consumer ID",$A2178,"Years (DATE)",$D$66)=0,"",GETPIVOTDATA("Count of Order ID",Pivot_table!$A$151,"Consumer ID",$A2178,"Years (DATE)",$D$66))</f>
        <v>1</v>
      </c>
      <c r="F2178" s="6">
        <f t="shared" si="66"/>
        <v>172.2</v>
      </c>
      <c r="G2178" s="6">
        <f t="shared" si="67"/>
        <v>1</v>
      </c>
    </row>
    <row r="2179" spans="1:7" x14ac:dyDescent="0.3">
      <c r="A2179" s="6" t="s">
        <v>1592</v>
      </c>
      <c r="B2179" s="6">
        <f>IF(GETPIVOTDATA("Sum of Net Profit",Pivot_table!$A$151,"Consumer ID",$A2179,"Years (DATE)",$B$66)=0,"",GETPIVOTDATA("Sum of Net Profit",Pivot_table!$A$151,"Consumer ID",$A2179,"Years (DATE)",$B$66))</f>
        <v>172.2</v>
      </c>
      <c r="C2179" s="6">
        <f>IF(GETPIVOTDATA("Count of Order ID",Pivot_table!$A$151,"Consumer ID",$A2179,"Years (DATE)",$B$66)=0,"",GETPIVOTDATA("Count of Order ID",Pivot_table!$A$151,"Consumer ID",$A2179,"Years (DATE)",$B$66))</f>
        <v>1</v>
      </c>
      <c r="D2179" s="6" t="str">
        <f>IF(GETPIVOTDATA("Sum of Net Profit",Pivot_table!$A$151,"Consumer ID",$A2179,"Years (DATE)",$D$66)=0,"",GETPIVOTDATA("Sum of Net Profit",Pivot_table!$A$151,"Consumer ID",$A2179,"Years (DATE)",$D$66))</f>
        <v/>
      </c>
      <c r="E2179" s="6" t="str">
        <f>IF(GETPIVOTDATA("Count of Order ID",Pivot_table!$A$151,"Consumer ID",$A2179,"Years (DATE)",$D$66)=0,"",GETPIVOTDATA("Count of Order ID",Pivot_table!$A$151,"Consumer ID",$A2179,"Years (DATE)",$D$66))</f>
        <v/>
      </c>
      <c r="F2179" s="6">
        <f t="shared" si="66"/>
        <v>172.2</v>
      </c>
      <c r="G2179" s="6">
        <f t="shared" si="67"/>
        <v>1</v>
      </c>
    </row>
    <row r="2180" spans="1:7" x14ac:dyDescent="0.3">
      <c r="A2180" s="6" t="s">
        <v>1590</v>
      </c>
      <c r="B2180" s="6">
        <f>IF(GETPIVOTDATA("Sum of Net Profit",Pivot_table!$A$151,"Consumer ID",$A2180,"Years (DATE)",$B$66)=0,"",GETPIVOTDATA("Sum of Net Profit",Pivot_table!$A$151,"Consumer ID",$A2180,"Years (DATE)",$B$66))</f>
        <v>172.2</v>
      </c>
      <c r="C2180" s="6">
        <f>IF(GETPIVOTDATA("Count of Order ID",Pivot_table!$A$151,"Consumer ID",$A2180,"Years (DATE)",$B$66)=0,"",GETPIVOTDATA("Count of Order ID",Pivot_table!$A$151,"Consumer ID",$A2180,"Years (DATE)",$B$66))</f>
        <v>1</v>
      </c>
      <c r="D2180" s="6" t="str">
        <f>IF(GETPIVOTDATA("Sum of Net Profit",Pivot_table!$A$151,"Consumer ID",$A2180,"Years (DATE)",$D$66)=0,"",GETPIVOTDATA("Sum of Net Profit",Pivot_table!$A$151,"Consumer ID",$A2180,"Years (DATE)",$D$66))</f>
        <v/>
      </c>
      <c r="E2180" s="6" t="str">
        <f>IF(GETPIVOTDATA("Count of Order ID",Pivot_table!$A$151,"Consumer ID",$A2180,"Years (DATE)",$D$66)=0,"",GETPIVOTDATA("Count of Order ID",Pivot_table!$A$151,"Consumer ID",$A2180,"Years (DATE)",$D$66))</f>
        <v/>
      </c>
      <c r="F2180" s="6">
        <f t="shared" ref="F2180:F2243" si="68">IF(SUM(B2180,D2180)=0,"",SUM(B2180,D2180))</f>
        <v>172.2</v>
      </c>
      <c r="G2180" s="6">
        <f t="shared" ref="G2180:G2243" si="69">IF(SUM(C2180,E2180)=0,"",SUM(C2180,E2180))</f>
        <v>1</v>
      </c>
    </row>
    <row r="2181" spans="1:7" x14ac:dyDescent="0.3">
      <c r="A2181" s="6" t="s">
        <v>2454</v>
      </c>
      <c r="B2181" s="6" t="str">
        <f>IF(GETPIVOTDATA("Sum of Net Profit",Pivot_table!$A$151,"Consumer ID",$A2181,"Years (DATE)",$B$66)=0,"",GETPIVOTDATA("Sum of Net Profit",Pivot_table!$A$151,"Consumer ID",$A2181,"Years (DATE)",$B$66))</f>
        <v/>
      </c>
      <c r="C2181" s="6" t="str">
        <f>IF(GETPIVOTDATA("Count of Order ID",Pivot_table!$A$151,"Consumer ID",$A2181,"Years (DATE)",$B$66)=0,"",GETPIVOTDATA("Count of Order ID",Pivot_table!$A$151,"Consumer ID",$A2181,"Years (DATE)",$B$66))</f>
        <v/>
      </c>
      <c r="D2181" s="6">
        <f>IF(GETPIVOTDATA("Sum of Net Profit",Pivot_table!$A$151,"Consumer ID",$A2181,"Years (DATE)",$D$66)=0,"",GETPIVOTDATA("Sum of Net Profit",Pivot_table!$A$151,"Consumer ID",$A2181,"Years (DATE)",$D$66))</f>
        <v>172.2</v>
      </c>
      <c r="E2181" s="6">
        <f>IF(GETPIVOTDATA("Count of Order ID",Pivot_table!$A$151,"Consumer ID",$A2181,"Years (DATE)",$D$66)=0,"",GETPIVOTDATA("Count of Order ID",Pivot_table!$A$151,"Consumer ID",$A2181,"Years (DATE)",$D$66))</f>
        <v>1</v>
      </c>
      <c r="F2181" s="6">
        <f t="shared" si="68"/>
        <v>172.2</v>
      </c>
      <c r="G2181" s="6">
        <f t="shared" si="69"/>
        <v>1</v>
      </c>
    </row>
    <row r="2182" spans="1:7" x14ac:dyDescent="0.3">
      <c r="A2182" s="6" t="s">
        <v>2434</v>
      </c>
      <c r="B2182" s="6" t="str">
        <f>IF(GETPIVOTDATA("Sum of Net Profit",Pivot_table!$A$151,"Consumer ID",$A2182,"Years (DATE)",$B$66)=0,"",GETPIVOTDATA("Sum of Net Profit",Pivot_table!$A$151,"Consumer ID",$A2182,"Years (DATE)",$B$66))</f>
        <v/>
      </c>
      <c r="C2182" s="6" t="str">
        <f>IF(GETPIVOTDATA("Count of Order ID",Pivot_table!$A$151,"Consumer ID",$A2182,"Years (DATE)",$B$66)=0,"",GETPIVOTDATA("Count of Order ID",Pivot_table!$A$151,"Consumer ID",$A2182,"Years (DATE)",$B$66))</f>
        <v/>
      </c>
      <c r="D2182" s="6">
        <f>IF(GETPIVOTDATA("Sum of Net Profit",Pivot_table!$A$151,"Consumer ID",$A2182,"Years (DATE)",$D$66)=0,"",GETPIVOTDATA("Sum of Net Profit",Pivot_table!$A$151,"Consumer ID",$A2182,"Years (DATE)",$D$66))</f>
        <v>172.2</v>
      </c>
      <c r="E2182" s="6">
        <f>IF(GETPIVOTDATA("Count of Order ID",Pivot_table!$A$151,"Consumer ID",$A2182,"Years (DATE)",$D$66)=0,"",GETPIVOTDATA("Count of Order ID",Pivot_table!$A$151,"Consumer ID",$A2182,"Years (DATE)",$D$66))</f>
        <v>1</v>
      </c>
      <c r="F2182" s="6">
        <f t="shared" si="68"/>
        <v>172.2</v>
      </c>
      <c r="G2182" s="6">
        <f t="shared" si="69"/>
        <v>1</v>
      </c>
    </row>
    <row r="2183" spans="1:7" x14ac:dyDescent="0.3">
      <c r="A2183" s="6" t="s">
        <v>5211</v>
      </c>
      <c r="B2183" s="6" t="str">
        <f>IF(GETPIVOTDATA("Sum of Net Profit",Pivot_table!$A$151,"Consumer ID",$A2183,"Years (DATE)",$B$66)=0,"",GETPIVOTDATA("Sum of Net Profit",Pivot_table!$A$151,"Consumer ID",$A2183,"Years (DATE)",$B$66))</f>
        <v/>
      </c>
      <c r="C2183" s="6" t="str">
        <f>IF(GETPIVOTDATA("Count of Order ID",Pivot_table!$A$151,"Consumer ID",$A2183,"Years (DATE)",$B$66)=0,"",GETPIVOTDATA("Count of Order ID",Pivot_table!$A$151,"Consumer ID",$A2183,"Years (DATE)",$B$66))</f>
        <v/>
      </c>
      <c r="D2183" s="6">
        <f>IF(GETPIVOTDATA("Sum of Net Profit",Pivot_table!$A$151,"Consumer ID",$A2183,"Years (DATE)",$D$66)=0,"",GETPIVOTDATA("Sum of Net Profit",Pivot_table!$A$151,"Consumer ID",$A2183,"Years (DATE)",$D$66))</f>
        <v>172.2</v>
      </c>
      <c r="E2183" s="6">
        <f>IF(GETPIVOTDATA("Count of Order ID",Pivot_table!$A$151,"Consumer ID",$A2183,"Years (DATE)",$D$66)=0,"",GETPIVOTDATA("Count of Order ID",Pivot_table!$A$151,"Consumer ID",$A2183,"Years (DATE)",$D$66))</f>
        <v>1</v>
      </c>
      <c r="F2183" s="6">
        <f t="shared" si="68"/>
        <v>172.2</v>
      </c>
      <c r="G2183" s="6">
        <f t="shared" si="69"/>
        <v>1</v>
      </c>
    </row>
    <row r="2184" spans="1:7" x14ac:dyDescent="0.3">
      <c r="A2184" s="6" t="s">
        <v>5590</v>
      </c>
      <c r="B2184" s="6" t="str">
        <f>IF(GETPIVOTDATA("Sum of Net Profit",Pivot_table!$A$151,"Consumer ID",$A2184,"Years (DATE)",$B$66)=0,"",GETPIVOTDATA("Sum of Net Profit",Pivot_table!$A$151,"Consumer ID",$A2184,"Years (DATE)",$B$66))</f>
        <v/>
      </c>
      <c r="C2184" s="6" t="str">
        <f>IF(GETPIVOTDATA("Count of Order ID",Pivot_table!$A$151,"Consumer ID",$A2184,"Years (DATE)",$B$66)=0,"",GETPIVOTDATA("Count of Order ID",Pivot_table!$A$151,"Consumer ID",$A2184,"Years (DATE)",$B$66))</f>
        <v/>
      </c>
      <c r="D2184" s="6">
        <f>IF(GETPIVOTDATA("Sum of Net Profit",Pivot_table!$A$151,"Consumer ID",$A2184,"Years (DATE)",$D$66)=0,"",GETPIVOTDATA("Sum of Net Profit",Pivot_table!$A$151,"Consumer ID",$A2184,"Years (DATE)",$D$66))</f>
        <v>172.2</v>
      </c>
      <c r="E2184" s="6">
        <f>IF(GETPIVOTDATA("Count of Order ID",Pivot_table!$A$151,"Consumer ID",$A2184,"Years (DATE)",$D$66)=0,"",GETPIVOTDATA("Count of Order ID",Pivot_table!$A$151,"Consumer ID",$A2184,"Years (DATE)",$D$66))</f>
        <v>1</v>
      </c>
      <c r="F2184" s="6">
        <f t="shared" si="68"/>
        <v>172.2</v>
      </c>
      <c r="G2184" s="6">
        <f t="shared" si="69"/>
        <v>1</v>
      </c>
    </row>
    <row r="2185" spans="1:7" x14ac:dyDescent="0.3">
      <c r="A2185" s="6" t="s">
        <v>4691</v>
      </c>
      <c r="B2185" s="6" t="str">
        <f>IF(GETPIVOTDATA("Sum of Net Profit",Pivot_table!$A$151,"Consumer ID",$A2185,"Years (DATE)",$B$66)=0,"",GETPIVOTDATA("Sum of Net Profit",Pivot_table!$A$151,"Consumer ID",$A2185,"Years (DATE)",$B$66))</f>
        <v/>
      </c>
      <c r="C2185" s="6" t="str">
        <f>IF(GETPIVOTDATA("Count of Order ID",Pivot_table!$A$151,"Consumer ID",$A2185,"Years (DATE)",$B$66)=0,"",GETPIVOTDATA("Count of Order ID",Pivot_table!$A$151,"Consumer ID",$A2185,"Years (DATE)",$B$66))</f>
        <v/>
      </c>
      <c r="D2185" s="6">
        <f>IF(GETPIVOTDATA("Sum of Net Profit",Pivot_table!$A$151,"Consumer ID",$A2185,"Years (DATE)",$D$66)=0,"",GETPIVOTDATA("Sum of Net Profit",Pivot_table!$A$151,"Consumer ID",$A2185,"Years (DATE)",$D$66))</f>
        <v>172.15000000000003</v>
      </c>
      <c r="E2185" s="6">
        <f>IF(GETPIVOTDATA("Count of Order ID",Pivot_table!$A$151,"Consumer ID",$A2185,"Years (DATE)",$D$66)=0,"",GETPIVOTDATA("Count of Order ID",Pivot_table!$A$151,"Consumer ID",$A2185,"Years (DATE)",$D$66))</f>
        <v>1</v>
      </c>
      <c r="F2185" s="6">
        <f t="shared" si="68"/>
        <v>172.15000000000003</v>
      </c>
      <c r="G2185" s="6">
        <f t="shared" si="69"/>
        <v>1</v>
      </c>
    </row>
    <row r="2186" spans="1:7" x14ac:dyDescent="0.3">
      <c r="A2186" s="6" t="s">
        <v>4693</v>
      </c>
      <c r="B2186" s="6" t="str">
        <f>IF(GETPIVOTDATA("Sum of Net Profit",Pivot_table!$A$151,"Consumer ID",$A2186,"Years (DATE)",$B$66)=0,"",GETPIVOTDATA("Sum of Net Profit",Pivot_table!$A$151,"Consumer ID",$A2186,"Years (DATE)",$B$66))</f>
        <v/>
      </c>
      <c r="C2186" s="6" t="str">
        <f>IF(GETPIVOTDATA("Count of Order ID",Pivot_table!$A$151,"Consumer ID",$A2186,"Years (DATE)",$B$66)=0,"",GETPIVOTDATA("Count of Order ID",Pivot_table!$A$151,"Consumer ID",$A2186,"Years (DATE)",$B$66))</f>
        <v/>
      </c>
      <c r="D2186" s="6">
        <f>IF(GETPIVOTDATA("Sum of Net Profit",Pivot_table!$A$151,"Consumer ID",$A2186,"Years (DATE)",$D$66)=0,"",GETPIVOTDATA("Sum of Net Profit",Pivot_table!$A$151,"Consumer ID",$A2186,"Years (DATE)",$D$66))</f>
        <v>172.15000000000003</v>
      </c>
      <c r="E2186" s="6">
        <f>IF(GETPIVOTDATA("Count of Order ID",Pivot_table!$A$151,"Consumer ID",$A2186,"Years (DATE)",$D$66)=0,"",GETPIVOTDATA("Count of Order ID",Pivot_table!$A$151,"Consumer ID",$A2186,"Years (DATE)",$D$66))</f>
        <v>1</v>
      </c>
      <c r="F2186" s="6">
        <f t="shared" si="68"/>
        <v>172.15000000000003</v>
      </c>
      <c r="G2186" s="6">
        <f t="shared" si="69"/>
        <v>1</v>
      </c>
    </row>
    <row r="2187" spans="1:7" x14ac:dyDescent="0.3">
      <c r="A2187" s="6" t="s">
        <v>4631</v>
      </c>
      <c r="B2187" s="6" t="str">
        <f>IF(GETPIVOTDATA("Sum of Net Profit",Pivot_table!$A$151,"Consumer ID",$A2187,"Years (DATE)",$B$66)=0,"",GETPIVOTDATA("Sum of Net Profit",Pivot_table!$A$151,"Consumer ID",$A2187,"Years (DATE)",$B$66))</f>
        <v/>
      </c>
      <c r="C2187" s="6" t="str">
        <f>IF(GETPIVOTDATA("Count of Order ID",Pivot_table!$A$151,"Consumer ID",$A2187,"Years (DATE)",$B$66)=0,"",GETPIVOTDATA("Count of Order ID",Pivot_table!$A$151,"Consumer ID",$A2187,"Years (DATE)",$B$66))</f>
        <v/>
      </c>
      <c r="D2187" s="6">
        <f>IF(GETPIVOTDATA("Sum of Net Profit",Pivot_table!$A$151,"Consumer ID",$A2187,"Years (DATE)",$D$66)=0,"",GETPIVOTDATA("Sum of Net Profit",Pivot_table!$A$151,"Consumer ID",$A2187,"Years (DATE)",$D$66))</f>
        <v>172.15000000000003</v>
      </c>
      <c r="E2187" s="6">
        <f>IF(GETPIVOTDATA("Count of Order ID",Pivot_table!$A$151,"Consumer ID",$A2187,"Years (DATE)",$D$66)=0,"",GETPIVOTDATA("Count of Order ID",Pivot_table!$A$151,"Consumer ID",$A2187,"Years (DATE)",$D$66))</f>
        <v>1</v>
      </c>
      <c r="F2187" s="6">
        <f t="shared" si="68"/>
        <v>172.15000000000003</v>
      </c>
      <c r="G2187" s="6">
        <f t="shared" si="69"/>
        <v>1</v>
      </c>
    </row>
    <row r="2188" spans="1:7" x14ac:dyDescent="0.3">
      <c r="A2188" s="6" t="s">
        <v>4647</v>
      </c>
      <c r="B2188" s="6" t="str">
        <f>IF(GETPIVOTDATA("Sum of Net Profit",Pivot_table!$A$151,"Consumer ID",$A2188,"Years (DATE)",$B$66)=0,"",GETPIVOTDATA("Sum of Net Profit",Pivot_table!$A$151,"Consumer ID",$A2188,"Years (DATE)",$B$66))</f>
        <v/>
      </c>
      <c r="C2188" s="6" t="str">
        <f>IF(GETPIVOTDATA("Count of Order ID",Pivot_table!$A$151,"Consumer ID",$A2188,"Years (DATE)",$B$66)=0,"",GETPIVOTDATA("Count of Order ID",Pivot_table!$A$151,"Consumer ID",$A2188,"Years (DATE)",$B$66))</f>
        <v/>
      </c>
      <c r="D2188" s="6">
        <f>IF(GETPIVOTDATA("Sum of Net Profit",Pivot_table!$A$151,"Consumer ID",$A2188,"Years (DATE)",$D$66)=0,"",GETPIVOTDATA("Sum of Net Profit",Pivot_table!$A$151,"Consumer ID",$A2188,"Years (DATE)",$D$66))</f>
        <v>172.15000000000003</v>
      </c>
      <c r="E2188" s="6">
        <f>IF(GETPIVOTDATA("Count of Order ID",Pivot_table!$A$151,"Consumer ID",$A2188,"Years (DATE)",$D$66)=0,"",GETPIVOTDATA("Count of Order ID",Pivot_table!$A$151,"Consumer ID",$A2188,"Years (DATE)",$D$66))</f>
        <v>1</v>
      </c>
      <c r="F2188" s="6">
        <f t="shared" si="68"/>
        <v>172.15000000000003</v>
      </c>
      <c r="G2188" s="6">
        <f t="shared" si="69"/>
        <v>1</v>
      </c>
    </row>
    <row r="2189" spans="1:7" x14ac:dyDescent="0.3">
      <c r="A2189" s="6" t="s">
        <v>4849</v>
      </c>
      <c r="B2189" s="6" t="str">
        <f>IF(GETPIVOTDATA("Sum of Net Profit",Pivot_table!$A$151,"Consumer ID",$A2189,"Years (DATE)",$B$66)=0,"",GETPIVOTDATA("Sum of Net Profit",Pivot_table!$A$151,"Consumer ID",$A2189,"Years (DATE)",$B$66))</f>
        <v/>
      </c>
      <c r="C2189" s="6" t="str">
        <f>IF(GETPIVOTDATA("Count of Order ID",Pivot_table!$A$151,"Consumer ID",$A2189,"Years (DATE)",$B$66)=0,"",GETPIVOTDATA("Count of Order ID",Pivot_table!$A$151,"Consumer ID",$A2189,"Years (DATE)",$B$66))</f>
        <v/>
      </c>
      <c r="D2189" s="6">
        <f>IF(GETPIVOTDATA("Sum of Net Profit",Pivot_table!$A$151,"Consumer ID",$A2189,"Years (DATE)",$D$66)=0,"",GETPIVOTDATA("Sum of Net Profit",Pivot_table!$A$151,"Consumer ID",$A2189,"Years (DATE)",$D$66))</f>
        <v>172.15000000000003</v>
      </c>
      <c r="E2189" s="6">
        <f>IF(GETPIVOTDATA("Count of Order ID",Pivot_table!$A$151,"Consumer ID",$A2189,"Years (DATE)",$D$66)=0,"",GETPIVOTDATA("Count of Order ID",Pivot_table!$A$151,"Consumer ID",$A2189,"Years (DATE)",$D$66))</f>
        <v>1</v>
      </c>
      <c r="F2189" s="6">
        <f t="shared" si="68"/>
        <v>172.15000000000003</v>
      </c>
      <c r="G2189" s="6">
        <f t="shared" si="69"/>
        <v>1</v>
      </c>
    </row>
    <row r="2190" spans="1:7" x14ac:dyDescent="0.3">
      <c r="A2190" s="6" t="s">
        <v>4747</v>
      </c>
      <c r="B2190" s="6" t="str">
        <f>IF(GETPIVOTDATA("Sum of Net Profit",Pivot_table!$A$151,"Consumer ID",$A2190,"Years (DATE)",$B$66)=0,"",GETPIVOTDATA("Sum of Net Profit",Pivot_table!$A$151,"Consumer ID",$A2190,"Years (DATE)",$B$66))</f>
        <v/>
      </c>
      <c r="C2190" s="6" t="str">
        <f>IF(GETPIVOTDATA("Count of Order ID",Pivot_table!$A$151,"Consumer ID",$A2190,"Years (DATE)",$B$66)=0,"",GETPIVOTDATA("Count of Order ID",Pivot_table!$A$151,"Consumer ID",$A2190,"Years (DATE)",$B$66))</f>
        <v/>
      </c>
      <c r="D2190" s="6">
        <f>IF(GETPIVOTDATA("Sum of Net Profit",Pivot_table!$A$151,"Consumer ID",$A2190,"Years (DATE)",$D$66)=0,"",GETPIVOTDATA("Sum of Net Profit",Pivot_table!$A$151,"Consumer ID",$A2190,"Years (DATE)",$D$66))</f>
        <v>172.15000000000003</v>
      </c>
      <c r="E2190" s="6">
        <f>IF(GETPIVOTDATA("Count of Order ID",Pivot_table!$A$151,"Consumer ID",$A2190,"Years (DATE)",$D$66)=0,"",GETPIVOTDATA("Count of Order ID",Pivot_table!$A$151,"Consumer ID",$A2190,"Years (DATE)",$D$66))</f>
        <v>1</v>
      </c>
      <c r="F2190" s="6">
        <f t="shared" si="68"/>
        <v>172.15000000000003</v>
      </c>
      <c r="G2190" s="6">
        <f t="shared" si="69"/>
        <v>1</v>
      </c>
    </row>
    <row r="2191" spans="1:7" x14ac:dyDescent="0.3">
      <c r="A2191" s="6" t="s">
        <v>4485</v>
      </c>
      <c r="B2191" s="6" t="str">
        <f>IF(GETPIVOTDATA("Sum of Net Profit",Pivot_table!$A$151,"Consumer ID",$A2191,"Years (DATE)",$B$66)=0,"",GETPIVOTDATA("Sum of Net Profit",Pivot_table!$A$151,"Consumer ID",$A2191,"Years (DATE)",$B$66))</f>
        <v/>
      </c>
      <c r="C2191" s="6" t="str">
        <f>IF(GETPIVOTDATA("Count of Order ID",Pivot_table!$A$151,"Consumer ID",$A2191,"Years (DATE)",$B$66)=0,"",GETPIVOTDATA("Count of Order ID",Pivot_table!$A$151,"Consumer ID",$A2191,"Years (DATE)",$B$66))</f>
        <v/>
      </c>
      <c r="D2191" s="6">
        <f>IF(GETPIVOTDATA("Sum of Net Profit",Pivot_table!$A$151,"Consumer ID",$A2191,"Years (DATE)",$D$66)=0,"",GETPIVOTDATA("Sum of Net Profit",Pivot_table!$A$151,"Consumer ID",$A2191,"Years (DATE)",$D$66))</f>
        <v>172.15000000000003</v>
      </c>
      <c r="E2191" s="6">
        <f>IF(GETPIVOTDATA("Count of Order ID",Pivot_table!$A$151,"Consumer ID",$A2191,"Years (DATE)",$D$66)=0,"",GETPIVOTDATA("Count of Order ID",Pivot_table!$A$151,"Consumer ID",$A2191,"Years (DATE)",$D$66))</f>
        <v>1</v>
      </c>
      <c r="F2191" s="6">
        <f t="shared" si="68"/>
        <v>172.15000000000003</v>
      </c>
      <c r="G2191" s="6">
        <f t="shared" si="69"/>
        <v>1</v>
      </c>
    </row>
    <row r="2192" spans="1:7" x14ac:dyDescent="0.3">
      <c r="A2192" s="6" t="s">
        <v>6381</v>
      </c>
      <c r="B2192" s="6" t="str">
        <f>IF(GETPIVOTDATA("Sum of Net Profit",Pivot_table!$A$151,"Consumer ID",$A2192,"Years (DATE)",$B$66)=0,"",GETPIVOTDATA("Sum of Net Profit",Pivot_table!$A$151,"Consumer ID",$A2192,"Years (DATE)",$B$66))</f>
        <v/>
      </c>
      <c r="C2192" s="6" t="str">
        <f>IF(GETPIVOTDATA("Count of Order ID",Pivot_table!$A$151,"Consumer ID",$A2192,"Years (DATE)",$B$66)=0,"",GETPIVOTDATA("Count of Order ID",Pivot_table!$A$151,"Consumer ID",$A2192,"Years (DATE)",$B$66))</f>
        <v/>
      </c>
      <c r="D2192" s="6">
        <f>IF(GETPIVOTDATA("Sum of Net Profit",Pivot_table!$A$151,"Consumer ID",$A2192,"Years (DATE)",$D$66)=0,"",GETPIVOTDATA("Sum of Net Profit",Pivot_table!$A$151,"Consumer ID",$A2192,"Years (DATE)",$D$66))</f>
        <v>172.15000000000003</v>
      </c>
      <c r="E2192" s="6">
        <f>IF(GETPIVOTDATA("Count of Order ID",Pivot_table!$A$151,"Consumer ID",$A2192,"Years (DATE)",$D$66)=0,"",GETPIVOTDATA("Count of Order ID",Pivot_table!$A$151,"Consumer ID",$A2192,"Years (DATE)",$D$66))</f>
        <v>1</v>
      </c>
      <c r="F2192" s="6">
        <f t="shared" si="68"/>
        <v>172.15000000000003</v>
      </c>
      <c r="G2192" s="6">
        <f t="shared" si="69"/>
        <v>1</v>
      </c>
    </row>
    <row r="2193" spans="1:7" x14ac:dyDescent="0.3">
      <c r="A2193" s="6" t="s">
        <v>4483</v>
      </c>
      <c r="B2193" s="6" t="str">
        <f>IF(GETPIVOTDATA("Sum of Net Profit",Pivot_table!$A$151,"Consumer ID",$A2193,"Years (DATE)",$B$66)=0,"",GETPIVOTDATA("Sum of Net Profit",Pivot_table!$A$151,"Consumer ID",$A2193,"Years (DATE)",$B$66))</f>
        <v/>
      </c>
      <c r="C2193" s="6" t="str">
        <f>IF(GETPIVOTDATA("Count of Order ID",Pivot_table!$A$151,"Consumer ID",$A2193,"Years (DATE)",$B$66)=0,"",GETPIVOTDATA("Count of Order ID",Pivot_table!$A$151,"Consumer ID",$A2193,"Years (DATE)",$B$66))</f>
        <v/>
      </c>
      <c r="D2193" s="6">
        <f>IF(GETPIVOTDATA("Sum of Net Profit",Pivot_table!$A$151,"Consumer ID",$A2193,"Years (DATE)",$D$66)=0,"",GETPIVOTDATA("Sum of Net Profit",Pivot_table!$A$151,"Consumer ID",$A2193,"Years (DATE)",$D$66))</f>
        <v>172.15000000000003</v>
      </c>
      <c r="E2193" s="6">
        <f>IF(GETPIVOTDATA("Count of Order ID",Pivot_table!$A$151,"Consumer ID",$A2193,"Years (DATE)",$D$66)=0,"",GETPIVOTDATA("Count of Order ID",Pivot_table!$A$151,"Consumer ID",$A2193,"Years (DATE)",$D$66))</f>
        <v>1</v>
      </c>
      <c r="F2193" s="6">
        <f t="shared" si="68"/>
        <v>172.15000000000003</v>
      </c>
      <c r="G2193" s="6">
        <f t="shared" si="69"/>
        <v>1</v>
      </c>
    </row>
    <row r="2194" spans="1:7" x14ac:dyDescent="0.3">
      <c r="A2194" s="6" t="s">
        <v>4453</v>
      </c>
      <c r="B2194" s="6" t="str">
        <f>IF(GETPIVOTDATA("Sum of Net Profit",Pivot_table!$A$151,"Consumer ID",$A2194,"Years (DATE)",$B$66)=0,"",GETPIVOTDATA("Sum of Net Profit",Pivot_table!$A$151,"Consumer ID",$A2194,"Years (DATE)",$B$66))</f>
        <v/>
      </c>
      <c r="C2194" s="6" t="str">
        <f>IF(GETPIVOTDATA("Count of Order ID",Pivot_table!$A$151,"Consumer ID",$A2194,"Years (DATE)",$B$66)=0,"",GETPIVOTDATA("Count of Order ID",Pivot_table!$A$151,"Consumer ID",$A2194,"Years (DATE)",$B$66))</f>
        <v/>
      </c>
      <c r="D2194" s="6">
        <f>IF(GETPIVOTDATA("Sum of Net Profit",Pivot_table!$A$151,"Consumer ID",$A2194,"Years (DATE)",$D$66)=0,"",GETPIVOTDATA("Sum of Net Profit",Pivot_table!$A$151,"Consumer ID",$A2194,"Years (DATE)",$D$66))</f>
        <v>172.15000000000003</v>
      </c>
      <c r="E2194" s="6">
        <f>IF(GETPIVOTDATA("Count of Order ID",Pivot_table!$A$151,"Consumer ID",$A2194,"Years (DATE)",$D$66)=0,"",GETPIVOTDATA("Count of Order ID",Pivot_table!$A$151,"Consumer ID",$A2194,"Years (DATE)",$D$66))</f>
        <v>1</v>
      </c>
      <c r="F2194" s="6">
        <f t="shared" si="68"/>
        <v>172.15000000000003</v>
      </c>
      <c r="G2194" s="6">
        <f t="shared" si="69"/>
        <v>1</v>
      </c>
    </row>
    <row r="2195" spans="1:7" x14ac:dyDescent="0.3">
      <c r="A2195" s="6" t="s">
        <v>6379</v>
      </c>
      <c r="B2195" s="6" t="str">
        <f>IF(GETPIVOTDATA("Sum of Net Profit",Pivot_table!$A$151,"Consumer ID",$A2195,"Years (DATE)",$B$66)=0,"",GETPIVOTDATA("Sum of Net Profit",Pivot_table!$A$151,"Consumer ID",$A2195,"Years (DATE)",$B$66))</f>
        <v/>
      </c>
      <c r="C2195" s="6" t="str">
        <f>IF(GETPIVOTDATA("Count of Order ID",Pivot_table!$A$151,"Consumer ID",$A2195,"Years (DATE)",$B$66)=0,"",GETPIVOTDATA("Count of Order ID",Pivot_table!$A$151,"Consumer ID",$A2195,"Years (DATE)",$B$66))</f>
        <v/>
      </c>
      <c r="D2195" s="6">
        <f>IF(GETPIVOTDATA("Sum of Net Profit",Pivot_table!$A$151,"Consumer ID",$A2195,"Years (DATE)",$D$66)=0,"",GETPIVOTDATA("Sum of Net Profit",Pivot_table!$A$151,"Consumer ID",$A2195,"Years (DATE)",$D$66))</f>
        <v>172.15000000000003</v>
      </c>
      <c r="E2195" s="6">
        <f>IF(GETPIVOTDATA("Count of Order ID",Pivot_table!$A$151,"Consumer ID",$A2195,"Years (DATE)",$D$66)=0,"",GETPIVOTDATA("Count of Order ID",Pivot_table!$A$151,"Consumer ID",$A2195,"Years (DATE)",$D$66))</f>
        <v>1</v>
      </c>
      <c r="F2195" s="6">
        <f t="shared" si="68"/>
        <v>172.15000000000003</v>
      </c>
      <c r="G2195" s="6">
        <f t="shared" si="69"/>
        <v>1</v>
      </c>
    </row>
    <row r="2196" spans="1:7" x14ac:dyDescent="0.3">
      <c r="A2196" s="6" t="s">
        <v>6344</v>
      </c>
      <c r="B2196" s="6" t="str">
        <f>IF(GETPIVOTDATA("Sum of Net Profit",Pivot_table!$A$151,"Consumer ID",$A2196,"Years (DATE)",$B$66)=0,"",GETPIVOTDATA("Sum of Net Profit",Pivot_table!$A$151,"Consumer ID",$A2196,"Years (DATE)",$B$66))</f>
        <v/>
      </c>
      <c r="C2196" s="6" t="str">
        <f>IF(GETPIVOTDATA("Count of Order ID",Pivot_table!$A$151,"Consumer ID",$A2196,"Years (DATE)",$B$66)=0,"",GETPIVOTDATA("Count of Order ID",Pivot_table!$A$151,"Consumer ID",$A2196,"Years (DATE)",$B$66))</f>
        <v/>
      </c>
      <c r="D2196" s="6">
        <f>IF(GETPIVOTDATA("Sum of Net Profit",Pivot_table!$A$151,"Consumer ID",$A2196,"Years (DATE)",$D$66)=0,"",GETPIVOTDATA("Sum of Net Profit",Pivot_table!$A$151,"Consumer ID",$A2196,"Years (DATE)",$D$66))</f>
        <v>172.15000000000003</v>
      </c>
      <c r="E2196" s="6">
        <f>IF(GETPIVOTDATA("Count of Order ID",Pivot_table!$A$151,"Consumer ID",$A2196,"Years (DATE)",$D$66)=0,"",GETPIVOTDATA("Count of Order ID",Pivot_table!$A$151,"Consumer ID",$A2196,"Years (DATE)",$D$66))</f>
        <v>1</v>
      </c>
      <c r="F2196" s="6">
        <f t="shared" si="68"/>
        <v>172.15000000000003</v>
      </c>
      <c r="G2196" s="6">
        <f t="shared" si="69"/>
        <v>1</v>
      </c>
    </row>
    <row r="2197" spans="1:7" x14ac:dyDescent="0.3">
      <c r="A2197" s="6" t="s">
        <v>5658</v>
      </c>
      <c r="B2197" s="6" t="str">
        <f>IF(GETPIVOTDATA("Sum of Net Profit",Pivot_table!$A$151,"Consumer ID",$A2197,"Years (DATE)",$B$66)=0,"",GETPIVOTDATA("Sum of Net Profit",Pivot_table!$A$151,"Consumer ID",$A2197,"Years (DATE)",$B$66))</f>
        <v/>
      </c>
      <c r="C2197" s="6" t="str">
        <f>IF(GETPIVOTDATA("Count of Order ID",Pivot_table!$A$151,"Consumer ID",$A2197,"Years (DATE)",$B$66)=0,"",GETPIVOTDATA("Count of Order ID",Pivot_table!$A$151,"Consumer ID",$A2197,"Years (DATE)",$B$66))</f>
        <v/>
      </c>
      <c r="D2197" s="6">
        <f>IF(GETPIVOTDATA("Sum of Net Profit",Pivot_table!$A$151,"Consumer ID",$A2197,"Years (DATE)",$D$66)=0,"",GETPIVOTDATA("Sum of Net Profit",Pivot_table!$A$151,"Consumer ID",$A2197,"Years (DATE)",$D$66))</f>
        <v>172.15000000000003</v>
      </c>
      <c r="E2197" s="6">
        <f>IF(GETPIVOTDATA("Count of Order ID",Pivot_table!$A$151,"Consumer ID",$A2197,"Years (DATE)",$D$66)=0,"",GETPIVOTDATA("Count of Order ID",Pivot_table!$A$151,"Consumer ID",$A2197,"Years (DATE)",$D$66))</f>
        <v>1</v>
      </c>
      <c r="F2197" s="6">
        <f t="shared" si="68"/>
        <v>172.15000000000003</v>
      </c>
      <c r="G2197" s="6">
        <f t="shared" si="69"/>
        <v>1</v>
      </c>
    </row>
    <row r="2198" spans="1:7" x14ac:dyDescent="0.3">
      <c r="A2198" s="6" t="s">
        <v>5705</v>
      </c>
      <c r="B2198" s="6" t="str">
        <f>IF(GETPIVOTDATA("Sum of Net Profit",Pivot_table!$A$151,"Consumer ID",$A2198,"Years (DATE)",$B$66)=0,"",GETPIVOTDATA("Sum of Net Profit",Pivot_table!$A$151,"Consumer ID",$A2198,"Years (DATE)",$B$66))</f>
        <v/>
      </c>
      <c r="C2198" s="6" t="str">
        <f>IF(GETPIVOTDATA("Count of Order ID",Pivot_table!$A$151,"Consumer ID",$A2198,"Years (DATE)",$B$66)=0,"",GETPIVOTDATA("Count of Order ID",Pivot_table!$A$151,"Consumer ID",$A2198,"Years (DATE)",$B$66))</f>
        <v/>
      </c>
      <c r="D2198" s="6">
        <f>IF(GETPIVOTDATA("Sum of Net Profit",Pivot_table!$A$151,"Consumer ID",$A2198,"Years (DATE)",$D$66)=0,"",GETPIVOTDATA("Sum of Net Profit",Pivot_table!$A$151,"Consumer ID",$A2198,"Years (DATE)",$D$66))</f>
        <v>172.15000000000003</v>
      </c>
      <c r="E2198" s="6">
        <f>IF(GETPIVOTDATA("Count of Order ID",Pivot_table!$A$151,"Consumer ID",$A2198,"Years (DATE)",$D$66)=0,"",GETPIVOTDATA("Count of Order ID",Pivot_table!$A$151,"Consumer ID",$A2198,"Years (DATE)",$D$66))</f>
        <v>1</v>
      </c>
      <c r="F2198" s="6">
        <f t="shared" si="68"/>
        <v>172.15000000000003</v>
      </c>
      <c r="G2198" s="6">
        <f t="shared" si="69"/>
        <v>1</v>
      </c>
    </row>
    <row r="2199" spans="1:7" x14ac:dyDescent="0.3">
      <c r="A2199" s="6" t="s">
        <v>4827</v>
      </c>
      <c r="B2199" s="6" t="str">
        <f>IF(GETPIVOTDATA("Sum of Net Profit",Pivot_table!$A$151,"Consumer ID",$A2199,"Years (DATE)",$B$66)=0,"",GETPIVOTDATA("Sum of Net Profit",Pivot_table!$A$151,"Consumer ID",$A2199,"Years (DATE)",$B$66))</f>
        <v/>
      </c>
      <c r="C2199" s="6" t="str">
        <f>IF(GETPIVOTDATA("Count of Order ID",Pivot_table!$A$151,"Consumer ID",$A2199,"Years (DATE)",$B$66)=0,"",GETPIVOTDATA("Count of Order ID",Pivot_table!$A$151,"Consumer ID",$A2199,"Years (DATE)",$B$66))</f>
        <v/>
      </c>
      <c r="D2199" s="6">
        <f>IF(GETPIVOTDATA("Sum of Net Profit",Pivot_table!$A$151,"Consumer ID",$A2199,"Years (DATE)",$D$66)=0,"",GETPIVOTDATA("Sum of Net Profit",Pivot_table!$A$151,"Consumer ID",$A2199,"Years (DATE)",$D$66))</f>
        <v>171.18</v>
      </c>
      <c r="E2199" s="6">
        <f>IF(GETPIVOTDATA("Count of Order ID",Pivot_table!$A$151,"Consumer ID",$A2199,"Years (DATE)",$D$66)=0,"",GETPIVOTDATA("Count of Order ID",Pivot_table!$A$151,"Consumer ID",$A2199,"Years (DATE)",$D$66))</f>
        <v>1</v>
      </c>
      <c r="F2199" s="6">
        <f t="shared" si="68"/>
        <v>171.18</v>
      </c>
      <c r="G2199" s="6">
        <f t="shared" si="69"/>
        <v>1</v>
      </c>
    </row>
    <row r="2200" spans="1:7" x14ac:dyDescent="0.3">
      <c r="A2200" s="6" t="s">
        <v>6350</v>
      </c>
      <c r="B2200" s="6" t="str">
        <f>IF(GETPIVOTDATA("Sum of Net Profit",Pivot_table!$A$151,"Consumer ID",$A2200,"Years (DATE)",$B$66)=0,"",GETPIVOTDATA("Sum of Net Profit",Pivot_table!$A$151,"Consumer ID",$A2200,"Years (DATE)",$B$66))</f>
        <v/>
      </c>
      <c r="C2200" s="6" t="str">
        <f>IF(GETPIVOTDATA("Count of Order ID",Pivot_table!$A$151,"Consumer ID",$A2200,"Years (DATE)",$B$66)=0,"",GETPIVOTDATA("Count of Order ID",Pivot_table!$A$151,"Consumer ID",$A2200,"Years (DATE)",$B$66))</f>
        <v/>
      </c>
      <c r="D2200" s="6">
        <f>IF(GETPIVOTDATA("Sum of Net Profit",Pivot_table!$A$151,"Consumer ID",$A2200,"Years (DATE)",$D$66)=0,"",GETPIVOTDATA("Sum of Net Profit",Pivot_table!$A$151,"Consumer ID",$A2200,"Years (DATE)",$D$66))</f>
        <v>171.18</v>
      </c>
      <c r="E2200" s="6">
        <f>IF(GETPIVOTDATA("Count of Order ID",Pivot_table!$A$151,"Consumer ID",$A2200,"Years (DATE)",$D$66)=0,"",GETPIVOTDATA("Count of Order ID",Pivot_table!$A$151,"Consumer ID",$A2200,"Years (DATE)",$D$66))</f>
        <v>1</v>
      </c>
      <c r="F2200" s="6">
        <f t="shared" si="68"/>
        <v>171.18</v>
      </c>
      <c r="G2200" s="6">
        <f t="shared" si="69"/>
        <v>1</v>
      </c>
    </row>
    <row r="2201" spans="1:7" x14ac:dyDescent="0.3">
      <c r="A2201" s="6" t="s">
        <v>6091</v>
      </c>
      <c r="B2201" s="6" t="str">
        <f>IF(GETPIVOTDATA("Sum of Net Profit",Pivot_table!$A$151,"Consumer ID",$A2201,"Years (DATE)",$B$66)=0,"",GETPIVOTDATA("Sum of Net Profit",Pivot_table!$A$151,"Consumer ID",$A2201,"Years (DATE)",$B$66))</f>
        <v/>
      </c>
      <c r="C2201" s="6" t="str">
        <f>IF(GETPIVOTDATA("Count of Order ID",Pivot_table!$A$151,"Consumer ID",$A2201,"Years (DATE)",$B$66)=0,"",GETPIVOTDATA("Count of Order ID",Pivot_table!$A$151,"Consumer ID",$A2201,"Years (DATE)",$B$66))</f>
        <v/>
      </c>
      <c r="D2201" s="6">
        <f>IF(GETPIVOTDATA("Sum of Net Profit",Pivot_table!$A$151,"Consumer ID",$A2201,"Years (DATE)",$D$66)=0,"",GETPIVOTDATA("Sum of Net Profit",Pivot_table!$A$151,"Consumer ID",$A2201,"Years (DATE)",$D$66))</f>
        <v>171.18</v>
      </c>
      <c r="E2201" s="6">
        <f>IF(GETPIVOTDATA("Count of Order ID",Pivot_table!$A$151,"Consumer ID",$A2201,"Years (DATE)",$D$66)=0,"",GETPIVOTDATA("Count of Order ID",Pivot_table!$A$151,"Consumer ID",$A2201,"Years (DATE)",$D$66))</f>
        <v>1</v>
      </c>
      <c r="F2201" s="6">
        <f t="shared" si="68"/>
        <v>171.18</v>
      </c>
      <c r="G2201" s="6">
        <f t="shared" si="69"/>
        <v>1</v>
      </c>
    </row>
    <row r="2202" spans="1:7" x14ac:dyDescent="0.3">
      <c r="A2202" s="6" t="s">
        <v>6078</v>
      </c>
      <c r="B2202" s="6" t="str">
        <f>IF(GETPIVOTDATA("Sum of Net Profit",Pivot_table!$A$151,"Consumer ID",$A2202,"Years (DATE)",$B$66)=0,"",GETPIVOTDATA("Sum of Net Profit",Pivot_table!$A$151,"Consumer ID",$A2202,"Years (DATE)",$B$66))</f>
        <v/>
      </c>
      <c r="C2202" s="6" t="str">
        <f>IF(GETPIVOTDATA("Count of Order ID",Pivot_table!$A$151,"Consumer ID",$A2202,"Years (DATE)",$B$66)=0,"",GETPIVOTDATA("Count of Order ID",Pivot_table!$A$151,"Consumer ID",$A2202,"Years (DATE)",$B$66))</f>
        <v/>
      </c>
      <c r="D2202" s="6">
        <f>IF(GETPIVOTDATA("Sum of Net Profit",Pivot_table!$A$151,"Consumer ID",$A2202,"Years (DATE)",$D$66)=0,"",GETPIVOTDATA("Sum of Net Profit",Pivot_table!$A$151,"Consumer ID",$A2202,"Years (DATE)",$D$66))</f>
        <v>171.18</v>
      </c>
      <c r="E2202" s="6">
        <f>IF(GETPIVOTDATA("Count of Order ID",Pivot_table!$A$151,"Consumer ID",$A2202,"Years (DATE)",$D$66)=0,"",GETPIVOTDATA("Count of Order ID",Pivot_table!$A$151,"Consumer ID",$A2202,"Years (DATE)",$D$66))</f>
        <v>1</v>
      </c>
      <c r="F2202" s="6">
        <f t="shared" si="68"/>
        <v>171.18</v>
      </c>
      <c r="G2202" s="6">
        <f t="shared" si="69"/>
        <v>1</v>
      </c>
    </row>
    <row r="2203" spans="1:7" x14ac:dyDescent="0.3">
      <c r="A2203" s="6" t="s">
        <v>5994</v>
      </c>
      <c r="B2203" s="6" t="str">
        <f>IF(GETPIVOTDATA("Sum of Net Profit",Pivot_table!$A$151,"Consumer ID",$A2203,"Years (DATE)",$B$66)=0,"",GETPIVOTDATA("Sum of Net Profit",Pivot_table!$A$151,"Consumer ID",$A2203,"Years (DATE)",$B$66))</f>
        <v/>
      </c>
      <c r="C2203" s="6" t="str">
        <f>IF(GETPIVOTDATA("Count of Order ID",Pivot_table!$A$151,"Consumer ID",$A2203,"Years (DATE)",$B$66)=0,"",GETPIVOTDATA("Count of Order ID",Pivot_table!$A$151,"Consumer ID",$A2203,"Years (DATE)",$B$66))</f>
        <v/>
      </c>
      <c r="D2203" s="6">
        <f>IF(GETPIVOTDATA("Sum of Net Profit",Pivot_table!$A$151,"Consumer ID",$A2203,"Years (DATE)",$D$66)=0,"",GETPIVOTDATA("Sum of Net Profit",Pivot_table!$A$151,"Consumer ID",$A2203,"Years (DATE)",$D$66))</f>
        <v>171.18</v>
      </c>
      <c r="E2203" s="6">
        <f>IF(GETPIVOTDATA("Count of Order ID",Pivot_table!$A$151,"Consumer ID",$A2203,"Years (DATE)",$D$66)=0,"",GETPIVOTDATA("Count of Order ID",Pivot_table!$A$151,"Consumer ID",$A2203,"Years (DATE)",$D$66))</f>
        <v>1</v>
      </c>
      <c r="F2203" s="6">
        <f t="shared" si="68"/>
        <v>171.18</v>
      </c>
      <c r="G2203" s="6">
        <f t="shared" si="69"/>
        <v>1</v>
      </c>
    </row>
    <row r="2204" spans="1:7" x14ac:dyDescent="0.3">
      <c r="A2204" s="6" t="s">
        <v>5950</v>
      </c>
      <c r="B2204" s="6" t="str">
        <f>IF(GETPIVOTDATA("Sum of Net Profit",Pivot_table!$A$151,"Consumer ID",$A2204,"Years (DATE)",$B$66)=0,"",GETPIVOTDATA("Sum of Net Profit",Pivot_table!$A$151,"Consumer ID",$A2204,"Years (DATE)",$B$66))</f>
        <v/>
      </c>
      <c r="C2204" s="6" t="str">
        <f>IF(GETPIVOTDATA("Count of Order ID",Pivot_table!$A$151,"Consumer ID",$A2204,"Years (DATE)",$B$66)=0,"",GETPIVOTDATA("Count of Order ID",Pivot_table!$A$151,"Consumer ID",$A2204,"Years (DATE)",$B$66))</f>
        <v/>
      </c>
      <c r="D2204" s="6">
        <f>IF(GETPIVOTDATA("Sum of Net Profit",Pivot_table!$A$151,"Consumer ID",$A2204,"Years (DATE)",$D$66)=0,"",GETPIVOTDATA("Sum of Net Profit",Pivot_table!$A$151,"Consumer ID",$A2204,"Years (DATE)",$D$66))</f>
        <v>171.18</v>
      </c>
      <c r="E2204" s="6">
        <f>IF(GETPIVOTDATA("Count of Order ID",Pivot_table!$A$151,"Consumer ID",$A2204,"Years (DATE)",$D$66)=0,"",GETPIVOTDATA("Count of Order ID",Pivot_table!$A$151,"Consumer ID",$A2204,"Years (DATE)",$D$66))</f>
        <v>1</v>
      </c>
      <c r="F2204" s="6">
        <f t="shared" si="68"/>
        <v>171.18</v>
      </c>
      <c r="G2204" s="6">
        <f t="shared" si="69"/>
        <v>1</v>
      </c>
    </row>
    <row r="2205" spans="1:7" x14ac:dyDescent="0.3">
      <c r="A2205" s="6" t="s">
        <v>6669</v>
      </c>
      <c r="B2205" s="6">
        <f>IF(GETPIVOTDATA("Sum of Net Profit",Pivot_table!$A$151,"Consumer ID",$A2205,"Years (DATE)",$B$66)=0,"",GETPIVOTDATA("Sum of Net Profit",Pivot_table!$A$151,"Consumer ID",$A2205,"Years (DATE)",$B$66))</f>
        <v>169.05</v>
      </c>
      <c r="C2205" s="6">
        <f>IF(GETPIVOTDATA("Count of Order ID",Pivot_table!$A$151,"Consumer ID",$A2205,"Years (DATE)",$B$66)=0,"",GETPIVOTDATA("Count of Order ID",Pivot_table!$A$151,"Consumer ID",$A2205,"Years (DATE)",$B$66))</f>
        <v>1</v>
      </c>
      <c r="D2205" s="6" t="str">
        <f>IF(GETPIVOTDATA("Sum of Net Profit",Pivot_table!$A$151,"Consumer ID",$A2205,"Years (DATE)",$D$66)=0,"",GETPIVOTDATA("Sum of Net Profit",Pivot_table!$A$151,"Consumer ID",$A2205,"Years (DATE)",$D$66))</f>
        <v/>
      </c>
      <c r="E2205" s="6" t="str">
        <f>IF(GETPIVOTDATA("Count of Order ID",Pivot_table!$A$151,"Consumer ID",$A2205,"Years (DATE)",$D$66)=0,"",GETPIVOTDATA("Count of Order ID",Pivot_table!$A$151,"Consumer ID",$A2205,"Years (DATE)",$D$66))</f>
        <v/>
      </c>
      <c r="F2205" s="6">
        <f t="shared" si="68"/>
        <v>169.05</v>
      </c>
      <c r="G2205" s="6">
        <f t="shared" si="69"/>
        <v>1</v>
      </c>
    </row>
    <row r="2206" spans="1:7" x14ac:dyDescent="0.3">
      <c r="A2206" s="6" t="s">
        <v>672</v>
      </c>
      <c r="B2206" s="6">
        <f>IF(GETPIVOTDATA("Sum of Net Profit",Pivot_table!$A$151,"Consumer ID",$A2206,"Years (DATE)",$B$66)=0,"",GETPIVOTDATA("Sum of Net Profit",Pivot_table!$A$151,"Consumer ID",$A2206,"Years (DATE)",$B$66))</f>
        <v>169.05</v>
      </c>
      <c r="C2206" s="6">
        <f>IF(GETPIVOTDATA("Count of Order ID",Pivot_table!$A$151,"Consumer ID",$A2206,"Years (DATE)",$B$66)=0,"",GETPIVOTDATA("Count of Order ID",Pivot_table!$A$151,"Consumer ID",$A2206,"Years (DATE)",$B$66))</f>
        <v>1</v>
      </c>
      <c r="D2206" s="6" t="str">
        <f>IF(GETPIVOTDATA("Sum of Net Profit",Pivot_table!$A$151,"Consumer ID",$A2206,"Years (DATE)",$D$66)=0,"",GETPIVOTDATA("Sum of Net Profit",Pivot_table!$A$151,"Consumer ID",$A2206,"Years (DATE)",$D$66))</f>
        <v/>
      </c>
      <c r="E2206" s="6" t="str">
        <f>IF(GETPIVOTDATA("Count of Order ID",Pivot_table!$A$151,"Consumer ID",$A2206,"Years (DATE)",$D$66)=0,"",GETPIVOTDATA("Count of Order ID",Pivot_table!$A$151,"Consumer ID",$A2206,"Years (DATE)",$D$66))</f>
        <v/>
      </c>
      <c r="F2206" s="6">
        <f t="shared" si="68"/>
        <v>169.05</v>
      </c>
      <c r="G2206" s="6">
        <f t="shared" si="69"/>
        <v>1</v>
      </c>
    </row>
    <row r="2207" spans="1:7" x14ac:dyDescent="0.3">
      <c r="A2207" s="6" t="s">
        <v>766</v>
      </c>
      <c r="B2207" s="6">
        <f>IF(GETPIVOTDATA("Sum of Net Profit",Pivot_table!$A$151,"Consumer ID",$A2207,"Years (DATE)",$B$66)=0,"",GETPIVOTDATA("Sum of Net Profit",Pivot_table!$A$151,"Consumer ID",$A2207,"Years (DATE)",$B$66))</f>
        <v>169.05</v>
      </c>
      <c r="C2207" s="6">
        <f>IF(GETPIVOTDATA("Count of Order ID",Pivot_table!$A$151,"Consumer ID",$A2207,"Years (DATE)",$B$66)=0,"",GETPIVOTDATA("Count of Order ID",Pivot_table!$A$151,"Consumer ID",$A2207,"Years (DATE)",$B$66))</f>
        <v>1</v>
      </c>
      <c r="D2207" s="6" t="str">
        <f>IF(GETPIVOTDATA("Sum of Net Profit",Pivot_table!$A$151,"Consumer ID",$A2207,"Years (DATE)",$D$66)=0,"",GETPIVOTDATA("Sum of Net Profit",Pivot_table!$A$151,"Consumer ID",$A2207,"Years (DATE)",$D$66))</f>
        <v/>
      </c>
      <c r="E2207" s="6" t="str">
        <f>IF(GETPIVOTDATA("Count of Order ID",Pivot_table!$A$151,"Consumer ID",$A2207,"Years (DATE)",$D$66)=0,"",GETPIVOTDATA("Count of Order ID",Pivot_table!$A$151,"Consumer ID",$A2207,"Years (DATE)",$D$66))</f>
        <v/>
      </c>
      <c r="F2207" s="6">
        <f t="shared" si="68"/>
        <v>169.05</v>
      </c>
      <c r="G2207" s="6">
        <f t="shared" si="69"/>
        <v>1</v>
      </c>
    </row>
    <row r="2208" spans="1:7" x14ac:dyDescent="0.3">
      <c r="A2208" s="6" t="s">
        <v>624</v>
      </c>
      <c r="B2208" s="6">
        <f>IF(GETPIVOTDATA("Sum of Net Profit",Pivot_table!$A$151,"Consumer ID",$A2208,"Years (DATE)",$B$66)=0,"",GETPIVOTDATA("Sum of Net Profit",Pivot_table!$A$151,"Consumer ID",$A2208,"Years (DATE)",$B$66))</f>
        <v>169.05</v>
      </c>
      <c r="C2208" s="6">
        <f>IF(GETPIVOTDATA("Count of Order ID",Pivot_table!$A$151,"Consumer ID",$A2208,"Years (DATE)",$B$66)=0,"",GETPIVOTDATA("Count of Order ID",Pivot_table!$A$151,"Consumer ID",$A2208,"Years (DATE)",$B$66))</f>
        <v>1</v>
      </c>
      <c r="D2208" s="6" t="str">
        <f>IF(GETPIVOTDATA("Sum of Net Profit",Pivot_table!$A$151,"Consumer ID",$A2208,"Years (DATE)",$D$66)=0,"",GETPIVOTDATA("Sum of Net Profit",Pivot_table!$A$151,"Consumer ID",$A2208,"Years (DATE)",$D$66))</f>
        <v/>
      </c>
      <c r="E2208" s="6" t="str">
        <f>IF(GETPIVOTDATA("Count of Order ID",Pivot_table!$A$151,"Consumer ID",$A2208,"Years (DATE)",$D$66)=0,"",GETPIVOTDATA("Count of Order ID",Pivot_table!$A$151,"Consumer ID",$A2208,"Years (DATE)",$D$66))</f>
        <v/>
      </c>
      <c r="F2208" s="6">
        <f t="shared" si="68"/>
        <v>169.05</v>
      </c>
      <c r="G2208" s="6">
        <f t="shared" si="69"/>
        <v>1</v>
      </c>
    </row>
    <row r="2209" spans="1:7" x14ac:dyDescent="0.3">
      <c r="A2209" s="6" t="s">
        <v>843</v>
      </c>
      <c r="B2209" s="6">
        <f>IF(GETPIVOTDATA("Sum of Net Profit",Pivot_table!$A$151,"Consumer ID",$A2209,"Years (DATE)",$B$66)=0,"",GETPIVOTDATA("Sum of Net Profit",Pivot_table!$A$151,"Consumer ID",$A2209,"Years (DATE)",$B$66))</f>
        <v>169.05</v>
      </c>
      <c r="C2209" s="6">
        <f>IF(GETPIVOTDATA("Count of Order ID",Pivot_table!$A$151,"Consumer ID",$A2209,"Years (DATE)",$B$66)=0,"",GETPIVOTDATA("Count of Order ID",Pivot_table!$A$151,"Consumer ID",$A2209,"Years (DATE)",$B$66))</f>
        <v>1</v>
      </c>
      <c r="D2209" s="6" t="str">
        <f>IF(GETPIVOTDATA("Sum of Net Profit",Pivot_table!$A$151,"Consumer ID",$A2209,"Years (DATE)",$D$66)=0,"",GETPIVOTDATA("Sum of Net Profit",Pivot_table!$A$151,"Consumer ID",$A2209,"Years (DATE)",$D$66))</f>
        <v/>
      </c>
      <c r="E2209" s="6" t="str">
        <f>IF(GETPIVOTDATA("Count of Order ID",Pivot_table!$A$151,"Consumer ID",$A2209,"Years (DATE)",$D$66)=0,"",GETPIVOTDATA("Count of Order ID",Pivot_table!$A$151,"Consumer ID",$A2209,"Years (DATE)",$D$66))</f>
        <v/>
      </c>
      <c r="F2209" s="6">
        <f t="shared" si="68"/>
        <v>169.05</v>
      </c>
      <c r="G2209" s="6">
        <f t="shared" si="69"/>
        <v>1</v>
      </c>
    </row>
    <row r="2210" spans="1:7" x14ac:dyDescent="0.3">
      <c r="A2210" s="6" t="s">
        <v>6673</v>
      </c>
      <c r="B2210" s="6">
        <f>IF(GETPIVOTDATA("Sum of Net Profit",Pivot_table!$A$151,"Consumer ID",$A2210,"Years (DATE)",$B$66)=0,"",GETPIVOTDATA("Sum of Net Profit",Pivot_table!$A$151,"Consumer ID",$A2210,"Years (DATE)",$B$66))</f>
        <v>169.05</v>
      </c>
      <c r="C2210" s="6">
        <f>IF(GETPIVOTDATA("Count of Order ID",Pivot_table!$A$151,"Consumer ID",$A2210,"Years (DATE)",$B$66)=0,"",GETPIVOTDATA("Count of Order ID",Pivot_table!$A$151,"Consumer ID",$A2210,"Years (DATE)",$B$66))</f>
        <v>1</v>
      </c>
      <c r="D2210" s="6" t="str">
        <f>IF(GETPIVOTDATA("Sum of Net Profit",Pivot_table!$A$151,"Consumer ID",$A2210,"Years (DATE)",$D$66)=0,"",GETPIVOTDATA("Sum of Net Profit",Pivot_table!$A$151,"Consumer ID",$A2210,"Years (DATE)",$D$66))</f>
        <v/>
      </c>
      <c r="E2210" s="6" t="str">
        <f>IF(GETPIVOTDATA("Count of Order ID",Pivot_table!$A$151,"Consumer ID",$A2210,"Years (DATE)",$D$66)=0,"",GETPIVOTDATA("Count of Order ID",Pivot_table!$A$151,"Consumer ID",$A2210,"Years (DATE)",$D$66))</f>
        <v/>
      </c>
      <c r="F2210" s="6">
        <f t="shared" si="68"/>
        <v>169.05</v>
      </c>
      <c r="G2210" s="6">
        <f t="shared" si="69"/>
        <v>1</v>
      </c>
    </row>
    <row r="2211" spans="1:7" x14ac:dyDescent="0.3">
      <c r="A2211" s="6" t="s">
        <v>877</v>
      </c>
      <c r="B2211" s="6">
        <f>IF(GETPIVOTDATA("Sum of Net Profit",Pivot_table!$A$151,"Consumer ID",$A2211,"Years (DATE)",$B$66)=0,"",GETPIVOTDATA("Sum of Net Profit",Pivot_table!$A$151,"Consumer ID",$A2211,"Years (DATE)",$B$66))</f>
        <v>169.05</v>
      </c>
      <c r="C2211" s="6">
        <f>IF(GETPIVOTDATA("Count of Order ID",Pivot_table!$A$151,"Consumer ID",$A2211,"Years (DATE)",$B$66)=0,"",GETPIVOTDATA("Count of Order ID",Pivot_table!$A$151,"Consumer ID",$A2211,"Years (DATE)",$B$66))</f>
        <v>1</v>
      </c>
      <c r="D2211" s="6" t="str">
        <f>IF(GETPIVOTDATA("Sum of Net Profit",Pivot_table!$A$151,"Consumer ID",$A2211,"Years (DATE)",$D$66)=0,"",GETPIVOTDATA("Sum of Net Profit",Pivot_table!$A$151,"Consumer ID",$A2211,"Years (DATE)",$D$66))</f>
        <v/>
      </c>
      <c r="E2211" s="6" t="str">
        <f>IF(GETPIVOTDATA("Count of Order ID",Pivot_table!$A$151,"Consumer ID",$A2211,"Years (DATE)",$D$66)=0,"",GETPIVOTDATA("Count of Order ID",Pivot_table!$A$151,"Consumer ID",$A2211,"Years (DATE)",$D$66))</f>
        <v/>
      </c>
      <c r="F2211" s="6">
        <f t="shared" si="68"/>
        <v>169.05</v>
      </c>
      <c r="G2211" s="6">
        <f t="shared" si="69"/>
        <v>1</v>
      </c>
    </row>
    <row r="2212" spans="1:7" x14ac:dyDescent="0.3">
      <c r="A2212" s="6" t="s">
        <v>879</v>
      </c>
      <c r="B2212" s="6">
        <f>IF(GETPIVOTDATA("Sum of Net Profit",Pivot_table!$A$151,"Consumer ID",$A2212,"Years (DATE)",$B$66)=0,"",GETPIVOTDATA("Sum of Net Profit",Pivot_table!$A$151,"Consumer ID",$A2212,"Years (DATE)",$B$66))</f>
        <v>169.05</v>
      </c>
      <c r="C2212" s="6">
        <f>IF(GETPIVOTDATA("Count of Order ID",Pivot_table!$A$151,"Consumer ID",$A2212,"Years (DATE)",$B$66)=0,"",GETPIVOTDATA("Count of Order ID",Pivot_table!$A$151,"Consumer ID",$A2212,"Years (DATE)",$B$66))</f>
        <v>1</v>
      </c>
      <c r="D2212" s="6" t="str">
        <f>IF(GETPIVOTDATA("Sum of Net Profit",Pivot_table!$A$151,"Consumer ID",$A2212,"Years (DATE)",$D$66)=0,"",GETPIVOTDATA("Sum of Net Profit",Pivot_table!$A$151,"Consumer ID",$A2212,"Years (DATE)",$D$66))</f>
        <v/>
      </c>
      <c r="E2212" s="6" t="str">
        <f>IF(GETPIVOTDATA("Count of Order ID",Pivot_table!$A$151,"Consumer ID",$A2212,"Years (DATE)",$D$66)=0,"",GETPIVOTDATA("Count of Order ID",Pivot_table!$A$151,"Consumer ID",$A2212,"Years (DATE)",$D$66))</f>
        <v/>
      </c>
      <c r="F2212" s="6">
        <f t="shared" si="68"/>
        <v>169.05</v>
      </c>
      <c r="G2212" s="6">
        <f t="shared" si="69"/>
        <v>1</v>
      </c>
    </row>
    <row r="2213" spans="1:7" x14ac:dyDescent="0.3">
      <c r="A2213" s="6" t="s">
        <v>911</v>
      </c>
      <c r="B2213" s="6">
        <f>IF(GETPIVOTDATA("Sum of Net Profit",Pivot_table!$A$151,"Consumer ID",$A2213,"Years (DATE)",$B$66)=0,"",GETPIVOTDATA("Sum of Net Profit",Pivot_table!$A$151,"Consumer ID",$A2213,"Years (DATE)",$B$66))</f>
        <v>169.05</v>
      </c>
      <c r="C2213" s="6">
        <f>IF(GETPIVOTDATA("Count of Order ID",Pivot_table!$A$151,"Consumer ID",$A2213,"Years (DATE)",$B$66)=0,"",GETPIVOTDATA("Count of Order ID",Pivot_table!$A$151,"Consumer ID",$A2213,"Years (DATE)",$B$66))</f>
        <v>1</v>
      </c>
      <c r="D2213" s="6" t="str">
        <f>IF(GETPIVOTDATA("Sum of Net Profit",Pivot_table!$A$151,"Consumer ID",$A2213,"Years (DATE)",$D$66)=0,"",GETPIVOTDATA("Sum of Net Profit",Pivot_table!$A$151,"Consumer ID",$A2213,"Years (DATE)",$D$66))</f>
        <v/>
      </c>
      <c r="E2213" s="6" t="str">
        <f>IF(GETPIVOTDATA("Count of Order ID",Pivot_table!$A$151,"Consumer ID",$A2213,"Years (DATE)",$D$66)=0,"",GETPIVOTDATA("Count of Order ID",Pivot_table!$A$151,"Consumer ID",$A2213,"Years (DATE)",$D$66))</f>
        <v/>
      </c>
      <c r="F2213" s="6">
        <f t="shared" si="68"/>
        <v>169.05</v>
      </c>
      <c r="G2213" s="6">
        <f t="shared" si="69"/>
        <v>1</v>
      </c>
    </row>
    <row r="2214" spans="1:7" x14ac:dyDescent="0.3">
      <c r="A2214" s="6" t="s">
        <v>1246</v>
      </c>
      <c r="B2214" s="6">
        <f>IF(GETPIVOTDATA("Sum of Net Profit",Pivot_table!$A$151,"Consumer ID",$A2214,"Years (DATE)",$B$66)=0,"",GETPIVOTDATA("Sum of Net Profit",Pivot_table!$A$151,"Consumer ID",$A2214,"Years (DATE)",$B$66))</f>
        <v>169.05</v>
      </c>
      <c r="C2214" s="6">
        <f>IF(GETPIVOTDATA("Count of Order ID",Pivot_table!$A$151,"Consumer ID",$A2214,"Years (DATE)",$B$66)=0,"",GETPIVOTDATA("Count of Order ID",Pivot_table!$A$151,"Consumer ID",$A2214,"Years (DATE)",$B$66))</f>
        <v>1</v>
      </c>
      <c r="D2214" s="6" t="str">
        <f>IF(GETPIVOTDATA("Sum of Net Profit",Pivot_table!$A$151,"Consumer ID",$A2214,"Years (DATE)",$D$66)=0,"",GETPIVOTDATA("Sum of Net Profit",Pivot_table!$A$151,"Consumer ID",$A2214,"Years (DATE)",$D$66))</f>
        <v/>
      </c>
      <c r="E2214" s="6" t="str">
        <f>IF(GETPIVOTDATA("Count of Order ID",Pivot_table!$A$151,"Consumer ID",$A2214,"Years (DATE)",$D$66)=0,"",GETPIVOTDATA("Count of Order ID",Pivot_table!$A$151,"Consumer ID",$A2214,"Years (DATE)",$D$66))</f>
        <v/>
      </c>
      <c r="F2214" s="6">
        <f t="shared" si="68"/>
        <v>169.05</v>
      </c>
      <c r="G2214" s="6">
        <f t="shared" si="69"/>
        <v>1</v>
      </c>
    </row>
    <row r="2215" spans="1:7" x14ac:dyDescent="0.3">
      <c r="A2215" s="6" t="s">
        <v>338</v>
      </c>
      <c r="B2215" s="6" t="str">
        <f>IF(GETPIVOTDATA("Sum of Net Profit",Pivot_table!$A$151,"Consumer ID",$A2215,"Years (DATE)",$B$66)=0,"",GETPIVOTDATA("Sum of Net Profit",Pivot_table!$A$151,"Consumer ID",$A2215,"Years (DATE)",$B$66))</f>
        <v/>
      </c>
      <c r="C2215" s="6" t="str">
        <f>IF(GETPIVOTDATA("Count of Order ID",Pivot_table!$A$151,"Consumer ID",$A2215,"Years (DATE)",$B$66)=0,"",GETPIVOTDATA("Count of Order ID",Pivot_table!$A$151,"Consumer ID",$A2215,"Years (DATE)",$B$66))</f>
        <v/>
      </c>
      <c r="D2215" s="6">
        <f>IF(GETPIVOTDATA("Sum of Net Profit",Pivot_table!$A$151,"Consumer ID",$A2215,"Years (DATE)",$D$66)=0,"",GETPIVOTDATA("Sum of Net Profit",Pivot_table!$A$151,"Consumer ID",$A2215,"Years (DATE)",$D$66))</f>
        <v>169.05</v>
      </c>
      <c r="E2215" s="6">
        <f>IF(GETPIVOTDATA("Count of Order ID",Pivot_table!$A$151,"Consumer ID",$A2215,"Years (DATE)",$D$66)=0,"",GETPIVOTDATA("Count of Order ID",Pivot_table!$A$151,"Consumer ID",$A2215,"Years (DATE)",$D$66))</f>
        <v>1</v>
      </c>
      <c r="F2215" s="6">
        <f t="shared" si="68"/>
        <v>169.05</v>
      </c>
      <c r="G2215" s="6">
        <f t="shared" si="69"/>
        <v>1</v>
      </c>
    </row>
    <row r="2216" spans="1:7" x14ac:dyDescent="0.3">
      <c r="A2216" s="6" t="s">
        <v>385</v>
      </c>
      <c r="B2216" s="6" t="str">
        <f>IF(GETPIVOTDATA("Sum of Net Profit",Pivot_table!$A$151,"Consumer ID",$A2216,"Years (DATE)",$B$66)=0,"",GETPIVOTDATA("Sum of Net Profit",Pivot_table!$A$151,"Consumer ID",$A2216,"Years (DATE)",$B$66))</f>
        <v/>
      </c>
      <c r="C2216" s="6" t="str">
        <f>IF(GETPIVOTDATA("Count of Order ID",Pivot_table!$A$151,"Consumer ID",$A2216,"Years (DATE)",$B$66)=0,"",GETPIVOTDATA("Count of Order ID",Pivot_table!$A$151,"Consumer ID",$A2216,"Years (DATE)",$B$66))</f>
        <v/>
      </c>
      <c r="D2216" s="6">
        <f>IF(GETPIVOTDATA("Sum of Net Profit",Pivot_table!$A$151,"Consumer ID",$A2216,"Years (DATE)",$D$66)=0,"",GETPIVOTDATA("Sum of Net Profit",Pivot_table!$A$151,"Consumer ID",$A2216,"Years (DATE)",$D$66))</f>
        <v>169.05</v>
      </c>
      <c r="E2216" s="6">
        <f>IF(GETPIVOTDATA("Count of Order ID",Pivot_table!$A$151,"Consumer ID",$A2216,"Years (DATE)",$D$66)=0,"",GETPIVOTDATA("Count of Order ID",Pivot_table!$A$151,"Consumer ID",$A2216,"Years (DATE)",$D$66))</f>
        <v>1</v>
      </c>
      <c r="F2216" s="6">
        <f t="shared" si="68"/>
        <v>169.05</v>
      </c>
      <c r="G2216" s="6">
        <f t="shared" si="69"/>
        <v>1</v>
      </c>
    </row>
    <row r="2217" spans="1:7" x14ac:dyDescent="0.3">
      <c r="A2217" s="6" t="s">
        <v>606</v>
      </c>
      <c r="B2217" s="6">
        <f>IF(GETPIVOTDATA("Sum of Net Profit",Pivot_table!$A$151,"Consumer ID",$A2217,"Years (DATE)",$B$66)=0,"",GETPIVOTDATA("Sum of Net Profit",Pivot_table!$A$151,"Consumer ID",$A2217,"Years (DATE)",$B$66))</f>
        <v>169.05</v>
      </c>
      <c r="C2217" s="6">
        <f>IF(GETPIVOTDATA("Count of Order ID",Pivot_table!$A$151,"Consumer ID",$A2217,"Years (DATE)",$B$66)=0,"",GETPIVOTDATA("Count of Order ID",Pivot_table!$A$151,"Consumer ID",$A2217,"Years (DATE)",$B$66))</f>
        <v>1</v>
      </c>
      <c r="D2217" s="6" t="str">
        <f>IF(GETPIVOTDATA("Sum of Net Profit",Pivot_table!$A$151,"Consumer ID",$A2217,"Years (DATE)",$D$66)=0,"",GETPIVOTDATA("Sum of Net Profit",Pivot_table!$A$151,"Consumer ID",$A2217,"Years (DATE)",$D$66))</f>
        <v/>
      </c>
      <c r="E2217" s="6" t="str">
        <f>IF(GETPIVOTDATA("Count of Order ID",Pivot_table!$A$151,"Consumer ID",$A2217,"Years (DATE)",$D$66)=0,"",GETPIVOTDATA("Count of Order ID",Pivot_table!$A$151,"Consumer ID",$A2217,"Years (DATE)",$D$66))</f>
        <v/>
      </c>
      <c r="F2217" s="6">
        <f t="shared" si="68"/>
        <v>169.05</v>
      </c>
      <c r="G2217" s="6">
        <f t="shared" si="69"/>
        <v>1</v>
      </c>
    </row>
    <row r="2218" spans="1:7" x14ac:dyDescent="0.3">
      <c r="A2218" s="6" t="s">
        <v>541</v>
      </c>
      <c r="B2218" s="6">
        <f>IF(GETPIVOTDATA("Sum of Net Profit",Pivot_table!$A$151,"Consumer ID",$A2218,"Years (DATE)",$B$66)=0,"",GETPIVOTDATA("Sum of Net Profit",Pivot_table!$A$151,"Consumer ID",$A2218,"Years (DATE)",$B$66))</f>
        <v>169.05</v>
      </c>
      <c r="C2218" s="6">
        <f>IF(GETPIVOTDATA("Count of Order ID",Pivot_table!$A$151,"Consumer ID",$A2218,"Years (DATE)",$B$66)=0,"",GETPIVOTDATA("Count of Order ID",Pivot_table!$A$151,"Consumer ID",$A2218,"Years (DATE)",$B$66))</f>
        <v>1</v>
      </c>
      <c r="D2218" s="6" t="str">
        <f>IF(GETPIVOTDATA("Sum of Net Profit",Pivot_table!$A$151,"Consumer ID",$A2218,"Years (DATE)",$D$66)=0,"",GETPIVOTDATA("Sum of Net Profit",Pivot_table!$A$151,"Consumer ID",$A2218,"Years (DATE)",$D$66))</f>
        <v/>
      </c>
      <c r="E2218" s="6" t="str">
        <f>IF(GETPIVOTDATA("Count of Order ID",Pivot_table!$A$151,"Consumer ID",$A2218,"Years (DATE)",$D$66)=0,"",GETPIVOTDATA("Count of Order ID",Pivot_table!$A$151,"Consumer ID",$A2218,"Years (DATE)",$D$66))</f>
        <v/>
      </c>
      <c r="F2218" s="6">
        <f t="shared" si="68"/>
        <v>169.05</v>
      </c>
      <c r="G2218" s="6">
        <f t="shared" si="69"/>
        <v>1</v>
      </c>
    </row>
    <row r="2219" spans="1:7" x14ac:dyDescent="0.3">
      <c r="A2219" s="6" t="s">
        <v>583</v>
      </c>
      <c r="B2219" s="6">
        <f>IF(GETPIVOTDATA("Sum of Net Profit",Pivot_table!$A$151,"Consumer ID",$A2219,"Years (DATE)",$B$66)=0,"",GETPIVOTDATA("Sum of Net Profit",Pivot_table!$A$151,"Consumer ID",$A2219,"Years (DATE)",$B$66))</f>
        <v>169.05</v>
      </c>
      <c r="C2219" s="6">
        <f>IF(GETPIVOTDATA("Count of Order ID",Pivot_table!$A$151,"Consumer ID",$A2219,"Years (DATE)",$B$66)=0,"",GETPIVOTDATA("Count of Order ID",Pivot_table!$A$151,"Consumer ID",$A2219,"Years (DATE)",$B$66))</f>
        <v>1</v>
      </c>
      <c r="D2219" s="6" t="str">
        <f>IF(GETPIVOTDATA("Sum of Net Profit",Pivot_table!$A$151,"Consumer ID",$A2219,"Years (DATE)",$D$66)=0,"",GETPIVOTDATA("Sum of Net Profit",Pivot_table!$A$151,"Consumer ID",$A2219,"Years (DATE)",$D$66))</f>
        <v/>
      </c>
      <c r="E2219" s="6" t="str">
        <f>IF(GETPIVOTDATA("Count of Order ID",Pivot_table!$A$151,"Consumer ID",$A2219,"Years (DATE)",$D$66)=0,"",GETPIVOTDATA("Count of Order ID",Pivot_table!$A$151,"Consumer ID",$A2219,"Years (DATE)",$D$66))</f>
        <v/>
      </c>
      <c r="F2219" s="6">
        <f t="shared" si="68"/>
        <v>169.05</v>
      </c>
      <c r="G2219" s="6">
        <f t="shared" si="69"/>
        <v>1</v>
      </c>
    </row>
    <row r="2220" spans="1:7" x14ac:dyDescent="0.3">
      <c r="A2220" s="6" t="s">
        <v>573</v>
      </c>
      <c r="B2220" s="6">
        <f>IF(GETPIVOTDATA("Sum of Net Profit",Pivot_table!$A$151,"Consumer ID",$A2220,"Years (DATE)",$B$66)=0,"",GETPIVOTDATA("Sum of Net Profit",Pivot_table!$A$151,"Consumer ID",$A2220,"Years (DATE)",$B$66))</f>
        <v>169.05</v>
      </c>
      <c r="C2220" s="6">
        <f>IF(GETPIVOTDATA("Count of Order ID",Pivot_table!$A$151,"Consumer ID",$A2220,"Years (DATE)",$B$66)=0,"",GETPIVOTDATA("Count of Order ID",Pivot_table!$A$151,"Consumer ID",$A2220,"Years (DATE)",$B$66))</f>
        <v>1</v>
      </c>
      <c r="D2220" s="6" t="str">
        <f>IF(GETPIVOTDATA("Sum of Net Profit",Pivot_table!$A$151,"Consumer ID",$A2220,"Years (DATE)",$D$66)=0,"",GETPIVOTDATA("Sum of Net Profit",Pivot_table!$A$151,"Consumer ID",$A2220,"Years (DATE)",$D$66))</f>
        <v/>
      </c>
      <c r="E2220" s="6" t="str">
        <f>IF(GETPIVOTDATA("Count of Order ID",Pivot_table!$A$151,"Consumer ID",$A2220,"Years (DATE)",$D$66)=0,"",GETPIVOTDATA("Count of Order ID",Pivot_table!$A$151,"Consumer ID",$A2220,"Years (DATE)",$D$66))</f>
        <v/>
      </c>
      <c r="F2220" s="6">
        <f t="shared" si="68"/>
        <v>169.05</v>
      </c>
      <c r="G2220" s="6">
        <f t="shared" si="69"/>
        <v>1</v>
      </c>
    </row>
    <row r="2221" spans="1:7" x14ac:dyDescent="0.3">
      <c r="A2221" s="6" t="s">
        <v>543</v>
      </c>
      <c r="B2221" s="6">
        <f>IF(GETPIVOTDATA("Sum of Net Profit",Pivot_table!$A$151,"Consumer ID",$A2221,"Years (DATE)",$B$66)=0,"",GETPIVOTDATA("Sum of Net Profit",Pivot_table!$A$151,"Consumer ID",$A2221,"Years (DATE)",$B$66))</f>
        <v>169.05</v>
      </c>
      <c r="C2221" s="6">
        <f>IF(GETPIVOTDATA("Count of Order ID",Pivot_table!$A$151,"Consumer ID",$A2221,"Years (DATE)",$B$66)=0,"",GETPIVOTDATA("Count of Order ID",Pivot_table!$A$151,"Consumer ID",$A2221,"Years (DATE)",$B$66))</f>
        <v>1</v>
      </c>
      <c r="D2221" s="6" t="str">
        <f>IF(GETPIVOTDATA("Sum of Net Profit",Pivot_table!$A$151,"Consumer ID",$A2221,"Years (DATE)",$D$66)=0,"",GETPIVOTDATA("Sum of Net Profit",Pivot_table!$A$151,"Consumer ID",$A2221,"Years (DATE)",$D$66))</f>
        <v/>
      </c>
      <c r="E2221" s="6" t="str">
        <f>IF(GETPIVOTDATA("Count of Order ID",Pivot_table!$A$151,"Consumer ID",$A2221,"Years (DATE)",$D$66)=0,"",GETPIVOTDATA("Count of Order ID",Pivot_table!$A$151,"Consumer ID",$A2221,"Years (DATE)",$D$66))</f>
        <v/>
      </c>
      <c r="F2221" s="6">
        <f t="shared" si="68"/>
        <v>169.05</v>
      </c>
      <c r="G2221" s="6">
        <f t="shared" si="69"/>
        <v>1</v>
      </c>
    </row>
    <row r="2222" spans="1:7" x14ac:dyDescent="0.3">
      <c r="A2222" s="6" t="s">
        <v>545</v>
      </c>
      <c r="B2222" s="6">
        <f>IF(GETPIVOTDATA("Sum of Net Profit",Pivot_table!$A$151,"Consumer ID",$A2222,"Years (DATE)",$B$66)=0,"",GETPIVOTDATA("Sum of Net Profit",Pivot_table!$A$151,"Consumer ID",$A2222,"Years (DATE)",$B$66))</f>
        <v>169.05</v>
      </c>
      <c r="C2222" s="6">
        <f>IF(GETPIVOTDATA("Count of Order ID",Pivot_table!$A$151,"Consumer ID",$A2222,"Years (DATE)",$B$66)=0,"",GETPIVOTDATA("Count of Order ID",Pivot_table!$A$151,"Consumer ID",$A2222,"Years (DATE)",$B$66))</f>
        <v>1</v>
      </c>
      <c r="D2222" s="6" t="str">
        <f>IF(GETPIVOTDATA("Sum of Net Profit",Pivot_table!$A$151,"Consumer ID",$A2222,"Years (DATE)",$D$66)=0,"",GETPIVOTDATA("Sum of Net Profit",Pivot_table!$A$151,"Consumer ID",$A2222,"Years (DATE)",$D$66))</f>
        <v/>
      </c>
      <c r="E2222" s="6" t="str">
        <f>IF(GETPIVOTDATA("Count of Order ID",Pivot_table!$A$151,"Consumer ID",$A2222,"Years (DATE)",$D$66)=0,"",GETPIVOTDATA("Count of Order ID",Pivot_table!$A$151,"Consumer ID",$A2222,"Years (DATE)",$D$66))</f>
        <v/>
      </c>
      <c r="F2222" s="6">
        <f t="shared" si="68"/>
        <v>169.05</v>
      </c>
      <c r="G2222" s="6">
        <f t="shared" si="69"/>
        <v>1</v>
      </c>
    </row>
    <row r="2223" spans="1:7" x14ac:dyDescent="0.3">
      <c r="A2223" s="6" t="s">
        <v>571</v>
      </c>
      <c r="B2223" s="6">
        <f>IF(GETPIVOTDATA("Sum of Net Profit",Pivot_table!$A$151,"Consumer ID",$A2223,"Years (DATE)",$B$66)=0,"",GETPIVOTDATA("Sum of Net Profit",Pivot_table!$A$151,"Consumer ID",$A2223,"Years (DATE)",$B$66))</f>
        <v>169.05</v>
      </c>
      <c r="C2223" s="6">
        <f>IF(GETPIVOTDATA("Count of Order ID",Pivot_table!$A$151,"Consumer ID",$A2223,"Years (DATE)",$B$66)=0,"",GETPIVOTDATA("Count of Order ID",Pivot_table!$A$151,"Consumer ID",$A2223,"Years (DATE)",$B$66))</f>
        <v>1</v>
      </c>
      <c r="D2223" s="6" t="str">
        <f>IF(GETPIVOTDATA("Sum of Net Profit",Pivot_table!$A$151,"Consumer ID",$A2223,"Years (DATE)",$D$66)=0,"",GETPIVOTDATA("Sum of Net Profit",Pivot_table!$A$151,"Consumer ID",$A2223,"Years (DATE)",$D$66))</f>
        <v/>
      </c>
      <c r="E2223" s="6" t="str">
        <f>IF(GETPIVOTDATA("Count of Order ID",Pivot_table!$A$151,"Consumer ID",$A2223,"Years (DATE)",$D$66)=0,"",GETPIVOTDATA("Count of Order ID",Pivot_table!$A$151,"Consumer ID",$A2223,"Years (DATE)",$D$66))</f>
        <v/>
      </c>
      <c r="F2223" s="6">
        <f t="shared" si="68"/>
        <v>169.05</v>
      </c>
      <c r="G2223" s="6">
        <f t="shared" si="69"/>
        <v>1</v>
      </c>
    </row>
    <row r="2224" spans="1:7" x14ac:dyDescent="0.3">
      <c r="A2224" s="6" t="s">
        <v>539</v>
      </c>
      <c r="B2224" s="6">
        <f>IF(GETPIVOTDATA("Sum of Net Profit",Pivot_table!$A$151,"Consumer ID",$A2224,"Years (DATE)",$B$66)=0,"",GETPIVOTDATA("Sum of Net Profit",Pivot_table!$A$151,"Consumer ID",$A2224,"Years (DATE)",$B$66))</f>
        <v>169.05</v>
      </c>
      <c r="C2224" s="6">
        <f>IF(GETPIVOTDATA("Count of Order ID",Pivot_table!$A$151,"Consumer ID",$A2224,"Years (DATE)",$B$66)=0,"",GETPIVOTDATA("Count of Order ID",Pivot_table!$A$151,"Consumer ID",$A2224,"Years (DATE)",$B$66))</f>
        <v>1</v>
      </c>
      <c r="D2224" s="6" t="str">
        <f>IF(GETPIVOTDATA("Sum of Net Profit",Pivot_table!$A$151,"Consumer ID",$A2224,"Years (DATE)",$D$66)=0,"",GETPIVOTDATA("Sum of Net Profit",Pivot_table!$A$151,"Consumer ID",$A2224,"Years (DATE)",$D$66))</f>
        <v/>
      </c>
      <c r="E2224" s="6" t="str">
        <f>IF(GETPIVOTDATA("Count of Order ID",Pivot_table!$A$151,"Consumer ID",$A2224,"Years (DATE)",$D$66)=0,"",GETPIVOTDATA("Count of Order ID",Pivot_table!$A$151,"Consumer ID",$A2224,"Years (DATE)",$D$66))</f>
        <v/>
      </c>
      <c r="F2224" s="6">
        <f t="shared" si="68"/>
        <v>169.05</v>
      </c>
      <c r="G2224" s="6">
        <f t="shared" si="69"/>
        <v>1</v>
      </c>
    </row>
    <row r="2225" spans="1:7" x14ac:dyDescent="0.3">
      <c r="A2225" s="6" t="s">
        <v>523</v>
      </c>
      <c r="B2225" s="6">
        <f>IF(GETPIVOTDATA("Sum of Net Profit",Pivot_table!$A$151,"Consumer ID",$A2225,"Years (DATE)",$B$66)=0,"",GETPIVOTDATA("Sum of Net Profit",Pivot_table!$A$151,"Consumer ID",$A2225,"Years (DATE)",$B$66))</f>
        <v>169.05</v>
      </c>
      <c r="C2225" s="6">
        <f>IF(GETPIVOTDATA("Count of Order ID",Pivot_table!$A$151,"Consumer ID",$A2225,"Years (DATE)",$B$66)=0,"",GETPIVOTDATA("Count of Order ID",Pivot_table!$A$151,"Consumer ID",$A2225,"Years (DATE)",$B$66))</f>
        <v>1</v>
      </c>
      <c r="D2225" s="6" t="str">
        <f>IF(GETPIVOTDATA("Sum of Net Profit",Pivot_table!$A$151,"Consumer ID",$A2225,"Years (DATE)",$D$66)=0,"",GETPIVOTDATA("Sum of Net Profit",Pivot_table!$A$151,"Consumer ID",$A2225,"Years (DATE)",$D$66))</f>
        <v/>
      </c>
      <c r="E2225" s="6" t="str">
        <f>IF(GETPIVOTDATA("Count of Order ID",Pivot_table!$A$151,"Consumer ID",$A2225,"Years (DATE)",$D$66)=0,"",GETPIVOTDATA("Count of Order ID",Pivot_table!$A$151,"Consumer ID",$A2225,"Years (DATE)",$D$66))</f>
        <v/>
      </c>
      <c r="F2225" s="6">
        <f t="shared" si="68"/>
        <v>169.05</v>
      </c>
      <c r="G2225" s="6">
        <f t="shared" si="69"/>
        <v>1</v>
      </c>
    </row>
    <row r="2226" spans="1:7" x14ac:dyDescent="0.3">
      <c r="A2226" s="6" t="s">
        <v>6579</v>
      </c>
      <c r="B2226" s="6">
        <f>IF(GETPIVOTDATA("Sum of Net Profit",Pivot_table!$A$151,"Consumer ID",$A2226,"Years (DATE)",$B$66)=0,"",GETPIVOTDATA("Sum of Net Profit",Pivot_table!$A$151,"Consumer ID",$A2226,"Years (DATE)",$B$66))</f>
        <v>169.05</v>
      </c>
      <c r="C2226" s="6">
        <f>IF(GETPIVOTDATA("Count of Order ID",Pivot_table!$A$151,"Consumer ID",$A2226,"Years (DATE)",$B$66)=0,"",GETPIVOTDATA("Count of Order ID",Pivot_table!$A$151,"Consumer ID",$A2226,"Years (DATE)",$B$66))</f>
        <v>1</v>
      </c>
      <c r="D2226" s="6" t="str">
        <f>IF(GETPIVOTDATA("Sum of Net Profit",Pivot_table!$A$151,"Consumer ID",$A2226,"Years (DATE)",$D$66)=0,"",GETPIVOTDATA("Sum of Net Profit",Pivot_table!$A$151,"Consumer ID",$A2226,"Years (DATE)",$D$66))</f>
        <v/>
      </c>
      <c r="E2226" s="6" t="str">
        <f>IF(GETPIVOTDATA("Count of Order ID",Pivot_table!$A$151,"Consumer ID",$A2226,"Years (DATE)",$D$66)=0,"",GETPIVOTDATA("Count of Order ID",Pivot_table!$A$151,"Consumer ID",$A2226,"Years (DATE)",$D$66))</f>
        <v/>
      </c>
      <c r="F2226" s="6">
        <f t="shared" si="68"/>
        <v>169.05</v>
      </c>
      <c r="G2226" s="6">
        <f t="shared" si="69"/>
        <v>1</v>
      </c>
    </row>
    <row r="2227" spans="1:7" x14ac:dyDescent="0.3">
      <c r="A2227" s="6" t="s">
        <v>171</v>
      </c>
      <c r="B2227" s="6" t="str">
        <f>IF(GETPIVOTDATA("Sum of Net Profit",Pivot_table!$A$151,"Consumer ID",$A2227,"Years (DATE)",$B$66)=0,"",GETPIVOTDATA("Sum of Net Profit",Pivot_table!$A$151,"Consumer ID",$A2227,"Years (DATE)",$B$66))</f>
        <v/>
      </c>
      <c r="C2227" s="6" t="str">
        <f>IF(GETPIVOTDATA("Count of Order ID",Pivot_table!$A$151,"Consumer ID",$A2227,"Years (DATE)",$B$66)=0,"",GETPIVOTDATA("Count of Order ID",Pivot_table!$A$151,"Consumer ID",$A2227,"Years (DATE)",$B$66))</f>
        <v/>
      </c>
      <c r="D2227" s="6">
        <f>IF(GETPIVOTDATA("Sum of Net Profit",Pivot_table!$A$151,"Consumer ID",$A2227,"Years (DATE)",$D$66)=0,"",GETPIVOTDATA("Sum of Net Profit",Pivot_table!$A$151,"Consumer ID",$A2227,"Years (DATE)",$D$66))</f>
        <v>169.05</v>
      </c>
      <c r="E2227" s="6">
        <f>IF(GETPIVOTDATA("Count of Order ID",Pivot_table!$A$151,"Consumer ID",$A2227,"Years (DATE)",$D$66)=0,"",GETPIVOTDATA("Count of Order ID",Pivot_table!$A$151,"Consumer ID",$A2227,"Years (DATE)",$D$66))</f>
        <v>1</v>
      </c>
      <c r="F2227" s="6">
        <f t="shared" si="68"/>
        <v>169.05</v>
      </c>
      <c r="G2227" s="6">
        <f t="shared" si="69"/>
        <v>1</v>
      </c>
    </row>
    <row r="2228" spans="1:7" x14ac:dyDescent="0.3">
      <c r="A2228" s="6" t="s">
        <v>283</v>
      </c>
      <c r="B2228" s="6" t="str">
        <f>IF(GETPIVOTDATA("Sum of Net Profit",Pivot_table!$A$151,"Consumer ID",$A2228,"Years (DATE)",$B$66)=0,"",GETPIVOTDATA("Sum of Net Profit",Pivot_table!$A$151,"Consumer ID",$A2228,"Years (DATE)",$B$66))</f>
        <v/>
      </c>
      <c r="C2228" s="6" t="str">
        <f>IF(GETPIVOTDATA("Count of Order ID",Pivot_table!$A$151,"Consumer ID",$A2228,"Years (DATE)",$B$66)=0,"",GETPIVOTDATA("Count of Order ID",Pivot_table!$A$151,"Consumer ID",$A2228,"Years (DATE)",$B$66))</f>
        <v/>
      </c>
      <c r="D2228" s="6">
        <f>IF(GETPIVOTDATA("Sum of Net Profit",Pivot_table!$A$151,"Consumer ID",$A2228,"Years (DATE)",$D$66)=0,"",GETPIVOTDATA("Sum of Net Profit",Pivot_table!$A$151,"Consumer ID",$A2228,"Years (DATE)",$D$66))</f>
        <v>169.05</v>
      </c>
      <c r="E2228" s="6">
        <f>IF(GETPIVOTDATA("Count of Order ID",Pivot_table!$A$151,"Consumer ID",$A2228,"Years (DATE)",$D$66)=0,"",GETPIVOTDATA("Count of Order ID",Pivot_table!$A$151,"Consumer ID",$A2228,"Years (DATE)",$D$66))</f>
        <v>1</v>
      </c>
      <c r="F2228" s="6">
        <f t="shared" si="68"/>
        <v>169.05</v>
      </c>
      <c r="G2228" s="6">
        <f t="shared" si="69"/>
        <v>1</v>
      </c>
    </row>
    <row r="2229" spans="1:7" x14ac:dyDescent="0.3">
      <c r="A2229" s="6" t="s">
        <v>277</v>
      </c>
      <c r="B2229" s="6" t="str">
        <f>IF(GETPIVOTDATA("Sum of Net Profit",Pivot_table!$A$151,"Consumer ID",$A2229,"Years (DATE)",$B$66)=0,"",GETPIVOTDATA("Sum of Net Profit",Pivot_table!$A$151,"Consumer ID",$A2229,"Years (DATE)",$B$66))</f>
        <v/>
      </c>
      <c r="C2229" s="6" t="str">
        <f>IF(GETPIVOTDATA("Count of Order ID",Pivot_table!$A$151,"Consumer ID",$A2229,"Years (DATE)",$B$66)=0,"",GETPIVOTDATA("Count of Order ID",Pivot_table!$A$151,"Consumer ID",$A2229,"Years (DATE)",$B$66))</f>
        <v/>
      </c>
      <c r="D2229" s="6">
        <f>IF(GETPIVOTDATA("Sum of Net Profit",Pivot_table!$A$151,"Consumer ID",$A2229,"Years (DATE)",$D$66)=0,"",GETPIVOTDATA("Sum of Net Profit",Pivot_table!$A$151,"Consumer ID",$A2229,"Years (DATE)",$D$66))</f>
        <v>169.05</v>
      </c>
      <c r="E2229" s="6">
        <f>IF(GETPIVOTDATA("Count of Order ID",Pivot_table!$A$151,"Consumer ID",$A2229,"Years (DATE)",$D$66)=0,"",GETPIVOTDATA("Count of Order ID",Pivot_table!$A$151,"Consumer ID",$A2229,"Years (DATE)",$D$66))</f>
        <v>1</v>
      </c>
      <c r="F2229" s="6">
        <f t="shared" si="68"/>
        <v>169.05</v>
      </c>
      <c r="G2229" s="6">
        <f t="shared" si="69"/>
        <v>1</v>
      </c>
    </row>
    <row r="2230" spans="1:7" x14ac:dyDescent="0.3">
      <c r="A2230" s="6" t="s">
        <v>6577</v>
      </c>
      <c r="B2230" s="6">
        <f>IF(GETPIVOTDATA("Sum of Net Profit",Pivot_table!$A$151,"Consumer ID",$A2230,"Years (DATE)",$B$66)=0,"",GETPIVOTDATA("Sum of Net Profit",Pivot_table!$A$151,"Consumer ID",$A2230,"Years (DATE)",$B$66))</f>
        <v>169.05</v>
      </c>
      <c r="C2230" s="6">
        <f>IF(GETPIVOTDATA("Count of Order ID",Pivot_table!$A$151,"Consumer ID",$A2230,"Years (DATE)",$B$66)=0,"",GETPIVOTDATA("Count of Order ID",Pivot_table!$A$151,"Consumer ID",$A2230,"Years (DATE)",$B$66))</f>
        <v>1</v>
      </c>
      <c r="D2230" s="6" t="str">
        <f>IF(GETPIVOTDATA("Sum of Net Profit",Pivot_table!$A$151,"Consumer ID",$A2230,"Years (DATE)",$D$66)=0,"",GETPIVOTDATA("Sum of Net Profit",Pivot_table!$A$151,"Consumer ID",$A2230,"Years (DATE)",$D$66))</f>
        <v/>
      </c>
      <c r="E2230" s="6" t="str">
        <f>IF(GETPIVOTDATA("Count of Order ID",Pivot_table!$A$151,"Consumer ID",$A2230,"Years (DATE)",$D$66)=0,"",GETPIVOTDATA("Count of Order ID",Pivot_table!$A$151,"Consumer ID",$A2230,"Years (DATE)",$D$66))</f>
        <v/>
      </c>
      <c r="F2230" s="6">
        <f t="shared" si="68"/>
        <v>169.05</v>
      </c>
      <c r="G2230" s="6">
        <f t="shared" si="69"/>
        <v>1</v>
      </c>
    </row>
    <row r="2231" spans="1:7" x14ac:dyDescent="0.3">
      <c r="A2231" s="6" t="s">
        <v>6536</v>
      </c>
      <c r="B2231" s="6">
        <f>IF(GETPIVOTDATA("Sum of Net Profit",Pivot_table!$A$151,"Consumer ID",$A2231,"Years (DATE)",$B$66)=0,"",GETPIVOTDATA("Sum of Net Profit",Pivot_table!$A$151,"Consumer ID",$A2231,"Years (DATE)",$B$66))</f>
        <v>169.05</v>
      </c>
      <c r="C2231" s="6">
        <f>IF(GETPIVOTDATA("Count of Order ID",Pivot_table!$A$151,"Consumer ID",$A2231,"Years (DATE)",$B$66)=0,"",GETPIVOTDATA("Count of Order ID",Pivot_table!$A$151,"Consumer ID",$A2231,"Years (DATE)",$B$66))</f>
        <v>1</v>
      </c>
      <c r="D2231" s="6" t="str">
        <f>IF(GETPIVOTDATA("Sum of Net Profit",Pivot_table!$A$151,"Consumer ID",$A2231,"Years (DATE)",$D$66)=0,"",GETPIVOTDATA("Sum of Net Profit",Pivot_table!$A$151,"Consumer ID",$A2231,"Years (DATE)",$D$66))</f>
        <v/>
      </c>
      <c r="E2231" s="6" t="str">
        <f>IF(GETPIVOTDATA("Count of Order ID",Pivot_table!$A$151,"Consumer ID",$A2231,"Years (DATE)",$D$66)=0,"",GETPIVOTDATA("Count of Order ID",Pivot_table!$A$151,"Consumer ID",$A2231,"Years (DATE)",$D$66))</f>
        <v/>
      </c>
      <c r="F2231" s="6">
        <f t="shared" si="68"/>
        <v>169.05</v>
      </c>
      <c r="G2231" s="6">
        <f t="shared" si="69"/>
        <v>1</v>
      </c>
    </row>
    <row r="2232" spans="1:7" x14ac:dyDescent="0.3">
      <c r="A2232" s="6" t="s">
        <v>6534</v>
      </c>
      <c r="B2232" s="6">
        <f>IF(GETPIVOTDATA("Sum of Net Profit",Pivot_table!$A$151,"Consumer ID",$A2232,"Years (DATE)",$B$66)=0,"",GETPIVOTDATA("Sum of Net Profit",Pivot_table!$A$151,"Consumer ID",$A2232,"Years (DATE)",$B$66))</f>
        <v>169.05</v>
      </c>
      <c r="C2232" s="6">
        <f>IF(GETPIVOTDATA("Count of Order ID",Pivot_table!$A$151,"Consumer ID",$A2232,"Years (DATE)",$B$66)=0,"",GETPIVOTDATA("Count of Order ID",Pivot_table!$A$151,"Consumer ID",$A2232,"Years (DATE)",$B$66))</f>
        <v>1</v>
      </c>
      <c r="D2232" s="6" t="str">
        <f>IF(GETPIVOTDATA("Sum of Net Profit",Pivot_table!$A$151,"Consumer ID",$A2232,"Years (DATE)",$D$66)=0,"",GETPIVOTDATA("Sum of Net Profit",Pivot_table!$A$151,"Consumer ID",$A2232,"Years (DATE)",$D$66))</f>
        <v/>
      </c>
      <c r="E2232" s="6" t="str">
        <f>IF(GETPIVOTDATA("Count of Order ID",Pivot_table!$A$151,"Consumer ID",$A2232,"Years (DATE)",$D$66)=0,"",GETPIVOTDATA("Count of Order ID",Pivot_table!$A$151,"Consumer ID",$A2232,"Years (DATE)",$D$66))</f>
        <v/>
      </c>
      <c r="F2232" s="6">
        <f t="shared" si="68"/>
        <v>169.05</v>
      </c>
      <c r="G2232" s="6">
        <f t="shared" si="69"/>
        <v>1</v>
      </c>
    </row>
    <row r="2233" spans="1:7" x14ac:dyDescent="0.3">
      <c r="A2233" s="6" t="s">
        <v>281</v>
      </c>
      <c r="B2233" s="6" t="str">
        <f>IF(GETPIVOTDATA("Sum of Net Profit",Pivot_table!$A$151,"Consumer ID",$A2233,"Years (DATE)",$B$66)=0,"",GETPIVOTDATA("Sum of Net Profit",Pivot_table!$A$151,"Consumer ID",$A2233,"Years (DATE)",$B$66))</f>
        <v/>
      </c>
      <c r="C2233" s="6" t="str">
        <f>IF(GETPIVOTDATA("Count of Order ID",Pivot_table!$A$151,"Consumer ID",$A2233,"Years (DATE)",$B$66)=0,"",GETPIVOTDATA("Count of Order ID",Pivot_table!$A$151,"Consumer ID",$A2233,"Years (DATE)",$B$66))</f>
        <v/>
      </c>
      <c r="D2233" s="6">
        <f>IF(GETPIVOTDATA("Sum of Net Profit",Pivot_table!$A$151,"Consumer ID",$A2233,"Years (DATE)",$D$66)=0,"",GETPIVOTDATA("Sum of Net Profit",Pivot_table!$A$151,"Consumer ID",$A2233,"Years (DATE)",$D$66))</f>
        <v>169.05</v>
      </c>
      <c r="E2233" s="6">
        <f>IF(GETPIVOTDATA("Count of Order ID",Pivot_table!$A$151,"Consumer ID",$A2233,"Years (DATE)",$D$66)=0,"",GETPIVOTDATA("Count of Order ID",Pivot_table!$A$151,"Consumer ID",$A2233,"Years (DATE)",$D$66))</f>
        <v>1</v>
      </c>
      <c r="F2233" s="6">
        <f t="shared" si="68"/>
        <v>169.05</v>
      </c>
      <c r="G2233" s="6">
        <f t="shared" si="69"/>
        <v>1</v>
      </c>
    </row>
    <row r="2234" spans="1:7" x14ac:dyDescent="0.3">
      <c r="A2234" s="6" t="s">
        <v>285</v>
      </c>
      <c r="B2234" s="6" t="str">
        <f>IF(GETPIVOTDATA("Sum of Net Profit",Pivot_table!$A$151,"Consumer ID",$A2234,"Years (DATE)",$B$66)=0,"",GETPIVOTDATA("Sum of Net Profit",Pivot_table!$A$151,"Consumer ID",$A2234,"Years (DATE)",$B$66))</f>
        <v/>
      </c>
      <c r="C2234" s="6" t="str">
        <f>IF(GETPIVOTDATA("Count of Order ID",Pivot_table!$A$151,"Consumer ID",$A2234,"Years (DATE)",$B$66)=0,"",GETPIVOTDATA("Count of Order ID",Pivot_table!$A$151,"Consumer ID",$A2234,"Years (DATE)",$B$66))</f>
        <v/>
      </c>
      <c r="D2234" s="6">
        <f>IF(GETPIVOTDATA("Sum of Net Profit",Pivot_table!$A$151,"Consumer ID",$A2234,"Years (DATE)",$D$66)=0,"",GETPIVOTDATA("Sum of Net Profit",Pivot_table!$A$151,"Consumer ID",$A2234,"Years (DATE)",$D$66))</f>
        <v>169.05</v>
      </c>
      <c r="E2234" s="6">
        <f>IF(GETPIVOTDATA("Count of Order ID",Pivot_table!$A$151,"Consumer ID",$A2234,"Years (DATE)",$D$66)=0,"",GETPIVOTDATA("Count of Order ID",Pivot_table!$A$151,"Consumer ID",$A2234,"Years (DATE)",$D$66))</f>
        <v>1</v>
      </c>
      <c r="F2234" s="6">
        <f t="shared" si="68"/>
        <v>169.05</v>
      </c>
      <c r="G2234" s="6">
        <f t="shared" si="69"/>
        <v>1</v>
      </c>
    </row>
    <row r="2235" spans="1:7" x14ac:dyDescent="0.3">
      <c r="A2235" s="6" t="s">
        <v>2250</v>
      </c>
      <c r="B2235" s="6" t="str">
        <f>IF(GETPIVOTDATA("Sum of Net Profit",Pivot_table!$A$151,"Consumer ID",$A2235,"Years (DATE)",$B$66)=0,"",GETPIVOTDATA("Sum of Net Profit",Pivot_table!$A$151,"Consumer ID",$A2235,"Years (DATE)",$B$66))</f>
        <v/>
      </c>
      <c r="C2235" s="6" t="str">
        <f>IF(GETPIVOTDATA("Count of Order ID",Pivot_table!$A$151,"Consumer ID",$A2235,"Years (DATE)",$B$66)=0,"",GETPIVOTDATA("Count of Order ID",Pivot_table!$A$151,"Consumer ID",$A2235,"Years (DATE)",$B$66))</f>
        <v/>
      </c>
      <c r="D2235" s="6">
        <f>IF(GETPIVOTDATA("Sum of Net Profit",Pivot_table!$A$151,"Consumer ID",$A2235,"Years (DATE)",$D$66)=0,"",GETPIVOTDATA("Sum of Net Profit",Pivot_table!$A$151,"Consumer ID",$A2235,"Years (DATE)",$D$66))</f>
        <v>168.1</v>
      </c>
      <c r="E2235" s="6">
        <f>IF(GETPIVOTDATA("Count of Order ID",Pivot_table!$A$151,"Consumer ID",$A2235,"Years (DATE)",$D$66)=0,"",GETPIVOTDATA("Count of Order ID",Pivot_table!$A$151,"Consumer ID",$A2235,"Years (DATE)",$D$66))</f>
        <v>1</v>
      </c>
      <c r="F2235" s="6">
        <f t="shared" si="68"/>
        <v>168.1</v>
      </c>
      <c r="G2235" s="6">
        <f t="shared" si="69"/>
        <v>1</v>
      </c>
    </row>
    <row r="2236" spans="1:7" x14ac:dyDescent="0.3">
      <c r="A2236" s="6" t="s">
        <v>2258</v>
      </c>
      <c r="B2236" s="6" t="str">
        <f>IF(GETPIVOTDATA("Sum of Net Profit",Pivot_table!$A$151,"Consumer ID",$A2236,"Years (DATE)",$B$66)=0,"",GETPIVOTDATA("Sum of Net Profit",Pivot_table!$A$151,"Consumer ID",$A2236,"Years (DATE)",$B$66))</f>
        <v/>
      </c>
      <c r="C2236" s="6" t="str">
        <f>IF(GETPIVOTDATA("Count of Order ID",Pivot_table!$A$151,"Consumer ID",$A2236,"Years (DATE)",$B$66)=0,"",GETPIVOTDATA("Count of Order ID",Pivot_table!$A$151,"Consumer ID",$A2236,"Years (DATE)",$B$66))</f>
        <v/>
      </c>
      <c r="D2236" s="6">
        <f>IF(GETPIVOTDATA("Sum of Net Profit",Pivot_table!$A$151,"Consumer ID",$A2236,"Years (DATE)",$D$66)=0,"",GETPIVOTDATA("Sum of Net Profit",Pivot_table!$A$151,"Consumer ID",$A2236,"Years (DATE)",$D$66))</f>
        <v>168.1</v>
      </c>
      <c r="E2236" s="6">
        <f>IF(GETPIVOTDATA("Count of Order ID",Pivot_table!$A$151,"Consumer ID",$A2236,"Years (DATE)",$D$66)=0,"",GETPIVOTDATA("Count of Order ID",Pivot_table!$A$151,"Consumer ID",$A2236,"Years (DATE)",$D$66))</f>
        <v>1</v>
      </c>
      <c r="F2236" s="6">
        <f t="shared" si="68"/>
        <v>168.1</v>
      </c>
      <c r="G2236" s="6">
        <f t="shared" si="69"/>
        <v>1</v>
      </c>
    </row>
    <row r="2237" spans="1:7" x14ac:dyDescent="0.3">
      <c r="A2237" s="6" t="s">
        <v>2256</v>
      </c>
      <c r="B2237" s="6" t="str">
        <f>IF(GETPIVOTDATA("Sum of Net Profit",Pivot_table!$A$151,"Consumer ID",$A2237,"Years (DATE)",$B$66)=0,"",GETPIVOTDATA("Sum of Net Profit",Pivot_table!$A$151,"Consumer ID",$A2237,"Years (DATE)",$B$66))</f>
        <v/>
      </c>
      <c r="C2237" s="6" t="str">
        <f>IF(GETPIVOTDATA("Count of Order ID",Pivot_table!$A$151,"Consumer ID",$A2237,"Years (DATE)",$B$66)=0,"",GETPIVOTDATA("Count of Order ID",Pivot_table!$A$151,"Consumer ID",$A2237,"Years (DATE)",$B$66))</f>
        <v/>
      </c>
      <c r="D2237" s="6">
        <f>IF(GETPIVOTDATA("Sum of Net Profit",Pivot_table!$A$151,"Consumer ID",$A2237,"Years (DATE)",$D$66)=0,"",GETPIVOTDATA("Sum of Net Profit",Pivot_table!$A$151,"Consumer ID",$A2237,"Years (DATE)",$D$66))</f>
        <v>168.1</v>
      </c>
      <c r="E2237" s="6">
        <f>IF(GETPIVOTDATA("Count of Order ID",Pivot_table!$A$151,"Consumer ID",$A2237,"Years (DATE)",$D$66)=0,"",GETPIVOTDATA("Count of Order ID",Pivot_table!$A$151,"Consumer ID",$A2237,"Years (DATE)",$D$66))</f>
        <v>1</v>
      </c>
      <c r="F2237" s="6">
        <f t="shared" si="68"/>
        <v>168.1</v>
      </c>
      <c r="G2237" s="6">
        <f t="shared" si="69"/>
        <v>1</v>
      </c>
    </row>
    <row r="2238" spans="1:7" x14ac:dyDescent="0.3">
      <c r="A2238" s="6" t="s">
        <v>2000</v>
      </c>
      <c r="B2238" s="6">
        <f>IF(GETPIVOTDATA("Sum of Net Profit",Pivot_table!$A$151,"Consumer ID",$A2238,"Years (DATE)",$B$66)=0,"",GETPIVOTDATA("Sum of Net Profit",Pivot_table!$A$151,"Consumer ID",$A2238,"Years (DATE)",$B$66))</f>
        <v>168.1</v>
      </c>
      <c r="C2238" s="6">
        <f>IF(GETPIVOTDATA("Count of Order ID",Pivot_table!$A$151,"Consumer ID",$A2238,"Years (DATE)",$B$66)=0,"",GETPIVOTDATA("Count of Order ID",Pivot_table!$A$151,"Consumer ID",$A2238,"Years (DATE)",$B$66))</f>
        <v>1</v>
      </c>
      <c r="D2238" s="6" t="str">
        <f>IF(GETPIVOTDATA("Sum of Net Profit",Pivot_table!$A$151,"Consumer ID",$A2238,"Years (DATE)",$D$66)=0,"",GETPIVOTDATA("Sum of Net Profit",Pivot_table!$A$151,"Consumer ID",$A2238,"Years (DATE)",$D$66))</f>
        <v/>
      </c>
      <c r="E2238" s="6" t="str">
        <f>IF(GETPIVOTDATA("Count of Order ID",Pivot_table!$A$151,"Consumer ID",$A2238,"Years (DATE)",$D$66)=0,"",GETPIVOTDATA("Count of Order ID",Pivot_table!$A$151,"Consumer ID",$A2238,"Years (DATE)",$D$66))</f>
        <v/>
      </c>
      <c r="F2238" s="6">
        <f t="shared" si="68"/>
        <v>168.1</v>
      </c>
      <c r="G2238" s="6">
        <f t="shared" si="69"/>
        <v>1</v>
      </c>
    </row>
    <row r="2239" spans="1:7" x14ac:dyDescent="0.3">
      <c r="A2239" s="6" t="s">
        <v>2238</v>
      </c>
      <c r="B2239" s="6" t="str">
        <f>IF(GETPIVOTDATA("Sum of Net Profit",Pivot_table!$A$151,"Consumer ID",$A2239,"Years (DATE)",$B$66)=0,"",GETPIVOTDATA("Sum of Net Profit",Pivot_table!$A$151,"Consumer ID",$A2239,"Years (DATE)",$B$66))</f>
        <v/>
      </c>
      <c r="C2239" s="6" t="str">
        <f>IF(GETPIVOTDATA("Count of Order ID",Pivot_table!$A$151,"Consumer ID",$A2239,"Years (DATE)",$B$66)=0,"",GETPIVOTDATA("Count of Order ID",Pivot_table!$A$151,"Consumer ID",$A2239,"Years (DATE)",$B$66))</f>
        <v/>
      </c>
      <c r="D2239" s="6">
        <f>IF(GETPIVOTDATA("Sum of Net Profit",Pivot_table!$A$151,"Consumer ID",$A2239,"Years (DATE)",$D$66)=0,"",GETPIVOTDATA("Sum of Net Profit",Pivot_table!$A$151,"Consumer ID",$A2239,"Years (DATE)",$D$66))</f>
        <v>168.1</v>
      </c>
      <c r="E2239" s="6">
        <f>IF(GETPIVOTDATA("Count of Order ID",Pivot_table!$A$151,"Consumer ID",$A2239,"Years (DATE)",$D$66)=0,"",GETPIVOTDATA("Count of Order ID",Pivot_table!$A$151,"Consumer ID",$A2239,"Years (DATE)",$D$66))</f>
        <v>1</v>
      </c>
      <c r="F2239" s="6">
        <f t="shared" si="68"/>
        <v>168.1</v>
      </c>
      <c r="G2239" s="6">
        <f t="shared" si="69"/>
        <v>1</v>
      </c>
    </row>
    <row r="2240" spans="1:7" x14ac:dyDescent="0.3">
      <c r="A2240" s="6" t="s">
        <v>3115</v>
      </c>
      <c r="B2240" s="6" t="str">
        <f>IF(GETPIVOTDATA("Sum of Net Profit",Pivot_table!$A$151,"Consumer ID",$A2240,"Years (DATE)",$B$66)=0,"",GETPIVOTDATA("Sum of Net Profit",Pivot_table!$A$151,"Consumer ID",$A2240,"Years (DATE)",$B$66))</f>
        <v/>
      </c>
      <c r="C2240" s="6" t="str">
        <f>IF(GETPIVOTDATA("Count of Order ID",Pivot_table!$A$151,"Consumer ID",$A2240,"Years (DATE)",$B$66)=0,"",GETPIVOTDATA("Count of Order ID",Pivot_table!$A$151,"Consumer ID",$A2240,"Years (DATE)",$B$66))</f>
        <v/>
      </c>
      <c r="D2240" s="6">
        <f>IF(GETPIVOTDATA("Sum of Net Profit",Pivot_table!$A$151,"Consumer ID",$A2240,"Years (DATE)",$D$66)=0,"",GETPIVOTDATA("Sum of Net Profit",Pivot_table!$A$151,"Consumer ID",$A2240,"Years (DATE)",$D$66))</f>
        <v>168.1</v>
      </c>
      <c r="E2240" s="6">
        <f>IF(GETPIVOTDATA("Count of Order ID",Pivot_table!$A$151,"Consumer ID",$A2240,"Years (DATE)",$D$66)=0,"",GETPIVOTDATA("Count of Order ID",Pivot_table!$A$151,"Consumer ID",$A2240,"Years (DATE)",$D$66))</f>
        <v>1</v>
      </c>
      <c r="F2240" s="6">
        <f t="shared" si="68"/>
        <v>168.1</v>
      </c>
      <c r="G2240" s="6">
        <f t="shared" si="69"/>
        <v>1</v>
      </c>
    </row>
    <row r="2241" spans="1:7" x14ac:dyDescent="0.3">
      <c r="A2241" s="6" t="s">
        <v>2200</v>
      </c>
      <c r="B2241" s="6" t="str">
        <f>IF(GETPIVOTDATA("Sum of Net Profit",Pivot_table!$A$151,"Consumer ID",$A2241,"Years (DATE)",$B$66)=0,"",GETPIVOTDATA("Sum of Net Profit",Pivot_table!$A$151,"Consumer ID",$A2241,"Years (DATE)",$B$66))</f>
        <v/>
      </c>
      <c r="C2241" s="6" t="str">
        <f>IF(GETPIVOTDATA("Count of Order ID",Pivot_table!$A$151,"Consumer ID",$A2241,"Years (DATE)",$B$66)=0,"",GETPIVOTDATA("Count of Order ID",Pivot_table!$A$151,"Consumer ID",$A2241,"Years (DATE)",$B$66))</f>
        <v/>
      </c>
      <c r="D2241" s="6">
        <f>IF(GETPIVOTDATA("Sum of Net Profit",Pivot_table!$A$151,"Consumer ID",$A2241,"Years (DATE)",$D$66)=0,"",GETPIVOTDATA("Sum of Net Profit",Pivot_table!$A$151,"Consumer ID",$A2241,"Years (DATE)",$D$66))</f>
        <v>168.1</v>
      </c>
      <c r="E2241" s="6">
        <f>IF(GETPIVOTDATA("Count of Order ID",Pivot_table!$A$151,"Consumer ID",$A2241,"Years (DATE)",$D$66)=0,"",GETPIVOTDATA("Count of Order ID",Pivot_table!$A$151,"Consumer ID",$A2241,"Years (DATE)",$D$66))</f>
        <v>1</v>
      </c>
      <c r="F2241" s="6">
        <f t="shared" si="68"/>
        <v>168.1</v>
      </c>
      <c r="G2241" s="6">
        <f t="shared" si="69"/>
        <v>1</v>
      </c>
    </row>
    <row r="2242" spans="1:7" x14ac:dyDescent="0.3">
      <c r="A2242" s="6" t="s">
        <v>3749</v>
      </c>
      <c r="B2242" s="6" t="str">
        <f>IF(GETPIVOTDATA("Sum of Net Profit",Pivot_table!$A$151,"Consumer ID",$A2242,"Years (DATE)",$B$66)=0,"",GETPIVOTDATA("Sum of Net Profit",Pivot_table!$A$151,"Consumer ID",$A2242,"Years (DATE)",$B$66))</f>
        <v/>
      </c>
      <c r="C2242" s="6" t="str">
        <f>IF(GETPIVOTDATA("Count of Order ID",Pivot_table!$A$151,"Consumer ID",$A2242,"Years (DATE)",$B$66)=0,"",GETPIVOTDATA("Count of Order ID",Pivot_table!$A$151,"Consumer ID",$A2242,"Years (DATE)",$B$66))</f>
        <v/>
      </c>
      <c r="D2242" s="6">
        <f>IF(GETPIVOTDATA("Sum of Net Profit",Pivot_table!$A$151,"Consumer ID",$A2242,"Years (DATE)",$D$66)=0,"",GETPIVOTDATA("Sum of Net Profit",Pivot_table!$A$151,"Consumer ID",$A2242,"Years (DATE)",$D$66))</f>
        <v>168.1</v>
      </c>
      <c r="E2242" s="6">
        <f>IF(GETPIVOTDATA("Count of Order ID",Pivot_table!$A$151,"Consumer ID",$A2242,"Years (DATE)",$D$66)=0,"",GETPIVOTDATA("Count of Order ID",Pivot_table!$A$151,"Consumer ID",$A2242,"Years (DATE)",$D$66))</f>
        <v>1</v>
      </c>
      <c r="F2242" s="6">
        <f t="shared" si="68"/>
        <v>168.1</v>
      </c>
      <c r="G2242" s="6">
        <f t="shared" si="69"/>
        <v>1</v>
      </c>
    </row>
    <row r="2243" spans="1:7" x14ac:dyDescent="0.3">
      <c r="A2243" s="6" t="s">
        <v>2074</v>
      </c>
      <c r="B2243" s="6">
        <f>IF(GETPIVOTDATA("Sum of Net Profit",Pivot_table!$A$151,"Consumer ID",$A2243,"Years (DATE)",$B$66)=0,"",GETPIVOTDATA("Sum of Net Profit",Pivot_table!$A$151,"Consumer ID",$A2243,"Years (DATE)",$B$66))</f>
        <v>168.1</v>
      </c>
      <c r="C2243" s="6">
        <f>IF(GETPIVOTDATA("Count of Order ID",Pivot_table!$A$151,"Consumer ID",$A2243,"Years (DATE)",$B$66)=0,"",GETPIVOTDATA("Count of Order ID",Pivot_table!$A$151,"Consumer ID",$A2243,"Years (DATE)",$B$66))</f>
        <v>1</v>
      </c>
      <c r="D2243" s="6" t="str">
        <f>IF(GETPIVOTDATA("Sum of Net Profit",Pivot_table!$A$151,"Consumer ID",$A2243,"Years (DATE)",$D$66)=0,"",GETPIVOTDATA("Sum of Net Profit",Pivot_table!$A$151,"Consumer ID",$A2243,"Years (DATE)",$D$66))</f>
        <v/>
      </c>
      <c r="E2243" s="6" t="str">
        <f>IF(GETPIVOTDATA("Count of Order ID",Pivot_table!$A$151,"Consumer ID",$A2243,"Years (DATE)",$D$66)=0,"",GETPIVOTDATA("Count of Order ID",Pivot_table!$A$151,"Consumer ID",$A2243,"Years (DATE)",$D$66))</f>
        <v/>
      </c>
      <c r="F2243" s="6">
        <f t="shared" si="68"/>
        <v>168.1</v>
      </c>
      <c r="G2243" s="6">
        <f t="shared" si="69"/>
        <v>1</v>
      </c>
    </row>
    <row r="2244" spans="1:7" x14ac:dyDescent="0.3">
      <c r="A2244" s="6" t="s">
        <v>2102</v>
      </c>
      <c r="B2244" s="6" t="str">
        <f>IF(GETPIVOTDATA("Sum of Net Profit",Pivot_table!$A$151,"Consumer ID",$A2244,"Years (DATE)",$B$66)=0,"",GETPIVOTDATA("Sum of Net Profit",Pivot_table!$A$151,"Consumer ID",$A2244,"Years (DATE)",$B$66))</f>
        <v/>
      </c>
      <c r="C2244" s="6" t="str">
        <f>IF(GETPIVOTDATA("Count of Order ID",Pivot_table!$A$151,"Consumer ID",$A2244,"Years (DATE)",$B$66)=0,"",GETPIVOTDATA("Count of Order ID",Pivot_table!$A$151,"Consumer ID",$A2244,"Years (DATE)",$B$66))</f>
        <v/>
      </c>
      <c r="D2244" s="6">
        <f>IF(GETPIVOTDATA("Sum of Net Profit",Pivot_table!$A$151,"Consumer ID",$A2244,"Years (DATE)",$D$66)=0,"",GETPIVOTDATA("Sum of Net Profit",Pivot_table!$A$151,"Consumer ID",$A2244,"Years (DATE)",$D$66))</f>
        <v>168.1</v>
      </c>
      <c r="E2244" s="6">
        <f>IF(GETPIVOTDATA("Count of Order ID",Pivot_table!$A$151,"Consumer ID",$A2244,"Years (DATE)",$D$66)=0,"",GETPIVOTDATA("Count of Order ID",Pivot_table!$A$151,"Consumer ID",$A2244,"Years (DATE)",$D$66))</f>
        <v>1</v>
      </c>
      <c r="F2244" s="6">
        <f t="shared" ref="F2244:F2307" si="70">IF(SUM(B2244,D2244)=0,"",SUM(B2244,D2244))</f>
        <v>168.1</v>
      </c>
      <c r="G2244" s="6">
        <f t="shared" ref="G2244:G2307" si="71">IF(SUM(C2244,E2244)=0,"",SUM(C2244,E2244))</f>
        <v>1</v>
      </c>
    </row>
    <row r="2245" spans="1:7" x14ac:dyDescent="0.3">
      <c r="A2245" s="6" t="s">
        <v>2338</v>
      </c>
      <c r="B2245" s="6" t="str">
        <f>IF(GETPIVOTDATA("Sum of Net Profit",Pivot_table!$A$151,"Consumer ID",$A2245,"Years (DATE)",$B$66)=0,"",GETPIVOTDATA("Sum of Net Profit",Pivot_table!$A$151,"Consumer ID",$A2245,"Years (DATE)",$B$66))</f>
        <v/>
      </c>
      <c r="C2245" s="6" t="str">
        <f>IF(GETPIVOTDATA("Count of Order ID",Pivot_table!$A$151,"Consumer ID",$A2245,"Years (DATE)",$B$66)=0,"",GETPIVOTDATA("Count of Order ID",Pivot_table!$A$151,"Consumer ID",$A2245,"Years (DATE)",$B$66))</f>
        <v/>
      </c>
      <c r="D2245" s="6">
        <f>IF(GETPIVOTDATA("Sum of Net Profit",Pivot_table!$A$151,"Consumer ID",$A2245,"Years (DATE)",$D$66)=0,"",GETPIVOTDATA("Sum of Net Profit",Pivot_table!$A$151,"Consumer ID",$A2245,"Years (DATE)",$D$66))</f>
        <v>168.1</v>
      </c>
      <c r="E2245" s="6">
        <f>IF(GETPIVOTDATA("Count of Order ID",Pivot_table!$A$151,"Consumer ID",$A2245,"Years (DATE)",$D$66)=0,"",GETPIVOTDATA("Count of Order ID",Pivot_table!$A$151,"Consumer ID",$A2245,"Years (DATE)",$D$66))</f>
        <v>1</v>
      </c>
      <c r="F2245" s="6">
        <f t="shared" si="70"/>
        <v>168.1</v>
      </c>
      <c r="G2245" s="6">
        <f t="shared" si="71"/>
        <v>1</v>
      </c>
    </row>
    <row r="2246" spans="1:7" x14ac:dyDescent="0.3">
      <c r="A2246" s="6" t="s">
        <v>1950</v>
      </c>
      <c r="B2246" s="6">
        <f>IF(GETPIVOTDATA("Sum of Net Profit",Pivot_table!$A$151,"Consumer ID",$A2246,"Years (DATE)",$B$66)=0,"",GETPIVOTDATA("Sum of Net Profit",Pivot_table!$A$151,"Consumer ID",$A2246,"Years (DATE)",$B$66))</f>
        <v>168.1</v>
      </c>
      <c r="C2246" s="6">
        <f>IF(GETPIVOTDATA("Count of Order ID",Pivot_table!$A$151,"Consumer ID",$A2246,"Years (DATE)",$B$66)=0,"",GETPIVOTDATA("Count of Order ID",Pivot_table!$A$151,"Consumer ID",$A2246,"Years (DATE)",$B$66))</f>
        <v>1</v>
      </c>
      <c r="D2246" s="6" t="str">
        <f>IF(GETPIVOTDATA("Sum of Net Profit",Pivot_table!$A$151,"Consumer ID",$A2246,"Years (DATE)",$D$66)=0,"",GETPIVOTDATA("Sum of Net Profit",Pivot_table!$A$151,"Consumer ID",$A2246,"Years (DATE)",$D$66))</f>
        <v/>
      </c>
      <c r="E2246" s="6" t="str">
        <f>IF(GETPIVOTDATA("Count of Order ID",Pivot_table!$A$151,"Consumer ID",$A2246,"Years (DATE)",$D$66)=0,"",GETPIVOTDATA("Count of Order ID",Pivot_table!$A$151,"Consumer ID",$A2246,"Years (DATE)",$D$66))</f>
        <v/>
      </c>
      <c r="F2246" s="6">
        <f t="shared" si="70"/>
        <v>168.1</v>
      </c>
      <c r="G2246" s="6">
        <f t="shared" si="71"/>
        <v>1</v>
      </c>
    </row>
    <row r="2247" spans="1:7" x14ac:dyDescent="0.3">
      <c r="A2247" s="6" t="s">
        <v>1946</v>
      </c>
      <c r="B2247" s="6">
        <f>IF(GETPIVOTDATA("Sum of Net Profit",Pivot_table!$A$151,"Consumer ID",$A2247,"Years (DATE)",$B$66)=0,"",GETPIVOTDATA("Sum of Net Profit",Pivot_table!$A$151,"Consumer ID",$A2247,"Years (DATE)",$B$66))</f>
        <v>168.1</v>
      </c>
      <c r="C2247" s="6">
        <f>IF(GETPIVOTDATA("Count of Order ID",Pivot_table!$A$151,"Consumer ID",$A2247,"Years (DATE)",$B$66)=0,"",GETPIVOTDATA("Count of Order ID",Pivot_table!$A$151,"Consumer ID",$A2247,"Years (DATE)",$B$66))</f>
        <v>1</v>
      </c>
      <c r="D2247" s="6" t="str">
        <f>IF(GETPIVOTDATA("Sum of Net Profit",Pivot_table!$A$151,"Consumer ID",$A2247,"Years (DATE)",$D$66)=0,"",GETPIVOTDATA("Sum of Net Profit",Pivot_table!$A$151,"Consumer ID",$A2247,"Years (DATE)",$D$66))</f>
        <v/>
      </c>
      <c r="E2247" s="6" t="str">
        <f>IF(GETPIVOTDATA("Count of Order ID",Pivot_table!$A$151,"Consumer ID",$A2247,"Years (DATE)",$D$66)=0,"",GETPIVOTDATA("Count of Order ID",Pivot_table!$A$151,"Consumer ID",$A2247,"Years (DATE)",$D$66))</f>
        <v/>
      </c>
      <c r="F2247" s="6">
        <f t="shared" si="70"/>
        <v>168.1</v>
      </c>
      <c r="G2247" s="6">
        <f t="shared" si="71"/>
        <v>1</v>
      </c>
    </row>
    <row r="2248" spans="1:7" x14ac:dyDescent="0.3">
      <c r="A2248" s="6" t="s">
        <v>3137</v>
      </c>
      <c r="B2248" s="6" t="str">
        <f>IF(GETPIVOTDATA("Sum of Net Profit",Pivot_table!$A$151,"Consumer ID",$A2248,"Years (DATE)",$B$66)=0,"",GETPIVOTDATA("Sum of Net Profit",Pivot_table!$A$151,"Consumer ID",$A2248,"Years (DATE)",$B$66))</f>
        <v/>
      </c>
      <c r="C2248" s="6" t="str">
        <f>IF(GETPIVOTDATA("Count of Order ID",Pivot_table!$A$151,"Consumer ID",$A2248,"Years (DATE)",$B$66)=0,"",GETPIVOTDATA("Count of Order ID",Pivot_table!$A$151,"Consumer ID",$A2248,"Years (DATE)",$B$66))</f>
        <v/>
      </c>
      <c r="D2248" s="6">
        <f>IF(GETPIVOTDATA("Sum of Net Profit",Pivot_table!$A$151,"Consumer ID",$A2248,"Years (DATE)",$D$66)=0,"",GETPIVOTDATA("Sum of Net Profit",Pivot_table!$A$151,"Consumer ID",$A2248,"Years (DATE)",$D$66))</f>
        <v>168.1</v>
      </c>
      <c r="E2248" s="6">
        <f>IF(GETPIVOTDATA("Count of Order ID",Pivot_table!$A$151,"Consumer ID",$A2248,"Years (DATE)",$D$66)=0,"",GETPIVOTDATA("Count of Order ID",Pivot_table!$A$151,"Consumer ID",$A2248,"Years (DATE)",$D$66))</f>
        <v>1</v>
      </c>
      <c r="F2248" s="6">
        <f t="shared" si="70"/>
        <v>168.1</v>
      </c>
      <c r="G2248" s="6">
        <f t="shared" si="71"/>
        <v>1</v>
      </c>
    </row>
    <row r="2249" spans="1:7" x14ac:dyDescent="0.3">
      <c r="A2249" s="6" t="s">
        <v>4151</v>
      </c>
      <c r="B2249" s="6" t="str">
        <f>IF(GETPIVOTDATA("Sum of Net Profit",Pivot_table!$A$151,"Consumer ID",$A2249,"Years (DATE)",$B$66)=0,"",GETPIVOTDATA("Sum of Net Profit",Pivot_table!$A$151,"Consumer ID",$A2249,"Years (DATE)",$B$66))</f>
        <v/>
      </c>
      <c r="C2249" s="6" t="str">
        <f>IF(GETPIVOTDATA("Count of Order ID",Pivot_table!$A$151,"Consumer ID",$A2249,"Years (DATE)",$B$66)=0,"",GETPIVOTDATA("Count of Order ID",Pivot_table!$A$151,"Consumer ID",$A2249,"Years (DATE)",$B$66))</f>
        <v/>
      </c>
      <c r="D2249" s="6">
        <f>IF(GETPIVOTDATA("Sum of Net Profit",Pivot_table!$A$151,"Consumer ID",$A2249,"Years (DATE)",$D$66)=0,"",GETPIVOTDATA("Sum of Net Profit",Pivot_table!$A$151,"Consumer ID",$A2249,"Years (DATE)",$D$66))</f>
        <v>168.1</v>
      </c>
      <c r="E2249" s="6">
        <f>IF(GETPIVOTDATA("Count of Order ID",Pivot_table!$A$151,"Consumer ID",$A2249,"Years (DATE)",$D$66)=0,"",GETPIVOTDATA("Count of Order ID",Pivot_table!$A$151,"Consumer ID",$A2249,"Years (DATE)",$D$66))</f>
        <v>1</v>
      </c>
      <c r="F2249" s="6">
        <f t="shared" si="70"/>
        <v>168.1</v>
      </c>
      <c r="G2249" s="6">
        <f t="shared" si="71"/>
        <v>1</v>
      </c>
    </row>
    <row r="2250" spans="1:7" x14ac:dyDescent="0.3">
      <c r="A2250" s="6" t="s">
        <v>4117</v>
      </c>
      <c r="B2250" s="6" t="str">
        <f>IF(GETPIVOTDATA("Sum of Net Profit",Pivot_table!$A$151,"Consumer ID",$A2250,"Years (DATE)",$B$66)=0,"",GETPIVOTDATA("Sum of Net Profit",Pivot_table!$A$151,"Consumer ID",$A2250,"Years (DATE)",$B$66))</f>
        <v/>
      </c>
      <c r="C2250" s="6" t="str">
        <f>IF(GETPIVOTDATA("Count of Order ID",Pivot_table!$A$151,"Consumer ID",$A2250,"Years (DATE)",$B$66)=0,"",GETPIVOTDATA("Count of Order ID",Pivot_table!$A$151,"Consumer ID",$A2250,"Years (DATE)",$B$66))</f>
        <v/>
      </c>
      <c r="D2250" s="6">
        <f>IF(GETPIVOTDATA("Sum of Net Profit",Pivot_table!$A$151,"Consumer ID",$A2250,"Years (DATE)",$D$66)=0,"",GETPIVOTDATA("Sum of Net Profit",Pivot_table!$A$151,"Consumer ID",$A2250,"Years (DATE)",$D$66))</f>
        <v>168.1</v>
      </c>
      <c r="E2250" s="6">
        <f>IF(GETPIVOTDATA("Count of Order ID",Pivot_table!$A$151,"Consumer ID",$A2250,"Years (DATE)",$D$66)=0,"",GETPIVOTDATA("Count of Order ID",Pivot_table!$A$151,"Consumer ID",$A2250,"Years (DATE)",$D$66))</f>
        <v>1</v>
      </c>
      <c r="F2250" s="6">
        <f t="shared" si="70"/>
        <v>168.1</v>
      </c>
      <c r="G2250" s="6">
        <f t="shared" si="71"/>
        <v>1</v>
      </c>
    </row>
    <row r="2251" spans="1:7" x14ac:dyDescent="0.3">
      <c r="A2251" s="6" t="s">
        <v>1828</v>
      </c>
      <c r="B2251" s="6">
        <f>IF(GETPIVOTDATA("Sum of Net Profit",Pivot_table!$A$151,"Consumer ID",$A2251,"Years (DATE)",$B$66)=0,"",GETPIVOTDATA("Sum of Net Profit",Pivot_table!$A$151,"Consumer ID",$A2251,"Years (DATE)",$B$66))</f>
        <v>168.1</v>
      </c>
      <c r="C2251" s="6">
        <f>IF(GETPIVOTDATA("Count of Order ID",Pivot_table!$A$151,"Consumer ID",$A2251,"Years (DATE)",$B$66)=0,"",GETPIVOTDATA("Count of Order ID",Pivot_table!$A$151,"Consumer ID",$A2251,"Years (DATE)",$B$66))</f>
        <v>1</v>
      </c>
      <c r="D2251" s="6" t="str">
        <f>IF(GETPIVOTDATA("Sum of Net Profit",Pivot_table!$A$151,"Consumer ID",$A2251,"Years (DATE)",$D$66)=0,"",GETPIVOTDATA("Sum of Net Profit",Pivot_table!$A$151,"Consumer ID",$A2251,"Years (DATE)",$D$66))</f>
        <v/>
      </c>
      <c r="E2251" s="6" t="str">
        <f>IF(GETPIVOTDATA("Count of Order ID",Pivot_table!$A$151,"Consumer ID",$A2251,"Years (DATE)",$D$66)=0,"",GETPIVOTDATA("Count of Order ID",Pivot_table!$A$151,"Consumer ID",$A2251,"Years (DATE)",$D$66))</f>
        <v/>
      </c>
      <c r="F2251" s="6">
        <f t="shared" si="70"/>
        <v>168.1</v>
      </c>
      <c r="G2251" s="6">
        <f t="shared" si="71"/>
        <v>1</v>
      </c>
    </row>
    <row r="2252" spans="1:7" x14ac:dyDescent="0.3">
      <c r="A2252" s="6" t="s">
        <v>4055</v>
      </c>
      <c r="B2252" s="6" t="str">
        <f>IF(GETPIVOTDATA("Sum of Net Profit",Pivot_table!$A$151,"Consumer ID",$A2252,"Years (DATE)",$B$66)=0,"",GETPIVOTDATA("Sum of Net Profit",Pivot_table!$A$151,"Consumer ID",$A2252,"Years (DATE)",$B$66))</f>
        <v/>
      </c>
      <c r="C2252" s="6" t="str">
        <f>IF(GETPIVOTDATA("Count of Order ID",Pivot_table!$A$151,"Consumer ID",$A2252,"Years (DATE)",$B$66)=0,"",GETPIVOTDATA("Count of Order ID",Pivot_table!$A$151,"Consumer ID",$A2252,"Years (DATE)",$B$66))</f>
        <v/>
      </c>
      <c r="D2252" s="6">
        <f>IF(GETPIVOTDATA("Sum of Net Profit",Pivot_table!$A$151,"Consumer ID",$A2252,"Years (DATE)",$D$66)=0,"",GETPIVOTDATA("Sum of Net Profit",Pivot_table!$A$151,"Consumer ID",$A2252,"Years (DATE)",$D$66))</f>
        <v>168.1</v>
      </c>
      <c r="E2252" s="6">
        <f>IF(GETPIVOTDATA("Count of Order ID",Pivot_table!$A$151,"Consumer ID",$A2252,"Years (DATE)",$D$66)=0,"",GETPIVOTDATA("Count of Order ID",Pivot_table!$A$151,"Consumer ID",$A2252,"Years (DATE)",$D$66))</f>
        <v>1</v>
      </c>
      <c r="F2252" s="6">
        <f t="shared" si="70"/>
        <v>168.1</v>
      </c>
      <c r="G2252" s="6">
        <f t="shared" si="71"/>
        <v>1</v>
      </c>
    </row>
    <row r="2253" spans="1:7" x14ac:dyDescent="0.3">
      <c r="A2253" s="6" t="s">
        <v>4029</v>
      </c>
      <c r="B2253" s="6" t="str">
        <f>IF(GETPIVOTDATA("Sum of Net Profit",Pivot_table!$A$151,"Consumer ID",$A2253,"Years (DATE)",$B$66)=0,"",GETPIVOTDATA("Sum of Net Profit",Pivot_table!$A$151,"Consumer ID",$A2253,"Years (DATE)",$B$66))</f>
        <v/>
      </c>
      <c r="C2253" s="6" t="str">
        <f>IF(GETPIVOTDATA("Count of Order ID",Pivot_table!$A$151,"Consumer ID",$A2253,"Years (DATE)",$B$66)=0,"",GETPIVOTDATA("Count of Order ID",Pivot_table!$A$151,"Consumer ID",$A2253,"Years (DATE)",$B$66))</f>
        <v/>
      </c>
      <c r="D2253" s="6">
        <f>IF(GETPIVOTDATA("Sum of Net Profit",Pivot_table!$A$151,"Consumer ID",$A2253,"Years (DATE)",$D$66)=0,"",GETPIVOTDATA("Sum of Net Profit",Pivot_table!$A$151,"Consumer ID",$A2253,"Years (DATE)",$D$66))</f>
        <v>168.1</v>
      </c>
      <c r="E2253" s="6">
        <f>IF(GETPIVOTDATA("Count of Order ID",Pivot_table!$A$151,"Consumer ID",$A2253,"Years (DATE)",$D$66)=0,"",GETPIVOTDATA("Count of Order ID",Pivot_table!$A$151,"Consumer ID",$A2253,"Years (DATE)",$D$66))</f>
        <v>1</v>
      </c>
      <c r="F2253" s="6">
        <f t="shared" si="70"/>
        <v>168.1</v>
      </c>
      <c r="G2253" s="6">
        <f t="shared" si="71"/>
        <v>1</v>
      </c>
    </row>
    <row r="2254" spans="1:7" x14ac:dyDescent="0.3">
      <c r="A2254" s="6" t="s">
        <v>2620</v>
      </c>
      <c r="B2254" s="6" t="str">
        <f>IF(GETPIVOTDATA("Sum of Net Profit",Pivot_table!$A$151,"Consumer ID",$A2254,"Years (DATE)",$B$66)=0,"",GETPIVOTDATA("Sum of Net Profit",Pivot_table!$A$151,"Consumer ID",$A2254,"Years (DATE)",$B$66))</f>
        <v/>
      </c>
      <c r="C2254" s="6" t="str">
        <f>IF(GETPIVOTDATA("Count of Order ID",Pivot_table!$A$151,"Consumer ID",$A2254,"Years (DATE)",$B$66)=0,"",GETPIVOTDATA("Count of Order ID",Pivot_table!$A$151,"Consumer ID",$A2254,"Years (DATE)",$B$66))</f>
        <v/>
      </c>
      <c r="D2254" s="6">
        <f>IF(GETPIVOTDATA("Sum of Net Profit",Pivot_table!$A$151,"Consumer ID",$A2254,"Years (DATE)",$D$66)=0,"",GETPIVOTDATA("Sum of Net Profit",Pivot_table!$A$151,"Consumer ID",$A2254,"Years (DATE)",$D$66))</f>
        <v>168.1</v>
      </c>
      <c r="E2254" s="6">
        <f>IF(GETPIVOTDATA("Count of Order ID",Pivot_table!$A$151,"Consumer ID",$A2254,"Years (DATE)",$D$66)=0,"",GETPIVOTDATA("Count of Order ID",Pivot_table!$A$151,"Consumer ID",$A2254,"Years (DATE)",$D$66))</f>
        <v>1</v>
      </c>
      <c r="F2254" s="6">
        <f t="shared" si="70"/>
        <v>168.1</v>
      </c>
      <c r="G2254" s="6">
        <f t="shared" si="71"/>
        <v>1</v>
      </c>
    </row>
    <row r="2255" spans="1:7" x14ac:dyDescent="0.3">
      <c r="A2255" s="6" t="s">
        <v>1916</v>
      </c>
      <c r="B2255" s="6">
        <f>IF(GETPIVOTDATA("Sum of Net Profit",Pivot_table!$A$151,"Consumer ID",$A2255,"Years (DATE)",$B$66)=0,"",GETPIVOTDATA("Sum of Net Profit",Pivot_table!$A$151,"Consumer ID",$A2255,"Years (DATE)",$B$66))</f>
        <v>168.1</v>
      </c>
      <c r="C2255" s="6">
        <f>IF(GETPIVOTDATA("Count of Order ID",Pivot_table!$A$151,"Consumer ID",$A2255,"Years (DATE)",$B$66)=0,"",GETPIVOTDATA("Count of Order ID",Pivot_table!$A$151,"Consumer ID",$A2255,"Years (DATE)",$B$66))</f>
        <v>1</v>
      </c>
      <c r="D2255" s="6" t="str">
        <f>IF(GETPIVOTDATA("Sum of Net Profit",Pivot_table!$A$151,"Consumer ID",$A2255,"Years (DATE)",$D$66)=0,"",GETPIVOTDATA("Sum of Net Profit",Pivot_table!$A$151,"Consumer ID",$A2255,"Years (DATE)",$D$66))</f>
        <v/>
      </c>
      <c r="E2255" s="6" t="str">
        <f>IF(GETPIVOTDATA("Count of Order ID",Pivot_table!$A$151,"Consumer ID",$A2255,"Years (DATE)",$D$66)=0,"",GETPIVOTDATA("Count of Order ID",Pivot_table!$A$151,"Consumer ID",$A2255,"Years (DATE)",$D$66))</f>
        <v/>
      </c>
      <c r="F2255" s="6">
        <f t="shared" si="70"/>
        <v>168.1</v>
      </c>
      <c r="G2255" s="6">
        <f t="shared" si="71"/>
        <v>1</v>
      </c>
    </row>
    <row r="2256" spans="1:7" x14ac:dyDescent="0.3">
      <c r="A2256" s="6" t="s">
        <v>1918</v>
      </c>
      <c r="B2256" s="6">
        <f>IF(GETPIVOTDATA("Sum of Net Profit",Pivot_table!$A$151,"Consumer ID",$A2256,"Years (DATE)",$B$66)=0,"",GETPIVOTDATA("Sum of Net Profit",Pivot_table!$A$151,"Consumer ID",$A2256,"Years (DATE)",$B$66))</f>
        <v>168.1</v>
      </c>
      <c r="C2256" s="6">
        <f>IF(GETPIVOTDATA("Count of Order ID",Pivot_table!$A$151,"Consumer ID",$A2256,"Years (DATE)",$B$66)=0,"",GETPIVOTDATA("Count of Order ID",Pivot_table!$A$151,"Consumer ID",$A2256,"Years (DATE)",$B$66))</f>
        <v>1</v>
      </c>
      <c r="D2256" s="6" t="str">
        <f>IF(GETPIVOTDATA("Sum of Net Profit",Pivot_table!$A$151,"Consumer ID",$A2256,"Years (DATE)",$D$66)=0,"",GETPIVOTDATA("Sum of Net Profit",Pivot_table!$A$151,"Consumer ID",$A2256,"Years (DATE)",$D$66))</f>
        <v/>
      </c>
      <c r="E2256" s="6" t="str">
        <f>IF(GETPIVOTDATA("Count of Order ID",Pivot_table!$A$151,"Consumer ID",$A2256,"Years (DATE)",$D$66)=0,"",GETPIVOTDATA("Count of Order ID",Pivot_table!$A$151,"Consumer ID",$A2256,"Years (DATE)",$D$66))</f>
        <v/>
      </c>
      <c r="F2256" s="6">
        <f t="shared" si="70"/>
        <v>168.1</v>
      </c>
      <c r="G2256" s="6">
        <f t="shared" si="71"/>
        <v>1</v>
      </c>
    </row>
    <row r="2257" spans="1:7" x14ac:dyDescent="0.3">
      <c r="A2257" s="6" t="s">
        <v>2544</v>
      </c>
      <c r="B2257" s="6" t="str">
        <f>IF(GETPIVOTDATA("Sum of Net Profit",Pivot_table!$A$151,"Consumer ID",$A2257,"Years (DATE)",$B$66)=0,"",GETPIVOTDATA("Sum of Net Profit",Pivot_table!$A$151,"Consumer ID",$A2257,"Years (DATE)",$B$66))</f>
        <v/>
      </c>
      <c r="C2257" s="6" t="str">
        <f>IF(GETPIVOTDATA("Count of Order ID",Pivot_table!$A$151,"Consumer ID",$A2257,"Years (DATE)",$B$66)=0,"",GETPIVOTDATA("Count of Order ID",Pivot_table!$A$151,"Consumer ID",$A2257,"Years (DATE)",$B$66))</f>
        <v/>
      </c>
      <c r="D2257" s="6">
        <f>IF(GETPIVOTDATA("Sum of Net Profit",Pivot_table!$A$151,"Consumer ID",$A2257,"Years (DATE)",$D$66)=0,"",GETPIVOTDATA("Sum of Net Profit",Pivot_table!$A$151,"Consumer ID",$A2257,"Years (DATE)",$D$66))</f>
        <v>168.1</v>
      </c>
      <c r="E2257" s="6">
        <f>IF(GETPIVOTDATA("Count of Order ID",Pivot_table!$A$151,"Consumer ID",$A2257,"Years (DATE)",$D$66)=0,"",GETPIVOTDATA("Count of Order ID",Pivot_table!$A$151,"Consumer ID",$A2257,"Years (DATE)",$D$66))</f>
        <v>1</v>
      </c>
      <c r="F2257" s="6">
        <f t="shared" si="70"/>
        <v>168.1</v>
      </c>
      <c r="G2257" s="6">
        <f t="shared" si="71"/>
        <v>1</v>
      </c>
    </row>
    <row r="2258" spans="1:7" x14ac:dyDescent="0.3">
      <c r="A2258" s="6" t="s">
        <v>4063</v>
      </c>
      <c r="B2258" s="6" t="str">
        <f>IF(GETPIVOTDATA("Sum of Net Profit",Pivot_table!$A$151,"Consumer ID",$A2258,"Years (DATE)",$B$66)=0,"",GETPIVOTDATA("Sum of Net Profit",Pivot_table!$A$151,"Consumer ID",$A2258,"Years (DATE)",$B$66))</f>
        <v/>
      </c>
      <c r="C2258" s="6" t="str">
        <f>IF(GETPIVOTDATA("Count of Order ID",Pivot_table!$A$151,"Consumer ID",$A2258,"Years (DATE)",$B$66)=0,"",GETPIVOTDATA("Count of Order ID",Pivot_table!$A$151,"Consumer ID",$A2258,"Years (DATE)",$B$66))</f>
        <v/>
      </c>
      <c r="D2258" s="6">
        <f>IF(GETPIVOTDATA("Sum of Net Profit",Pivot_table!$A$151,"Consumer ID",$A2258,"Years (DATE)",$D$66)=0,"",GETPIVOTDATA("Sum of Net Profit",Pivot_table!$A$151,"Consumer ID",$A2258,"Years (DATE)",$D$66))</f>
        <v>168.1</v>
      </c>
      <c r="E2258" s="6">
        <f>IF(GETPIVOTDATA("Count of Order ID",Pivot_table!$A$151,"Consumer ID",$A2258,"Years (DATE)",$D$66)=0,"",GETPIVOTDATA("Count of Order ID",Pivot_table!$A$151,"Consumer ID",$A2258,"Years (DATE)",$D$66))</f>
        <v>1</v>
      </c>
      <c r="F2258" s="6">
        <f t="shared" si="70"/>
        <v>168.1</v>
      </c>
      <c r="G2258" s="6">
        <f t="shared" si="71"/>
        <v>1</v>
      </c>
    </row>
    <row r="2259" spans="1:7" x14ac:dyDescent="0.3">
      <c r="A2259" s="6" t="s">
        <v>2616</v>
      </c>
      <c r="B2259" s="6" t="str">
        <f>IF(GETPIVOTDATA("Sum of Net Profit",Pivot_table!$A$151,"Consumer ID",$A2259,"Years (DATE)",$B$66)=0,"",GETPIVOTDATA("Sum of Net Profit",Pivot_table!$A$151,"Consumer ID",$A2259,"Years (DATE)",$B$66))</f>
        <v/>
      </c>
      <c r="C2259" s="6" t="str">
        <f>IF(GETPIVOTDATA("Count of Order ID",Pivot_table!$A$151,"Consumer ID",$A2259,"Years (DATE)",$B$66)=0,"",GETPIVOTDATA("Count of Order ID",Pivot_table!$A$151,"Consumer ID",$A2259,"Years (DATE)",$B$66))</f>
        <v/>
      </c>
      <c r="D2259" s="6">
        <f>IF(GETPIVOTDATA("Sum of Net Profit",Pivot_table!$A$151,"Consumer ID",$A2259,"Years (DATE)",$D$66)=0,"",GETPIVOTDATA("Sum of Net Profit",Pivot_table!$A$151,"Consumer ID",$A2259,"Years (DATE)",$D$66))</f>
        <v>168.1</v>
      </c>
      <c r="E2259" s="6">
        <f>IF(GETPIVOTDATA("Count of Order ID",Pivot_table!$A$151,"Consumer ID",$A2259,"Years (DATE)",$D$66)=0,"",GETPIVOTDATA("Count of Order ID",Pivot_table!$A$151,"Consumer ID",$A2259,"Years (DATE)",$D$66))</f>
        <v>1</v>
      </c>
      <c r="F2259" s="6">
        <f t="shared" si="70"/>
        <v>168.1</v>
      </c>
      <c r="G2259" s="6">
        <f t="shared" si="71"/>
        <v>1</v>
      </c>
    </row>
    <row r="2260" spans="1:7" x14ac:dyDescent="0.3">
      <c r="A2260" s="6" t="s">
        <v>2598</v>
      </c>
      <c r="B2260" s="6" t="str">
        <f>IF(GETPIVOTDATA("Sum of Net Profit",Pivot_table!$A$151,"Consumer ID",$A2260,"Years (DATE)",$B$66)=0,"",GETPIVOTDATA("Sum of Net Profit",Pivot_table!$A$151,"Consumer ID",$A2260,"Years (DATE)",$B$66))</f>
        <v/>
      </c>
      <c r="C2260" s="6" t="str">
        <f>IF(GETPIVOTDATA("Count of Order ID",Pivot_table!$A$151,"Consumer ID",$A2260,"Years (DATE)",$B$66)=0,"",GETPIVOTDATA("Count of Order ID",Pivot_table!$A$151,"Consumer ID",$A2260,"Years (DATE)",$B$66))</f>
        <v/>
      </c>
      <c r="D2260" s="6">
        <f>IF(GETPIVOTDATA("Sum of Net Profit",Pivot_table!$A$151,"Consumer ID",$A2260,"Years (DATE)",$D$66)=0,"",GETPIVOTDATA("Sum of Net Profit",Pivot_table!$A$151,"Consumer ID",$A2260,"Years (DATE)",$D$66))</f>
        <v>168.1</v>
      </c>
      <c r="E2260" s="6">
        <f>IF(GETPIVOTDATA("Count of Order ID",Pivot_table!$A$151,"Consumer ID",$A2260,"Years (DATE)",$D$66)=0,"",GETPIVOTDATA("Count of Order ID",Pivot_table!$A$151,"Consumer ID",$A2260,"Years (DATE)",$D$66))</f>
        <v>1</v>
      </c>
      <c r="F2260" s="6">
        <f t="shared" si="70"/>
        <v>168.1</v>
      </c>
      <c r="G2260" s="6">
        <f t="shared" si="71"/>
        <v>1</v>
      </c>
    </row>
    <row r="2261" spans="1:7" x14ac:dyDescent="0.3">
      <c r="A2261" s="6" t="s">
        <v>4017</v>
      </c>
      <c r="B2261" s="6" t="str">
        <f>IF(GETPIVOTDATA("Sum of Net Profit",Pivot_table!$A$151,"Consumer ID",$A2261,"Years (DATE)",$B$66)=0,"",GETPIVOTDATA("Sum of Net Profit",Pivot_table!$A$151,"Consumer ID",$A2261,"Years (DATE)",$B$66))</f>
        <v/>
      </c>
      <c r="C2261" s="6" t="str">
        <f>IF(GETPIVOTDATA("Count of Order ID",Pivot_table!$A$151,"Consumer ID",$A2261,"Years (DATE)",$B$66)=0,"",GETPIVOTDATA("Count of Order ID",Pivot_table!$A$151,"Consumer ID",$A2261,"Years (DATE)",$B$66))</f>
        <v/>
      </c>
      <c r="D2261" s="6">
        <f>IF(GETPIVOTDATA("Sum of Net Profit",Pivot_table!$A$151,"Consumer ID",$A2261,"Years (DATE)",$D$66)=0,"",GETPIVOTDATA("Sum of Net Profit",Pivot_table!$A$151,"Consumer ID",$A2261,"Years (DATE)",$D$66))</f>
        <v>168.1</v>
      </c>
      <c r="E2261" s="6">
        <f>IF(GETPIVOTDATA("Count of Order ID",Pivot_table!$A$151,"Consumer ID",$A2261,"Years (DATE)",$D$66)=0,"",GETPIVOTDATA("Count of Order ID",Pivot_table!$A$151,"Consumer ID",$A2261,"Years (DATE)",$D$66))</f>
        <v>1</v>
      </c>
      <c r="F2261" s="6">
        <f t="shared" si="70"/>
        <v>168.1</v>
      </c>
      <c r="G2261" s="6">
        <f t="shared" si="71"/>
        <v>1</v>
      </c>
    </row>
    <row r="2262" spans="1:7" x14ac:dyDescent="0.3">
      <c r="A2262" s="6" t="s">
        <v>2865</v>
      </c>
      <c r="B2262" s="6" t="str">
        <f>IF(GETPIVOTDATA("Sum of Net Profit",Pivot_table!$A$151,"Consumer ID",$A2262,"Years (DATE)",$B$66)=0,"",GETPIVOTDATA("Sum of Net Profit",Pivot_table!$A$151,"Consumer ID",$A2262,"Years (DATE)",$B$66))</f>
        <v/>
      </c>
      <c r="C2262" s="6" t="str">
        <f>IF(GETPIVOTDATA("Count of Order ID",Pivot_table!$A$151,"Consumer ID",$A2262,"Years (DATE)",$B$66)=0,"",GETPIVOTDATA("Count of Order ID",Pivot_table!$A$151,"Consumer ID",$A2262,"Years (DATE)",$B$66))</f>
        <v/>
      </c>
      <c r="D2262" s="6">
        <f>IF(GETPIVOTDATA("Sum of Net Profit",Pivot_table!$A$151,"Consumer ID",$A2262,"Years (DATE)",$D$66)=0,"",GETPIVOTDATA("Sum of Net Profit",Pivot_table!$A$151,"Consumer ID",$A2262,"Years (DATE)",$D$66))</f>
        <v>168.1</v>
      </c>
      <c r="E2262" s="6">
        <f>IF(GETPIVOTDATA("Count of Order ID",Pivot_table!$A$151,"Consumer ID",$A2262,"Years (DATE)",$D$66)=0,"",GETPIVOTDATA("Count of Order ID",Pivot_table!$A$151,"Consumer ID",$A2262,"Years (DATE)",$D$66))</f>
        <v>1</v>
      </c>
      <c r="F2262" s="6">
        <f t="shared" si="70"/>
        <v>168.1</v>
      </c>
      <c r="G2262" s="6">
        <f t="shared" si="71"/>
        <v>1</v>
      </c>
    </row>
    <row r="2263" spans="1:7" x14ac:dyDescent="0.3">
      <c r="A2263" s="6" t="s">
        <v>3935</v>
      </c>
      <c r="B2263" s="6" t="str">
        <f>IF(GETPIVOTDATA("Sum of Net Profit",Pivot_table!$A$151,"Consumer ID",$A2263,"Years (DATE)",$B$66)=0,"",GETPIVOTDATA("Sum of Net Profit",Pivot_table!$A$151,"Consumer ID",$A2263,"Years (DATE)",$B$66))</f>
        <v/>
      </c>
      <c r="C2263" s="6" t="str">
        <f>IF(GETPIVOTDATA("Count of Order ID",Pivot_table!$A$151,"Consumer ID",$A2263,"Years (DATE)",$B$66)=0,"",GETPIVOTDATA("Count of Order ID",Pivot_table!$A$151,"Consumer ID",$A2263,"Years (DATE)",$B$66))</f>
        <v/>
      </c>
      <c r="D2263" s="6">
        <f>IF(GETPIVOTDATA("Sum of Net Profit",Pivot_table!$A$151,"Consumer ID",$A2263,"Years (DATE)",$D$66)=0,"",GETPIVOTDATA("Sum of Net Profit",Pivot_table!$A$151,"Consumer ID",$A2263,"Years (DATE)",$D$66))</f>
        <v>168.1</v>
      </c>
      <c r="E2263" s="6">
        <f>IF(GETPIVOTDATA("Count of Order ID",Pivot_table!$A$151,"Consumer ID",$A2263,"Years (DATE)",$D$66)=0,"",GETPIVOTDATA("Count of Order ID",Pivot_table!$A$151,"Consumer ID",$A2263,"Years (DATE)",$D$66))</f>
        <v>1</v>
      </c>
      <c r="F2263" s="6">
        <f t="shared" si="70"/>
        <v>168.1</v>
      </c>
      <c r="G2263" s="6">
        <f t="shared" si="71"/>
        <v>1</v>
      </c>
    </row>
    <row r="2264" spans="1:7" x14ac:dyDescent="0.3">
      <c r="A2264" s="6" t="s">
        <v>3937</v>
      </c>
      <c r="B2264" s="6" t="str">
        <f>IF(GETPIVOTDATA("Sum of Net Profit",Pivot_table!$A$151,"Consumer ID",$A2264,"Years (DATE)",$B$66)=0,"",GETPIVOTDATA("Sum of Net Profit",Pivot_table!$A$151,"Consumer ID",$A2264,"Years (DATE)",$B$66))</f>
        <v/>
      </c>
      <c r="C2264" s="6" t="str">
        <f>IF(GETPIVOTDATA("Count of Order ID",Pivot_table!$A$151,"Consumer ID",$A2264,"Years (DATE)",$B$66)=0,"",GETPIVOTDATA("Count of Order ID",Pivot_table!$A$151,"Consumer ID",$A2264,"Years (DATE)",$B$66))</f>
        <v/>
      </c>
      <c r="D2264" s="6">
        <f>IF(GETPIVOTDATA("Sum of Net Profit",Pivot_table!$A$151,"Consumer ID",$A2264,"Years (DATE)",$D$66)=0,"",GETPIVOTDATA("Sum of Net Profit",Pivot_table!$A$151,"Consumer ID",$A2264,"Years (DATE)",$D$66))</f>
        <v>168.1</v>
      </c>
      <c r="E2264" s="6">
        <f>IF(GETPIVOTDATA("Count of Order ID",Pivot_table!$A$151,"Consumer ID",$A2264,"Years (DATE)",$D$66)=0,"",GETPIVOTDATA("Count of Order ID",Pivot_table!$A$151,"Consumer ID",$A2264,"Years (DATE)",$D$66))</f>
        <v>1</v>
      </c>
      <c r="F2264" s="6">
        <f t="shared" si="70"/>
        <v>168.1</v>
      </c>
      <c r="G2264" s="6">
        <f t="shared" si="71"/>
        <v>1</v>
      </c>
    </row>
    <row r="2265" spans="1:7" x14ac:dyDescent="0.3">
      <c r="A2265" s="6" t="s">
        <v>3361</v>
      </c>
      <c r="B2265" s="6" t="str">
        <f>IF(GETPIVOTDATA("Sum of Net Profit",Pivot_table!$A$151,"Consumer ID",$A2265,"Years (DATE)",$B$66)=0,"",GETPIVOTDATA("Sum of Net Profit",Pivot_table!$A$151,"Consumer ID",$A2265,"Years (DATE)",$B$66))</f>
        <v/>
      </c>
      <c r="C2265" s="6" t="str">
        <f>IF(GETPIVOTDATA("Count of Order ID",Pivot_table!$A$151,"Consumer ID",$A2265,"Years (DATE)",$B$66)=0,"",GETPIVOTDATA("Count of Order ID",Pivot_table!$A$151,"Consumer ID",$A2265,"Years (DATE)",$B$66))</f>
        <v/>
      </c>
      <c r="D2265" s="6">
        <f>IF(GETPIVOTDATA("Sum of Net Profit",Pivot_table!$A$151,"Consumer ID",$A2265,"Years (DATE)",$D$66)=0,"",GETPIVOTDATA("Sum of Net Profit",Pivot_table!$A$151,"Consumer ID",$A2265,"Years (DATE)",$D$66))</f>
        <v>168.1</v>
      </c>
      <c r="E2265" s="6">
        <f>IF(GETPIVOTDATA("Count of Order ID",Pivot_table!$A$151,"Consumer ID",$A2265,"Years (DATE)",$D$66)=0,"",GETPIVOTDATA("Count of Order ID",Pivot_table!$A$151,"Consumer ID",$A2265,"Years (DATE)",$D$66))</f>
        <v>1</v>
      </c>
      <c r="F2265" s="6">
        <f t="shared" si="70"/>
        <v>168.1</v>
      </c>
      <c r="G2265" s="6">
        <f t="shared" si="71"/>
        <v>1</v>
      </c>
    </row>
    <row r="2266" spans="1:7" x14ac:dyDescent="0.3">
      <c r="A2266" s="6" t="s">
        <v>3873</v>
      </c>
      <c r="B2266" s="6" t="str">
        <f>IF(GETPIVOTDATA("Sum of Net Profit",Pivot_table!$A$151,"Consumer ID",$A2266,"Years (DATE)",$B$66)=0,"",GETPIVOTDATA("Sum of Net Profit",Pivot_table!$A$151,"Consumer ID",$A2266,"Years (DATE)",$B$66))</f>
        <v/>
      </c>
      <c r="C2266" s="6" t="str">
        <f>IF(GETPIVOTDATA("Count of Order ID",Pivot_table!$A$151,"Consumer ID",$A2266,"Years (DATE)",$B$66)=0,"",GETPIVOTDATA("Count of Order ID",Pivot_table!$A$151,"Consumer ID",$A2266,"Years (DATE)",$B$66))</f>
        <v/>
      </c>
      <c r="D2266" s="6">
        <f>IF(GETPIVOTDATA("Sum of Net Profit",Pivot_table!$A$151,"Consumer ID",$A2266,"Years (DATE)",$D$66)=0,"",GETPIVOTDATA("Sum of Net Profit",Pivot_table!$A$151,"Consumer ID",$A2266,"Years (DATE)",$D$66))</f>
        <v>168.1</v>
      </c>
      <c r="E2266" s="6">
        <f>IF(GETPIVOTDATA("Count of Order ID",Pivot_table!$A$151,"Consumer ID",$A2266,"Years (DATE)",$D$66)=0,"",GETPIVOTDATA("Count of Order ID",Pivot_table!$A$151,"Consumer ID",$A2266,"Years (DATE)",$D$66))</f>
        <v>1</v>
      </c>
      <c r="F2266" s="6">
        <f t="shared" si="70"/>
        <v>168.1</v>
      </c>
      <c r="G2266" s="6">
        <f t="shared" si="71"/>
        <v>1</v>
      </c>
    </row>
    <row r="2267" spans="1:7" x14ac:dyDescent="0.3">
      <c r="A2267" s="6" t="s">
        <v>3801</v>
      </c>
      <c r="B2267" s="6" t="str">
        <f>IF(GETPIVOTDATA("Sum of Net Profit",Pivot_table!$A$151,"Consumer ID",$A2267,"Years (DATE)",$B$66)=0,"",GETPIVOTDATA("Sum of Net Profit",Pivot_table!$A$151,"Consumer ID",$A2267,"Years (DATE)",$B$66))</f>
        <v/>
      </c>
      <c r="C2267" s="6" t="str">
        <f>IF(GETPIVOTDATA("Count of Order ID",Pivot_table!$A$151,"Consumer ID",$A2267,"Years (DATE)",$B$66)=0,"",GETPIVOTDATA("Count of Order ID",Pivot_table!$A$151,"Consumer ID",$A2267,"Years (DATE)",$B$66))</f>
        <v/>
      </c>
      <c r="D2267" s="6">
        <f>IF(GETPIVOTDATA("Sum of Net Profit",Pivot_table!$A$151,"Consumer ID",$A2267,"Years (DATE)",$D$66)=0,"",GETPIVOTDATA("Sum of Net Profit",Pivot_table!$A$151,"Consumer ID",$A2267,"Years (DATE)",$D$66))</f>
        <v>168.1</v>
      </c>
      <c r="E2267" s="6">
        <f>IF(GETPIVOTDATA("Count of Order ID",Pivot_table!$A$151,"Consumer ID",$A2267,"Years (DATE)",$D$66)=0,"",GETPIVOTDATA("Count of Order ID",Pivot_table!$A$151,"Consumer ID",$A2267,"Years (DATE)",$D$66))</f>
        <v>1</v>
      </c>
      <c r="F2267" s="6">
        <f t="shared" si="70"/>
        <v>168.1</v>
      </c>
      <c r="G2267" s="6">
        <f t="shared" si="71"/>
        <v>1</v>
      </c>
    </row>
    <row r="2268" spans="1:7" x14ac:dyDescent="0.3">
      <c r="A2268" s="6" t="s">
        <v>2869</v>
      </c>
      <c r="B2268" s="6" t="str">
        <f>IF(GETPIVOTDATA("Sum of Net Profit",Pivot_table!$A$151,"Consumer ID",$A2268,"Years (DATE)",$B$66)=0,"",GETPIVOTDATA("Sum of Net Profit",Pivot_table!$A$151,"Consumer ID",$A2268,"Years (DATE)",$B$66))</f>
        <v/>
      </c>
      <c r="C2268" s="6" t="str">
        <f>IF(GETPIVOTDATA("Count of Order ID",Pivot_table!$A$151,"Consumer ID",$A2268,"Years (DATE)",$B$66)=0,"",GETPIVOTDATA("Count of Order ID",Pivot_table!$A$151,"Consumer ID",$A2268,"Years (DATE)",$B$66))</f>
        <v/>
      </c>
      <c r="D2268" s="6">
        <f>IF(GETPIVOTDATA("Sum of Net Profit",Pivot_table!$A$151,"Consumer ID",$A2268,"Years (DATE)",$D$66)=0,"",GETPIVOTDATA("Sum of Net Profit",Pivot_table!$A$151,"Consumer ID",$A2268,"Years (DATE)",$D$66))</f>
        <v>168.1</v>
      </c>
      <c r="E2268" s="6">
        <f>IF(GETPIVOTDATA("Count of Order ID",Pivot_table!$A$151,"Consumer ID",$A2268,"Years (DATE)",$D$66)=0,"",GETPIVOTDATA("Count of Order ID",Pivot_table!$A$151,"Consumer ID",$A2268,"Years (DATE)",$D$66))</f>
        <v>1</v>
      </c>
      <c r="F2268" s="6">
        <f t="shared" si="70"/>
        <v>168.1</v>
      </c>
      <c r="G2268" s="6">
        <f t="shared" si="71"/>
        <v>1</v>
      </c>
    </row>
    <row r="2269" spans="1:7" x14ac:dyDescent="0.3">
      <c r="A2269" s="6" t="s">
        <v>3837</v>
      </c>
      <c r="B2269" s="6" t="str">
        <f>IF(GETPIVOTDATA("Sum of Net Profit",Pivot_table!$A$151,"Consumer ID",$A2269,"Years (DATE)",$B$66)=0,"",GETPIVOTDATA("Sum of Net Profit",Pivot_table!$A$151,"Consumer ID",$A2269,"Years (DATE)",$B$66))</f>
        <v/>
      </c>
      <c r="C2269" s="6" t="str">
        <f>IF(GETPIVOTDATA("Count of Order ID",Pivot_table!$A$151,"Consumer ID",$A2269,"Years (DATE)",$B$66)=0,"",GETPIVOTDATA("Count of Order ID",Pivot_table!$A$151,"Consumer ID",$A2269,"Years (DATE)",$B$66))</f>
        <v/>
      </c>
      <c r="D2269" s="6">
        <f>IF(GETPIVOTDATA("Sum of Net Profit",Pivot_table!$A$151,"Consumer ID",$A2269,"Years (DATE)",$D$66)=0,"",GETPIVOTDATA("Sum of Net Profit",Pivot_table!$A$151,"Consumer ID",$A2269,"Years (DATE)",$D$66))</f>
        <v>168.1</v>
      </c>
      <c r="E2269" s="6">
        <f>IF(GETPIVOTDATA("Count of Order ID",Pivot_table!$A$151,"Consumer ID",$A2269,"Years (DATE)",$D$66)=0,"",GETPIVOTDATA("Count of Order ID",Pivot_table!$A$151,"Consumer ID",$A2269,"Years (DATE)",$D$66))</f>
        <v>1</v>
      </c>
      <c r="F2269" s="6">
        <f t="shared" si="70"/>
        <v>168.1</v>
      </c>
      <c r="G2269" s="6">
        <f t="shared" si="71"/>
        <v>1</v>
      </c>
    </row>
    <row r="2270" spans="1:7" x14ac:dyDescent="0.3">
      <c r="A2270" s="6" t="s">
        <v>2905</v>
      </c>
      <c r="B2270" s="6" t="str">
        <f>IF(GETPIVOTDATA("Sum of Net Profit",Pivot_table!$A$151,"Consumer ID",$A2270,"Years (DATE)",$B$66)=0,"",GETPIVOTDATA("Sum of Net Profit",Pivot_table!$A$151,"Consumer ID",$A2270,"Years (DATE)",$B$66))</f>
        <v/>
      </c>
      <c r="C2270" s="6" t="str">
        <f>IF(GETPIVOTDATA("Count of Order ID",Pivot_table!$A$151,"Consumer ID",$A2270,"Years (DATE)",$B$66)=0,"",GETPIVOTDATA("Count of Order ID",Pivot_table!$A$151,"Consumer ID",$A2270,"Years (DATE)",$B$66))</f>
        <v/>
      </c>
      <c r="D2270" s="6">
        <f>IF(GETPIVOTDATA("Sum of Net Profit",Pivot_table!$A$151,"Consumer ID",$A2270,"Years (DATE)",$D$66)=0,"",GETPIVOTDATA("Sum of Net Profit",Pivot_table!$A$151,"Consumer ID",$A2270,"Years (DATE)",$D$66))</f>
        <v>168.1</v>
      </c>
      <c r="E2270" s="6">
        <f>IF(GETPIVOTDATA("Count of Order ID",Pivot_table!$A$151,"Consumer ID",$A2270,"Years (DATE)",$D$66)=0,"",GETPIVOTDATA("Count of Order ID",Pivot_table!$A$151,"Consumer ID",$A2270,"Years (DATE)",$D$66))</f>
        <v>1</v>
      </c>
      <c r="F2270" s="6">
        <f t="shared" si="70"/>
        <v>168.1</v>
      </c>
      <c r="G2270" s="6">
        <f t="shared" si="71"/>
        <v>1</v>
      </c>
    </row>
    <row r="2271" spans="1:7" x14ac:dyDescent="0.3">
      <c r="A2271" s="6" t="s">
        <v>3395</v>
      </c>
      <c r="B2271" s="6" t="str">
        <f>IF(GETPIVOTDATA("Sum of Net Profit",Pivot_table!$A$151,"Consumer ID",$A2271,"Years (DATE)",$B$66)=0,"",GETPIVOTDATA("Sum of Net Profit",Pivot_table!$A$151,"Consumer ID",$A2271,"Years (DATE)",$B$66))</f>
        <v/>
      </c>
      <c r="C2271" s="6" t="str">
        <f>IF(GETPIVOTDATA("Count of Order ID",Pivot_table!$A$151,"Consumer ID",$A2271,"Years (DATE)",$B$66)=0,"",GETPIVOTDATA("Count of Order ID",Pivot_table!$A$151,"Consumer ID",$A2271,"Years (DATE)",$B$66))</f>
        <v/>
      </c>
      <c r="D2271" s="6">
        <f>IF(GETPIVOTDATA("Sum of Net Profit",Pivot_table!$A$151,"Consumer ID",$A2271,"Years (DATE)",$D$66)=0,"",GETPIVOTDATA("Sum of Net Profit",Pivot_table!$A$151,"Consumer ID",$A2271,"Years (DATE)",$D$66))</f>
        <v>168.1</v>
      </c>
      <c r="E2271" s="6">
        <f>IF(GETPIVOTDATA("Count of Order ID",Pivot_table!$A$151,"Consumer ID",$A2271,"Years (DATE)",$D$66)=0,"",GETPIVOTDATA("Count of Order ID",Pivot_table!$A$151,"Consumer ID",$A2271,"Years (DATE)",$D$66))</f>
        <v>1</v>
      </c>
      <c r="F2271" s="6">
        <f t="shared" si="70"/>
        <v>168.1</v>
      </c>
      <c r="G2271" s="6">
        <f t="shared" si="71"/>
        <v>1</v>
      </c>
    </row>
    <row r="2272" spans="1:7" x14ac:dyDescent="0.3">
      <c r="A2272" s="6" t="s">
        <v>2961</v>
      </c>
      <c r="B2272" s="6" t="str">
        <f>IF(GETPIVOTDATA("Sum of Net Profit",Pivot_table!$A$151,"Consumer ID",$A2272,"Years (DATE)",$B$66)=0,"",GETPIVOTDATA("Sum of Net Profit",Pivot_table!$A$151,"Consumer ID",$A2272,"Years (DATE)",$B$66))</f>
        <v/>
      </c>
      <c r="C2272" s="6" t="str">
        <f>IF(GETPIVOTDATA("Count of Order ID",Pivot_table!$A$151,"Consumer ID",$A2272,"Years (DATE)",$B$66)=0,"",GETPIVOTDATA("Count of Order ID",Pivot_table!$A$151,"Consumer ID",$A2272,"Years (DATE)",$B$66))</f>
        <v/>
      </c>
      <c r="D2272" s="6">
        <f>IF(GETPIVOTDATA("Sum of Net Profit",Pivot_table!$A$151,"Consumer ID",$A2272,"Years (DATE)",$D$66)=0,"",GETPIVOTDATA("Sum of Net Profit",Pivot_table!$A$151,"Consumer ID",$A2272,"Years (DATE)",$D$66))</f>
        <v>168.1</v>
      </c>
      <c r="E2272" s="6">
        <f>IF(GETPIVOTDATA("Count of Order ID",Pivot_table!$A$151,"Consumer ID",$A2272,"Years (DATE)",$D$66)=0,"",GETPIVOTDATA("Count of Order ID",Pivot_table!$A$151,"Consumer ID",$A2272,"Years (DATE)",$D$66))</f>
        <v>1</v>
      </c>
      <c r="F2272" s="6">
        <f t="shared" si="70"/>
        <v>168.1</v>
      </c>
      <c r="G2272" s="6">
        <f t="shared" si="71"/>
        <v>1</v>
      </c>
    </row>
    <row r="2273" spans="1:7" x14ac:dyDescent="0.3">
      <c r="A2273" s="6" t="s">
        <v>3521</v>
      </c>
      <c r="B2273" s="6" t="str">
        <f>IF(GETPIVOTDATA("Sum of Net Profit",Pivot_table!$A$151,"Consumer ID",$A2273,"Years (DATE)",$B$66)=0,"",GETPIVOTDATA("Sum of Net Profit",Pivot_table!$A$151,"Consumer ID",$A2273,"Years (DATE)",$B$66))</f>
        <v/>
      </c>
      <c r="C2273" s="6" t="str">
        <f>IF(GETPIVOTDATA("Count of Order ID",Pivot_table!$A$151,"Consumer ID",$A2273,"Years (DATE)",$B$66)=0,"",GETPIVOTDATA("Count of Order ID",Pivot_table!$A$151,"Consumer ID",$A2273,"Years (DATE)",$B$66))</f>
        <v/>
      </c>
      <c r="D2273" s="6">
        <f>IF(GETPIVOTDATA("Sum of Net Profit",Pivot_table!$A$151,"Consumer ID",$A2273,"Years (DATE)",$D$66)=0,"",GETPIVOTDATA("Sum of Net Profit",Pivot_table!$A$151,"Consumer ID",$A2273,"Years (DATE)",$D$66))</f>
        <v>168.1</v>
      </c>
      <c r="E2273" s="6">
        <f>IF(GETPIVOTDATA("Count of Order ID",Pivot_table!$A$151,"Consumer ID",$A2273,"Years (DATE)",$D$66)=0,"",GETPIVOTDATA("Count of Order ID",Pivot_table!$A$151,"Consumer ID",$A2273,"Years (DATE)",$D$66))</f>
        <v>1</v>
      </c>
      <c r="F2273" s="6">
        <f t="shared" si="70"/>
        <v>168.1</v>
      </c>
      <c r="G2273" s="6">
        <f t="shared" si="71"/>
        <v>1</v>
      </c>
    </row>
    <row r="2274" spans="1:7" x14ac:dyDescent="0.3">
      <c r="A2274" s="6" t="s">
        <v>3785</v>
      </c>
      <c r="B2274" s="6" t="str">
        <f>IF(GETPIVOTDATA("Sum of Net Profit",Pivot_table!$A$151,"Consumer ID",$A2274,"Years (DATE)",$B$66)=0,"",GETPIVOTDATA("Sum of Net Profit",Pivot_table!$A$151,"Consumer ID",$A2274,"Years (DATE)",$B$66))</f>
        <v/>
      </c>
      <c r="C2274" s="6" t="str">
        <f>IF(GETPIVOTDATA("Count of Order ID",Pivot_table!$A$151,"Consumer ID",$A2274,"Years (DATE)",$B$66)=0,"",GETPIVOTDATA("Count of Order ID",Pivot_table!$A$151,"Consumer ID",$A2274,"Years (DATE)",$B$66))</f>
        <v/>
      </c>
      <c r="D2274" s="6">
        <f>IF(GETPIVOTDATA("Sum of Net Profit",Pivot_table!$A$151,"Consumer ID",$A2274,"Years (DATE)",$D$66)=0,"",GETPIVOTDATA("Sum of Net Profit",Pivot_table!$A$151,"Consumer ID",$A2274,"Years (DATE)",$D$66))</f>
        <v>168.1</v>
      </c>
      <c r="E2274" s="6">
        <f>IF(GETPIVOTDATA("Count of Order ID",Pivot_table!$A$151,"Consumer ID",$A2274,"Years (DATE)",$D$66)=0,"",GETPIVOTDATA("Count of Order ID",Pivot_table!$A$151,"Consumer ID",$A2274,"Years (DATE)",$D$66))</f>
        <v>1</v>
      </c>
      <c r="F2274" s="6">
        <f t="shared" si="70"/>
        <v>168.1</v>
      </c>
      <c r="G2274" s="6">
        <f t="shared" si="71"/>
        <v>1</v>
      </c>
    </row>
    <row r="2275" spans="1:7" x14ac:dyDescent="0.3">
      <c r="A2275" s="6" t="s">
        <v>1190</v>
      </c>
      <c r="B2275" s="6">
        <f>IF(GETPIVOTDATA("Sum of Net Profit",Pivot_table!$A$151,"Consumer ID",$A2275,"Years (DATE)",$B$66)=0,"",GETPIVOTDATA("Sum of Net Profit",Pivot_table!$A$151,"Consumer ID",$A2275,"Years (DATE)",$B$66))</f>
        <v>168.1</v>
      </c>
      <c r="C2275" s="6">
        <f>IF(GETPIVOTDATA("Count of Order ID",Pivot_table!$A$151,"Consumer ID",$A2275,"Years (DATE)",$B$66)=0,"",GETPIVOTDATA("Count of Order ID",Pivot_table!$A$151,"Consumer ID",$A2275,"Years (DATE)",$B$66))</f>
        <v>1</v>
      </c>
      <c r="D2275" s="6" t="str">
        <f>IF(GETPIVOTDATA("Sum of Net Profit",Pivot_table!$A$151,"Consumer ID",$A2275,"Years (DATE)",$D$66)=0,"",GETPIVOTDATA("Sum of Net Profit",Pivot_table!$A$151,"Consumer ID",$A2275,"Years (DATE)",$D$66))</f>
        <v/>
      </c>
      <c r="E2275" s="6" t="str">
        <f>IF(GETPIVOTDATA("Count of Order ID",Pivot_table!$A$151,"Consumer ID",$A2275,"Years (DATE)",$D$66)=0,"",GETPIVOTDATA("Count of Order ID",Pivot_table!$A$151,"Consumer ID",$A2275,"Years (DATE)",$D$66))</f>
        <v/>
      </c>
      <c r="F2275" s="6">
        <f t="shared" si="70"/>
        <v>168.1</v>
      </c>
      <c r="G2275" s="6">
        <f t="shared" si="71"/>
        <v>1</v>
      </c>
    </row>
    <row r="2276" spans="1:7" x14ac:dyDescent="0.3">
      <c r="A2276" s="6" t="s">
        <v>1021</v>
      </c>
      <c r="B2276" s="6">
        <f>IF(GETPIVOTDATA("Sum of Net Profit",Pivot_table!$A$151,"Consumer ID",$A2276,"Years (DATE)",$B$66)=0,"",GETPIVOTDATA("Sum of Net Profit",Pivot_table!$A$151,"Consumer ID",$A2276,"Years (DATE)",$B$66))</f>
        <v>168.1</v>
      </c>
      <c r="C2276" s="6">
        <f>IF(GETPIVOTDATA("Count of Order ID",Pivot_table!$A$151,"Consumer ID",$A2276,"Years (DATE)",$B$66)=0,"",GETPIVOTDATA("Count of Order ID",Pivot_table!$A$151,"Consumer ID",$A2276,"Years (DATE)",$B$66))</f>
        <v>1</v>
      </c>
      <c r="D2276" s="6" t="str">
        <f>IF(GETPIVOTDATA("Sum of Net Profit",Pivot_table!$A$151,"Consumer ID",$A2276,"Years (DATE)",$D$66)=0,"",GETPIVOTDATA("Sum of Net Profit",Pivot_table!$A$151,"Consumer ID",$A2276,"Years (DATE)",$D$66))</f>
        <v/>
      </c>
      <c r="E2276" s="6" t="str">
        <f>IF(GETPIVOTDATA("Count of Order ID",Pivot_table!$A$151,"Consumer ID",$A2276,"Years (DATE)",$D$66)=0,"",GETPIVOTDATA("Count of Order ID",Pivot_table!$A$151,"Consumer ID",$A2276,"Years (DATE)",$D$66))</f>
        <v/>
      </c>
      <c r="F2276" s="6">
        <f t="shared" si="70"/>
        <v>168.1</v>
      </c>
      <c r="G2276" s="6">
        <f t="shared" si="71"/>
        <v>1</v>
      </c>
    </row>
    <row r="2277" spans="1:7" x14ac:dyDescent="0.3">
      <c r="A2277" s="6" t="s">
        <v>1324</v>
      </c>
      <c r="B2277" s="6">
        <f>IF(GETPIVOTDATA("Sum of Net Profit",Pivot_table!$A$151,"Consumer ID",$A2277,"Years (DATE)",$B$66)=0,"",GETPIVOTDATA("Sum of Net Profit",Pivot_table!$A$151,"Consumer ID",$A2277,"Years (DATE)",$B$66))</f>
        <v>168.1</v>
      </c>
      <c r="C2277" s="6">
        <f>IF(GETPIVOTDATA("Count of Order ID",Pivot_table!$A$151,"Consumer ID",$A2277,"Years (DATE)",$B$66)=0,"",GETPIVOTDATA("Count of Order ID",Pivot_table!$A$151,"Consumer ID",$A2277,"Years (DATE)",$B$66))</f>
        <v>1</v>
      </c>
      <c r="D2277" s="6" t="str">
        <f>IF(GETPIVOTDATA("Sum of Net Profit",Pivot_table!$A$151,"Consumer ID",$A2277,"Years (DATE)",$D$66)=0,"",GETPIVOTDATA("Sum of Net Profit",Pivot_table!$A$151,"Consumer ID",$A2277,"Years (DATE)",$D$66))</f>
        <v/>
      </c>
      <c r="E2277" s="6" t="str">
        <f>IF(GETPIVOTDATA("Count of Order ID",Pivot_table!$A$151,"Consumer ID",$A2277,"Years (DATE)",$D$66)=0,"",GETPIVOTDATA("Count of Order ID",Pivot_table!$A$151,"Consumer ID",$A2277,"Years (DATE)",$D$66))</f>
        <v/>
      </c>
      <c r="F2277" s="6">
        <f t="shared" si="70"/>
        <v>168.1</v>
      </c>
      <c r="G2277" s="6">
        <f t="shared" si="71"/>
        <v>1</v>
      </c>
    </row>
    <row r="2278" spans="1:7" x14ac:dyDescent="0.3">
      <c r="A2278" s="6" t="s">
        <v>3487</v>
      </c>
      <c r="B2278" s="6" t="str">
        <f>IF(GETPIVOTDATA("Sum of Net Profit",Pivot_table!$A$151,"Consumer ID",$A2278,"Years (DATE)",$B$66)=0,"",GETPIVOTDATA("Sum of Net Profit",Pivot_table!$A$151,"Consumer ID",$A2278,"Years (DATE)",$B$66))</f>
        <v/>
      </c>
      <c r="C2278" s="6" t="str">
        <f>IF(GETPIVOTDATA("Count of Order ID",Pivot_table!$A$151,"Consumer ID",$A2278,"Years (DATE)",$B$66)=0,"",GETPIVOTDATA("Count of Order ID",Pivot_table!$A$151,"Consumer ID",$A2278,"Years (DATE)",$B$66))</f>
        <v/>
      </c>
      <c r="D2278" s="6">
        <f>IF(GETPIVOTDATA("Sum of Net Profit",Pivot_table!$A$151,"Consumer ID",$A2278,"Years (DATE)",$D$66)=0,"",GETPIVOTDATA("Sum of Net Profit",Pivot_table!$A$151,"Consumer ID",$A2278,"Years (DATE)",$D$66))</f>
        <v>168.1</v>
      </c>
      <c r="E2278" s="6">
        <f>IF(GETPIVOTDATA("Count of Order ID",Pivot_table!$A$151,"Consumer ID",$A2278,"Years (DATE)",$D$66)=0,"",GETPIVOTDATA("Count of Order ID",Pivot_table!$A$151,"Consumer ID",$A2278,"Years (DATE)",$D$66))</f>
        <v>1</v>
      </c>
      <c r="F2278" s="6">
        <f t="shared" si="70"/>
        <v>168.1</v>
      </c>
      <c r="G2278" s="6">
        <f t="shared" si="71"/>
        <v>1</v>
      </c>
    </row>
    <row r="2279" spans="1:7" x14ac:dyDescent="0.3">
      <c r="A2279" s="6" t="s">
        <v>2797</v>
      </c>
      <c r="B2279" s="6" t="str">
        <f>IF(GETPIVOTDATA("Sum of Net Profit",Pivot_table!$A$151,"Consumer ID",$A2279,"Years (DATE)",$B$66)=0,"",GETPIVOTDATA("Sum of Net Profit",Pivot_table!$A$151,"Consumer ID",$A2279,"Years (DATE)",$B$66))</f>
        <v/>
      </c>
      <c r="C2279" s="6" t="str">
        <f>IF(GETPIVOTDATA("Count of Order ID",Pivot_table!$A$151,"Consumer ID",$A2279,"Years (DATE)",$B$66)=0,"",GETPIVOTDATA("Count of Order ID",Pivot_table!$A$151,"Consumer ID",$A2279,"Years (DATE)",$B$66))</f>
        <v/>
      </c>
      <c r="D2279" s="6">
        <f>IF(GETPIVOTDATA("Sum of Net Profit",Pivot_table!$A$151,"Consumer ID",$A2279,"Years (DATE)",$D$66)=0,"",GETPIVOTDATA("Sum of Net Profit",Pivot_table!$A$151,"Consumer ID",$A2279,"Years (DATE)",$D$66))</f>
        <v>168.1</v>
      </c>
      <c r="E2279" s="6">
        <f>IF(GETPIVOTDATA("Count of Order ID",Pivot_table!$A$151,"Consumer ID",$A2279,"Years (DATE)",$D$66)=0,"",GETPIVOTDATA("Count of Order ID",Pivot_table!$A$151,"Consumer ID",$A2279,"Years (DATE)",$D$66))</f>
        <v>1</v>
      </c>
      <c r="F2279" s="6">
        <f t="shared" si="70"/>
        <v>168.1</v>
      </c>
      <c r="G2279" s="6">
        <f t="shared" si="71"/>
        <v>1</v>
      </c>
    </row>
    <row r="2280" spans="1:7" x14ac:dyDescent="0.3">
      <c r="A2280" s="6" t="s">
        <v>1304</v>
      </c>
      <c r="B2280" s="6">
        <f>IF(GETPIVOTDATA("Sum of Net Profit",Pivot_table!$A$151,"Consumer ID",$A2280,"Years (DATE)",$B$66)=0,"",GETPIVOTDATA("Sum of Net Profit",Pivot_table!$A$151,"Consumer ID",$A2280,"Years (DATE)",$B$66))</f>
        <v>168.1</v>
      </c>
      <c r="C2280" s="6">
        <f>IF(GETPIVOTDATA("Count of Order ID",Pivot_table!$A$151,"Consumer ID",$A2280,"Years (DATE)",$B$66)=0,"",GETPIVOTDATA("Count of Order ID",Pivot_table!$A$151,"Consumer ID",$A2280,"Years (DATE)",$B$66))</f>
        <v>1</v>
      </c>
      <c r="D2280" s="6" t="str">
        <f>IF(GETPIVOTDATA("Sum of Net Profit",Pivot_table!$A$151,"Consumer ID",$A2280,"Years (DATE)",$D$66)=0,"",GETPIVOTDATA("Sum of Net Profit",Pivot_table!$A$151,"Consumer ID",$A2280,"Years (DATE)",$D$66))</f>
        <v/>
      </c>
      <c r="E2280" s="6" t="str">
        <f>IF(GETPIVOTDATA("Count of Order ID",Pivot_table!$A$151,"Consumer ID",$A2280,"Years (DATE)",$D$66)=0,"",GETPIVOTDATA("Count of Order ID",Pivot_table!$A$151,"Consumer ID",$A2280,"Years (DATE)",$D$66))</f>
        <v/>
      </c>
      <c r="F2280" s="6">
        <f t="shared" si="70"/>
        <v>168.1</v>
      </c>
      <c r="G2280" s="6">
        <f t="shared" si="71"/>
        <v>1</v>
      </c>
    </row>
    <row r="2281" spans="1:7" x14ac:dyDescent="0.3">
      <c r="A2281" s="6" t="s">
        <v>1342</v>
      </c>
      <c r="B2281" s="6">
        <f>IF(GETPIVOTDATA("Sum of Net Profit",Pivot_table!$A$151,"Consumer ID",$A2281,"Years (DATE)",$B$66)=0,"",GETPIVOTDATA("Sum of Net Profit",Pivot_table!$A$151,"Consumer ID",$A2281,"Years (DATE)",$B$66))</f>
        <v>168.1</v>
      </c>
      <c r="C2281" s="6">
        <f>IF(GETPIVOTDATA("Count of Order ID",Pivot_table!$A$151,"Consumer ID",$A2281,"Years (DATE)",$B$66)=0,"",GETPIVOTDATA("Count of Order ID",Pivot_table!$A$151,"Consumer ID",$A2281,"Years (DATE)",$B$66))</f>
        <v>1</v>
      </c>
      <c r="D2281" s="6" t="str">
        <f>IF(GETPIVOTDATA("Sum of Net Profit",Pivot_table!$A$151,"Consumer ID",$A2281,"Years (DATE)",$D$66)=0,"",GETPIVOTDATA("Sum of Net Profit",Pivot_table!$A$151,"Consumer ID",$A2281,"Years (DATE)",$D$66))</f>
        <v/>
      </c>
      <c r="E2281" s="6" t="str">
        <f>IF(GETPIVOTDATA("Count of Order ID",Pivot_table!$A$151,"Consumer ID",$A2281,"Years (DATE)",$D$66)=0,"",GETPIVOTDATA("Count of Order ID",Pivot_table!$A$151,"Consumer ID",$A2281,"Years (DATE)",$D$66))</f>
        <v/>
      </c>
      <c r="F2281" s="6">
        <f t="shared" si="70"/>
        <v>168.1</v>
      </c>
      <c r="G2281" s="6">
        <f t="shared" si="71"/>
        <v>1</v>
      </c>
    </row>
    <row r="2282" spans="1:7" x14ac:dyDescent="0.3">
      <c r="A2282" s="6" t="s">
        <v>4353</v>
      </c>
      <c r="B2282" s="6" t="str">
        <f>IF(GETPIVOTDATA("Sum of Net Profit",Pivot_table!$A$151,"Consumer ID",$A2282,"Years (DATE)",$B$66)=0,"",GETPIVOTDATA("Sum of Net Profit",Pivot_table!$A$151,"Consumer ID",$A2282,"Years (DATE)",$B$66))</f>
        <v/>
      </c>
      <c r="C2282" s="6" t="str">
        <f>IF(GETPIVOTDATA("Count of Order ID",Pivot_table!$A$151,"Consumer ID",$A2282,"Years (DATE)",$B$66)=0,"",GETPIVOTDATA("Count of Order ID",Pivot_table!$A$151,"Consumer ID",$A2282,"Years (DATE)",$B$66))</f>
        <v/>
      </c>
      <c r="D2282" s="6">
        <f>IF(GETPIVOTDATA("Sum of Net Profit",Pivot_table!$A$151,"Consumer ID",$A2282,"Years (DATE)",$D$66)=0,"",GETPIVOTDATA("Sum of Net Profit",Pivot_table!$A$151,"Consumer ID",$A2282,"Years (DATE)",$D$66))</f>
        <v>168.1</v>
      </c>
      <c r="E2282" s="6">
        <f>IF(GETPIVOTDATA("Count of Order ID",Pivot_table!$A$151,"Consumer ID",$A2282,"Years (DATE)",$D$66)=0,"",GETPIVOTDATA("Count of Order ID",Pivot_table!$A$151,"Consumer ID",$A2282,"Years (DATE)",$D$66))</f>
        <v>1</v>
      </c>
      <c r="F2282" s="6">
        <f t="shared" si="70"/>
        <v>168.1</v>
      </c>
      <c r="G2282" s="6">
        <f t="shared" si="71"/>
        <v>1</v>
      </c>
    </row>
    <row r="2283" spans="1:7" x14ac:dyDescent="0.3">
      <c r="A2283" s="6" t="s">
        <v>1188</v>
      </c>
      <c r="B2283" s="6">
        <f>IF(GETPIVOTDATA("Sum of Net Profit",Pivot_table!$A$151,"Consumer ID",$A2283,"Years (DATE)",$B$66)=0,"",GETPIVOTDATA("Sum of Net Profit",Pivot_table!$A$151,"Consumer ID",$A2283,"Years (DATE)",$B$66))</f>
        <v>168.1</v>
      </c>
      <c r="C2283" s="6">
        <f>IF(GETPIVOTDATA("Count of Order ID",Pivot_table!$A$151,"Consumer ID",$A2283,"Years (DATE)",$B$66)=0,"",GETPIVOTDATA("Count of Order ID",Pivot_table!$A$151,"Consumer ID",$A2283,"Years (DATE)",$B$66))</f>
        <v>1</v>
      </c>
      <c r="D2283" s="6" t="str">
        <f>IF(GETPIVOTDATA("Sum of Net Profit",Pivot_table!$A$151,"Consumer ID",$A2283,"Years (DATE)",$D$66)=0,"",GETPIVOTDATA("Sum of Net Profit",Pivot_table!$A$151,"Consumer ID",$A2283,"Years (DATE)",$D$66))</f>
        <v/>
      </c>
      <c r="E2283" s="6" t="str">
        <f>IF(GETPIVOTDATA("Count of Order ID",Pivot_table!$A$151,"Consumer ID",$A2283,"Years (DATE)",$D$66)=0,"",GETPIVOTDATA("Count of Order ID",Pivot_table!$A$151,"Consumer ID",$A2283,"Years (DATE)",$D$66))</f>
        <v/>
      </c>
      <c r="F2283" s="6">
        <f t="shared" si="70"/>
        <v>168.1</v>
      </c>
      <c r="G2283" s="6">
        <f t="shared" si="71"/>
        <v>1</v>
      </c>
    </row>
    <row r="2284" spans="1:7" x14ac:dyDescent="0.3">
      <c r="A2284" s="6" t="s">
        <v>1256</v>
      </c>
      <c r="B2284" s="6">
        <f>IF(GETPIVOTDATA("Sum of Net Profit",Pivot_table!$A$151,"Consumer ID",$A2284,"Years (DATE)",$B$66)=0,"",GETPIVOTDATA("Sum of Net Profit",Pivot_table!$A$151,"Consumer ID",$A2284,"Years (DATE)",$B$66))</f>
        <v>168.1</v>
      </c>
      <c r="C2284" s="6">
        <f>IF(GETPIVOTDATA("Count of Order ID",Pivot_table!$A$151,"Consumer ID",$A2284,"Years (DATE)",$B$66)=0,"",GETPIVOTDATA("Count of Order ID",Pivot_table!$A$151,"Consumer ID",$A2284,"Years (DATE)",$B$66))</f>
        <v>1</v>
      </c>
      <c r="D2284" s="6" t="str">
        <f>IF(GETPIVOTDATA("Sum of Net Profit",Pivot_table!$A$151,"Consumer ID",$A2284,"Years (DATE)",$D$66)=0,"",GETPIVOTDATA("Sum of Net Profit",Pivot_table!$A$151,"Consumer ID",$A2284,"Years (DATE)",$D$66))</f>
        <v/>
      </c>
      <c r="E2284" s="6" t="str">
        <f>IF(GETPIVOTDATA("Count of Order ID",Pivot_table!$A$151,"Consumer ID",$A2284,"Years (DATE)",$D$66)=0,"",GETPIVOTDATA("Count of Order ID",Pivot_table!$A$151,"Consumer ID",$A2284,"Years (DATE)",$D$66))</f>
        <v/>
      </c>
      <c r="F2284" s="6">
        <f t="shared" si="70"/>
        <v>168.1</v>
      </c>
      <c r="G2284" s="6">
        <f t="shared" si="71"/>
        <v>1</v>
      </c>
    </row>
    <row r="2285" spans="1:7" x14ac:dyDescent="0.3">
      <c r="A2285" s="6" t="s">
        <v>1306</v>
      </c>
      <c r="B2285" s="6">
        <f>IF(GETPIVOTDATA("Sum of Net Profit",Pivot_table!$A$151,"Consumer ID",$A2285,"Years (DATE)",$B$66)=0,"",GETPIVOTDATA("Sum of Net Profit",Pivot_table!$A$151,"Consumer ID",$A2285,"Years (DATE)",$B$66))</f>
        <v>168.1</v>
      </c>
      <c r="C2285" s="6">
        <f>IF(GETPIVOTDATA("Count of Order ID",Pivot_table!$A$151,"Consumer ID",$A2285,"Years (DATE)",$B$66)=0,"",GETPIVOTDATA("Count of Order ID",Pivot_table!$A$151,"Consumer ID",$A2285,"Years (DATE)",$B$66))</f>
        <v>1</v>
      </c>
      <c r="D2285" s="6" t="str">
        <f>IF(GETPIVOTDATA("Sum of Net Profit",Pivot_table!$A$151,"Consumer ID",$A2285,"Years (DATE)",$D$66)=0,"",GETPIVOTDATA("Sum of Net Profit",Pivot_table!$A$151,"Consumer ID",$A2285,"Years (DATE)",$D$66))</f>
        <v/>
      </c>
      <c r="E2285" s="6" t="str">
        <f>IF(GETPIVOTDATA("Count of Order ID",Pivot_table!$A$151,"Consumer ID",$A2285,"Years (DATE)",$D$66)=0,"",GETPIVOTDATA("Count of Order ID",Pivot_table!$A$151,"Consumer ID",$A2285,"Years (DATE)",$D$66))</f>
        <v/>
      </c>
      <c r="F2285" s="6">
        <f t="shared" si="70"/>
        <v>168.1</v>
      </c>
      <c r="G2285" s="6">
        <f t="shared" si="71"/>
        <v>1</v>
      </c>
    </row>
    <row r="2286" spans="1:7" x14ac:dyDescent="0.3">
      <c r="A2286" s="6" t="s">
        <v>2781</v>
      </c>
      <c r="B2286" s="6" t="str">
        <f>IF(GETPIVOTDATA("Sum of Net Profit",Pivot_table!$A$151,"Consumer ID",$A2286,"Years (DATE)",$B$66)=0,"",GETPIVOTDATA("Sum of Net Profit",Pivot_table!$A$151,"Consumer ID",$A2286,"Years (DATE)",$B$66))</f>
        <v/>
      </c>
      <c r="C2286" s="6" t="str">
        <f>IF(GETPIVOTDATA("Count of Order ID",Pivot_table!$A$151,"Consumer ID",$A2286,"Years (DATE)",$B$66)=0,"",GETPIVOTDATA("Count of Order ID",Pivot_table!$A$151,"Consumer ID",$A2286,"Years (DATE)",$B$66))</f>
        <v/>
      </c>
      <c r="D2286" s="6">
        <f>IF(GETPIVOTDATA("Sum of Net Profit",Pivot_table!$A$151,"Consumer ID",$A2286,"Years (DATE)",$D$66)=0,"",GETPIVOTDATA("Sum of Net Profit",Pivot_table!$A$151,"Consumer ID",$A2286,"Years (DATE)",$D$66))</f>
        <v>168.1</v>
      </c>
      <c r="E2286" s="6">
        <f>IF(GETPIVOTDATA("Count of Order ID",Pivot_table!$A$151,"Consumer ID",$A2286,"Years (DATE)",$D$66)=0,"",GETPIVOTDATA("Count of Order ID",Pivot_table!$A$151,"Consumer ID",$A2286,"Years (DATE)",$D$66))</f>
        <v>1</v>
      </c>
      <c r="F2286" s="6">
        <f t="shared" si="70"/>
        <v>168.1</v>
      </c>
      <c r="G2286" s="6">
        <f t="shared" si="71"/>
        <v>1</v>
      </c>
    </row>
    <row r="2287" spans="1:7" x14ac:dyDescent="0.3">
      <c r="A2287" s="6" t="s">
        <v>1702</v>
      </c>
      <c r="B2287" s="6">
        <f>IF(GETPIVOTDATA("Sum of Net Profit",Pivot_table!$A$151,"Consumer ID",$A2287,"Years (DATE)",$B$66)=0,"",GETPIVOTDATA("Sum of Net Profit",Pivot_table!$A$151,"Consumer ID",$A2287,"Years (DATE)",$B$66))</f>
        <v>168.1</v>
      </c>
      <c r="C2287" s="6">
        <f>IF(GETPIVOTDATA("Count of Order ID",Pivot_table!$A$151,"Consumer ID",$A2287,"Years (DATE)",$B$66)=0,"",GETPIVOTDATA("Count of Order ID",Pivot_table!$A$151,"Consumer ID",$A2287,"Years (DATE)",$B$66))</f>
        <v>1</v>
      </c>
      <c r="D2287" s="6" t="str">
        <f>IF(GETPIVOTDATA("Sum of Net Profit",Pivot_table!$A$151,"Consumer ID",$A2287,"Years (DATE)",$D$66)=0,"",GETPIVOTDATA("Sum of Net Profit",Pivot_table!$A$151,"Consumer ID",$A2287,"Years (DATE)",$D$66))</f>
        <v/>
      </c>
      <c r="E2287" s="6" t="str">
        <f>IF(GETPIVOTDATA("Count of Order ID",Pivot_table!$A$151,"Consumer ID",$A2287,"Years (DATE)",$D$66)=0,"",GETPIVOTDATA("Count of Order ID",Pivot_table!$A$151,"Consumer ID",$A2287,"Years (DATE)",$D$66))</f>
        <v/>
      </c>
      <c r="F2287" s="6">
        <f t="shared" si="70"/>
        <v>168.1</v>
      </c>
      <c r="G2287" s="6">
        <f t="shared" si="71"/>
        <v>1</v>
      </c>
    </row>
    <row r="2288" spans="1:7" x14ac:dyDescent="0.3">
      <c r="A2288" s="6" t="s">
        <v>1734</v>
      </c>
      <c r="B2288" s="6">
        <f>IF(GETPIVOTDATA("Sum of Net Profit",Pivot_table!$A$151,"Consumer ID",$A2288,"Years (DATE)",$B$66)=0,"",GETPIVOTDATA("Sum of Net Profit",Pivot_table!$A$151,"Consumer ID",$A2288,"Years (DATE)",$B$66))</f>
        <v>168.1</v>
      </c>
      <c r="C2288" s="6">
        <f>IF(GETPIVOTDATA("Count of Order ID",Pivot_table!$A$151,"Consumer ID",$A2288,"Years (DATE)",$B$66)=0,"",GETPIVOTDATA("Count of Order ID",Pivot_table!$A$151,"Consumer ID",$A2288,"Years (DATE)",$B$66))</f>
        <v>1</v>
      </c>
      <c r="D2288" s="6" t="str">
        <f>IF(GETPIVOTDATA("Sum of Net Profit",Pivot_table!$A$151,"Consumer ID",$A2288,"Years (DATE)",$D$66)=0,"",GETPIVOTDATA("Sum of Net Profit",Pivot_table!$A$151,"Consumer ID",$A2288,"Years (DATE)",$D$66))</f>
        <v/>
      </c>
      <c r="E2288" s="6" t="str">
        <f>IF(GETPIVOTDATA("Count of Order ID",Pivot_table!$A$151,"Consumer ID",$A2288,"Years (DATE)",$D$66)=0,"",GETPIVOTDATA("Count of Order ID",Pivot_table!$A$151,"Consumer ID",$A2288,"Years (DATE)",$D$66))</f>
        <v/>
      </c>
      <c r="F2288" s="6">
        <f t="shared" si="70"/>
        <v>168.1</v>
      </c>
      <c r="G2288" s="6">
        <f t="shared" si="71"/>
        <v>1</v>
      </c>
    </row>
    <row r="2289" spans="1:7" x14ac:dyDescent="0.3">
      <c r="A2289" s="6" t="s">
        <v>2707</v>
      </c>
      <c r="B2289" s="6" t="str">
        <f>IF(GETPIVOTDATA("Sum of Net Profit",Pivot_table!$A$151,"Consumer ID",$A2289,"Years (DATE)",$B$66)=0,"",GETPIVOTDATA("Sum of Net Profit",Pivot_table!$A$151,"Consumer ID",$A2289,"Years (DATE)",$B$66))</f>
        <v/>
      </c>
      <c r="C2289" s="6" t="str">
        <f>IF(GETPIVOTDATA("Count of Order ID",Pivot_table!$A$151,"Consumer ID",$A2289,"Years (DATE)",$B$66)=0,"",GETPIVOTDATA("Count of Order ID",Pivot_table!$A$151,"Consumer ID",$A2289,"Years (DATE)",$B$66))</f>
        <v/>
      </c>
      <c r="D2289" s="6">
        <f>IF(GETPIVOTDATA("Sum of Net Profit",Pivot_table!$A$151,"Consumer ID",$A2289,"Years (DATE)",$D$66)=0,"",GETPIVOTDATA("Sum of Net Profit",Pivot_table!$A$151,"Consumer ID",$A2289,"Years (DATE)",$D$66))</f>
        <v>168.1</v>
      </c>
      <c r="E2289" s="6">
        <f>IF(GETPIVOTDATA("Count of Order ID",Pivot_table!$A$151,"Consumer ID",$A2289,"Years (DATE)",$D$66)=0,"",GETPIVOTDATA("Count of Order ID",Pivot_table!$A$151,"Consumer ID",$A2289,"Years (DATE)",$D$66))</f>
        <v>1</v>
      </c>
      <c r="F2289" s="6">
        <f t="shared" si="70"/>
        <v>168.1</v>
      </c>
      <c r="G2289" s="6">
        <f t="shared" si="71"/>
        <v>1</v>
      </c>
    </row>
    <row r="2290" spans="1:7" x14ac:dyDescent="0.3">
      <c r="A2290" s="6" t="s">
        <v>2777</v>
      </c>
      <c r="B2290" s="6" t="str">
        <f>IF(GETPIVOTDATA("Sum of Net Profit",Pivot_table!$A$151,"Consumer ID",$A2290,"Years (DATE)",$B$66)=0,"",GETPIVOTDATA("Sum of Net Profit",Pivot_table!$A$151,"Consumer ID",$A2290,"Years (DATE)",$B$66))</f>
        <v/>
      </c>
      <c r="C2290" s="6" t="str">
        <f>IF(GETPIVOTDATA("Count of Order ID",Pivot_table!$A$151,"Consumer ID",$A2290,"Years (DATE)",$B$66)=0,"",GETPIVOTDATA("Count of Order ID",Pivot_table!$A$151,"Consumer ID",$A2290,"Years (DATE)",$B$66))</f>
        <v/>
      </c>
      <c r="D2290" s="6">
        <f>IF(GETPIVOTDATA("Sum of Net Profit",Pivot_table!$A$151,"Consumer ID",$A2290,"Years (DATE)",$D$66)=0,"",GETPIVOTDATA("Sum of Net Profit",Pivot_table!$A$151,"Consumer ID",$A2290,"Years (DATE)",$D$66))</f>
        <v>168.1</v>
      </c>
      <c r="E2290" s="6">
        <f>IF(GETPIVOTDATA("Count of Order ID",Pivot_table!$A$151,"Consumer ID",$A2290,"Years (DATE)",$D$66)=0,"",GETPIVOTDATA("Count of Order ID",Pivot_table!$A$151,"Consumer ID",$A2290,"Years (DATE)",$D$66))</f>
        <v>1</v>
      </c>
      <c r="F2290" s="6">
        <f t="shared" si="70"/>
        <v>168.1</v>
      </c>
      <c r="G2290" s="6">
        <f t="shared" si="71"/>
        <v>1</v>
      </c>
    </row>
    <row r="2291" spans="1:7" x14ac:dyDescent="0.3">
      <c r="A2291" s="6" t="s">
        <v>2759</v>
      </c>
      <c r="B2291" s="6" t="str">
        <f>IF(GETPIVOTDATA("Sum of Net Profit",Pivot_table!$A$151,"Consumer ID",$A2291,"Years (DATE)",$B$66)=0,"",GETPIVOTDATA("Sum of Net Profit",Pivot_table!$A$151,"Consumer ID",$A2291,"Years (DATE)",$B$66))</f>
        <v/>
      </c>
      <c r="C2291" s="6" t="str">
        <f>IF(GETPIVOTDATA("Count of Order ID",Pivot_table!$A$151,"Consumer ID",$A2291,"Years (DATE)",$B$66)=0,"",GETPIVOTDATA("Count of Order ID",Pivot_table!$A$151,"Consumer ID",$A2291,"Years (DATE)",$B$66))</f>
        <v/>
      </c>
      <c r="D2291" s="6">
        <f>IF(GETPIVOTDATA("Sum of Net Profit",Pivot_table!$A$151,"Consumer ID",$A2291,"Years (DATE)",$D$66)=0,"",GETPIVOTDATA("Sum of Net Profit",Pivot_table!$A$151,"Consumer ID",$A2291,"Years (DATE)",$D$66))</f>
        <v>168.1</v>
      </c>
      <c r="E2291" s="6">
        <f>IF(GETPIVOTDATA("Count of Order ID",Pivot_table!$A$151,"Consumer ID",$A2291,"Years (DATE)",$D$66)=0,"",GETPIVOTDATA("Count of Order ID",Pivot_table!$A$151,"Consumer ID",$A2291,"Years (DATE)",$D$66))</f>
        <v>1</v>
      </c>
      <c r="F2291" s="6">
        <f t="shared" si="70"/>
        <v>168.1</v>
      </c>
      <c r="G2291" s="6">
        <f t="shared" si="71"/>
        <v>1</v>
      </c>
    </row>
    <row r="2292" spans="1:7" x14ac:dyDescent="0.3">
      <c r="A2292" s="6" t="s">
        <v>2783</v>
      </c>
      <c r="B2292" s="6" t="str">
        <f>IF(GETPIVOTDATA("Sum of Net Profit",Pivot_table!$A$151,"Consumer ID",$A2292,"Years (DATE)",$B$66)=0,"",GETPIVOTDATA("Sum of Net Profit",Pivot_table!$A$151,"Consumer ID",$A2292,"Years (DATE)",$B$66))</f>
        <v/>
      </c>
      <c r="C2292" s="6" t="str">
        <f>IF(GETPIVOTDATA("Count of Order ID",Pivot_table!$A$151,"Consumer ID",$A2292,"Years (DATE)",$B$66)=0,"",GETPIVOTDATA("Count of Order ID",Pivot_table!$A$151,"Consumer ID",$A2292,"Years (DATE)",$B$66))</f>
        <v/>
      </c>
      <c r="D2292" s="6">
        <f>IF(GETPIVOTDATA("Sum of Net Profit",Pivot_table!$A$151,"Consumer ID",$A2292,"Years (DATE)",$D$66)=0,"",GETPIVOTDATA("Sum of Net Profit",Pivot_table!$A$151,"Consumer ID",$A2292,"Years (DATE)",$D$66))</f>
        <v>168.1</v>
      </c>
      <c r="E2292" s="6">
        <f>IF(GETPIVOTDATA("Count of Order ID",Pivot_table!$A$151,"Consumer ID",$A2292,"Years (DATE)",$D$66)=0,"",GETPIVOTDATA("Count of Order ID",Pivot_table!$A$151,"Consumer ID",$A2292,"Years (DATE)",$D$66))</f>
        <v>1</v>
      </c>
      <c r="F2292" s="6">
        <f t="shared" si="70"/>
        <v>168.1</v>
      </c>
      <c r="G2292" s="6">
        <f t="shared" si="71"/>
        <v>1</v>
      </c>
    </row>
    <row r="2293" spans="1:7" x14ac:dyDescent="0.3">
      <c r="A2293" s="6" t="s">
        <v>3301</v>
      </c>
      <c r="B2293" s="6" t="str">
        <f>IF(GETPIVOTDATA("Sum of Net Profit",Pivot_table!$A$151,"Consumer ID",$A2293,"Years (DATE)",$B$66)=0,"",GETPIVOTDATA("Sum of Net Profit",Pivot_table!$A$151,"Consumer ID",$A2293,"Years (DATE)",$B$66))</f>
        <v/>
      </c>
      <c r="C2293" s="6" t="str">
        <f>IF(GETPIVOTDATA("Count of Order ID",Pivot_table!$A$151,"Consumer ID",$A2293,"Years (DATE)",$B$66)=0,"",GETPIVOTDATA("Count of Order ID",Pivot_table!$A$151,"Consumer ID",$A2293,"Years (DATE)",$B$66))</f>
        <v/>
      </c>
      <c r="D2293" s="6">
        <f>IF(GETPIVOTDATA("Sum of Net Profit",Pivot_table!$A$151,"Consumer ID",$A2293,"Years (DATE)",$D$66)=0,"",GETPIVOTDATA("Sum of Net Profit",Pivot_table!$A$151,"Consumer ID",$A2293,"Years (DATE)",$D$66))</f>
        <v>168.1</v>
      </c>
      <c r="E2293" s="6">
        <f>IF(GETPIVOTDATA("Count of Order ID",Pivot_table!$A$151,"Consumer ID",$A2293,"Years (DATE)",$D$66)=0,"",GETPIVOTDATA("Count of Order ID",Pivot_table!$A$151,"Consumer ID",$A2293,"Years (DATE)",$D$66))</f>
        <v>1</v>
      </c>
      <c r="F2293" s="6">
        <f t="shared" si="70"/>
        <v>168.1</v>
      </c>
      <c r="G2293" s="6">
        <f t="shared" si="71"/>
        <v>1</v>
      </c>
    </row>
    <row r="2294" spans="1:7" x14ac:dyDescent="0.3">
      <c r="A2294" s="6" t="s">
        <v>1682</v>
      </c>
      <c r="B2294" s="6">
        <f>IF(GETPIVOTDATA("Sum of Net Profit",Pivot_table!$A$151,"Consumer ID",$A2294,"Years (DATE)",$B$66)=0,"",GETPIVOTDATA("Sum of Net Profit",Pivot_table!$A$151,"Consumer ID",$A2294,"Years (DATE)",$B$66))</f>
        <v>168.1</v>
      </c>
      <c r="C2294" s="6">
        <f>IF(GETPIVOTDATA("Count of Order ID",Pivot_table!$A$151,"Consumer ID",$A2294,"Years (DATE)",$B$66)=0,"",GETPIVOTDATA("Count of Order ID",Pivot_table!$A$151,"Consumer ID",$A2294,"Years (DATE)",$B$66))</f>
        <v>1</v>
      </c>
      <c r="D2294" s="6" t="str">
        <f>IF(GETPIVOTDATA("Sum of Net Profit",Pivot_table!$A$151,"Consumer ID",$A2294,"Years (DATE)",$D$66)=0,"",GETPIVOTDATA("Sum of Net Profit",Pivot_table!$A$151,"Consumer ID",$A2294,"Years (DATE)",$D$66))</f>
        <v/>
      </c>
      <c r="E2294" s="6" t="str">
        <f>IF(GETPIVOTDATA("Count of Order ID",Pivot_table!$A$151,"Consumer ID",$A2294,"Years (DATE)",$D$66)=0,"",GETPIVOTDATA("Count of Order ID",Pivot_table!$A$151,"Consumer ID",$A2294,"Years (DATE)",$D$66))</f>
        <v/>
      </c>
      <c r="F2294" s="6">
        <f t="shared" si="70"/>
        <v>168.1</v>
      </c>
      <c r="G2294" s="6">
        <f t="shared" si="71"/>
        <v>1</v>
      </c>
    </row>
    <row r="2295" spans="1:7" x14ac:dyDescent="0.3">
      <c r="A2295" s="6" t="s">
        <v>1716</v>
      </c>
      <c r="B2295" s="6">
        <f>IF(GETPIVOTDATA("Sum of Net Profit",Pivot_table!$A$151,"Consumer ID",$A2295,"Years (DATE)",$B$66)=0,"",GETPIVOTDATA("Sum of Net Profit",Pivot_table!$A$151,"Consumer ID",$A2295,"Years (DATE)",$B$66))</f>
        <v>168.1</v>
      </c>
      <c r="C2295" s="6">
        <f>IF(GETPIVOTDATA("Count of Order ID",Pivot_table!$A$151,"Consumer ID",$A2295,"Years (DATE)",$B$66)=0,"",GETPIVOTDATA("Count of Order ID",Pivot_table!$A$151,"Consumer ID",$A2295,"Years (DATE)",$B$66))</f>
        <v>1</v>
      </c>
      <c r="D2295" s="6" t="str">
        <f>IF(GETPIVOTDATA("Sum of Net Profit",Pivot_table!$A$151,"Consumer ID",$A2295,"Years (DATE)",$D$66)=0,"",GETPIVOTDATA("Sum of Net Profit",Pivot_table!$A$151,"Consumer ID",$A2295,"Years (DATE)",$D$66))</f>
        <v/>
      </c>
      <c r="E2295" s="6" t="str">
        <f>IF(GETPIVOTDATA("Count of Order ID",Pivot_table!$A$151,"Consumer ID",$A2295,"Years (DATE)",$D$66)=0,"",GETPIVOTDATA("Count of Order ID",Pivot_table!$A$151,"Consumer ID",$A2295,"Years (DATE)",$D$66))</f>
        <v/>
      </c>
      <c r="F2295" s="6">
        <f t="shared" si="70"/>
        <v>168.1</v>
      </c>
      <c r="G2295" s="6">
        <f t="shared" si="71"/>
        <v>1</v>
      </c>
    </row>
    <row r="2296" spans="1:7" x14ac:dyDescent="0.3">
      <c r="A2296" s="6" t="s">
        <v>1718</v>
      </c>
      <c r="B2296" s="6">
        <f>IF(GETPIVOTDATA("Sum of Net Profit",Pivot_table!$A$151,"Consumer ID",$A2296,"Years (DATE)",$B$66)=0,"",GETPIVOTDATA("Sum of Net Profit",Pivot_table!$A$151,"Consumer ID",$A2296,"Years (DATE)",$B$66))</f>
        <v>168.1</v>
      </c>
      <c r="C2296" s="6">
        <f>IF(GETPIVOTDATA("Count of Order ID",Pivot_table!$A$151,"Consumer ID",$A2296,"Years (DATE)",$B$66)=0,"",GETPIVOTDATA("Count of Order ID",Pivot_table!$A$151,"Consumer ID",$A2296,"Years (DATE)",$B$66))</f>
        <v>1</v>
      </c>
      <c r="D2296" s="6" t="str">
        <f>IF(GETPIVOTDATA("Sum of Net Profit",Pivot_table!$A$151,"Consumer ID",$A2296,"Years (DATE)",$D$66)=0,"",GETPIVOTDATA("Sum of Net Profit",Pivot_table!$A$151,"Consumer ID",$A2296,"Years (DATE)",$D$66))</f>
        <v/>
      </c>
      <c r="E2296" s="6" t="str">
        <f>IF(GETPIVOTDATA("Count of Order ID",Pivot_table!$A$151,"Consumer ID",$A2296,"Years (DATE)",$D$66)=0,"",GETPIVOTDATA("Count of Order ID",Pivot_table!$A$151,"Consumer ID",$A2296,"Years (DATE)",$D$66))</f>
        <v/>
      </c>
      <c r="F2296" s="6">
        <f t="shared" si="70"/>
        <v>168.1</v>
      </c>
      <c r="G2296" s="6">
        <f t="shared" si="71"/>
        <v>1</v>
      </c>
    </row>
    <row r="2297" spans="1:7" x14ac:dyDescent="0.3">
      <c r="A2297" s="6" t="s">
        <v>4393</v>
      </c>
      <c r="B2297" s="6" t="str">
        <f>IF(GETPIVOTDATA("Sum of Net Profit",Pivot_table!$A$151,"Consumer ID",$A2297,"Years (DATE)",$B$66)=0,"",GETPIVOTDATA("Sum of Net Profit",Pivot_table!$A$151,"Consumer ID",$A2297,"Years (DATE)",$B$66))</f>
        <v/>
      </c>
      <c r="C2297" s="6" t="str">
        <f>IF(GETPIVOTDATA("Count of Order ID",Pivot_table!$A$151,"Consumer ID",$A2297,"Years (DATE)",$B$66)=0,"",GETPIVOTDATA("Count of Order ID",Pivot_table!$A$151,"Consumer ID",$A2297,"Years (DATE)",$B$66))</f>
        <v/>
      </c>
      <c r="D2297" s="6">
        <f>IF(GETPIVOTDATA("Sum of Net Profit",Pivot_table!$A$151,"Consumer ID",$A2297,"Years (DATE)",$D$66)=0,"",GETPIVOTDATA("Sum of Net Profit",Pivot_table!$A$151,"Consumer ID",$A2297,"Years (DATE)",$D$66))</f>
        <v>168.1</v>
      </c>
      <c r="E2297" s="6">
        <f>IF(GETPIVOTDATA("Count of Order ID",Pivot_table!$A$151,"Consumer ID",$A2297,"Years (DATE)",$D$66)=0,"",GETPIVOTDATA("Count of Order ID",Pivot_table!$A$151,"Consumer ID",$A2297,"Years (DATE)",$D$66))</f>
        <v>1</v>
      </c>
      <c r="F2297" s="6">
        <f t="shared" si="70"/>
        <v>168.1</v>
      </c>
      <c r="G2297" s="6">
        <f t="shared" si="71"/>
        <v>1</v>
      </c>
    </row>
    <row r="2298" spans="1:7" x14ac:dyDescent="0.3">
      <c r="A2298" s="6" t="s">
        <v>2438</v>
      </c>
      <c r="B2298" s="6" t="str">
        <f>IF(GETPIVOTDATA("Sum of Net Profit",Pivot_table!$A$151,"Consumer ID",$A2298,"Years (DATE)",$B$66)=0,"",GETPIVOTDATA("Sum of Net Profit",Pivot_table!$A$151,"Consumer ID",$A2298,"Years (DATE)",$B$66))</f>
        <v/>
      </c>
      <c r="C2298" s="6" t="str">
        <f>IF(GETPIVOTDATA("Count of Order ID",Pivot_table!$A$151,"Consumer ID",$A2298,"Years (DATE)",$B$66)=0,"",GETPIVOTDATA("Count of Order ID",Pivot_table!$A$151,"Consumer ID",$A2298,"Years (DATE)",$B$66))</f>
        <v/>
      </c>
      <c r="D2298" s="6">
        <f>IF(GETPIVOTDATA("Sum of Net Profit",Pivot_table!$A$151,"Consumer ID",$A2298,"Years (DATE)",$D$66)=0,"",GETPIVOTDATA("Sum of Net Profit",Pivot_table!$A$151,"Consumer ID",$A2298,"Years (DATE)",$D$66))</f>
        <v>168.1</v>
      </c>
      <c r="E2298" s="6">
        <f>IF(GETPIVOTDATA("Count of Order ID",Pivot_table!$A$151,"Consumer ID",$A2298,"Years (DATE)",$D$66)=0,"",GETPIVOTDATA("Count of Order ID",Pivot_table!$A$151,"Consumer ID",$A2298,"Years (DATE)",$D$66))</f>
        <v>1</v>
      </c>
      <c r="F2298" s="6">
        <f t="shared" si="70"/>
        <v>168.1</v>
      </c>
      <c r="G2298" s="6">
        <f t="shared" si="71"/>
        <v>1</v>
      </c>
    </row>
    <row r="2299" spans="1:7" x14ac:dyDescent="0.3">
      <c r="A2299" s="6" t="s">
        <v>2432</v>
      </c>
      <c r="B2299" s="6" t="str">
        <f>IF(GETPIVOTDATA("Sum of Net Profit",Pivot_table!$A$151,"Consumer ID",$A2299,"Years (DATE)",$B$66)=0,"",GETPIVOTDATA("Sum of Net Profit",Pivot_table!$A$151,"Consumer ID",$A2299,"Years (DATE)",$B$66))</f>
        <v/>
      </c>
      <c r="C2299" s="6" t="str">
        <f>IF(GETPIVOTDATA("Count of Order ID",Pivot_table!$A$151,"Consumer ID",$A2299,"Years (DATE)",$B$66)=0,"",GETPIVOTDATA("Count of Order ID",Pivot_table!$A$151,"Consumer ID",$A2299,"Years (DATE)",$B$66))</f>
        <v/>
      </c>
      <c r="D2299" s="6">
        <f>IF(GETPIVOTDATA("Sum of Net Profit",Pivot_table!$A$151,"Consumer ID",$A2299,"Years (DATE)",$D$66)=0,"",GETPIVOTDATA("Sum of Net Profit",Pivot_table!$A$151,"Consumer ID",$A2299,"Years (DATE)",$D$66))</f>
        <v>168.1</v>
      </c>
      <c r="E2299" s="6">
        <f>IF(GETPIVOTDATA("Count of Order ID",Pivot_table!$A$151,"Consumer ID",$A2299,"Years (DATE)",$D$66)=0,"",GETPIVOTDATA("Count of Order ID",Pivot_table!$A$151,"Consumer ID",$A2299,"Years (DATE)",$D$66))</f>
        <v>1</v>
      </c>
      <c r="F2299" s="6">
        <f t="shared" si="70"/>
        <v>168.1</v>
      </c>
      <c r="G2299" s="6">
        <f t="shared" si="71"/>
        <v>1</v>
      </c>
    </row>
    <row r="2300" spans="1:7" x14ac:dyDescent="0.3">
      <c r="A2300" s="6" t="s">
        <v>4869</v>
      </c>
      <c r="B2300" s="6" t="str">
        <f>IF(GETPIVOTDATA("Sum of Net Profit",Pivot_table!$A$151,"Consumer ID",$A2300,"Years (DATE)",$B$66)=0,"",GETPIVOTDATA("Sum of Net Profit",Pivot_table!$A$151,"Consumer ID",$A2300,"Years (DATE)",$B$66))</f>
        <v/>
      </c>
      <c r="C2300" s="6" t="str">
        <f>IF(GETPIVOTDATA("Count of Order ID",Pivot_table!$A$151,"Consumer ID",$A2300,"Years (DATE)",$B$66)=0,"",GETPIVOTDATA("Count of Order ID",Pivot_table!$A$151,"Consumer ID",$A2300,"Years (DATE)",$B$66))</f>
        <v/>
      </c>
      <c r="D2300" s="6">
        <f>IF(GETPIVOTDATA("Sum of Net Profit",Pivot_table!$A$151,"Consumer ID",$A2300,"Years (DATE)",$D$66)=0,"",GETPIVOTDATA("Sum of Net Profit",Pivot_table!$A$151,"Consumer ID",$A2300,"Years (DATE)",$D$66))</f>
        <v>166.79999999999998</v>
      </c>
      <c r="E2300" s="6">
        <f>IF(GETPIVOTDATA("Count of Order ID",Pivot_table!$A$151,"Consumer ID",$A2300,"Years (DATE)",$D$66)=0,"",GETPIVOTDATA("Count of Order ID",Pivot_table!$A$151,"Consumer ID",$A2300,"Years (DATE)",$D$66))</f>
        <v>1</v>
      </c>
      <c r="F2300" s="6">
        <f t="shared" si="70"/>
        <v>166.79999999999998</v>
      </c>
      <c r="G2300" s="6">
        <f t="shared" si="71"/>
        <v>1</v>
      </c>
    </row>
    <row r="2301" spans="1:7" x14ac:dyDescent="0.3">
      <c r="A2301" s="6" t="s">
        <v>853</v>
      </c>
      <c r="B2301" s="6">
        <f>IF(GETPIVOTDATA("Sum of Net Profit",Pivot_table!$A$151,"Consumer ID",$A2301,"Years (DATE)",$B$66)=0,"",GETPIVOTDATA("Sum of Net Profit",Pivot_table!$A$151,"Consumer ID",$A2301,"Years (DATE)",$B$66))</f>
        <v>166.77000000000004</v>
      </c>
      <c r="C2301" s="6">
        <f>IF(GETPIVOTDATA("Count of Order ID",Pivot_table!$A$151,"Consumer ID",$A2301,"Years (DATE)",$B$66)=0,"",GETPIVOTDATA("Count of Order ID",Pivot_table!$A$151,"Consumer ID",$A2301,"Years (DATE)",$B$66))</f>
        <v>1</v>
      </c>
      <c r="D2301" s="6" t="str">
        <f>IF(GETPIVOTDATA("Sum of Net Profit",Pivot_table!$A$151,"Consumer ID",$A2301,"Years (DATE)",$D$66)=0,"",GETPIVOTDATA("Sum of Net Profit",Pivot_table!$A$151,"Consumer ID",$A2301,"Years (DATE)",$D$66))</f>
        <v/>
      </c>
      <c r="E2301" s="6" t="str">
        <f>IF(GETPIVOTDATA("Count of Order ID",Pivot_table!$A$151,"Consumer ID",$A2301,"Years (DATE)",$D$66)=0,"",GETPIVOTDATA("Count of Order ID",Pivot_table!$A$151,"Consumer ID",$A2301,"Years (DATE)",$D$66))</f>
        <v/>
      </c>
      <c r="F2301" s="6">
        <f t="shared" si="70"/>
        <v>166.77000000000004</v>
      </c>
      <c r="G2301" s="6">
        <f t="shared" si="71"/>
        <v>1</v>
      </c>
    </row>
    <row r="2302" spans="1:7" x14ac:dyDescent="0.3">
      <c r="A2302" s="6" t="s">
        <v>6820</v>
      </c>
      <c r="B2302" s="6">
        <f>IF(GETPIVOTDATA("Sum of Net Profit",Pivot_table!$A$151,"Consumer ID",$A2302,"Years (DATE)",$B$66)=0,"",GETPIVOTDATA("Sum of Net Profit",Pivot_table!$A$151,"Consumer ID",$A2302,"Years (DATE)",$B$66))</f>
        <v>166.77000000000004</v>
      </c>
      <c r="C2302" s="6">
        <f>IF(GETPIVOTDATA("Count of Order ID",Pivot_table!$A$151,"Consumer ID",$A2302,"Years (DATE)",$B$66)=0,"",GETPIVOTDATA("Count of Order ID",Pivot_table!$A$151,"Consumer ID",$A2302,"Years (DATE)",$B$66))</f>
        <v>1</v>
      </c>
      <c r="D2302" s="6" t="str">
        <f>IF(GETPIVOTDATA("Sum of Net Profit",Pivot_table!$A$151,"Consumer ID",$A2302,"Years (DATE)",$D$66)=0,"",GETPIVOTDATA("Sum of Net Profit",Pivot_table!$A$151,"Consumer ID",$A2302,"Years (DATE)",$D$66))</f>
        <v/>
      </c>
      <c r="E2302" s="6" t="str">
        <f>IF(GETPIVOTDATA("Count of Order ID",Pivot_table!$A$151,"Consumer ID",$A2302,"Years (DATE)",$D$66)=0,"",GETPIVOTDATA("Count of Order ID",Pivot_table!$A$151,"Consumer ID",$A2302,"Years (DATE)",$D$66))</f>
        <v/>
      </c>
      <c r="F2302" s="6">
        <f t="shared" si="70"/>
        <v>166.77000000000004</v>
      </c>
      <c r="G2302" s="6">
        <f t="shared" si="71"/>
        <v>1</v>
      </c>
    </row>
    <row r="2303" spans="1:7" x14ac:dyDescent="0.3">
      <c r="A2303" s="6" t="s">
        <v>480</v>
      </c>
      <c r="B2303" s="6">
        <f>IF(GETPIVOTDATA("Sum of Net Profit",Pivot_table!$A$151,"Consumer ID",$A2303,"Years (DATE)",$B$66)=0,"",GETPIVOTDATA("Sum of Net Profit",Pivot_table!$A$151,"Consumer ID",$A2303,"Years (DATE)",$B$66))</f>
        <v>166.77000000000004</v>
      </c>
      <c r="C2303" s="6">
        <f>IF(GETPIVOTDATA("Count of Order ID",Pivot_table!$A$151,"Consumer ID",$A2303,"Years (DATE)",$B$66)=0,"",GETPIVOTDATA("Count of Order ID",Pivot_table!$A$151,"Consumer ID",$A2303,"Years (DATE)",$B$66))</f>
        <v>1</v>
      </c>
      <c r="D2303" s="6" t="str">
        <f>IF(GETPIVOTDATA("Sum of Net Profit",Pivot_table!$A$151,"Consumer ID",$A2303,"Years (DATE)",$D$66)=0,"",GETPIVOTDATA("Sum of Net Profit",Pivot_table!$A$151,"Consumer ID",$A2303,"Years (DATE)",$D$66))</f>
        <v/>
      </c>
      <c r="E2303" s="6" t="str">
        <f>IF(GETPIVOTDATA("Count of Order ID",Pivot_table!$A$151,"Consumer ID",$A2303,"Years (DATE)",$D$66)=0,"",GETPIVOTDATA("Count of Order ID",Pivot_table!$A$151,"Consumer ID",$A2303,"Years (DATE)",$D$66))</f>
        <v/>
      </c>
      <c r="F2303" s="6">
        <f t="shared" si="70"/>
        <v>166.77000000000004</v>
      </c>
      <c r="G2303" s="6">
        <f t="shared" si="71"/>
        <v>1</v>
      </c>
    </row>
    <row r="2304" spans="1:7" x14ac:dyDescent="0.3">
      <c r="A2304" s="6" t="s">
        <v>478</v>
      </c>
      <c r="B2304" s="6">
        <f>IF(GETPIVOTDATA("Sum of Net Profit",Pivot_table!$A$151,"Consumer ID",$A2304,"Years (DATE)",$B$66)=0,"",GETPIVOTDATA("Sum of Net Profit",Pivot_table!$A$151,"Consumer ID",$A2304,"Years (DATE)",$B$66))</f>
        <v>166.77000000000004</v>
      </c>
      <c r="C2304" s="6">
        <f>IF(GETPIVOTDATA("Count of Order ID",Pivot_table!$A$151,"Consumer ID",$A2304,"Years (DATE)",$B$66)=0,"",GETPIVOTDATA("Count of Order ID",Pivot_table!$A$151,"Consumer ID",$A2304,"Years (DATE)",$B$66))</f>
        <v>1</v>
      </c>
      <c r="D2304" s="6" t="str">
        <f>IF(GETPIVOTDATA("Sum of Net Profit",Pivot_table!$A$151,"Consumer ID",$A2304,"Years (DATE)",$D$66)=0,"",GETPIVOTDATA("Sum of Net Profit",Pivot_table!$A$151,"Consumer ID",$A2304,"Years (DATE)",$D$66))</f>
        <v/>
      </c>
      <c r="E2304" s="6" t="str">
        <f>IF(GETPIVOTDATA("Count of Order ID",Pivot_table!$A$151,"Consumer ID",$A2304,"Years (DATE)",$D$66)=0,"",GETPIVOTDATA("Count of Order ID",Pivot_table!$A$151,"Consumer ID",$A2304,"Years (DATE)",$D$66))</f>
        <v/>
      </c>
      <c r="F2304" s="6">
        <f t="shared" si="70"/>
        <v>166.77000000000004</v>
      </c>
      <c r="G2304" s="6">
        <f t="shared" si="71"/>
        <v>1</v>
      </c>
    </row>
    <row r="2305" spans="1:7" x14ac:dyDescent="0.3">
      <c r="A2305" s="6" t="s">
        <v>6857</v>
      </c>
      <c r="B2305" s="6">
        <f>IF(GETPIVOTDATA("Sum of Net Profit",Pivot_table!$A$151,"Consumer ID",$A2305,"Years (DATE)",$B$66)=0,"",GETPIVOTDATA("Sum of Net Profit",Pivot_table!$A$151,"Consumer ID",$A2305,"Years (DATE)",$B$66))</f>
        <v>166.77000000000004</v>
      </c>
      <c r="C2305" s="6">
        <f>IF(GETPIVOTDATA("Count of Order ID",Pivot_table!$A$151,"Consumer ID",$A2305,"Years (DATE)",$B$66)=0,"",GETPIVOTDATA("Count of Order ID",Pivot_table!$A$151,"Consumer ID",$A2305,"Years (DATE)",$B$66))</f>
        <v>1</v>
      </c>
      <c r="D2305" s="6" t="str">
        <f>IF(GETPIVOTDATA("Sum of Net Profit",Pivot_table!$A$151,"Consumer ID",$A2305,"Years (DATE)",$D$66)=0,"",GETPIVOTDATA("Sum of Net Profit",Pivot_table!$A$151,"Consumer ID",$A2305,"Years (DATE)",$D$66))</f>
        <v/>
      </c>
      <c r="E2305" s="6" t="str">
        <f>IF(GETPIVOTDATA("Count of Order ID",Pivot_table!$A$151,"Consumer ID",$A2305,"Years (DATE)",$D$66)=0,"",GETPIVOTDATA("Count of Order ID",Pivot_table!$A$151,"Consumer ID",$A2305,"Years (DATE)",$D$66))</f>
        <v/>
      </c>
      <c r="F2305" s="6">
        <f t="shared" si="70"/>
        <v>166.77000000000004</v>
      </c>
      <c r="G2305" s="6">
        <f t="shared" si="71"/>
        <v>1</v>
      </c>
    </row>
    <row r="2306" spans="1:7" x14ac:dyDescent="0.3">
      <c r="A2306" s="6" t="s">
        <v>6845</v>
      </c>
      <c r="B2306" s="6">
        <f>IF(GETPIVOTDATA("Sum of Net Profit",Pivot_table!$A$151,"Consumer ID",$A2306,"Years (DATE)",$B$66)=0,"",GETPIVOTDATA("Sum of Net Profit",Pivot_table!$A$151,"Consumer ID",$A2306,"Years (DATE)",$B$66))</f>
        <v>166.77000000000004</v>
      </c>
      <c r="C2306" s="6">
        <f>IF(GETPIVOTDATA("Count of Order ID",Pivot_table!$A$151,"Consumer ID",$A2306,"Years (DATE)",$B$66)=0,"",GETPIVOTDATA("Count of Order ID",Pivot_table!$A$151,"Consumer ID",$A2306,"Years (DATE)",$B$66))</f>
        <v>1</v>
      </c>
      <c r="D2306" s="6" t="str">
        <f>IF(GETPIVOTDATA("Sum of Net Profit",Pivot_table!$A$151,"Consumer ID",$A2306,"Years (DATE)",$D$66)=0,"",GETPIVOTDATA("Sum of Net Profit",Pivot_table!$A$151,"Consumer ID",$A2306,"Years (DATE)",$D$66))</f>
        <v/>
      </c>
      <c r="E2306" s="6" t="str">
        <f>IF(GETPIVOTDATA("Count of Order ID",Pivot_table!$A$151,"Consumer ID",$A2306,"Years (DATE)",$D$66)=0,"",GETPIVOTDATA("Count of Order ID",Pivot_table!$A$151,"Consumer ID",$A2306,"Years (DATE)",$D$66))</f>
        <v/>
      </c>
      <c r="F2306" s="6">
        <f t="shared" si="70"/>
        <v>166.77000000000004</v>
      </c>
      <c r="G2306" s="6">
        <f t="shared" si="71"/>
        <v>1</v>
      </c>
    </row>
    <row r="2307" spans="1:7" x14ac:dyDescent="0.3">
      <c r="A2307" s="6" t="s">
        <v>6847</v>
      </c>
      <c r="B2307" s="6">
        <f>IF(GETPIVOTDATA("Sum of Net Profit",Pivot_table!$A$151,"Consumer ID",$A2307,"Years (DATE)",$B$66)=0,"",GETPIVOTDATA("Sum of Net Profit",Pivot_table!$A$151,"Consumer ID",$A2307,"Years (DATE)",$B$66))</f>
        <v>166.77000000000004</v>
      </c>
      <c r="C2307" s="6">
        <f>IF(GETPIVOTDATA("Count of Order ID",Pivot_table!$A$151,"Consumer ID",$A2307,"Years (DATE)",$B$66)=0,"",GETPIVOTDATA("Count of Order ID",Pivot_table!$A$151,"Consumer ID",$A2307,"Years (DATE)",$B$66))</f>
        <v>1</v>
      </c>
      <c r="D2307" s="6" t="str">
        <f>IF(GETPIVOTDATA("Sum of Net Profit",Pivot_table!$A$151,"Consumer ID",$A2307,"Years (DATE)",$D$66)=0,"",GETPIVOTDATA("Sum of Net Profit",Pivot_table!$A$151,"Consumer ID",$A2307,"Years (DATE)",$D$66))</f>
        <v/>
      </c>
      <c r="E2307" s="6" t="str">
        <f>IF(GETPIVOTDATA("Count of Order ID",Pivot_table!$A$151,"Consumer ID",$A2307,"Years (DATE)",$D$66)=0,"",GETPIVOTDATA("Count of Order ID",Pivot_table!$A$151,"Consumer ID",$A2307,"Years (DATE)",$D$66))</f>
        <v/>
      </c>
      <c r="F2307" s="6">
        <f t="shared" si="70"/>
        <v>166.77000000000004</v>
      </c>
      <c r="G2307" s="6">
        <f t="shared" si="71"/>
        <v>1</v>
      </c>
    </row>
    <row r="2308" spans="1:7" x14ac:dyDescent="0.3">
      <c r="A2308" s="6" t="s">
        <v>941</v>
      </c>
      <c r="B2308" s="6">
        <f>IF(GETPIVOTDATA("Sum of Net Profit",Pivot_table!$A$151,"Consumer ID",$A2308,"Years (DATE)",$B$66)=0,"",GETPIVOTDATA("Sum of Net Profit",Pivot_table!$A$151,"Consumer ID",$A2308,"Years (DATE)",$B$66))</f>
        <v>166.77000000000004</v>
      </c>
      <c r="C2308" s="6">
        <f>IF(GETPIVOTDATA("Count of Order ID",Pivot_table!$A$151,"Consumer ID",$A2308,"Years (DATE)",$B$66)=0,"",GETPIVOTDATA("Count of Order ID",Pivot_table!$A$151,"Consumer ID",$A2308,"Years (DATE)",$B$66))</f>
        <v>1</v>
      </c>
      <c r="D2308" s="6" t="str">
        <f>IF(GETPIVOTDATA("Sum of Net Profit",Pivot_table!$A$151,"Consumer ID",$A2308,"Years (DATE)",$D$66)=0,"",GETPIVOTDATA("Sum of Net Profit",Pivot_table!$A$151,"Consumer ID",$A2308,"Years (DATE)",$D$66))</f>
        <v/>
      </c>
      <c r="E2308" s="6" t="str">
        <f>IF(GETPIVOTDATA("Count of Order ID",Pivot_table!$A$151,"Consumer ID",$A2308,"Years (DATE)",$D$66)=0,"",GETPIVOTDATA("Count of Order ID",Pivot_table!$A$151,"Consumer ID",$A2308,"Years (DATE)",$D$66))</f>
        <v/>
      </c>
      <c r="F2308" s="6">
        <f t="shared" ref="F2308:F2371" si="72">IF(SUM(B2308,D2308)=0,"",SUM(B2308,D2308))</f>
        <v>166.77000000000004</v>
      </c>
      <c r="G2308" s="6">
        <f t="shared" ref="G2308:G2371" si="73">IF(SUM(C2308,E2308)=0,"",SUM(C2308,E2308))</f>
        <v>1</v>
      </c>
    </row>
    <row r="2309" spans="1:7" x14ac:dyDescent="0.3">
      <c r="A2309" s="6" t="s">
        <v>959</v>
      </c>
      <c r="B2309" s="6">
        <f>IF(GETPIVOTDATA("Sum of Net Profit",Pivot_table!$A$151,"Consumer ID",$A2309,"Years (DATE)",$B$66)=0,"",GETPIVOTDATA("Sum of Net Profit",Pivot_table!$A$151,"Consumer ID",$A2309,"Years (DATE)",$B$66))</f>
        <v>166.77000000000004</v>
      </c>
      <c r="C2309" s="6">
        <f>IF(GETPIVOTDATA("Count of Order ID",Pivot_table!$A$151,"Consumer ID",$A2309,"Years (DATE)",$B$66)=0,"",GETPIVOTDATA("Count of Order ID",Pivot_table!$A$151,"Consumer ID",$A2309,"Years (DATE)",$B$66))</f>
        <v>1</v>
      </c>
      <c r="D2309" s="6" t="str">
        <f>IF(GETPIVOTDATA("Sum of Net Profit",Pivot_table!$A$151,"Consumer ID",$A2309,"Years (DATE)",$D$66)=0,"",GETPIVOTDATA("Sum of Net Profit",Pivot_table!$A$151,"Consumer ID",$A2309,"Years (DATE)",$D$66))</f>
        <v/>
      </c>
      <c r="E2309" s="6" t="str">
        <f>IF(GETPIVOTDATA("Count of Order ID",Pivot_table!$A$151,"Consumer ID",$A2309,"Years (DATE)",$D$66)=0,"",GETPIVOTDATA("Count of Order ID",Pivot_table!$A$151,"Consumer ID",$A2309,"Years (DATE)",$D$66))</f>
        <v/>
      </c>
      <c r="F2309" s="6">
        <f t="shared" si="72"/>
        <v>166.77000000000004</v>
      </c>
      <c r="G2309" s="6">
        <f t="shared" si="73"/>
        <v>1</v>
      </c>
    </row>
    <row r="2310" spans="1:7" x14ac:dyDescent="0.3">
      <c r="A2310" s="6" t="s">
        <v>963</v>
      </c>
      <c r="B2310" s="6">
        <f>IF(GETPIVOTDATA("Sum of Net Profit",Pivot_table!$A$151,"Consumer ID",$A2310,"Years (DATE)",$B$66)=0,"",GETPIVOTDATA("Sum of Net Profit",Pivot_table!$A$151,"Consumer ID",$A2310,"Years (DATE)",$B$66))</f>
        <v>166.77000000000004</v>
      </c>
      <c r="C2310" s="6">
        <f>IF(GETPIVOTDATA("Count of Order ID",Pivot_table!$A$151,"Consumer ID",$A2310,"Years (DATE)",$B$66)=0,"",GETPIVOTDATA("Count of Order ID",Pivot_table!$A$151,"Consumer ID",$A2310,"Years (DATE)",$B$66))</f>
        <v>1</v>
      </c>
      <c r="D2310" s="6" t="str">
        <f>IF(GETPIVOTDATA("Sum of Net Profit",Pivot_table!$A$151,"Consumer ID",$A2310,"Years (DATE)",$D$66)=0,"",GETPIVOTDATA("Sum of Net Profit",Pivot_table!$A$151,"Consumer ID",$A2310,"Years (DATE)",$D$66))</f>
        <v/>
      </c>
      <c r="E2310" s="6" t="str">
        <f>IF(GETPIVOTDATA("Count of Order ID",Pivot_table!$A$151,"Consumer ID",$A2310,"Years (DATE)",$D$66)=0,"",GETPIVOTDATA("Count of Order ID",Pivot_table!$A$151,"Consumer ID",$A2310,"Years (DATE)",$D$66))</f>
        <v/>
      </c>
      <c r="F2310" s="6">
        <f t="shared" si="72"/>
        <v>166.77000000000004</v>
      </c>
      <c r="G2310" s="6">
        <f t="shared" si="73"/>
        <v>1</v>
      </c>
    </row>
    <row r="2311" spans="1:7" x14ac:dyDescent="0.3">
      <c r="A2311" s="6" t="s">
        <v>923</v>
      </c>
      <c r="B2311" s="6">
        <f>IF(GETPIVOTDATA("Sum of Net Profit",Pivot_table!$A$151,"Consumer ID",$A2311,"Years (DATE)",$B$66)=0,"",GETPIVOTDATA("Sum of Net Profit",Pivot_table!$A$151,"Consumer ID",$A2311,"Years (DATE)",$B$66))</f>
        <v>166.77000000000004</v>
      </c>
      <c r="C2311" s="6">
        <f>IF(GETPIVOTDATA("Count of Order ID",Pivot_table!$A$151,"Consumer ID",$A2311,"Years (DATE)",$B$66)=0,"",GETPIVOTDATA("Count of Order ID",Pivot_table!$A$151,"Consumer ID",$A2311,"Years (DATE)",$B$66))</f>
        <v>1</v>
      </c>
      <c r="D2311" s="6" t="str">
        <f>IF(GETPIVOTDATA("Sum of Net Profit",Pivot_table!$A$151,"Consumer ID",$A2311,"Years (DATE)",$D$66)=0,"",GETPIVOTDATA("Sum of Net Profit",Pivot_table!$A$151,"Consumer ID",$A2311,"Years (DATE)",$D$66))</f>
        <v/>
      </c>
      <c r="E2311" s="6" t="str">
        <f>IF(GETPIVOTDATA("Count of Order ID",Pivot_table!$A$151,"Consumer ID",$A2311,"Years (DATE)",$D$66)=0,"",GETPIVOTDATA("Count of Order ID",Pivot_table!$A$151,"Consumer ID",$A2311,"Years (DATE)",$D$66))</f>
        <v/>
      </c>
      <c r="F2311" s="6">
        <f t="shared" si="72"/>
        <v>166.77000000000004</v>
      </c>
      <c r="G2311" s="6">
        <f t="shared" si="73"/>
        <v>1</v>
      </c>
    </row>
    <row r="2312" spans="1:7" x14ac:dyDescent="0.3">
      <c r="A2312" s="6" t="s">
        <v>354</v>
      </c>
      <c r="B2312" s="6" t="str">
        <f>IF(GETPIVOTDATA("Sum of Net Profit",Pivot_table!$A$151,"Consumer ID",$A2312,"Years (DATE)",$B$66)=0,"",GETPIVOTDATA("Sum of Net Profit",Pivot_table!$A$151,"Consumer ID",$A2312,"Years (DATE)",$B$66))</f>
        <v/>
      </c>
      <c r="C2312" s="6" t="str">
        <f>IF(GETPIVOTDATA("Count of Order ID",Pivot_table!$A$151,"Consumer ID",$A2312,"Years (DATE)",$B$66)=0,"",GETPIVOTDATA("Count of Order ID",Pivot_table!$A$151,"Consumer ID",$A2312,"Years (DATE)",$B$66))</f>
        <v/>
      </c>
      <c r="D2312" s="6">
        <f>IF(GETPIVOTDATA("Sum of Net Profit",Pivot_table!$A$151,"Consumer ID",$A2312,"Years (DATE)",$D$66)=0,"",GETPIVOTDATA("Sum of Net Profit",Pivot_table!$A$151,"Consumer ID",$A2312,"Years (DATE)",$D$66))</f>
        <v>166.77000000000004</v>
      </c>
      <c r="E2312" s="6">
        <f>IF(GETPIVOTDATA("Count of Order ID",Pivot_table!$A$151,"Consumer ID",$A2312,"Years (DATE)",$D$66)=0,"",GETPIVOTDATA("Count of Order ID",Pivot_table!$A$151,"Consumer ID",$A2312,"Years (DATE)",$D$66))</f>
        <v>1</v>
      </c>
      <c r="F2312" s="6">
        <f t="shared" si="72"/>
        <v>166.77000000000004</v>
      </c>
      <c r="G2312" s="6">
        <f t="shared" si="73"/>
        <v>1</v>
      </c>
    </row>
    <row r="2313" spans="1:7" x14ac:dyDescent="0.3">
      <c r="A2313" s="6" t="s">
        <v>329</v>
      </c>
      <c r="B2313" s="6" t="str">
        <f>IF(GETPIVOTDATA("Sum of Net Profit",Pivot_table!$A$151,"Consumer ID",$A2313,"Years (DATE)",$B$66)=0,"",GETPIVOTDATA("Sum of Net Profit",Pivot_table!$A$151,"Consumer ID",$A2313,"Years (DATE)",$B$66))</f>
        <v/>
      </c>
      <c r="C2313" s="6" t="str">
        <f>IF(GETPIVOTDATA("Count of Order ID",Pivot_table!$A$151,"Consumer ID",$A2313,"Years (DATE)",$B$66)=0,"",GETPIVOTDATA("Count of Order ID",Pivot_table!$A$151,"Consumer ID",$A2313,"Years (DATE)",$B$66))</f>
        <v/>
      </c>
      <c r="D2313" s="6">
        <f>IF(GETPIVOTDATA("Sum of Net Profit",Pivot_table!$A$151,"Consumer ID",$A2313,"Years (DATE)",$D$66)=0,"",GETPIVOTDATA("Sum of Net Profit",Pivot_table!$A$151,"Consumer ID",$A2313,"Years (DATE)",$D$66))</f>
        <v>166.77000000000004</v>
      </c>
      <c r="E2313" s="6">
        <f>IF(GETPIVOTDATA("Count of Order ID",Pivot_table!$A$151,"Consumer ID",$A2313,"Years (DATE)",$D$66)=0,"",GETPIVOTDATA("Count of Order ID",Pivot_table!$A$151,"Consumer ID",$A2313,"Years (DATE)",$D$66))</f>
        <v>1</v>
      </c>
      <c r="F2313" s="6">
        <f t="shared" si="72"/>
        <v>166.77000000000004</v>
      </c>
      <c r="G2313" s="6">
        <f t="shared" si="73"/>
        <v>1</v>
      </c>
    </row>
    <row r="2314" spans="1:7" x14ac:dyDescent="0.3">
      <c r="A2314" s="6" t="s">
        <v>423</v>
      </c>
      <c r="B2314" s="6" t="str">
        <f>IF(GETPIVOTDATA("Sum of Net Profit",Pivot_table!$A$151,"Consumer ID",$A2314,"Years (DATE)",$B$66)=0,"",GETPIVOTDATA("Sum of Net Profit",Pivot_table!$A$151,"Consumer ID",$A2314,"Years (DATE)",$B$66))</f>
        <v/>
      </c>
      <c r="C2314" s="6" t="str">
        <f>IF(GETPIVOTDATA("Count of Order ID",Pivot_table!$A$151,"Consumer ID",$A2314,"Years (DATE)",$B$66)=0,"",GETPIVOTDATA("Count of Order ID",Pivot_table!$A$151,"Consumer ID",$A2314,"Years (DATE)",$B$66))</f>
        <v/>
      </c>
      <c r="D2314" s="6">
        <f>IF(GETPIVOTDATA("Sum of Net Profit",Pivot_table!$A$151,"Consumer ID",$A2314,"Years (DATE)",$D$66)=0,"",GETPIVOTDATA("Sum of Net Profit",Pivot_table!$A$151,"Consumer ID",$A2314,"Years (DATE)",$D$66))</f>
        <v>166.77000000000004</v>
      </c>
      <c r="E2314" s="6">
        <f>IF(GETPIVOTDATA("Count of Order ID",Pivot_table!$A$151,"Consumer ID",$A2314,"Years (DATE)",$D$66)=0,"",GETPIVOTDATA("Count of Order ID",Pivot_table!$A$151,"Consumer ID",$A2314,"Years (DATE)",$D$66))</f>
        <v>1</v>
      </c>
      <c r="F2314" s="6">
        <f t="shared" si="72"/>
        <v>166.77000000000004</v>
      </c>
      <c r="G2314" s="6">
        <f t="shared" si="73"/>
        <v>1</v>
      </c>
    </row>
    <row r="2315" spans="1:7" x14ac:dyDescent="0.3">
      <c r="A2315" s="6" t="s">
        <v>375</v>
      </c>
      <c r="B2315" s="6" t="str">
        <f>IF(GETPIVOTDATA("Sum of Net Profit",Pivot_table!$A$151,"Consumer ID",$A2315,"Years (DATE)",$B$66)=0,"",GETPIVOTDATA("Sum of Net Profit",Pivot_table!$A$151,"Consumer ID",$A2315,"Years (DATE)",$B$66))</f>
        <v/>
      </c>
      <c r="C2315" s="6" t="str">
        <f>IF(GETPIVOTDATA("Count of Order ID",Pivot_table!$A$151,"Consumer ID",$A2315,"Years (DATE)",$B$66)=0,"",GETPIVOTDATA("Count of Order ID",Pivot_table!$A$151,"Consumer ID",$A2315,"Years (DATE)",$B$66))</f>
        <v/>
      </c>
      <c r="D2315" s="6">
        <f>IF(GETPIVOTDATA("Sum of Net Profit",Pivot_table!$A$151,"Consumer ID",$A2315,"Years (DATE)",$D$66)=0,"",GETPIVOTDATA("Sum of Net Profit",Pivot_table!$A$151,"Consumer ID",$A2315,"Years (DATE)",$D$66))</f>
        <v>166.77000000000004</v>
      </c>
      <c r="E2315" s="6">
        <f>IF(GETPIVOTDATA("Count of Order ID",Pivot_table!$A$151,"Consumer ID",$A2315,"Years (DATE)",$D$66)=0,"",GETPIVOTDATA("Count of Order ID",Pivot_table!$A$151,"Consumer ID",$A2315,"Years (DATE)",$D$66))</f>
        <v>1</v>
      </c>
      <c r="F2315" s="6">
        <f t="shared" si="72"/>
        <v>166.77000000000004</v>
      </c>
      <c r="G2315" s="6">
        <f t="shared" si="73"/>
        <v>1</v>
      </c>
    </row>
    <row r="2316" spans="1:7" x14ac:dyDescent="0.3">
      <c r="A2316" s="6" t="s">
        <v>457</v>
      </c>
      <c r="B2316" s="6">
        <f>IF(GETPIVOTDATA("Sum of Net Profit",Pivot_table!$A$151,"Consumer ID",$A2316,"Years (DATE)",$B$66)=0,"",GETPIVOTDATA("Sum of Net Profit",Pivot_table!$A$151,"Consumer ID",$A2316,"Years (DATE)",$B$66))</f>
        <v>166.77000000000004</v>
      </c>
      <c r="C2316" s="6">
        <f>IF(GETPIVOTDATA("Count of Order ID",Pivot_table!$A$151,"Consumer ID",$A2316,"Years (DATE)",$B$66)=0,"",GETPIVOTDATA("Count of Order ID",Pivot_table!$A$151,"Consumer ID",$A2316,"Years (DATE)",$B$66))</f>
        <v>1</v>
      </c>
      <c r="D2316" s="6" t="str">
        <f>IF(GETPIVOTDATA("Sum of Net Profit",Pivot_table!$A$151,"Consumer ID",$A2316,"Years (DATE)",$D$66)=0,"",GETPIVOTDATA("Sum of Net Profit",Pivot_table!$A$151,"Consumer ID",$A2316,"Years (DATE)",$D$66))</f>
        <v/>
      </c>
      <c r="E2316" s="6" t="str">
        <f>IF(GETPIVOTDATA("Count of Order ID",Pivot_table!$A$151,"Consumer ID",$A2316,"Years (DATE)",$D$66)=0,"",GETPIVOTDATA("Count of Order ID",Pivot_table!$A$151,"Consumer ID",$A2316,"Years (DATE)",$D$66))</f>
        <v/>
      </c>
      <c r="F2316" s="6">
        <f t="shared" si="72"/>
        <v>166.77000000000004</v>
      </c>
      <c r="G2316" s="6">
        <f t="shared" si="73"/>
        <v>1</v>
      </c>
    </row>
    <row r="2317" spans="1:7" x14ac:dyDescent="0.3">
      <c r="A2317" s="6" t="s">
        <v>419</v>
      </c>
      <c r="B2317" s="6" t="str">
        <f>IF(GETPIVOTDATA("Sum of Net Profit",Pivot_table!$A$151,"Consumer ID",$A2317,"Years (DATE)",$B$66)=0,"",GETPIVOTDATA("Sum of Net Profit",Pivot_table!$A$151,"Consumer ID",$A2317,"Years (DATE)",$B$66))</f>
        <v/>
      </c>
      <c r="C2317" s="6" t="str">
        <f>IF(GETPIVOTDATA("Count of Order ID",Pivot_table!$A$151,"Consumer ID",$A2317,"Years (DATE)",$B$66)=0,"",GETPIVOTDATA("Count of Order ID",Pivot_table!$A$151,"Consumer ID",$A2317,"Years (DATE)",$B$66))</f>
        <v/>
      </c>
      <c r="D2317" s="6">
        <f>IF(GETPIVOTDATA("Sum of Net Profit",Pivot_table!$A$151,"Consumer ID",$A2317,"Years (DATE)",$D$66)=0,"",GETPIVOTDATA("Sum of Net Profit",Pivot_table!$A$151,"Consumer ID",$A2317,"Years (DATE)",$D$66))</f>
        <v>166.77000000000004</v>
      </c>
      <c r="E2317" s="6">
        <f>IF(GETPIVOTDATA("Count of Order ID",Pivot_table!$A$151,"Consumer ID",$A2317,"Years (DATE)",$D$66)=0,"",GETPIVOTDATA("Count of Order ID",Pivot_table!$A$151,"Consumer ID",$A2317,"Years (DATE)",$D$66))</f>
        <v>1</v>
      </c>
      <c r="F2317" s="6">
        <f t="shared" si="72"/>
        <v>166.77000000000004</v>
      </c>
      <c r="G2317" s="6">
        <f t="shared" si="73"/>
        <v>1</v>
      </c>
    </row>
    <row r="2318" spans="1:7" x14ac:dyDescent="0.3">
      <c r="A2318" s="6" t="s">
        <v>421</v>
      </c>
      <c r="B2318" s="6" t="str">
        <f>IF(GETPIVOTDATA("Sum of Net Profit",Pivot_table!$A$151,"Consumer ID",$A2318,"Years (DATE)",$B$66)=0,"",GETPIVOTDATA("Sum of Net Profit",Pivot_table!$A$151,"Consumer ID",$A2318,"Years (DATE)",$B$66))</f>
        <v/>
      </c>
      <c r="C2318" s="6" t="str">
        <f>IF(GETPIVOTDATA("Count of Order ID",Pivot_table!$A$151,"Consumer ID",$A2318,"Years (DATE)",$B$66)=0,"",GETPIVOTDATA("Count of Order ID",Pivot_table!$A$151,"Consumer ID",$A2318,"Years (DATE)",$B$66))</f>
        <v/>
      </c>
      <c r="D2318" s="6">
        <f>IF(GETPIVOTDATA("Sum of Net Profit",Pivot_table!$A$151,"Consumer ID",$A2318,"Years (DATE)",$D$66)=0,"",GETPIVOTDATA("Sum of Net Profit",Pivot_table!$A$151,"Consumer ID",$A2318,"Years (DATE)",$D$66))</f>
        <v>166.77000000000004</v>
      </c>
      <c r="E2318" s="6">
        <f>IF(GETPIVOTDATA("Count of Order ID",Pivot_table!$A$151,"Consumer ID",$A2318,"Years (DATE)",$D$66)=0,"",GETPIVOTDATA("Count of Order ID",Pivot_table!$A$151,"Consumer ID",$A2318,"Years (DATE)",$D$66))</f>
        <v>1</v>
      </c>
      <c r="F2318" s="6">
        <f t="shared" si="72"/>
        <v>166.77000000000004</v>
      </c>
      <c r="G2318" s="6">
        <f t="shared" si="73"/>
        <v>1</v>
      </c>
    </row>
    <row r="2319" spans="1:7" x14ac:dyDescent="0.3">
      <c r="A2319" s="6" t="s">
        <v>439</v>
      </c>
      <c r="B2319" s="6">
        <f>IF(GETPIVOTDATA("Sum of Net Profit",Pivot_table!$A$151,"Consumer ID",$A2319,"Years (DATE)",$B$66)=0,"",GETPIVOTDATA("Sum of Net Profit",Pivot_table!$A$151,"Consumer ID",$A2319,"Years (DATE)",$B$66))</f>
        <v>166.77000000000004</v>
      </c>
      <c r="C2319" s="6">
        <f>IF(GETPIVOTDATA("Count of Order ID",Pivot_table!$A$151,"Consumer ID",$A2319,"Years (DATE)",$B$66)=0,"",GETPIVOTDATA("Count of Order ID",Pivot_table!$A$151,"Consumer ID",$A2319,"Years (DATE)",$B$66))</f>
        <v>1</v>
      </c>
      <c r="D2319" s="6" t="str">
        <f>IF(GETPIVOTDATA("Sum of Net Profit",Pivot_table!$A$151,"Consumer ID",$A2319,"Years (DATE)",$D$66)=0,"",GETPIVOTDATA("Sum of Net Profit",Pivot_table!$A$151,"Consumer ID",$A2319,"Years (DATE)",$D$66))</f>
        <v/>
      </c>
      <c r="E2319" s="6" t="str">
        <f>IF(GETPIVOTDATA("Count of Order ID",Pivot_table!$A$151,"Consumer ID",$A2319,"Years (DATE)",$D$66)=0,"",GETPIVOTDATA("Count of Order ID",Pivot_table!$A$151,"Consumer ID",$A2319,"Years (DATE)",$D$66))</f>
        <v/>
      </c>
      <c r="F2319" s="6">
        <f t="shared" si="72"/>
        <v>166.77000000000004</v>
      </c>
      <c r="G2319" s="6">
        <f t="shared" si="73"/>
        <v>1</v>
      </c>
    </row>
    <row r="2320" spans="1:7" x14ac:dyDescent="0.3">
      <c r="A2320" s="6" t="s">
        <v>6694</v>
      </c>
      <c r="B2320" s="6">
        <f>IF(GETPIVOTDATA("Sum of Net Profit",Pivot_table!$A$151,"Consumer ID",$A2320,"Years (DATE)",$B$66)=0,"",GETPIVOTDATA("Sum of Net Profit",Pivot_table!$A$151,"Consumer ID",$A2320,"Years (DATE)",$B$66))</f>
        <v>48.959999999999994</v>
      </c>
      <c r="C2320" s="6">
        <f>IF(GETPIVOTDATA("Count of Order ID",Pivot_table!$A$151,"Consumer ID",$A2320,"Years (DATE)",$B$66)=0,"",GETPIVOTDATA("Count of Order ID",Pivot_table!$A$151,"Consumer ID",$A2320,"Years (DATE)",$B$66))</f>
        <v>1</v>
      </c>
      <c r="D2320" s="6">
        <f>IF(GETPIVOTDATA("Sum of Net Profit",Pivot_table!$A$151,"Consumer ID",$A2320,"Years (DATE)",$D$66)=0,"",GETPIVOTDATA("Sum of Net Profit",Pivot_table!$A$151,"Consumer ID",$A2320,"Years (DATE)",$D$66))</f>
        <v>117.59999999999998</v>
      </c>
      <c r="E2320" s="6">
        <f>IF(GETPIVOTDATA("Count of Order ID",Pivot_table!$A$151,"Consumer ID",$A2320,"Years (DATE)",$D$66)=0,"",GETPIVOTDATA("Count of Order ID",Pivot_table!$A$151,"Consumer ID",$A2320,"Years (DATE)",$D$66))</f>
        <v>1</v>
      </c>
      <c r="F2320" s="6">
        <f t="shared" si="72"/>
        <v>166.55999999999997</v>
      </c>
      <c r="G2320" s="6">
        <f t="shared" si="73"/>
        <v>2</v>
      </c>
    </row>
    <row r="2321" spans="1:7" x14ac:dyDescent="0.3">
      <c r="A2321" s="6" t="s">
        <v>873</v>
      </c>
      <c r="B2321" s="6">
        <f>IF(GETPIVOTDATA("Sum of Net Profit",Pivot_table!$A$151,"Consumer ID",$A2321,"Years (DATE)",$B$66)=0,"",GETPIVOTDATA("Sum of Net Profit",Pivot_table!$A$151,"Consumer ID",$A2321,"Years (DATE)",$B$66))</f>
        <v>166.00000000000003</v>
      </c>
      <c r="C2321" s="6">
        <f>IF(GETPIVOTDATA("Count of Order ID",Pivot_table!$A$151,"Consumer ID",$A2321,"Years (DATE)",$B$66)=0,"",GETPIVOTDATA("Count of Order ID",Pivot_table!$A$151,"Consumer ID",$A2321,"Years (DATE)",$B$66))</f>
        <v>1</v>
      </c>
      <c r="D2321" s="6" t="str">
        <f>IF(GETPIVOTDATA("Sum of Net Profit",Pivot_table!$A$151,"Consumer ID",$A2321,"Years (DATE)",$D$66)=0,"",GETPIVOTDATA("Sum of Net Profit",Pivot_table!$A$151,"Consumer ID",$A2321,"Years (DATE)",$D$66))</f>
        <v/>
      </c>
      <c r="E2321" s="6" t="str">
        <f>IF(GETPIVOTDATA("Count of Order ID",Pivot_table!$A$151,"Consumer ID",$A2321,"Years (DATE)",$D$66)=0,"",GETPIVOTDATA("Count of Order ID",Pivot_table!$A$151,"Consumer ID",$A2321,"Years (DATE)",$D$66))</f>
        <v/>
      </c>
      <c r="F2321" s="6">
        <f t="shared" si="72"/>
        <v>166.00000000000003</v>
      </c>
      <c r="G2321" s="6">
        <f t="shared" si="73"/>
        <v>1</v>
      </c>
    </row>
    <row r="2322" spans="1:7" x14ac:dyDescent="0.3">
      <c r="A2322" s="6" t="s">
        <v>604</v>
      </c>
      <c r="B2322" s="6">
        <f>IF(GETPIVOTDATA("Sum of Net Profit",Pivot_table!$A$151,"Consumer ID",$A2322,"Years (DATE)",$B$66)=0,"",GETPIVOTDATA("Sum of Net Profit",Pivot_table!$A$151,"Consumer ID",$A2322,"Years (DATE)",$B$66))</f>
        <v>166.00000000000003</v>
      </c>
      <c r="C2322" s="6">
        <f>IF(GETPIVOTDATA("Count of Order ID",Pivot_table!$A$151,"Consumer ID",$A2322,"Years (DATE)",$B$66)=0,"",GETPIVOTDATA("Count of Order ID",Pivot_table!$A$151,"Consumer ID",$A2322,"Years (DATE)",$B$66))</f>
        <v>1</v>
      </c>
      <c r="D2322" s="6" t="str">
        <f>IF(GETPIVOTDATA("Sum of Net Profit",Pivot_table!$A$151,"Consumer ID",$A2322,"Years (DATE)",$D$66)=0,"",GETPIVOTDATA("Sum of Net Profit",Pivot_table!$A$151,"Consumer ID",$A2322,"Years (DATE)",$D$66))</f>
        <v/>
      </c>
      <c r="E2322" s="6" t="str">
        <f>IF(GETPIVOTDATA("Count of Order ID",Pivot_table!$A$151,"Consumer ID",$A2322,"Years (DATE)",$D$66)=0,"",GETPIVOTDATA("Count of Order ID",Pivot_table!$A$151,"Consumer ID",$A2322,"Years (DATE)",$D$66))</f>
        <v/>
      </c>
      <c r="F2322" s="6">
        <f t="shared" si="72"/>
        <v>166.00000000000003</v>
      </c>
      <c r="G2322" s="6">
        <f t="shared" si="73"/>
        <v>1</v>
      </c>
    </row>
    <row r="2323" spans="1:7" x14ac:dyDescent="0.3">
      <c r="A2323" s="6" t="s">
        <v>294</v>
      </c>
      <c r="B2323" s="6" t="str">
        <f>IF(GETPIVOTDATA("Sum of Net Profit",Pivot_table!$A$151,"Consumer ID",$A2323,"Years (DATE)",$B$66)=0,"",GETPIVOTDATA("Sum of Net Profit",Pivot_table!$A$151,"Consumer ID",$A2323,"Years (DATE)",$B$66))</f>
        <v/>
      </c>
      <c r="C2323" s="6" t="str">
        <f>IF(GETPIVOTDATA("Count of Order ID",Pivot_table!$A$151,"Consumer ID",$A2323,"Years (DATE)",$B$66)=0,"",GETPIVOTDATA("Count of Order ID",Pivot_table!$A$151,"Consumer ID",$A2323,"Years (DATE)",$B$66))</f>
        <v/>
      </c>
      <c r="D2323" s="6">
        <f>IF(GETPIVOTDATA("Sum of Net Profit",Pivot_table!$A$151,"Consumer ID",$A2323,"Years (DATE)",$D$66)=0,"",GETPIVOTDATA("Sum of Net Profit",Pivot_table!$A$151,"Consumer ID",$A2323,"Years (DATE)",$D$66))</f>
        <v>166.00000000000003</v>
      </c>
      <c r="E2323" s="6">
        <f>IF(GETPIVOTDATA("Count of Order ID",Pivot_table!$A$151,"Consumer ID",$A2323,"Years (DATE)",$D$66)=0,"",GETPIVOTDATA("Count of Order ID",Pivot_table!$A$151,"Consumer ID",$A2323,"Years (DATE)",$D$66))</f>
        <v>1</v>
      </c>
      <c r="F2323" s="6">
        <f t="shared" si="72"/>
        <v>166.00000000000003</v>
      </c>
      <c r="G2323" s="6">
        <f t="shared" si="73"/>
        <v>1</v>
      </c>
    </row>
    <row r="2324" spans="1:7" x14ac:dyDescent="0.3">
      <c r="A2324" s="6" t="s">
        <v>6697</v>
      </c>
      <c r="B2324" s="6">
        <f>IF(GETPIVOTDATA("Sum of Net Profit",Pivot_table!$A$151,"Consumer ID",$A2324,"Years (DATE)",$B$66)=0,"",GETPIVOTDATA("Sum of Net Profit",Pivot_table!$A$151,"Consumer ID",$A2324,"Years (DATE)",$B$66))</f>
        <v>58.8</v>
      </c>
      <c r="C2324" s="6">
        <f>IF(GETPIVOTDATA("Count of Order ID",Pivot_table!$A$151,"Consumer ID",$A2324,"Years (DATE)",$B$66)=0,"",GETPIVOTDATA("Count of Order ID",Pivot_table!$A$151,"Consumer ID",$A2324,"Years (DATE)",$B$66))</f>
        <v>1</v>
      </c>
      <c r="D2324" s="6">
        <f>IF(GETPIVOTDATA("Sum of Net Profit",Pivot_table!$A$151,"Consumer ID",$A2324,"Years (DATE)",$D$66)=0,"",GETPIVOTDATA("Sum of Net Profit",Pivot_table!$A$151,"Consumer ID",$A2324,"Years (DATE)",$D$66))</f>
        <v>106.64</v>
      </c>
      <c r="E2324" s="6">
        <f>IF(GETPIVOTDATA("Count of Order ID",Pivot_table!$A$151,"Consumer ID",$A2324,"Years (DATE)",$D$66)=0,"",GETPIVOTDATA("Count of Order ID",Pivot_table!$A$151,"Consumer ID",$A2324,"Years (DATE)",$D$66))</f>
        <v>1</v>
      </c>
      <c r="F2324" s="6">
        <f t="shared" si="72"/>
        <v>165.44</v>
      </c>
      <c r="G2324" s="6">
        <f t="shared" si="73"/>
        <v>2</v>
      </c>
    </row>
    <row r="2325" spans="1:7" x14ac:dyDescent="0.3">
      <c r="A2325" s="6" t="s">
        <v>6280</v>
      </c>
      <c r="B2325" s="6" t="str">
        <f>IF(GETPIVOTDATA("Sum of Net Profit",Pivot_table!$A$151,"Consumer ID",$A2325,"Years (DATE)",$B$66)=0,"",GETPIVOTDATA("Sum of Net Profit",Pivot_table!$A$151,"Consumer ID",$A2325,"Years (DATE)",$B$66))</f>
        <v/>
      </c>
      <c r="C2325" s="6" t="str">
        <f>IF(GETPIVOTDATA("Count of Order ID",Pivot_table!$A$151,"Consumer ID",$A2325,"Years (DATE)",$B$66)=0,"",GETPIVOTDATA("Count of Order ID",Pivot_table!$A$151,"Consumer ID",$A2325,"Years (DATE)",$B$66))</f>
        <v/>
      </c>
      <c r="D2325" s="6">
        <f>IF(GETPIVOTDATA("Sum of Net Profit",Pivot_table!$A$151,"Consumer ID",$A2325,"Years (DATE)",$D$66)=0,"",GETPIVOTDATA("Sum of Net Profit",Pivot_table!$A$151,"Consumer ID",$A2325,"Years (DATE)",$D$66))</f>
        <v>165.35999999999999</v>
      </c>
      <c r="E2325" s="6">
        <f>IF(GETPIVOTDATA("Count of Order ID",Pivot_table!$A$151,"Consumer ID",$A2325,"Years (DATE)",$D$66)=0,"",GETPIVOTDATA("Count of Order ID",Pivot_table!$A$151,"Consumer ID",$A2325,"Years (DATE)",$D$66))</f>
        <v>1</v>
      </c>
      <c r="F2325" s="6">
        <f t="shared" si="72"/>
        <v>165.35999999999999</v>
      </c>
      <c r="G2325" s="6">
        <f t="shared" si="73"/>
        <v>1</v>
      </c>
    </row>
    <row r="2326" spans="1:7" x14ac:dyDescent="0.3">
      <c r="A2326" s="6" t="s">
        <v>4837</v>
      </c>
      <c r="B2326" s="6" t="str">
        <f>IF(GETPIVOTDATA("Sum of Net Profit",Pivot_table!$A$151,"Consumer ID",$A2326,"Years (DATE)",$B$66)=0,"",GETPIVOTDATA("Sum of Net Profit",Pivot_table!$A$151,"Consumer ID",$A2326,"Years (DATE)",$B$66))</f>
        <v/>
      </c>
      <c r="C2326" s="6" t="str">
        <f>IF(GETPIVOTDATA("Count of Order ID",Pivot_table!$A$151,"Consumer ID",$A2326,"Years (DATE)",$B$66)=0,"",GETPIVOTDATA("Count of Order ID",Pivot_table!$A$151,"Consumer ID",$A2326,"Years (DATE)",$B$66))</f>
        <v/>
      </c>
      <c r="D2326" s="6">
        <f>IF(GETPIVOTDATA("Sum of Net Profit",Pivot_table!$A$151,"Consumer ID",$A2326,"Years (DATE)",$D$66)=0,"",GETPIVOTDATA("Sum of Net Profit",Pivot_table!$A$151,"Consumer ID",$A2326,"Years (DATE)",$D$66))</f>
        <v>165.35999999999999</v>
      </c>
      <c r="E2326" s="6">
        <f>IF(GETPIVOTDATA("Count of Order ID",Pivot_table!$A$151,"Consumer ID",$A2326,"Years (DATE)",$D$66)=0,"",GETPIVOTDATA("Count of Order ID",Pivot_table!$A$151,"Consumer ID",$A2326,"Years (DATE)",$D$66))</f>
        <v>1</v>
      </c>
      <c r="F2326" s="6">
        <f t="shared" si="72"/>
        <v>165.35999999999999</v>
      </c>
      <c r="G2326" s="6">
        <f t="shared" si="73"/>
        <v>1</v>
      </c>
    </row>
    <row r="2327" spans="1:7" x14ac:dyDescent="0.3">
      <c r="A2327" s="6" t="s">
        <v>4703</v>
      </c>
      <c r="B2327" s="6" t="str">
        <f>IF(GETPIVOTDATA("Sum of Net Profit",Pivot_table!$A$151,"Consumer ID",$A2327,"Years (DATE)",$B$66)=0,"",GETPIVOTDATA("Sum of Net Profit",Pivot_table!$A$151,"Consumer ID",$A2327,"Years (DATE)",$B$66))</f>
        <v/>
      </c>
      <c r="C2327" s="6" t="str">
        <f>IF(GETPIVOTDATA("Count of Order ID",Pivot_table!$A$151,"Consumer ID",$A2327,"Years (DATE)",$B$66)=0,"",GETPIVOTDATA("Count of Order ID",Pivot_table!$A$151,"Consumer ID",$A2327,"Years (DATE)",$B$66))</f>
        <v/>
      </c>
      <c r="D2327" s="6">
        <f>IF(GETPIVOTDATA("Sum of Net Profit",Pivot_table!$A$151,"Consumer ID",$A2327,"Years (DATE)",$D$66)=0,"",GETPIVOTDATA("Sum of Net Profit",Pivot_table!$A$151,"Consumer ID",$A2327,"Years (DATE)",$D$66))</f>
        <v>165.35999999999999</v>
      </c>
      <c r="E2327" s="6">
        <f>IF(GETPIVOTDATA("Count of Order ID",Pivot_table!$A$151,"Consumer ID",$A2327,"Years (DATE)",$D$66)=0,"",GETPIVOTDATA("Count of Order ID",Pivot_table!$A$151,"Consumer ID",$A2327,"Years (DATE)",$D$66))</f>
        <v>1</v>
      </c>
      <c r="F2327" s="6">
        <f t="shared" si="72"/>
        <v>165.35999999999999</v>
      </c>
      <c r="G2327" s="6">
        <f t="shared" si="73"/>
        <v>1</v>
      </c>
    </row>
    <row r="2328" spans="1:7" x14ac:dyDescent="0.3">
      <c r="A2328" s="6" t="s">
        <v>5850</v>
      </c>
      <c r="B2328" s="6" t="str">
        <f>IF(GETPIVOTDATA("Sum of Net Profit",Pivot_table!$A$151,"Consumer ID",$A2328,"Years (DATE)",$B$66)=0,"",GETPIVOTDATA("Sum of Net Profit",Pivot_table!$A$151,"Consumer ID",$A2328,"Years (DATE)",$B$66))</f>
        <v/>
      </c>
      <c r="C2328" s="6" t="str">
        <f>IF(GETPIVOTDATA("Count of Order ID",Pivot_table!$A$151,"Consumer ID",$A2328,"Years (DATE)",$B$66)=0,"",GETPIVOTDATA("Count of Order ID",Pivot_table!$A$151,"Consumer ID",$A2328,"Years (DATE)",$B$66))</f>
        <v/>
      </c>
      <c r="D2328" s="6">
        <f>IF(GETPIVOTDATA("Sum of Net Profit",Pivot_table!$A$151,"Consumer ID",$A2328,"Years (DATE)",$D$66)=0,"",GETPIVOTDATA("Sum of Net Profit",Pivot_table!$A$151,"Consumer ID",$A2328,"Years (DATE)",$D$66))</f>
        <v>165.35999999999999</v>
      </c>
      <c r="E2328" s="6">
        <f>IF(GETPIVOTDATA("Count of Order ID",Pivot_table!$A$151,"Consumer ID",$A2328,"Years (DATE)",$D$66)=0,"",GETPIVOTDATA("Count of Order ID",Pivot_table!$A$151,"Consumer ID",$A2328,"Years (DATE)",$D$66))</f>
        <v>1</v>
      </c>
      <c r="F2328" s="6">
        <f t="shared" si="72"/>
        <v>165.35999999999999</v>
      </c>
      <c r="G2328" s="6">
        <f t="shared" si="73"/>
        <v>1</v>
      </c>
    </row>
    <row r="2329" spans="1:7" x14ac:dyDescent="0.3">
      <c r="A2329" s="6" t="s">
        <v>6958</v>
      </c>
      <c r="B2329" s="6" t="str">
        <f>IF(GETPIVOTDATA("Sum of Net Profit",Pivot_table!$A$151,"Consumer ID",$A2329,"Years (DATE)",$B$66)=0,"",GETPIVOTDATA("Sum of Net Profit",Pivot_table!$A$151,"Consumer ID",$A2329,"Years (DATE)",$B$66))</f>
        <v/>
      </c>
      <c r="C2329" s="6" t="str">
        <f>IF(GETPIVOTDATA("Count of Order ID",Pivot_table!$A$151,"Consumer ID",$A2329,"Years (DATE)",$B$66)=0,"",GETPIVOTDATA("Count of Order ID",Pivot_table!$A$151,"Consumer ID",$A2329,"Years (DATE)",$B$66))</f>
        <v/>
      </c>
      <c r="D2329" s="6">
        <f>IF(GETPIVOTDATA("Sum of Net Profit",Pivot_table!$A$151,"Consumer ID",$A2329,"Years (DATE)",$D$66)=0,"",GETPIVOTDATA("Sum of Net Profit",Pivot_table!$A$151,"Consumer ID",$A2329,"Years (DATE)",$D$66))</f>
        <v>165.35999999999999</v>
      </c>
      <c r="E2329" s="6">
        <f>IF(GETPIVOTDATA("Count of Order ID",Pivot_table!$A$151,"Consumer ID",$A2329,"Years (DATE)",$D$66)=0,"",GETPIVOTDATA("Count of Order ID",Pivot_table!$A$151,"Consumer ID",$A2329,"Years (DATE)",$D$66))</f>
        <v>1</v>
      </c>
      <c r="F2329" s="6">
        <f t="shared" si="72"/>
        <v>165.35999999999999</v>
      </c>
      <c r="G2329" s="6">
        <f t="shared" si="73"/>
        <v>1</v>
      </c>
    </row>
    <row r="2330" spans="1:7" x14ac:dyDescent="0.3">
      <c r="A2330" s="6" t="s">
        <v>5952</v>
      </c>
      <c r="B2330" s="6" t="str">
        <f>IF(GETPIVOTDATA("Sum of Net Profit",Pivot_table!$A$151,"Consumer ID",$A2330,"Years (DATE)",$B$66)=0,"",GETPIVOTDATA("Sum of Net Profit",Pivot_table!$A$151,"Consumer ID",$A2330,"Years (DATE)",$B$66))</f>
        <v/>
      </c>
      <c r="C2330" s="6" t="str">
        <f>IF(GETPIVOTDATA("Count of Order ID",Pivot_table!$A$151,"Consumer ID",$A2330,"Years (DATE)",$B$66)=0,"",GETPIVOTDATA("Count of Order ID",Pivot_table!$A$151,"Consumer ID",$A2330,"Years (DATE)",$B$66))</f>
        <v/>
      </c>
      <c r="D2330" s="6">
        <f>IF(GETPIVOTDATA("Sum of Net Profit",Pivot_table!$A$151,"Consumer ID",$A2330,"Years (DATE)",$D$66)=0,"",GETPIVOTDATA("Sum of Net Profit",Pivot_table!$A$151,"Consumer ID",$A2330,"Years (DATE)",$D$66))</f>
        <v>165.35999999999999</v>
      </c>
      <c r="E2330" s="6">
        <f>IF(GETPIVOTDATA("Count of Order ID",Pivot_table!$A$151,"Consumer ID",$A2330,"Years (DATE)",$D$66)=0,"",GETPIVOTDATA("Count of Order ID",Pivot_table!$A$151,"Consumer ID",$A2330,"Years (DATE)",$D$66))</f>
        <v>1</v>
      </c>
      <c r="F2330" s="6">
        <f t="shared" si="72"/>
        <v>165.35999999999999</v>
      </c>
      <c r="G2330" s="6">
        <f t="shared" si="73"/>
        <v>1</v>
      </c>
    </row>
    <row r="2331" spans="1:7" x14ac:dyDescent="0.3">
      <c r="A2331" s="6" t="s">
        <v>6027</v>
      </c>
      <c r="B2331" s="6" t="str">
        <f>IF(GETPIVOTDATA("Sum of Net Profit",Pivot_table!$A$151,"Consumer ID",$A2331,"Years (DATE)",$B$66)=0,"",GETPIVOTDATA("Sum of Net Profit",Pivot_table!$A$151,"Consumer ID",$A2331,"Years (DATE)",$B$66))</f>
        <v/>
      </c>
      <c r="C2331" s="6" t="str">
        <f>IF(GETPIVOTDATA("Count of Order ID",Pivot_table!$A$151,"Consumer ID",$A2331,"Years (DATE)",$B$66)=0,"",GETPIVOTDATA("Count of Order ID",Pivot_table!$A$151,"Consumer ID",$A2331,"Years (DATE)",$B$66))</f>
        <v/>
      </c>
      <c r="D2331" s="6">
        <f>IF(GETPIVOTDATA("Sum of Net Profit",Pivot_table!$A$151,"Consumer ID",$A2331,"Years (DATE)",$D$66)=0,"",GETPIVOTDATA("Sum of Net Profit",Pivot_table!$A$151,"Consumer ID",$A2331,"Years (DATE)",$D$66))</f>
        <v>165.35999999999999</v>
      </c>
      <c r="E2331" s="6">
        <f>IF(GETPIVOTDATA("Count of Order ID",Pivot_table!$A$151,"Consumer ID",$A2331,"Years (DATE)",$D$66)=0,"",GETPIVOTDATA("Count of Order ID",Pivot_table!$A$151,"Consumer ID",$A2331,"Years (DATE)",$D$66))</f>
        <v>1</v>
      </c>
      <c r="F2331" s="6">
        <f t="shared" si="72"/>
        <v>165.35999999999999</v>
      </c>
      <c r="G2331" s="6">
        <f t="shared" si="73"/>
        <v>1</v>
      </c>
    </row>
    <row r="2332" spans="1:7" x14ac:dyDescent="0.3">
      <c r="A2332" s="6" t="s">
        <v>6006</v>
      </c>
      <c r="B2332" s="6" t="str">
        <f>IF(GETPIVOTDATA("Sum of Net Profit",Pivot_table!$A$151,"Consumer ID",$A2332,"Years (DATE)",$B$66)=0,"",GETPIVOTDATA("Sum of Net Profit",Pivot_table!$A$151,"Consumer ID",$A2332,"Years (DATE)",$B$66))</f>
        <v/>
      </c>
      <c r="C2332" s="6" t="str">
        <f>IF(GETPIVOTDATA("Count of Order ID",Pivot_table!$A$151,"Consumer ID",$A2332,"Years (DATE)",$B$66)=0,"",GETPIVOTDATA("Count of Order ID",Pivot_table!$A$151,"Consumer ID",$A2332,"Years (DATE)",$B$66))</f>
        <v/>
      </c>
      <c r="D2332" s="6">
        <f>IF(GETPIVOTDATA("Sum of Net Profit",Pivot_table!$A$151,"Consumer ID",$A2332,"Years (DATE)",$D$66)=0,"",GETPIVOTDATA("Sum of Net Profit",Pivot_table!$A$151,"Consumer ID",$A2332,"Years (DATE)",$D$66))</f>
        <v>165.35999999999999</v>
      </c>
      <c r="E2332" s="6">
        <f>IF(GETPIVOTDATA("Count of Order ID",Pivot_table!$A$151,"Consumer ID",$A2332,"Years (DATE)",$D$66)=0,"",GETPIVOTDATA("Count of Order ID",Pivot_table!$A$151,"Consumer ID",$A2332,"Years (DATE)",$D$66))</f>
        <v>1</v>
      </c>
      <c r="F2332" s="6">
        <f t="shared" si="72"/>
        <v>165.35999999999999</v>
      </c>
      <c r="G2332" s="6">
        <f t="shared" si="73"/>
        <v>1</v>
      </c>
    </row>
    <row r="2333" spans="1:7" x14ac:dyDescent="0.3">
      <c r="A2333" s="6" t="s">
        <v>4509</v>
      </c>
      <c r="B2333" s="6" t="str">
        <f>IF(GETPIVOTDATA("Sum of Net Profit",Pivot_table!$A$151,"Consumer ID",$A2333,"Years (DATE)",$B$66)=0,"",GETPIVOTDATA("Sum of Net Profit",Pivot_table!$A$151,"Consumer ID",$A2333,"Years (DATE)",$B$66))</f>
        <v/>
      </c>
      <c r="C2333" s="6" t="str">
        <f>IF(GETPIVOTDATA("Count of Order ID",Pivot_table!$A$151,"Consumer ID",$A2333,"Years (DATE)",$B$66)=0,"",GETPIVOTDATA("Count of Order ID",Pivot_table!$A$151,"Consumer ID",$A2333,"Years (DATE)",$B$66))</f>
        <v/>
      </c>
      <c r="D2333" s="6">
        <f>IF(GETPIVOTDATA("Sum of Net Profit",Pivot_table!$A$151,"Consumer ID",$A2333,"Years (DATE)",$D$66)=0,"",GETPIVOTDATA("Sum of Net Profit",Pivot_table!$A$151,"Consumer ID",$A2333,"Years (DATE)",$D$66))</f>
        <v>164.72</v>
      </c>
      <c r="E2333" s="6">
        <f>IF(GETPIVOTDATA("Count of Order ID",Pivot_table!$A$151,"Consumer ID",$A2333,"Years (DATE)",$D$66)=0,"",GETPIVOTDATA("Count of Order ID",Pivot_table!$A$151,"Consumer ID",$A2333,"Years (DATE)",$D$66))</f>
        <v>1</v>
      </c>
      <c r="F2333" s="6">
        <f t="shared" si="72"/>
        <v>164.72</v>
      </c>
      <c r="G2333" s="6">
        <f t="shared" si="73"/>
        <v>1</v>
      </c>
    </row>
    <row r="2334" spans="1:7" x14ac:dyDescent="0.3">
      <c r="A2334" s="6" t="s">
        <v>4677</v>
      </c>
      <c r="B2334" s="6" t="str">
        <f>IF(GETPIVOTDATA("Sum of Net Profit",Pivot_table!$A$151,"Consumer ID",$A2334,"Years (DATE)",$B$66)=0,"",GETPIVOTDATA("Sum of Net Profit",Pivot_table!$A$151,"Consumer ID",$A2334,"Years (DATE)",$B$66))</f>
        <v/>
      </c>
      <c r="C2334" s="6" t="str">
        <f>IF(GETPIVOTDATA("Count of Order ID",Pivot_table!$A$151,"Consumer ID",$A2334,"Years (DATE)",$B$66)=0,"",GETPIVOTDATA("Count of Order ID",Pivot_table!$A$151,"Consumer ID",$A2334,"Years (DATE)",$B$66))</f>
        <v/>
      </c>
      <c r="D2334" s="6">
        <f>IF(GETPIVOTDATA("Sum of Net Profit",Pivot_table!$A$151,"Consumer ID",$A2334,"Years (DATE)",$D$66)=0,"",GETPIVOTDATA("Sum of Net Profit",Pivot_table!$A$151,"Consumer ID",$A2334,"Years (DATE)",$D$66))</f>
        <v>164.72</v>
      </c>
      <c r="E2334" s="6">
        <f>IF(GETPIVOTDATA("Count of Order ID",Pivot_table!$A$151,"Consumer ID",$A2334,"Years (DATE)",$D$66)=0,"",GETPIVOTDATA("Count of Order ID",Pivot_table!$A$151,"Consumer ID",$A2334,"Years (DATE)",$D$66))</f>
        <v>1</v>
      </c>
      <c r="F2334" s="6">
        <f t="shared" si="72"/>
        <v>164.72</v>
      </c>
      <c r="G2334" s="6">
        <f t="shared" si="73"/>
        <v>1</v>
      </c>
    </row>
    <row r="2335" spans="1:7" x14ac:dyDescent="0.3">
      <c r="A2335" s="6" t="s">
        <v>4821</v>
      </c>
      <c r="B2335" s="6" t="str">
        <f>IF(GETPIVOTDATA("Sum of Net Profit",Pivot_table!$A$151,"Consumer ID",$A2335,"Years (DATE)",$B$66)=0,"",GETPIVOTDATA("Sum of Net Profit",Pivot_table!$A$151,"Consumer ID",$A2335,"Years (DATE)",$B$66))</f>
        <v/>
      </c>
      <c r="C2335" s="6" t="str">
        <f>IF(GETPIVOTDATA("Count of Order ID",Pivot_table!$A$151,"Consumer ID",$A2335,"Years (DATE)",$B$66)=0,"",GETPIVOTDATA("Count of Order ID",Pivot_table!$A$151,"Consumer ID",$A2335,"Years (DATE)",$B$66))</f>
        <v/>
      </c>
      <c r="D2335" s="6">
        <f>IF(GETPIVOTDATA("Sum of Net Profit",Pivot_table!$A$151,"Consumer ID",$A2335,"Years (DATE)",$D$66)=0,"",GETPIVOTDATA("Sum of Net Profit",Pivot_table!$A$151,"Consumer ID",$A2335,"Years (DATE)",$D$66))</f>
        <v>164.72</v>
      </c>
      <c r="E2335" s="6">
        <f>IF(GETPIVOTDATA("Count of Order ID",Pivot_table!$A$151,"Consumer ID",$A2335,"Years (DATE)",$D$66)=0,"",GETPIVOTDATA("Count of Order ID",Pivot_table!$A$151,"Consumer ID",$A2335,"Years (DATE)",$D$66))</f>
        <v>1</v>
      </c>
      <c r="F2335" s="6">
        <f t="shared" si="72"/>
        <v>164.72</v>
      </c>
      <c r="G2335" s="6">
        <f t="shared" si="73"/>
        <v>1</v>
      </c>
    </row>
    <row r="2336" spans="1:7" x14ac:dyDescent="0.3">
      <c r="A2336" s="6" t="s">
        <v>6226</v>
      </c>
      <c r="B2336" s="6" t="str">
        <f>IF(GETPIVOTDATA("Sum of Net Profit",Pivot_table!$A$151,"Consumer ID",$A2336,"Years (DATE)",$B$66)=0,"",GETPIVOTDATA("Sum of Net Profit",Pivot_table!$A$151,"Consumer ID",$A2336,"Years (DATE)",$B$66))</f>
        <v/>
      </c>
      <c r="C2336" s="6" t="str">
        <f>IF(GETPIVOTDATA("Count of Order ID",Pivot_table!$A$151,"Consumer ID",$A2336,"Years (DATE)",$B$66)=0,"",GETPIVOTDATA("Count of Order ID",Pivot_table!$A$151,"Consumer ID",$A2336,"Years (DATE)",$B$66))</f>
        <v/>
      </c>
      <c r="D2336" s="6">
        <f>IF(GETPIVOTDATA("Sum of Net Profit",Pivot_table!$A$151,"Consumer ID",$A2336,"Years (DATE)",$D$66)=0,"",GETPIVOTDATA("Sum of Net Profit",Pivot_table!$A$151,"Consumer ID",$A2336,"Years (DATE)",$D$66))</f>
        <v>164.72</v>
      </c>
      <c r="E2336" s="6">
        <f>IF(GETPIVOTDATA("Count of Order ID",Pivot_table!$A$151,"Consumer ID",$A2336,"Years (DATE)",$D$66)=0,"",GETPIVOTDATA("Count of Order ID",Pivot_table!$A$151,"Consumer ID",$A2336,"Years (DATE)",$D$66))</f>
        <v>1</v>
      </c>
      <c r="F2336" s="6">
        <f t="shared" si="72"/>
        <v>164.72</v>
      </c>
      <c r="G2336" s="6">
        <f t="shared" si="73"/>
        <v>1</v>
      </c>
    </row>
    <row r="2337" spans="1:7" x14ac:dyDescent="0.3">
      <c r="A2337" s="6" t="s">
        <v>6082</v>
      </c>
      <c r="B2337" s="6" t="str">
        <f>IF(GETPIVOTDATA("Sum of Net Profit",Pivot_table!$A$151,"Consumer ID",$A2337,"Years (DATE)",$B$66)=0,"",GETPIVOTDATA("Sum of Net Profit",Pivot_table!$A$151,"Consumer ID",$A2337,"Years (DATE)",$B$66))</f>
        <v/>
      </c>
      <c r="C2337" s="6" t="str">
        <f>IF(GETPIVOTDATA("Count of Order ID",Pivot_table!$A$151,"Consumer ID",$A2337,"Years (DATE)",$B$66)=0,"",GETPIVOTDATA("Count of Order ID",Pivot_table!$A$151,"Consumer ID",$A2337,"Years (DATE)",$B$66))</f>
        <v/>
      </c>
      <c r="D2337" s="6">
        <f>IF(GETPIVOTDATA("Sum of Net Profit",Pivot_table!$A$151,"Consumer ID",$A2337,"Years (DATE)",$D$66)=0,"",GETPIVOTDATA("Sum of Net Profit",Pivot_table!$A$151,"Consumer ID",$A2337,"Years (DATE)",$D$66))</f>
        <v>164.72</v>
      </c>
      <c r="E2337" s="6">
        <f>IF(GETPIVOTDATA("Count of Order ID",Pivot_table!$A$151,"Consumer ID",$A2337,"Years (DATE)",$D$66)=0,"",GETPIVOTDATA("Count of Order ID",Pivot_table!$A$151,"Consumer ID",$A2337,"Years (DATE)",$D$66))</f>
        <v>1</v>
      </c>
      <c r="F2337" s="6">
        <f t="shared" si="72"/>
        <v>164.72</v>
      </c>
      <c r="G2337" s="6">
        <f t="shared" si="73"/>
        <v>1</v>
      </c>
    </row>
    <row r="2338" spans="1:7" x14ac:dyDescent="0.3">
      <c r="A2338" s="6" t="s">
        <v>6076</v>
      </c>
      <c r="B2338" s="6" t="str">
        <f>IF(GETPIVOTDATA("Sum of Net Profit",Pivot_table!$A$151,"Consumer ID",$A2338,"Years (DATE)",$B$66)=0,"",GETPIVOTDATA("Sum of Net Profit",Pivot_table!$A$151,"Consumer ID",$A2338,"Years (DATE)",$B$66))</f>
        <v/>
      </c>
      <c r="C2338" s="6" t="str">
        <f>IF(GETPIVOTDATA("Count of Order ID",Pivot_table!$A$151,"Consumer ID",$A2338,"Years (DATE)",$B$66)=0,"",GETPIVOTDATA("Count of Order ID",Pivot_table!$A$151,"Consumer ID",$A2338,"Years (DATE)",$B$66))</f>
        <v/>
      </c>
      <c r="D2338" s="6">
        <f>IF(GETPIVOTDATA("Sum of Net Profit",Pivot_table!$A$151,"Consumer ID",$A2338,"Years (DATE)",$D$66)=0,"",GETPIVOTDATA("Sum of Net Profit",Pivot_table!$A$151,"Consumer ID",$A2338,"Years (DATE)",$D$66))</f>
        <v>164.72</v>
      </c>
      <c r="E2338" s="6">
        <f>IF(GETPIVOTDATA("Count of Order ID",Pivot_table!$A$151,"Consumer ID",$A2338,"Years (DATE)",$D$66)=0,"",GETPIVOTDATA("Count of Order ID",Pivot_table!$A$151,"Consumer ID",$A2338,"Years (DATE)",$D$66))</f>
        <v>1</v>
      </c>
      <c r="F2338" s="6">
        <f t="shared" si="72"/>
        <v>164.72</v>
      </c>
      <c r="G2338" s="6">
        <f t="shared" si="73"/>
        <v>1</v>
      </c>
    </row>
    <row r="2339" spans="1:7" x14ac:dyDescent="0.3">
      <c r="A2339" s="6" t="s">
        <v>4665</v>
      </c>
      <c r="B2339" s="6" t="str">
        <f>IF(GETPIVOTDATA("Sum of Net Profit",Pivot_table!$A$151,"Consumer ID",$A2339,"Years (DATE)",$B$66)=0,"",GETPIVOTDATA("Sum of Net Profit",Pivot_table!$A$151,"Consumer ID",$A2339,"Years (DATE)",$B$66))</f>
        <v/>
      </c>
      <c r="C2339" s="6" t="str">
        <f>IF(GETPIVOTDATA("Count of Order ID",Pivot_table!$A$151,"Consumer ID",$A2339,"Years (DATE)",$B$66)=0,"",GETPIVOTDATA("Count of Order ID",Pivot_table!$A$151,"Consumer ID",$A2339,"Years (DATE)",$B$66))</f>
        <v/>
      </c>
      <c r="D2339" s="6">
        <f>IF(GETPIVOTDATA("Sum of Net Profit",Pivot_table!$A$151,"Consumer ID",$A2339,"Years (DATE)",$D$66)=0,"",GETPIVOTDATA("Sum of Net Profit",Pivot_table!$A$151,"Consumer ID",$A2339,"Years (DATE)",$D$66))</f>
        <v>164.64</v>
      </c>
      <c r="E2339" s="6">
        <f>IF(GETPIVOTDATA("Count of Order ID",Pivot_table!$A$151,"Consumer ID",$A2339,"Years (DATE)",$D$66)=0,"",GETPIVOTDATA("Count of Order ID",Pivot_table!$A$151,"Consumer ID",$A2339,"Years (DATE)",$D$66))</f>
        <v>1</v>
      </c>
      <c r="F2339" s="6">
        <f t="shared" si="72"/>
        <v>164.64</v>
      </c>
      <c r="G2339" s="6">
        <f t="shared" si="73"/>
        <v>1</v>
      </c>
    </row>
    <row r="2340" spans="1:7" x14ac:dyDescent="0.3">
      <c r="A2340" s="6" t="s">
        <v>6306</v>
      </c>
      <c r="B2340" s="6" t="str">
        <f>IF(GETPIVOTDATA("Sum of Net Profit",Pivot_table!$A$151,"Consumer ID",$A2340,"Years (DATE)",$B$66)=0,"",GETPIVOTDATA("Sum of Net Profit",Pivot_table!$A$151,"Consumer ID",$A2340,"Years (DATE)",$B$66))</f>
        <v/>
      </c>
      <c r="C2340" s="6" t="str">
        <f>IF(GETPIVOTDATA("Count of Order ID",Pivot_table!$A$151,"Consumer ID",$A2340,"Years (DATE)",$B$66)=0,"",GETPIVOTDATA("Count of Order ID",Pivot_table!$A$151,"Consumer ID",$A2340,"Years (DATE)",$B$66))</f>
        <v/>
      </c>
      <c r="D2340" s="6">
        <f>IF(GETPIVOTDATA("Sum of Net Profit",Pivot_table!$A$151,"Consumer ID",$A2340,"Years (DATE)",$D$66)=0,"",GETPIVOTDATA("Sum of Net Profit",Pivot_table!$A$151,"Consumer ID",$A2340,"Years (DATE)",$D$66))</f>
        <v>164.64</v>
      </c>
      <c r="E2340" s="6">
        <f>IF(GETPIVOTDATA("Count of Order ID",Pivot_table!$A$151,"Consumer ID",$A2340,"Years (DATE)",$D$66)=0,"",GETPIVOTDATA("Count of Order ID",Pivot_table!$A$151,"Consumer ID",$A2340,"Years (DATE)",$D$66))</f>
        <v>1</v>
      </c>
      <c r="F2340" s="6">
        <f t="shared" si="72"/>
        <v>164.64</v>
      </c>
      <c r="G2340" s="6">
        <f t="shared" si="73"/>
        <v>1</v>
      </c>
    </row>
    <row r="2341" spans="1:7" x14ac:dyDescent="0.3">
      <c r="A2341" s="6" t="s">
        <v>4795</v>
      </c>
      <c r="B2341" s="6" t="str">
        <f>IF(GETPIVOTDATA("Sum of Net Profit",Pivot_table!$A$151,"Consumer ID",$A2341,"Years (DATE)",$B$66)=0,"",GETPIVOTDATA("Sum of Net Profit",Pivot_table!$A$151,"Consumer ID",$A2341,"Years (DATE)",$B$66))</f>
        <v/>
      </c>
      <c r="C2341" s="6" t="str">
        <f>IF(GETPIVOTDATA("Count of Order ID",Pivot_table!$A$151,"Consumer ID",$A2341,"Years (DATE)",$B$66)=0,"",GETPIVOTDATA("Count of Order ID",Pivot_table!$A$151,"Consumer ID",$A2341,"Years (DATE)",$B$66))</f>
        <v/>
      </c>
      <c r="D2341" s="6">
        <f>IF(GETPIVOTDATA("Sum of Net Profit",Pivot_table!$A$151,"Consumer ID",$A2341,"Years (DATE)",$D$66)=0,"",GETPIVOTDATA("Sum of Net Profit",Pivot_table!$A$151,"Consumer ID",$A2341,"Years (DATE)",$D$66))</f>
        <v>164.64</v>
      </c>
      <c r="E2341" s="6">
        <f>IF(GETPIVOTDATA("Count of Order ID",Pivot_table!$A$151,"Consumer ID",$A2341,"Years (DATE)",$D$66)=0,"",GETPIVOTDATA("Count of Order ID",Pivot_table!$A$151,"Consumer ID",$A2341,"Years (DATE)",$D$66))</f>
        <v>1</v>
      </c>
      <c r="F2341" s="6">
        <f t="shared" si="72"/>
        <v>164.64</v>
      </c>
      <c r="G2341" s="6">
        <f t="shared" si="73"/>
        <v>1</v>
      </c>
    </row>
    <row r="2342" spans="1:7" x14ac:dyDescent="0.3">
      <c r="A2342" s="6" t="s">
        <v>5790</v>
      </c>
      <c r="B2342" s="6" t="str">
        <f>IF(GETPIVOTDATA("Sum of Net Profit",Pivot_table!$A$151,"Consumer ID",$A2342,"Years (DATE)",$B$66)=0,"",GETPIVOTDATA("Sum of Net Profit",Pivot_table!$A$151,"Consumer ID",$A2342,"Years (DATE)",$B$66))</f>
        <v/>
      </c>
      <c r="C2342" s="6" t="str">
        <f>IF(GETPIVOTDATA("Count of Order ID",Pivot_table!$A$151,"Consumer ID",$A2342,"Years (DATE)",$B$66)=0,"",GETPIVOTDATA("Count of Order ID",Pivot_table!$A$151,"Consumer ID",$A2342,"Years (DATE)",$B$66))</f>
        <v/>
      </c>
      <c r="D2342" s="6">
        <f>IF(GETPIVOTDATA("Sum of Net Profit",Pivot_table!$A$151,"Consumer ID",$A2342,"Years (DATE)",$D$66)=0,"",GETPIVOTDATA("Sum of Net Profit",Pivot_table!$A$151,"Consumer ID",$A2342,"Years (DATE)",$D$66))</f>
        <v>164.64</v>
      </c>
      <c r="E2342" s="6">
        <f>IF(GETPIVOTDATA("Count of Order ID",Pivot_table!$A$151,"Consumer ID",$A2342,"Years (DATE)",$D$66)=0,"",GETPIVOTDATA("Count of Order ID",Pivot_table!$A$151,"Consumer ID",$A2342,"Years (DATE)",$D$66))</f>
        <v>1</v>
      </c>
      <c r="F2342" s="6">
        <f t="shared" si="72"/>
        <v>164.64</v>
      </c>
      <c r="G2342" s="6">
        <f t="shared" si="73"/>
        <v>1</v>
      </c>
    </row>
    <row r="2343" spans="1:7" x14ac:dyDescent="0.3">
      <c r="A2343" s="6" t="s">
        <v>4865</v>
      </c>
      <c r="B2343" s="6" t="str">
        <f>IF(GETPIVOTDATA("Sum of Net Profit",Pivot_table!$A$151,"Consumer ID",$A2343,"Years (DATE)",$B$66)=0,"",GETPIVOTDATA("Sum of Net Profit",Pivot_table!$A$151,"Consumer ID",$A2343,"Years (DATE)",$B$66))</f>
        <v/>
      </c>
      <c r="C2343" s="6" t="str">
        <f>IF(GETPIVOTDATA("Count of Order ID",Pivot_table!$A$151,"Consumer ID",$A2343,"Years (DATE)",$B$66)=0,"",GETPIVOTDATA("Count of Order ID",Pivot_table!$A$151,"Consumer ID",$A2343,"Years (DATE)",$B$66))</f>
        <v/>
      </c>
      <c r="D2343" s="6">
        <f>IF(GETPIVOTDATA("Sum of Net Profit",Pivot_table!$A$151,"Consumer ID",$A2343,"Years (DATE)",$D$66)=0,"",GETPIVOTDATA("Sum of Net Profit",Pivot_table!$A$151,"Consumer ID",$A2343,"Years (DATE)",$D$66))</f>
        <v>164.64</v>
      </c>
      <c r="E2343" s="6">
        <f>IF(GETPIVOTDATA("Count of Order ID",Pivot_table!$A$151,"Consumer ID",$A2343,"Years (DATE)",$D$66)=0,"",GETPIVOTDATA("Count of Order ID",Pivot_table!$A$151,"Consumer ID",$A2343,"Years (DATE)",$D$66))</f>
        <v>1</v>
      </c>
      <c r="F2343" s="6">
        <f t="shared" si="72"/>
        <v>164.64</v>
      </c>
      <c r="G2343" s="6">
        <f t="shared" si="73"/>
        <v>1</v>
      </c>
    </row>
    <row r="2344" spans="1:7" x14ac:dyDescent="0.3">
      <c r="A2344" s="6" t="s">
        <v>5836</v>
      </c>
      <c r="B2344" s="6" t="str">
        <f>IF(GETPIVOTDATA("Sum of Net Profit",Pivot_table!$A$151,"Consumer ID",$A2344,"Years (DATE)",$B$66)=0,"",GETPIVOTDATA("Sum of Net Profit",Pivot_table!$A$151,"Consumer ID",$A2344,"Years (DATE)",$B$66))</f>
        <v/>
      </c>
      <c r="C2344" s="6" t="str">
        <f>IF(GETPIVOTDATA("Count of Order ID",Pivot_table!$A$151,"Consumer ID",$A2344,"Years (DATE)",$B$66)=0,"",GETPIVOTDATA("Count of Order ID",Pivot_table!$A$151,"Consumer ID",$A2344,"Years (DATE)",$B$66))</f>
        <v/>
      </c>
      <c r="D2344" s="6">
        <f>IF(GETPIVOTDATA("Sum of Net Profit",Pivot_table!$A$151,"Consumer ID",$A2344,"Years (DATE)",$D$66)=0,"",GETPIVOTDATA("Sum of Net Profit",Pivot_table!$A$151,"Consumer ID",$A2344,"Years (DATE)",$D$66))</f>
        <v>164.64</v>
      </c>
      <c r="E2344" s="6">
        <f>IF(GETPIVOTDATA("Count of Order ID",Pivot_table!$A$151,"Consumer ID",$A2344,"Years (DATE)",$D$66)=0,"",GETPIVOTDATA("Count of Order ID",Pivot_table!$A$151,"Consumer ID",$A2344,"Years (DATE)",$D$66))</f>
        <v>1</v>
      </c>
      <c r="F2344" s="6">
        <f t="shared" si="72"/>
        <v>164.64</v>
      </c>
      <c r="G2344" s="6">
        <f t="shared" si="73"/>
        <v>1</v>
      </c>
    </row>
    <row r="2345" spans="1:7" x14ac:dyDescent="0.3">
      <c r="A2345" s="6" t="s">
        <v>6134</v>
      </c>
      <c r="B2345" s="6" t="str">
        <f>IF(GETPIVOTDATA("Sum of Net Profit",Pivot_table!$A$151,"Consumer ID",$A2345,"Years (DATE)",$B$66)=0,"",GETPIVOTDATA("Sum of Net Profit",Pivot_table!$A$151,"Consumer ID",$A2345,"Years (DATE)",$B$66))</f>
        <v/>
      </c>
      <c r="C2345" s="6" t="str">
        <f>IF(GETPIVOTDATA("Count of Order ID",Pivot_table!$A$151,"Consumer ID",$A2345,"Years (DATE)",$B$66)=0,"",GETPIVOTDATA("Count of Order ID",Pivot_table!$A$151,"Consumer ID",$A2345,"Years (DATE)",$B$66))</f>
        <v/>
      </c>
      <c r="D2345" s="6">
        <f>IF(GETPIVOTDATA("Sum of Net Profit",Pivot_table!$A$151,"Consumer ID",$A2345,"Years (DATE)",$D$66)=0,"",GETPIVOTDATA("Sum of Net Profit",Pivot_table!$A$151,"Consumer ID",$A2345,"Years (DATE)",$D$66))</f>
        <v>162.79999999999998</v>
      </c>
      <c r="E2345" s="6">
        <f>IF(GETPIVOTDATA("Count of Order ID",Pivot_table!$A$151,"Consumer ID",$A2345,"Years (DATE)",$D$66)=0,"",GETPIVOTDATA("Count of Order ID",Pivot_table!$A$151,"Consumer ID",$A2345,"Years (DATE)",$D$66))</f>
        <v>2</v>
      </c>
      <c r="F2345" s="6">
        <f t="shared" si="72"/>
        <v>162.79999999999998</v>
      </c>
      <c r="G2345" s="6">
        <f t="shared" si="73"/>
        <v>2</v>
      </c>
    </row>
    <row r="2346" spans="1:7" x14ac:dyDescent="0.3">
      <c r="A2346" s="6" t="s">
        <v>4683</v>
      </c>
      <c r="B2346" s="6" t="str">
        <f>IF(GETPIVOTDATA("Sum of Net Profit",Pivot_table!$A$151,"Consumer ID",$A2346,"Years (DATE)",$B$66)=0,"",GETPIVOTDATA("Sum of Net Profit",Pivot_table!$A$151,"Consumer ID",$A2346,"Years (DATE)",$B$66))</f>
        <v/>
      </c>
      <c r="C2346" s="6" t="str">
        <f>IF(GETPIVOTDATA("Count of Order ID",Pivot_table!$A$151,"Consumer ID",$A2346,"Years (DATE)",$B$66)=0,"",GETPIVOTDATA("Count of Order ID",Pivot_table!$A$151,"Consumer ID",$A2346,"Years (DATE)",$B$66))</f>
        <v/>
      </c>
      <c r="D2346" s="6">
        <f>IF(GETPIVOTDATA("Sum of Net Profit",Pivot_table!$A$151,"Consumer ID",$A2346,"Years (DATE)",$D$66)=0,"",GETPIVOTDATA("Sum of Net Profit",Pivot_table!$A$151,"Consumer ID",$A2346,"Years (DATE)",$D$66))</f>
        <v>160.80000000000001</v>
      </c>
      <c r="E2346" s="6">
        <f>IF(GETPIVOTDATA("Count of Order ID",Pivot_table!$A$151,"Consumer ID",$A2346,"Years (DATE)",$D$66)=0,"",GETPIVOTDATA("Count of Order ID",Pivot_table!$A$151,"Consumer ID",$A2346,"Years (DATE)",$D$66))</f>
        <v>1</v>
      </c>
      <c r="F2346" s="6">
        <f t="shared" si="72"/>
        <v>160.80000000000001</v>
      </c>
      <c r="G2346" s="6">
        <f t="shared" si="73"/>
        <v>1</v>
      </c>
    </row>
    <row r="2347" spans="1:7" x14ac:dyDescent="0.3">
      <c r="A2347" s="6" t="s">
        <v>4685</v>
      </c>
      <c r="B2347" s="6" t="str">
        <f>IF(GETPIVOTDATA("Sum of Net Profit",Pivot_table!$A$151,"Consumer ID",$A2347,"Years (DATE)",$B$66)=0,"",GETPIVOTDATA("Sum of Net Profit",Pivot_table!$A$151,"Consumer ID",$A2347,"Years (DATE)",$B$66))</f>
        <v/>
      </c>
      <c r="C2347" s="6" t="str">
        <f>IF(GETPIVOTDATA("Count of Order ID",Pivot_table!$A$151,"Consumer ID",$A2347,"Years (DATE)",$B$66)=0,"",GETPIVOTDATA("Count of Order ID",Pivot_table!$A$151,"Consumer ID",$A2347,"Years (DATE)",$B$66))</f>
        <v/>
      </c>
      <c r="D2347" s="6">
        <f>IF(GETPIVOTDATA("Sum of Net Profit",Pivot_table!$A$151,"Consumer ID",$A2347,"Years (DATE)",$D$66)=0,"",GETPIVOTDATA("Sum of Net Profit",Pivot_table!$A$151,"Consumer ID",$A2347,"Years (DATE)",$D$66))</f>
        <v>160.80000000000001</v>
      </c>
      <c r="E2347" s="6">
        <f>IF(GETPIVOTDATA("Count of Order ID",Pivot_table!$A$151,"Consumer ID",$A2347,"Years (DATE)",$D$66)=0,"",GETPIVOTDATA("Count of Order ID",Pivot_table!$A$151,"Consumer ID",$A2347,"Years (DATE)",$D$66))</f>
        <v>1</v>
      </c>
      <c r="F2347" s="6">
        <f t="shared" si="72"/>
        <v>160.80000000000001</v>
      </c>
      <c r="G2347" s="6">
        <f t="shared" si="73"/>
        <v>1</v>
      </c>
    </row>
    <row r="2348" spans="1:7" x14ac:dyDescent="0.3">
      <c r="A2348" s="6" t="s">
        <v>6294</v>
      </c>
      <c r="B2348" s="6" t="str">
        <f>IF(GETPIVOTDATA("Sum of Net Profit",Pivot_table!$A$151,"Consumer ID",$A2348,"Years (DATE)",$B$66)=0,"",GETPIVOTDATA("Sum of Net Profit",Pivot_table!$A$151,"Consumer ID",$A2348,"Years (DATE)",$B$66))</f>
        <v/>
      </c>
      <c r="C2348" s="6" t="str">
        <f>IF(GETPIVOTDATA("Count of Order ID",Pivot_table!$A$151,"Consumer ID",$A2348,"Years (DATE)",$B$66)=0,"",GETPIVOTDATA("Count of Order ID",Pivot_table!$A$151,"Consumer ID",$A2348,"Years (DATE)",$B$66))</f>
        <v/>
      </c>
      <c r="D2348" s="6">
        <f>IF(GETPIVOTDATA("Sum of Net Profit",Pivot_table!$A$151,"Consumer ID",$A2348,"Years (DATE)",$D$66)=0,"",GETPIVOTDATA("Sum of Net Profit",Pivot_table!$A$151,"Consumer ID",$A2348,"Years (DATE)",$D$66))</f>
        <v>160.80000000000001</v>
      </c>
      <c r="E2348" s="6">
        <f>IF(GETPIVOTDATA("Count of Order ID",Pivot_table!$A$151,"Consumer ID",$A2348,"Years (DATE)",$D$66)=0,"",GETPIVOTDATA("Count of Order ID",Pivot_table!$A$151,"Consumer ID",$A2348,"Years (DATE)",$D$66))</f>
        <v>1</v>
      </c>
      <c r="F2348" s="6">
        <f t="shared" si="72"/>
        <v>160.80000000000001</v>
      </c>
      <c r="G2348" s="6">
        <f t="shared" si="73"/>
        <v>1</v>
      </c>
    </row>
    <row r="2349" spans="1:7" x14ac:dyDescent="0.3">
      <c r="A2349" s="6" t="s">
        <v>4651</v>
      </c>
      <c r="B2349" s="6" t="str">
        <f>IF(GETPIVOTDATA("Sum of Net Profit",Pivot_table!$A$151,"Consumer ID",$A2349,"Years (DATE)",$B$66)=0,"",GETPIVOTDATA("Sum of Net Profit",Pivot_table!$A$151,"Consumer ID",$A2349,"Years (DATE)",$B$66))</f>
        <v/>
      </c>
      <c r="C2349" s="6" t="str">
        <f>IF(GETPIVOTDATA("Count of Order ID",Pivot_table!$A$151,"Consumer ID",$A2349,"Years (DATE)",$B$66)=0,"",GETPIVOTDATA("Count of Order ID",Pivot_table!$A$151,"Consumer ID",$A2349,"Years (DATE)",$B$66))</f>
        <v/>
      </c>
      <c r="D2349" s="6">
        <f>IF(GETPIVOTDATA("Sum of Net Profit",Pivot_table!$A$151,"Consumer ID",$A2349,"Years (DATE)",$D$66)=0,"",GETPIVOTDATA("Sum of Net Profit",Pivot_table!$A$151,"Consumer ID",$A2349,"Years (DATE)",$D$66))</f>
        <v>160.80000000000001</v>
      </c>
      <c r="E2349" s="6">
        <f>IF(GETPIVOTDATA("Count of Order ID",Pivot_table!$A$151,"Consumer ID",$A2349,"Years (DATE)",$D$66)=0,"",GETPIVOTDATA("Count of Order ID",Pivot_table!$A$151,"Consumer ID",$A2349,"Years (DATE)",$D$66))</f>
        <v>1</v>
      </c>
      <c r="F2349" s="6">
        <f t="shared" si="72"/>
        <v>160.80000000000001</v>
      </c>
      <c r="G2349" s="6">
        <f t="shared" si="73"/>
        <v>1</v>
      </c>
    </row>
    <row r="2350" spans="1:7" x14ac:dyDescent="0.3">
      <c r="A2350" s="6" t="s">
        <v>4719</v>
      </c>
      <c r="B2350" s="6" t="str">
        <f>IF(GETPIVOTDATA("Sum of Net Profit",Pivot_table!$A$151,"Consumer ID",$A2350,"Years (DATE)",$B$66)=0,"",GETPIVOTDATA("Sum of Net Profit",Pivot_table!$A$151,"Consumer ID",$A2350,"Years (DATE)",$B$66))</f>
        <v/>
      </c>
      <c r="C2350" s="6" t="str">
        <f>IF(GETPIVOTDATA("Count of Order ID",Pivot_table!$A$151,"Consumer ID",$A2350,"Years (DATE)",$B$66)=0,"",GETPIVOTDATA("Count of Order ID",Pivot_table!$A$151,"Consumer ID",$A2350,"Years (DATE)",$B$66))</f>
        <v/>
      </c>
      <c r="D2350" s="6">
        <f>IF(GETPIVOTDATA("Sum of Net Profit",Pivot_table!$A$151,"Consumer ID",$A2350,"Years (DATE)",$D$66)=0,"",GETPIVOTDATA("Sum of Net Profit",Pivot_table!$A$151,"Consumer ID",$A2350,"Years (DATE)",$D$66))</f>
        <v>160.80000000000001</v>
      </c>
      <c r="E2350" s="6">
        <f>IF(GETPIVOTDATA("Count of Order ID",Pivot_table!$A$151,"Consumer ID",$A2350,"Years (DATE)",$D$66)=0,"",GETPIVOTDATA("Count of Order ID",Pivot_table!$A$151,"Consumer ID",$A2350,"Years (DATE)",$D$66))</f>
        <v>1</v>
      </c>
      <c r="F2350" s="6">
        <f t="shared" si="72"/>
        <v>160.80000000000001</v>
      </c>
      <c r="G2350" s="6">
        <f t="shared" si="73"/>
        <v>1</v>
      </c>
    </row>
    <row r="2351" spans="1:7" x14ac:dyDescent="0.3">
      <c r="A2351" s="6" t="s">
        <v>4963</v>
      </c>
      <c r="B2351" s="6" t="str">
        <f>IF(GETPIVOTDATA("Sum of Net Profit",Pivot_table!$A$151,"Consumer ID",$A2351,"Years (DATE)",$B$66)=0,"",GETPIVOTDATA("Sum of Net Profit",Pivot_table!$A$151,"Consumer ID",$A2351,"Years (DATE)",$B$66))</f>
        <v/>
      </c>
      <c r="C2351" s="6" t="str">
        <f>IF(GETPIVOTDATA("Count of Order ID",Pivot_table!$A$151,"Consumer ID",$A2351,"Years (DATE)",$B$66)=0,"",GETPIVOTDATA("Count of Order ID",Pivot_table!$A$151,"Consumer ID",$A2351,"Years (DATE)",$B$66))</f>
        <v/>
      </c>
      <c r="D2351" s="6">
        <f>IF(GETPIVOTDATA("Sum of Net Profit",Pivot_table!$A$151,"Consumer ID",$A2351,"Years (DATE)",$D$66)=0,"",GETPIVOTDATA("Sum of Net Profit",Pivot_table!$A$151,"Consumer ID",$A2351,"Years (DATE)",$D$66))</f>
        <v>160.80000000000001</v>
      </c>
      <c r="E2351" s="6">
        <f>IF(GETPIVOTDATA("Count of Order ID",Pivot_table!$A$151,"Consumer ID",$A2351,"Years (DATE)",$D$66)=0,"",GETPIVOTDATA("Count of Order ID",Pivot_table!$A$151,"Consumer ID",$A2351,"Years (DATE)",$D$66))</f>
        <v>1</v>
      </c>
      <c r="F2351" s="6">
        <f t="shared" si="72"/>
        <v>160.80000000000001</v>
      </c>
      <c r="G2351" s="6">
        <f t="shared" si="73"/>
        <v>1</v>
      </c>
    </row>
    <row r="2352" spans="1:7" x14ac:dyDescent="0.3">
      <c r="A2352" s="6" t="s">
        <v>4529</v>
      </c>
      <c r="B2352" s="6" t="str">
        <f>IF(GETPIVOTDATA("Sum of Net Profit",Pivot_table!$A$151,"Consumer ID",$A2352,"Years (DATE)",$B$66)=0,"",GETPIVOTDATA("Sum of Net Profit",Pivot_table!$A$151,"Consumer ID",$A2352,"Years (DATE)",$B$66))</f>
        <v/>
      </c>
      <c r="C2352" s="6" t="str">
        <f>IF(GETPIVOTDATA("Count of Order ID",Pivot_table!$A$151,"Consumer ID",$A2352,"Years (DATE)",$B$66)=0,"",GETPIVOTDATA("Count of Order ID",Pivot_table!$A$151,"Consumer ID",$A2352,"Years (DATE)",$B$66))</f>
        <v/>
      </c>
      <c r="D2352" s="6">
        <f>IF(GETPIVOTDATA("Sum of Net Profit",Pivot_table!$A$151,"Consumer ID",$A2352,"Years (DATE)",$D$66)=0,"",GETPIVOTDATA("Sum of Net Profit",Pivot_table!$A$151,"Consumer ID",$A2352,"Years (DATE)",$D$66))</f>
        <v>160.80000000000001</v>
      </c>
      <c r="E2352" s="6">
        <f>IF(GETPIVOTDATA("Count of Order ID",Pivot_table!$A$151,"Consumer ID",$A2352,"Years (DATE)",$D$66)=0,"",GETPIVOTDATA("Count of Order ID",Pivot_table!$A$151,"Consumer ID",$A2352,"Years (DATE)",$D$66))</f>
        <v>1</v>
      </c>
      <c r="F2352" s="6">
        <f t="shared" si="72"/>
        <v>160.80000000000001</v>
      </c>
      <c r="G2352" s="6">
        <f t="shared" si="73"/>
        <v>1</v>
      </c>
    </row>
    <row r="2353" spans="1:7" x14ac:dyDescent="0.3">
      <c r="A2353" s="6" t="s">
        <v>4835</v>
      </c>
      <c r="B2353" s="6" t="str">
        <f>IF(GETPIVOTDATA("Sum of Net Profit",Pivot_table!$A$151,"Consumer ID",$A2353,"Years (DATE)",$B$66)=0,"",GETPIVOTDATA("Sum of Net Profit",Pivot_table!$A$151,"Consumer ID",$A2353,"Years (DATE)",$B$66))</f>
        <v/>
      </c>
      <c r="C2353" s="6" t="str">
        <f>IF(GETPIVOTDATA("Count of Order ID",Pivot_table!$A$151,"Consumer ID",$A2353,"Years (DATE)",$B$66)=0,"",GETPIVOTDATA("Count of Order ID",Pivot_table!$A$151,"Consumer ID",$A2353,"Years (DATE)",$B$66))</f>
        <v/>
      </c>
      <c r="D2353" s="6">
        <f>IF(GETPIVOTDATA("Sum of Net Profit",Pivot_table!$A$151,"Consumer ID",$A2353,"Years (DATE)",$D$66)=0,"",GETPIVOTDATA("Sum of Net Profit",Pivot_table!$A$151,"Consumer ID",$A2353,"Years (DATE)",$D$66))</f>
        <v>160.80000000000001</v>
      </c>
      <c r="E2353" s="6">
        <f>IF(GETPIVOTDATA("Count of Order ID",Pivot_table!$A$151,"Consumer ID",$A2353,"Years (DATE)",$D$66)=0,"",GETPIVOTDATA("Count of Order ID",Pivot_table!$A$151,"Consumer ID",$A2353,"Years (DATE)",$D$66))</f>
        <v>1</v>
      </c>
      <c r="F2353" s="6">
        <f t="shared" si="72"/>
        <v>160.80000000000001</v>
      </c>
      <c r="G2353" s="6">
        <f t="shared" si="73"/>
        <v>1</v>
      </c>
    </row>
    <row r="2354" spans="1:7" x14ac:dyDescent="0.3">
      <c r="A2354" s="6" t="s">
        <v>4447</v>
      </c>
      <c r="B2354" s="6" t="str">
        <f>IF(GETPIVOTDATA("Sum of Net Profit",Pivot_table!$A$151,"Consumer ID",$A2354,"Years (DATE)",$B$66)=0,"",GETPIVOTDATA("Sum of Net Profit",Pivot_table!$A$151,"Consumer ID",$A2354,"Years (DATE)",$B$66))</f>
        <v/>
      </c>
      <c r="C2354" s="6" t="str">
        <f>IF(GETPIVOTDATA("Count of Order ID",Pivot_table!$A$151,"Consumer ID",$A2354,"Years (DATE)",$B$66)=0,"",GETPIVOTDATA("Count of Order ID",Pivot_table!$A$151,"Consumer ID",$A2354,"Years (DATE)",$B$66))</f>
        <v/>
      </c>
      <c r="D2354" s="6">
        <f>IF(GETPIVOTDATA("Sum of Net Profit",Pivot_table!$A$151,"Consumer ID",$A2354,"Years (DATE)",$D$66)=0,"",GETPIVOTDATA("Sum of Net Profit",Pivot_table!$A$151,"Consumer ID",$A2354,"Years (DATE)",$D$66))</f>
        <v>160.80000000000001</v>
      </c>
      <c r="E2354" s="6">
        <f>IF(GETPIVOTDATA("Count of Order ID",Pivot_table!$A$151,"Consumer ID",$A2354,"Years (DATE)",$D$66)=0,"",GETPIVOTDATA("Count of Order ID",Pivot_table!$A$151,"Consumer ID",$A2354,"Years (DATE)",$D$66))</f>
        <v>1</v>
      </c>
      <c r="F2354" s="6">
        <f t="shared" si="72"/>
        <v>160.80000000000001</v>
      </c>
      <c r="G2354" s="6">
        <f t="shared" si="73"/>
        <v>1</v>
      </c>
    </row>
    <row r="2355" spans="1:7" x14ac:dyDescent="0.3">
      <c r="A2355" s="6" t="s">
        <v>4449</v>
      </c>
      <c r="B2355" s="6" t="str">
        <f>IF(GETPIVOTDATA("Sum of Net Profit",Pivot_table!$A$151,"Consumer ID",$A2355,"Years (DATE)",$B$66)=0,"",GETPIVOTDATA("Sum of Net Profit",Pivot_table!$A$151,"Consumer ID",$A2355,"Years (DATE)",$B$66))</f>
        <v/>
      </c>
      <c r="C2355" s="6" t="str">
        <f>IF(GETPIVOTDATA("Count of Order ID",Pivot_table!$A$151,"Consumer ID",$A2355,"Years (DATE)",$B$66)=0,"",GETPIVOTDATA("Count of Order ID",Pivot_table!$A$151,"Consumer ID",$A2355,"Years (DATE)",$B$66))</f>
        <v/>
      </c>
      <c r="D2355" s="6">
        <f>IF(GETPIVOTDATA("Sum of Net Profit",Pivot_table!$A$151,"Consumer ID",$A2355,"Years (DATE)",$D$66)=0,"",GETPIVOTDATA("Sum of Net Profit",Pivot_table!$A$151,"Consumer ID",$A2355,"Years (DATE)",$D$66))</f>
        <v>160.80000000000001</v>
      </c>
      <c r="E2355" s="6">
        <f>IF(GETPIVOTDATA("Count of Order ID",Pivot_table!$A$151,"Consumer ID",$A2355,"Years (DATE)",$D$66)=0,"",GETPIVOTDATA("Count of Order ID",Pivot_table!$A$151,"Consumer ID",$A2355,"Years (DATE)",$D$66))</f>
        <v>1</v>
      </c>
      <c r="F2355" s="6">
        <f t="shared" si="72"/>
        <v>160.80000000000001</v>
      </c>
      <c r="G2355" s="6">
        <f t="shared" si="73"/>
        <v>1</v>
      </c>
    </row>
    <row r="2356" spans="1:7" x14ac:dyDescent="0.3">
      <c r="A2356" s="6" t="s">
        <v>4451</v>
      </c>
      <c r="B2356" s="6" t="str">
        <f>IF(GETPIVOTDATA("Sum of Net Profit",Pivot_table!$A$151,"Consumer ID",$A2356,"Years (DATE)",$B$66)=0,"",GETPIVOTDATA("Sum of Net Profit",Pivot_table!$A$151,"Consumer ID",$A2356,"Years (DATE)",$B$66))</f>
        <v/>
      </c>
      <c r="C2356" s="6" t="str">
        <f>IF(GETPIVOTDATA("Count of Order ID",Pivot_table!$A$151,"Consumer ID",$A2356,"Years (DATE)",$B$66)=0,"",GETPIVOTDATA("Count of Order ID",Pivot_table!$A$151,"Consumer ID",$A2356,"Years (DATE)",$B$66))</f>
        <v/>
      </c>
      <c r="D2356" s="6">
        <f>IF(GETPIVOTDATA("Sum of Net Profit",Pivot_table!$A$151,"Consumer ID",$A2356,"Years (DATE)",$D$66)=0,"",GETPIVOTDATA("Sum of Net Profit",Pivot_table!$A$151,"Consumer ID",$A2356,"Years (DATE)",$D$66))</f>
        <v>160.80000000000001</v>
      </c>
      <c r="E2356" s="6">
        <f>IF(GETPIVOTDATA("Count of Order ID",Pivot_table!$A$151,"Consumer ID",$A2356,"Years (DATE)",$D$66)=0,"",GETPIVOTDATA("Count of Order ID",Pivot_table!$A$151,"Consumer ID",$A2356,"Years (DATE)",$D$66))</f>
        <v>1</v>
      </c>
      <c r="F2356" s="6">
        <f t="shared" si="72"/>
        <v>160.80000000000001</v>
      </c>
      <c r="G2356" s="6">
        <f t="shared" si="73"/>
        <v>1</v>
      </c>
    </row>
    <row r="2357" spans="1:7" x14ac:dyDescent="0.3">
      <c r="A2357" s="6" t="s">
        <v>6369</v>
      </c>
      <c r="B2357" s="6" t="str">
        <f>IF(GETPIVOTDATA("Sum of Net Profit",Pivot_table!$A$151,"Consumer ID",$A2357,"Years (DATE)",$B$66)=0,"",GETPIVOTDATA("Sum of Net Profit",Pivot_table!$A$151,"Consumer ID",$A2357,"Years (DATE)",$B$66))</f>
        <v/>
      </c>
      <c r="C2357" s="6" t="str">
        <f>IF(GETPIVOTDATA("Count of Order ID",Pivot_table!$A$151,"Consumer ID",$A2357,"Years (DATE)",$B$66)=0,"",GETPIVOTDATA("Count of Order ID",Pivot_table!$A$151,"Consumer ID",$A2357,"Years (DATE)",$B$66))</f>
        <v/>
      </c>
      <c r="D2357" s="6">
        <f>IF(GETPIVOTDATA("Sum of Net Profit",Pivot_table!$A$151,"Consumer ID",$A2357,"Years (DATE)",$D$66)=0,"",GETPIVOTDATA("Sum of Net Profit",Pivot_table!$A$151,"Consumer ID",$A2357,"Years (DATE)",$D$66))</f>
        <v>160.80000000000001</v>
      </c>
      <c r="E2357" s="6">
        <f>IF(GETPIVOTDATA("Count of Order ID",Pivot_table!$A$151,"Consumer ID",$A2357,"Years (DATE)",$D$66)=0,"",GETPIVOTDATA("Count of Order ID",Pivot_table!$A$151,"Consumer ID",$A2357,"Years (DATE)",$D$66))</f>
        <v>1</v>
      </c>
      <c r="F2357" s="6">
        <f t="shared" si="72"/>
        <v>160.80000000000001</v>
      </c>
      <c r="G2357" s="6">
        <f t="shared" si="73"/>
        <v>1</v>
      </c>
    </row>
    <row r="2358" spans="1:7" x14ac:dyDescent="0.3">
      <c r="A2358" s="6" t="s">
        <v>6342</v>
      </c>
      <c r="B2358" s="6" t="str">
        <f>IF(GETPIVOTDATA("Sum of Net Profit",Pivot_table!$A$151,"Consumer ID",$A2358,"Years (DATE)",$B$66)=0,"",GETPIVOTDATA("Sum of Net Profit",Pivot_table!$A$151,"Consumer ID",$A2358,"Years (DATE)",$B$66))</f>
        <v/>
      </c>
      <c r="C2358" s="6" t="str">
        <f>IF(GETPIVOTDATA("Count of Order ID",Pivot_table!$A$151,"Consumer ID",$A2358,"Years (DATE)",$B$66)=0,"",GETPIVOTDATA("Count of Order ID",Pivot_table!$A$151,"Consumer ID",$A2358,"Years (DATE)",$B$66))</f>
        <v/>
      </c>
      <c r="D2358" s="6">
        <f>IF(GETPIVOTDATA("Sum of Net Profit",Pivot_table!$A$151,"Consumer ID",$A2358,"Years (DATE)",$D$66)=0,"",GETPIVOTDATA("Sum of Net Profit",Pivot_table!$A$151,"Consumer ID",$A2358,"Years (DATE)",$D$66))</f>
        <v>160.80000000000001</v>
      </c>
      <c r="E2358" s="6">
        <f>IF(GETPIVOTDATA("Count of Order ID",Pivot_table!$A$151,"Consumer ID",$A2358,"Years (DATE)",$D$66)=0,"",GETPIVOTDATA("Count of Order ID",Pivot_table!$A$151,"Consumer ID",$A2358,"Years (DATE)",$D$66))</f>
        <v>1</v>
      </c>
      <c r="F2358" s="6">
        <f t="shared" si="72"/>
        <v>160.80000000000001</v>
      </c>
      <c r="G2358" s="6">
        <f t="shared" si="73"/>
        <v>1</v>
      </c>
    </row>
    <row r="2359" spans="1:7" x14ac:dyDescent="0.3">
      <c r="A2359" s="6" t="s">
        <v>4429</v>
      </c>
      <c r="B2359" s="6" t="str">
        <f>IF(GETPIVOTDATA("Sum of Net Profit",Pivot_table!$A$151,"Consumer ID",$A2359,"Years (DATE)",$B$66)=0,"",GETPIVOTDATA("Sum of Net Profit",Pivot_table!$A$151,"Consumer ID",$A2359,"Years (DATE)",$B$66))</f>
        <v/>
      </c>
      <c r="C2359" s="6" t="str">
        <f>IF(GETPIVOTDATA("Count of Order ID",Pivot_table!$A$151,"Consumer ID",$A2359,"Years (DATE)",$B$66)=0,"",GETPIVOTDATA("Count of Order ID",Pivot_table!$A$151,"Consumer ID",$A2359,"Years (DATE)",$B$66))</f>
        <v/>
      </c>
      <c r="D2359" s="6">
        <f>IF(GETPIVOTDATA("Sum of Net Profit",Pivot_table!$A$151,"Consumer ID",$A2359,"Years (DATE)",$D$66)=0,"",GETPIVOTDATA("Sum of Net Profit",Pivot_table!$A$151,"Consumer ID",$A2359,"Years (DATE)",$D$66))</f>
        <v>160.80000000000001</v>
      </c>
      <c r="E2359" s="6">
        <f>IF(GETPIVOTDATA("Count of Order ID",Pivot_table!$A$151,"Consumer ID",$A2359,"Years (DATE)",$D$66)=0,"",GETPIVOTDATA("Count of Order ID",Pivot_table!$A$151,"Consumer ID",$A2359,"Years (DATE)",$D$66))</f>
        <v>1</v>
      </c>
      <c r="F2359" s="6">
        <f t="shared" si="72"/>
        <v>160.80000000000001</v>
      </c>
      <c r="G2359" s="6">
        <f t="shared" si="73"/>
        <v>1</v>
      </c>
    </row>
    <row r="2360" spans="1:7" x14ac:dyDescent="0.3">
      <c r="A2360" s="6" t="s">
        <v>4467</v>
      </c>
      <c r="B2360" s="6" t="str">
        <f>IF(GETPIVOTDATA("Sum of Net Profit",Pivot_table!$A$151,"Consumer ID",$A2360,"Years (DATE)",$B$66)=0,"",GETPIVOTDATA("Sum of Net Profit",Pivot_table!$A$151,"Consumer ID",$A2360,"Years (DATE)",$B$66))</f>
        <v/>
      </c>
      <c r="C2360" s="6" t="str">
        <f>IF(GETPIVOTDATA("Count of Order ID",Pivot_table!$A$151,"Consumer ID",$A2360,"Years (DATE)",$B$66)=0,"",GETPIVOTDATA("Count of Order ID",Pivot_table!$A$151,"Consumer ID",$A2360,"Years (DATE)",$B$66))</f>
        <v/>
      </c>
      <c r="D2360" s="6">
        <f>IF(GETPIVOTDATA("Sum of Net Profit",Pivot_table!$A$151,"Consumer ID",$A2360,"Years (DATE)",$D$66)=0,"",GETPIVOTDATA("Sum of Net Profit",Pivot_table!$A$151,"Consumer ID",$A2360,"Years (DATE)",$D$66))</f>
        <v>160.80000000000001</v>
      </c>
      <c r="E2360" s="6">
        <f>IF(GETPIVOTDATA("Count of Order ID",Pivot_table!$A$151,"Consumer ID",$A2360,"Years (DATE)",$D$66)=0,"",GETPIVOTDATA("Count of Order ID",Pivot_table!$A$151,"Consumer ID",$A2360,"Years (DATE)",$D$66))</f>
        <v>1</v>
      </c>
      <c r="F2360" s="6">
        <f t="shared" si="72"/>
        <v>160.80000000000001</v>
      </c>
      <c r="G2360" s="6">
        <f t="shared" si="73"/>
        <v>1</v>
      </c>
    </row>
    <row r="2361" spans="1:7" x14ac:dyDescent="0.3">
      <c r="A2361" s="6" t="s">
        <v>4481</v>
      </c>
      <c r="B2361" s="6" t="str">
        <f>IF(GETPIVOTDATA("Sum of Net Profit",Pivot_table!$A$151,"Consumer ID",$A2361,"Years (DATE)",$B$66)=0,"",GETPIVOTDATA("Sum of Net Profit",Pivot_table!$A$151,"Consumer ID",$A2361,"Years (DATE)",$B$66))</f>
        <v/>
      </c>
      <c r="C2361" s="6" t="str">
        <f>IF(GETPIVOTDATA("Count of Order ID",Pivot_table!$A$151,"Consumer ID",$A2361,"Years (DATE)",$B$66)=0,"",GETPIVOTDATA("Count of Order ID",Pivot_table!$A$151,"Consumer ID",$A2361,"Years (DATE)",$B$66))</f>
        <v/>
      </c>
      <c r="D2361" s="6">
        <f>IF(GETPIVOTDATA("Sum of Net Profit",Pivot_table!$A$151,"Consumer ID",$A2361,"Years (DATE)",$D$66)=0,"",GETPIVOTDATA("Sum of Net Profit",Pivot_table!$A$151,"Consumer ID",$A2361,"Years (DATE)",$D$66))</f>
        <v>160.80000000000001</v>
      </c>
      <c r="E2361" s="6">
        <f>IF(GETPIVOTDATA("Count of Order ID",Pivot_table!$A$151,"Consumer ID",$A2361,"Years (DATE)",$D$66)=0,"",GETPIVOTDATA("Count of Order ID",Pivot_table!$A$151,"Consumer ID",$A2361,"Years (DATE)",$D$66))</f>
        <v>1</v>
      </c>
      <c r="F2361" s="6">
        <f t="shared" si="72"/>
        <v>160.80000000000001</v>
      </c>
      <c r="G2361" s="6">
        <f t="shared" si="73"/>
        <v>1</v>
      </c>
    </row>
    <row r="2362" spans="1:7" x14ac:dyDescent="0.3">
      <c r="A2362" s="6" t="s">
        <v>4953</v>
      </c>
      <c r="B2362" s="6" t="str">
        <f>IF(GETPIVOTDATA("Sum of Net Profit",Pivot_table!$A$151,"Consumer ID",$A2362,"Years (DATE)",$B$66)=0,"",GETPIVOTDATA("Sum of Net Profit",Pivot_table!$A$151,"Consumer ID",$A2362,"Years (DATE)",$B$66))</f>
        <v/>
      </c>
      <c r="C2362" s="6" t="str">
        <f>IF(GETPIVOTDATA("Count of Order ID",Pivot_table!$A$151,"Consumer ID",$A2362,"Years (DATE)",$B$66)=0,"",GETPIVOTDATA("Count of Order ID",Pivot_table!$A$151,"Consumer ID",$A2362,"Years (DATE)",$B$66))</f>
        <v/>
      </c>
      <c r="D2362" s="6">
        <f>IF(GETPIVOTDATA("Sum of Net Profit",Pivot_table!$A$151,"Consumer ID",$A2362,"Years (DATE)",$D$66)=0,"",GETPIVOTDATA("Sum of Net Profit",Pivot_table!$A$151,"Consumer ID",$A2362,"Years (DATE)",$D$66))</f>
        <v>160.80000000000001</v>
      </c>
      <c r="E2362" s="6">
        <f>IF(GETPIVOTDATA("Count of Order ID",Pivot_table!$A$151,"Consumer ID",$A2362,"Years (DATE)",$D$66)=0,"",GETPIVOTDATA("Count of Order ID",Pivot_table!$A$151,"Consumer ID",$A2362,"Years (DATE)",$D$66))</f>
        <v>1</v>
      </c>
      <c r="F2362" s="6">
        <f t="shared" si="72"/>
        <v>160.80000000000001</v>
      </c>
      <c r="G2362" s="6">
        <f t="shared" si="73"/>
        <v>1</v>
      </c>
    </row>
    <row r="2363" spans="1:7" x14ac:dyDescent="0.3">
      <c r="A2363" s="6" t="s">
        <v>5701</v>
      </c>
      <c r="B2363" s="6" t="str">
        <f>IF(GETPIVOTDATA("Sum of Net Profit",Pivot_table!$A$151,"Consumer ID",$A2363,"Years (DATE)",$B$66)=0,"",GETPIVOTDATA("Sum of Net Profit",Pivot_table!$A$151,"Consumer ID",$A2363,"Years (DATE)",$B$66))</f>
        <v/>
      </c>
      <c r="C2363" s="6" t="str">
        <f>IF(GETPIVOTDATA("Count of Order ID",Pivot_table!$A$151,"Consumer ID",$A2363,"Years (DATE)",$B$66)=0,"",GETPIVOTDATA("Count of Order ID",Pivot_table!$A$151,"Consumer ID",$A2363,"Years (DATE)",$B$66))</f>
        <v/>
      </c>
      <c r="D2363" s="6">
        <f>IF(GETPIVOTDATA("Sum of Net Profit",Pivot_table!$A$151,"Consumer ID",$A2363,"Years (DATE)",$D$66)=0,"",GETPIVOTDATA("Sum of Net Profit",Pivot_table!$A$151,"Consumer ID",$A2363,"Years (DATE)",$D$66))</f>
        <v>160.80000000000001</v>
      </c>
      <c r="E2363" s="6">
        <f>IF(GETPIVOTDATA("Count of Order ID",Pivot_table!$A$151,"Consumer ID",$A2363,"Years (DATE)",$D$66)=0,"",GETPIVOTDATA("Count of Order ID",Pivot_table!$A$151,"Consumer ID",$A2363,"Years (DATE)",$D$66))</f>
        <v>1</v>
      </c>
      <c r="F2363" s="6">
        <f t="shared" si="72"/>
        <v>160.80000000000001</v>
      </c>
      <c r="G2363" s="6">
        <f t="shared" si="73"/>
        <v>1</v>
      </c>
    </row>
    <row r="2364" spans="1:7" x14ac:dyDescent="0.3">
      <c r="A2364" s="6" t="s">
        <v>5013</v>
      </c>
      <c r="B2364" s="6" t="str">
        <f>IF(GETPIVOTDATA("Sum of Net Profit",Pivot_table!$A$151,"Consumer ID",$A2364,"Years (DATE)",$B$66)=0,"",GETPIVOTDATA("Sum of Net Profit",Pivot_table!$A$151,"Consumer ID",$A2364,"Years (DATE)",$B$66))</f>
        <v/>
      </c>
      <c r="C2364" s="6" t="str">
        <f>IF(GETPIVOTDATA("Count of Order ID",Pivot_table!$A$151,"Consumer ID",$A2364,"Years (DATE)",$B$66)=0,"",GETPIVOTDATA("Count of Order ID",Pivot_table!$A$151,"Consumer ID",$A2364,"Years (DATE)",$B$66))</f>
        <v/>
      </c>
      <c r="D2364" s="6">
        <f>IF(GETPIVOTDATA("Sum of Net Profit",Pivot_table!$A$151,"Consumer ID",$A2364,"Years (DATE)",$D$66)=0,"",GETPIVOTDATA("Sum of Net Profit",Pivot_table!$A$151,"Consumer ID",$A2364,"Years (DATE)",$D$66))</f>
        <v>160.80000000000001</v>
      </c>
      <c r="E2364" s="6">
        <f>IF(GETPIVOTDATA("Count of Order ID",Pivot_table!$A$151,"Consumer ID",$A2364,"Years (DATE)",$D$66)=0,"",GETPIVOTDATA("Count of Order ID",Pivot_table!$A$151,"Consumer ID",$A2364,"Years (DATE)",$D$66))</f>
        <v>1</v>
      </c>
      <c r="F2364" s="6">
        <f t="shared" si="72"/>
        <v>160.80000000000001</v>
      </c>
      <c r="G2364" s="6">
        <f t="shared" si="73"/>
        <v>1</v>
      </c>
    </row>
    <row r="2365" spans="1:7" x14ac:dyDescent="0.3">
      <c r="A2365" s="6" t="s">
        <v>4535</v>
      </c>
      <c r="B2365" s="6" t="str">
        <f>IF(GETPIVOTDATA("Sum of Net Profit",Pivot_table!$A$151,"Consumer ID",$A2365,"Years (DATE)",$B$66)=0,"",GETPIVOTDATA("Sum of Net Profit",Pivot_table!$A$151,"Consumer ID",$A2365,"Years (DATE)",$B$66))</f>
        <v/>
      </c>
      <c r="C2365" s="6" t="str">
        <f>IF(GETPIVOTDATA("Count of Order ID",Pivot_table!$A$151,"Consumer ID",$A2365,"Years (DATE)",$B$66)=0,"",GETPIVOTDATA("Count of Order ID",Pivot_table!$A$151,"Consumer ID",$A2365,"Years (DATE)",$B$66))</f>
        <v/>
      </c>
      <c r="D2365" s="6">
        <f>IF(GETPIVOTDATA("Sum of Net Profit",Pivot_table!$A$151,"Consumer ID",$A2365,"Years (DATE)",$D$66)=0,"",GETPIVOTDATA("Sum of Net Profit",Pivot_table!$A$151,"Consumer ID",$A2365,"Years (DATE)",$D$66))</f>
        <v>158.47999999999999</v>
      </c>
      <c r="E2365" s="6">
        <f>IF(GETPIVOTDATA("Count of Order ID",Pivot_table!$A$151,"Consumer ID",$A2365,"Years (DATE)",$D$66)=0,"",GETPIVOTDATA("Count of Order ID",Pivot_table!$A$151,"Consumer ID",$A2365,"Years (DATE)",$D$66))</f>
        <v>1</v>
      </c>
      <c r="F2365" s="6">
        <f t="shared" si="72"/>
        <v>158.47999999999999</v>
      </c>
      <c r="G2365" s="6">
        <f t="shared" si="73"/>
        <v>1</v>
      </c>
    </row>
    <row r="2366" spans="1:7" x14ac:dyDescent="0.3">
      <c r="A2366" s="6" t="s">
        <v>5848</v>
      </c>
      <c r="B2366" s="6" t="str">
        <f>IF(GETPIVOTDATA("Sum of Net Profit",Pivot_table!$A$151,"Consumer ID",$A2366,"Years (DATE)",$B$66)=0,"",GETPIVOTDATA("Sum of Net Profit",Pivot_table!$A$151,"Consumer ID",$A2366,"Years (DATE)",$B$66))</f>
        <v/>
      </c>
      <c r="C2366" s="6" t="str">
        <f>IF(GETPIVOTDATA("Count of Order ID",Pivot_table!$A$151,"Consumer ID",$A2366,"Years (DATE)",$B$66)=0,"",GETPIVOTDATA("Count of Order ID",Pivot_table!$A$151,"Consumer ID",$A2366,"Years (DATE)",$B$66))</f>
        <v/>
      </c>
      <c r="D2366" s="6">
        <f>IF(GETPIVOTDATA("Sum of Net Profit",Pivot_table!$A$151,"Consumer ID",$A2366,"Years (DATE)",$D$66)=0,"",GETPIVOTDATA("Sum of Net Profit",Pivot_table!$A$151,"Consumer ID",$A2366,"Years (DATE)",$D$66))</f>
        <v>158.47999999999999</v>
      </c>
      <c r="E2366" s="6">
        <f>IF(GETPIVOTDATA("Count of Order ID",Pivot_table!$A$151,"Consumer ID",$A2366,"Years (DATE)",$D$66)=0,"",GETPIVOTDATA("Count of Order ID",Pivot_table!$A$151,"Consumer ID",$A2366,"Years (DATE)",$D$66))</f>
        <v>1</v>
      </c>
      <c r="F2366" s="6">
        <f t="shared" si="72"/>
        <v>158.47999999999999</v>
      </c>
      <c r="G2366" s="6">
        <f t="shared" si="73"/>
        <v>1</v>
      </c>
    </row>
    <row r="2367" spans="1:7" x14ac:dyDescent="0.3">
      <c r="A2367" s="6" t="s">
        <v>4489</v>
      </c>
      <c r="B2367" s="6" t="str">
        <f>IF(GETPIVOTDATA("Sum of Net Profit",Pivot_table!$A$151,"Consumer ID",$A2367,"Years (DATE)",$B$66)=0,"",GETPIVOTDATA("Sum of Net Profit",Pivot_table!$A$151,"Consumer ID",$A2367,"Years (DATE)",$B$66))</f>
        <v/>
      </c>
      <c r="C2367" s="6" t="str">
        <f>IF(GETPIVOTDATA("Count of Order ID",Pivot_table!$A$151,"Consumer ID",$A2367,"Years (DATE)",$B$66)=0,"",GETPIVOTDATA("Count of Order ID",Pivot_table!$A$151,"Consumer ID",$A2367,"Years (DATE)",$B$66))</f>
        <v/>
      </c>
      <c r="D2367" s="6">
        <f>IF(GETPIVOTDATA("Sum of Net Profit",Pivot_table!$A$151,"Consumer ID",$A2367,"Years (DATE)",$D$66)=0,"",GETPIVOTDATA("Sum of Net Profit",Pivot_table!$A$151,"Consumer ID",$A2367,"Years (DATE)",$D$66))</f>
        <v>158.47999999999999</v>
      </c>
      <c r="E2367" s="6">
        <f>IF(GETPIVOTDATA("Count of Order ID",Pivot_table!$A$151,"Consumer ID",$A2367,"Years (DATE)",$D$66)=0,"",GETPIVOTDATA("Count of Order ID",Pivot_table!$A$151,"Consumer ID",$A2367,"Years (DATE)",$D$66))</f>
        <v>1</v>
      </c>
      <c r="F2367" s="6">
        <f t="shared" si="72"/>
        <v>158.47999999999999</v>
      </c>
      <c r="G2367" s="6">
        <f t="shared" si="73"/>
        <v>1</v>
      </c>
    </row>
    <row r="2368" spans="1:7" x14ac:dyDescent="0.3">
      <c r="A2368" s="6" t="s">
        <v>4457</v>
      </c>
      <c r="B2368" s="6" t="str">
        <f>IF(GETPIVOTDATA("Sum of Net Profit",Pivot_table!$A$151,"Consumer ID",$A2368,"Years (DATE)",$B$66)=0,"",GETPIVOTDATA("Sum of Net Profit",Pivot_table!$A$151,"Consumer ID",$A2368,"Years (DATE)",$B$66))</f>
        <v/>
      </c>
      <c r="C2368" s="6" t="str">
        <f>IF(GETPIVOTDATA("Count of Order ID",Pivot_table!$A$151,"Consumer ID",$A2368,"Years (DATE)",$B$66)=0,"",GETPIVOTDATA("Count of Order ID",Pivot_table!$A$151,"Consumer ID",$A2368,"Years (DATE)",$B$66))</f>
        <v/>
      </c>
      <c r="D2368" s="6">
        <f>IF(GETPIVOTDATA("Sum of Net Profit",Pivot_table!$A$151,"Consumer ID",$A2368,"Years (DATE)",$D$66)=0,"",GETPIVOTDATA("Sum of Net Profit",Pivot_table!$A$151,"Consumer ID",$A2368,"Years (DATE)",$D$66))</f>
        <v>158.47999999999999</v>
      </c>
      <c r="E2368" s="6">
        <f>IF(GETPIVOTDATA("Count of Order ID",Pivot_table!$A$151,"Consumer ID",$A2368,"Years (DATE)",$D$66)=0,"",GETPIVOTDATA("Count of Order ID",Pivot_table!$A$151,"Consumer ID",$A2368,"Years (DATE)",$D$66))</f>
        <v>1</v>
      </c>
      <c r="F2368" s="6">
        <f t="shared" si="72"/>
        <v>158.47999999999999</v>
      </c>
      <c r="G2368" s="6">
        <f t="shared" si="73"/>
        <v>1</v>
      </c>
    </row>
    <row r="2369" spans="1:7" x14ac:dyDescent="0.3">
      <c r="A2369" s="6" t="s">
        <v>6139</v>
      </c>
      <c r="B2369" s="6" t="str">
        <f>IF(GETPIVOTDATA("Sum of Net Profit",Pivot_table!$A$151,"Consumer ID",$A2369,"Years (DATE)",$B$66)=0,"",GETPIVOTDATA("Sum of Net Profit",Pivot_table!$A$151,"Consumer ID",$A2369,"Years (DATE)",$B$66))</f>
        <v/>
      </c>
      <c r="C2369" s="6" t="str">
        <f>IF(GETPIVOTDATA("Count of Order ID",Pivot_table!$A$151,"Consumer ID",$A2369,"Years (DATE)",$B$66)=0,"",GETPIVOTDATA("Count of Order ID",Pivot_table!$A$151,"Consumer ID",$A2369,"Years (DATE)",$B$66))</f>
        <v/>
      </c>
      <c r="D2369" s="6">
        <f>IF(GETPIVOTDATA("Sum of Net Profit",Pivot_table!$A$151,"Consumer ID",$A2369,"Years (DATE)",$D$66)=0,"",GETPIVOTDATA("Sum of Net Profit",Pivot_table!$A$151,"Consumer ID",$A2369,"Years (DATE)",$D$66))</f>
        <v>158.47999999999999</v>
      </c>
      <c r="E2369" s="6">
        <f>IF(GETPIVOTDATA("Count of Order ID",Pivot_table!$A$151,"Consumer ID",$A2369,"Years (DATE)",$D$66)=0,"",GETPIVOTDATA("Count of Order ID",Pivot_table!$A$151,"Consumer ID",$A2369,"Years (DATE)",$D$66))</f>
        <v>1</v>
      </c>
      <c r="F2369" s="6">
        <f t="shared" si="72"/>
        <v>158.47999999999999</v>
      </c>
      <c r="G2369" s="6">
        <f t="shared" si="73"/>
        <v>1</v>
      </c>
    </row>
    <row r="2370" spans="1:7" x14ac:dyDescent="0.3">
      <c r="A2370" s="6" t="s">
        <v>5820</v>
      </c>
      <c r="B2370" s="6" t="str">
        <f>IF(GETPIVOTDATA("Sum of Net Profit",Pivot_table!$A$151,"Consumer ID",$A2370,"Years (DATE)",$B$66)=0,"",GETPIVOTDATA("Sum of Net Profit",Pivot_table!$A$151,"Consumer ID",$A2370,"Years (DATE)",$B$66))</f>
        <v/>
      </c>
      <c r="C2370" s="6" t="str">
        <f>IF(GETPIVOTDATA("Count of Order ID",Pivot_table!$A$151,"Consumer ID",$A2370,"Years (DATE)",$B$66)=0,"",GETPIVOTDATA("Count of Order ID",Pivot_table!$A$151,"Consumer ID",$A2370,"Years (DATE)",$B$66))</f>
        <v/>
      </c>
      <c r="D2370" s="6">
        <f>IF(GETPIVOTDATA("Sum of Net Profit",Pivot_table!$A$151,"Consumer ID",$A2370,"Years (DATE)",$D$66)=0,"",GETPIVOTDATA("Sum of Net Profit",Pivot_table!$A$151,"Consumer ID",$A2370,"Years (DATE)",$D$66))</f>
        <v>158.47999999999999</v>
      </c>
      <c r="E2370" s="6">
        <f>IF(GETPIVOTDATA("Count of Order ID",Pivot_table!$A$151,"Consumer ID",$A2370,"Years (DATE)",$D$66)=0,"",GETPIVOTDATA("Count of Order ID",Pivot_table!$A$151,"Consumer ID",$A2370,"Years (DATE)",$D$66))</f>
        <v>1</v>
      </c>
      <c r="F2370" s="6">
        <f t="shared" si="72"/>
        <v>158.47999999999999</v>
      </c>
      <c r="G2370" s="6">
        <f t="shared" si="73"/>
        <v>1</v>
      </c>
    </row>
    <row r="2371" spans="1:7" x14ac:dyDescent="0.3">
      <c r="A2371" s="6" t="s">
        <v>4437</v>
      </c>
      <c r="B2371" s="6" t="str">
        <f>IF(GETPIVOTDATA("Sum of Net Profit",Pivot_table!$A$151,"Consumer ID",$A2371,"Years (DATE)",$B$66)=0,"",GETPIVOTDATA("Sum of Net Profit",Pivot_table!$A$151,"Consumer ID",$A2371,"Years (DATE)",$B$66))</f>
        <v/>
      </c>
      <c r="C2371" s="6" t="str">
        <f>IF(GETPIVOTDATA("Count of Order ID",Pivot_table!$A$151,"Consumer ID",$A2371,"Years (DATE)",$B$66)=0,"",GETPIVOTDATA("Count of Order ID",Pivot_table!$A$151,"Consumer ID",$A2371,"Years (DATE)",$B$66))</f>
        <v/>
      </c>
      <c r="D2371" s="6">
        <f>IF(GETPIVOTDATA("Sum of Net Profit",Pivot_table!$A$151,"Consumer ID",$A2371,"Years (DATE)",$D$66)=0,"",GETPIVOTDATA("Sum of Net Profit",Pivot_table!$A$151,"Consumer ID",$A2371,"Years (DATE)",$D$66))</f>
        <v>158.21999999999997</v>
      </c>
      <c r="E2371" s="6">
        <f>IF(GETPIVOTDATA("Count of Order ID",Pivot_table!$A$151,"Consumer ID",$A2371,"Years (DATE)",$D$66)=0,"",GETPIVOTDATA("Count of Order ID",Pivot_table!$A$151,"Consumer ID",$A2371,"Years (DATE)",$D$66))</f>
        <v>1</v>
      </c>
      <c r="F2371" s="6">
        <f t="shared" si="72"/>
        <v>158.21999999999997</v>
      </c>
      <c r="G2371" s="6">
        <f t="shared" si="73"/>
        <v>1</v>
      </c>
    </row>
    <row r="2372" spans="1:7" x14ac:dyDescent="0.3">
      <c r="A2372" s="6" t="s">
        <v>6093</v>
      </c>
      <c r="B2372" s="6" t="str">
        <f>IF(GETPIVOTDATA("Sum of Net Profit",Pivot_table!$A$151,"Consumer ID",$A2372,"Years (DATE)",$B$66)=0,"",GETPIVOTDATA("Sum of Net Profit",Pivot_table!$A$151,"Consumer ID",$A2372,"Years (DATE)",$B$66))</f>
        <v/>
      </c>
      <c r="C2372" s="6" t="str">
        <f>IF(GETPIVOTDATA("Count of Order ID",Pivot_table!$A$151,"Consumer ID",$A2372,"Years (DATE)",$B$66)=0,"",GETPIVOTDATA("Count of Order ID",Pivot_table!$A$151,"Consumer ID",$A2372,"Years (DATE)",$B$66))</f>
        <v/>
      </c>
      <c r="D2372" s="6">
        <f>IF(GETPIVOTDATA("Sum of Net Profit",Pivot_table!$A$151,"Consumer ID",$A2372,"Years (DATE)",$D$66)=0,"",GETPIVOTDATA("Sum of Net Profit",Pivot_table!$A$151,"Consumer ID",$A2372,"Years (DATE)",$D$66))</f>
        <v>158.21999999999997</v>
      </c>
      <c r="E2372" s="6">
        <f>IF(GETPIVOTDATA("Count of Order ID",Pivot_table!$A$151,"Consumer ID",$A2372,"Years (DATE)",$D$66)=0,"",GETPIVOTDATA("Count of Order ID",Pivot_table!$A$151,"Consumer ID",$A2372,"Years (DATE)",$D$66))</f>
        <v>1</v>
      </c>
      <c r="F2372" s="6">
        <f t="shared" ref="F2372:F2435" si="74">IF(SUM(B2372,D2372)=0,"",SUM(B2372,D2372))</f>
        <v>158.21999999999997</v>
      </c>
      <c r="G2372" s="6">
        <f t="shared" ref="G2372:G2435" si="75">IF(SUM(C2372,E2372)=0,"",SUM(C2372,E2372))</f>
        <v>1</v>
      </c>
    </row>
    <row r="2373" spans="1:7" x14ac:dyDescent="0.3">
      <c r="A2373" s="6" t="s">
        <v>6061</v>
      </c>
      <c r="B2373" s="6" t="str">
        <f>IF(GETPIVOTDATA("Sum of Net Profit",Pivot_table!$A$151,"Consumer ID",$A2373,"Years (DATE)",$B$66)=0,"",GETPIVOTDATA("Sum of Net Profit",Pivot_table!$A$151,"Consumer ID",$A2373,"Years (DATE)",$B$66))</f>
        <v/>
      </c>
      <c r="C2373" s="6" t="str">
        <f>IF(GETPIVOTDATA("Count of Order ID",Pivot_table!$A$151,"Consumer ID",$A2373,"Years (DATE)",$B$66)=0,"",GETPIVOTDATA("Count of Order ID",Pivot_table!$A$151,"Consumer ID",$A2373,"Years (DATE)",$B$66))</f>
        <v/>
      </c>
      <c r="D2373" s="6">
        <f>IF(GETPIVOTDATA("Sum of Net Profit",Pivot_table!$A$151,"Consumer ID",$A2373,"Years (DATE)",$D$66)=0,"",GETPIVOTDATA("Sum of Net Profit",Pivot_table!$A$151,"Consumer ID",$A2373,"Years (DATE)",$D$66))</f>
        <v>158.21999999999997</v>
      </c>
      <c r="E2373" s="6">
        <f>IF(GETPIVOTDATA("Count of Order ID",Pivot_table!$A$151,"Consumer ID",$A2373,"Years (DATE)",$D$66)=0,"",GETPIVOTDATA("Count of Order ID",Pivot_table!$A$151,"Consumer ID",$A2373,"Years (DATE)",$D$66))</f>
        <v>1</v>
      </c>
      <c r="F2373" s="6">
        <f t="shared" si="74"/>
        <v>158.21999999999997</v>
      </c>
      <c r="G2373" s="6">
        <f t="shared" si="75"/>
        <v>1</v>
      </c>
    </row>
    <row r="2374" spans="1:7" x14ac:dyDescent="0.3">
      <c r="A2374" s="6" t="s">
        <v>5838</v>
      </c>
      <c r="B2374" s="6" t="str">
        <f>IF(GETPIVOTDATA("Sum of Net Profit",Pivot_table!$A$151,"Consumer ID",$A2374,"Years (DATE)",$B$66)=0,"",GETPIVOTDATA("Sum of Net Profit",Pivot_table!$A$151,"Consumer ID",$A2374,"Years (DATE)",$B$66))</f>
        <v/>
      </c>
      <c r="C2374" s="6" t="str">
        <f>IF(GETPIVOTDATA("Count of Order ID",Pivot_table!$A$151,"Consumer ID",$A2374,"Years (DATE)",$B$66)=0,"",GETPIVOTDATA("Count of Order ID",Pivot_table!$A$151,"Consumer ID",$A2374,"Years (DATE)",$B$66))</f>
        <v/>
      </c>
      <c r="D2374" s="6">
        <f>IF(GETPIVOTDATA("Sum of Net Profit",Pivot_table!$A$151,"Consumer ID",$A2374,"Years (DATE)",$D$66)=0,"",GETPIVOTDATA("Sum of Net Profit",Pivot_table!$A$151,"Consumer ID",$A2374,"Years (DATE)",$D$66))</f>
        <v>158.21999999999997</v>
      </c>
      <c r="E2374" s="6">
        <f>IF(GETPIVOTDATA("Count of Order ID",Pivot_table!$A$151,"Consumer ID",$A2374,"Years (DATE)",$D$66)=0,"",GETPIVOTDATA("Count of Order ID",Pivot_table!$A$151,"Consumer ID",$A2374,"Years (DATE)",$D$66))</f>
        <v>1</v>
      </c>
      <c r="F2374" s="6">
        <f t="shared" si="74"/>
        <v>158.21999999999997</v>
      </c>
      <c r="G2374" s="6">
        <f t="shared" si="75"/>
        <v>1</v>
      </c>
    </row>
    <row r="2375" spans="1:7" x14ac:dyDescent="0.3">
      <c r="A2375" s="6" t="s">
        <v>4268</v>
      </c>
      <c r="B2375" s="6" t="str">
        <f>IF(GETPIVOTDATA("Sum of Net Profit",Pivot_table!$A$151,"Consumer ID",$A2375,"Years (DATE)",$B$66)=0,"",GETPIVOTDATA("Sum of Net Profit",Pivot_table!$A$151,"Consumer ID",$A2375,"Years (DATE)",$B$66))</f>
        <v/>
      </c>
      <c r="C2375" s="6" t="str">
        <f>IF(GETPIVOTDATA("Count of Order ID",Pivot_table!$A$151,"Consumer ID",$A2375,"Years (DATE)",$B$66)=0,"",GETPIVOTDATA("Count of Order ID",Pivot_table!$A$151,"Consumer ID",$A2375,"Years (DATE)",$B$66))</f>
        <v/>
      </c>
      <c r="D2375" s="6">
        <f>IF(GETPIVOTDATA("Sum of Net Profit",Pivot_table!$A$151,"Consumer ID",$A2375,"Years (DATE)",$D$66)=0,"",GETPIVOTDATA("Sum of Net Profit",Pivot_table!$A$151,"Consumer ID",$A2375,"Years (DATE)",$D$66))</f>
        <v>157.44</v>
      </c>
      <c r="E2375" s="6">
        <f>IF(GETPIVOTDATA("Count of Order ID",Pivot_table!$A$151,"Consumer ID",$A2375,"Years (DATE)",$D$66)=0,"",GETPIVOTDATA("Count of Order ID",Pivot_table!$A$151,"Consumer ID",$A2375,"Years (DATE)",$D$66))</f>
        <v>1</v>
      </c>
      <c r="F2375" s="6">
        <f t="shared" si="74"/>
        <v>157.44</v>
      </c>
      <c r="G2375" s="6">
        <f t="shared" si="75"/>
        <v>1</v>
      </c>
    </row>
    <row r="2376" spans="1:7" x14ac:dyDescent="0.3">
      <c r="A2376" s="6" t="s">
        <v>4270</v>
      </c>
      <c r="B2376" s="6" t="str">
        <f>IF(GETPIVOTDATA("Sum of Net Profit",Pivot_table!$A$151,"Consumer ID",$A2376,"Years (DATE)",$B$66)=0,"",GETPIVOTDATA("Sum of Net Profit",Pivot_table!$A$151,"Consumer ID",$A2376,"Years (DATE)",$B$66))</f>
        <v/>
      </c>
      <c r="C2376" s="6" t="str">
        <f>IF(GETPIVOTDATA("Count of Order ID",Pivot_table!$A$151,"Consumer ID",$A2376,"Years (DATE)",$B$66)=0,"",GETPIVOTDATA("Count of Order ID",Pivot_table!$A$151,"Consumer ID",$A2376,"Years (DATE)",$B$66))</f>
        <v/>
      </c>
      <c r="D2376" s="6">
        <f>IF(GETPIVOTDATA("Sum of Net Profit",Pivot_table!$A$151,"Consumer ID",$A2376,"Years (DATE)",$D$66)=0,"",GETPIVOTDATA("Sum of Net Profit",Pivot_table!$A$151,"Consumer ID",$A2376,"Years (DATE)",$D$66))</f>
        <v>157.44</v>
      </c>
      <c r="E2376" s="6">
        <f>IF(GETPIVOTDATA("Count of Order ID",Pivot_table!$A$151,"Consumer ID",$A2376,"Years (DATE)",$D$66)=0,"",GETPIVOTDATA("Count of Order ID",Pivot_table!$A$151,"Consumer ID",$A2376,"Years (DATE)",$D$66))</f>
        <v>1</v>
      </c>
      <c r="F2376" s="6">
        <f t="shared" si="74"/>
        <v>157.44</v>
      </c>
      <c r="G2376" s="6">
        <f t="shared" si="75"/>
        <v>1</v>
      </c>
    </row>
    <row r="2377" spans="1:7" x14ac:dyDescent="0.3">
      <c r="A2377" s="6" t="s">
        <v>2284</v>
      </c>
      <c r="B2377" s="6" t="str">
        <f>IF(GETPIVOTDATA("Sum of Net Profit",Pivot_table!$A$151,"Consumer ID",$A2377,"Years (DATE)",$B$66)=0,"",GETPIVOTDATA("Sum of Net Profit",Pivot_table!$A$151,"Consumer ID",$A2377,"Years (DATE)",$B$66))</f>
        <v/>
      </c>
      <c r="C2377" s="6" t="str">
        <f>IF(GETPIVOTDATA("Count of Order ID",Pivot_table!$A$151,"Consumer ID",$A2377,"Years (DATE)",$B$66)=0,"",GETPIVOTDATA("Count of Order ID",Pivot_table!$A$151,"Consumer ID",$A2377,"Years (DATE)",$B$66))</f>
        <v/>
      </c>
      <c r="D2377" s="6">
        <f>IF(GETPIVOTDATA("Sum of Net Profit",Pivot_table!$A$151,"Consumer ID",$A2377,"Years (DATE)",$D$66)=0,"",GETPIVOTDATA("Sum of Net Profit",Pivot_table!$A$151,"Consumer ID",$A2377,"Years (DATE)",$D$66))</f>
        <v>157.44</v>
      </c>
      <c r="E2377" s="6">
        <f>IF(GETPIVOTDATA("Count of Order ID",Pivot_table!$A$151,"Consumer ID",$A2377,"Years (DATE)",$D$66)=0,"",GETPIVOTDATA("Count of Order ID",Pivot_table!$A$151,"Consumer ID",$A2377,"Years (DATE)",$D$66))</f>
        <v>1</v>
      </c>
      <c r="F2377" s="6">
        <f t="shared" si="74"/>
        <v>157.44</v>
      </c>
      <c r="G2377" s="6">
        <f t="shared" si="75"/>
        <v>1</v>
      </c>
    </row>
    <row r="2378" spans="1:7" x14ac:dyDescent="0.3">
      <c r="A2378" s="6" t="s">
        <v>2264</v>
      </c>
      <c r="B2378" s="6" t="str">
        <f>IF(GETPIVOTDATA("Sum of Net Profit",Pivot_table!$A$151,"Consumer ID",$A2378,"Years (DATE)",$B$66)=0,"",GETPIVOTDATA("Sum of Net Profit",Pivot_table!$A$151,"Consumer ID",$A2378,"Years (DATE)",$B$66))</f>
        <v/>
      </c>
      <c r="C2378" s="6" t="str">
        <f>IF(GETPIVOTDATA("Count of Order ID",Pivot_table!$A$151,"Consumer ID",$A2378,"Years (DATE)",$B$66)=0,"",GETPIVOTDATA("Count of Order ID",Pivot_table!$A$151,"Consumer ID",$A2378,"Years (DATE)",$B$66))</f>
        <v/>
      </c>
      <c r="D2378" s="6">
        <f>IF(GETPIVOTDATA("Sum of Net Profit",Pivot_table!$A$151,"Consumer ID",$A2378,"Years (DATE)",$D$66)=0,"",GETPIVOTDATA("Sum of Net Profit",Pivot_table!$A$151,"Consumer ID",$A2378,"Years (DATE)",$D$66))</f>
        <v>157.44</v>
      </c>
      <c r="E2378" s="6">
        <f>IF(GETPIVOTDATA("Count of Order ID",Pivot_table!$A$151,"Consumer ID",$A2378,"Years (DATE)",$D$66)=0,"",GETPIVOTDATA("Count of Order ID",Pivot_table!$A$151,"Consumer ID",$A2378,"Years (DATE)",$D$66))</f>
        <v>1</v>
      </c>
      <c r="F2378" s="6">
        <f t="shared" si="74"/>
        <v>157.44</v>
      </c>
      <c r="G2378" s="6">
        <f t="shared" si="75"/>
        <v>1</v>
      </c>
    </row>
    <row r="2379" spans="1:7" x14ac:dyDescent="0.3">
      <c r="A2379" s="6" t="s">
        <v>2346</v>
      </c>
      <c r="B2379" s="6" t="str">
        <f>IF(GETPIVOTDATA("Sum of Net Profit",Pivot_table!$A$151,"Consumer ID",$A2379,"Years (DATE)",$B$66)=0,"",GETPIVOTDATA("Sum of Net Profit",Pivot_table!$A$151,"Consumer ID",$A2379,"Years (DATE)",$B$66))</f>
        <v/>
      </c>
      <c r="C2379" s="6" t="str">
        <f>IF(GETPIVOTDATA("Count of Order ID",Pivot_table!$A$151,"Consumer ID",$A2379,"Years (DATE)",$B$66)=0,"",GETPIVOTDATA("Count of Order ID",Pivot_table!$A$151,"Consumer ID",$A2379,"Years (DATE)",$B$66))</f>
        <v/>
      </c>
      <c r="D2379" s="6">
        <f>IF(GETPIVOTDATA("Sum of Net Profit",Pivot_table!$A$151,"Consumer ID",$A2379,"Years (DATE)",$D$66)=0,"",GETPIVOTDATA("Sum of Net Profit",Pivot_table!$A$151,"Consumer ID",$A2379,"Years (DATE)",$D$66))</f>
        <v>157.44</v>
      </c>
      <c r="E2379" s="6">
        <f>IF(GETPIVOTDATA("Count of Order ID",Pivot_table!$A$151,"Consumer ID",$A2379,"Years (DATE)",$D$66)=0,"",GETPIVOTDATA("Count of Order ID",Pivot_table!$A$151,"Consumer ID",$A2379,"Years (DATE)",$D$66))</f>
        <v>1</v>
      </c>
      <c r="F2379" s="6">
        <f t="shared" si="74"/>
        <v>157.44</v>
      </c>
      <c r="G2379" s="6">
        <f t="shared" si="75"/>
        <v>1</v>
      </c>
    </row>
    <row r="2380" spans="1:7" x14ac:dyDescent="0.3">
      <c r="A2380" s="6" t="s">
        <v>3753</v>
      </c>
      <c r="B2380" s="6" t="str">
        <f>IF(GETPIVOTDATA("Sum of Net Profit",Pivot_table!$A$151,"Consumer ID",$A2380,"Years (DATE)",$B$66)=0,"",GETPIVOTDATA("Sum of Net Profit",Pivot_table!$A$151,"Consumer ID",$A2380,"Years (DATE)",$B$66))</f>
        <v/>
      </c>
      <c r="C2380" s="6" t="str">
        <f>IF(GETPIVOTDATA("Count of Order ID",Pivot_table!$A$151,"Consumer ID",$A2380,"Years (DATE)",$B$66)=0,"",GETPIVOTDATA("Count of Order ID",Pivot_table!$A$151,"Consumer ID",$A2380,"Years (DATE)",$B$66))</f>
        <v/>
      </c>
      <c r="D2380" s="6">
        <f>IF(GETPIVOTDATA("Sum of Net Profit",Pivot_table!$A$151,"Consumer ID",$A2380,"Years (DATE)",$D$66)=0,"",GETPIVOTDATA("Sum of Net Profit",Pivot_table!$A$151,"Consumer ID",$A2380,"Years (DATE)",$D$66))</f>
        <v>157.44</v>
      </c>
      <c r="E2380" s="6">
        <f>IF(GETPIVOTDATA("Count of Order ID",Pivot_table!$A$151,"Consumer ID",$A2380,"Years (DATE)",$D$66)=0,"",GETPIVOTDATA("Count of Order ID",Pivot_table!$A$151,"Consumer ID",$A2380,"Years (DATE)",$D$66))</f>
        <v>1</v>
      </c>
      <c r="F2380" s="6">
        <f t="shared" si="74"/>
        <v>157.44</v>
      </c>
      <c r="G2380" s="6">
        <f t="shared" si="75"/>
        <v>1</v>
      </c>
    </row>
    <row r="2381" spans="1:7" x14ac:dyDescent="0.3">
      <c r="A2381" s="6" t="s">
        <v>2216</v>
      </c>
      <c r="B2381" s="6" t="str">
        <f>IF(GETPIVOTDATA("Sum of Net Profit",Pivot_table!$A$151,"Consumer ID",$A2381,"Years (DATE)",$B$66)=0,"",GETPIVOTDATA("Sum of Net Profit",Pivot_table!$A$151,"Consumer ID",$A2381,"Years (DATE)",$B$66))</f>
        <v/>
      </c>
      <c r="C2381" s="6" t="str">
        <f>IF(GETPIVOTDATA("Count of Order ID",Pivot_table!$A$151,"Consumer ID",$A2381,"Years (DATE)",$B$66)=0,"",GETPIVOTDATA("Count of Order ID",Pivot_table!$A$151,"Consumer ID",$A2381,"Years (DATE)",$B$66))</f>
        <v/>
      </c>
      <c r="D2381" s="6">
        <f>IF(GETPIVOTDATA("Sum of Net Profit",Pivot_table!$A$151,"Consumer ID",$A2381,"Years (DATE)",$D$66)=0,"",GETPIVOTDATA("Sum of Net Profit",Pivot_table!$A$151,"Consumer ID",$A2381,"Years (DATE)",$D$66))</f>
        <v>157.44</v>
      </c>
      <c r="E2381" s="6">
        <f>IF(GETPIVOTDATA("Count of Order ID",Pivot_table!$A$151,"Consumer ID",$A2381,"Years (DATE)",$D$66)=0,"",GETPIVOTDATA("Count of Order ID",Pivot_table!$A$151,"Consumer ID",$A2381,"Years (DATE)",$D$66))</f>
        <v>1</v>
      </c>
      <c r="F2381" s="6">
        <f t="shared" si="74"/>
        <v>157.44</v>
      </c>
      <c r="G2381" s="6">
        <f t="shared" si="75"/>
        <v>1</v>
      </c>
    </row>
    <row r="2382" spans="1:7" x14ac:dyDescent="0.3">
      <c r="A2382" s="6" t="s">
        <v>2126</v>
      </c>
      <c r="B2382" s="6" t="str">
        <f>IF(GETPIVOTDATA("Sum of Net Profit",Pivot_table!$A$151,"Consumer ID",$A2382,"Years (DATE)",$B$66)=0,"",GETPIVOTDATA("Sum of Net Profit",Pivot_table!$A$151,"Consumer ID",$A2382,"Years (DATE)",$B$66))</f>
        <v/>
      </c>
      <c r="C2382" s="6" t="str">
        <f>IF(GETPIVOTDATA("Count of Order ID",Pivot_table!$A$151,"Consumer ID",$A2382,"Years (DATE)",$B$66)=0,"",GETPIVOTDATA("Count of Order ID",Pivot_table!$A$151,"Consumer ID",$A2382,"Years (DATE)",$B$66))</f>
        <v/>
      </c>
      <c r="D2382" s="6">
        <f>IF(GETPIVOTDATA("Sum of Net Profit",Pivot_table!$A$151,"Consumer ID",$A2382,"Years (DATE)",$D$66)=0,"",GETPIVOTDATA("Sum of Net Profit",Pivot_table!$A$151,"Consumer ID",$A2382,"Years (DATE)",$D$66))</f>
        <v>157.44</v>
      </c>
      <c r="E2382" s="6">
        <f>IF(GETPIVOTDATA("Count of Order ID",Pivot_table!$A$151,"Consumer ID",$A2382,"Years (DATE)",$D$66)=0,"",GETPIVOTDATA("Count of Order ID",Pivot_table!$A$151,"Consumer ID",$A2382,"Years (DATE)",$D$66))</f>
        <v>1</v>
      </c>
      <c r="F2382" s="6">
        <f t="shared" si="74"/>
        <v>157.44</v>
      </c>
      <c r="G2382" s="6">
        <f t="shared" si="75"/>
        <v>1</v>
      </c>
    </row>
    <row r="2383" spans="1:7" x14ac:dyDescent="0.3">
      <c r="A2383" s="6" t="s">
        <v>2218</v>
      </c>
      <c r="B2383" s="6" t="str">
        <f>IF(GETPIVOTDATA("Sum of Net Profit",Pivot_table!$A$151,"Consumer ID",$A2383,"Years (DATE)",$B$66)=0,"",GETPIVOTDATA("Sum of Net Profit",Pivot_table!$A$151,"Consumer ID",$A2383,"Years (DATE)",$B$66))</f>
        <v/>
      </c>
      <c r="C2383" s="6" t="str">
        <f>IF(GETPIVOTDATA("Count of Order ID",Pivot_table!$A$151,"Consumer ID",$A2383,"Years (DATE)",$B$66)=0,"",GETPIVOTDATA("Count of Order ID",Pivot_table!$A$151,"Consumer ID",$A2383,"Years (DATE)",$B$66))</f>
        <v/>
      </c>
      <c r="D2383" s="6">
        <f>IF(GETPIVOTDATA("Sum of Net Profit",Pivot_table!$A$151,"Consumer ID",$A2383,"Years (DATE)",$D$66)=0,"",GETPIVOTDATA("Sum of Net Profit",Pivot_table!$A$151,"Consumer ID",$A2383,"Years (DATE)",$D$66))</f>
        <v>157.44</v>
      </c>
      <c r="E2383" s="6">
        <f>IF(GETPIVOTDATA("Count of Order ID",Pivot_table!$A$151,"Consumer ID",$A2383,"Years (DATE)",$D$66)=0,"",GETPIVOTDATA("Count of Order ID",Pivot_table!$A$151,"Consumer ID",$A2383,"Years (DATE)",$D$66))</f>
        <v>1</v>
      </c>
      <c r="F2383" s="6">
        <f t="shared" si="74"/>
        <v>157.44</v>
      </c>
      <c r="G2383" s="6">
        <f t="shared" si="75"/>
        <v>1</v>
      </c>
    </row>
    <row r="2384" spans="1:7" x14ac:dyDescent="0.3">
      <c r="A2384" s="6" t="s">
        <v>2252</v>
      </c>
      <c r="B2384" s="6" t="str">
        <f>IF(GETPIVOTDATA("Sum of Net Profit",Pivot_table!$A$151,"Consumer ID",$A2384,"Years (DATE)",$B$66)=0,"",GETPIVOTDATA("Sum of Net Profit",Pivot_table!$A$151,"Consumer ID",$A2384,"Years (DATE)",$B$66))</f>
        <v/>
      </c>
      <c r="C2384" s="6" t="str">
        <f>IF(GETPIVOTDATA("Count of Order ID",Pivot_table!$A$151,"Consumer ID",$A2384,"Years (DATE)",$B$66)=0,"",GETPIVOTDATA("Count of Order ID",Pivot_table!$A$151,"Consumer ID",$A2384,"Years (DATE)",$B$66))</f>
        <v/>
      </c>
      <c r="D2384" s="6">
        <f>IF(GETPIVOTDATA("Sum of Net Profit",Pivot_table!$A$151,"Consumer ID",$A2384,"Years (DATE)",$D$66)=0,"",GETPIVOTDATA("Sum of Net Profit",Pivot_table!$A$151,"Consumer ID",$A2384,"Years (DATE)",$D$66))</f>
        <v>157.44</v>
      </c>
      <c r="E2384" s="6">
        <f>IF(GETPIVOTDATA("Count of Order ID",Pivot_table!$A$151,"Consumer ID",$A2384,"Years (DATE)",$D$66)=0,"",GETPIVOTDATA("Count of Order ID",Pivot_table!$A$151,"Consumer ID",$A2384,"Years (DATE)",$D$66))</f>
        <v>1</v>
      </c>
      <c r="F2384" s="6">
        <f t="shared" si="74"/>
        <v>157.44</v>
      </c>
      <c r="G2384" s="6">
        <f t="shared" si="75"/>
        <v>1</v>
      </c>
    </row>
    <row r="2385" spans="1:7" x14ac:dyDescent="0.3">
      <c r="A2385" s="6" t="s">
        <v>3117</v>
      </c>
      <c r="B2385" s="6" t="str">
        <f>IF(GETPIVOTDATA("Sum of Net Profit",Pivot_table!$A$151,"Consumer ID",$A2385,"Years (DATE)",$B$66)=0,"",GETPIVOTDATA("Sum of Net Profit",Pivot_table!$A$151,"Consumer ID",$A2385,"Years (DATE)",$B$66))</f>
        <v/>
      </c>
      <c r="C2385" s="6" t="str">
        <f>IF(GETPIVOTDATA("Count of Order ID",Pivot_table!$A$151,"Consumer ID",$A2385,"Years (DATE)",$B$66)=0,"",GETPIVOTDATA("Count of Order ID",Pivot_table!$A$151,"Consumer ID",$A2385,"Years (DATE)",$B$66))</f>
        <v/>
      </c>
      <c r="D2385" s="6">
        <f>IF(GETPIVOTDATA("Sum of Net Profit",Pivot_table!$A$151,"Consumer ID",$A2385,"Years (DATE)",$D$66)=0,"",GETPIVOTDATA("Sum of Net Profit",Pivot_table!$A$151,"Consumer ID",$A2385,"Years (DATE)",$D$66))</f>
        <v>157.44</v>
      </c>
      <c r="E2385" s="6">
        <f>IF(GETPIVOTDATA("Count of Order ID",Pivot_table!$A$151,"Consumer ID",$A2385,"Years (DATE)",$D$66)=0,"",GETPIVOTDATA("Count of Order ID",Pivot_table!$A$151,"Consumer ID",$A2385,"Years (DATE)",$D$66))</f>
        <v>1</v>
      </c>
      <c r="F2385" s="6">
        <f t="shared" si="74"/>
        <v>157.44</v>
      </c>
      <c r="G2385" s="6">
        <f t="shared" si="75"/>
        <v>1</v>
      </c>
    </row>
    <row r="2386" spans="1:7" x14ac:dyDescent="0.3">
      <c r="A2386" s="6" t="s">
        <v>2146</v>
      </c>
      <c r="B2386" s="6" t="str">
        <f>IF(GETPIVOTDATA("Sum of Net Profit",Pivot_table!$A$151,"Consumer ID",$A2386,"Years (DATE)",$B$66)=0,"",GETPIVOTDATA("Sum of Net Profit",Pivot_table!$A$151,"Consumer ID",$A2386,"Years (DATE)",$B$66))</f>
        <v/>
      </c>
      <c r="C2386" s="6" t="str">
        <f>IF(GETPIVOTDATA("Count of Order ID",Pivot_table!$A$151,"Consumer ID",$A2386,"Years (DATE)",$B$66)=0,"",GETPIVOTDATA("Count of Order ID",Pivot_table!$A$151,"Consumer ID",$A2386,"Years (DATE)",$B$66))</f>
        <v/>
      </c>
      <c r="D2386" s="6">
        <f>IF(GETPIVOTDATA("Sum of Net Profit",Pivot_table!$A$151,"Consumer ID",$A2386,"Years (DATE)",$D$66)=0,"",GETPIVOTDATA("Sum of Net Profit",Pivot_table!$A$151,"Consumer ID",$A2386,"Years (DATE)",$D$66))</f>
        <v>157.44</v>
      </c>
      <c r="E2386" s="6">
        <f>IF(GETPIVOTDATA("Count of Order ID",Pivot_table!$A$151,"Consumer ID",$A2386,"Years (DATE)",$D$66)=0,"",GETPIVOTDATA("Count of Order ID",Pivot_table!$A$151,"Consumer ID",$A2386,"Years (DATE)",$D$66))</f>
        <v>1</v>
      </c>
      <c r="F2386" s="6">
        <f t="shared" si="74"/>
        <v>157.44</v>
      </c>
      <c r="G2386" s="6">
        <f t="shared" si="75"/>
        <v>1</v>
      </c>
    </row>
    <row r="2387" spans="1:7" x14ac:dyDescent="0.3">
      <c r="A2387" s="6" t="s">
        <v>3155</v>
      </c>
      <c r="B2387" s="6" t="str">
        <f>IF(GETPIVOTDATA("Sum of Net Profit",Pivot_table!$A$151,"Consumer ID",$A2387,"Years (DATE)",$B$66)=0,"",GETPIVOTDATA("Sum of Net Profit",Pivot_table!$A$151,"Consumer ID",$A2387,"Years (DATE)",$B$66))</f>
        <v/>
      </c>
      <c r="C2387" s="6" t="str">
        <f>IF(GETPIVOTDATA("Count of Order ID",Pivot_table!$A$151,"Consumer ID",$A2387,"Years (DATE)",$B$66)=0,"",GETPIVOTDATA("Count of Order ID",Pivot_table!$A$151,"Consumer ID",$A2387,"Years (DATE)",$B$66))</f>
        <v/>
      </c>
      <c r="D2387" s="6">
        <f>IF(GETPIVOTDATA("Sum of Net Profit",Pivot_table!$A$151,"Consumer ID",$A2387,"Years (DATE)",$D$66)=0,"",GETPIVOTDATA("Sum of Net Profit",Pivot_table!$A$151,"Consumer ID",$A2387,"Years (DATE)",$D$66))</f>
        <v>157.44</v>
      </c>
      <c r="E2387" s="6">
        <f>IF(GETPIVOTDATA("Count of Order ID",Pivot_table!$A$151,"Consumer ID",$A2387,"Years (DATE)",$D$66)=0,"",GETPIVOTDATA("Count of Order ID",Pivot_table!$A$151,"Consumer ID",$A2387,"Years (DATE)",$D$66))</f>
        <v>1</v>
      </c>
      <c r="F2387" s="6">
        <f t="shared" si="74"/>
        <v>157.44</v>
      </c>
      <c r="G2387" s="6">
        <f t="shared" si="75"/>
        <v>1</v>
      </c>
    </row>
    <row r="2388" spans="1:7" x14ac:dyDescent="0.3">
      <c r="A2388" s="6" t="s">
        <v>2322</v>
      </c>
      <c r="B2388" s="6" t="str">
        <f>IF(GETPIVOTDATA("Sum of Net Profit",Pivot_table!$A$151,"Consumer ID",$A2388,"Years (DATE)",$B$66)=0,"",GETPIVOTDATA("Sum of Net Profit",Pivot_table!$A$151,"Consumer ID",$A2388,"Years (DATE)",$B$66))</f>
        <v/>
      </c>
      <c r="C2388" s="6" t="str">
        <f>IF(GETPIVOTDATA("Count of Order ID",Pivot_table!$A$151,"Consumer ID",$A2388,"Years (DATE)",$B$66)=0,"",GETPIVOTDATA("Count of Order ID",Pivot_table!$A$151,"Consumer ID",$A2388,"Years (DATE)",$B$66))</f>
        <v/>
      </c>
      <c r="D2388" s="6">
        <f>IF(GETPIVOTDATA("Sum of Net Profit",Pivot_table!$A$151,"Consumer ID",$A2388,"Years (DATE)",$D$66)=0,"",GETPIVOTDATA("Sum of Net Profit",Pivot_table!$A$151,"Consumer ID",$A2388,"Years (DATE)",$D$66))</f>
        <v>157.44</v>
      </c>
      <c r="E2388" s="6">
        <f>IF(GETPIVOTDATA("Count of Order ID",Pivot_table!$A$151,"Consumer ID",$A2388,"Years (DATE)",$D$66)=0,"",GETPIVOTDATA("Count of Order ID",Pivot_table!$A$151,"Consumer ID",$A2388,"Years (DATE)",$D$66))</f>
        <v>1</v>
      </c>
      <c r="F2388" s="6">
        <f t="shared" si="74"/>
        <v>157.44</v>
      </c>
      <c r="G2388" s="6">
        <f t="shared" si="75"/>
        <v>1</v>
      </c>
    </row>
    <row r="2389" spans="1:7" x14ac:dyDescent="0.3">
      <c r="A2389" s="6" t="s">
        <v>1972</v>
      </c>
      <c r="B2389" s="6">
        <f>IF(GETPIVOTDATA("Sum of Net Profit",Pivot_table!$A$151,"Consumer ID",$A2389,"Years (DATE)",$B$66)=0,"",GETPIVOTDATA("Sum of Net Profit",Pivot_table!$A$151,"Consumer ID",$A2389,"Years (DATE)",$B$66))</f>
        <v>157.44</v>
      </c>
      <c r="C2389" s="6">
        <f>IF(GETPIVOTDATA("Count of Order ID",Pivot_table!$A$151,"Consumer ID",$A2389,"Years (DATE)",$B$66)=0,"",GETPIVOTDATA("Count of Order ID",Pivot_table!$A$151,"Consumer ID",$A2389,"Years (DATE)",$B$66))</f>
        <v>1</v>
      </c>
      <c r="D2389" s="6" t="str">
        <f>IF(GETPIVOTDATA("Sum of Net Profit",Pivot_table!$A$151,"Consumer ID",$A2389,"Years (DATE)",$D$66)=0,"",GETPIVOTDATA("Sum of Net Profit",Pivot_table!$A$151,"Consumer ID",$A2389,"Years (DATE)",$D$66))</f>
        <v/>
      </c>
      <c r="E2389" s="6" t="str">
        <f>IF(GETPIVOTDATA("Count of Order ID",Pivot_table!$A$151,"Consumer ID",$A2389,"Years (DATE)",$D$66)=0,"",GETPIVOTDATA("Count of Order ID",Pivot_table!$A$151,"Consumer ID",$A2389,"Years (DATE)",$D$66))</f>
        <v/>
      </c>
      <c r="F2389" s="6">
        <f t="shared" si="74"/>
        <v>157.44</v>
      </c>
      <c r="G2389" s="6">
        <f t="shared" si="75"/>
        <v>1</v>
      </c>
    </row>
    <row r="2390" spans="1:7" x14ac:dyDescent="0.3">
      <c r="A2390" s="6" t="s">
        <v>2070</v>
      </c>
      <c r="B2390" s="6">
        <f>IF(GETPIVOTDATA("Sum of Net Profit",Pivot_table!$A$151,"Consumer ID",$A2390,"Years (DATE)",$B$66)=0,"",GETPIVOTDATA("Sum of Net Profit",Pivot_table!$A$151,"Consumer ID",$A2390,"Years (DATE)",$B$66))</f>
        <v>157.44</v>
      </c>
      <c r="C2390" s="6">
        <f>IF(GETPIVOTDATA("Count of Order ID",Pivot_table!$A$151,"Consumer ID",$A2390,"Years (DATE)",$B$66)=0,"",GETPIVOTDATA("Count of Order ID",Pivot_table!$A$151,"Consumer ID",$A2390,"Years (DATE)",$B$66))</f>
        <v>1</v>
      </c>
      <c r="D2390" s="6" t="str">
        <f>IF(GETPIVOTDATA("Sum of Net Profit",Pivot_table!$A$151,"Consumer ID",$A2390,"Years (DATE)",$D$66)=0,"",GETPIVOTDATA("Sum of Net Profit",Pivot_table!$A$151,"Consumer ID",$A2390,"Years (DATE)",$D$66))</f>
        <v/>
      </c>
      <c r="E2390" s="6" t="str">
        <f>IF(GETPIVOTDATA("Count of Order ID",Pivot_table!$A$151,"Consumer ID",$A2390,"Years (DATE)",$D$66)=0,"",GETPIVOTDATA("Count of Order ID",Pivot_table!$A$151,"Consumer ID",$A2390,"Years (DATE)",$D$66))</f>
        <v/>
      </c>
      <c r="F2390" s="6">
        <f t="shared" si="74"/>
        <v>157.44</v>
      </c>
      <c r="G2390" s="6">
        <f t="shared" si="75"/>
        <v>1</v>
      </c>
    </row>
    <row r="2391" spans="1:7" x14ac:dyDescent="0.3">
      <c r="A2391" s="6" t="s">
        <v>4153</v>
      </c>
      <c r="B2391" s="6" t="str">
        <f>IF(GETPIVOTDATA("Sum of Net Profit",Pivot_table!$A$151,"Consumer ID",$A2391,"Years (DATE)",$B$66)=0,"",GETPIVOTDATA("Sum of Net Profit",Pivot_table!$A$151,"Consumer ID",$A2391,"Years (DATE)",$B$66))</f>
        <v/>
      </c>
      <c r="C2391" s="6" t="str">
        <f>IF(GETPIVOTDATA("Count of Order ID",Pivot_table!$A$151,"Consumer ID",$A2391,"Years (DATE)",$B$66)=0,"",GETPIVOTDATA("Count of Order ID",Pivot_table!$A$151,"Consumer ID",$A2391,"Years (DATE)",$B$66))</f>
        <v/>
      </c>
      <c r="D2391" s="6">
        <f>IF(GETPIVOTDATA("Sum of Net Profit",Pivot_table!$A$151,"Consumer ID",$A2391,"Years (DATE)",$D$66)=0,"",GETPIVOTDATA("Sum of Net Profit",Pivot_table!$A$151,"Consumer ID",$A2391,"Years (DATE)",$D$66))</f>
        <v>157.44</v>
      </c>
      <c r="E2391" s="6">
        <f>IF(GETPIVOTDATA("Count of Order ID",Pivot_table!$A$151,"Consumer ID",$A2391,"Years (DATE)",$D$66)=0,"",GETPIVOTDATA("Count of Order ID",Pivot_table!$A$151,"Consumer ID",$A2391,"Years (DATE)",$D$66))</f>
        <v>1</v>
      </c>
      <c r="F2391" s="6">
        <f t="shared" si="74"/>
        <v>157.44</v>
      </c>
      <c r="G2391" s="6">
        <f t="shared" si="75"/>
        <v>1</v>
      </c>
    </row>
    <row r="2392" spans="1:7" x14ac:dyDescent="0.3">
      <c r="A2392" s="6" t="s">
        <v>4135</v>
      </c>
      <c r="B2392" s="6" t="str">
        <f>IF(GETPIVOTDATA("Sum of Net Profit",Pivot_table!$A$151,"Consumer ID",$A2392,"Years (DATE)",$B$66)=0,"",GETPIVOTDATA("Sum of Net Profit",Pivot_table!$A$151,"Consumer ID",$A2392,"Years (DATE)",$B$66))</f>
        <v/>
      </c>
      <c r="C2392" s="6" t="str">
        <f>IF(GETPIVOTDATA("Count of Order ID",Pivot_table!$A$151,"Consumer ID",$A2392,"Years (DATE)",$B$66)=0,"",GETPIVOTDATA("Count of Order ID",Pivot_table!$A$151,"Consumer ID",$A2392,"Years (DATE)",$B$66))</f>
        <v/>
      </c>
      <c r="D2392" s="6">
        <f>IF(GETPIVOTDATA("Sum of Net Profit",Pivot_table!$A$151,"Consumer ID",$A2392,"Years (DATE)",$D$66)=0,"",GETPIVOTDATA("Sum of Net Profit",Pivot_table!$A$151,"Consumer ID",$A2392,"Years (DATE)",$D$66))</f>
        <v>157.44</v>
      </c>
      <c r="E2392" s="6">
        <f>IF(GETPIVOTDATA("Count of Order ID",Pivot_table!$A$151,"Consumer ID",$A2392,"Years (DATE)",$D$66)=0,"",GETPIVOTDATA("Count of Order ID",Pivot_table!$A$151,"Consumer ID",$A2392,"Years (DATE)",$D$66))</f>
        <v>1</v>
      </c>
      <c r="F2392" s="6">
        <f t="shared" si="74"/>
        <v>157.44</v>
      </c>
      <c r="G2392" s="6">
        <f t="shared" si="75"/>
        <v>1</v>
      </c>
    </row>
    <row r="2393" spans="1:7" x14ac:dyDescent="0.3">
      <c r="A2393" s="6" t="s">
        <v>1806</v>
      </c>
      <c r="B2393" s="6">
        <f>IF(GETPIVOTDATA("Sum of Net Profit",Pivot_table!$A$151,"Consumer ID",$A2393,"Years (DATE)",$B$66)=0,"",GETPIVOTDATA("Sum of Net Profit",Pivot_table!$A$151,"Consumer ID",$A2393,"Years (DATE)",$B$66))</f>
        <v>157.44</v>
      </c>
      <c r="C2393" s="6">
        <f>IF(GETPIVOTDATA("Count of Order ID",Pivot_table!$A$151,"Consumer ID",$A2393,"Years (DATE)",$B$66)=0,"",GETPIVOTDATA("Count of Order ID",Pivot_table!$A$151,"Consumer ID",$A2393,"Years (DATE)",$B$66))</f>
        <v>1</v>
      </c>
      <c r="D2393" s="6" t="str">
        <f>IF(GETPIVOTDATA("Sum of Net Profit",Pivot_table!$A$151,"Consumer ID",$A2393,"Years (DATE)",$D$66)=0,"",GETPIVOTDATA("Sum of Net Profit",Pivot_table!$A$151,"Consumer ID",$A2393,"Years (DATE)",$D$66))</f>
        <v/>
      </c>
      <c r="E2393" s="6" t="str">
        <f>IF(GETPIVOTDATA("Count of Order ID",Pivot_table!$A$151,"Consumer ID",$A2393,"Years (DATE)",$D$66)=0,"",GETPIVOTDATA("Count of Order ID",Pivot_table!$A$151,"Consumer ID",$A2393,"Years (DATE)",$D$66))</f>
        <v/>
      </c>
      <c r="F2393" s="6">
        <f t="shared" si="74"/>
        <v>157.44</v>
      </c>
      <c r="G2393" s="6">
        <f t="shared" si="75"/>
        <v>1</v>
      </c>
    </row>
    <row r="2394" spans="1:7" x14ac:dyDescent="0.3">
      <c r="A2394" s="6" t="s">
        <v>3531</v>
      </c>
      <c r="B2394" s="6" t="str">
        <f>IF(GETPIVOTDATA("Sum of Net Profit",Pivot_table!$A$151,"Consumer ID",$A2394,"Years (DATE)",$B$66)=0,"",GETPIVOTDATA("Sum of Net Profit",Pivot_table!$A$151,"Consumer ID",$A2394,"Years (DATE)",$B$66))</f>
        <v/>
      </c>
      <c r="C2394" s="6" t="str">
        <f>IF(GETPIVOTDATA("Count of Order ID",Pivot_table!$A$151,"Consumer ID",$A2394,"Years (DATE)",$B$66)=0,"",GETPIVOTDATA("Count of Order ID",Pivot_table!$A$151,"Consumer ID",$A2394,"Years (DATE)",$B$66))</f>
        <v/>
      </c>
      <c r="D2394" s="6">
        <f>IF(GETPIVOTDATA("Sum of Net Profit",Pivot_table!$A$151,"Consumer ID",$A2394,"Years (DATE)",$D$66)=0,"",GETPIVOTDATA("Sum of Net Profit",Pivot_table!$A$151,"Consumer ID",$A2394,"Years (DATE)",$D$66))</f>
        <v>157.44</v>
      </c>
      <c r="E2394" s="6">
        <f>IF(GETPIVOTDATA("Count of Order ID",Pivot_table!$A$151,"Consumer ID",$A2394,"Years (DATE)",$D$66)=0,"",GETPIVOTDATA("Count of Order ID",Pivot_table!$A$151,"Consumer ID",$A2394,"Years (DATE)",$D$66))</f>
        <v>1</v>
      </c>
      <c r="F2394" s="6">
        <f t="shared" si="74"/>
        <v>157.44</v>
      </c>
      <c r="G2394" s="6">
        <f t="shared" si="75"/>
        <v>1</v>
      </c>
    </row>
    <row r="2395" spans="1:7" x14ac:dyDescent="0.3">
      <c r="A2395" s="6" t="s">
        <v>3641</v>
      </c>
      <c r="B2395" s="6" t="str">
        <f>IF(GETPIVOTDATA("Sum of Net Profit",Pivot_table!$A$151,"Consumer ID",$A2395,"Years (DATE)",$B$66)=0,"",GETPIVOTDATA("Sum of Net Profit",Pivot_table!$A$151,"Consumer ID",$A2395,"Years (DATE)",$B$66))</f>
        <v/>
      </c>
      <c r="C2395" s="6" t="str">
        <f>IF(GETPIVOTDATA("Count of Order ID",Pivot_table!$A$151,"Consumer ID",$A2395,"Years (DATE)",$B$66)=0,"",GETPIVOTDATA("Count of Order ID",Pivot_table!$A$151,"Consumer ID",$A2395,"Years (DATE)",$B$66))</f>
        <v/>
      </c>
      <c r="D2395" s="6">
        <f>IF(GETPIVOTDATA("Sum of Net Profit",Pivot_table!$A$151,"Consumer ID",$A2395,"Years (DATE)",$D$66)=0,"",GETPIVOTDATA("Sum of Net Profit",Pivot_table!$A$151,"Consumer ID",$A2395,"Years (DATE)",$D$66))</f>
        <v>157.44</v>
      </c>
      <c r="E2395" s="6">
        <f>IF(GETPIVOTDATA("Count of Order ID",Pivot_table!$A$151,"Consumer ID",$A2395,"Years (DATE)",$D$66)=0,"",GETPIVOTDATA("Count of Order ID",Pivot_table!$A$151,"Consumer ID",$A2395,"Years (DATE)",$D$66))</f>
        <v>1</v>
      </c>
      <c r="F2395" s="6">
        <f t="shared" si="74"/>
        <v>157.44</v>
      </c>
      <c r="G2395" s="6">
        <f t="shared" si="75"/>
        <v>1</v>
      </c>
    </row>
    <row r="2396" spans="1:7" x14ac:dyDescent="0.3">
      <c r="A2396" s="6" t="s">
        <v>4155</v>
      </c>
      <c r="B2396" s="6" t="str">
        <f>IF(GETPIVOTDATA("Sum of Net Profit",Pivot_table!$A$151,"Consumer ID",$A2396,"Years (DATE)",$B$66)=0,"",GETPIVOTDATA("Sum of Net Profit",Pivot_table!$A$151,"Consumer ID",$A2396,"Years (DATE)",$B$66))</f>
        <v/>
      </c>
      <c r="C2396" s="6" t="str">
        <f>IF(GETPIVOTDATA("Count of Order ID",Pivot_table!$A$151,"Consumer ID",$A2396,"Years (DATE)",$B$66)=0,"",GETPIVOTDATA("Count of Order ID",Pivot_table!$A$151,"Consumer ID",$A2396,"Years (DATE)",$B$66))</f>
        <v/>
      </c>
      <c r="D2396" s="6">
        <f>IF(GETPIVOTDATA("Sum of Net Profit",Pivot_table!$A$151,"Consumer ID",$A2396,"Years (DATE)",$D$66)=0,"",GETPIVOTDATA("Sum of Net Profit",Pivot_table!$A$151,"Consumer ID",$A2396,"Years (DATE)",$D$66))</f>
        <v>157.44</v>
      </c>
      <c r="E2396" s="6">
        <f>IF(GETPIVOTDATA("Count of Order ID",Pivot_table!$A$151,"Consumer ID",$A2396,"Years (DATE)",$D$66)=0,"",GETPIVOTDATA("Count of Order ID",Pivot_table!$A$151,"Consumer ID",$A2396,"Years (DATE)",$D$66))</f>
        <v>1</v>
      </c>
      <c r="F2396" s="6">
        <f t="shared" si="74"/>
        <v>157.44</v>
      </c>
      <c r="G2396" s="6">
        <f t="shared" si="75"/>
        <v>1</v>
      </c>
    </row>
    <row r="2397" spans="1:7" x14ac:dyDescent="0.3">
      <c r="A2397" s="6" t="s">
        <v>3737</v>
      </c>
      <c r="B2397" s="6" t="str">
        <f>IF(GETPIVOTDATA("Sum of Net Profit",Pivot_table!$A$151,"Consumer ID",$A2397,"Years (DATE)",$B$66)=0,"",GETPIVOTDATA("Sum of Net Profit",Pivot_table!$A$151,"Consumer ID",$A2397,"Years (DATE)",$B$66))</f>
        <v/>
      </c>
      <c r="C2397" s="6" t="str">
        <f>IF(GETPIVOTDATA("Count of Order ID",Pivot_table!$A$151,"Consumer ID",$A2397,"Years (DATE)",$B$66)=0,"",GETPIVOTDATA("Count of Order ID",Pivot_table!$A$151,"Consumer ID",$A2397,"Years (DATE)",$B$66))</f>
        <v/>
      </c>
      <c r="D2397" s="6">
        <f>IF(GETPIVOTDATA("Sum of Net Profit",Pivot_table!$A$151,"Consumer ID",$A2397,"Years (DATE)",$D$66)=0,"",GETPIVOTDATA("Sum of Net Profit",Pivot_table!$A$151,"Consumer ID",$A2397,"Years (DATE)",$D$66))</f>
        <v>157.44</v>
      </c>
      <c r="E2397" s="6">
        <f>IF(GETPIVOTDATA("Count of Order ID",Pivot_table!$A$151,"Consumer ID",$A2397,"Years (DATE)",$D$66)=0,"",GETPIVOTDATA("Count of Order ID",Pivot_table!$A$151,"Consumer ID",$A2397,"Years (DATE)",$D$66))</f>
        <v>1</v>
      </c>
      <c r="F2397" s="6">
        <f t="shared" si="74"/>
        <v>157.44</v>
      </c>
      <c r="G2397" s="6">
        <f t="shared" si="75"/>
        <v>1</v>
      </c>
    </row>
    <row r="2398" spans="1:7" x14ac:dyDescent="0.3">
      <c r="A2398" s="6" t="s">
        <v>4081</v>
      </c>
      <c r="B2398" s="6" t="str">
        <f>IF(GETPIVOTDATA("Sum of Net Profit",Pivot_table!$A$151,"Consumer ID",$A2398,"Years (DATE)",$B$66)=0,"",GETPIVOTDATA("Sum of Net Profit",Pivot_table!$A$151,"Consumer ID",$A2398,"Years (DATE)",$B$66))</f>
        <v/>
      </c>
      <c r="C2398" s="6" t="str">
        <f>IF(GETPIVOTDATA("Count of Order ID",Pivot_table!$A$151,"Consumer ID",$A2398,"Years (DATE)",$B$66)=0,"",GETPIVOTDATA("Count of Order ID",Pivot_table!$A$151,"Consumer ID",$A2398,"Years (DATE)",$B$66))</f>
        <v/>
      </c>
      <c r="D2398" s="6">
        <f>IF(GETPIVOTDATA("Sum of Net Profit",Pivot_table!$A$151,"Consumer ID",$A2398,"Years (DATE)",$D$66)=0,"",GETPIVOTDATA("Sum of Net Profit",Pivot_table!$A$151,"Consumer ID",$A2398,"Years (DATE)",$D$66))</f>
        <v>157.44</v>
      </c>
      <c r="E2398" s="6">
        <f>IF(GETPIVOTDATA("Count of Order ID",Pivot_table!$A$151,"Consumer ID",$A2398,"Years (DATE)",$D$66)=0,"",GETPIVOTDATA("Count of Order ID",Pivot_table!$A$151,"Consumer ID",$A2398,"Years (DATE)",$D$66))</f>
        <v>1</v>
      </c>
      <c r="F2398" s="6">
        <f t="shared" si="74"/>
        <v>157.44</v>
      </c>
      <c r="G2398" s="6">
        <f t="shared" si="75"/>
        <v>1</v>
      </c>
    </row>
    <row r="2399" spans="1:7" x14ac:dyDescent="0.3">
      <c r="A2399" s="6" t="s">
        <v>2546</v>
      </c>
      <c r="B2399" s="6" t="str">
        <f>IF(GETPIVOTDATA("Sum of Net Profit",Pivot_table!$A$151,"Consumer ID",$A2399,"Years (DATE)",$B$66)=0,"",GETPIVOTDATA("Sum of Net Profit",Pivot_table!$A$151,"Consumer ID",$A2399,"Years (DATE)",$B$66))</f>
        <v/>
      </c>
      <c r="C2399" s="6" t="str">
        <f>IF(GETPIVOTDATA("Count of Order ID",Pivot_table!$A$151,"Consumer ID",$A2399,"Years (DATE)",$B$66)=0,"",GETPIVOTDATA("Count of Order ID",Pivot_table!$A$151,"Consumer ID",$A2399,"Years (DATE)",$B$66))</f>
        <v/>
      </c>
      <c r="D2399" s="6">
        <f>IF(GETPIVOTDATA("Sum of Net Profit",Pivot_table!$A$151,"Consumer ID",$A2399,"Years (DATE)",$D$66)=0,"",GETPIVOTDATA("Sum of Net Profit",Pivot_table!$A$151,"Consumer ID",$A2399,"Years (DATE)",$D$66))</f>
        <v>157.44</v>
      </c>
      <c r="E2399" s="6">
        <f>IF(GETPIVOTDATA("Count of Order ID",Pivot_table!$A$151,"Consumer ID",$A2399,"Years (DATE)",$D$66)=0,"",GETPIVOTDATA("Count of Order ID",Pivot_table!$A$151,"Consumer ID",$A2399,"Years (DATE)",$D$66))</f>
        <v>1</v>
      </c>
      <c r="F2399" s="6">
        <f t="shared" si="74"/>
        <v>157.44</v>
      </c>
      <c r="G2399" s="6">
        <f t="shared" si="75"/>
        <v>1</v>
      </c>
    </row>
    <row r="2400" spans="1:7" x14ac:dyDescent="0.3">
      <c r="A2400" s="6" t="s">
        <v>2665</v>
      </c>
      <c r="B2400" s="6" t="str">
        <f>IF(GETPIVOTDATA("Sum of Net Profit",Pivot_table!$A$151,"Consumer ID",$A2400,"Years (DATE)",$B$66)=0,"",GETPIVOTDATA("Sum of Net Profit",Pivot_table!$A$151,"Consumer ID",$A2400,"Years (DATE)",$B$66))</f>
        <v/>
      </c>
      <c r="C2400" s="6" t="str">
        <f>IF(GETPIVOTDATA("Count of Order ID",Pivot_table!$A$151,"Consumer ID",$A2400,"Years (DATE)",$B$66)=0,"",GETPIVOTDATA("Count of Order ID",Pivot_table!$A$151,"Consumer ID",$A2400,"Years (DATE)",$B$66))</f>
        <v/>
      </c>
      <c r="D2400" s="6">
        <f>IF(GETPIVOTDATA("Sum of Net Profit",Pivot_table!$A$151,"Consumer ID",$A2400,"Years (DATE)",$D$66)=0,"",GETPIVOTDATA("Sum of Net Profit",Pivot_table!$A$151,"Consumer ID",$A2400,"Years (DATE)",$D$66))</f>
        <v>157.44</v>
      </c>
      <c r="E2400" s="6">
        <f>IF(GETPIVOTDATA("Count of Order ID",Pivot_table!$A$151,"Consumer ID",$A2400,"Years (DATE)",$D$66)=0,"",GETPIVOTDATA("Count of Order ID",Pivot_table!$A$151,"Consumer ID",$A2400,"Years (DATE)",$D$66))</f>
        <v>1</v>
      </c>
      <c r="F2400" s="6">
        <f t="shared" si="74"/>
        <v>157.44</v>
      </c>
      <c r="G2400" s="6">
        <f t="shared" si="75"/>
        <v>1</v>
      </c>
    </row>
    <row r="2401" spans="1:7" x14ac:dyDescent="0.3">
      <c r="A2401" s="6" t="s">
        <v>2566</v>
      </c>
      <c r="B2401" s="6" t="str">
        <f>IF(GETPIVOTDATA("Sum of Net Profit",Pivot_table!$A$151,"Consumer ID",$A2401,"Years (DATE)",$B$66)=0,"",GETPIVOTDATA("Sum of Net Profit",Pivot_table!$A$151,"Consumer ID",$A2401,"Years (DATE)",$B$66))</f>
        <v/>
      </c>
      <c r="C2401" s="6" t="str">
        <f>IF(GETPIVOTDATA("Count of Order ID",Pivot_table!$A$151,"Consumer ID",$A2401,"Years (DATE)",$B$66)=0,"",GETPIVOTDATA("Count of Order ID",Pivot_table!$A$151,"Consumer ID",$A2401,"Years (DATE)",$B$66))</f>
        <v/>
      </c>
      <c r="D2401" s="6">
        <f>IF(GETPIVOTDATA("Sum of Net Profit",Pivot_table!$A$151,"Consumer ID",$A2401,"Years (DATE)",$D$66)=0,"",GETPIVOTDATA("Sum of Net Profit",Pivot_table!$A$151,"Consumer ID",$A2401,"Years (DATE)",$D$66))</f>
        <v>157.44</v>
      </c>
      <c r="E2401" s="6">
        <f>IF(GETPIVOTDATA("Count of Order ID",Pivot_table!$A$151,"Consumer ID",$A2401,"Years (DATE)",$D$66)=0,"",GETPIVOTDATA("Count of Order ID",Pivot_table!$A$151,"Consumer ID",$A2401,"Years (DATE)",$D$66))</f>
        <v>1</v>
      </c>
      <c r="F2401" s="6">
        <f t="shared" si="74"/>
        <v>157.44</v>
      </c>
      <c r="G2401" s="6">
        <f t="shared" si="75"/>
        <v>1</v>
      </c>
    </row>
    <row r="2402" spans="1:7" x14ac:dyDescent="0.3">
      <c r="A2402" s="6" t="s">
        <v>2526</v>
      </c>
      <c r="B2402" s="6" t="str">
        <f>IF(GETPIVOTDATA("Sum of Net Profit",Pivot_table!$A$151,"Consumer ID",$A2402,"Years (DATE)",$B$66)=0,"",GETPIVOTDATA("Sum of Net Profit",Pivot_table!$A$151,"Consumer ID",$A2402,"Years (DATE)",$B$66))</f>
        <v/>
      </c>
      <c r="C2402" s="6" t="str">
        <f>IF(GETPIVOTDATA("Count of Order ID",Pivot_table!$A$151,"Consumer ID",$A2402,"Years (DATE)",$B$66)=0,"",GETPIVOTDATA("Count of Order ID",Pivot_table!$A$151,"Consumer ID",$A2402,"Years (DATE)",$B$66))</f>
        <v/>
      </c>
      <c r="D2402" s="6">
        <f>IF(GETPIVOTDATA("Sum of Net Profit",Pivot_table!$A$151,"Consumer ID",$A2402,"Years (DATE)",$D$66)=0,"",GETPIVOTDATA("Sum of Net Profit",Pivot_table!$A$151,"Consumer ID",$A2402,"Years (DATE)",$D$66))</f>
        <v>157.44</v>
      </c>
      <c r="E2402" s="6">
        <f>IF(GETPIVOTDATA("Count of Order ID",Pivot_table!$A$151,"Consumer ID",$A2402,"Years (DATE)",$D$66)=0,"",GETPIVOTDATA("Count of Order ID",Pivot_table!$A$151,"Consumer ID",$A2402,"Years (DATE)",$D$66))</f>
        <v>1</v>
      </c>
      <c r="F2402" s="6">
        <f t="shared" si="74"/>
        <v>157.44</v>
      </c>
      <c r="G2402" s="6">
        <f t="shared" si="75"/>
        <v>1</v>
      </c>
    </row>
    <row r="2403" spans="1:7" x14ac:dyDescent="0.3">
      <c r="A2403" s="6" t="s">
        <v>4057</v>
      </c>
      <c r="B2403" s="6" t="str">
        <f>IF(GETPIVOTDATA("Sum of Net Profit",Pivot_table!$A$151,"Consumer ID",$A2403,"Years (DATE)",$B$66)=0,"",GETPIVOTDATA("Sum of Net Profit",Pivot_table!$A$151,"Consumer ID",$A2403,"Years (DATE)",$B$66))</f>
        <v/>
      </c>
      <c r="C2403" s="6" t="str">
        <f>IF(GETPIVOTDATA("Count of Order ID",Pivot_table!$A$151,"Consumer ID",$A2403,"Years (DATE)",$B$66)=0,"",GETPIVOTDATA("Count of Order ID",Pivot_table!$A$151,"Consumer ID",$A2403,"Years (DATE)",$B$66))</f>
        <v/>
      </c>
      <c r="D2403" s="6">
        <f>IF(GETPIVOTDATA("Sum of Net Profit",Pivot_table!$A$151,"Consumer ID",$A2403,"Years (DATE)",$D$66)=0,"",GETPIVOTDATA("Sum of Net Profit",Pivot_table!$A$151,"Consumer ID",$A2403,"Years (DATE)",$D$66))</f>
        <v>157.44</v>
      </c>
      <c r="E2403" s="6">
        <f>IF(GETPIVOTDATA("Count of Order ID",Pivot_table!$A$151,"Consumer ID",$A2403,"Years (DATE)",$D$66)=0,"",GETPIVOTDATA("Count of Order ID",Pivot_table!$A$151,"Consumer ID",$A2403,"Years (DATE)",$D$66))</f>
        <v>1</v>
      </c>
      <c r="F2403" s="6">
        <f t="shared" si="74"/>
        <v>157.44</v>
      </c>
      <c r="G2403" s="6">
        <f t="shared" si="75"/>
        <v>1</v>
      </c>
    </row>
    <row r="2404" spans="1:7" x14ac:dyDescent="0.3">
      <c r="A2404" s="6" t="s">
        <v>4061</v>
      </c>
      <c r="B2404" s="6" t="str">
        <f>IF(GETPIVOTDATA("Sum of Net Profit",Pivot_table!$A$151,"Consumer ID",$A2404,"Years (DATE)",$B$66)=0,"",GETPIVOTDATA("Sum of Net Profit",Pivot_table!$A$151,"Consumer ID",$A2404,"Years (DATE)",$B$66))</f>
        <v/>
      </c>
      <c r="C2404" s="6" t="str">
        <f>IF(GETPIVOTDATA("Count of Order ID",Pivot_table!$A$151,"Consumer ID",$A2404,"Years (DATE)",$B$66)=0,"",GETPIVOTDATA("Count of Order ID",Pivot_table!$A$151,"Consumer ID",$A2404,"Years (DATE)",$B$66))</f>
        <v/>
      </c>
      <c r="D2404" s="6">
        <f>IF(GETPIVOTDATA("Sum of Net Profit",Pivot_table!$A$151,"Consumer ID",$A2404,"Years (DATE)",$D$66)=0,"",GETPIVOTDATA("Sum of Net Profit",Pivot_table!$A$151,"Consumer ID",$A2404,"Years (DATE)",$D$66))</f>
        <v>157.44</v>
      </c>
      <c r="E2404" s="6">
        <f>IF(GETPIVOTDATA("Count of Order ID",Pivot_table!$A$151,"Consumer ID",$A2404,"Years (DATE)",$D$66)=0,"",GETPIVOTDATA("Count of Order ID",Pivot_table!$A$151,"Consumer ID",$A2404,"Years (DATE)",$D$66))</f>
        <v>1</v>
      </c>
      <c r="F2404" s="6">
        <f t="shared" si="74"/>
        <v>157.44</v>
      </c>
      <c r="G2404" s="6">
        <f t="shared" si="75"/>
        <v>1</v>
      </c>
    </row>
    <row r="2405" spans="1:7" x14ac:dyDescent="0.3">
      <c r="A2405" s="6" t="s">
        <v>1870</v>
      </c>
      <c r="B2405" s="6">
        <f>IF(GETPIVOTDATA("Sum of Net Profit",Pivot_table!$A$151,"Consumer ID",$A2405,"Years (DATE)",$B$66)=0,"",GETPIVOTDATA("Sum of Net Profit",Pivot_table!$A$151,"Consumer ID",$A2405,"Years (DATE)",$B$66))</f>
        <v>157.44</v>
      </c>
      <c r="C2405" s="6">
        <f>IF(GETPIVOTDATA("Count of Order ID",Pivot_table!$A$151,"Consumer ID",$A2405,"Years (DATE)",$B$66)=0,"",GETPIVOTDATA("Count of Order ID",Pivot_table!$A$151,"Consumer ID",$A2405,"Years (DATE)",$B$66))</f>
        <v>1</v>
      </c>
      <c r="D2405" s="6" t="str">
        <f>IF(GETPIVOTDATA("Sum of Net Profit",Pivot_table!$A$151,"Consumer ID",$A2405,"Years (DATE)",$D$66)=0,"",GETPIVOTDATA("Sum of Net Profit",Pivot_table!$A$151,"Consumer ID",$A2405,"Years (DATE)",$D$66))</f>
        <v/>
      </c>
      <c r="E2405" s="6" t="str">
        <f>IF(GETPIVOTDATA("Count of Order ID",Pivot_table!$A$151,"Consumer ID",$A2405,"Years (DATE)",$D$66)=0,"",GETPIVOTDATA("Count of Order ID",Pivot_table!$A$151,"Consumer ID",$A2405,"Years (DATE)",$D$66))</f>
        <v/>
      </c>
      <c r="F2405" s="6">
        <f t="shared" si="74"/>
        <v>157.44</v>
      </c>
      <c r="G2405" s="6">
        <f t="shared" si="75"/>
        <v>1</v>
      </c>
    </row>
    <row r="2406" spans="1:7" x14ac:dyDescent="0.3">
      <c r="A2406" s="6" t="s">
        <v>2564</v>
      </c>
      <c r="B2406" s="6" t="str">
        <f>IF(GETPIVOTDATA("Sum of Net Profit",Pivot_table!$A$151,"Consumer ID",$A2406,"Years (DATE)",$B$66)=0,"",GETPIVOTDATA("Sum of Net Profit",Pivot_table!$A$151,"Consumer ID",$A2406,"Years (DATE)",$B$66))</f>
        <v/>
      </c>
      <c r="C2406" s="6" t="str">
        <f>IF(GETPIVOTDATA("Count of Order ID",Pivot_table!$A$151,"Consumer ID",$A2406,"Years (DATE)",$B$66)=0,"",GETPIVOTDATA("Count of Order ID",Pivot_table!$A$151,"Consumer ID",$A2406,"Years (DATE)",$B$66))</f>
        <v/>
      </c>
      <c r="D2406" s="6">
        <f>IF(GETPIVOTDATA("Sum of Net Profit",Pivot_table!$A$151,"Consumer ID",$A2406,"Years (DATE)",$D$66)=0,"",GETPIVOTDATA("Sum of Net Profit",Pivot_table!$A$151,"Consumer ID",$A2406,"Years (DATE)",$D$66))</f>
        <v>157.44</v>
      </c>
      <c r="E2406" s="6">
        <f>IF(GETPIVOTDATA("Count of Order ID",Pivot_table!$A$151,"Consumer ID",$A2406,"Years (DATE)",$D$66)=0,"",GETPIVOTDATA("Count of Order ID",Pivot_table!$A$151,"Consumer ID",$A2406,"Years (DATE)",$D$66))</f>
        <v>1</v>
      </c>
      <c r="F2406" s="6">
        <f t="shared" si="74"/>
        <v>157.44</v>
      </c>
      <c r="G2406" s="6">
        <f t="shared" si="75"/>
        <v>1</v>
      </c>
    </row>
    <row r="2407" spans="1:7" x14ac:dyDescent="0.3">
      <c r="A2407" s="6" t="s">
        <v>1886</v>
      </c>
      <c r="B2407" s="6">
        <f>IF(GETPIVOTDATA("Sum of Net Profit",Pivot_table!$A$151,"Consumer ID",$A2407,"Years (DATE)",$B$66)=0,"",GETPIVOTDATA("Sum of Net Profit",Pivot_table!$A$151,"Consumer ID",$A2407,"Years (DATE)",$B$66))</f>
        <v>157.44</v>
      </c>
      <c r="C2407" s="6">
        <f>IF(GETPIVOTDATA("Count of Order ID",Pivot_table!$A$151,"Consumer ID",$A2407,"Years (DATE)",$B$66)=0,"",GETPIVOTDATA("Count of Order ID",Pivot_table!$A$151,"Consumer ID",$A2407,"Years (DATE)",$B$66))</f>
        <v>1</v>
      </c>
      <c r="D2407" s="6" t="str">
        <f>IF(GETPIVOTDATA("Sum of Net Profit",Pivot_table!$A$151,"Consumer ID",$A2407,"Years (DATE)",$D$66)=0,"",GETPIVOTDATA("Sum of Net Profit",Pivot_table!$A$151,"Consumer ID",$A2407,"Years (DATE)",$D$66))</f>
        <v/>
      </c>
      <c r="E2407" s="6" t="str">
        <f>IF(GETPIVOTDATA("Count of Order ID",Pivot_table!$A$151,"Consumer ID",$A2407,"Years (DATE)",$D$66)=0,"",GETPIVOTDATA("Count of Order ID",Pivot_table!$A$151,"Consumer ID",$A2407,"Years (DATE)",$D$66))</f>
        <v/>
      </c>
      <c r="F2407" s="6">
        <f t="shared" si="74"/>
        <v>157.44</v>
      </c>
      <c r="G2407" s="6">
        <f t="shared" si="75"/>
        <v>1</v>
      </c>
    </row>
    <row r="2408" spans="1:7" x14ac:dyDescent="0.3">
      <c r="A2408" s="6" t="s">
        <v>2887</v>
      </c>
      <c r="B2408" s="6" t="str">
        <f>IF(GETPIVOTDATA("Sum of Net Profit",Pivot_table!$A$151,"Consumer ID",$A2408,"Years (DATE)",$B$66)=0,"",GETPIVOTDATA("Sum of Net Profit",Pivot_table!$A$151,"Consumer ID",$A2408,"Years (DATE)",$B$66))</f>
        <v/>
      </c>
      <c r="C2408" s="6" t="str">
        <f>IF(GETPIVOTDATA("Count of Order ID",Pivot_table!$A$151,"Consumer ID",$A2408,"Years (DATE)",$B$66)=0,"",GETPIVOTDATA("Count of Order ID",Pivot_table!$A$151,"Consumer ID",$A2408,"Years (DATE)",$B$66))</f>
        <v/>
      </c>
      <c r="D2408" s="6">
        <f>IF(GETPIVOTDATA("Sum of Net Profit",Pivot_table!$A$151,"Consumer ID",$A2408,"Years (DATE)",$D$66)=0,"",GETPIVOTDATA("Sum of Net Profit",Pivot_table!$A$151,"Consumer ID",$A2408,"Years (DATE)",$D$66))</f>
        <v>157.44</v>
      </c>
      <c r="E2408" s="6">
        <f>IF(GETPIVOTDATA("Count of Order ID",Pivot_table!$A$151,"Consumer ID",$A2408,"Years (DATE)",$D$66)=0,"",GETPIVOTDATA("Count of Order ID",Pivot_table!$A$151,"Consumer ID",$A2408,"Years (DATE)",$D$66))</f>
        <v>1</v>
      </c>
      <c r="F2408" s="6">
        <f t="shared" si="74"/>
        <v>157.44</v>
      </c>
      <c r="G2408" s="6">
        <f t="shared" si="75"/>
        <v>1</v>
      </c>
    </row>
    <row r="2409" spans="1:7" x14ac:dyDescent="0.3">
      <c r="A2409" s="6" t="s">
        <v>3819</v>
      </c>
      <c r="B2409" s="6" t="str">
        <f>IF(GETPIVOTDATA("Sum of Net Profit",Pivot_table!$A$151,"Consumer ID",$A2409,"Years (DATE)",$B$66)=0,"",GETPIVOTDATA("Sum of Net Profit",Pivot_table!$A$151,"Consumer ID",$A2409,"Years (DATE)",$B$66))</f>
        <v/>
      </c>
      <c r="C2409" s="6" t="str">
        <f>IF(GETPIVOTDATA("Count of Order ID",Pivot_table!$A$151,"Consumer ID",$A2409,"Years (DATE)",$B$66)=0,"",GETPIVOTDATA("Count of Order ID",Pivot_table!$A$151,"Consumer ID",$A2409,"Years (DATE)",$B$66))</f>
        <v/>
      </c>
      <c r="D2409" s="6">
        <f>IF(GETPIVOTDATA("Sum of Net Profit",Pivot_table!$A$151,"Consumer ID",$A2409,"Years (DATE)",$D$66)=0,"",GETPIVOTDATA("Sum of Net Profit",Pivot_table!$A$151,"Consumer ID",$A2409,"Years (DATE)",$D$66))</f>
        <v>157.44</v>
      </c>
      <c r="E2409" s="6">
        <f>IF(GETPIVOTDATA("Count of Order ID",Pivot_table!$A$151,"Consumer ID",$A2409,"Years (DATE)",$D$66)=0,"",GETPIVOTDATA("Count of Order ID",Pivot_table!$A$151,"Consumer ID",$A2409,"Years (DATE)",$D$66))</f>
        <v>1</v>
      </c>
      <c r="F2409" s="6">
        <f t="shared" si="74"/>
        <v>157.44</v>
      </c>
      <c r="G2409" s="6">
        <f t="shared" si="75"/>
        <v>1</v>
      </c>
    </row>
    <row r="2410" spans="1:7" x14ac:dyDescent="0.3">
      <c r="A2410" s="6" t="s">
        <v>3913</v>
      </c>
      <c r="B2410" s="6" t="str">
        <f>IF(GETPIVOTDATA("Sum of Net Profit",Pivot_table!$A$151,"Consumer ID",$A2410,"Years (DATE)",$B$66)=0,"",GETPIVOTDATA("Sum of Net Profit",Pivot_table!$A$151,"Consumer ID",$A2410,"Years (DATE)",$B$66))</f>
        <v/>
      </c>
      <c r="C2410" s="6" t="str">
        <f>IF(GETPIVOTDATA("Count of Order ID",Pivot_table!$A$151,"Consumer ID",$A2410,"Years (DATE)",$B$66)=0,"",GETPIVOTDATA("Count of Order ID",Pivot_table!$A$151,"Consumer ID",$A2410,"Years (DATE)",$B$66))</f>
        <v/>
      </c>
      <c r="D2410" s="6">
        <f>IF(GETPIVOTDATA("Sum of Net Profit",Pivot_table!$A$151,"Consumer ID",$A2410,"Years (DATE)",$D$66)=0,"",GETPIVOTDATA("Sum of Net Profit",Pivot_table!$A$151,"Consumer ID",$A2410,"Years (DATE)",$D$66))</f>
        <v>157.44</v>
      </c>
      <c r="E2410" s="6">
        <f>IF(GETPIVOTDATA("Count of Order ID",Pivot_table!$A$151,"Consumer ID",$A2410,"Years (DATE)",$D$66)=0,"",GETPIVOTDATA("Count of Order ID",Pivot_table!$A$151,"Consumer ID",$A2410,"Years (DATE)",$D$66))</f>
        <v>1</v>
      </c>
      <c r="F2410" s="6">
        <f t="shared" si="74"/>
        <v>157.44</v>
      </c>
      <c r="G2410" s="6">
        <f t="shared" si="75"/>
        <v>1</v>
      </c>
    </row>
    <row r="2411" spans="1:7" x14ac:dyDescent="0.3">
      <c r="A2411" s="6" t="s">
        <v>3017</v>
      </c>
      <c r="B2411" s="6" t="str">
        <f>IF(GETPIVOTDATA("Sum of Net Profit",Pivot_table!$A$151,"Consumer ID",$A2411,"Years (DATE)",$B$66)=0,"",GETPIVOTDATA("Sum of Net Profit",Pivot_table!$A$151,"Consumer ID",$A2411,"Years (DATE)",$B$66))</f>
        <v/>
      </c>
      <c r="C2411" s="6" t="str">
        <f>IF(GETPIVOTDATA("Count of Order ID",Pivot_table!$A$151,"Consumer ID",$A2411,"Years (DATE)",$B$66)=0,"",GETPIVOTDATA("Count of Order ID",Pivot_table!$A$151,"Consumer ID",$A2411,"Years (DATE)",$B$66))</f>
        <v/>
      </c>
      <c r="D2411" s="6">
        <f>IF(GETPIVOTDATA("Sum of Net Profit",Pivot_table!$A$151,"Consumer ID",$A2411,"Years (DATE)",$D$66)=0,"",GETPIVOTDATA("Sum of Net Profit",Pivot_table!$A$151,"Consumer ID",$A2411,"Years (DATE)",$D$66))</f>
        <v>157.44</v>
      </c>
      <c r="E2411" s="6">
        <f>IF(GETPIVOTDATA("Count of Order ID",Pivot_table!$A$151,"Consumer ID",$A2411,"Years (DATE)",$D$66)=0,"",GETPIVOTDATA("Count of Order ID",Pivot_table!$A$151,"Consumer ID",$A2411,"Years (DATE)",$D$66))</f>
        <v>1</v>
      </c>
      <c r="F2411" s="6">
        <f t="shared" si="74"/>
        <v>157.44</v>
      </c>
      <c r="G2411" s="6">
        <f t="shared" si="75"/>
        <v>1</v>
      </c>
    </row>
    <row r="2412" spans="1:7" x14ac:dyDescent="0.3">
      <c r="A2412" s="6" t="s">
        <v>3035</v>
      </c>
      <c r="B2412" s="6" t="str">
        <f>IF(GETPIVOTDATA("Sum of Net Profit",Pivot_table!$A$151,"Consumer ID",$A2412,"Years (DATE)",$B$66)=0,"",GETPIVOTDATA("Sum of Net Profit",Pivot_table!$A$151,"Consumer ID",$A2412,"Years (DATE)",$B$66))</f>
        <v/>
      </c>
      <c r="C2412" s="6" t="str">
        <f>IF(GETPIVOTDATA("Count of Order ID",Pivot_table!$A$151,"Consumer ID",$A2412,"Years (DATE)",$B$66)=0,"",GETPIVOTDATA("Count of Order ID",Pivot_table!$A$151,"Consumer ID",$A2412,"Years (DATE)",$B$66))</f>
        <v/>
      </c>
      <c r="D2412" s="6">
        <f>IF(GETPIVOTDATA("Sum of Net Profit",Pivot_table!$A$151,"Consumer ID",$A2412,"Years (DATE)",$D$66)=0,"",GETPIVOTDATA("Sum of Net Profit",Pivot_table!$A$151,"Consumer ID",$A2412,"Years (DATE)",$D$66))</f>
        <v>157.44</v>
      </c>
      <c r="E2412" s="6">
        <f>IF(GETPIVOTDATA("Count of Order ID",Pivot_table!$A$151,"Consumer ID",$A2412,"Years (DATE)",$D$66)=0,"",GETPIVOTDATA("Count of Order ID",Pivot_table!$A$151,"Consumer ID",$A2412,"Years (DATE)",$D$66))</f>
        <v>1</v>
      </c>
      <c r="F2412" s="6">
        <f t="shared" si="74"/>
        <v>157.44</v>
      </c>
      <c r="G2412" s="6">
        <f t="shared" si="75"/>
        <v>1</v>
      </c>
    </row>
    <row r="2413" spans="1:7" x14ac:dyDescent="0.3">
      <c r="A2413" s="6" t="s">
        <v>2977</v>
      </c>
      <c r="B2413" s="6" t="str">
        <f>IF(GETPIVOTDATA("Sum of Net Profit",Pivot_table!$A$151,"Consumer ID",$A2413,"Years (DATE)",$B$66)=0,"",GETPIVOTDATA("Sum of Net Profit",Pivot_table!$A$151,"Consumer ID",$A2413,"Years (DATE)",$B$66))</f>
        <v/>
      </c>
      <c r="C2413" s="6" t="str">
        <f>IF(GETPIVOTDATA("Count of Order ID",Pivot_table!$A$151,"Consumer ID",$A2413,"Years (DATE)",$B$66)=0,"",GETPIVOTDATA("Count of Order ID",Pivot_table!$A$151,"Consumer ID",$A2413,"Years (DATE)",$B$66))</f>
        <v/>
      </c>
      <c r="D2413" s="6">
        <f>IF(GETPIVOTDATA("Sum of Net Profit",Pivot_table!$A$151,"Consumer ID",$A2413,"Years (DATE)",$D$66)=0,"",GETPIVOTDATA("Sum of Net Profit",Pivot_table!$A$151,"Consumer ID",$A2413,"Years (DATE)",$D$66))</f>
        <v>157.44</v>
      </c>
      <c r="E2413" s="6">
        <f>IF(GETPIVOTDATA("Count of Order ID",Pivot_table!$A$151,"Consumer ID",$A2413,"Years (DATE)",$D$66)=0,"",GETPIVOTDATA("Count of Order ID",Pivot_table!$A$151,"Consumer ID",$A2413,"Years (DATE)",$D$66))</f>
        <v>1</v>
      </c>
      <c r="F2413" s="6">
        <f t="shared" si="74"/>
        <v>157.44</v>
      </c>
      <c r="G2413" s="6">
        <f t="shared" si="75"/>
        <v>1</v>
      </c>
    </row>
    <row r="2414" spans="1:7" x14ac:dyDescent="0.3">
      <c r="A2414" s="6" t="s">
        <v>2995</v>
      </c>
      <c r="B2414" s="6" t="str">
        <f>IF(GETPIVOTDATA("Sum of Net Profit",Pivot_table!$A$151,"Consumer ID",$A2414,"Years (DATE)",$B$66)=0,"",GETPIVOTDATA("Sum of Net Profit",Pivot_table!$A$151,"Consumer ID",$A2414,"Years (DATE)",$B$66))</f>
        <v/>
      </c>
      <c r="C2414" s="6" t="str">
        <f>IF(GETPIVOTDATA("Count of Order ID",Pivot_table!$A$151,"Consumer ID",$A2414,"Years (DATE)",$B$66)=0,"",GETPIVOTDATA("Count of Order ID",Pivot_table!$A$151,"Consumer ID",$A2414,"Years (DATE)",$B$66))</f>
        <v/>
      </c>
      <c r="D2414" s="6">
        <f>IF(GETPIVOTDATA("Sum of Net Profit",Pivot_table!$A$151,"Consumer ID",$A2414,"Years (DATE)",$D$66)=0,"",GETPIVOTDATA("Sum of Net Profit",Pivot_table!$A$151,"Consumer ID",$A2414,"Years (DATE)",$D$66))</f>
        <v>157.44</v>
      </c>
      <c r="E2414" s="6">
        <f>IF(GETPIVOTDATA("Count of Order ID",Pivot_table!$A$151,"Consumer ID",$A2414,"Years (DATE)",$D$66)=0,"",GETPIVOTDATA("Count of Order ID",Pivot_table!$A$151,"Consumer ID",$A2414,"Years (DATE)",$D$66))</f>
        <v>1</v>
      </c>
      <c r="F2414" s="6">
        <f t="shared" si="74"/>
        <v>157.44</v>
      </c>
      <c r="G2414" s="6">
        <f t="shared" si="75"/>
        <v>1</v>
      </c>
    </row>
    <row r="2415" spans="1:7" x14ac:dyDescent="0.3">
      <c r="A2415" s="6" t="s">
        <v>1618</v>
      </c>
      <c r="B2415" s="6">
        <f>IF(GETPIVOTDATA("Sum of Net Profit",Pivot_table!$A$151,"Consumer ID",$A2415,"Years (DATE)",$B$66)=0,"",GETPIVOTDATA("Sum of Net Profit",Pivot_table!$A$151,"Consumer ID",$A2415,"Years (DATE)",$B$66))</f>
        <v>157.44</v>
      </c>
      <c r="C2415" s="6">
        <f>IF(GETPIVOTDATA("Count of Order ID",Pivot_table!$A$151,"Consumer ID",$A2415,"Years (DATE)",$B$66)=0,"",GETPIVOTDATA("Count of Order ID",Pivot_table!$A$151,"Consumer ID",$A2415,"Years (DATE)",$B$66))</f>
        <v>1</v>
      </c>
      <c r="D2415" s="6" t="str">
        <f>IF(GETPIVOTDATA("Sum of Net Profit",Pivot_table!$A$151,"Consumer ID",$A2415,"Years (DATE)",$D$66)=0,"",GETPIVOTDATA("Sum of Net Profit",Pivot_table!$A$151,"Consumer ID",$A2415,"Years (DATE)",$D$66))</f>
        <v/>
      </c>
      <c r="E2415" s="6" t="str">
        <f>IF(GETPIVOTDATA("Count of Order ID",Pivot_table!$A$151,"Consumer ID",$A2415,"Years (DATE)",$D$66)=0,"",GETPIVOTDATA("Count of Order ID",Pivot_table!$A$151,"Consumer ID",$A2415,"Years (DATE)",$D$66))</f>
        <v/>
      </c>
      <c r="F2415" s="6">
        <f t="shared" si="74"/>
        <v>157.44</v>
      </c>
      <c r="G2415" s="6">
        <f t="shared" si="75"/>
        <v>1</v>
      </c>
    </row>
    <row r="2416" spans="1:7" x14ac:dyDescent="0.3">
      <c r="A2416" s="6" t="s">
        <v>1158</v>
      </c>
      <c r="B2416" s="6">
        <f>IF(GETPIVOTDATA("Sum of Net Profit",Pivot_table!$A$151,"Consumer ID",$A2416,"Years (DATE)",$B$66)=0,"",GETPIVOTDATA("Sum of Net Profit",Pivot_table!$A$151,"Consumer ID",$A2416,"Years (DATE)",$B$66))</f>
        <v>157.44</v>
      </c>
      <c r="C2416" s="6">
        <f>IF(GETPIVOTDATA("Count of Order ID",Pivot_table!$A$151,"Consumer ID",$A2416,"Years (DATE)",$B$66)=0,"",GETPIVOTDATA("Count of Order ID",Pivot_table!$A$151,"Consumer ID",$A2416,"Years (DATE)",$B$66))</f>
        <v>1</v>
      </c>
      <c r="D2416" s="6" t="str">
        <f>IF(GETPIVOTDATA("Sum of Net Profit",Pivot_table!$A$151,"Consumer ID",$A2416,"Years (DATE)",$D$66)=0,"",GETPIVOTDATA("Sum of Net Profit",Pivot_table!$A$151,"Consumer ID",$A2416,"Years (DATE)",$D$66))</f>
        <v/>
      </c>
      <c r="E2416" s="6" t="str">
        <f>IF(GETPIVOTDATA("Count of Order ID",Pivot_table!$A$151,"Consumer ID",$A2416,"Years (DATE)",$D$66)=0,"",GETPIVOTDATA("Count of Order ID",Pivot_table!$A$151,"Consumer ID",$A2416,"Years (DATE)",$D$66))</f>
        <v/>
      </c>
      <c r="F2416" s="6">
        <f t="shared" si="74"/>
        <v>157.44</v>
      </c>
      <c r="G2416" s="6">
        <f t="shared" si="75"/>
        <v>1</v>
      </c>
    </row>
    <row r="2417" spans="1:7" x14ac:dyDescent="0.3">
      <c r="A2417" s="6" t="s">
        <v>1632</v>
      </c>
      <c r="B2417" s="6">
        <f>IF(GETPIVOTDATA("Sum of Net Profit",Pivot_table!$A$151,"Consumer ID",$A2417,"Years (DATE)",$B$66)=0,"",GETPIVOTDATA("Sum of Net Profit",Pivot_table!$A$151,"Consumer ID",$A2417,"Years (DATE)",$B$66))</f>
        <v>157.44</v>
      </c>
      <c r="C2417" s="6">
        <f>IF(GETPIVOTDATA("Count of Order ID",Pivot_table!$A$151,"Consumer ID",$A2417,"Years (DATE)",$B$66)=0,"",GETPIVOTDATA("Count of Order ID",Pivot_table!$A$151,"Consumer ID",$A2417,"Years (DATE)",$B$66))</f>
        <v>1</v>
      </c>
      <c r="D2417" s="6" t="str">
        <f>IF(GETPIVOTDATA("Sum of Net Profit",Pivot_table!$A$151,"Consumer ID",$A2417,"Years (DATE)",$D$66)=0,"",GETPIVOTDATA("Sum of Net Profit",Pivot_table!$A$151,"Consumer ID",$A2417,"Years (DATE)",$D$66))</f>
        <v/>
      </c>
      <c r="E2417" s="6" t="str">
        <f>IF(GETPIVOTDATA("Count of Order ID",Pivot_table!$A$151,"Consumer ID",$A2417,"Years (DATE)",$D$66)=0,"",GETPIVOTDATA("Count of Order ID",Pivot_table!$A$151,"Consumer ID",$A2417,"Years (DATE)",$D$66))</f>
        <v/>
      </c>
      <c r="F2417" s="6">
        <f t="shared" si="74"/>
        <v>157.44</v>
      </c>
      <c r="G2417" s="6">
        <f t="shared" si="75"/>
        <v>1</v>
      </c>
    </row>
    <row r="2418" spans="1:7" x14ac:dyDescent="0.3">
      <c r="A2418" s="6" t="s">
        <v>1041</v>
      </c>
      <c r="B2418" s="6">
        <f>IF(GETPIVOTDATA("Sum of Net Profit",Pivot_table!$A$151,"Consumer ID",$A2418,"Years (DATE)",$B$66)=0,"",GETPIVOTDATA("Sum of Net Profit",Pivot_table!$A$151,"Consumer ID",$A2418,"Years (DATE)",$B$66))</f>
        <v>157.44</v>
      </c>
      <c r="C2418" s="6">
        <f>IF(GETPIVOTDATA("Count of Order ID",Pivot_table!$A$151,"Consumer ID",$A2418,"Years (DATE)",$B$66)=0,"",GETPIVOTDATA("Count of Order ID",Pivot_table!$A$151,"Consumer ID",$A2418,"Years (DATE)",$B$66))</f>
        <v>1</v>
      </c>
      <c r="D2418" s="6" t="str">
        <f>IF(GETPIVOTDATA("Sum of Net Profit",Pivot_table!$A$151,"Consumer ID",$A2418,"Years (DATE)",$D$66)=0,"",GETPIVOTDATA("Sum of Net Profit",Pivot_table!$A$151,"Consumer ID",$A2418,"Years (DATE)",$D$66))</f>
        <v/>
      </c>
      <c r="E2418" s="6" t="str">
        <f>IF(GETPIVOTDATA("Count of Order ID",Pivot_table!$A$151,"Consumer ID",$A2418,"Years (DATE)",$D$66)=0,"",GETPIVOTDATA("Count of Order ID",Pivot_table!$A$151,"Consumer ID",$A2418,"Years (DATE)",$D$66))</f>
        <v/>
      </c>
      <c r="F2418" s="6">
        <f t="shared" si="74"/>
        <v>157.44</v>
      </c>
      <c r="G2418" s="6">
        <f t="shared" si="75"/>
        <v>1</v>
      </c>
    </row>
    <row r="2419" spans="1:7" x14ac:dyDescent="0.3">
      <c r="A2419" s="6" t="s">
        <v>1288</v>
      </c>
      <c r="B2419" s="6">
        <f>IF(GETPIVOTDATA("Sum of Net Profit",Pivot_table!$A$151,"Consumer ID",$A2419,"Years (DATE)",$B$66)=0,"",GETPIVOTDATA("Sum of Net Profit",Pivot_table!$A$151,"Consumer ID",$A2419,"Years (DATE)",$B$66))</f>
        <v>157.44</v>
      </c>
      <c r="C2419" s="6">
        <f>IF(GETPIVOTDATA("Count of Order ID",Pivot_table!$A$151,"Consumer ID",$A2419,"Years (DATE)",$B$66)=0,"",GETPIVOTDATA("Count of Order ID",Pivot_table!$A$151,"Consumer ID",$A2419,"Years (DATE)",$B$66))</f>
        <v>1</v>
      </c>
      <c r="D2419" s="6" t="str">
        <f>IF(GETPIVOTDATA("Sum of Net Profit",Pivot_table!$A$151,"Consumer ID",$A2419,"Years (DATE)",$D$66)=0,"",GETPIVOTDATA("Sum of Net Profit",Pivot_table!$A$151,"Consumer ID",$A2419,"Years (DATE)",$D$66))</f>
        <v/>
      </c>
      <c r="E2419" s="6" t="str">
        <f>IF(GETPIVOTDATA("Count of Order ID",Pivot_table!$A$151,"Consumer ID",$A2419,"Years (DATE)",$D$66)=0,"",GETPIVOTDATA("Count of Order ID",Pivot_table!$A$151,"Consumer ID",$A2419,"Years (DATE)",$D$66))</f>
        <v/>
      </c>
      <c r="F2419" s="6">
        <f t="shared" si="74"/>
        <v>157.44</v>
      </c>
      <c r="G2419" s="6">
        <f t="shared" si="75"/>
        <v>1</v>
      </c>
    </row>
    <row r="2420" spans="1:7" x14ac:dyDescent="0.3">
      <c r="A2420" s="6" t="s">
        <v>2799</v>
      </c>
      <c r="B2420" s="6" t="str">
        <f>IF(GETPIVOTDATA("Sum of Net Profit",Pivot_table!$A$151,"Consumer ID",$A2420,"Years (DATE)",$B$66)=0,"",GETPIVOTDATA("Sum of Net Profit",Pivot_table!$A$151,"Consumer ID",$A2420,"Years (DATE)",$B$66))</f>
        <v/>
      </c>
      <c r="C2420" s="6" t="str">
        <f>IF(GETPIVOTDATA("Count of Order ID",Pivot_table!$A$151,"Consumer ID",$A2420,"Years (DATE)",$B$66)=0,"",GETPIVOTDATA("Count of Order ID",Pivot_table!$A$151,"Consumer ID",$A2420,"Years (DATE)",$B$66))</f>
        <v/>
      </c>
      <c r="D2420" s="6">
        <f>IF(GETPIVOTDATA("Sum of Net Profit",Pivot_table!$A$151,"Consumer ID",$A2420,"Years (DATE)",$D$66)=0,"",GETPIVOTDATA("Sum of Net Profit",Pivot_table!$A$151,"Consumer ID",$A2420,"Years (DATE)",$D$66))</f>
        <v>157.44</v>
      </c>
      <c r="E2420" s="6">
        <f>IF(GETPIVOTDATA("Count of Order ID",Pivot_table!$A$151,"Consumer ID",$A2420,"Years (DATE)",$D$66)=0,"",GETPIVOTDATA("Count of Order ID",Pivot_table!$A$151,"Consumer ID",$A2420,"Years (DATE)",$D$66))</f>
        <v>1</v>
      </c>
      <c r="F2420" s="6">
        <f t="shared" si="74"/>
        <v>157.44</v>
      </c>
      <c r="G2420" s="6">
        <f t="shared" si="75"/>
        <v>1</v>
      </c>
    </row>
    <row r="2421" spans="1:7" x14ac:dyDescent="0.3">
      <c r="A2421" s="6" t="s">
        <v>3501</v>
      </c>
      <c r="B2421" s="6" t="str">
        <f>IF(GETPIVOTDATA("Sum of Net Profit",Pivot_table!$A$151,"Consumer ID",$A2421,"Years (DATE)",$B$66)=0,"",GETPIVOTDATA("Sum of Net Profit",Pivot_table!$A$151,"Consumer ID",$A2421,"Years (DATE)",$B$66))</f>
        <v/>
      </c>
      <c r="C2421" s="6" t="str">
        <f>IF(GETPIVOTDATA("Count of Order ID",Pivot_table!$A$151,"Consumer ID",$A2421,"Years (DATE)",$B$66)=0,"",GETPIVOTDATA("Count of Order ID",Pivot_table!$A$151,"Consumer ID",$A2421,"Years (DATE)",$B$66))</f>
        <v/>
      </c>
      <c r="D2421" s="6">
        <f>IF(GETPIVOTDATA("Sum of Net Profit",Pivot_table!$A$151,"Consumer ID",$A2421,"Years (DATE)",$D$66)=0,"",GETPIVOTDATA("Sum of Net Profit",Pivot_table!$A$151,"Consumer ID",$A2421,"Years (DATE)",$D$66))</f>
        <v>157.44</v>
      </c>
      <c r="E2421" s="6">
        <f>IF(GETPIVOTDATA("Count of Order ID",Pivot_table!$A$151,"Consumer ID",$A2421,"Years (DATE)",$D$66)=0,"",GETPIVOTDATA("Count of Order ID",Pivot_table!$A$151,"Consumer ID",$A2421,"Years (DATE)",$D$66))</f>
        <v>1</v>
      </c>
      <c r="F2421" s="6">
        <f t="shared" si="74"/>
        <v>157.44</v>
      </c>
      <c r="G2421" s="6">
        <f t="shared" si="75"/>
        <v>1</v>
      </c>
    </row>
    <row r="2422" spans="1:7" x14ac:dyDescent="0.3">
      <c r="A2422" s="6" t="s">
        <v>3489</v>
      </c>
      <c r="B2422" s="6" t="str">
        <f>IF(GETPIVOTDATA("Sum of Net Profit",Pivot_table!$A$151,"Consumer ID",$A2422,"Years (DATE)",$B$66)=0,"",GETPIVOTDATA("Sum of Net Profit",Pivot_table!$A$151,"Consumer ID",$A2422,"Years (DATE)",$B$66))</f>
        <v/>
      </c>
      <c r="C2422" s="6" t="str">
        <f>IF(GETPIVOTDATA("Count of Order ID",Pivot_table!$A$151,"Consumer ID",$A2422,"Years (DATE)",$B$66)=0,"",GETPIVOTDATA("Count of Order ID",Pivot_table!$A$151,"Consumer ID",$A2422,"Years (DATE)",$B$66))</f>
        <v/>
      </c>
      <c r="D2422" s="6">
        <f>IF(GETPIVOTDATA("Sum of Net Profit",Pivot_table!$A$151,"Consumer ID",$A2422,"Years (DATE)",$D$66)=0,"",GETPIVOTDATA("Sum of Net Profit",Pivot_table!$A$151,"Consumer ID",$A2422,"Years (DATE)",$D$66))</f>
        <v>157.44</v>
      </c>
      <c r="E2422" s="6">
        <f>IF(GETPIVOTDATA("Count of Order ID",Pivot_table!$A$151,"Consumer ID",$A2422,"Years (DATE)",$D$66)=0,"",GETPIVOTDATA("Count of Order ID",Pivot_table!$A$151,"Consumer ID",$A2422,"Years (DATE)",$D$66))</f>
        <v>1</v>
      </c>
      <c r="F2422" s="6">
        <f t="shared" si="74"/>
        <v>157.44</v>
      </c>
      <c r="G2422" s="6">
        <f t="shared" si="75"/>
        <v>1</v>
      </c>
    </row>
    <row r="2423" spans="1:7" x14ac:dyDescent="0.3">
      <c r="A2423" s="6" t="s">
        <v>3491</v>
      </c>
      <c r="B2423" s="6" t="str">
        <f>IF(GETPIVOTDATA("Sum of Net Profit",Pivot_table!$A$151,"Consumer ID",$A2423,"Years (DATE)",$B$66)=0,"",GETPIVOTDATA("Sum of Net Profit",Pivot_table!$A$151,"Consumer ID",$A2423,"Years (DATE)",$B$66))</f>
        <v/>
      </c>
      <c r="C2423" s="6" t="str">
        <f>IF(GETPIVOTDATA("Count of Order ID",Pivot_table!$A$151,"Consumer ID",$A2423,"Years (DATE)",$B$66)=0,"",GETPIVOTDATA("Count of Order ID",Pivot_table!$A$151,"Consumer ID",$A2423,"Years (DATE)",$B$66))</f>
        <v/>
      </c>
      <c r="D2423" s="6">
        <f>IF(GETPIVOTDATA("Sum of Net Profit",Pivot_table!$A$151,"Consumer ID",$A2423,"Years (DATE)",$D$66)=0,"",GETPIVOTDATA("Sum of Net Profit",Pivot_table!$A$151,"Consumer ID",$A2423,"Years (DATE)",$D$66))</f>
        <v>157.44</v>
      </c>
      <c r="E2423" s="6">
        <f>IF(GETPIVOTDATA("Count of Order ID",Pivot_table!$A$151,"Consumer ID",$A2423,"Years (DATE)",$D$66)=0,"",GETPIVOTDATA("Count of Order ID",Pivot_table!$A$151,"Consumer ID",$A2423,"Years (DATE)",$D$66))</f>
        <v>1</v>
      </c>
      <c r="F2423" s="6">
        <f t="shared" si="74"/>
        <v>157.44</v>
      </c>
      <c r="G2423" s="6">
        <f t="shared" si="75"/>
        <v>1</v>
      </c>
    </row>
    <row r="2424" spans="1:7" x14ac:dyDescent="0.3">
      <c r="A2424" s="6" t="s">
        <v>1172</v>
      </c>
      <c r="B2424" s="6">
        <f>IF(GETPIVOTDATA("Sum of Net Profit",Pivot_table!$A$151,"Consumer ID",$A2424,"Years (DATE)",$B$66)=0,"",GETPIVOTDATA("Sum of Net Profit",Pivot_table!$A$151,"Consumer ID",$A2424,"Years (DATE)",$B$66))</f>
        <v>157.44</v>
      </c>
      <c r="C2424" s="6">
        <f>IF(GETPIVOTDATA("Count of Order ID",Pivot_table!$A$151,"Consumer ID",$A2424,"Years (DATE)",$B$66)=0,"",GETPIVOTDATA("Count of Order ID",Pivot_table!$A$151,"Consumer ID",$A2424,"Years (DATE)",$B$66))</f>
        <v>1</v>
      </c>
      <c r="D2424" s="6" t="str">
        <f>IF(GETPIVOTDATA("Sum of Net Profit",Pivot_table!$A$151,"Consumer ID",$A2424,"Years (DATE)",$D$66)=0,"",GETPIVOTDATA("Sum of Net Profit",Pivot_table!$A$151,"Consumer ID",$A2424,"Years (DATE)",$D$66))</f>
        <v/>
      </c>
      <c r="E2424" s="6" t="str">
        <f>IF(GETPIVOTDATA("Count of Order ID",Pivot_table!$A$151,"Consumer ID",$A2424,"Years (DATE)",$D$66)=0,"",GETPIVOTDATA("Count of Order ID",Pivot_table!$A$151,"Consumer ID",$A2424,"Years (DATE)",$D$66))</f>
        <v/>
      </c>
      <c r="F2424" s="6">
        <f t="shared" si="74"/>
        <v>157.44</v>
      </c>
      <c r="G2424" s="6">
        <f t="shared" si="75"/>
        <v>1</v>
      </c>
    </row>
    <row r="2425" spans="1:7" x14ac:dyDescent="0.3">
      <c r="A2425" s="6" t="s">
        <v>2779</v>
      </c>
      <c r="B2425" s="6" t="str">
        <f>IF(GETPIVOTDATA("Sum of Net Profit",Pivot_table!$A$151,"Consumer ID",$A2425,"Years (DATE)",$B$66)=0,"",GETPIVOTDATA("Sum of Net Profit",Pivot_table!$A$151,"Consumer ID",$A2425,"Years (DATE)",$B$66))</f>
        <v/>
      </c>
      <c r="C2425" s="6" t="str">
        <f>IF(GETPIVOTDATA("Count of Order ID",Pivot_table!$A$151,"Consumer ID",$A2425,"Years (DATE)",$B$66)=0,"",GETPIVOTDATA("Count of Order ID",Pivot_table!$A$151,"Consumer ID",$A2425,"Years (DATE)",$B$66))</f>
        <v/>
      </c>
      <c r="D2425" s="6">
        <f>IF(GETPIVOTDATA("Sum of Net Profit",Pivot_table!$A$151,"Consumer ID",$A2425,"Years (DATE)",$D$66)=0,"",GETPIVOTDATA("Sum of Net Profit",Pivot_table!$A$151,"Consumer ID",$A2425,"Years (DATE)",$D$66))</f>
        <v>157.44</v>
      </c>
      <c r="E2425" s="6">
        <f>IF(GETPIVOTDATA("Count of Order ID",Pivot_table!$A$151,"Consumer ID",$A2425,"Years (DATE)",$D$66)=0,"",GETPIVOTDATA("Count of Order ID",Pivot_table!$A$151,"Consumer ID",$A2425,"Years (DATE)",$D$66))</f>
        <v>1</v>
      </c>
      <c r="F2425" s="6">
        <f t="shared" si="74"/>
        <v>157.44</v>
      </c>
      <c r="G2425" s="6">
        <f t="shared" si="75"/>
        <v>1</v>
      </c>
    </row>
    <row r="2426" spans="1:7" x14ac:dyDescent="0.3">
      <c r="A2426" s="6" t="s">
        <v>1720</v>
      </c>
      <c r="B2426" s="6">
        <f>IF(GETPIVOTDATA("Sum of Net Profit",Pivot_table!$A$151,"Consumer ID",$A2426,"Years (DATE)",$B$66)=0,"",GETPIVOTDATA("Sum of Net Profit",Pivot_table!$A$151,"Consumer ID",$A2426,"Years (DATE)",$B$66))</f>
        <v>157.44</v>
      </c>
      <c r="C2426" s="6">
        <f>IF(GETPIVOTDATA("Count of Order ID",Pivot_table!$A$151,"Consumer ID",$A2426,"Years (DATE)",$B$66)=0,"",GETPIVOTDATA("Count of Order ID",Pivot_table!$A$151,"Consumer ID",$A2426,"Years (DATE)",$B$66))</f>
        <v>1</v>
      </c>
      <c r="D2426" s="6" t="str">
        <f>IF(GETPIVOTDATA("Sum of Net Profit",Pivot_table!$A$151,"Consumer ID",$A2426,"Years (DATE)",$D$66)=0,"",GETPIVOTDATA("Sum of Net Profit",Pivot_table!$A$151,"Consumer ID",$A2426,"Years (DATE)",$D$66))</f>
        <v/>
      </c>
      <c r="E2426" s="6" t="str">
        <f>IF(GETPIVOTDATA("Count of Order ID",Pivot_table!$A$151,"Consumer ID",$A2426,"Years (DATE)",$D$66)=0,"",GETPIVOTDATA("Count of Order ID",Pivot_table!$A$151,"Consumer ID",$A2426,"Years (DATE)",$D$66))</f>
        <v/>
      </c>
      <c r="F2426" s="6">
        <f t="shared" si="74"/>
        <v>157.44</v>
      </c>
      <c r="G2426" s="6">
        <f t="shared" si="75"/>
        <v>1</v>
      </c>
    </row>
    <row r="2427" spans="1:7" x14ac:dyDescent="0.3">
      <c r="A2427" s="6" t="s">
        <v>2761</v>
      </c>
      <c r="B2427" s="6" t="str">
        <f>IF(GETPIVOTDATA("Sum of Net Profit",Pivot_table!$A$151,"Consumer ID",$A2427,"Years (DATE)",$B$66)=0,"",GETPIVOTDATA("Sum of Net Profit",Pivot_table!$A$151,"Consumer ID",$A2427,"Years (DATE)",$B$66))</f>
        <v/>
      </c>
      <c r="C2427" s="6" t="str">
        <f>IF(GETPIVOTDATA("Count of Order ID",Pivot_table!$A$151,"Consumer ID",$A2427,"Years (DATE)",$B$66)=0,"",GETPIVOTDATA("Count of Order ID",Pivot_table!$A$151,"Consumer ID",$A2427,"Years (DATE)",$B$66))</f>
        <v/>
      </c>
      <c r="D2427" s="6">
        <f>IF(GETPIVOTDATA("Sum of Net Profit",Pivot_table!$A$151,"Consumer ID",$A2427,"Years (DATE)",$D$66)=0,"",GETPIVOTDATA("Sum of Net Profit",Pivot_table!$A$151,"Consumer ID",$A2427,"Years (DATE)",$D$66))</f>
        <v>157.44</v>
      </c>
      <c r="E2427" s="6">
        <f>IF(GETPIVOTDATA("Count of Order ID",Pivot_table!$A$151,"Consumer ID",$A2427,"Years (DATE)",$D$66)=0,"",GETPIVOTDATA("Count of Order ID",Pivot_table!$A$151,"Consumer ID",$A2427,"Years (DATE)",$D$66))</f>
        <v>1</v>
      </c>
      <c r="F2427" s="6">
        <f t="shared" si="74"/>
        <v>157.44</v>
      </c>
      <c r="G2427" s="6">
        <f t="shared" si="75"/>
        <v>1</v>
      </c>
    </row>
    <row r="2428" spans="1:7" x14ac:dyDescent="0.3">
      <c r="A2428" s="6" t="s">
        <v>1782</v>
      </c>
      <c r="B2428" s="6">
        <f>IF(GETPIVOTDATA("Sum of Net Profit",Pivot_table!$A$151,"Consumer ID",$A2428,"Years (DATE)",$B$66)=0,"",GETPIVOTDATA("Sum of Net Profit",Pivot_table!$A$151,"Consumer ID",$A2428,"Years (DATE)",$B$66))</f>
        <v>157.44</v>
      </c>
      <c r="C2428" s="6">
        <f>IF(GETPIVOTDATA("Count of Order ID",Pivot_table!$A$151,"Consumer ID",$A2428,"Years (DATE)",$B$66)=0,"",GETPIVOTDATA("Count of Order ID",Pivot_table!$A$151,"Consumer ID",$A2428,"Years (DATE)",$B$66))</f>
        <v>1</v>
      </c>
      <c r="D2428" s="6" t="str">
        <f>IF(GETPIVOTDATA("Sum of Net Profit",Pivot_table!$A$151,"Consumer ID",$A2428,"Years (DATE)",$D$66)=0,"",GETPIVOTDATA("Sum of Net Profit",Pivot_table!$A$151,"Consumer ID",$A2428,"Years (DATE)",$D$66))</f>
        <v/>
      </c>
      <c r="E2428" s="6" t="str">
        <f>IF(GETPIVOTDATA("Count of Order ID",Pivot_table!$A$151,"Consumer ID",$A2428,"Years (DATE)",$D$66)=0,"",GETPIVOTDATA("Count of Order ID",Pivot_table!$A$151,"Consumer ID",$A2428,"Years (DATE)",$D$66))</f>
        <v/>
      </c>
      <c r="F2428" s="6">
        <f t="shared" si="74"/>
        <v>157.44</v>
      </c>
      <c r="G2428" s="6">
        <f t="shared" si="75"/>
        <v>1</v>
      </c>
    </row>
    <row r="2429" spans="1:7" x14ac:dyDescent="0.3">
      <c r="A2429" s="6" t="s">
        <v>3275</v>
      </c>
      <c r="B2429" s="6" t="str">
        <f>IF(GETPIVOTDATA("Sum of Net Profit",Pivot_table!$A$151,"Consumer ID",$A2429,"Years (DATE)",$B$66)=0,"",GETPIVOTDATA("Sum of Net Profit",Pivot_table!$A$151,"Consumer ID",$A2429,"Years (DATE)",$B$66))</f>
        <v/>
      </c>
      <c r="C2429" s="6" t="str">
        <f>IF(GETPIVOTDATA("Count of Order ID",Pivot_table!$A$151,"Consumer ID",$A2429,"Years (DATE)",$B$66)=0,"",GETPIVOTDATA("Count of Order ID",Pivot_table!$A$151,"Consumer ID",$A2429,"Years (DATE)",$B$66))</f>
        <v/>
      </c>
      <c r="D2429" s="6">
        <f>IF(GETPIVOTDATA("Sum of Net Profit",Pivot_table!$A$151,"Consumer ID",$A2429,"Years (DATE)",$D$66)=0,"",GETPIVOTDATA("Sum of Net Profit",Pivot_table!$A$151,"Consumer ID",$A2429,"Years (DATE)",$D$66))</f>
        <v>157.44</v>
      </c>
      <c r="E2429" s="6">
        <f>IF(GETPIVOTDATA("Count of Order ID",Pivot_table!$A$151,"Consumer ID",$A2429,"Years (DATE)",$D$66)=0,"",GETPIVOTDATA("Count of Order ID",Pivot_table!$A$151,"Consumer ID",$A2429,"Years (DATE)",$D$66))</f>
        <v>1</v>
      </c>
      <c r="F2429" s="6">
        <f t="shared" si="74"/>
        <v>157.44</v>
      </c>
      <c r="G2429" s="6">
        <f t="shared" si="75"/>
        <v>1</v>
      </c>
    </row>
    <row r="2430" spans="1:7" x14ac:dyDescent="0.3">
      <c r="A2430" s="6" t="s">
        <v>1770</v>
      </c>
      <c r="B2430" s="6">
        <f>IF(GETPIVOTDATA("Sum of Net Profit",Pivot_table!$A$151,"Consumer ID",$A2430,"Years (DATE)",$B$66)=0,"",GETPIVOTDATA("Sum of Net Profit",Pivot_table!$A$151,"Consumer ID",$A2430,"Years (DATE)",$B$66))</f>
        <v>157.44</v>
      </c>
      <c r="C2430" s="6">
        <f>IF(GETPIVOTDATA("Count of Order ID",Pivot_table!$A$151,"Consumer ID",$A2430,"Years (DATE)",$B$66)=0,"",GETPIVOTDATA("Count of Order ID",Pivot_table!$A$151,"Consumer ID",$A2430,"Years (DATE)",$B$66))</f>
        <v>1</v>
      </c>
      <c r="D2430" s="6" t="str">
        <f>IF(GETPIVOTDATA("Sum of Net Profit",Pivot_table!$A$151,"Consumer ID",$A2430,"Years (DATE)",$D$66)=0,"",GETPIVOTDATA("Sum of Net Profit",Pivot_table!$A$151,"Consumer ID",$A2430,"Years (DATE)",$D$66))</f>
        <v/>
      </c>
      <c r="E2430" s="6" t="str">
        <f>IF(GETPIVOTDATA("Count of Order ID",Pivot_table!$A$151,"Consumer ID",$A2430,"Years (DATE)",$D$66)=0,"",GETPIVOTDATA("Count of Order ID",Pivot_table!$A$151,"Consumer ID",$A2430,"Years (DATE)",$D$66))</f>
        <v/>
      </c>
      <c r="F2430" s="6">
        <f t="shared" si="74"/>
        <v>157.44</v>
      </c>
      <c r="G2430" s="6">
        <f t="shared" si="75"/>
        <v>1</v>
      </c>
    </row>
    <row r="2431" spans="1:7" x14ac:dyDescent="0.3">
      <c r="A2431" s="6" t="s">
        <v>3427</v>
      </c>
      <c r="B2431" s="6" t="str">
        <f>IF(GETPIVOTDATA("Sum of Net Profit",Pivot_table!$A$151,"Consumer ID",$A2431,"Years (DATE)",$B$66)=0,"",GETPIVOTDATA("Sum of Net Profit",Pivot_table!$A$151,"Consumer ID",$A2431,"Years (DATE)",$B$66))</f>
        <v/>
      </c>
      <c r="C2431" s="6" t="str">
        <f>IF(GETPIVOTDATA("Count of Order ID",Pivot_table!$A$151,"Consumer ID",$A2431,"Years (DATE)",$B$66)=0,"",GETPIVOTDATA("Count of Order ID",Pivot_table!$A$151,"Consumer ID",$A2431,"Years (DATE)",$B$66))</f>
        <v/>
      </c>
      <c r="D2431" s="6">
        <f>IF(GETPIVOTDATA("Sum of Net Profit",Pivot_table!$A$151,"Consumer ID",$A2431,"Years (DATE)",$D$66)=0,"",GETPIVOTDATA("Sum of Net Profit",Pivot_table!$A$151,"Consumer ID",$A2431,"Years (DATE)",$D$66))</f>
        <v>157.44</v>
      </c>
      <c r="E2431" s="6">
        <f>IF(GETPIVOTDATA("Count of Order ID",Pivot_table!$A$151,"Consumer ID",$A2431,"Years (DATE)",$D$66)=0,"",GETPIVOTDATA("Count of Order ID",Pivot_table!$A$151,"Consumer ID",$A2431,"Years (DATE)",$D$66))</f>
        <v>1</v>
      </c>
      <c r="F2431" s="6">
        <f t="shared" si="74"/>
        <v>157.44</v>
      </c>
      <c r="G2431" s="6">
        <f t="shared" si="75"/>
        <v>1</v>
      </c>
    </row>
    <row r="2432" spans="1:7" x14ac:dyDescent="0.3">
      <c r="A2432" s="6" t="s">
        <v>3303</v>
      </c>
      <c r="B2432" s="6" t="str">
        <f>IF(GETPIVOTDATA("Sum of Net Profit",Pivot_table!$A$151,"Consumer ID",$A2432,"Years (DATE)",$B$66)=0,"",GETPIVOTDATA("Sum of Net Profit",Pivot_table!$A$151,"Consumer ID",$A2432,"Years (DATE)",$B$66))</f>
        <v/>
      </c>
      <c r="C2432" s="6" t="str">
        <f>IF(GETPIVOTDATA("Count of Order ID",Pivot_table!$A$151,"Consumer ID",$A2432,"Years (DATE)",$B$66)=0,"",GETPIVOTDATA("Count of Order ID",Pivot_table!$A$151,"Consumer ID",$A2432,"Years (DATE)",$B$66))</f>
        <v/>
      </c>
      <c r="D2432" s="6">
        <f>IF(GETPIVOTDATA("Sum of Net Profit",Pivot_table!$A$151,"Consumer ID",$A2432,"Years (DATE)",$D$66)=0,"",GETPIVOTDATA("Sum of Net Profit",Pivot_table!$A$151,"Consumer ID",$A2432,"Years (DATE)",$D$66))</f>
        <v>157.44</v>
      </c>
      <c r="E2432" s="6">
        <f>IF(GETPIVOTDATA("Count of Order ID",Pivot_table!$A$151,"Consumer ID",$A2432,"Years (DATE)",$D$66)=0,"",GETPIVOTDATA("Count of Order ID",Pivot_table!$A$151,"Consumer ID",$A2432,"Years (DATE)",$D$66))</f>
        <v>1</v>
      </c>
      <c r="F2432" s="6">
        <f t="shared" si="74"/>
        <v>157.44</v>
      </c>
      <c r="G2432" s="6">
        <f t="shared" si="75"/>
        <v>1</v>
      </c>
    </row>
    <row r="2433" spans="1:7" x14ac:dyDescent="0.3">
      <c r="A2433" s="6" t="s">
        <v>3273</v>
      </c>
      <c r="B2433" s="6" t="str">
        <f>IF(GETPIVOTDATA("Sum of Net Profit",Pivot_table!$A$151,"Consumer ID",$A2433,"Years (DATE)",$B$66)=0,"",GETPIVOTDATA("Sum of Net Profit",Pivot_table!$A$151,"Consumer ID",$A2433,"Years (DATE)",$B$66))</f>
        <v/>
      </c>
      <c r="C2433" s="6" t="str">
        <f>IF(GETPIVOTDATA("Count of Order ID",Pivot_table!$A$151,"Consumer ID",$A2433,"Years (DATE)",$B$66)=0,"",GETPIVOTDATA("Count of Order ID",Pivot_table!$A$151,"Consumer ID",$A2433,"Years (DATE)",$B$66))</f>
        <v/>
      </c>
      <c r="D2433" s="6">
        <f>IF(GETPIVOTDATA("Sum of Net Profit",Pivot_table!$A$151,"Consumer ID",$A2433,"Years (DATE)",$D$66)=0,"",GETPIVOTDATA("Sum of Net Profit",Pivot_table!$A$151,"Consumer ID",$A2433,"Years (DATE)",$D$66))</f>
        <v>157.44</v>
      </c>
      <c r="E2433" s="6">
        <f>IF(GETPIVOTDATA("Count of Order ID",Pivot_table!$A$151,"Consumer ID",$A2433,"Years (DATE)",$D$66)=0,"",GETPIVOTDATA("Count of Order ID",Pivot_table!$A$151,"Consumer ID",$A2433,"Years (DATE)",$D$66))</f>
        <v>1</v>
      </c>
      <c r="F2433" s="6">
        <f t="shared" si="74"/>
        <v>157.44</v>
      </c>
      <c r="G2433" s="6">
        <f t="shared" si="75"/>
        <v>1</v>
      </c>
    </row>
    <row r="2434" spans="1:7" x14ac:dyDescent="0.3">
      <c r="A2434" s="6" t="s">
        <v>2376</v>
      </c>
      <c r="B2434" s="6" t="str">
        <f>IF(GETPIVOTDATA("Sum of Net Profit",Pivot_table!$A$151,"Consumer ID",$A2434,"Years (DATE)",$B$66)=0,"",GETPIVOTDATA("Sum of Net Profit",Pivot_table!$A$151,"Consumer ID",$A2434,"Years (DATE)",$B$66))</f>
        <v/>
      </c>
      <c r="C2434" s="6" t="str">
        <f>IF(GETPIVOTDATA("Count of Order ID",Pivot_table!$A$151,"Consumer ID",$A2434,"Years (DATE)",$B$66)=0,"",GETPIVOTDATA("Count of Order ID",Pivot_table!$A$151,"Consumer ID",$A2434,"Years (DATE)",$B$66))</f>
        <v/>
      </c>
      <c r="D2434" s="6">
        <f>IF(GETPIVOTDATA("Sum of Net Profit",Pivot_table!$A$151,"Consumer ID",$A2434,"Years (DATE)",$D$66)=0,"",GETPIVOTDATA("Sum of Net Profit",Pivot_table!$A$151,"Consumer ID",$A2434,"Years (DATE)",$D$66))</f>
        <v>157.44</v>
      </c>
      <c r="E2434" s="6">
        <f>IF(GETPIVOTDATA("Count of Order ID",Pivot_table!$A$151,"Consumer ID",$A2434,"Years (DATE)",$D$66)=0,"",GETPIVOTDATA("Count of Order ID",Pivot_table!$A$151,"Consumer ID",$A2434,"Years (DATE)",$D$66))</f>
        <v>1</v>
      </c>
      <c r="F2434" s="6">
        <f t="shared" si="74"/>
        <v>157.44</v>
      </c>
      <c r="G2434" s="6">
        <f t="shared" si="75"/>
        <v>1</v>
      </c>
    </row>
    <row r="2435" spans="1:7" x14ac:dyDescent="0.3">
      <c r="A2435" s="6" t="s">
        <v>2396</v>
      </c>
      <c r="B2435" s="6" t="str">
        <f>IF(GETPIVOTDATA("Sum of Net Profit",Pivot_table!$A$151,"Consumer ID",$A2435,"Years (DATE)",$B$66)=0,"",GETPIVOTDATA("Sum of Net Profit",Pivot_table!$A$151,"Consumer ID",$A2435,"Years (DATE)",$B$66))</f>
        <v/>
      </c>
      <c r="C2435" s="6" t="str">
        <f>IF(GETPIVOTDATA("Count of Order ID",Pivot_table!$A$151,"Consumer ID",$A2435,"Years (DATE)",$B$66)=0,"",GETPIVOTDATA("Count of Order ID",Pivot_table!$A$151,"Consumer ID",$A2435,"Years (DATE)",$B$66))</f>
        <v/>
      </c>
      <c r="D2435" s="6">
        <f>IF(GETPIVOTDATA("Sum of Net Profit",Pivot_table!$A$151,"Consumer ID",$A2435,"Years (DATE)",$D$66)=0,"",GETPIVOTDATA("Sum of Net Profit",Pivot_table!$A$151,"Consumer ID",$A2435,"Years (DATE)",$D$66))</f>
        <v>157.44</v>
      </c>
      <c r="E2435" s="6">
        <f>IF(GETPIVOTDATA("Count of Order ID",Pivot_table!$A$151,"Consumer ID",$A2435,"Years (DATE)",$D$66)=0,"",GETPIVOTDATA("Count of Order ID",Pivot_table!$A$151,"Consumer ID",$A2435,"Years (DATE)",$D$66))</f>
        <v>1</v>
      </c>
      <c r="F2435" s="6">
        <f t="shared" si="74"/>
        <v>157.44</v>
      </c>
      <c r="G2435" s="6">
        <f t="shared" si="75"/>
        <v>1</v>
      </c>
    </row>
    <row r="2436" spans="1:7" x14ac:dyDescent="0.3">
      <c r="A2436" s="6" t="s">
        <v>1588</v>
      </c>
      <c r="B2436" s="6">
        <f>IF(GETPIVOTDATA("Sum of Net Profit",Pivot_table!$A$151,"Consumer ID",$A2436,"Years (DATE)",$B$66)=0,"",GETPIVOTDATA("Sum of Net Profit",Pivot_table!$A$151,"Consumer ID",$A2436,"Years (DATE)",$B$66))</f>
        <v>157.44</v>
      </c>
      <c r="C2436" s="6">
        <f>IF(GETPIVOTDATA("Count of Order ID",Pivot_table!$A$151,"Consumer ID",$A2436,"Years (DATE)",$B$66)=0,"",GETPIVOTDATA("Count of Order ID",Pivot_table!$A$151,"Consumer ID",$A2436,"Years (DATE)",$B$66))</f>
        <v>1</v>
      </c>
      <c r="D2436" s="6" t="str">
        <f>IF(GETPIVOTDATA("Sum of Net Profit",Pivot_table!$A$151,"Consumer ID",$A2436,"Years (DATE)",$D$66)=0,"",GETPIVOTDATA("Sum of Net Profit",Pivot_table!$A$151,"Consumer ID",$A2436,"Years (DATE)",$D$66))</f>
        <v/>
      </c>
      <c r="E2436" s="6" t="str">
        <f>IF(GETPIVOTDATA("Count of Order ID",Pivot_table!$A$151,"Consumer ID",$A2436,"Years (DATE)",$D$66)=0,"",GETPIVOTDATA("Count of Order ID",Pivot_table!$A$151,"Consumer ID",$A2436,"Years (DATE)",$D$66))</f>
        <v/>
      </c>
      <c r="F2436" s="6">
        <f t="shared" ref="F2436:F2499" si="76">IF(SUM(B2436,D2436)=0,"",SUM(B2436,D2436))</f>
        <v>157.44</v>
      </c>
      <c r="G2436" s="6">
        <f t="shared" ref="G2436:G2499" si="77">IF(SUM(C2436,E2436)=0,"",SUM(C2436,E2436))</f>
        <v>1</v>
      </c>
    </row>
    <row r="2437" spans="1:7" x14ac:dyDescent="0.3">
      <c r="A2437" s="6" t="s">
        <v>1606</v>
      </c>
      <c r="B2437" s="6">
        <f>IF(GETPIVOTDATA("Sum of Net Profit",Pivot_table!$A$151,"Consumer ID",$A2437,"Years (DATE)",$B$66)=0,"",GETPIVOTDATA("Sum of Net Profit",Pivot_table!$A$151,"Consumer ID",$A2437,"Years (DATE)",$B$66))</f>
        <v>157.44</v>
      </c>
      <c r="C2437" s="6">
        <f>IF(GETPIVOTDATA("Count of Order ID",Pivot_table!$A$151,"Consumer ID",$A2437,"Years (DATE)",$B$66)=0,"",GETPIVOTDATA("Count of Order ID",Pivot_table!$A$151,"Consumer ID",$A2437,"Years (DATE)",$B$66))</f>
        <v>1</v>
      </c>
      <c r="D2437" s="6" t="str">
        <f>IF(GETPIVOTDATA("Sum of Net Profit",Pivot_table!$A$151,"Consumer ID",$A2437,"Years (DATE)",$D$66)=0,"",GETPIVOTDATA("Sum of Net Profit",Pivot_table!$A$151,"Consumer ID",$A2437,"Years (DATE)",$D$66))</f>
        <v/>
      </c>
      <c r="E2437" s="6" t="str">
        <f>IF(GETPIVOTDATA("Count of Order ID",Pivot_table!$A$151,"Consumer ID",$A2437,"Years (DATE)",$D$66)=0,"",GETPIVOTDATA("Count of Order ID",Pivot_table!$A$151,"Consumer ID",$A2437,"Years (DATE)",$D$66))</f>
        <v/>
      </c>
      <c r="F2437" s="6">
        <f t="shared" si="76"/>
        <v>157.44</v>
      </c>
      <c r="G2437" s="6">
        <f t="shared" si="77"/>
        <v>1</v>
      </c>
    </row>
    <row r="2438" spans="1:7" x14ac:dyDescent="0.3">
      <c r="A2438" s="6" t="s">
        <v>2412</v>
      </c>
      <c r="B2438" s="6" t="str">
        <f>IF(GETPIVOTDATA("Sum of Net Profit",Pivot_table!$A$151,"Consumer ID",$A2438,"Years (DATE)",$B$66)=0,"",GETPIVOTDATA("Sum of Net Profit",Pivot_table!$A$151,"Consumer ID",$A2438,"Years (DATE)",$B$66))</f>
        <v/>
      </c>
      <c r="C2438" s="6" t="str">
        <f>IF(GETPIVOTDATA("Count of Order ID",Pivot_table!$A$151,"Consumer ID",$A2438,"Years (DATE)",$B$66)=0,"",GETPIVOTDATA("Count of Order ID",Pivot_table!$A$151,"Consumer ID",$A2438,"Years (DATE)",$B$66))</f>
        <v/>
      </c>
      <c r="D2438" s="6">
        <f>IF(GETPIVOTDATA("Sum of Net Profit",Pivot_table!$A$151,"Consumer ID",$A2438,"Years (DATE)",$D$66)=0,"",GETPIVOTDATA("Sum of Net Profit",Pivot_table!$A$151,"Consumer ID",$A2438,"Years (DATE)",$D$66))</f>
        <v>157.44</v>
      </c>
      <c r="E2438" s="6">
        <f>IF(GETPIVOTDATA("Count of Order ID",Pivot_table!$A$151,"Consumer ID",$A2438,"Years (DATE)",$D$66)=0,"",GETPIVOTDATA("Count of Order ID",Pivot_table!$A$151,"Consumer ID",$A2438,"Years (DATE)",$D$66))</f>
        <v>1</v>
      </c>
      <c r="F2438" s="6">
        <f t="shared" si="76"/>
        <v>157.44</v>
      </c>
      <c r="G2438" s="6">
        <f t="shared" si="77"/>
        <v>1</v>
      </c>
    </row>
    <row r="2439" spans="1:7" x14ac:dyDescent="0.3">
      <c r="A2439" s="6" t="s">
        <v>2394</v>
      </c>
      <c r="B2439" s="6" t="str">
        <f>IF(GETPIVOTDATA("Sum of Net Profit",Pivot_table!$A$151,"Consumer ID",$A2439,"Years (DATE)",$B$66)=0,"",GETPIVOTDATA("Sum of Net Profit",Pivot_table!$A$151,"Consumer ID",$A2439,"Years (DATE)",$B$66))</f>
        <v/>
      </c>
      <c r="C2439" s="6" t="str">
        <f>IF(GETPIVOTDATA("Count of Order ID",Pivot_table!$A$151,"Consumer ID",$A2439,"Years (DATE)",$B$66)=0,"",GETPIVOTDATA("Count of Order ID",Pivot_table!$A$151,"Consumer ID",$A2439,"Years (DATE)",$B$66))</f>
        <v/>
      </c>
      <c r="D2439" s="6">
        <f>IF(GETPIVOTDATA("Sum of Net Profit",Pivot_table!$A$151,"Consumer ID",$A2439,"Years (DATE)",$D$66)=0,"",GETPIVOTDATA("Sum of Net Profit",Pivot_table!$A$151,"Consumer ID",$A2439,"Years (DATE)",$D$66))</f>
        <v>157.44</v>
      </c>
      <c r="E2439" s="6">
        <f>IF(GETPIVOTDATA("Count of Order ID",Pivot_table!$A$151,"Consumer ID",$A2439,"Years (DATE)",$D$66)=0,"",GETPIVOTDATA("Count of Order ID",Pivot_table!$A$151,"Consumer ID",$A2439,"Years (DATE)",$D$66))</f>
        <v>1</v>
      </c>
      <c r="F2439" s="6">
        <f t="shared" si="76"/>
        <v>157.44</v>
      </c>
      <c r="G2439" s="6">
        <f t="shared" si="77"/>
        <v>1</v>
      </c>
    </row>
    <row r="2440" spans="1:7" x14ac:dyDescent="0.3">
      <c r="A2440" s="6" t="s">
        <v>5592</v>
      </c>
      <c r="B2440" s="6" t="str">
        <f>IF(GETPIVOTDATA("Sum of Net Profit",Pivot_table!$A$151,"Consumer ID",$A2440,"Years (DATE)",$B$66)=0,"",GETPIVOTDATA("Sum of Net Profit",Pivot_table!$A$151,"Consumer ID",$A2440,"Years (DATE)",$B$66))</f>
        <v/>
      </c>
      <c r="C2440" s="6" t="str">
        <f>IF(GETPIVOTDATA("Count of Order ID",Pivot_table!$A$151,"Consumer ID",$A2440,"Years (DATE)",$B$66)=0,"",GETPIVOTDATA("Count of Order ID",Pivot_table!$A$151,"Consumer ID",$A2440,"Years (DATE)",$B$66))</f>
        <v/>
      </c>
      <c r="D2440" s="6">
        <f>IF(GETPIVOTDATA("Sum of Net Profit",Pivot_table!$A$151,"Consumer ID",$A2440,"Years (DATE)",$D$66)=0,"",GETPIVOTDATA("Sum of Net Profit",Pivot_table!$A$151,"Consumer ID",$A2440,"Years (DATE)",$D$66))</f>
        <v>157.44</v>
      </c>
      <c r="E2440" s="6">
        <f>IF(GETPIVOTDATA("Count of Order ID",Pivot_table!$A$151,"Consumer ID",$A2440,"Years (DATE)",$D$66)=0,"",GETPIVOTDATA("Count of Order ID",Pivot_table!$A$151,"Consumer ID",$A2440,"Years (DATE)",$D$66))</f>
        <v>1</v>
      </c>
      <c r="F2440" s="6">
        <f t="shared" si="76"/>
        <v>157.44</v>
      </c>
      <c r="G2440" s="6">
        <f t="shared" si="77"/>
        <v>1</v>
      </c>
    </row>
    <row r="2441" spans="1:7" x14ac:dyDescent="0.3">
      <c r="A2441" s="6" t="s">
        <v>5130</v>
      </c>
      <c r="B2441" s="6" t="str">
        <f>IF(GETPIVOTDATA("Sum of Net Profit",Pivot_table!$A$151,"Consumer ID",$A2441,"Years (DATE)",$B$66)=0,"",GETPIVOTDATA("Sum of Net Profit",Pivot_table!$A$151,"Consumer ID",$A2441,"Years (DATE)",$B$66))</f>
        <v/>
      </c>
      <c r="C2441" s="6" t="str">
        <f>IF(GETPIVOTDATA("Count of Order ID",Pivot_table!$A$151,"Consumer ID",$A2441,"Years (DATE)",$B$66)=0,"",GETPIVOTDATA("Count of Order ID",Pivot_table!$A$151,"Consumer ID",$A2441,"Years (DATE)",$B$66))</f>
        <v/>
      </c>
      <c r="D2441" s="6">
        <f>IF(GETPIVOTDATA("Sum of Net Profit",Pivot_table!$A$151,"Consumer ID",$A2441,"Years (DATE)",$D$66)=0,"",GETPIVOTDATA("Sum of Net Profit",Pivot_table!$A$151,"Consumer ID",$A2441,"Years (DATE)",$D$66))</f>
        <v>157.44</v>
      </c>
      <c r="E2441" s="6">
        <f>IF(GETPIVOTDATA("Count of Order ID",Pivot_table!$A$151,"Consumer ID",$A2441,"Years (DATE)",$D$66)=0,"",GETPIVOTDATA("Count of Order ID",Pivot_table!$A$151,"Consumer ID",$A2441,"Years (DATE)",$D$66))</f>
        <v>1</v>
      </c>
      <c r="F2441" s="6">
        <f t="shared" si="76"/>
        <v>157.44</v>
      </c>
      <c r="G2441" s="6">
        <f t="shared" si="77"/>
        <v>1</v>
      </c>
    </row>
    <row r="2442" spans="1:7" x14ac:dyDescent="0.3">
      <c r="A2442" s="6" t="s">
        <v>801</v>
      </c>
      <c r="B2442" s="6">
        <f>IF(GETPIVOTDATA("Sum of Net Profit",Pivot_table!$A$151,"Consumer ID",$A2442,"Years (DATE)",$B$66)=0,"",GETPIVOTDATA("Sum of Net Profit",Pivot_table!$A$151,"Consumer ID",$A2442,"Years (DATE)",$B$66))</f>
        <v>156.5</v>
      </c>
      <c r="C2442" s="6">
        <f>IF(GETPIVOTDATA("Count of Order ID",Pivot_table!$A$151,"Consumer ID",$A2442,"Years (DATE)",$B$66)=0,"",GETPIVOTDATA("Count of Order ID",Pivot_table!$A$151,"Consumer ID",$A2442,"Years (DATE)",$B$66))</f>
        <v>1</v>
      </c>
      <c r="D2442" s="6" t="str">
        <f>IF(GETPIVOTDATA("Sum of Net Profit",Pivot_table!$A$151,"Consumer ID",$A2442,"Years (DATE)",$D$66)=0,"",GETPIVOTDATA("Sum of Net Profit",Pivot_table!$A$151,"Consumer ID",$A2442,"Years (DATE)",$D$66))</f>
        <v/>
      </c>
      <c r="E2442" s="6" t="str">
        <f>IF(GETPIVOTDATA("Count of Order ID",Pivot_table!$A$151,"Consumer ID",$A2442,"Years (DATE)",$D$66)=0,"",GETPIVOTDATA("Count of Order ID",Pivot_table!$A$151,"Consumer ID",$A2442,"Years (DATE)",$D$66))</f>
        <v/>
      </c>
      <c r="F2442" s="6">
        <f t="shared" si="76"/>
        <v>156.5</v>
      </c>
      <c r="G2442" s="6">
        <f t="shared" si="77"/>
        <v>1</v>
      </c>
    </row>
    <row r="2443" spans="1:7" x14ac:dyDescent="0.3">
      <c r="A2443" s="6" t="s">
        <v>837</v>
      </c>
      <c r="B2443" s="6">
        <f>IF(GETPIVOTDATA("Sum of Net Profit",Pivot_table!$A$151,"Consumer ID",$A2443,"Years (DATE)",$B$66)=0,"",GETPIVOTDATA("Sum of Net Profit",Pivot_table!$A$151,"Consumer ID",$A2443,"Years (DATE)",$B$66))</f>
        <v>156.5</v>
      </c>
      <c r="C2443" s="6">
        <f>IF(GETPIVOTDATA("Count of Order ID",Pivot_table!$A$151,"Consumer ID",$A2443,"Years (DATE)",$B$66)=0,"",GETPIVOTDATA("Count of Order ID",Pivot_table!$A$151,"Consumer ID",$A2443,"Years (DATE)",$B$66))</f>
        <v>1</v>
      </c>
      <c r="D2443" s="6" t="str">
        <f>IF(GETPIVOTDATA("Sum of Net Profit",Pivot_table!$A$151,"Consumer ID",$A2443,"Years (DATE)",$D$66)=0,"",GETPIVOTDATA("Sum of Net Profit",Pivot_table!$A$151,"Consumer ID",$A2443,"Years (DATE)",$D$66))</f>
        <v/>
      </c>
      <c r="E2443" s="6" t="str">
        <f>IF(GETPIVOTDATA("Count of Order ID",Pivot_table!$A$151,"Consumer ID",$A2443,"Years (DATE)",$D$66)=0,"",GETPIVOTDATA("Count of Order ID",Pivot_table!$A$151,"Consumer ID",$A2443,"Years (DATE)",$D$66))</f>
        <v/>
      </c>
      <c r="F2443" s="6">
        <f t="shared" si="76"/>
        <v>156.5</v>
      </c>
      <c r="G2443" s="6">
        <f t="shared" si="77"/>
        <v>1</v>
      </c>
    </row>
    <row r="2444" spans="1:7" x14ac:dyDescent="0.3">
      <c r="A2444" s="6" t="s">
        <v>6885</v>
      </c>
      <c r="B2444" s="6">
        <f>IF(GETPIVOTDATA("Sum of Net Profit",Pivot_table!$A$151,"Consumer ID",$A2444,"Years (DATE)",$B$66)=0,"",GETPIVOTDATA("Sum of Net Profit",Pivot_table!$A$151,"Consumer ID",$A2444,"Years (DATE)",$B$66))</f>
        <v>156.5</v>
      </c>
      <c r="C2444" s="6">
        <f>IF(GETPIVOTDATA("Count of Order ID",Pivot_table!$A$151,"Consumer ID",$A2444,"Years (DATE)",$B$66)=0,"",GETPIVOTDATA("Count of Order ID",Pivot_table!$A$151,"Consumer ID",$A2444,"Years (DATE)",$B$66))</f>
        <v>1</v>
      </c>
      <c r="D2444" s="6" t="str">
        <f>IF(GETPIVOTDATA("Sum of Net Profit",Pivot_table!$A$151,"Consumer ID",$A2444,"Years (DATE)",$D$66)=0,"",GETPIVOTDATA("Sum of Net Profit",Pivot_table!$A$151,"Consumer ID",$A2444,"Years (DATE)",$D$66))</f>
        <v/>
      </c>
      <c r="E2444" s="6" t="str">
        <f>IF(GETPIVOTDATA("Count of Order ID",Pivot_table!$A$151,"Consumer ID",$A2444,"Years (DATE)",$D$66)=0,"",GETPIVOTDATA("Count of Order ID",Pivot_table!$A$151,"Consumer ID",$A2444,"Years (DATE)",$D$66))</f>
        <v/>
      </c>
      <c r="F2444" s="6">
        <f t="shared" si="76"/>
        <v>156.5</v>
      </c>
      <c r="G2444" s="6">
        <f t="shared" si="77"/>
        <v>1</v>
      </c>
    </row>
    <row r="2445" spans="1:7" x14ac:dyDescent="0.3">
      <c r="A2445" s="6" t="s">
        <v>6903</v>
      </c>
      <c r="B2445" s="6">
        <f>IF(GETPIVOTDATA("Sum of Net Profit",Pivot_table!$A$151,"Consumer ID",$A2445,"Years (DATE)",$B$66)=0,"",GETPIVOTDATA("Sum of Net Profit",Pivot_table!$A$151,"Consumer ID",$A2445,"Years (DATE)",$B$66))</f>
        <v>156.5</v>
      </c>
      <c r="C2445" s="6">
        <f>IF(GETPIVOTDATA("Count of Order ID",Pivot_table!$A$151,"Consumer ID",$A2445,"Years (DATE)",$B$66)=0,"",GETPIVOTDATA("Count of Order ID",Pivot_table!$A$151,"Consumer ID",$A2445,"Years (DATE)",$B$66))</f>
        <v>1</v>
      </c>
      <c r="D2445" s="6" t="str">
        <f>IF(GETPIVOTDATA("Sum of Net Profit",Pivot_table!$A$151,"Consumer ID",$A2445,"Years (DATE)",$D$66)=0,"",GETPIVOTDATA("Sum of Net Profit",Pivot_table!$A$151,"Consumer ID",$A2445,"Years (DATE)",$D$66))</f>
        <v/>
      </c>
      <c r="E2445" s="6" t="str">
        <f>IF(GETPIVOTDATA("Count of Order ID",Pivot_table!$A$151,"Consumer ID",$A2445,"Years (DATE)",$D$66)=0,"",GETPIVOTDATA("Count of Order ID",Pivot_table!$A$151,"Consumer ID",$A2445,"Years (DATE)",$D$66))</f>
        <v/>
      </c>
      <c r="F2445" s="6">
        <f t="shared" si="76"/>
        <v>156.5</v>
      </c>
      <c r="G2445" s="6">
        <f t="shared" si="77"/>
        <v>1</v>
      </c>
    </row>
    <row r="2446" spans="1:7" x14ac:dyDescent="0.3">
      <c r="A2446" s="6" t="s">
        <v>6769</v>
      </c>
      <c r="B2446" s="6">
        <f>IF(GETPIVOTDATA("Sum of Net Profit",Pivot_table!$A$151,"Consumer ID",$A2446,"Years (DATE)",$B$66)=0,"",GETPIVOTDATA("Sum of Net Profit",Pivot_table!$A$151,"Consumer ID",$A2446,"Years (DATE)",$B$66))</f>
        <v>156.5</v>
      </c>
      <c r="C2446" s="6">
        <f>IF(GETPIVOTDATA("Count of Order ID",Pivot_table!$A$151,"Consumer ID",$A2446,"Years (DATE)",$B$66)=0,"",GETPIVOTDATA("Count of Order ID",Pivot_table!$A$151,"Consumer ID",$A2446,"Years (DATE)",$B$66))</f>
        <v>1</v>
      </c>
      <c r="D2446" s="6" t="str">
        <f>IF(GETPIVOTDATA("Sum of Net Profit",Pivot_table!$A$151,"Consumer ID",$A2446,"Years (DATE)",$D$66)=0,"",GETPIVOTDATA("Sum of Net Profit",Pivot_table!$A$151,"Consumer ID",$A2446,"Years (DATE)",$D$66))</f>
        <v/>
      </c>
      <c r="E2446" s="6" t="str">
        <f>IF(GETPIVOTDATA("Count of Order ID",Pivot_table!$A$151,"Consumer ID",$A2446,"Years (DATE)",$D$66)=0,"",GETPIVOTDATA("Count of Order ID",Pivot_table!$A$151,"Consumer ID",$A2446,"Years (DATE)",$D$66))</f>
        <v/>
      </c>
      <c r="F2446" s="6">
        <f t="shared" si="76"/>
        <v>156.5</v>
      </c>
      <c r="G2446" s="6">
        <f t="shared" si="77"/>
        <v>1</v>
      </c>
    </row>
    <row r="2447" spans="1:7" x14ac:dyDescent="0.3">
      <c r="A2447" s="6" t="s">
        <v>6751</v>
      </c>
      <c r="B2447" s="6">
        <f>IF(GETPIVOTDATA("Sum of Net Profit",Pivot_table!$A$151,"Consumer ID",$A2447,"Years (DATE)",$B$66)=0,"",GETPIVOTDATA("Sum of Net Profit",Pivot_table!$A$151,"Consumer ID",$A2447,"Years (DATE)",$B$66))</f>
        <v>156.5</v>
      </c>
      <c r="C2447" s="6">
        <f>IF(GETPIVOTDATA("Count of Order ID",Pivot_table!$A$151,"Consumer ID",$A2447,"Years (DATE)",$B$66)=0,"",GETPIVOTDATA("Count of Order ID",Pivot_table!$A$151,"Consumer ID",$A2447,"Years (DATE)",$B$66))</f>
        <v>1</v>
      </c>
      <c r="D2447" s="6" t="str">
        <f>IF(GETPIVOTDATA("Sum of Net Profit",Pivot_table!$A$151,"Consumer ID",$A2447,"Years (DATE)",$D$66)=0,"",GETPIVOTDATA("Sum of Net Profit",Pivot_table!$A$151,"Consumer ID",$A2447,"Years (DATE)",$D$66))</f>
        <v/>
      </c>
      <c r="E2447" s="6" t="str">
        <f>IF(GETPIVOTDATA("Count of Order ID",Pivot_table!$A$151,"Consumer ID",$A2447,"Years (DATE)",$D$66)=0,"",GETPIVOTDATA("Count of Order ID",Pivot_table!$A$151,"Consumer ID",$A2447,"Years (DATE)",$D$66))</f>
        <v/>
      </c>
      <c r="F2447" s="6">
        <f t="shared" si="76"/>
        <v>156.5</v>
      </c>
      <c r="G2447" s="6">
        <f t="shared" si="77"/>
        <v>1</v>
      </c>
    </row>
    <row r="2448" spans="1:7" x14ac:dyDescent="0.3">
      <c r="A2448" s="6" t="s">
        <v>6915</v>
      </c>
      <c r="B2448" s="6">
        <f>IF(GETPIVOTDATA("Sum of Net Profit",Pivot_table!$A$151,"Consumer ID",$A2448,"Years (DATE)",$B$66)=0,"",GETPIVOTDATA("Sum of Net Profit",Pivot_table!$A$151,"Consumer ID",$A2448,"Years (DATE)",$B$66))</f>
        <v>156.5</v>
      </c>
      <c r="C2448" s="6">
        <f>IF(GETPIVOTDATA("Count of Order ID",Pivot_table!$A$151,"Consumer ID",$A2448,"Years (DATE)",$B$66)=0,"",GETPIVOTDATA("Count of Order ID",Pivot_table!$A$151,"Consumer ID",$A2448,"Years (DATE)",$B$66))</f>
        <v>1</v>
      </c>
      <c r="D2448" s="6" t="str">
        <f>IF(GETPIVOTDATA("Sum of Net Profit",Pivot_table!$A$151,"Consumer ID",$A2448,"Years (DATE)",$D$66)=0,"",GETPIVOTDATA("Sum of Net Profit",Pivot_table!$A$151,"Consumer ID",$A2448,"Years (DATE)",$D$66))</f>
        <v/>
      </c>
      <c r="E2448" s="6" t="str">
        <f>IF(GETPIVOTDATA("Count of Order ID",Pivot_table!$A$151,"Consumer ID",$A2448,"Years (DATE)",$D$66)=0,"",GETPIVOTDATA("Count of Order ID",Pivot_table!$A$151,"Consumer ID",$A2448,"Years (DATE)",$D$66))</f>
        <v/>
      </c>
      <c r="F2448" s="6">
        <f t="shared" si="76"/>
        <v>156.5</v>
      </c>
      <c r="G2448" s="6">
        <f t="shared" si="77"/>
        <v>1</v>
      </c>
    </row>
    <row r="2449" spans="1:7" x14ac:dyDescent="0.3">
      <c r="A2449" s="6" t="s">
        <v>6796</v>
      </c>
      <c r="B2449" s="6">
        <f>IF(GETPIVOTDATA("Sum of Net Profit",Pivot_table!$A$151,"Consumer ID",$A2449,"Years (DATE)",$B$66)=0,"",GETPIVOTDATA("Sum of Net Profit",Pivot_table!$A$151,"Consumer ID",$A2449,"Years (DATE)",$B$66))</f>
        <v>156.5</v>
      </c>
      <c r="C2449" s="6">
        <f>IF(GETPIVOTDATA("Count of Order ID",Pivot_table!$A$151,"Consumer ID",$A2449,"Years (DATE)",$B$66)=0,"",GETPIVOTDATA("Count of Order ID",Pivot_table!$A$151,"Consumer ID",$A2449,"Years (DATE)",$B$66))</f>
        <v>1</v>
      </c>
      <c r="D2449" s="6" t="str">
        <f>IF(GETPIVOTDATA("Sum of Net Profit",Pivot_table!$A$151,"Consumer ID",$A2449,"Years (DATE)",$D$66)=0,"",GETPIVOTDATA("Sum of Net Profit",Pivot_table!$A$151,"Consumer ID",$A2449,"Years (DATE)",$D$66))</f>
        <v/>
      </c>
      <c r="E2449" s="6" t="str">
        <f>IF(GETPIVOTDATA("Count of Order ID",Pivot_table!$A$151,"Consumer ID",$A2449,"Years (DATE)",$D$66)=0,"",GETPIVOTDATA("Count of Order ID",Pivot_table!$A$151,"Consumer ID",$A2449,"Years (DATE)",$D$66))</f>
        <v/>
      </c>
      <c r="F2449" s="6">
        <f t="shared" si="76"/>
        <v>156.5</v>
      </c>
      <c r="G2449" s="6">
        <f t="shared" si="77"/>
        <v>1</v>
      </c>
    </row>
    <row r="2450" spans="1:7" x14ac:dyDescent="0.3">
      <c r="A2450" s="6" t="s">
        <v>925</v>
      </c>
      <c r="B2450" s="6">
        <f>IF(GETPIVOTDATA("Sum of Net Profit",Pivot_table!$A$151,"Consumer ID",$A2450,"Years (DATE)",$B$66)=0,"",GETPIVOTDATA("Sum of Net Profit",Pivot_table!$A$151,"Consumer ID",$A2450,"Years (DATE)",$B$66))</f>
        <v>156.5</v>
      </c>
      <c r="C2450" s="6">
        <f>IF(GETPIVOTDATA("Count of Order ID",Pivot_table!$A$151,"Consumer ID",$A2450,"Years (DATE)",$B$66)=0,"",GETPIVOTDATA("Count of Order ID",Pivot_table!$A$151,"Consumer ID",$A2450,"Years (DATE)",$B$66))</f>
        <v>1</v>
      </c>
      <c r="D2450" s="6" t="str">
        <f>IF(GETPIVOTDATA("Sum of Net Profit",Pivot_table!$A$151,"Consumer ID",$A2450,"Years (DATE)",$D$66)=0,"",GETPIVOTDATA("Sum of Net Profit",Pivot_table!$A$151,"Consumer ID",$A2450,"Years (DATE)",$D$66))</f>
        <v/>
      </c>
      <c r="E2450" s="6" t="str">
        <f>IF(GETPIVOTDATA("Count of Order ID",Pivot_table!$A$151,"Consumer ID",$A2450,"Years (DATE)",$D$66)=0,"",GETPIVOTDATA("Count of Order ID",Pivot_table!$A$151,"Consumer ID",$A2450,"Years (DATE)",$D$66))</f>
        <v/>
      </c>
      <c r="F2450" s="6">
        <f t="shared" si="76"/>
        <v>156.5</v>
      </c>
      <c r="G2450" s="6">
        <f t="shared" si="77"/>
        <v>1</v>
      </c>
    </row>
    <row r="2451" spans="1:7" x14ac:dyDescent="0.3">
      <c r="A2451" s="6" t="s">
        <v>945</v>
      </c>
      <c r="B2451" s="6">
        <f>IF(GETPIVOTDATA("Sum of Net Profit",Pivot_table!$A$151,"Consumer ID",$A2451,"Years (DATE)",$B$66)=0,"",GETPIVOTDATA("Sum of Net Profit",Pivot_table!$A$151,"Consumer ID",$A2451,"Years (DATE)",$B$66))</f>
        <v>156.5</v>
      </c>
      <c r="C2451" s="6">
        <f>IF(GETPIVOTDATA("Count of Order ID",Pivot_table!$A$151,"Consumer ID",$A2451,"Years (DATE)",$B$66)=0,"",GETPIVOTDATA("Count of Order ID",Pivot_table!$A$151,"Consumer ID",$A2451,"Years (DATE)",$B$66))</f>
        <v>1</v>
      </c>
      <c r="D2451" s="6" t="str">
        <f>IF(GETPIVOTDATA("Sum of Net Profit",Pivot_table!$A$151,"Consumer ID",$A2451,"Years (DATE)",$D$66)=0,"",GETPIVOTDATA("Sum of Net Profit",Pivot_table!$A$151,"Consumer ID",$A2451,"Years (DATE)",$D$66))</f>
        <v/>
      </c>
      <c r="E2451" s="6" t="str">
        <f>IF(GETPIVOTDATA("Count of Order ID",Pivot_table!$A$151,"Consumer ID",$A2451,"Years (DATE)",$D$66)=0,"",GETPIVOTDATA("Count of Order ID",Pivot_table!$A$151,"Consumer ID",$A2451,"Years (DATE)",$D$66))</f>
        <v/>
      </c>
      <c r="F2451" s="6">
        <f t="shared" si="76"/>
        <v>156.5</v>
      </c>
      <c r="G2451" s="6">
        <f t="shared" si="77"/>
        <v>1</v>
      </c>
    </row>
    <row r="2452" spans="1:7" x14ac:dyDescent="0.3">
      <c r="A2452" s="6" t="s">
        <v>943</v>
      </c>
      <c r="B2452" s="6">
        <f>IF(GETPIVOTDATA("Sum of Net Profit",Pivot_table!$A$151,"Consumer ID",$A2452,"Years (DATE)",$B$66)=0,"",GETPIVOTDATA("Sum of Net Profit",Pivot_table!$A$151,"Consumer ID",$A2452,"Years (DATE)",$B$66))</f>
        <v>156.5</v>
      </c>
      <c r="C2452" s="6">
        <f>IF(GETPIVOTDATA("Count of Order ID",Pivot_table!$A$151,"Consumer ID",$A2452,"Years (DATE)",$B$66)=0,"",GETPIVOTDATA("Count of Order ID",Pivot_table!$A$151,"Consumer ID",$A2452,"Years (DATE)",$B$66))</f>
        <v>1</v>
      </c>
      <c r="D2452" s="6" t="str">
        <f>IF(GETPIVOTDATA("Sum of Net Profit",Pivot_table!$A$151,"Consumer ID",$A2452,"Years (DATE)",$D$66)=0,"",GETPIVOTDATA("Sum of Net Profit",Pivot_table!$A$151,"Consumer ID",$A2452,"Years (DATE)",$D$66))</f>
        <v/>
      </c>
      <c r="E2452" s="6" t="str">
        <f>IF(GETPIVOTDATA("Count of Order ID",Pivot_table!$A$151,"Consumer ID",$A2452,"Years (DATE)",$D$66)=0,"",GETPIVOTDATA("Count of Order ID",Pivot_table!$A$151,"Consumer ID",$A2452,"Years (DATE)",$D$66))</f>
        <v/>
      </c>
      <c r="F2452" s="6">
        <f t="shared" si="76"/>
        <v>156.5</v>
      </c>
      <c r="G2452" s="6">
        <f t="shared" si="77"/>
        <v>1</v>
      </c>
    </row>
    <row r="2453" spans="1:7" x14ac:dyDescent="0.3">
      <c r="A2453" s="6" t="s">
        <v>476</v>
      </c>
      <c r="B2453" s="6">
        <f>IF(GETPIVOTDATA("Sum of Net Profit",Pivot_table!$A$151,"Consumer ID",$A2453,"Years (DATE)",$B$66)=0,"",GETPIVOTDATA("Sum of Net Profit",Pivot_table!$A$151,"Consumer ID",$A2453,"Years (DATE)",$B$66))</f>
        <v>156.5</v>
      </c>
      <c r="C2453" s="6">
        <f>IF(GETPIVOTDATA("Count of Order ID",Pivot_table!$A$151,"Consumer ID",$A2453,"Years (DATE)",$B$66)=0,"",GETPIVOTDATA("Count of Order ID",Pivot_table!$A$151,"Consumer ID",$A2453,"Years (DATE)",$B$66))</f>
        <v>1</v>
      </c>
      <c r="D2453" s="6" t="str">
        <f>IF(GETPIVOTDATA("Sum of Net Profit",Pivot_table!$A$151,"Consumer ID",$A2453,"Years (DATE)",$D$66)=0,"",GETPIVOTDATA("Sum of Net Profit",Pivot_table!$A$151,"Consumer ID",$A2453,"Years (DATE)",$D$66))</f>
        <v/>
      </c>
      <c r="E2453" s="6" t="str">
        <f>IF(GETPIVOTDATA("Count of Order ID",Pivot_table!$A$151,"Consumer ID",$A2453,"Years (DATE)",$D$66)=0,"",GETPIVOTDATA("Count of Order ID",Pivot_table!$A$151,"Consumer ID",$A2453,"Years (DATE)",$D$66))</f>
        <v/>
      </c>
      <c r="F2453" s="6">
        <f t="shared" si="76"/>
        <v>156.5</v>
      </c>
      <c r="G2453" s="6">
        <f t="shared" si="77"/>
        <v>1</v>
      </c>
    </row>
    <row r="2454" spans="1:7" x14ac:dyDescent="0.3">
      <c r="A2454" s="6" t="s">
        <v>443</v>
      </c>
      <c r="B2454" s="6">
        <f>IF(GETPIVOTDATA("Sum of Net Profit",Pivot_table!$A$151,"Consumer ID",$A2454,"Years (DATE)",$B$66)=0,"",GETPIVOTDATA("Sum of Net Profit",Pivot_table!$A$151,"Consumer ID",$A2454,"Years (DATE)",$B$66))</f>
        <v>156.5</v>
      </c>
      <c r="C2454" s="6">
        <f>IF(GETPIVOTDATA("Count of Order ID",Pivot_table!$A$151,"Consumer ID",$A2454,"Years (DATE)",$B$66)=0,"",GETPIVOTDATA("Count of Order ID",Pivot_table!$A$151,"Consumer ID",$A2454,"Years (DATE)",$B$66))</f>
        <v>1</v>
      </c>
      <c r="D2454" s="6" t="str">
        <f>IF(GETPIVOTDATA("Sum of Net Profit",Pivot_table!$A$151,"Consumer ID",$A2454,"Years (DATE)",$D$66)=0,"",GETPIVOTDATA("Sum of Net Profit",Pivot_table!$A$151,"Consumer ID",$A2454,"Years (DATE)",$D$66))</f>
        <v/>
      </c>
      <c r="E2454" s="6" t="str">
        <f>IF(GETPIVOTDATA("Count of Order ID",Pivot_table!$A$151,"Consumer ID",$A2454,"Years (DATE)",$D$66)=0,"",GETPIVOTDATA("Count of Order ID",Pivot_table!$A$151,"Consumer ID",$A2454,"Years (DATE)",$D$66))</f>
        <v/>
      </c>
      <c r="F2454" s="6">
        <f t="shared" si="76"/>
        <v>156.5</v>
      </c>
      <c r="G2454" s="6">
        <f t="shared" si="77"/>
        <v>1</v>
      </c>
    </row>
    <row r="2455" spans="1:7" x14ac:dyDescent="0.3">
      <c r="A2455" s="6" t="s">
        <v>381</v>
      </c>
      <c r="B2455" s="6" t="str">
        <f>IF(GETPIVOTDATA("Sum of Net Profit",Pivot_table!$A$151,"Consumer ID",$A2455,"Years (DATE)",$B$66)=0,"",GETPIVOTDATA("Sum of Net Profit",Pivot_table!$A$151,"Consumer ID",$A2455,"Years (DATE)",$B$66))</f>
        <v/>
      </c>
      <c r="C2455" s="6" t="str">
        <f>IF(GETPIVOTDATA("Count of Order ID",Pivot_table!$A$151,"Consumer ID",$A2455,"Years (DATE)",$B$66)=0,"",GETPIVOTDATA("Count of Order ID",Pivot_table!$A$151,"Consumer ID",$A2455,"Years (DATE)",$B$66))</f>
        <v/>
      </c>
      <c r="D2455" s="6">
        <f>IF(GETPIVOTDATA("Sum of Net Profit",Pivot_table!$A$151,"Consumer ID",$A2455,"Years (DATE)",$D$66)=0,"",GETPIVOTDATA("Sum of Net Profit",Pivot_table!$A$151,"Consumer ID",$A2455,"Years (DATE)",$D$66))</f>
        <v>156.5</v>
      </c>
      <c r="E2455" s="6">
        <f>IF(GETPIVOTDATA("Count of Order ID",Pivot_table!$A$151,"Consumer ID",$A2455,"Years (DATE)",$D$66)=0,"",GETPIVOTDATA("Count of Order ID",Pivot_table!$A$151,"Consumer ID",$A2455,"Years (DATE)",$D$66))</f>
        <v>1</v>
      </c>
      <c r="F2455" s="6">
        <f t="shared" si="76"/>
        <v>156.5</v>
      </c>
      <c r="G2455" s="6">
        <f t="shared" si="77"/>
        <v>1</v>
      </c>
    </row>
    <row r="2456" spans="1:7" x14ac:dyDescent="0.3">
      <c r="A2456" s="6" t="s">
        <v>398</v>
      </c>
      <c r="B2456" s="6" t="str">
        <f>IF(GETPIVOTDATA("Sum of Net Profit",Pivot_table!$A$151,"Consumer ID",$A2456,"Years (DATE)",$B$66)=0,"",GETPIVOTDATA("Sum of Net Profit",Pivot_table!$A$151,"Consumer ID",$A2456,"Years (DATE)",$B$66))</f>
        <v/>
      </c>
      <c r="C2456" s="6" t="str">
        <f>IF(GETPIVOTDATA("Count of Order ID",Pivot_table!$A$151,"Consumer ID",$A2456,"Years (DATE)",$B$66)=0,"",GETPIVOTDATA("Count of Order ID",Pivot_table!$A$151,"Consumer ID",$A2456,"Years (DATE)",$B$66))</f>
        <v/>
      </c>
      <c r="D2456" s="6">
        <f>IF(GETPIVOTDATA("Sum of Net Profit",Pivot_table!$A$151,"Consumer ID",$A2456,"Years (DATE)",$D$66)=0,"",GETPIVOTDATA("Sum of Net Profit",Pivot_table!$A$151,"Consumer ID",$A2456,"Years (DATE)",$D$66))</f>
        <v>156.5</v>
      </c>
      <c r="E2456" s="6">
        <f>IF(GETPIVOTDATA("Count of Order ID",Pivot_table!$A$151,"Consumer ID",$A2456,"Years (DATE)",$D$66)=0,"",GETPIVOTDATA("Count of Order ID",Pivot_table!$A$151,"Consumer ID",$A2456,"Years (DATE)",$D$66))</f>
        <v>1</v>
      </c>
      <c r="F2456" s="6">
        <f t="shared" si="76"/>
        <v>156.5</v>
      </c>
      <c r="G2456" s="6">
        <f t="shared" si="77"/>
        <v>1</v>
      </c>
    </row>
    <row r="2457" spans="1:7" x14ac:dyDescent="0.3">
      <c r="A2457" s="6" t="s">
        <v>425</v>
      </c>
      <c r="B2457" s="6" t="str">
        <f>IF(GETPIVOTDATA("Sum of Net Profit",Pivot_table!$A$151,"Consumer ID",$A2457,"Years (DATE)",$B$66)=0,"",GETPIVOTDATA("Sum of Net Profit",Pivot_table!$A$151,"Consumer ID",$A2457,"Years (DATE)",$B$66))</f>
        <v/>
      </c>
      <c r="C2457" s="6" t="str">
        <f>IF(GETPIVOTDATA("Count of Order ID",Pivot_table!$A$151,"Consumer ID",$A2457,"Years (DATE)",$B$66)=0,"",GETPIVOTDATA("Count of Order ID",Pivot_table!$A$151,"Consumer ID",$A2457,"Years (DATE)",$B$66))</f>
        <v/>
      </c>
      <c r="D2457" s="6">
        <f>IF(GETPIVOTDATA("Sum of Net Profit",Pivot_table!$A$151,"Consumer ID",$A2457,"Years (DATE)",$D$66)=0,"",GETPIVOTDATA("Sum of Net Profit",Pivot_table!$A$151,"Consumer ID",$A2457,"Years (DATE)",$D$66))</f>
        <v>156.5</v>
      </c>
      <c r="E2457" s="6">
        <f>IF(GETPIVOTDATA("Count of Order ID",Pivot_table!$A$151,"Consumer ID",$A2457,"Years (DATE)",$D$66)=0,"",GETPIVOTDATA("Count of Order ID",Pivot_table!$A$151,"Consumer ID",$A2457,"Years (DATE)",$D$66))</f>
        <v>1</v>
      </c>
      <c r="F2457" s="6">
        <f t="shared" si="76"/>
        <v>156.5</v>
      </c>
      <c r="G2457" s="6">
        <f t="shared" si="77"/>
        <v>1</v>
      </c>
    </row>
    <row r="2458" spans="1:7" x14ac:dyDescent="0.3">
      <c r="A2458" s="6" t="s">
        <v>377</v>
      </c>
      <c r="B2458" s="6" t="str">
        <f>IF(GETPIVOTDATA("Sum of Net Profit",Pivot_table!$A$151,"Consumer ID",$A2458,"Years (DATE)",$B$66)=0,"",GETPIVOTDATA("Sum of Net Profit",Pivot_table!$A$151,"Consumer ID",$A2458,"Years (DATE)",$B$66))</f>
        <v/>
      </c>
      <c r="C2458" s="6" t="str">
        <f>IF(GETPIVOTDATA("Count of Order ID",Pivot_table!$A$151,"Consumer ID",$A2458,"Years (DATE)",$B$66)=0,"",GETPIVOTDATA("Count of Order ID",Pivot_table!$A$151,"Consumer ID",$A2458,"Years (DATE)",$B$66))</f>
        <v/>
      </c>
      <c r="D2458" s="6">
        <f>IF(GETPIVOTDATA("Sum of Net Profit",Pivot_table!$A$151,"Consumer ID",$A2458,"Years (DATE)",$D$66)=0,"",GETPIVOTDATA("Sum of Net Profit",Pivot_table!$A$151,"Consumer ID",$A2458,"Years (DATE)",$D$66))</f>
        <v>156.5</v>
      </c>
      <c r="E2458" s="6">
        <f>IF(GETPIVOTDATA("Count of Order ID",Pivot_table!$A$151,"Consumer ID",$A2458,"Years (DATE)",$D$66)=0,"",GETPIVOTDATA("Count of Order ID",Pivot_table!$A$151,"Consumer ID",$A2458,"Years (DATE)",$D$66))</f>
        <v>1</v>
      </c>
      <c r="F2458" s="6">
        <f t="shared" si="76"/>
        <v>156.5</v>
      </c>
      <c r="G2458" s="6">
        <f t="shared" si="77"/>
        <v>1</v>
      </c>
    </row>
    <row r="2459" spans="1:7" x14ac:dyDescent="0.3">
      <c r="A2459" s="6" t="s">
        <v>6905</v>
      </c>
      <c r="B2459" s="6">
        <f>IF(GETPIVOTDATA("Sum of Net Profit",Pivot_table!$A$151,"Consumer ID",$A2459,"Years (DATE)",$B$66)=0,"",GETPIVOTDATA("Sum of Net Profit",Pivot_table!$A$151,"Consumer ID",$A2459,"Years (DATE)",$B$66))</f>
        <v>155.33000000000004</v>
      </c>
      <c r="C2459" s="6">
        <f>IF(GETPIVOTDATA("Count of Order ID",Pivot_table!$A$151,"Consumer ID",$A2459,"Years (DATE)",$B$66)=0,"",GETPIVOTDATA("Count of Order ID",Pivot_table!$A$151,"Consumer ID",$A2459,"Years (DATE)",$B$66))</f>
        <v>1</v>
      </c>
      <c r="D2459" s="6" t="str">
        <f>IF(GETPIVOTDATA("Sum of Net Profit",Pivot_table!$A$151,"Consumer ID",$A2459,"Years (DATE)",$D$66)=0,"",GETPIVOTDATA("Sum of Net Profit",Pivot_table!$A$151,"Consumer ID",$A2459,"Years (DATE)",$D$66))</f>
        <v/>
      </c>
      <c r="E2459" s="6" t="str">
        <f>IF(GETPIVOTDATA("Count of Order ID",Pivot_table!$A$151,"Consumer ID",$A2459,"Years (DATE)",$D$66)=0,"",GETPIVOTDATA("Count of Order ID",Pivot_table!$A$151,"Consumer ID",$A2459,"Years (DATE)",$D$66))</f>
        <v/>
      </c>
      <c r="F2459" s="6">
        <f t="shared" si="76"/>
        <v>155.33000000000004</v>
      </c>
      <c r="G2459" s="6">
        <f t="shared" si="77"/>
        <v>1</v>
      </c>
    </row>
    <row r="2460" spans="1:7" x14ac:dyDescent="0.3">
      <c r="A2460" s="6" t="s">
        <v>356</v>
      </c>
      <c r="B2460" s="6" t="str">
        <f>IF(GETPIVOTDATA("Sum of Net Profit",Pivot_table!$A$151,"Consumer ID",$A2460,"Years (DATE)",$B$66)=0,"",GETPIVOTDATA("Sum of Net Profit",Pivot_table!$A$151,"Consumer ID",$A2460,"Years (DATE)",$B$66))</f>
        <v/>
      </c>
      <c r="C2460" s="6" t="str">
        <f>IF(GETPIVOTDATA("Count of Order ID",Pivot_table!$A$151,"Consumer ID",$A2460,"Years (DATE)",$B$66)=0,"",GETPIVOTDATA("Count of Order ID",Pivot_table!$A$151,"Consumer ID",$A2460,"Years (DATE)",$B$66))</f>
        <v/>
      </c>
      <c r="D2460" s="6">
        <f>IF(GETPIVOTDATA("Sum of Net Profit",Pivot_table!$A$151,"Consumer ID",$A2460,"Years (DATE)",$D$66)=0,"",GETPIVOTDATA("Sum of Net Profit",Pivot_table!$A$151,"Consumer ID",$A2460,"Years (DATE)",$D$66))</f>
        <v>155.33000000000004</v>
      </c>
      <c r="E2460" s="6">
        <f>IF(GETPIVOTDATA("Count of Order ID",Pivot_table!$A$151,"Consumer ID",$A2460,"Years (DATE)",$D$66)=0,"",GETPIVOTDATA("Count of Order ID",Pivot_table!$A$151,"Consumer ID",$A2460,"Years (DATE)",$D$66))</f>
        <v>1</v>
      </c>
      <c r="F2460" s="6">
        <f t="shared" si="76"/>
        <v>155.33000000000004</v>
      </c>
      <c r="G2460" s="6">
        <f t="shared" si="77"/>
        <v>1</v>
      </c>
    </row>
    <row r="2461" spans="1:7" x14ac:dyDescent="0.3">
      <c r="A2461" s="6" t="s">
        <v>1224</v>
      </c>
      <c r="B2461" s="6">
        <f>IF(GETPIVOTDATA("Sum of Net Profit",Pivot_table!$A$151,"Consumer ID",$A2461,"Years (DATE)",$B$66)=0,"",GETPIVOTDATA("Sum of Net Profit",Pivot_table!$A$151,"Consumer ID",$A2461,"Years (DATE)",$B$66))</f>
        <v>155.33000000000004</v>
      </c>
      <c r="C2461" s="6">
        <f>IF(GETPIVOTDATA("Count of Order ID",Pivot_table!$A$151,"Consumer ID",$A2461,"Years (DATE)",$B$66)=0,"",GETPIVOTDATA("Count of Order ID",Pivot_table!$A$151,"Consumer ID",$A2461,"Years (DATE)",$B$66))</f>
        <v>1</v>
      </c>
      <c r="D2461" s="6" t="str">
        <f>IF(GETPIVOTDATA("Sum of Net Profit",Pivot_table!$A$151,"Consumer ID",$A2461,"Years (DATE)",$D$66)=0,"",GETPIVOTDATA("Sum of Net Profit",Pivot_table!$A$151,"Consumer ID",$A2461,"Years (DATE)",$D$66))</f>
        <v/>
      </c>
      <c r="E2461" s="6" t="str">
        <f>IF(GETPIVOTDATA("Count of Order ID",Pivot_table!$A$151,"Consumer ID",$A2461,"Years (DATE)",$D$66)=0,"",GETPIVOTDATA("Count of Order ID",Pivot_table!$A$151,"Consumer ID",$A2461,"Years (DATE)",$D$66))</f>
        <v/>
      </c>
      <c r="F2461" s="6">
        <f t="shared" si="76"/>
        <v>155.33000000000004</v>
      </c>
      <c r="G2461" s="6">
        <f t="shared" si="77"/>
        <v>1</v>
      </c>
    </row>
    <row r="2462" spans="1:7" x14ac:dyDescent="0.3">
      <c r="A2462" s="6" t="s">
        <v>4709</v>
      </c>
      <c r="B2462" s="6" t="str">
        <f>IF(GETPIVOTDATA("Sum of Net Profit",Pivot_table!$A$151,"Consumer ID",$A2462,"Years (DATE)",$B$66)=0,"",GETPIVOTDATA("Sum of Net Profit",Pivot_table!$A$151,"Consumer ID",$A2462,"Years (DATE)",$B$66))</f>
        <v/>
      </c>
      <c r="C2462" s="6" t="str">
        <f>IF(GETPIVOTDATA("Count of Order ID",Pivot_table!$A$151,"Consumer ID",$A2462,"Years (DATE)",$B$66)=0,"",GETPIVOTDATA("Count of Order ID",Pivot_table!$A$151,"Consumer ID",$A2462,"Years (DATE)",$B$66))</f>
        <v/>
      </c>
      <c r="D2462" s="6">
        <f>IF(GETPIVOTDATA("Sum of Net Profit",Pivot_table!$A$151,"Consumer ID",$A2462,"Years (DATE)",$D$66)=0,"",GETPIVOTDATA("Sum of Net Profit",Pivot_table!$A$151,"Consumer ID",$A2462,"Years (DATE)",$D$66))</f>
        <v>153.39999999999998</v>
      </c>
      <c r="E2462" s="6">
        <f>IF(GETPIVOTDATA("Count of Order ID",Pivot_table!$A$151,"Consumer ID",$A2462,"Years (DATE)",$D$66)=0,"",GETPIVOTDATA("Count of Order ID",Pivot_table!$A$151,"Consumer ID",$A2462,"Years (DATE)",$D$66))</f>
        <v>1</v>
      </c>
      <c r="F2462" s="6">
        <f t="shared" si="76"/>
        <v>153.39999999999998</v>
      </c>
      <c r="G2462" s="6">
        <f t="shared" si="77"/>
        <v>1</v>
      </c>
    </row>
    <row r="2463" spans="1:7" x14ac:dyDescent="0.3">
      <c r="A2463" s="6" t="s">
        <v>6454</v>
      </c>
      <c r="B2463" s="6">
        <f>IF(GETPIVOTDATA("Sum of Net Profit",Pivot_table!$A$151,"Consumer ID",$A2463,"Years (DATE)",$B$66)=0,"",GETPIVOTDATA("Sum of Net Profit",Pivot_table!$A$151,"Consumer ID",$A2463,"Years (DATE)",$B$66))</f>
        <v>152.9</v>
      </c>
      <c r="C2463" s="6">
        <f>IF(GETPIVOTDATA("Count of Order ID",Pivot_table!$A$151,"Consumer ID",$A2463,"Years (DATE)",$B$66)=0,"",GETPIVOTDATA("Count of Order ID",Pivot_table!$A$151,"Consumer ID",$A2463,"Years (DATE)",$B$66))</f>
        <v>1</v>
      </c>
      <c r="D2463" s="6" t="str">
        <f>IF(GETPIVOTDATA("Sum of Net Profit",Pivot_table!$A$151,"Consumer ID",$A2463,"Years (DATE)",$D$66)=0,"",GETPIVOTDATA("Sum of Net Profit",Pivot_table!$A$151,"Consumer ID",$A2463,"Years (DATE)",$D$66))</f>
        <v/>
      </c>
      <c r="E2463" s="6" t="str">
        <f>IF(GETPIVOTDATA("Count of Order ID",Pivot_table!$A$151,"Consumer ID",$A2463,"Years (DATE)",$D$66)=0,"",GETPIVOTDATA("Count of Order ID",Pivot_table!$A$151,"Consumer ID",$A2463,"Years (DATE)",$D$66))</f>
        <v/>
      </c>
      <c r="F2463" s="6">
        <f t="shared" si="76"/>
        <v>152.9</v>
      </c>
      <c r="G2463" s="6">
        <f t="shared" si="77"/>
        <v>1</v>
      </c>
    </row>
    <row r="2464" spans="1:7" x14ac:dyDescent="0.3">
      <c r="A2464" s="6" t="s">
        <v>6463</v>
      </c>
      <c r="B2464" s="6">
        <f>IF(GETPIVOTDATA("Sum of Net Profit",Pivot_table!$A$151,"Consumer ID",$A2464,"Years (DATE)",$B$66)=0,"",GETPIVOTDATA("Sum of Net Profit",Pivot_table!$A$151,"Consumer ID",$A2464,"Years (DATE)",$B$66))</f>
        <v>150.52000000000001</v>
      </c>
      <c r="C2464" s="6">
        <f>IF(GETPIVOTDATA("Count of Order ID",Pivot_table!$A$151,"Consumer ID",$A2464,"Years (DATE)",$B$66)=0,"",GETPIVOTDATA("Count of Order ID",Pivot_table!$A$151,"Consumer ID",$A2464,"Years (DATE)",$B$66))</f>
        <v>1</v>
      </c>
      <c r="D2464" s="6" t="str">
        <f>IF(GETPIVOTDATA("Sum of Net Profit",Pivot_table!$A$151,"Consumer ID",$A2464,"Years (DATE)",$D$66)=0,"",GETPIVOTDATA("Sum of Net Profit",Pivot_table!$A$151,"Consumer ID",$A2464,"Years (DATE)",$D$66))</f>
        <v/>
      </c>
      <c r="E2464" s="6" t="str">
        <f>IF(GETPIVOTDATA("Count of Order ID",Pivot_table!$A$151,"Consumer ID",$A2464,"Years (DATE)",$D$66)=0,"",GETPIVOTDATA("Count of Order ID",Pivot_table!$A$151,"Consumer ID",$A2464,"Years (DATE)",$D$66))</f>
        <v/>
      </c>
      <c r="F2464" s="6">
        <f t="shared" si="76"/>
        <v>150.52000000000001</v>
      </c>
      <c r="G2464" s="6">
        <f t="shared" si="77"/>
        <v>1</v>
      </c>
    </row>
    <row r="2465" spans="1:7" x14ac:dyDescent="0.3">
      <c r="A2465" s="6" t="s">
        <v>6268</v>
      </c>
      <c r="B2465" s="6" t="str">
        <f>IF(GETPIVOTDATA("Sum of Net Profit",Pivot_table!$A$151,"Consumer ID",$A2465,"Years (DATE)",$B$66)=0,"",GETPIVOTDATA("Sum of Net Profit",Pivot_table!$A$151,"Consumer ID",$A2465,"Years (DATE)",$B$66))</f>
        <v/>
      </c>
      <c r="C2465" s="6" t="str">
        <f>IF(GETPIVOTDATA("Count of Order ID",Pivot_table!$A$151,"Consumer ID",$A2465,"Years (DATE)",$B$66)=0,"",GETPIVOTDATA("Count of Order ID",Pivot_table!$A$151,"Consumer ID",$A2465,"Years (DATE)",$B$66))</f>
        <v/>
      </c>
      <c r="D2465" s="6">
        <f>IF(GETPIVOTDATA("Sum of Net Profit",Pivot_table!$A$151,"Consumer ID",$A2465,"Years (DATE)",$D$66)=0,"",GETPIVOTDATA("Sum of Net Profit",Pivot_table!$A$151,"Consumer ID",$A2465,"Years (DATE)",$D$66))</f>
        <v>150.44999999999999</v>
      </c>
      <c r="E2465" s="6">
        <f>IF(GETPIVOTDATA("Count of Order ID",Pivot_table!$A$151,"Consumer ID",$A2465,"Years (DATE)",$D$66)=0,"",GETPIVOTDATA("Count of Order ID",Pivot_table!$A$151,"Consumer ID",$A2465,"Years (DATE)",$D$66))</f>
        <v>1</v>
      </c>
      <c r="F2465" s="6">
        <f t="shared" si="76"/>
        <v>150.44999999999999</v>
      </c>
      <c r="G2465" s="6">
        <f t="shared" si="77"/>
        <v>1</v>
      </c>
    </row>
    <row r="2466" spans="1:7" x14ac:dyDescent="0.3">
      <c r="A2466" s="6" t="s">
        <v>4967</v>
      </c>
      <c r="B2466" s="6" t="str">
        <f>IF(GETPIVOTDATA("Sum of Net Profit",Pivot_table!$A$151,"Consumer ID",$A2466,"Years (DATE)",$B$66)=0,"",GETPIVOTDATA("Sum of Net Profit",Pivot_table!$A$151,"Consumer ID",$A2466,"Years (DATE)",$B$66))</f>
        <v/>
      </c>
      <c r="C2466" s="6" t="str">
        <f>IF(GETPIVOTDATA("Count of Order ID",Pivot_table!$A$151,"Consumer ID",$A2466,"Years (DATE)",$B$66)=0,"",GETPIVOTDATA("Count of Order ID",Pivot_table!$A$151,"Consumer ID",$A2466,"Years (DATE)",$B$66))</f>
        <v/>
      </c>
      <c r="D2466" s="6">
        <f>IF(GETPIVOTDATA("Sum of Net Profit",Pivot_table!$A$151,"Consumer ID",$A2466,"Years (DATE)",$D$66)=0,"",GETPIVOTDATA("Sum of Net Profit",Pivot_table!$A$151,"Consumer ID",$A2466,"Years (DATE)",$D$66))</f>
        <v>150.44999999999999</v>
      </c>
      <c r="E2466" s="6">
        <f>IF(GETPIVOTDATA("Count of Order ID",Pivot_table!$A$151,"Consumer ID",$A2466,"Years (DATE)",$D$66)=0,"",GETPIVOTDATA("Count of Order ID",Pivot_table!$A$151,"Consumer ID",$A2466,"Years (DATE)",$D$66))</f>
        <v>1</v>
      </c>
      <c r="F2466" s="6">
        <f t="shared" si="76"/>
        <v>150.44999999999999</v>
      </c>
      <c r="G2466" s="6">
        <f t="shared" si="77"/>
        <v>1</v>
      </c>
    </row>
    <row r="2467" spans="1:7" x14ac:dyDescent="0.3">
      <c r="A2467" s="6" t="s">
        <v>4613</v>
      </c>
      <c r="B2467" s="6" t="str">
        <f>IF(GETPIVOTDATA("Sum of Net Profit",Pivot_table!$A$151,"Consumer ID",$A2467,"Years (DATE)",$B$66)=0,"",GETPIVOTDATA("Sum of Net Profit",Pivot_table!$A$151,"Consumer ID",$A2467,"Years (DATE)",$B$66))</f>
        <v/>
      </c>
      <c r="C2467" s="6" t="str">
        <f>IF(GETPIVOTDATA("Count of Order ID",Pivot_table!$A$151,"Consumer ID",$A2467,"Years (DATE)",$B$66)=0,"",GETPIVOTDATA("Count of Order ID",Pivot_table!$A$151,"Consumer ID",$A2467,"Years (DATE)",$B$66))</f>
        <v/>
      </c>
      <c r="D2467" s="6">
        <f>IF(GETPIVOTDATA("Sum of Net Profit",Pivot_table!$A$151,"Consumer ID",$A2467,"Years (DATE)",$D$66)=0,"",GETPIVOTDATA("Sum of Net Profit",Pivot_table!$A$151,"Consumer ID",$A2467,"Years (DATE)",$D$66))</f>
        <v>150.44999999999999</v>
      </c>
      <c r="E2467" s="6">
        <f>IF(GETPIVOTDATA("Count of Order ID",Pivot_table!$A$151,"Consumer ID",$A2467,"Years (DATE)",$D$66)=0,"",GETPIVOTDATA("Count of Order ID",Pivot_table!$A$151,"Consumer ID",$A2467,"Years (DATE)",$D$66))</f>
        <v>1</v>
      </c>
      <c r="F2467" s="6">
        <f t="shared" si="76"/>
        <v>150.44999999999999</v>
      </c>
      <c r="G2467" s="6">
        <f t="shared" si="77"/>
        <v>1</v>
      </c>
    </row>
    <row r="2468" spans="1:7" x14ac:dyDescent="0.3">
      <c r="A2468" s="6" t="s">
        <v>4629</v>
      </c>
      <c r="B2468" s="6" t="str">
        <f>IF(GETPIVOTDATA("Sum of Net Profit",Pivot_table!$A$151,"Consumer ID",$A2468,"Years (DATE)",$B$66)=0,"",GETPIVOTDATA("Sum of Net Profit",Pivot_table!$A$151,"Consumer ID",$A2468,"Years (DATE)",$B$66))</f>
        <v/>
      </c>
      <c r="C2468" s="6" t="str">
        <f>IF(GETPIVOTDATA("Count of Order ID",Pivot_table!$A$151,"Consumer ID",$A2468,"Years (DATE)",$B$66)=0,"",GETPIVOTDATA("Count of Order ID",Pivot_table!$A$151,"Consumer ID",$A2468,"Years (DATE)",$B$66))</f>
        <v/>
      </c>
      <c r="D2468" s="6">
        <f>IF(GETPIVOTDATA("Sum of Net Profit",Pivot_table!$A$151,"Consumer ID",$A2468,"Years (DATE)",$D$66)=0,"",GETPIVOTDATA("Sum of Net Profit",Pivot_table!$A$151,"Consumer ID",$A2468,"Years (DATE)",$D$66))</f>
        <v>150.44999999999999</v>
      </c>
      <c r="E2468" s="6">
        <f>IF(GETPIVOTDATA("Count of Order ID",Pivot_table!$A$151,"Consumer ID",$A2468,"Years (DATE)",$D$66)=0,"",GETPIVOTDATA("Count of Order ID",Pivot_table!$A$151,"Consumer ID",$A2468,"Years (DATE)",$D$66))</f>
        <v>1</v>
      </c>
      <c r="F2468" s="6">
        <f t="shared" si="76"/>
        <v>150.44999999999999</v>
      </c>
      <c r="G2468" s="6">
        <f t="shared" si="77"/>
        <v>1</v>
      </c>
    </row>
    <row r="2469" spans="1:7" x14ac:dyDescent="0.3">
      <c r="A2469" s="6" t="s">
        <v>4969</v>
      </c>
      <c r="B2469" s="6" t="str">
        <f>IF(GETPIVOTDATA("Sum of Net Profit",Pivot_table!$A$151,"Consumer ID",$A2469,"Years (DATE)",$B$66)=0,"",GETPIVOTDATA("Sum of Net Profit",Pivot_table!$A$151,"Consumer ID",$A2469,"Years (DATE)",$B$66))</f>
        <v/>
      </c>
      <c r="C2469" s="6" t="str">
        <f>IF(GETPIVOTDATA("Count of Order ID",Pivot_table!$A$151,"Consumer ID",$A2469,"Years (DATE)",$B$66)=0,"",GETPIVOTDATA("Count of Order ID",Pivot_table!$A$151,"Consumer ID",$A2469,"Years (DATE)",$B$66))</f>
        <v/>
      </c>
      <c r="D2469" s="6">
        <f>IF(GETPIVOTDATA("Sum of Net Profit",Pivot_table!$A$151,"Consumer ID",$A2469,"Years (DATE)",$D$66)=0,"",GETPIVOTDATA("Sum of Net Profit",Pivot_table!$A$151,"Consumer ID",$A2469,"Years (DATE)",$D$66))</f>
        <v>150.44999999999999</v>
      </c>
      <c r="E2469" s="6">
        <f>IF(GETPIVOTDATA("Count of Order ID",Pivot_table!$A$151,"Consumer ID",$A2469,"Years (DATE)",$D$66)=0,"",GETPIVOTDATA("Count of Order ID",Pivot_table!$A$151,"Consumer ID",$A2469,"Years (DATE)",$D$66))</f>
        <v>1</v>
      </c>
      <c r="F2469" s="6">
        <f t="shared" si="76"/>
        <v>150.44999999999999</v>
      </c>
      <c r="G2469" s="6">
        <f t="shared" si="77"/>
        <v>1</v>
      </c>
    </row>
    <row r="2470" spans="1:7" x14ac:dyDescent="0.3">
      <c r="A2470" s="6" t="s">
        <v>6260</v>
      </c>
      <c r="B2470" s="6" t="str">
        <f>IF(GETPIVOTDATA("Sum of Net Profit",Pivot_table!$A$151,"Consumer ID",$A2470,"Years (DATE)",$B$66)=0,"",GETPIVOTDATA("Sum of Net Profit",Pivot_table!$A$151,"Consumer ID",$A2470,"Years (DATE)",$B$66))</f>
        <v/>
      </c>
      <c r="C2470" s="6" t="str">
        <f>IF(GETPIVOTDATA("Count of Order ID",Pivot_table!$A$151,"Consumer ID",$A2470,"Years (DATE)",$B$66)=0,"",GETPIVOTDATA("Count of Order ID",Pivot_table!$A$151,"Consumer ID",$A2470,"Years (DATE)",$B$66))</f>
        <v/>
      </c>
      <c r="D2470" s="6">
        <f>IF(GETPIVOTDATA("Sum of Net Profit",Pivot_table!$A$151,"Consumer ID",$A2470,"Years (DATE)",$D$66)=0,"",GETPIVOTDATA("Sum of Net Profit",Pivot_table!$A$151,"Consumer ID",$A2470,"Years (DATE)",$D$66))</f>
        <v>150.44999999999999</v>
      </c>
      <c r="E2470" s="6">
        <f>IF(GETPIVOTDATA("Count of Order ID",Pivot_table!$A$151,"Consumer ID",$A2470,"Years (DATE)",$D$66)=0,"",GETPIVOTDATA("Count of Order ID",Pivot_table!$A$151,"Consumer ID",$A2470,"Years (DATE)",$D$66))</f>
        <v>1</v>
      </c>
      <c r="F2470" s="6">
        <f t="shared" si="76"/>
        <v>150.44999999999999</v>
      </c>
      <c r="G2470" s="6">
        <f t="shared" si="77"/>
        <v>1</v>
      </c>
    </row>
    <row r="2471" spans="1:7" x14ac:dyDescent="0.3">
      <c r="A2471" s="6" t="s">
        <v>4985</v>
      </c>
      <c r="B2471" s="6" t="str">
        <f>IF(GETPIVOTDATA("Sum of Net Profit",Pivot_table!$A$151,"Consumer ID",$A2471,"Years (DATE)",$B$66)=0,"",GETPIVOTDATA("Sum of Net Profit",Pivot_table!$A$151,"Consumer ID",$A2471,"Years (DATE)",$B$66))</f>
        <v/>
      </c>
      <c r="C2471" s="6" t="str">
        <f>IF(GETPIVOTDATA("Count of Order ID",Pivot_table!$A$151,"Consumer ID",$A2471,"Years (DATE)",$B$66)=0,"",GETPIVOTDATA("Count of Order ID",Pivot_table!$A$151,"Consumer ID",$A2471,"Years (DATE)",$B$66))</f>
        <v/>
      </c>
      <c r="D2471" s="6">
        <f>IF(GETPIVOTDATA("Sum of Net Profit",Pivot_table!$A$151,"Consumer ID",$A2471,"Years (DATE)",$D$66)=0,"",GETPIVOTDATA("Sum of Net Profit",Pivot_table!$A$151,"Consumer ID",$A2471,"Years (DATE)",$D$66))</f>
        <v>150.44999999999999</v>
      </c>
      <c r="E2471" s="6">
        <f>IF(GETPIVOTDATA("Count of Order ID",Pivot_table!$A$151,"Consumer ID",$A2471,"Years (DATE)",$D$66)=0,"",GETPIVOTDATA("Count of Order ID",Pivot_table!$A$151,"Consumer ID",$A2471,"Years (DATE)",$D$66))</f>
        <v>1</v>
      </c>
      <c r="F2471" s="6">
        <f t="shared" si="76"/>
        <v>150.44999999999999</v>
      </c>
      <c r="G2471" s="6">
        <f t="shared" si="77"/>
        <v>1</v>
      </c>
    </row>
    <row r="2472" spans="1:7" x14ac:dyDescent="0.3">
      <c r="A2472" s="6" t="s">
        <v>4965</v>
      </c>
      <c r="B2472" s="6" t="str">
        <f>IF(GETPIVOTDATA("Sum of Net Profit",Pivot_table!$A$151,"Consumer ID",$A2472,"Years (DATE)",$B$66)=0,"",GETPIVOTDATA("Sum of Net Profit",Pivot_table!$A$151,"Consumer ID",$A2472,"Years (DATE)",$B$66))</f>
        <v/>
      </c>
      <c r="C2472" s="6" t="str">
        <f>IF(GETPIVOTDATA("Count of Order ID",Pivot_table!$A$151,"Consumer ID",$A2472,"Years (DATE)",$B$66)=0,"",GETPIVOTDATA("Count of Order ID",Pivot_table!$A$151,"Consumer ID",$A2472,"Years (DATE)",$B$66))</f>
        <v/>
      </c>
      <c r="D2472" s="6">
        <f>IF(GETPIVOTDATA("Sum of Net Profit",Pivot_table!$A$151,"Consumer ID",$A2472,"Years (DATE)",$D$66)=0,"",GETPIVOTDATA("Sum of Net Profit",Pivot_table!$A$151,"Consumer ID",$A2472,"Years (DATE)",$D$66))</f>
        <v>150.44999999999999</v>
      </c>
      <c r="E2472" s="6">
        <f>IF(GETPIVOTDATA("Count of Order ID",Pivot_table!$A$151,"Consumer ID",$A2472,"Years (DATE)",$D$66)=0,"",GETPIVOTDATA("Count of Order ID",Pivot_table!$A$151,"Consumer ID",$A2472,"Years (DATE)",$D$66))</f>
        <v>1</v>
      </c>
      <c r="F2472" s="6">
        <f t="shared" si="76"/>
        <v>150.44999999999999</v>
      </c>
      <c r="G2472" s="6">
        <f t="shared" si="77"/>
        <v>1</v>
      </c>
    </row>
    <row r="2473" spans="1:7" x14ac:dyDescent="0.3">
      <c r="A2473" s="6" t="s">
        <v>4505</v>
      </c>
      <c r="B2473" s="6" t="str">
        <f>IF(GETPIVOTDATA("Sum of Net Profit",Pivot_table!$A$151,"Consumer ID",$A2473,"Years (DATE)",$B$66)=0,"",GETPIVOTDATA("Sum of Net Profit",Pivot_table!$A$151,"Consumer ID",$A2473,"Years (DATE)",$B$66))</f>
        <v/>
      </c>
      <c r="C2473" s="6" t="str">
        <f>IF(GETPIVOTDATA("Count of Order ID",Pivot_table!$A$151,"Consumer ID",$A2473,"Years (DATE)",$B$66)=0,"",GETPIVOTDATA("Count of Order ID",Pivot_table!$A$151,"Consumer ID",$A2473,"Years (DATE)",$B$66))</f>
        <v/>
      </c>
      <c r="D2473" s="6">
        <f>IF(GETPIVOTDATA("Sum of Net Profit",Pivot_table!$A$151,"Consumer ID",$A2473,"Years (DATE)",$D$66)=0,"",GETPIVOTDATA("Sum of Net Profit",Pivot_table!$A$151,"Consumer ID",$A2473,"Years (DATE)",$D$66))</f>
        <v>150.44999999999999</v>
      </c>
      <c r="E2473" s="6">
        <f>IF(GETPIVOTDATA("Count of Order ID",Pivot_table!$A$151,"Consumer ID",$A2473,"Years (DATE)",$D$66)=0,"",GETPIVOTDATA("Count of Order ID",Pivot_table!$A$151,"Consumer ID",$A2473,"Years (DATE)",$D$66))</f>
        <v>1</v>
      </c>
      <c r="F2473" s="6">
        <f t="shared" si="76"/>
        <v>150.44999999999999</v>
      </c>
      <c r="G2473" s="6">
        <f t="shared" si="77"/>
        <v>1</v>
      </c>
    </row>
    <row r="2474" spans="1:7" x14ac:dyDescent="0.3">
      <c r="A2474" s="6" t="s">
        <v>4553</v>
      </c>
      <c r="B2474" s="6" t="str">
        <f>IF(GETPIVOTDATA("Sum of Net Profit",Pivot_table!$A$151,"Consumer ID",$A2474,"Years (DATE)",$B$66)=0,"",GETPIVOTDATA("Sum of Net Profit",Pivot_table!$A$151,"Consumer ID",$A2474,"Years (DATE)",$B$66))</f>
        <v/>
      </c>
      <c r="C2474" s="6" t="str">
        <f>IF(GETPIVOTDATA("Count of Order ID",Pivot_table!$A$151,"Consumer ID",$A2474,"Years (DATE)",$B$66)=0,"",GETPIVOTDATA("Count of Order ID",Pivot_table!$A$151,"Consumer ID",$A2474,"Years (DATE)",$B$66))</f>
        <v/>
      </c>
      <c r="D2474" s="6">
        <f>IF(GETPIVOTDATA("Sum of Net Profit",Pivot_table!$A$151,"Consumer ID",$A2474,"Years (DATE)",$D$66)=0,"",GETPIVOTDATA("Sum of Net Profit",Pivot_table!$A$151,"Consumer ID",$A2474,"Years (DATE)",$D$66))</f>
        <v>150.44999999999999</v>
      </c>
      <c r="E2474" s="6">
        <f>IF(GETPIVOTDATA("Count of Order ID",Pivot_table!$A$151,"Consumer ID",$A2474,"Years (DATE)",$D$66)=0,"",GETPIVOTDATA("Count of Order ID",Pivot_table!$A$151,"Consumer ID",$A2474,"Years (DATE)",$D$66))</f>
        <v>1</v>
      </c>
      <c r="F2474" s="6">
        <f t="shared" si="76"/>
        <v>150.44999999999999</v>
      </c>
      <c r="G2474" s="6">
        <f t="shared" si="77"/>
        <v>1</v>
      </c>
    </row>
    <row r="2475" spans="1:7" x14ac:dyDescent="0.3">
      <c r="A2475" s="6" t="s">
        <v>6194</v>
      </c>
      <c r="B2475" s="6" t="str">
        <f>IF(GETPIVOTDATA("Sum of Net Profit",Pivot_table!$A$151,"Consumer ID",$A2475,"Years (DATE)",$B$66)=0,"",GETPIVOTDATA("Sum of Net Profit",Pivot_table!$A$151,"Consumer ID",$A2475,"Years (DATE)",$B$66))</f>
        <v/>
      </c>
      <c r="C2475" s="6" t="str">
        <f>IF(GETPIVOTDATA("Count of Order ID",Pivot_table!$A$151,"Consumer ID",$A2475,"Years (DATE)",$B$66)=0,"",GETPIVOTDATA("Count of Order ID",Pivot_table!$A$151,"Consumer ID",$A2475,"Years (DATE)",$B$66))</f>
        <v/>
      </c>
      <c r="D2475" s="6">
        <f>IF(GETPIVOTDATA("Sum of Net Profit",Pivot_table!$A$151,"Consumer ID",$A2475,"Years (DATE)",$D$66)=0,"",GETPIVOTDATA("Sum of Net Profit",Pivot_table!$A$151,"Consumer ID",$A2475,"Years (DATE)",$D$66))</f>
        <v>150.44999999999999</v>
      </c>
      <c r="E2475" s="6">
        <f>IF(GETPIVOTDATA("Count of Order ID",Pivot_table!$A$151,"Consumer ID",$A2475,"Years (DATE)",$D$66)=0,"",GETPIVOTDATA("Count of Order ID",Pivot_table!$A$151,"Consumer ID",$A2475,"Years (DATE)",$D$66))</f>
        <v>1</v>
      </c>
      <c r="F2475" s="6">
        <f t="shared" si="76"/>
        <v>150.44999999999999</v>
      </c>
      <c r="G2475" s="6">
        <f t="shared" si="77"/>
        <v>1</v>
      </c>
    </row>
    <row r="2476" spans="1:7" x14ac:dyDescent="0.3">
      <c r="A2476" s="6" t="s">
        <v>6322</v>
      </c>
      <c r="B2476" s="6" t="str">
        <f>IF(GETPIVOTDATA("Sum of Net Profit",Pivot_table!$A$151,"Consumer ID",$A2476,"Years (DATE)",$B$66)=0,"",GETPIVOTDATA("Sum of Net Profit",Pivot_table!$A$151,"Consumer ID",$A2476,"Years (DATE)",$B$66))</f>
        <v/>
      </c>
      <c r="C2476" s="6" t="str">
        <f>IF(GETPIVOTDATA("Count of Order ID",Pivot_table!$A$151,"Consumer ID",$A2476,"Years (DATE)",$B$66)=0,"",GETPIVOTDATA("Count of Order ID",Pivot_table!$A$151,"Consumer ID",$A2476,"Years (DATE)",$B$66))</f>
        <v/>
      </c>
      <c r="D2476" s="6">
        <f>IF(GETPIVOTDATA("Sum of Net Profit",Pivot_table!$A$151,"Consumer ID",$A2476,"Years (DATE)",$D$66)=0,"",GETPIVOTDATA("Sum of Net Profit",Pivot_table!$A$151,"Consumer ID",$A2476,"Years (DATE)",$D$66))</f>
        <v>150.44999999999999</v>
      </c>
      <c r="E2476" s="6">
        <f>IF(GETPIVOTDATA("Count of Order ID",Pivot_table!$A$151,"Consumer ID",$A2476,"Years (DATE)",$D$66)=0,"",GETPIVOTDATA("Count of Order ID",Pivot_table!$A$151,"Consumer ID",$A2476,"Years (DATE)",$D$66))</f>
        <v>1</v>
      </c>
      <c r="F2476" s="6">
        <f t="shared" si="76"/>
        <v>150.44999999999999</v>
      </c>
      <c r="G2476" s="6">
        <f t="shared" si="77"/>
        <v>1</v>
      </c>
    </row>
    <row r="2477" spans="1:7" x14ac:dyDescent="0.3">
      <c r="A2477" s="6" t="s">
        <v>4487</v>
      </c>
      <c r="B2477" s="6" t="str">
        <f>IF(GETPIVOTDATA("Sum of Net Profit",Pivot_table!$A$151,"Consumer ID",$A2477,"Years (DATE)",$B$66)=0,"",GETPIVOTDATA("Sum of Net Profit",Pivot_table!$A$151,"Consumer ID",$A2477,"Years (DATE)",$B$66))</f>
        <v/>
      </c>
      <c r="C2477" s="6" t="str">
        <f>IF(GETPIVOTDATA("Count of Order ID",Pivot_table!$A$151,"Consumer ID",$A2477,"Years (DATE)",$B$66)=0,"",GETPIVOTDATA("Count of Order ID",Pivot_table!$A$151,"Consumer ID",$A2477,"Years (DATE)",$B$66))</f>
        <v/>
      </c>
      <c r="D2477" s="6">
        <f>IF(GETPIVOTDATA("Sum of Net Profit",Pivot_table!$A$151,"Consumer ID",$A2477,"Years (DATE)",$D$66)=0,"",GETPIVOTDATA("Sum of Net Profit",Pivot_table!$A$151,"Consumer ID",$A2477,"Years (DATE)",$D$66))</f>
        <v>150.44999999999999</v>
      </c>
      <c r="E2477" s="6">
        <f>IF(GETPIVOTDATA("Count of Order ID",Pivot_table!$A$151,"Consumer ID",$A2477,"Years (DATE)",$D$66)=0,"",GETPIVOTDATA("Count of Order ID",Pivot_table!$A$151,"Consumer ID",$A2477,"Years (DATE)",$D$66))</f>
        <v>1</v>
      </c>
      <c r="F2477" s="6">
        <f t="shared" si="76"/>
        <v>150.44999999999999</v>
      </c>
      <c r="G2477" s="6">
        <f t="shared" si="77"/>
        <v>1</v>
      </c>
    </row>
    <row r="2478" spans="1:7" x14ac:dyDescent="0.3">
      <c r="A2478" s="6" t="s">
        <v>6272</v>
      </c>
      <c r="B2478" s="6" t="str">
        <f>IF(GETPIVOTDATA("Sum of Net Profit",Pivot_table!$A$151,"Consumer ID",$A2478,"Years (DATE)",$B$66)=0,"",GETPIVOTDATA("Sum of Net Profit",Pivot_table!$A$151,"Consumer ID",$A2478,"Years (DATE)",$B$66))</f>
        <v/>
      </c>
      <c r="C2478" s="6" t="str">
        <f>IF(GETPIVOTDATA("Count of Order ID",Pivot_table!$A$151,"Consumer ID",$A2478,"Years (DATE)",$B$66)=0,"",GETPIVOTDATA("Count of Order ID",Pivot_table!$A$151,"Consumer ID",$A2478,"Years (DATE)",$B$66))</f>
        <v/>
      </c>
      <c r="D2478" s="6">
        <f>IF(GETPIVOTDATA("Sum of Net Profit",Pivot_table!$A$151,"Consumer ID",$A2478,"Years (DATE)",$D$66)=0,"",GETPIVOTDATA("Sum of Net Profit",Pivot_table!$A$151,"Consumer ID",$A2478,"Years (DATE)",$D$66))</f>
        <v>150.44999999999999</v>
      </c>
      <c r="E2478" s="6">
        <f>IF(GETPIVOTDATA("Count of Order ID",Pivot_table!$A$151,"Consumer ID",$A2478,"Years (DATE)",$D$66)=0,"",GETPIVOTDATA("Count of Order ID",Pivot_table!$A$151,"Consumer ID",$A2478,"Years (DATE)",$D$66))</f>
        <v>1</v>
      </c>
      <c r="F2478" s="6">
        <f t="shared" si="76"/>
        <v>150.44999999999999</v>
      </c>
      <c r="G2478" s="6">
        <f t="shared" si="77"/>
        <v>1</v>
      </c>
    </row>
    <row r="2479" spans="1:7" x14ac:dyDescent="0.3">
      <c r="A2479" s="6" t="s">
        <v>6362</v>
      </c>
      <c r="B2479" s="6" t="str">
        <f>IF(GETPIVOTDATA("Sum of Net Profit",Pivot_table!$A$151,"Consumer ID",$A2479,"Years (DATE)",$B$66)=0,"",GETPIVOTDATA("Sum of Net Profit",Pivot_table!$A$151,"Consumer ID",$A2479,"Years (DATE)",$B$66))</f>
        <v/>
      </c>
      <c r="C2479" s="6" t="str">
        <f>IF(GETPIVOTDATA("Count of Order ID",Pivot_table!$A$151,"Consumer ID",$A2479,"Years (DATE)",$B$66)=0,"",GETPIVOTDATA("Count of Order ID",Pivot_table!$A$151,"Consumer ID",$A2479,"Years (DATE)",$B$66))</f>
        <v/>
      </c>
      <c r="D2479" s="6">
        <f>IF(GETPIVOTDATA("Sum of Net Profit",Pivot_table!$A$151,"Consumer ID",$A2479,"Years (DATE)",$D$66)=0,"",GETPIVOTDATA("Sum of Net Profit",Pivot_table!$A$151,"Consumer ID",$A2479,"Years (DATE)",$D$66))</f>
        <v>150.44999999999999</v>
      </c>
      <c r="E2479" s="6">
        <f>IF(GETPIVOTDATA("Count of Order ID",Pivot_table!$A$151,"Consumer ID",$A2479,"Years (DATE)",$D$66)=0,"",GETPIVOTDATA("Count of Order ID",Pivot_table!$A$151,"Consumer ID",$A2479,"Years (DATE)",$D$66))</f>
        <v>1</v>
      </c>
      <c r="F2479" s="6">
        <f t="shared" si="76"/>
        <v>150.44999999999999</v>
      </c>
      <c r="G2479" s="6">
        <f t="shared" si="77"/>
        <v>1</v>
      </c>
    </row>
    <row r="2480" spans="1:7" x14ac:dyDescent="0.3">
      <c r="A2480" s="6" t="s">
        <v>6348</v>
      </c>
      <c r="B2480" s="6" t="str">
        <f>IF(GETPIVOTDATA("Sum of Net Profit",Pivot_table!$A$151,"Consumer ID",$A2480,"Years (DATE)",$B$66)=0,"",GETPIVOTDATA("Sum of Net Profit",Pivot_table!$A$151,"Consumer ID",$A2480,"Years (DATE)",$B$66))</f>
        <v/>
      </c>
      <c r="C2480" s="6" t="str">
        <f>IF(GETPIVOTDATA("Count of Order ID",Pivot_table!$A$151,"Consumer ID",$A2480,"Years (DATE)",$B$66)=0,"",GETPIVOTDATA("Count of Order ID",Pivot_table!$A$151,"Consumer ID",$A2480,"Years (DATE)",$B$66))</f>
        <v/>
      </c>
      <c r="D2480" s="6">
        <f>IF(GETPIVOTDATA("Sum of Net Profit",Pivot_table!$A$151,"Consumer ID",$A2480,"Years (DATE)",$D$66)=0,"",GETPIVOTDATA("Sum of Net Profit",Pivot_table!$A$151,"Consumer ID",$A2480,"Years (DATE)",$D$66))</f>
        <v>150.44999999999999</v>
      </c>
      <c r="E2480" s="6">
        <f>IF(GETPIVOTDATA("Count of Order ID",Pivot_table!$A$151,"Consumer ID",$A2480,"Years (DATE)",$D$66)=0,"",GETPIVOTDATA("Count of Order ID",Pivot_table!$A$151,"Consumer ID",$A2480,"Years (DATE)",$D$66))</f>
        <v>1</v>
      </c>
      <c r="F2480" s="6">
        <f t="shared" si="76"/>
        <v>150.44999999999999</v>
      </c>
      <c r="G2480" s="6">
        <f t="shared" si="77"/>
        <v>1</v>
      </c>
    </row>
    <row r="2481" spans="1:7" x14ac:dyDescent="0.3">
      <c r="A2481" s="6" t="s">
        <v>5721</v>
      </c>
      <c r="B2481" s="6" t="str">
        <f>IF(GETPIVOTDATA("Sum of Net Profit",Pivot_table!$A$151,"Consumer ID",$A2481,"Years (DATE)",$B$66)=0,"",GETPIVOTDATA("Sum of Net Profit",Pivot_table!$A$151,"Consumer ID",$A2481,"Years (DATE)",$B$66))</f>
        <v/>
      </c>
      <c r="C2481" s="6" t="str">
        <f>IF(GETPIVOTDATA("Count of Order ID",Pivot_table!$A$151,"Consumer ID",$A2481,"Years (DATE)",$B$66)=0,"",GETPIVOTDATA("Count of Order ID",Pivot_table!$A$151,"Consumer ID",$A2481,"Years (DATE)",$B$66))</f>
        <v/>
      </c>
      <c r="D2481" s="6">
        <f>IF(GETPIVOTDATA("Sum of Net Profit",Pivot_table!$A$151,"Consumer ID",$A2481,"Years (DATE)",$D$66)=0,"",GETPIVOTDATA("Sum of Net Profit",Pivot_table!$A$151,"Consumer ID",$A2481,"Years (DATE)",$D$66))</f>
        <v>150.44999999999999</v>
      </c>
      <c r="E2481" s="6">
        <f>IF(GETPIVOTDATA("Count of Order ID",Pivot_table!$A$151,"Consumer ID",$A2481,"Years (DATE)",$D$66)=0,"",GETPIVOTDATA("Count of Order ID",Pivot_table!$A$151,"Consumer ID",$A2481,"Years (DATE)",$D$66))</f>
        <v>1</v>
      </c>
      <c r="F2481" s="6">
        <f t="shared" si="76"/>
        <v>150.44999999999999</v>
      </c>
      <c r="G2481" s="6">
        <f t="shared" si="77"/>
        <v>1</v>
      </c>
    </row>
    <row r="2482" spans="1:7" x14ac:dyDescent="0.3">
      <c r="A2482" s="6" t="s">
        <v>5727</v>
      </c>
      <c r="B2482" s="6" t="str">
        <f>IF(GETPIVOTDATA("Sum of Net Profit",Pivot_table!$A$151,"Consumer ID",$A2482,"Years (DATE)",$B$66)=0,"",GETPIVOTDATA("Sum of Net Profit",Pivot_table!$A$151,"Consumer ID",$A2482,"Years (DATE)",$B$66))</f>
        <v/>
      </c>
      <c r="C2482" s="6" t="str">
        <f>IF(GETPIVOTDATA("Count of Order ID",Pivot_table!$A$151,"Consumer ID",$A2482,"Years (DATE)",$B$66)=0,"",GETPIVOTDATA("Count of Order ID",Pivot_table!$A$151,"Consumer ID",$A2482,"Years (DATE)",$B$66))</f>
        <v/>
      </c>
      <c r="D2482" s="6">
        <f>IF(GETPIVOTDATA("Sum of Net Profit",Pivot_table!$A$151,"Consumer ID",$A2482,"Years (DATE)",$D$66)=0,"",GETPIVOTDATA("Sum of Net Profit",Pivot_table!$A$151,"Consumer ID",$A2482,"Years (DATE)",$D$66))</f>
        <v>150.44999999999999</v>
      </c>
      <c r="E2482" s="6">
        <f>IF(GETPIVOTDATA("Count of Order ID",Pivot_table!$A$151,"Consumer ID",$A2482,"Years (DATE)",$D$66)=0,"",GETPIVOTDATA("Count of Order ID",Pivot_table!$A$151,"Consumer ID",$A2482,"Years (DATE)",$D$66))</f>
        <v>1</v>
      </c>
      <c r="F2482" s="6">
        <f t="shared" si="76"/>
        <v>150.44999999999999</v>
      </c>
      <c r="G2482" s="6">
        <f t="shared" si="77"/>
        <v>1</v>
      </c>
    </row>
    <row r="2483" spans="1:7" x14ac:dyDescent="0.3">
      <c r="A2483" s="6" t="s">
        <v>5707</v>
      </c>
      <c r="B2483" s="6" t="str">
        <f>IF(GETPIVOTDATA("Sum of Net Profit",Pivot_table!$A$151,"Consumer ID",$A2483,"Years (DATE)",$B$66)=0,"",GETPIVOTDATA("Sum of Net Profit",Pivot_table!$A$151,"Consumer ID",$A2483,"Years (DATE)",$B$66))</f>
        <v/>
      </c>
      <c r="C2483" s="6" t="str">
        <f>IF(GETPIVOTDATA("Count of Order ID",Pivot_table!$A$151,"Consumer ID",$A2483,"Years (DATE)",$B$66)=0,"",GETPIVOTDATA("Count of Order ID",Pivot_table!$A$151,"Consumer ID",$A2483,"Years (DATE)",$B$66))</f>
        <v/>
      </c>
      <c r="D2483" s="6">
        <f>IF(GETPIVOTDATA("Sum of Net Profit",Pivot_table!$A$151,"Consumer ID",$A2483,"Years (DATE)",$D$66)=0,"",GETPIVOTDATA("Sum of Net Profit",Pivot_table!$A$151,"Consumer ID",$A2483,"Years (DATE)",$D$66))</f>
        <v>150.44999999999999</v>
      </c>
      <c r="E2483" s="6">
        <f>IF(GETPIVOTDATA("Count of Order ID",Pivot_table!$A$151,"Consumer ID",$A2483,"Years (DATE)",$D$66)=0,"",GETPIVOTDATA("Count of Order ID",Pivot_table!$A$151,"Consumer ID",$A2483,"Years (DATE)",$D$66))</f>
        <v>1</v>
      </c>
      <c r="F2483" s="6">
        <f t="shared" si="76"/>
        <v>150.44999999999999</v>
      </c>
      <c r="G2483" s="6">
        <f t="shared" si="77"/>
        <v>1</v>
      </c>
    </row>
    <row r="2484" spans="1:7" x14ac:dyDescent="0.3">
      <c r="A2484" s="6" t="s">
        <v>5682</v>
      </c>
      <c r="B2484" s="6" t="str">
        <f>IF(GETPIVOTDATA("Sum of Net Profit",Pivot_table!$A$151,"Consumer ID",$A2484,"Years (DATE)",$B$66)=0,"",GETPIVOTDATA("Sum of Net Profit",Pivot_table!$A$151,"Consumer ID",$A2484,"Years (DATE)",$B$66))</f>
        <v/>
      </c>
      <c r="C2484" s="6" t="str">
        <f>IF(GETPIVOTDATA("Count of Order ID",Pivot_table!$A$151,"Consumer ID",$A2484,"Years (DATE)",$B$66)=0,"",GETPIVOTDATA("Count of Order ID",Pivot_table!$A$151,"Consumer ID",$A2484,"Years (DATE)",$B$66))</f>
        <v/>
      </c>
      <c r="D2484" s="6">
        <f>IF(GETPIVOTDATA("Sum of Net Profit",Pivot_table!$A$151,"Consumer ID",$A2484,"Years (DATE)",$D$66)=0,"",GETPIVOTDATA("Sum of Net Profit",Pivot_table!$A$151,"Consumer ID",$A2484,"Years (DATE)",$D$66))</f>
        <v>150.44999999999999</v>
      </c>
      <c r="E2484" s="6">
        <f>IF(GETPIVOTDATA("Count of Order ID",Pivot_table!$A$151,"Consumer ID",$A2484,"Years (DATE)",$D$66)=0,"",GETPIVOTDATA("Count of Order ID",Pivot_table!$A$151,"Consumer ID",$A2484,"Years (DATE)",$D$66))</f>
        <v>1</v>
      </c>
      <c r="F2484" s="6">
        <f t="shared" si="76"/>
        <v>150.44999999999999</v>
      </c>
      <c r="G2484" s="6">
        <f t="shared" si="77"/>
        <v>1</v>
      </c>
    </row>
    <row r="2485" spans="1:7" x14ac:dyDescent="0.3">
      <c r="A2485" s="6" t="s">
        <v>5635</v>
      </c>
      <c r="B2485" s="6" t="str">
        <f>IF(GETPIVOTDATA("Sum of Net Profit",Pivot_table!$A$151,"Consumer ID",$A2485,"Years (DATE)",$B$66)=0,"",GETPIVOTDATA("Sum of Net Profit",Pivot_table!$A$151,"Consumer ID",$A2485,"Years (DATE)",$B$66))</f>
        <v/>
      </c>
      <c r="C2485" s="6" t="str">
        <f>IF(GETPIVOTDATA("Count of Order ID",Pivot_table!$A$151,"Consumer ID",$A2485,"Years (DATE)",$B$66)=0,"",GETPIVOTDATA("Count of Order ID",Pivot_table!$A$151,"Consumer ID",$A2485,"Years (DATE)",$B$66))</f>
        <v/>
      </c>
      <c r="D2485" s="6">
        <f>IF(GETPIVOTDATA("Sum of Net Profit",Pivot_table!$A$151,"Consumer ID",$A2485,"Years (DATE)",$D$66)=0,"",GETPIVOTDATA("Sum of Net Profit",Pivot_table!$A$151,"Consumer ID",$A2485,"Years (DATE)",$D$66))</f>
        <v>150.44999999999999</v>
      </c>
      <c r="E2485" s="6">
        <f>IF(GETPIVOTDATA("Count of Order ID",Pivot_table!$A$151,"Consumer ID",$A2485,"Years (DATE)",$D$66)=0,"",GETPIVOTDATA("Count of Order ID",Pivot_table!$A$151,"Consumer ID",$A2485,"Years (DATE)",$D$66))</f>
        <v>1</v>
      </c>
      <c r="F2485" s="6">
        <f t="shared" si="76"/>
        <v>150.44999999999999</v>
      </c>
      <c r="G2485" s="6">
        <f t="shared" si="77"/>
        <v>1</v>
      </c>
    </row>
    <row r="2486" spans="1:7" x14ac:dyDescent="0.3">
      <c r="A2486" s="6" t="s">
        <v>5637</v>
      </c>
      <c r="B2486" s="6" t="str">
        <f>IF(GETPIVOTDATA("Sum of Net Profit",Pivot_table!$A$151,"Consumer ID",$A2486,"Years (DATE)",$B$66)=0,"",GETPIVOTDATA("Sum of Net Profit",Pivot_table!$A$151,"Consumer ID",$A2486,"Years (DATE)",$B$66))</f>
        <v/>
      </c>
      <c r="C2486" s="6" t="str">
        <f>IF(GETPIVOTDATA("Count of Order ID",Pivot_table!$A$151,"Consumer ID",$A2486,"Years (DATE)",$B$66)=0,"",GETPIVOTDATA("Count of Order ID",Pivot_table!$A$151,"Consumer ID",$A2486,"Years (DATE)",$B$66))</f>
        <v/>
      </c>
      <c r="D2486" s="6">
        <f>IF(GETPIVOTDATA("Sum of Net Profit",Pivot_table!$A$151,"Consumer ID",$A2486,"Years (DATE)",$D$66)=0,"",GETPIVOTDATA("Sum of Net Profit",Pivot_table!$A$151,"Consumer ID",$A2486,"Years (DATE)",$D$66))</f>
        <v>150.44999999999999</v>
      </c>
      <c r="E2486" s="6">
        <f>IF(GETPIVOTDATA("Count of Order ID",Pivot_table!$A$151,"Consumer ID",$A2486,"Years (DATE)",$D$66)=0,"",GETPIVOTDATA("Count of Order ID",Pivot_table!$A$151,"Consumer ID",$A2486,"Years (DATE)",$D$66))</f>
        <v>1</v>
      </c>
      <c r="F2486" s="6">
        <f t="shared" si="76"/>
        <v>150.44999999999999</v>
      </c>
      <c r="G2486" s="6">
        <f t="shared" si="77"/>
        <v>1</v>
      </c>
    </row>
    <row r="2487" spans="1:7" x14ac:dyDescent="0.3">
      <c r="A2487" s="6" t="s">
        <v>5652</v>
      </c>
      <c r="B2487" s="6" t="str">
        <f>IF(GETPIVOTDATA("Sum of Net Profit",Pivot_table!$A$151,"Consumer ID",$A2487,"Years (DATE)",$B$66)=0,"",GETPIVOTDATA("Sum of Net Profit",Pivot_table!$A$151,"Consumer ID",$A2487,"Years (DATE)",$B$66))</f>
        <v/>
      </c>
      <c r="C2487" s="6" t="str">
        <f>IF(GETPIVOTDATA("Count of Order ID",Pivot_table!$A$151,"Consumer ID",$A2487,"Years (DATE)",$B$66)=0,"",GETPIVOTDATA("Count of Order ID",Pivot_table!$A$151,"Consumer ID",$A2487,"Years (DATE)",$B$66))</f>
        <v/>
      </c>
      <c r="D2487" s="6">
        <f>IF(GETPIVOTDATA("Sum of Net Profit",Pivot_table!$A$151,"Consumer ID",$A2487,"Years (DATE)",$D$66)=0,"",GETPIVOTDATA("Sum of Net Profit",Pivot_table!$A$151,"Consumer ID",$A2487,"Years (DATE)",$D$66))</f>
        <v>150.44999999999999</v>
      </c>
      <c r="E2487" s="6">
        <f>IF(GETPIVOTDATA("Count of Order ID",Pivot_table!$A$151,"Consumer ID",$A2487,"Years (DATE)",$D$66)=0,"",GETPIVOTDATA("Count of Order ID",Pivot_table!$A$151,"Consumer ID",$A2487,"Years (DATE)",$D$66))</f>
        <v>1</v>
      </c>
      <c r="F2487" s="6">
        <f t="shared" si="76"/>
        <v>150.44999999999999</v>
      </c>
      <c r="G2487" s="6">
        <f t="shared" si="77"/>
        <v>1</v>
      </c>
    </row>
    <row r="2488" spans="1:7" x14ac:dyDescent="0.3">
      <c r="A2488" s="6" t="s">
        <v>5684</v>
      </c>
      <c r="B2488" s="6" t="str">
        <f>IF(GETPIVOTDATA("Sum of Net Profit",Pivot_table!$A$151,"Consumer ID",$A2488,"Years (DATE)",$B$66)=0,"",GETPIVOTDATA("Sum of Net Profit",Pivot_table!$A$151,"Consumer ID",$A2488,"Years (DATE)",$B$66))</f>
        <v/>
      </c>
      <c r="C2488" s="6" t="str">
        <f>IF(GETPIVOTDATA("Count of Order ID",Pivot_table!$A$151,"Consumer ID",$A2488,"Years (DATE)",$B$66)=0,"",GETPIVOTDATA("Count of Order ID",Pivot_table!$A$151,"Consumer ID",$A2488,"Years (DATE)",$B$66))</f>
        <v/>
      </c>
      <c r="D2488" s="6">
        <f>IF(GETPIVOTDATA("Sum of Net Profit",Pivot_table!$A$151,"Consumer ID",$A2488,"Years (DATE)",$D$66)=0,"",GETPIVOTDATA("Sum of Net Profit",Pivot_table!$A$151,"Consumer ID",$A2488,"Years (DATE)",$D$66))</f>
        <v>150.44999999999999</v>
      </c>
      <c r="E2488" s="6">
        <f>IF(GETPIVOTDATA("Count of Order ID",Pivot_table!$A$151,"Consumer ID",$A2488,"Years (DATE)",$D$66)=0,"",GETPIVOTDATA("Count of Order ID",Pivot_table!$A$151,"Consumer ID",$A2488,"Years (DATE)",$D$66))</f>
        <v>1</v>
      </c>
      <c r="F2488" s="6">
        <f t="shared" si="76"/>
        <v>150.44999999999999</v>
      </c>
      <c r="G2488" s="6">
        <f t="shared" si="77"/>
        <v>1</v>
      </c>
    </row>
    <row r="2489" spans="1:7" x14ac:dyDescent="0.3">
      <c r="A2489" s="6" t="s">
        <v>5709</v>
      </c>
      <c r="B2489" s="6" t="str">
        <f>IF(GETPIVOTDATA("Sum of Net Profit",Pivot_table!$A$151,"Consumer ID",$A2489,"Years (DATE)",$B$66)=0,"",GETPIVOTDATA("Sum of Net Profit",Pivot_table!$A$151,"Consumer ID",$A2489,"Years (DATE)",$B$66))</f>
        <v/>
      </c>
      <c r="C2489" s="6" t="str">
        <f>IF(GETPIVOTDATA("Count of Order ID",Pivot_table!$A$151,"Consumer ID",$A2489,"Years (DATE)",$B$66)=0,"",GETPIVOTDATA("Count of Order ID",Pivot_table!$A$151,"Consumer ID",$A2489,"Years (DATE)",$B$66))</f>
        <v/>
      </c>
      <c r="D2489" s="6">
        <f>IF(GETPIVOTDATA("Sum of Net Profit",Pivot_table!$A$151,"Consumer ID",$A2489,"Years (DATE)",$D$66)=0,"",GETPIVOTDATA("Sum of Net Profit",Pivot_table!$A$151,"Consumer ID",$A2489,"Years (DATE)",$D$66))</f>
        <v>150.44999999999999</v>
      </c>
      <c r="E2489" s="6">
        <f>IF(GETPIVOTDATA("Count of Order ID",Pivot_table!$A$151,"Consumer ID",$A2489,"Years (DATE)",$D$66)=0,"",GETPIVOTDATA("Count of Order ID",Pivot_table!$A$151,"Consumer ID",$A2489,"Years (DATE)",$D$66))</f>
        <v>1</v>
      </c>
      <c r="F2489" s="6">
        <f t="shared" si="76"/>
        <v>150.44999999999999</v>
      </c>
      <c r="G2489" s="6">
        <f t="shared" si="77"/>
        <v>1</v>
      </c>
    </row>
    <row r="2490" spans="1:7" x14ac:dyDescent="0.3">
      <c r="A2490" s="6" t="s">
        <v>803</v>
      </c>
      <c r="B2490" s="6">
        <f>IF(GETPIVOTDATA("Sum of Net Profit",Pivot_table!$A$151,"Consumer ID",$A2490,"Years (DATE)",$B$66)=0,"",GETPIVOTDATA("Sum of Net Profit",Pivot_table!$A$151,"Consumer ID",$A2490,"Years (DATE)",$B$66))</f>
        <v>149.76000000000002</v>
      </c>
      <c r="C2490" s="6">
        <f>IF(GETPIVOTDATA("Count of Order ID",Pivot_table!$A$151,"Consumer ID",$A2490,"Years (DATE)",$B$66)=0,"",GETPIVOTDATA("Count of Order ID",Pivot_table!$A$151,"Consumer ID",$A2490,"Years (DATE)",$B$66))</f>
        <v>1</v>
      </c>
      <c r="D2490" s="6" t="str">
        <f>IF(GETPIVOTDATA("Sum of Net Profit",Pivot_table!$A$151,"Consumer ID",$A2490,"Years (DATE)",$D$66)=0,"",GETPIVOTDATA("Sum of Net Profit",Pivot_table!$A$151,"Consumer ID",$A2490,"Years (DATE)",$D$66))</f>
        <v/>
      </c>
      <c r="E2490" s="6" t="str">
        <f>IF(GETPIVOTDATA("Count of Order ID",Pivot_table!$A$151,"Consumer ID",$A2490,"Years (DATE)",$D$66)=0,"",GETPIVOTDATA("Count of Order ID",Pivot_table!$A$151,"Consumer ID",$A2490,"Years (DATE)",$D$66))</f>
        <v/>
      </c>
      <c r="F2490" s="6">
        <f t="shared" si="76"/>
        <v>149.76000000000002</v>
      </c>
      <c r="G2490" s="6">
        <f t="shared" si="77"/>
        <v>1</v>
      </c>
    </row>
    <row r="2491" spans="1:7" x14ac:dyDescent="0.3">
      <c r="A2491" s="6" t="s">
        <v>6628</v>
      </c>
      <c r="B2491" s="6">
        <f>IF(GETPIVOTDATA("Sum of Net Profit",Pivot_table!$A$151,"Consumer ID",$A2491,"Years (DATE)",$B$66)=0,"",GETPIVOTDATA("Sum of Net Profit",Pivot_table!$A$151,"Consumer ID",$A2491,"Years (DATE)",$B$66))</f>
        <v>149.76000000000002</v>
      </c>
      <c r="C2491" s="6">
        <f>IF(GETPIVOTDATA("Count of Order ID",Pivot_table!$A$151,"Consumer ID",$A2491,"Years (DATE)",$B$66)=0,"",GETPIVOTDATA("Count of Order ID",Pivot_table!$A$151,"Consumer ID",$A2491,"Years (DATE)",$B$66))</f>
        <v>1</v>
      </c>
      <c r="D2491" s="6" t="str">
        <f>IF(GETPIVOTDATA("Sum of Net Profit",Pivot_table!$A$151,"Consumer ID",$A2491,"Years (DATE)",$D$66)=0,"",GETPIVOTDATA("Sum of Net Profit",Pivot_table!$A$151,"Consumer ID",$A2491,"Years (DATE)",$D$66))</f>
        <v/>
      </c>
      <c r="E2491" s="6" t="str">
        <f>IF(GETPIVOTDATA("Count of Order ID",Pivot_table!$A$151,"Consumer ID",$A2491,"Years (DATE)",$D$66)=0,"",GETPIVOTDATA("Count of Order ID",Pivot_table!$A$151,"Consumer ID",$A2491,"Years (DATE)",$D$66))</f>
        <v/>
      </c>
      <c r="F2491" s="6">
        <f t="shared" si="76"/>
        <v>149.76000000000002</v>
      </c>
      <c r="G2491" s="6">
        <f t="shared" si="77"/>
        <v>1</v>
      </c>
    </row>
    <row r="2492" spans="1:7" x14ac:dyDescent="0.3">
      <c r="A2492" s="6" t="s">
        <v>502</v>
      </c>
      <c r="B2492" s="6">
        <f>IF(GETPIVOTDATA("Sum of Net Profit",Pivot_table!$A$151,"Consumer ID",$A2492,"Years (DATE)",$B$66)=0,"",GETPIVOTDATA("Sum of Net Profit",Pivot_table!$A$151,"Consumer ID",$A2492,"Years (DATE)",$B$66))</f>
        <v>148.80000000000001</v>
      </c>
      <c r="C2492" s="6">
        <f>IF(GETPIVOTDATA("Count of Order ID",Pivot_table!$A$151,"Consumer ID",$A2492,"Years (DATE)",$B$66)=0,"",GETPIVOTDATA("Count of Order ID",Pivot_table!$A$151,"Consumer ID",$A2492,"Years (DATE)",$B$66))</f>
        <v>1</v>
      </c>
      <c r="D2492" s="6" t="str">
        <f>IF(GETPIVOTDATA("Sum of Net Profit",Pivot_table!$A$151,"Consumer ID",$A2492,"Years (DATE)",$D$66)=0,"",GETPIVOTDATA("Sum of Net Profit",Pivot_table!$A$151,"Consumer ID",$A2492,"Years (DATE)",$D$66))</f>
        <v/>
      </c>
      <c r="E2492" s="6" t="str">
        <f>IF(GETPIVOTDATA("Count of Order ID",Pivot_table!$A$151,"Consumer ID",$A2492,"Years (DATE)",$D$66)=0,"",GETPIVOTDATA("Count of Order ID",Pivot_table!$A$151,"Consumer ID",$A2492,"Years (DATE)",$D$66))</f>
        <v/>
      </c>
      <c r="F2492" s="6">
        <f t="shared" si="76"/>
        <v>148.80000000000001</v>
      </c>
      <c r="G2492" s="6">
        <f t="shared" si="77"/>
        <v>1</v>
      </c>
    </row>
    <row r="2493" spans="1:7" x14ac:dyDescent="0.3">
      <c r="A2493" s="6" t="s">
        <v>815</v>
      </c>
      <c r="B2493" s="6">
        <f>IF(GETPIVOTDATA("Sum of Net Profit",Pivot_table!$A$151,"Consumer ID",$A2493,"Years (DATE)",$B$66)=0,"",GETPIVOTDATA("Sum of Net Profit",Pivot_table!$A$151,"Consumer ID",$A2493,"Years (DATE)",$B$66))</f>
        <v>148.80000000000001</v>
      </c>
      <c r="C2493" s="6">
        <f>IF(GETPIVOTDATA("Count of Order ID",Pivot_table!$A$151,"Consumer ID",$A2493,"Years (DATE)",$B$66)=0,"",GETPIVOTDATA("Count of Order ID",Pivot_table!$A$151,"Consumer ID",$A2493,"Years (DATE)",$B$66))</f>
        <v>1</v>
      </c>
      <c r="D2493" s="6" t="str">
        <f>IF(GETPIVOTDATA("Sum of Net Profit",Pivot_table!$A$151,"Consumer ID",$A2493,"Years (DATE)",$D$66)=0,"",GETPIVOTDATA("Sum of Net Profit",Pivot_table!$A$151,"Consumer ID",$A2493,"Years (DATE)",$D$66))</f>
        <v/>
      </c>
      <c r="E2493" s="6" t="str">
        <f>IF(GETPIVOTDATA("Count of Order ID",Pivot_table!$A$151,"Consumer ID",$A2493,"Years (DATE)",$D$66)=0,"",GETPIVOTDATA("Count of Order ID",Pivot_table!$A$151,"Consumer ID",$A2493,"Years (DATE)",$D$66))</f>
        <v/>
      </c>
      <c r="F2493" s="6">
        <f t="shared" si="76"/>
        <v>148.80000000000001</v>
      </c>
      <c r="G2493" s="6">
        <f t="shared" si="77"/>
        <v>1</v>
      </c>
    </row>
    <row r="2494" spans="1:7" x14ac:dyDescent="0.3">
      <c r="A2494" s="6" t="s">
        <v>700</v>
      </c>
      <c r="B2494" s="6">
        <f>IF(GETPIVOTDATA("Sum of Net Profit",Pivot_table!$A$151,"Consumer ID",$A2494,"Years (DATE)",$B$66)=0,"",GETPIVOTDATA("Sum of Net Profit",Pivot_table!$A$151,"Consumer ID",$A2494,"Years (DATE)",$B$66))</f>
        <v>148.80000000000001</v>
      </c>
      <c r="C2494" s="6">
        <f>IF(GETPIVOTDATA("Count of Order ID",Pivot_table!$A$151,"Consumer ID",$A2494,"Years (DATE)",$B$66)=0,"",GETPIVOTDATA("Count of Order ID",Pivot_table!$A$151,"Consumer ID",$A2494,"Years (DATE)",$B$66))</f>
        <v>1</v>
      </c>
      <c r="D2494" s="6" t="str">
        <f>IF(GETPIVOTDATA("Sum of Net Profit",Pivot_table!$A$151,"Consumer ID",$A2494,"Years (DATE)",$D$66)=0,"",GETPIVOTDATA("Sum of Net Profit",Pivot_table!$A$151,"Consumer ID",$A2494,"Years (DATE)",$D$66))</f>
        <v/>
      </c>
      <c r="E2494" s="6" t="str">
        <f>IF(GETPIVOTDATA("Count of Order ID",Pivot_table!$A$151,"Consumer ID",$A2494,"Years (DATE)",$D$66)=0,"",GETPIVOTDATA("Count of Order ID",Pivot_table!$A$151,"Consumer ID",$A2494,"Years (DATE)",$D$66))</f>
        <v/>
      </c>
      <c r="F2494" s="6">
        <f t="shared" si="76"/>
        <v>148.80000000000001</v>
      </c>
      <c r="G2494" s="6">
        <f t="shared" si="77"/>
        <v>1</v>
      </c>
    </row>
    <row r="2495" spans="1:7" x14ac:dyDescent="0.3">
      <c r="A2495" s="6" t="s">
        <v>6841</v>
      </c>
      <c r="B2495" s="6">
        <f>IF(GETPIVOTDATA("Sum of Net Profit",Pivot_table!$A$151,"Consumer ID",$A2495,"Years (DATE)",$B$66)=0,"",GETPIVOTDATA("Sum of Net Profit",Pivot_table!$A$151,"Consumer ID",$A2495,"Years (DATE)",$B$66))</f>
        <v>148.80000000000001</v>
      </c>
      <c r="C2495" s="6">
        <f>IF(GETPIVOTDATA("Count of Order ID",Pivot_table!$A$151,"Consumer ID",$A2495,"Years (DATE)",$B$66)=0,"",GETPIVOTDATA("Count of Order ID",Pivot_table!$A$151,"Consumer ID",$A2495,"Years (DATE)",$B$66))</f>
        <v>1</v>
      </c>
      <c r="D2495" s="6" t="str">
        <f>IF(GETPIVOTDATA("Sum of Net Profit",Pivot_table!$A$151,"Consumer ID",$A2495,"Years (DATE)",$D$66)=0,"",GETPIVOTDATA("Sum of Net Profit",Pivot_table!$A$151,"Consumer ID",$A2495,"Years (DATE)",$D$66))</f>
        <v/>
      </c>
      <c r="E2495" s="6" t="str">
        <f>IF(GETPIVOTDATA("Count of Order ID",Pivot_table!$A$151,"Consumer ID",$A2495,"Years (DATE)",$D$66)=0,"",GETPIVOTDATA("Count of Order ID",Pivot_table!$A$151,"Consumer ID",$A2495,"Years (DATE)",$D$66))</f>
        <v/>
      </c>
      <c r="F2495" s="6">
        <f t="shared" si="76"/>
        <v>148.80000000000001</v>
      </c>
      <c r="G2495" s="6">
        <f t="shared" si="77"/>
        <v>1</v>
      </c>
    </row>
    <row r="2496" spans="1:7" x14ac:dyDescent="0.3">
      <c r="A2496" s="6" t="s">
        <v>899</v>
      </c>
      <c r="B2496" s="6">
        <f>IF(GETPIVOTDATA("Sum of Net Profit",Pivot_table!$A$151,"Consumer ID",$A2496,"Years (DATE)",$B$66)=0,"",GETPIVOTDATA("Sum of Net Profit",Pivot_table!$A$151,"Consumer ID",$A2496,"Years (DATE)",$B$66))</f>
        <v>148.80000000000001</v>
      </c>
      <c r="C2496" s="6">
        <f>IF(GETPIVOTDATA("Count of Order ID",Pivot_table!$A$151,"Consumer ID",$A2496,"Years (DATE)",$B$66)=0,"",GETPIVOTDATA("Count of Order ID",Pivot_table!$A$151,"Consumer ID",$A2496,"Years (DATE)",$B$66))</f>
        <v>1</v>
      </c>
      <c r="D2496" s="6" t="str">
        <f>IF(GETPIVOTDATA("Sum of Net Profit",Pivot_table!$A$151,"Consumer ID",$A2496,"Years (DATE)",$D$66)=0,"",GETPIVOTDATA("Sum of Net Profit",Pivot_table!$A$151,"Consumer ID",$A2496,"Years (DATE)",$D$66))</f>
        <v/>
      </c>
      <c r="E2496" s="6" t="str">
        <f>IF(GETPIVOTDATA("Count of Order ID",Pivot_table!$A$151,"Consumer ID",$A2496,"Years (DATE)",$D$66)=0,"",GETPIVOTDATA("Count of Order ID",Pivot_table!$A$151,"Consumer ID",$A2496,"Years (DATE)",$D$66))</f>
        <v/>
      </c>
      <c r="F2496" s="6">
        <f t="shared" si="76"/>
        <v>148.80000000000001</v>
      </c>
      <c r="G2496" s="6">
        <f t="shared" si="77"/>
        <v>1</v>
      </c>
    </row>
    <row r="2497" spans="1:7" x14ac:dyDescent="0.3">
      <c r="A2497" s="6" t="s">
        <v>6945</v>
      </c>
      <c r="B2497" s="6">
        <f>IF(GETPIVOTDATA("Sum of Net Profit",Pivot_table!$A$151,"Consumer ID",$A2497,"Years (DATE)",$B$66)=0,"",GETPIVOTDATA("Sum of Net Profit",Pivot_table!$A$151,"Consumer ID",$A2497,"Years (DATE)",$B$66))</f>
        <v>148.80000000000001</v>
      </c>
      <c r="C2497" s="6">
        <f>IF(GETPIVOTDATA("Count of Order ID",Pivot_table!$A$151,"Consumer ID",$A2497,"Years (DATE)",$B$66)=0,"",GETPIVOTDATA("Count of Order ID",Pivot_table!$A$151,"Consumer ID",$A2497,"Years (DATE)",$B$66))</f>
        <v>1</v>
      </c>
      <c r="D2497" s="6" t="str">
        <f>IF(GETPIVOTDATA("Sum of Net Profit",Pivot_table!$A$151,"Consumer ID",$A2497,"Years (DATE)",$D$66)=0,"",GETPIVOTDATA("Sum of Net Profit",Pivot_table!$A$151,"Consumer ID",$A2497,"Years (DATE)",$D$66))</f>
        <v/>
      </c>
      <c r="E2497" s="6" t="str">
        <f>IF(GETPIVOTDATA("Count of Order ID",Pivot_table!$A$151,"Consumer ID",$A2497,"Years (DATE)",$D$66)=0,"",GETPIVOTDATA("Count of Order ID",Pivot_table!$A$151,"Consumer ID",$A2497,"Years (DATE)",$D$66))</f>
        <v/>
      </c>
      <c r="F2497" s="6">
        <f t="shared" si="76"/>
        <v>148.80000000000001</v>
      </c>
      <c r="G2497" s="6">
        <f t="shared" si="77"/>
        <v>1</v>
      </c>
    </row>
    <row r="2498" spans="1:7" x14ac:dyDescent="0.3">
      <c r="A2498" s="6" t="s">
        <v>1218</v>
      </c>
      <c r="B2498" s="6">
        <f>IF(GETPIVOTDATA("Sum of Net Profit",Pivot_table!$A$151,"Consumer ID",$A2498,"Years (DATE)",$B$66)=0,"",GETPIVOTDATA("Sum of Net Profit",Pivot_table!$A$151,"Consumer ID",$A2498,"Years (DATE)",$B$66))</f>
        <v>148.80000000000001</v>
      </c>
      <c r="C2498" s="6">
        <f>IF(GETPIVOTDATA("Count of Order ID",Pivot_table!$A$151,"Consumer ID",$A2498,"Years (DATE)",$B$66)=0,"",GETPIVOTDATA("Count of Order ID",Pivot_table!$A$151,"Consumer ID",$A2498,"Years (DATE)",$B$66))</f>
        <v>1</v>
      </c>
      <c r="D2498" s="6" t="str">
        <f>IF(GETPIVOTDATA("Sum of Net Profit",Pivot_table!$A$151,"Consumer ID",$A2498,"Years (DATE)",$D$66)=0,"",GETPIVOTDATA("Sum of Net Profit",Pivot_table!$A$151,"Consumer ID",$A2498,"Years (DATE)",$D$66))</f>
        <v/>
      </c>
      <c r="E2498" s="6" t="str">
        <f>IF(GETPIVOTDATA("Count of Order ID",Pivot_table!$A$151,"Consumer ID",$A2498,"Years (DATE)",$D$66)=0,"",GETPIVOTDATA("Count of Order ID",Pivot_table!$A$151,"Consumer ID",$A2498,"Years (DATE)",$D$66))</f>
        <v/>
      </c>
      <c r="F2498" s="6">
        <f t="shared" si="76"/>
        <v>148.80000000000001</v>
      </c>
      <c r="G2498" s="6">
        <f t="shared" si="77"/>
        <v>1</v>
      </c>
    </row>
    <row r="2499" spans="1:7" x14ac:dyDescent="0.3">
      <c r="A2499" s="6" t="s">
        <v>1220</v>
      </c>
      <c r="B2499" s="6">
        <f>IF(GETPIVOTDATA("Sum of Net Profit",Pivot_table!$A$151,"Consumer ID",$A2499,"Years (DATE)",$B$66)=0,"",GETPIVOTDATA("Sum of Net Profit",Pivot_table!$A$151,"Consumer ID",$A2499,"Years (DATE)",$B$66))</f>
        <v>148.80000000000001</v>
      </c>
      <c r="C2499" s="6">
        <f>IF(GETPIVOTDATA("Count of Order ID",Pivot_table!$A$151,"Consumer ID",$A2499,"Years (DATE)",$B$66)=0,"",GETPIVOTDATA("Count of Order ID",Pivot_table!$A$151,"Consumer ID",$A2499,"Years (DATE)",$B$66))</f>
        <v>1</v>
      </c>
      <c r="D2499" s="6" t="str">
        <f>IF(GETPIVOTDATA("Sum of Net Profit",Pivot_table!$A$151,"Consumer ID",$A2499,"Years (DATE)",$D$66)=0,"",GETPIVOTDATA("Sum of Net Profit",Pivot_table!$A$151,"Consumer ID",$A2499,"Years (DATE)",$D$66))</f>
        <v/>
      </c>
      <c r="E2499" s="6" t="str">
        <f>IF(GETPIVOTDATA("Count of Order ID",Pivot_table!$A$151,"Consumer ID",$A2499,"Years (DATE)",$D$66)=0,"",GETPIVOTDATA("Count of Order ID",Pivot_table!$A$151,"Consumer ID",$A2499,"Years (DATE)",$D$66))</f>
        <v/>
      </c>
      <c r="F2499" s="6">
        <f t="shared" si="76"/>
        <v>148.80000000000001</v>
      </c>
      <c r="G2499" s="6">
        <f t="shared" si="77"/>
        <v>1</v>
      </c>
    </row>
    <row r="2500" spans="1:7" x14ac:dyDescent="0.3">
      <c r="A2500" s="6" t="s">
        <v>1254</v>
      </c>
      <c r="B2500" s="6">
        <f>IF(GETPIVOTDATA("Sum of Net Profit",Pivot_table!$A$151,"Consumer ID",$A2500,"Years (DATE)",$B$66)=0,"",GETPIVOTDATA("Sum of Net Profit",Pivot_table!$A$151,"Consumer ID",$A2500,"Years (DATE)",$B$66))</f>
        <v>148.80000000000001</v>
      </c>
      <c r="C2500" s="6">
        <f>IF(GETPIVOTDATA("Count of Order ID",Pivot_table!$A$151,"Consumer ID",$A2500,"Years (DATE)",$B$66)=0,"",GETPIVOTDATA("Count of Order ID",Pivot_table!$A$151,"Consumer ID",$A2500,"Years (DATE)",$B$66))</f>
        <v>1</v>
      </c>
      <c r="D2500" s="6" t="str">
        <f>IF(GETPIVOTDATA("Sum of Net Profit",Pivot_table!$A$151,"Consumer ID",$A2500,"Years (DATE)",$D$66)=0,"",GETPIVOTDATA("Sum of Net Profit",Pivot_table!$A$151,"Consumer ID",$A2500,"Years (DATE)",$D$66))</f>
        <v/>
      </c>
      <c r="E2500" s="6" t="str">
        <f>IF(GETPIVOTDATA("Count of Order ID",Pivot_table!$A$151,"Consumer ID",$A2500,"Years (DATE)",$D$66)=0,"",GETPIVOTDATA("Count of Order ID",Pivot_table!$A$151,"Consumer ID",$A2500,"Years (DATE)",$D$66))</f>
        <v/>
      </c>
      <c r="F2500" s="6">
        <f t="shared" ref="F2500:F2563" si="78">IF(SUM(B2500,D2500)=0,"",SUM(B2500,D2500))</f>
        <v>148.80000000000001</v>
      </c>
      <c r="G2500" s="6">
        <f t="shared" ref="G2500:G2563" si="79">IF(SUM(C2500,E2500)=0,"",SUM(C2500,E2500))</f>
        <v>1</v>
      </c>
    </row>
    <row r="2501" spans="1:7" x14ac:dyDescent="0.3">
      <c r="A2501" s="6" t="s">
        <v>365</v>
      </c>
      <c r="B2501" s="6" t="str">
        <f>IF(GETPIVOTDATA("Sum of Net Profit",Pivot_table!$A$151,"Consumer ID",$A2501,"Years (DATE)",$B$66)=0,"",GETPIVOTDATA("Sum of Net Profit",Pivot_table!$A$151,"Consumer ID",$A2501,"Years (DATE)",$B$66))</f>
        <v/>
      </c>
      <c r="C2501" s="6" t="str">
        <f>IF(GETPIVOTDATA("Count of Order ID",Pivot_table!$A$151,"Consumer ID",$A2501,"Years (DATE)",$B$66)=0,"",GETPIVOTDATA("Count of Order ID",Pivot_table!$A$151,"Consumer ID",$A2501,"Years (DATE)",$B$66))</f>
        <v/>
      </c>
      <c r="D2501" s="6">
        <f>IF(GETPIVOTDATA("Sum of Net Profit",Pivot_table!$A$151,"Consumer ID",$A2501,"Years (DATE)",$D$66)=0,"",GETPIVOTDATA("Sum of Net Profit",Pivot_table!$A$151,"Consumer ID",$A2501,"Years (DATE)",$D$66))</f>
        <v>148.80000000000001</v>
      </c>
      <c r="E2501" s="6">
        <f>IF(GETPIVOTDATA("Count of Order ID",Pivot_table!$A$151,"Consumer ID",$A2501,"Years (DATE)",$D$66)=0,"",GETPIVOTDATA("Count of Order ID",Pivot_table!$A$151,"Consumer ID",$A2501,"Years (DATE)",$D$66))</f>
        <v>1</v>
      </c>
      <c r="F2501" s="6">
        <f t="shared" si="78"/>
        <v>148.80000000000001</v>
      </c>
      <c r="G2501" s="6">
        <f t="shared" si="79"/>
        <v>1</v>
      </c>
    </row>
    <row r="2502" spans="1:7" x14ac:dyDescent="0.3">
      <c r="A2502" s="6" t="s">
        <v>343</v>
      </c>
      <c r="B2502" s="6" t="str">
        <f>IF(GETPIVOTDATA("Sum of Net Profit",Pivot_table!$A$151,"Consumer ID",$A2502,"Years (DATE)",$B$66)=0,"",GETPIVOTDATA("Sum of Net Profit",Pivot_table!$A$151,"Consumer ID",$A2502,"Years (DATE)",$B$66))</f>
        <v/>
      </c>
      <c r="C2502" s="6" t="str">
        <f>IF(GETPIVOTDATA("Count of Order ID",Pivot_table!$A$151,"Consumer ID",$A2502,"Years (DATE)",$B$66)=0,"",GETPIVOTDATA("Count of Order ID",Pivot_table!$A$151,"Consumer ID",$A2502,"Years (DATE)",$B$66))</f>
        <v/>
      </c>
      <c r="D2502" s="6">
        <f>IF(GETPIVOTDATA("Sum of Net Profit",Pivot_table!$A$151,"Consumer ID",$A2502,"Years (DATE)",$D$66)=0,"",GETPIVOTDATA("Sum of Net Profit",Pivot_table!$A$151,"Consumer ID",$A2502,"Years (DATE)",$D$66))</f>
        <v>148.80000000000001</v>
      </c>
      <c r="E2502" s="6">
        <f>IF(GETPIVOTDATA("Count of Order ID",Pivot_table!$A$151,"Consumer ID",$A2502,"Years (DATE)",$D$66)=0,"",GETPIVOTDATA("Count of Order ID",Pivot_table!$A$151,"Consumer ID",$A2502,"Years (DATE)",$D$66))</f>
        <v>1</v>
      </c>
      <c r="F2502" s="6">
        <f t="shared" si="78"/>
        <v>148.80000000000001</v>
      </c>
      <c r="G2502" s="6">
        <f t="shared" si="79"/>
        <v>1</v>
      </c>
    </row>
    <row r="2503" spans="1:7" x14ac:dyDescent="0.3">
      <c r="A2503" s="6" t="s">
        <v>591</v>
      </c>
      <c r="B2503" s="6">
        <f>IF(GETPIVOTDATA("Sum of Net Profit",Pivot_table!$A$151,"Consumer ID",$A2503,"Years (DATE)",$B$66)=0,"",GETPIVOTDATA("Sum of Net Profit",Pivot_table!$A$151,"Consumer ID",$A2503,"Years (DATE)",$B$66))</f>
        <v>148.80000000000001</v>
      </c>
      <c r="C2503" s="6">
        <f>IF(GETPIVOTDATA("Count of Order ID",Pivot_table!$A$151,"Consumer ID",$A2503,"Years (DATE)",$B$66)=0,"",GETPIVOTDATA("Count of Order ID",Pivot_table!$A$151,"Consumer ID",$A2503,"Years (DATE)",$B$66))</f>
        <v>1</v>
      </c>
      <c r="D2503" s="6" t="str">
        <f>IF(GETPIVOTDATA("Sum of Net Profit",Pivot_table!$A$151,"Consumer ID",$A2503,"Years (DATE)",$D$66)=0,"",GETPIVOTDATA("Sum of Net Profit",Pivot_table!$A$151,"Consumer ID",$A2503,"Years (DATE)",$D$66))</f>
        <v/>
      </c>
      <c r="E2503" s="6" t="str">
        <f>IF(GETPIVOTDATA("Count of Order ID",Pivot_table!$A$151,"Consumer ID",$A2503,"Years (DATE)",$D$66)=0,"",GETPIVOTDATA("Count of Order ID",Pivot_table!$A$151,"Consumer ID",$A2503,"Years (DATE)",$D$66))</f>
        <v/>
      </c>
      <c r="F2503" s="6">
        <f t="shared" si="78"/>
        <v>148.80000000000001</v>
      </c>
      <c r="G2503" s="6">
        <f t="shared" si="79"/>
        <v>1</v>
      </c>
    </row>
    <row r="2504" spans="1:7" x14ac:dyDescent="0.3">
      <c r="A2504" s="6" t="s">
        <v>6573</v>
      </c>
      <c r="B2504" s="6">
        <f>IF(GETPIVOTDATA("Sum of Net Profit",Pivot_table!$A$151,"Consumer ID",$A2504,"Years (DATE)",$B$66)=0,"",GETPIVOTDATA("Sum of Net Profit",Pivot_table!$A$151,"Consumer ID",$A2504,"Years (DATE)",$B$66))</f>
        <v>148.80000000000001</v>
      </c>
      <c r="C2504" s="6">
        <f>IF(GETPIVOTDATA("Count of Order ID",Pivot_table!$A$151,"Consumer ID",$A2504,"Years (DATE)",$B$66)=0,"",GETPIVOTDATA("Count of Order ID",Pivot_table!$A$151,"Consumer ID",$A2504,"Years (DATE)",$B$66))</f>
        <v>1</v>
      </c>
      <c r="D2504" s="6" t="str">
        <f>IF(GETPIVOTDATA("Sum of Net Profit",Pivot_table!$A$151,"Consumer ID",$A2504,"Years (DATE)",$D$66)=0,"",GETPIVOTDATA("Sum of Net Profit",Pivot_table!$A$151,"Consumer ID",$A2504,"Years (DATE)",$D$66))</f>
        <v/>
      </c>
      <c r="E2504" s="6" t="str">
        <f>IF(GETPIVOTDATA("Count of Order ID",Pivot_table!$A$151,"Consumer ID",$A2504,"Years (DATE)",$D$66)=0,"",GETPIVOTDATA("Count of Order ID",Pivot_table!$A$151,"Consumer ID",$A2504,"Years (DATE)",$D$66))</f>
        <v/>
      </c>
      <c r="F2504" s="6">
        <f t="shared" si="78"/>
        <v>148.80000000000001</v>
      </c>
      <c r="G2504" s="6">
        <f t="shared" si="79"/>
        <v>1</v>
      </c>
    </row>
    <row r="2505" spans="1:7" x14ac:dyDescent="0.3">
      <c r="A2505" s="6" t="s">
        <v>6593</v>
      </c>
      <c r="B2505" s="6">
        <f>IF(GETPIVOTDATA("Sum of Net Profit",Pivot_table!$A$151,"Consumer ID",$A2505,"Years (DATE)",$B$66)=0,"",GETPIVOTDATA("Sum of Net Profit",Pivot_table!$A$151,"Consumer ID",$A2505,"Years (DATE)",$B$66))</f>
        <v>148.80000000000001</v>
      </c>
      <c r="C2505" s="6">
        <f>IF(GETPIVOTDATA("Count of Order ID",Pivot_table!$A$151,"Consumer ID",$A2505,"Years (DATE)",$B$66)=0,"",GETPIVOTDATA("Count of Order ID",Pivot_table!$A$151,"Consumer ID",$A2505,"Years (DATE)",$B$66))</f>
        <v>1</v>
      </c>
      <c r="D2505" s="6" t="str">
        <f>IF(GETPIVOTDATA("Sum of Net Profit",Pivot_table!$A$151,"Consumer ID",$A2505,"Years (DATE)",$D$66)=0,"",GETPIVOTDATA("Sum of Net Profit",Pivot_table!$A$151,"Consumer ID",$A2505,"Years (DATE)",$D$66))</f>
        <v/>
      </c>
      <c r="E2505" s="6" t="str">
        <f>IF(GETPIVOTDATA("Count of Order ID",Pivot_table!$A$151,"Consumer ID",$A2505,"Years (DATE)",$D$66)=0,"",GETPIVOTDATA("Count of Order ID",Pivot_table!$A$151,"Consumer ID",$A2505,"Years (DATE)",$D$66))</f>
        <v/>
      </c>
      <c r="F2505" s="6">
        <f t="shared" si="78"/>
        <v>148.80000000000001</v>
      </c>
      <c r="G2505" s="6">
        <f t="shared" si="79"/>
        <v>1</v>
      </c>
    </row>
    <row r="2506" spans="1:7" x14ac:dyDescent="0.3">
      <c r="A2506" s="6" t="s">
        <v>2242</v>
      </c>
      <c r="B2506" s="6" t="str">
        <f>IF(GETPIVOTDATA("Sum of Net Profit",Pivot_table!$A$151,"Consumer ID",$A2506,"Years (DATE)",$B$66)=0,"",GETPIVOTDATA("Sum of Net Profit",Pivot_table!$A$151,"Consumer ID",$A2506,"Years (DATE)",$B$66))</f>
        <v/>
      </c>
      <c r="C2506" s="6" t="str">
        <f>IF(GETPIVOTDATA("Count of Order ID",Pivot_table!$A$151,"Consumer ID",$A2506,"Years (DATE)",$B$66)=0,"",GETPIVOTDATA("Count of Order ID",Pivot_table!$A$151,"Consumer ID",$A2506,"Years (DATE)",$B$66))</f>
        <v/>
      </c>
      <c r="D2506" s="6">
        <f>IF(GETPIVOTDATA("Sum of Net Profit",Pivot_table!$A$151,"Consumer ID",$A2506,"Years (DATE)",$D$66)=0,"",GETPIVOTDATA("Sum of Net Profit",Pivot_table!$A$151,"Consumer ID",$A2506,"Years (DATE)",$D$66))</f>
        <v>148.19999999999999</v>
      </c>
      <c r="E2506" s="6">
        <f>IF(GETPIVOTDATA("Count of Order ID",Pivot_table!$A$151,"Consumer ID",$A2506,"Years (DATE)",$D$66)=0,"",GETPIVOTDATA("Count of Order ID",Pivot_table!$A$151,"Consumer ID",$A2506,"Years (DATE)",$D$66))</f>
        <v>1</v>
      </c>
      <c r="F2506" s="6">
        <f t="shared" si="78"/>
        <v>148.19999999999999</v>
      </c>
      <c r="G2506" s="6">
        <f t="shared" si="79"/>
        <v>1</v>
      </c>
    </row>
    <row r="2507" spans="1:7" x14ac:dyDescent="0.3">
      <c r="A2507" s="6" t="s">
        <v>1856</v>
      </c>
      <c r="B2507" s="6">
        <f>IF(GETPIVOTDATA("Sum of Net Profit",Pivot_table!$A$151,"Consumer ID",$A2507,"Years (DATE)",$B$66)=0,"",GETPIVOTDATA("Sum of Net Profit",Pivot_table!$A$151,"Consumer ID",$A2507,"Years (DATE)",$B$66))</f>
        <v>148.19999999999999</v>
      </c>
      <c r="C2507" s="6">
        <f>IF(GETPIVOTDATA("Count of Order ID",Pivot_table!$A$151,"Consumer ID",$A2507,"Years (DATE)",$B$66)=0,"",GETPIVOTDATA("Count of Order ID",Pivot_table!$A$151,"Consumer ID",$A2507,"Years (DATE)",$B$66))</f>
        <v>1</v>
      </c>
      <c r="D2507" s="6" t="str">
        <f>IF(GETPIVOTDATA("Sum of Net Profit",Pivot_table!$A$151,"Consumer ID",$A2507,"Years (DATE)",$D$66)=0,"",GETPIVOTDATA("Sum of Net Profit",Pivot_table!$A$151,"Consumer ID",$A2507,"Years (DATE)",$D$66))</f>
        <v/>
      </c>
      <c r="E2507" s="6" t="str">
        <f>IF(GETPIVOTDATA("Count of Order ID",Pivot_table!$A$151,"Consumer ID",$A2507,"Years (DATE)",$D$66)=0,"",GETPIVOTDATA("Count of Order ID",Pivot_table!$A$151,"Consumer ID",$A2507,"Years (DATE)",$D$66))</f>
        <v/>
      </c>
      <c r="F2507" s="6">
        <f t="shared" si="78"/>
        <v>148.19999999999999</v>
      </c>
      <c r="G2507" s="6">
        <f t="shared" si="79"/>
        <v>1</v>
      </c>
    </row>
    <row r="2508" spans="1:7" x14ac:dyDescent="0.3">
      <c r="A2508" s="6" t="s">
        <v>1067</v>
      </c>
      <c r="B2508" s="6">
        <f>IF(GETPIVOTDATA("Sum of Net Profit",Pivot_table!$A$151,"Consumer ID",$A2508,"Years (DATE)",$B$66)=0,"",GETPIVOTDATA("Sum of Net Profit",Pivot_table!$A$151,"Consumer ID",$A2508,"Years (DATE)",$B$66))</f>
        <v>148.19999999999999</v>
      </c>
      <c r="C2508" s="6">
        <f>IF(GETPIVOTDATA("Count of Order ID",Pivot_table!$A$151,"Consumer ID",$A2508,"Years (DATE)",$B$66)=0,"",GETPIVOTDATA("Count of Order ID",Pivot_table!$A$151,"Consumer ID",$A2508,"Years (DATE)",$B$66))</f>
        <v>1</v>
      </c>
      <c r="D2508" s="6" t="str">
        <f>IF(GETPIVOTDATA("Sum of Net Profit",Pivot_table!$A$151,"Consumer ID",$A2508,"Years (DATE)",$D$66)=0,"",GETPIVOTDATA("Sum of Net Profit",Pivot_table!$A$151,"Consumer ID",$A2508,"Years (DATE)",$D$66))</f>
        <v/>
      </c>
      <c r="E2508" s="6" t="str">
        <f>IF(GETPIVOTDATA("Count of Order ID",Pivot_table!$A$151,"Consumer ID",$A2508,"Years (DATE)",$D$66)=0,"",GETPIVOTDATA("Count of Order ID",Pivot_table!$A$151,"Consumer ID",$A2508,"Years (DATE)",$D$66))</f>
        <v/>
      </c>
      <c r="F2508" s="6">
        <f t="shared" si="78"/>
        <v>148.19999999999999</v>
      </c>
      <c r="G2508" s="6">
        <f t="shared" si="79"/>
        <v>1</v>
      </c>
    </row>
    <row r="2509" spans="1:7" x14ac:dyDescent="0.3">
      <c r="A2509" s="6" t="s">
        <v>2787</v>
      </c>
      <c r="B2509" s="6" t="str">
        <f>IF(GETPIVOTDATA("Sum of Net Profit",Pivot_table!$A$151,"Consumer ID",$A2509,"Years (DATE)",$B$66)=0,"",GETPIVOTDATA("Sum of Net Profit",Pivot_table!$A$151,"Consumer ID",$A2509,"Years (DATE)",$B$66))</f>
        <v/>
      </c>
      <c r="C2509" s="6" t="str">
        <f>IF(GETPIVOTDATA("Count of Order ID",Pivot_table!$A$151,"Consumer ID",$A2509,"Years (DATE)",$B$66)=0,"",GETPIVOTDATA("Count of Order ID",Pivot_table!$A$151,"Consumer ID",$A2509,"Years (DATE)",$B$66))</f>
        <v/>
      </c>
      <c r="D2509" s="6">
        <f>IF(GETPIVOTDATA("Sum of Net Profit",Pivot_table!$A$151,"Consumer ID",$A2509,"Years (DATE)",$D$66)=0,"",GETPIVOTDATA("Sum of Net Profit",Pivot_table!$A$151,"Consumer ID",$A2509,"Years (DATE)",$D$66))</f>
        <v>148.19999999999999</v>
      </c>
      <c r="E2509" s="6">
        <f>IF(GETPIVOTDATA("Count of Order ID",Pivot_table!$A$151,"Consumer ID",$A2509,"Years (DATE)",$D$66)=0,"",GETPIVOTDATA("Count of Order ID",Pivot_table!$A$151,"Consumer ID",$A2509,"Years (DATE)",$D$66))</f>
        <v>1</v>
      </c>
      <c r="F2509" s="6">
        <f t="shared" si="78"/>
        <v>148.19999999999999</v>
      </c>
      <c r="G2509" s="6">
        <f t="shared" si="79"/>
        <v>1</v>
      </c>
    </row>
    <row r="2510" spans="1:7" x14ac:dyDescent="0.3">
      <c r="A2510" s="6" t="s">
        <v>3265</v>
      </c>
      <c r="B2510" s="6" t="str">
        <f>IF(GETPIVOTDATA("Sum of Net Profit",Pivot_table!$A$151,"Consumer ID",$A2510,"Years (DATE)",$B$66)=0,"",GETPIVOTDATA("Sum of Net Profit",Pivot_table!$A$151,"Consumer ID",$A2510,"Years (DATE)",$B$66))</f>
        <v/>
      </c>
      <c r="C2510" s="6" t="str">
        <f>IF(GETPIVOTDATA("Count of Order ID",Pivot_table!$A$151,"Consumer ID",$A2510,"Years (DATE)",$B$66)=0,"",GETPIVOTDATA("Count of Order ID",Pivot_table!$A$151,"Consumer ID",$A2510,"Years (DATE)",$B$66))</f>
        <v/>
      </c>
      <c r="D2510" s="6">
        <f>IF(GETPIVOTDATA("Sum of Net Profit",Pivot_table!$A$151,"Consumer ID",$A2510,"Years (DATE)",$D$66)=0,"",GETPIVOTDATA("Sum of Net Profit",Pivot_table!$A$151,"Consumer ID",$A2510,"Years (DATE)",$D$66))</f>
        <v>148.19999999999999</v>
      </c>
      <c r="E2510" s="6">
        <f>IF(GETPIVOTDATA("Count of Order ID",Pivot_table!$A$151,"Consumer ID",$A2510,"Years (DATE)",$D$66)=0,"",GETPIVOTDATA("Count of Order ID",Pivot_table!$A$151,"Consumer ID",$A2510,"Years (DATE)",$D$66))</f>
        <v>1</v>
      </c>
      <c r="F2510" s="6">
        <f t="shared" si="78"/>
        <v>148.19999999999999</v>
      </c>
      <c r="G2510" s="6">
        <f t="shared" si="79"/>
        <v>1</v>
      </c>
    </row>
    <row r="2511" spans="1:7" x14ac:dyDescent="0.3">
      <c r="A2511" s="6" t="s">
        <v>4226</v>
      </c>
      <c r="B2511" s="6" t="str">
        <f>IF(GETPIVOTDATA("Sum of Net Profit",Pivot_table!$A$151,"Consumer ID",$A2511,"Years (DATE)",$B$66)=0,"",GETPIVOTDATA("Sum of Net Profit",Pivot_table!$A$151,"Consumer ID",$A2511,"Years (DATE)",$B$66))</f>
        <v/>
      </c>
      <c r="C2511" s="6" t="str">
        <f>IF(GETPIVOTDATA("Count of Order ID",Pivot_table!$A$151,"Consumer ID",$A2511,"Years (DATE)",$B$66)=0,"",GETPIVOTDATA("Count of Order ID",Pivot_table!$A$151,"Consumer ID",$A2511,"Years (DATE)",$B$66))</f>
        <v/>
      </c>
      <c r="D2511" s="6">
        <f>IF(GETPIVOTDATA("Sum of Net Profit",Pivot_table!$A$151,"Consumer ID",$A2511,"Years (DATE)",$D$66)=0,"",GETPIVOTDATA("Sum of Net Profit",Pivot_table!$A$151,"Consumer ID",$A2511,"Years (DATE)",$D$66))</f>
        <v>148.19999999999999</v>
      </c>
      <c r="E2511" s="6">
        <f>IF(GETPIVOTDATA("Count of Order ID",Pivot_table!$A$151,"Consumer ID",$A2511,"Years (DATE)",$D$66)=0,"",GETPIVOTDATA("Count of Order ID",Pivot_table!$A$151,"Consumer ID",$A2511,"Years (DATE)",$D$66))</f>
        <v>1</v>
      </c>
      <c r="F2511" s="6">
        <f t="shared" si="78"/>
        <v>148.19999999999999</v>
      </c>
      <c r="G2511" s="6">
        <f t="shared" si="79"/>
        <v>1</v>
      </c>
    </row>
    <row r="2512" spans="1:7" x14ac:dyDescent="0.3">
      <c r="A2512" s="6" t="s">
        <v>4361</v>
      </c>
      <c r="B2512" s="6" t="str">
        <f>IF(GETPIVOTDATA("Sum of Net Profit",Pivot_table!$A$151,"Consumer ID",$A2512,"Years (DATE)",$B$66)=0,"",GETPIVOTDATA("Sum of Net Profit",Pivot_table!$A$151,"Consumer ID",$A2512,"Years (DATE)",$B$66))</f>
        <v/>
      </c>
      <c r="C2512" s="6" t="str">
        <f>IF(GETPIVOTDATA("Count of Order ID",Pivot_table!$A$151,"Consumer ID",$A2512,"Years (DATE)",$B$66)=0,"",GETPIVOTDATA("Count of Order ID",Pivot_table!$A$151,"Consumer ID",$A2512,"Years (DATE)",$B$66))</f>
        <v/>
      </c>
      <c r="D2512" s="6">
        <f>IF(GETPIVOTDATA("Sum of Net Profit",Pivot_table!$A$151,"Consumer ID",$A2512,"Years (DATE)",$D$66)=0,"",GETPIVOTDATA("Sum of Net Profit",Pivot_table!$A$151,"Consumer ID",$A2512,"Years (DATE)",$D$66))</f>
        <v>148.19999999999999</v>
      </c>
      <c r="E2512" s="6">
        <f>IF(GETPIVOTDATA("Count of Order ID",Pivot_table!$A$151,"Consumer ID",$A2512,"Years (DATE)",$D$66)=0,"",GETPIVOTDATA("Count of Order ID",Pivot_table!$A$151,"Consumer ID",$A2512,"Years (DATE)",$D$66))</f>
        <v>1</v>
      </c>
      <c r="F2512" s="6">
        <f t="shared" si="78"/>
        <v>148.19999999999999</v>
      </c>
      <c r="G2512" s="6">
        <f t="shared" si="79"/>
        <v>1</v>
      </c>
    </row>
    <row r="2513" spans="1:7" x14ac:dyDescent="0.3">
      <c r="A2513" s="6" t="s">
        <v>859</v>
      </c>
      <c r="B2513" s="6">
        <f>IF(GETPIVOTDATA("Sum of Net Profit",Pivot_table!$A$151,"Consumer ID",$A2513,"Years (DATE)",$B$66)=0,"",GETPIVOTDATA("Sum of Net Profit",Pivot_table!$A$151,"Consumer ID",$A2513,"Years (DATE)",$B$66))</f>
        <v>147.84000000000003</v>
      </c>
      <c r="C2513" s="6">
        <f>IF(GETPIVOTDATA("Count of Order ID",Pivot_table!$A$151,"Consumer ID",$A2513,"Years (DATE)",$B$66)=0,"",GETPIVOTDATA("Count of Order ID",Pivot_table!$A$151,"Consumer ID",$A2513,"Years (DATE)",$B$66))</f>
        <v>1</v>
      </c>
      <c r="D2513" s="6" t="str">
        <f>IF(GETPIVOTDATA("Sum of Net Profit",Pivot_table!$A$151,"Consumer ID",$A2513,"Years (DATE)",$D$66)=0,"",GETPIVOTDATA("Sum of Net Profit",Pivot_table!$A$151,"Consumer ID",$A2513,"Years (DATE)",$D$66))</f>
        <v/>
      </c>
      <c r="E2513" s="6" t="str">
        <f>IF(GETPIVOTDATA("Count of Order ID",Pivot_table!$A$151,"Consumer ID",$A2513,"Years (DATE)",$D$66)=0,"",GETPIVOTDATA("Count of Order ID",Pivot_table!$A$151,"Consumer ID",$A2513,"Years (DATE)",$D$66))</f>
        <v/>
      </c>
      <c r="F2513" s="6">
        <f t="shared" si="78"/>
        <v>147.84000000000003</v>
      </c>
      <c r="G2513" s="6">
        <f t="shared" si="79"/>
        <v>1</v>
      </c>
    </row>
    <row r="2514" spans="1:7" x14ac:dyDescent="0.3">
      <c r="A2514" s="6" t="s">
        <v>6871</v>
      </c>
      <c r="B2514" s="6">
        <f>IF(GETPIVOTDATA("Sum of Net Profit",Pivot_table!$A$151,"Consumer ID",$A2514,"Years (DATE)",$B$66)=0,"",GETPIVOTDATA("Sum of Net Profit",Pivot_table!$A$151,"Consumer ID",$A2514,"Years (DATE)",$B$66))</f>
        <v>147.84000000000003</v>
      </c>
      <c r="C2514" s="6">
        <f>IF(GETPIVOTDATA("Count of Order ID",Pivot_table!$A$151,"Consumer ID",$A2514,"Years (DATE)",$B$66)=0,"",GETPIVOTDATA("Count of Order ID",Pivot_table!$A$151,"Consumer ID",$A2514,"Years (DATE)",$B$66))</f>
        <v>1</v>
      </c>
      <c r="D2514" s="6" t="str">
        <f>IF(GETPIVOTDATA("Sum of Net Profit",Pivot_table!$A$151,"Consumer ID",$A2514,"Years (DATE)",$D$66)=0,"",GETPIVOTDATA("Sum of Net Profit",Pivot_table!$A$151,"Consumer ID",$A2514,"Years (DATE)",$D$66))</f>
        <v/>
      </c>
      <c r="E2514" s="6" t="str">
        <f>IF(GETPIVOTDATA("Count of Order ID",Pivot_table!$A$151,"Consumer ID",$A2514,"Years (DATE)",$D$66)=0,"",GETPIVOTDATA("Count of Order ID",Pivot_table!$A$151,"Consumer ID",$A2514,"Years (DATE)",$D$66))</f>
        <v/>
      </c>
      <c r="F2514" s="6">
        <f t="shared" si="78"/>
        <v>147.84000000000003</v>
      </c>
      <c r="G2514" s="6">
        <f t="shared" si="79"/>
        <v>1</v>
      </c>
    </row>
    <row r="2515" spans="1:7" x14ac:dyDescent="0.3">
      <c r="A2515" s="6" t="s">
        <v>947</v>
      </c>
      <c r="B2515" s="6">
        <f>IF(GETPIVOTDATA("Sum of Net Profit",Pivot_table!$A$151,"Consumer ID",$A2515,"Years (DATE)",$B$66)=0,"",GETPIVOTDATA("Sum of Net Profit",Pivot_table!$A$151,"Consumer ID",$A2515,"Years (DATE)",$B$66))</f>
        <v>147.84000000000003</v>
      </c>
      <c r="C2515" s="6">
        <f>IF(GETPIVOTDATA("Count of Order ID",Pivot_table!$A$151,"Consumer ID",$A2515,"Years (DATE)",$B$66)=0,"",GETPIVOTDATA("Count of Order ID",Pivot_table!$A$151,"Consumer ID",$A2515,"Years (DATE)",$B$66))</f>
        <v>1</v>
      </c>
      <c r="D2515" s="6" t="str">
        <f>IF(GETPIVOTDATA("Sum of Net Profit",Pivot_table!$A$151,"Consumer ID",$A2515,"Years (DATE)",$D$66)=0,"",GETPIVOTDATA("Sum of Net Profit",Pivot_table!$A$151,"Consumer ID",$A2515,"Years (DATE)",$D$66))</f>
        <v/>
      </c>
      <c r="E2515" s="6" t="str">
        <f>IF(GETPIVOTDATA("Count of Order ID",Pivot_table!$A$151,"Consumer ID",$A2515,"Years (DATE)",$D$66)=0,"",GETPIVOTDATA("Count of Order ID",Pivot_table!$A$151,"Consumer ID",$A2515,"Years (DATE)",$D$66))</f>
        <v/>
      </c>
      <c r="F2515" s="6">
        <f t="shared" si="78"/>
        <v>147.84000000000003</v>
      </c>
      <c r="G2515" s="6">
        <f t="shared" si="79"/>
        <v>1</v>
      </c>
    </row>
    <row r="2516" spans="1:7" x14ac:dyDescent="0.3">
      <c r="A2516" s="6" t="s">
        <v>383</v>
      </c>
      <c r="B2516" s="6" t="str">
        <f>IF(GETPIVOTDATA("Sum of Net Profit",Pivot_table!$A$151,"Consumer ID",$A2516,"Years (DATE)",$B$66)=0,"",GETPIVOTDATA("Sum of Net Profit",Pivot_table!$A$151,"Consumer ID",$A2516,"Years (DATE)",$B$66))</f>
        <v/>
      </c>
      <c r="C2516" s="6" t="str">
        <f>IF(GETPIVOTDATA("Count of Order ID",Pivot_table!$A$151,"Consumer ID",$A2516,"Years (DATE)",$B$66)=0,"",GETPIVOTDATA("Count of Order ID",Pivot_table!$A$151,"Consumer ID",$A2516,"Years (DATE)",$B$66))</f>
        <v/>
      </c>
      <c r="D2516" s="6">
        <f>IF(GETPIVOTDATA("Sum of Net Profit",Pivot_table!$A$151,"Consumer ID",$A2516,"Years (DATE)",$D$66)=0,"",GETPIVOTDATA("Sum of Net Profit",Pivot_table!$A$151,"Consumer ID",$A2516,"Years (DATE)",$D$66))</f>
        <v>147.84000000000003</v>
      </c>
      <c r="E2516" s="6">
        <f>IF(GETPIVOTDATA("Count of Order ID",Pivot_table!$A$151,"Consumer ID",$A2516,"Years (DATE)",$D$66)=0,"",GETPIVOTDATA("Count of Order ID",Pivot_table!$A$151,"Consumer ID",$A2516,"Years (DATE)",$D$66))</f>
        <v>1</v>
      </c>
      <c r="F2516" s="6">
        <f t="shared" si="78"/>
        <v>147.84000000000003</v>
      </c>
      <c r="G2516" s="6">
        <f t="shared" si="79"/>
        <v>1</v>
      </c>
    </row>
    <row r="2517" spans="1:7" x14ac:dyDescent="0.3">
      <c r="A2517" s="6" t="s">
        <v>979</v>
      </c>
      <c r="B2517" s="6">
        <f>IF(GETPIVOTDATA("Sum of Net Profit",Pivot_table!$A$151,"Consumer ID",$A2517,"Years (DATE)",$B$66)=0,"",GETPIVOTDATA("Sum of Net Profit",Pivot_table!$A$151,"Consumer ID",$A2517,"Years (DATE)",$B$66))</f>
        <v>147.84000000000003</v>
      </c>
      <c r="C2517" s="6">
        <f>IF(GETPIVOTDATA("Count of Order ID",Pivot_table!$A$151,"Consumer ID",$A2517,"Years (DATE)",$B$66)=0,"",GETPIVOTDATA("Count of Order ID",Pivot_table!$A$151,"Consumer ID",$A2517,"Years (DATE)",$B$66))</f>
        <v>1</v>
      </c>
      <c r="D2517" s="6" t="str">
        <f>IF(GETPIVOTDATA("Sum of Net Profit",Pivot_table!$A$151,"Consumer ID",$A2517,"Years (DATE)",$D$66)=0,"",GETPIVOTDATA("Sum of Net Profit",Pivot_table!$A$151,"Consumer ID",$A2517,"Years (DATE)",$D$66))</f>
        <v/>
      </c>
      <c r="E2517" s="6" t="str">
        <f>IF(GETPIVOTDATA("Count of Order ID",Pivot_table!$A$151,"Consumer ID",$A2517,"Years (DATE)",$D$66)=0,"",GETPIVOTDATA("Count of Order ID",Pivot_table!$A$151,"Consumer ID",$A2517,"Years (DATE)",$D$66))</f>
        <v/>
      </c>
      <c r="F2517" s="6">
        <f t="shared" si="78"/>
        <v>147.84000000000003</v>
      </c>
      <c r="G2517" s="6">
        <f t="shared" si="79"/>
        <v>1</v>
      </c>
    </row>
    <row r="2518" spans="1:7" x14ac:dyDescent="0.3">
      <c r="A2518" s="6" t="s">
        <v>336</v>
      </c>
      <c r="B2518" s="6" t="str">
        <f>IF(GETPIVOTDATA("Sum of Net Profit",Pivot_table!$A$151,"Consumer ID",$A2518,"Years (DATE)",$B$66)=0,"",GETPIVOTDATA("Sum of Net Profit",Pivot_table!$A$151,"Consumer ID",$A2518,"Years (DATE)",$B$66))</f>
        <v/>
      </c>
      <c r="C2518" s="6" t="str">
        <f>IF(GETPIVOTDATA("Count of Order ID",Pivot_table!$A$151,"Consumer ID",$A2518,"Years (DATE)",$B$66)=0,"",GETPIVOTDATA("Count of Order ID",Pivot_table!$A$151,"Consumer ID",$A2518,"Years (DATE)",$B$66))</f>
        <v/>
      </c>
      <c r="D2518" s="6">
        <f>IF(GETPIVOTDATA("Sum of Net Profit",Pivot_table!$A$151,"Consumer ID",$A2518,"Years (DATE)",$D$66)=0,"",GETPIVOTDATA("Sum of Net Profit",Pivot_table!$A$151,"Consumer ID",$A2518,"Years (DATE)",$D$66))</f>
        <v>147.84000000000003</v>
      </c>
      <c r="E2518" s="6">
        <f>IF(GETPIVOTDATA("Count of Order ID",Pivot_table!$A$151,"Consumer ID",$A2518,"Years (DATE)",$D$66)=0,"",GETPIVOTDATA("Count of Order ID",Pivot_table!$A$151,"Consumer ID",$A2518,"Years (DATE)",$D$66))</f>
        <v>1</v>
      </c>
      <c r="F2518" s="6">
        <f t="shared" si="78"/>
        <v>147.84000000000003</v>
      </c>
      <c r="G2518" s="6">
        <f t="shared" si="79"/>
        <v>1</v>
      </c>
    </row>
    <row r="2519" spans="1:7" x14ac:dyDescent="0.3">
      <c r="A2519" s="6" t="s">
        <v>6485</v>
      </c>
      <c r="B2519" s="6">
        <f>IF(GETPIVOTDATA("Sum of Net Profit",Pivot_table!$A$151,"Consumer ID",$A2519,"Years (DATE)",$B$66)=0,"",GETPIVOTDATA("Sum of Net Profit",Pivot_table!$A$151,"Consumer ID",$A2519,"Years (DATE)",$B$66))</f>
        <v>147.84000000000003</v>
      </c>
      <c r="C2519" s="6">
        <f>IF(GETPIVOTDATA("Count of Order ID",Pivot_table!$A$151,"Consumer ID",$A2519,"Years (DATE)",$B$66)=0,"",GETPIVOTDATA("Count of Order ID",Pivot_table!$A$151,"Consumer ID",$A2519,"Years (DATE)",$B$66))</f>
        <v>1</v>
      </c>
      <c r="D2519" s="6" t="str">
        <f>IF(GETPIVOTDATA("Sum of Net Profit",Pivot_table!$A$151,"Consumer ID",$A2519,"Years (DATE)",$D$66)=0,"",GETPIVOTDATA("Sum of Net Profit",Pivot_table!$A$151,"Consumer ID",$A2519,"Years (DATE)",$D$66))</f>
        <v/>
      </c>
      <c r="E2519" s="6" t="str">
        <f>IF(GETPIVOTDATA("Count of Order ID",Pivot_table!$A$151,"Consumer ID",$A2519,"Years (DATE)",$D$66)=0,"",GETPIVOTDATA("Count of Order ID",Pivot_table!$A$151,"Consumer ID",$A2519,"Years (DATE)",$D$66))</f>
        <v/>
      </c>
      <c r="F2519" s="6">
        <f t="shared" si="78"/>
        <v>147.84000000000003</v>
      </c>
      <c r="G2519" s="6">
        <f t="shared" si="79"/>
        <v>1</v>
      </c>
    </row>
    <row r="2520" spans="1:7" x14ac:dyDescent="0.3">
      <c r="A2520" s="6" t="s">
        <v>6290</v>
      </c>
      <c r="B2520" s="6" t="str">
        <f>IF(GETPIVOTDATA("Sum of Net Profit",Pivot_table!$A$151,"Consumer ID",$A2520,"Years (DATE)",$B$66)=0,"",GETPIVOTDATA("Sum of Net Profit",Pivot_table!$A$151,"Consumer ID",$A2520,"Years (DATE)",$B$66))</f>
        <v/>
      </c>
      <c r="C2520" s="6" t="str">
        <f>IF(GETPIVOTDATA("Count of Order ID",Pivot_table!$A$151,"Consumer ID",$A2520,"Years (DATE)",$B$66)=0,"",GETPIVOTDATA("Count of Order ID",Pivot_table!$A$151,"Consumer ID",$A2520,"Years (DATE)",$B$66))</f>
        <v/>
      </c>
      <c r="D2520" s="6">
        <f>IF(GETPIVOTDATA("Sum of Net Profit",Pivot_table!$A$151,"Consumer ID",$A2520,"Years (DATE)",$D$66)=0,"",GETPIVOTDATA("Sum of Net Profit",Pivot_table!$A$151,"Consumer ID",$A2520,"Years (DATE)",$D$66))</f>
        <v>147.4</v>
      </c>
      <c r="E2520" s="6">
        <f>IF(GETPIVOTDATA("Count of Order ID",Pivot_table!$A$151,"Consumer ID",$A2520,"Years (DATE)",$D$66)=0,"",GETPIVOTDATA("Count of Order ID",Pivot_table!$A$151,"Consumer ID",$A2520,"Years (DATE)",$D$66))</f>
        <v>1</v>
      </c>
      <c r="F2520" s="6">
        <f t="shared" si="78"/>
        <v>147.4</v>
      </c>
      <c r="G2520" s="6">
        <f t="shared" si="79"/>
        <v>1</v>
      </c>
    </row>
    <row r="2521" spans="1:7" x14ac:dyDescent="0.3">
      <c r="A2521" s="6" t="s">
        <v>6292</v>
      </c>
      <c r="B2521" s="6" t="str">
        <f>IF(GETPIVOTDATA("Sum of Net Profit",Pivot_table!$A$151,"Consumer ID",$A2521,"Years (DATE)",$B$66)=0,"",GETPIVOTDATA("Sum of Net Profit",Pivot_table!$A$151,"Consumer ID",$A2521,"Years (DATE)",$B$66))</f>
        <v/>
      </c>
      <c r="C2521" s="6" t="str">
        <f>IF(GETPIVOTDATA("Count of Order ID",Pivot_table!$A$151,"Consumer ID",$A2521,"Years (DATE)",$B$66)=0,"",GETPIVOTDATA("Count of Order ID",Pivot_table!$A$151,"Consumer ID",$A2521,"Years (DATE)",$B$66))</f>
        <v/>
      </c>
      <c r="D2521" s="6">
        <f>IF(GETPIVOTDATA("Sum of Net Profit",Pivot_table!$A$151,"Consumer ID",$A2521,"Years (DATE)",$D$66)=0,"",GETPIVOTDATA("Sum of Net Profit",Pivot_table!$A$151,"Consumer ID",$A2521,"Years (DATE)",$D$66))</f>
        <v>147.4</v>
      </c>
      <c r="E2521" s="6">
        <f>IF(GETPIVOTDATA("Count of Order ID",Pivot_table!$A$151,"Consumer ID",$A2521,"Years (DATE)",$D$66)=0,"",GETPIVOTDATA("Count of Order ID",Pivot_table!$A$151,"Consumer ID",$A2521,"Years (DATE)",$D$66))</f>
        <v>1</v>
      </c>
      <c r="F2521" s="6">
        <f t="shared" si="78"/>
        <v>147.4</v>
      </c>
      <c r="G2521" s="6">
        <f t="shared" si="79"/>
        <v>1</v>
      </c>
    </row>
    <row r="2522" spans="1:7" x14ac:dyDescent="0.3">
      <c r="A2522" s="6" t="s">
        <v>6210</v>
      </c>
      <c r="B2522" s="6" t="str">
        <f>IF(GETPIVOTDATA("Sum of Net Profit",Pivot_table!$A$151,"Consumer ID",$A2522,"Years (DATE)",$B$66)=0,"",GETPIVOTDATA("Sum of Net Profit",Pivot_table!$A$151,"Consumer ID",$A2522,"Years (DATE)",$B$66))</f>
        <v/>
      </c>
      <c r="C2522" s="6" t="str">
        <f>IF(GETPIVOTDATA("Count of Order ID",Pivot_table!$A$151,"Consumer ID",$A2522,"Years (DATE)",$B$66)=0,"",GETPIVOTDATA("Count of Order ID",Pivot_table!$A$151,"Consumer ID",$A2522,"Years (DATE)",$B$66))</f>
        <v/>
      </c>
      <c r="D2522" s="6">
        <f>IF(GETPIVOTDATA("Sum of Net Profit",Pivot_table!$A$151,"Consumer ID",$A2522,"Years (DATE)",$D$66)=0,"",GETPIVOTDATA("Sum of Net Profit",Pivot_table!$A$151,"Consumer ID",$A2522,"Years (DATE)",$D$66))</f>
        <v>147.4</v>
      </c>
      <c r="E2522" s="6">
        <f>IF(GETPIVOTDATA("Count of Order ID",Pivot_table!$A$151,"Consumer ID",$A2522,"Years (DATE)",$D$66)=0,"",GETPIVOTDATA("Count of Order ID",Pivot_table!$A$151,"Consumer ID",$A2522,"Years (DATE)",$D$66))</f>
        <v>1</v>
      </c>
      <c r="F2522" s="6">
        <f t="shared" si="78"/>
        <v>147.4</v>
      </c>
      <c r="G2522" s="6">
        <f t="shared" si="79"/>
        <v>1</v>
      </c>
    </row>
    <row r="2523" spans="1:7" x14ac:dyDescent="0.3">
      <c r="A2523" s="6" t="s">
        <v>4575</v>
      </c>
      <c r="B2523" s="6" t="str">
        <f>IF(GETPIVOTDATA("Sum of Net Profit",Pivot_table!$A$151,"Consumer ID",$A2523,"Years (DATE)",$B$66)=0,"",GETPIVOTDATA("Sum of Net Profit",Pivot_table!$A$151,"Consumer ID",$A2523,"Years (DATE)",$B$66))</f>
        <v/>
      </c>
      <c r="C2523" s="6" t="str">
        <f>IF(GETPIVOTDATA("Count of Order ID",Pivot_table!$A$151,"Consumer ID",$A2523,"Years (DATE)",$B$66)=0,"",GETPIVOTDATA("Count of Order ID",Pivot_table!$A$151,"Consumer ID",$A2523,"Years (DATE)",$B$66))</f>
        <v/>
      </c>
      <c r="D2523" s="6">
        <f>IF(GETPIVOTDATA("Sum of Net Profit",Pivot_table!$A$151,"Consumer ID",$A2523,"Years (DATE)",$D$66)=0,"",GETPIVOTDATA("Sum of Net Profit",Pivot_table!$A$151,"Consumer ID",$A2523,"Years (DATE)",$D$66))</f>
        <v>147.4</v>
      </c>
      <c r="E2523" s="6">
        <f>IF(GETPIVOTDATA("Count of Order ID",Pivot_table!$A$151,"Consumer ID",$A2523,"Years (DATE)",$D$66)=0,"",GETPIVOTDATA("Count of Order ID",Pivot_table!$A$151,"Consumer ID",$A2523,"Years (DATE)",$D$66))</f>
        <v>1</v>
      </c>
      <c r="F2523" s="6">
        <f t="shared" si="78"/>
        <v>147.4</v>
      </c>
      <c r="G2523" s="6">
        <f t="shared" si="79"/>
        <v>1</v>
      </c>
    </row>
    <row r="2524" spans="1:7" x14ac:dyDescent="0.3">
      <c r="A2524" s="6" t="s">
        <v>4579</v>
      </c>
      <c r="B2524" s="6" t="str">
        <f>IF(GETPIVOTDATA("Sum of Net Profit",Pivot_table!$A$151,"Consumer ID",$A2524,"Years (DATE)",$B$66)=0,"",GETPIVOTDATA("Sum of Net Profit",Pivot_table!$A$151,"Consumer ID",$A2524,"Years (DATE)",$B$66))</f>
        <v/>
      </c>
      <c r="C2524" s="6" t="str">
        <f>IF(GETPIVOTDATA("Count of Order ID",Pivot_table!$A$151,"Consumer ID",$A2524,"Years (DATE)",$B$66)=0,"",GETPIVOTDATA("Count of Order ID",Pivot_table!$A$151,"Consumer ID",$A2524,"Years (DATE)",$B$66))</f>
        <v/>
      </c>
      <c r="D2524" s="6">
        <f>IF(GETPIVOTDATA("Sum of Net Profit",Pivot_table!$A$151,"Consumer ID",$A2524,"Years (DATE)",$D$66)=0,"",GETPIVOTDATA("Sum of Net Profit",Pivot_table!$A$151,"Consumer ID",$A2524,"Years (DATE)",$D$66))</f>
        <v>147.4</v>
      </c>
      <c r="E2524" s="6">
        <f>IF(GETPIVOTDATA("Count of Order ID",Pivot_table!$A$151,"Consumer ID",$A2524,"Years (DATE)",$D$66)=0,"",GETPIVOTDATA("Count of Order ID",Pivot_table!$A$151,"Consumer ID",$A2524,"Years (DATE)",$D$66))</f>
        <v>1</v>
      </c>
      <c r="F2524" s="6">
        <f t="shared" si="78"/>
        <v>147.4</v>
      </c>
      <c r="G2524" s="6">
        <f t="shared" si="79"/>
        <v>1</v>
      </c>
    </row>
    <row r="2525" spans="1:7" x14ac:dyDescent="0.3">
      <c r="A2525" s="6" t="s">
        <v>4499</v>
      </c>
      <c r="B2525" s="6" t="str">
        <f>IF(GETPIVOTDATA("Sum of Net Profit",Pivot_table!$A$151,"Consumer ID",$A2525,"Years (DATE)",$B$66)=0,"",GETPIVOTDATA("Sum of Net Profit",Pivot_table!$A$151,"Consumer ID",$A2525,"Years (DATE)",$B$66))</f>
        <v/>
      </c>
      <c r="C2525" s="6" t="str">
        <f>IF(GETPIVOTDATA("Count of Order ID",Pivot_table!$A$151,"Consumer ID",$A2525,"Years (DATE)",$B$66)=0,"",GETPIVOTDATA("Count of Order ID",Pivot_table!$A$151,"Consumer ID",$A2525,"Years (DATE)",$B$66))</f>
        <v/>
      </c>
      <c r="D2525" s="6">
        <f>IF(GETPIVOTDATA("Sum of Net Profit",Pivot_table!$A$151,"Consumer ID",$A2525,"Years (DATE)",$D$66)=0,"",GETPIVOTDATA("Sum of Net Profit",Pivot_table!$A$151,"Consumer ID",$A2525,"Years (DATE)",$D$66))</f>
        <v>147.4</v>
      </c>
      <c r="E2525" s="6">
        <f>IF(GETPIVOTDATA("Count of Order ID",Pivot_table!$A$151,"Consumer ID",$A2525,"Years (DATE)",$D$66)=0,"",GETPIVOTDATA("Count of Order ID",Pivot_table!$A$151,"Consumer ID",$A2525,"Years (DATE)",$D$66))</f>
        <v>1</v>
      </c>
      <c r="F2525" s="6">
        <f t="shared" si="78"/>
        <v>147.4</v>
      </c>
      <c r="G2525" s="6">
        <f t="shared" si="79"/>
        <v>1</v>
      </c>
    </row>
    <row r="2526" spans="1:7" x14ac:dyDescent="0.3">
      <c r="A2526" s="6" t="s">
        <v>4675</v>
      </c>
      <c r="B2526" s="6" t="str">
        <f>IF(GETPIVOTDATA("Sum of Net Profit",Pivot_table!$A$151,"Consumer ID",$A2526,"Years (DATE)",$B$66)=0,"",GETPIVOTDATA("Sum of Net Profit",Pivot_table!$A$151,"Consumer ID",$A2526,"Years (DATE)",$B$66))</f>
        <v/>
      </c>
      <c r="C2526" s="6" t="str">
        <f>IF(GETPIVOTDATA("Count of Order ID",Pivot_table!$A$151,"Consumer ID",$A2526,"Years (DATE)",$B$66)=0,"",GETPIVOTDATA("Count of Order ID",Pivot_table!$A$151,"Consumer ID",$A2526,"Years (DATE)",$B$66))</f>
        <v/>
      </c>
      <c r="D2526" s="6">
        <f>IF(GETPIVOTDATA("Sum of Net Profit",Pivot_table!$A$151,"Consumer ID",$A2526,"Years (DATE)",$D$66)=0,"",GETPIVOTDATA("Sum of Net Profit",Pivot_table!$A$151,"Consumer ID",$A2526,"Years (DATE)",$D$66))</f>
        <v>147.4</v>
      </c>
      <c r="E2526" s="6">
        <f>IF(GETPIVOTDATA("Count of Order ID",Pivot_table!$A$151,"Consumer ID",$A2526,"Years (DATE)",$D$66)=0,"",GETPIVOTDATA("Count of Order ID",Pivot_table!$A$151,"Consumer ID",$A2526,"Years (DATE)",$D$66))</f>
        <v>1</v>
      </c>
      <c r="F2526" s="6">
        <f t="shared" si="78"/>
        <v>147.4</v>
      </c>
      <c r="G2526" s="6">
        <f t="shared" si="79"/>
        <v>1</v>
      </c>
    </row>
    <row r="2527" spans="1:7" x14ac:dyDescent="0.3">
      <c r="A2527" s="6" t="s">
        <v>6316</v>
      </c>
      <c r="B2527" s="6" t="str">
        <f>IF(GETPIVOTDATA("Sum of Net Profit",Pivot_table!$A$151,"Consumer ID",$A2527,"Years (DATE)",$B$66)=0,"",GETPIVOTDATA("Sum of Net Profit",Pivot_table!$A$151,"Consumer ID",$A2527,"Years (DATE)",$B$66))</f>
        <v/>
      </c>
      <c r="C2527" s="6" t="str">
        <f>IF(GETPIVOTDATA("Count of Order ID",Pivot_table!$A$151,"Consumer ID",$A2527,"Years (DATE)",$B$66)=0,"",GETPIVOTDATA("Count of Order ID",Pivot_table!$A$151,"Consumer ID",$A2527,"Years (DATE)",$B$66))</f>
        <v/>
      </c>
      <c r="D2527" s="6">
        <f>IF(GETPIVOTDATA("Sum of Net Profit",Pivot_table!$A$151,"Consumer ID",$A2527,"Years (DATE)",$D$66)=0,"",GETPIVOTDATA("Sum of Net Profit",Pivot_table!$A$151,"Consumer ID",$A2527,"Years (DATE)",$D$66))</f>
        <v>147.4</v>
      </c>
      <c r="E2527" s="6">
        <f>IF(GETPIVOTDATA("Count of Order ID",Pivot_table!$A$151,"Consumer ID",$A2527,"Years (DATE)",$D$66)=0,"",GETPIVOTDATA("Count of Order ID",Pivot_table!$A$151,"Consumer ID",$A2527,"Years (DATE)",$D$66))</f>
        <v>1</v>
      </c>
      <c r="F2527" s="6">
        <f t="shared" si="78"/>
        <v>147.4</v>
      </c>
      <c r="G2527" s="6">
        <f t="shared" si="79"/>
        <v>1</v>
      </c>
    </row>
    <row r="2528" spans="1:7" x14ac:dyDescent="0.3">
      <c r="A2528" s="6" t="s">
        <v>4745</v>
      </c>
      <c r="B2528" s="6" t="str">
        <f>IF(GETPIVOTDATA("Sum of Net Profit",Pivot_table!$A$151,"Consumer ID",$A2528,"Years (DATE)",$B$66)=0,"",GETPIVOTDATA("Sum of Net Profit",Pivot_table!$A$151,"Consumer ID",$A2528,"Years (DATE)",$B$66))</f>
        <v/>
      </c>
      <c r="C2528" s="6" t="str">
        <f>IF(GETPIVOTDATA("Count of Order ID",Pivot_table!$A$151,"Consumer ID",$A2528,"Years (DATE)",$B$66)=0,"",GETPIVOTDATA("Count of Order ID",Pivot_table!$A$151,"Consumer ID",$A2528,"Years (DATE)",$B$66))</f>
        <v/>
      </c>
      <c r="D2528" s="6">
        <f>IF(GETPIVOTDATA("Sum of Net Profit",Pivot_table!$A$151,"Consumer ID",$A2528,"Years (DATE)",$D$66)=0,"",GETPIVOTDATA("Sum of Net Profit",Pivot_table!$A$151,"Consumer ID",$A2528,"Years (DATE)",$D$66))</f>
        <v>147.4</v>
      </c>
      <c r="E2528" s="6">
        <f>IF(GETPIVOTDATA("Count of Order ID",Pivot_table!$A$151,"Consumer ID",$A2528,"Years (DATE)",$D$66)=0,"",GETPIVOTDATA("Count of Order ID",Pivot_table!$A$151,"Consumer ID",$A2528,"Years (DATE)",$D$66))</f>
        <v>1</v>
      </c>
      <c r="F2528" s="6">
        <f t="shared" si="78"/>
        <v>147.4</v>
      </c>
      <c r="G2528" s="6">
        <f t="shared" si="79"/>
        <v>1</v>
      </c>
    </row>
    <row r="2529" spans="1:7" x14ac:dyDescent="0.3">
      <c r="A2529" s="6" t="s">
        <v>6966</v>
      </c>
      <c r="B2529" s="6" t="str">
        <f>IF(GETPIVOTDATA("Sum of Net Profit",Pivot_table!$A$151,"Consumer ID",$A2529,"Years (DATE)",$B$66)=0,"",GETPIVOTDATA("Sum of Net Profit",Pivot_table!$A$151,"Consumer ID",$A2529,"Years (DATE)",$B$66))</f>
        <v/>
      </c>
      <c r="C2529" s="6" t="str">
        <f>IF(GETPIVOTDATA("Count of Order ID",Pivot_table!$A$151,"Consumer ID",$A2529,"Years (DATE)",$B$66)=0,"",GETPIVOTDATA("Count of Order ID",Pivot_table!$A$151,"Consumer ID",$A2529,"Years (DATE)",$B$66))</f>
        <v/>
      </c>
      <c r="D2529" s="6">
        <f>IF(GETPIVOTDATA("Sum of Net Profit",Pivot_table!$A$151,"Consumer ID",$A2529,"Years (DATE)",$D$66)=0,"",GETPIVOTDATA("Sum of Net Profit",Pivot_table!$A$151,"Consumer ID",$A2529,"Years (DATE)",$D$66))</f>
        <v>147.4</v>
      </c>
      <c r="E2529" s="6">
        <f>IF(GETPIVOTDATA("Count of Order ID",Pivot_table!$A$151,"Consumer ID",$A2529,"Years (DATE)",$D$66)=0,"",GETPIVOTDATA("Count of Order ID",Pivot_table!$A$151,"Consumer ID",$A2529,"Years (DATE)",$D$66))</f>
        <v>1</v>
      </c>
      <c r="F2529" s="6">
        <f t="shared" si="78"/>
        <v>147.4</v>
      </c>
      <c r="G2529" s="6">
        <f t="shared" si="79"/>
        <v>1</v>
      </c>
    </row>
    <row r="2530" spans="1:7" x14ac:dyDescent="0.3">
      <c r="A2530" s="6" t="s">
        <v>6336</v>
      </c>
      <c r="B2530" s="6" t="str">
        <f>IF(GETPIVOTDATA("Sum of Net Profit",Pivot_table!$A$151,"Consumer ID",$A2530,"Years (DATE)",$B$66)=0,"",GETPIVOTDATA("Sum of Net Profit",Pivot_table!$A$151,"Consumer ID",$A2530,"Years (DATE)",$B$66))</f>
        <v/>
      </c>
      <c r="C2530" s="6" t="str">
        <f>IF(GETPIVOTDATA("Count of Order ID",Pivot_table!$A$151,"Consumer ID",$A2530,"Years (DATE)",$B$66)=0,"",GETPIVOTDATA("Count of Order ID",Pivot_table!$A$151,"Consumer ID",$A2530,"Years (DATE)",$B$66))</f>
        <v/>
      </c>
      <c r="D2530" s="6">
        <f>IF(GETPIVOTDATA("Sum of Net Profit",Pivot_table!$A$151,"Consumer ID",$A2530,"Years (DATE)",$D$66)=0,"",GETPIVOTDATA("Sum of Net Profit",Pivot_table!$A$151,"Consumer ID",$A2530,"Years (DATE)",$D$66))</f>
        <v>147.4</v>
      </c>
      <c r="E2530" s="6">
        <f>IF(GETPIVOTDATA("Count of Order ID",Pivot_table!$A$151,"Consumer ID",$A2530,"Years (DATE)",$D$66)=0,"",GETPIVOTDATA("Count of Order ID",Pivot_table!$A$151,"Consumer ID",$A2530,"Years (DATE)",$D$66))</f>
        <v>1</v>
      </c>
      <c r="F2530" s="6">
        <f t="shared" si="78"/>
        <v>147.4</v>
      </c>
      <c r="G2530" s="6">
        <f t="shared" si="79"/>
        <v>1</v>
      </c>
    </row>
    <row r="2531" spans="1:7" x14ac:dyDescent="0.3">
      <c r="A2531" s="6" t="s">
        <v>6371</v>
      </c>
      <c r="B2531" s="6" t="str">
        <f>IF(GETPIVOTDATA("Sum of Net Profit",Pivot_table!$A$151,"Consumer ID",$A2531,"Years (DATE)",$B$66)=0,"",GETPIVOTDATA("Sum of Net Profit",Pivot_table!$A$151,"Consumer ID",$A2531,"Years (DATE)",$B$66))</f>
        <v/>
      </c>
      <c r="C2531" s="6" t="str">
        <f>IF(GETPIVOTDATA("Count of Order ID",Pivot_table!$A$151,"Consumer ID",$A2531,"Years (DATE)",$B$66)=0,"",GETPIVOTDATA("Count of Order ID",Pivot_table!$A$151,"Consumer ID",$A2531,"Years (DATE)",$B$66))</f>
        <v/>
      </c>
      <c r="D2531" s="6">
        <f>IF(GETPIVOTDATA("Sum of Net Profit",Pivot_table!$A$151,"Consumer ID",$A2531,"Years (DATE)",$D$66)=0,"",GETPIVOTDATA("Sum of Net Profit",Pivot_table!$A$151,"Consumer ID",$A2531,"Years (DATE)",$D$66))</f>
        <v>147.4</v>
      </c>
      <c r="E2531" s="6">
        <f>IF(GETPIVOTDATA("Count of Order ID",Pivot_table!$A$151,"Consumer ID",$A2531,"Years (DATE)",$D$66)=0,"",GETPIVOTDATA("Count of Order ID",Pivot_table!$A$151,"Consumer ID",$A2531,"Years (DATE)",$D$66))</f>
        <v>1</v>
      </c>
      <c r="F2531" s="6">
        <f t="shared" si="78"/>
        <v>147.4</v>
      </c>
      <c r="G2531" s="6">
        <f t="shared" si="79"/>
        <v>1</v>
      </c>
    </row>
    <row r="2532" spans="1:7" x14ac:dyDescent="0.3">
      <c r="A2532" s="6" t="s">
        <v>5754</v>
      </c>
      <c r="B2532" s="6" t="str">
        <f>IF(GETPIVOTDATA("Sum of Net Profit",Pivot_table!$A$151,"Consumer ID",$A2532,"Years (DATE)",$B$66)=0,"",GETPIVOTDATA("Sum of Net Profit",Pivot_table!$A$151,"Consumer ID",$A2532,"Years (DATE)",$B$66))</f>
        <v/>
      </c>
      <c r="C2532" s="6" t="str">
        <f>IF(GETPIVOTDATA("Count of Order ID",Pivot_table!$A$151,"Consumer ID",$A2532,"Years (DATE)",$B$66)=0,"",GETPIVOTDATA("Count of Order ID",Pivot_table!$A$151,"Consumer ID",$A2532,"Years (DATE)",$B$66))</f>
        <v/>
      </c>
      <c r="D2532" s="6">
        <f>IF(GETPIVOTDATA("Sum of Net Profit",Pivot_table!$A$151,"Consumer ID",$A2532,"Years (DATE)",$D$66)=0,"",GETPIVOTDATA("Sum of Net Profit",Pivot_table!$A$151,"Consumer ID",$A2532,"Years (DATE)",$D$66))</f>
        <v>147.4</v>
      </c>
      <c r="E2532" s="6">
        <f>IF(GETPIVOTDATA("Count of Order ID",Pivot_table!$A$151,"Consumer ID",$A2532,"Years (DATE)",$D$66)=0,"",GETPIVOTDATA("Count of Order ID",Pivot_table!$A$151,"Consumer ID",$A2532,"Years (DATE)",$D$66))</f>
        <v>1</v>
      </c>
      <c r="F2532" s="6">
        <f t="shared" si="78"/>
        <v>147.4</v>
      </c>
      <c r="G2532" s="6">
        <f t="shared" si="79"/>
        <v>1</v>
      </c>
    </row>
    <row r="2533" spans="1:7" x14ac:dyDescent="0.3">
      <c r="A2533" s="6" t="s">
        <v>6356</v>
      </c>
      <c r="B2533" s="6" t="str">
        <f>IF(GETPIVOTDATA("Sum of Net Profit",Pivot_table!$A$151,"Consumer ID",$A2533,"Years (DATE)",$B$66)=0,"",GETPIVOTDATA("Sum of Net Profit",Pivot_table!$A$151,"Consumer ID",$A2533,"Years (DATE)",$B$66))</f>
        <v/>
      </c>
      <c r="C2533" s="6" t="str">
        <f>IF(GETPIVOTDATA("Count of Order ID",Pivot_table!$A$151,"Consumer ID",$A2533,"Years (DATE)",$B$66)=0,"",GETPIVOTDATA("Count of Order ID",Pivot_table!$A$151,"Consumer ID",$A2533,"Years (DATE)",$B$66))</f>
        <v/>
      </c>
      <c r="D2533" s="6">
        <f>IF(GETPIVOTDATA("Sum of Net Profit",Pivot_table!$A$151,"Consumer ID",$A2533,"Years (DATE)",$D$66)=0,"",GETPIVOTDATA("Sum of Net Profit",Pivot_table!$A$151,"Consumer ID",$A2533,"Years (DATE)",$D$66))</f>
        <v>147.4</v>
      </c>
      <c r="E2533" s="6">
        <f>IF(GETPIVOTDATA("Count of Order ID",Pivot_table!$A$151,"Consumer ID",$A2533,"Years (DATE)",$D$66)=0,"",GETPIVOTDATA("Count of Order ID",Pivot_table!$A$151,"Consumer ID",$A2533,"Years (DATE)",$D$66))</f>
        <v>1</v>
      </c>
      <c r="F2533" s="6">
        <f t="shared" si="78"/>
        <v>147.4</v>
      </c>
      <c r="G2533" s="6">
        <f t="shared" si="79"/>
        <v>1</v>
      </c>
    </row>
    <row r="2534" spans="1:7" x14ac:dyDescent="0.3">
      <c r="A2534" s="6" t="s">
        <v>4469</v>
      </c>
      <c r="B2534" s="6" t="str">
        <f>IF(GETPIVOTDATA("Sum of Net Profit",Pivot_table!$A$151,"Consumer ID",$A2534,"Years (DATE)",$B$66)=0,"",GETPIVOTDATA("Sum of Net Profit",Pivot_table!$A$151,"Consumer ID",$A2534,"Years (DATE)",$B$66))</f>
        <v/>
      </c>
      <c r="C2534" s="6" t="str">
        <f>IF(GETPIVOTDATA("Count of Order ID",Pivot_table!$A$151,"Consumer ID",$A2534,"Years (DATE)",$B$66)=0,"",GETPIVOTDATA("Count of Order ID",Pivot_table!$A$151,"Consumer ID",$A2534,"Years (DATE)",$B$66))</f>
        <v/>
      </c>
      <c r="D2534" s="6">
        <f>IF(GETPIVOTDATA("Sum of Net Profit",Pivot_table!$A$151,"Consumer ID",$A2534,"Years (DATE)",$D$66)=0,"",GETPIVOTDATA("Sum of Net Profit",Pivot_table!$A$151,"Consumer ID",$A2534,"Years (DATE)",$D$66))</f>
        <v>147.4</v>
      </c>
      <c r="E2534" s="6">
        <f>IF(GETPIVOTDATA("Count of Order ID",Pivot_table!$A$151,"Consumer ID",$A2534,"Years (DATE)",$D$66)=0,"",GETPIVOTDATA("Count of Order ID",Pivot_table!$A$151,"Consumer ID",$A2534,"Years (DATE)",$D$66))</f>
        <v>1</v>
      </c>
      <c r="F2534" s="6">
        <f t="shared" si="78"/>
        <v>147.4</v>
      </c>
      <c r="G2534" s="6">
        <f t="shared" si="79"/>
        <v>1</v>
      </c>
    </row>
    <row r="2535" spans="1:7" x14ac:dyDescent="0.3">
      <c r="A2535" s="6" t="s">
        <v>4413</v>
      </c>
      <c r="B2535" s="6" t="str">
        <f>IF(GETPIVOTDATA("Sum of Net Profit",Pivot_table!$A$151,"Consumer ID",$A2535,"Years (DATE)",$B$66)=0,"",GETPIVOTDATA("Sum of Net Profit",Pivot_table!$A$151,"Consumer ID",$A2535,"Years (DATE)",$B$66))</f>
        <v/>
      </c>
      <c r="C2535" s="6" t="str">
        <f>IF(GETPIVOTDATA("Count of Order ID",Pivot_table!$A$151,"Consumer ID",$A2535,"Years (DATE)",$B$66)=0,"",GETPIVOTDATA("Count of Order ID",Pivot_table!$A$151,"Consumer ID",$A2535,"Years (DATE)",$B$66))</f>
        <v/>
      </c>
      <c r="D2535" s="6">
        <f>IF(GETPIVOTDATA("Sum of Net Profit",Pivot_table!$A$151,"Consumer ID",$A2535,"Years (DATE)",$D$66)=0,"",GETPIVOTDATA("Sum of Net Profit",Pivot_table!$A$151,"Consumer ID",$A2535,"Years (DATE)",$D$66))</f>
        <v>147.4</v>
      </c>
      <c r="E2535" s="6">
        <f>IF(GETPIVOTDATA("Count of Order ID",Pivot_table!$A$151,"Consumer ID",$A2535,"Years (DATE)",$D$66)=0,"",GETPIVOTDATA("Count of Order ID",Pivot_table!$A$151,"Consumer ID",$A2535,"Years (DATE)",$D$66))</f>
        <v>1</v>
      </c>
      <c r="F2535" s="6">
        <f t="shared" si="78"/>
        <v>147.4</v>
      </c>
      <c r="G2535" s="6">
        <f t="shared" si="79"/>
        <v>1</v>
      </c>
    </row>
    <row r="2536" spans="1:7" x14ac:dyDescent="0.3">
      <c r="A2536" s="6" t="s">
        <v>4431</v>
      </c>
      <c r="B2536" s="6" t="str">
        <f>IF(GETPIVOTDATA("Sum of Net Profit",Pivot_table!$A$151,"Consumer ID",$A2536,"Years (DATE)",$B$66)=0,"",GETPIVOTDATA("Sum of Net Profit",Pivot_table!$A$151,"Consumer ID",$A2536,"Years (DATE)",$B$66))</f>
        <v/>
      </c>
      <c r="C2536" s="6" t="str">
        <f>IF(GETPIVOTDATA("Count of Order ID",Pivot_table!$A$151,"Consumer ID",$A2536,"Years (DATE)",$B$66)=0,"",GETPIVOTDATA("Count of Order ID",Pivot_table!$A$151,"Consumer ID",$A2536,"Years (DATE)",$B$66))</f>
        <v/>
      </c>
      <c r="D2536" s="6">
        <f>IF(GETPIVOTDATA("Sum of Net Profit",Pivot_table!$A$151,"Consumer ID",$A2536,"Years (DATE)",$D$66)=0,"",GETPIVOTDATA("Sum of Net Profit",Pivot_table!$A$151,"Consumer ID",$A2536,"Years (DATE)",$D$66))</f>
        <v>147.4</v>
      </c>
      <c r="E2536" s="6">
        <f>IF(GETPIVOTDATA("Count of Order ID",Pivot_table!$A$151,"Consumer ID",$A2536,"Years (DATE)",$D$66)=0,"",GETPIVOTDATA("Count of Order ID",Pivot_table!$A$151,"Consumer ID",$A2536,"Years (DATE)",$D$66))</f>
        <v>1</v>
      </c>
      <c r="F2536" s="6">
        <f t="shared" si="78"/>
        <v>147.4</v>
      </c>
      <c r="G2536" s="6">
        <f t="shared" si="79"/>
        <v>1</v>
      </c>
    </row>
    <row r="2537" spans="1:7" x14ac:dyDescent="0.3">
      <c r="A2537" s="6" t="s">
        <v>5626</v>
      </c>
      <c r="B2537" s="6" t="str">
        <f>IF(GETPIVOTDATA("Sum of Net Profit",Pivot_table!$A$151,"Consumer ID",$A2537,"Years (DATE)",$B$66)=0,"",GETPIVOTDATA("Sum of Net Profit",Pivot_table!$A$151,"Consumer ID",$A2537,"Years (DATE)",$B$66))</f>
        <v/>
      </c>
      <c r="C2537" s="6" t="str">
        <f>IF(GETPIVOTDATA("Count of Order ID",Pivot_table!$A$151,"Consumer ID",$A2537,"Years (DATE)",$B$66)=0,"",GETPIVOTDATA("Count of Order ID",Pivot_table!$A$151,"Consumer ID",$A2537,"Years (DATE)",$B$66))</f>
        <v/>
      </c>
      <c r="D2537" s="6">
        <f>IF(GETPIVOTDATA("Sum of Net Profit",Pivot_table!$A$151,"Consumer ID",$A2537,"Years (DATE)",$D$66)=0,"",GETPIVOTDATA("Sum of Net Profit",Pivot_table!$A$151,"Consumer ID",$A2537,"Years (DATE)",$D$66))</f>
        <v>147.4</v>
      </c>
      <c r="E2537" s="6">
        <f>IF(GETPIVOTDATA("Count of Order ID",Pivot_table!$A$151,"Consumer ID",$A2537,"Years (DATE)",$D$66)=0,"",GETPIVOTDATA("Count of Order ID",Pivot_table!$A$151,"Consumer ID",$A2537,"Years (DATE)",$D$66))</f>
        <v>1</v>
      </c>
      <c r="F2537" s="6">
        <f t="shared" si="78"/>
        <v>147.4</v>
      </c>
      <c r="G2537" s="6">
        <f t="shared" si="79"/>
        <v>1</v>
      </c>
    </row>
    <row r="2538" spans="1:7" x14ac:dyDescent="0.3">
      <c r="A2538" s="6" t="s">
        <v>5011</v>
      </c>
      <c r="B2538" s="6" t="str">
        <f>IF(GETPIVOTDATA("Sum of Net Profit",Pivot_table!$A$151,"Consumer ID",$A2538,"Years (DATE)",$B$66)=0,"",GETPIVOTDATA("Sum of Net Profit",Pivot_table!$A$151,"Consumer ID",$A2538,"Years (DATE)",$B$66))</f>
        <v/>
      </c>
      <c r="C2538" s="6" t="str">
        <f>IF(GETPIVOTDATA("Count of Order ID",Pivot_table!$A$151,"Consumer ID",$A2538,"Years (DATE)",$B$66)=0,"",GETPIVOTDATA("Count of Order ID",Pivot_table!$A$151,"Consumer ID",$A2538,"Years (DATE)",$B$66))</f>
        <v/>
      </c>
      <c r="D2538" s="6">
        <f>IF(GETPIVOTDATA("Sum of Net Profit",Pivot_table!$A$151,"Consumer ID",$A2538,"Years (DATE)",$D$66)=0,"",GETPIVOTDATA("Sum of Net Profit",Pivot_table!$A$151,"Consumer ID",$A2538,"Years (DATE)",$D$66))</f>
        <v>147.4</v>
      </c>
      <c r="E2538" s="6">
        <f>IF(GETPIVOTDATA("Count of Order ID",Pivot_table!$A$151,"Consumer ID",$A2538,"Years (DATE)",$D$66)=0,"",GETPIVOTDATA("Count of Order ID",Pivot_table!$A$151,"Consumer ID",$A2538,"Years (DATE)",$D$66))</f>
        <v>1</v>
      </c>
      <c r="F2538" s="6">
        <f t="shared" si="78"/>
        <v>147.4</v>
      </c>
      <c r="G2538" s="6">
        <f t="shared" si="79"/>
        <v>1</v>
      </c>
    </row>
    <row r="2539" spans="1:7" x14ac:dyDescent="0.3">
      <c r="A2539" s="6" t="s">
        <v>6120</v>
      </c>
      <c r="B2539" s="6" t="str">
        <f>IF(GETPIVOTDATA("Sum of Net Profit",Pivot_table!$A$151,"Consumer ID",$A2539,"Years (DATE)",$B$66)=0,"",GETPIVOTDATA("Sum of Net Profit",Pivot_table!$A$151,"Consumer ID",$A2539,"Years (DATE)",$B$66))</f>
        <v/>
      </c>
      <c r="C2539" s="6" t="str">
        <f>IF(GETPIVOTDATA("Count of Order ID",Pivot_table!$A$151,"Consumer ID",$A2539,"Years (DATE)",$B$66)=0,"",GETPIVOTDATA("Count of Order ID",Pivot_table!$A$151,"Consumer ID",$A2539,"Years (DATE)",$B$66))</f>
        <v/>
      </c>
      <c r="D2539" s="6">
        <f>IF(GETPIVOTDATA("Sum of Net Profit",Pivot_table!$A$151,"Consumer ID",$A2539,"Years (DATE)",$D$66)=0,"",GETPIVOTDATA("Sum of Net Profit",Pivot_table!$A$151,"Consumer ID",$A2539,"Years (DATE)",$D$66))</f>
        <v>147.4</v>
      </c>
      <c r="E2539" s="6">
        <f>IF(GETPIVOTDATA("Count of Order ID",Pivot_table!$A$151,"Consumer ID",$A2539,"Years (DATE)",$D$66)=0,"",GETPIVOTDATA("Count of Order ID",Pivot_table!$A$151,"Consumer ID",$A2539,"Years (DATE)",$D$66))</f>
        <v>1</v>
      </c>
      <c r="F2539" s="6">
        <f t="shared" si="78"/>
        <v>147.4</v>
      </c>
      <c r="G2539" s="6">
        <f t="shared" si="79"/>
        <v>1</v>
      </c>
    </row>
    <row r="2540" spans="1:7" x14ac:dyDescent="0.3">
      <c r="A2540" s="6" t="s">
        <v>5045</v>
      </c>
      <c r="B2540" s="6" t="str">
        <f>IF(GETPIVOTDATA("Sum of Net Profit",Pivot_table!$A$151,"Consumer ID",$A2540,"Years (DATE)",$B$66)=0,"",GETPIVOTDATA("Sum of Net Profit",Pivot_table!$A$151,"Consumer ID",$A2540,"Years (DATE)",$B$66))</f>
        <v/>
      </c>
      <c r="C2540" s="6" t="str">
        <f>IF(GETPIVOTDATA("Count of Order ID",Pivot_table!$A$151,"Consumer ID",$A2540,"Years (DATE)",$B$66)=0,"",GETPIVOTDATA("Count of Order ID",Pivot_table!$A$151,"Consumer ID",$A2540,"Years (DATE)",$B$66))</f>
        <v/>
      </c>
      <c r="D2540" s="6">
        <f>IF(GETPIVOTDATA("Sum of Net Profit",Pivot_table!$A$151,"Consumer ID",$A2540,"Years (DATE)",$D$66)=0,"",GETPIVOTDATA("Sum of Net Profit",Pivot_table!$A$151,"Consumer ID",$A2540,"Years (DATE)",$D$66))</f>
        <v>147.4</v>
      </c>
      <c r="E2540" s="6">
        <f>IF(GETPIVOTDATA("Count of Order ID",Pivot_table!$A$151,"Consumer ID",$A2540,"Years (DATE)",$D$66)=0,"",GETPIVOTDATA("Count of Order ID",Pivot_table!$A$151,"Consumer ID",$A2540,"Years (DATE)",$D$66))</f>
        <v>1</v>
      </c>
      <c r="F2540" s="6">
        <f t="shared" si="78"/>
        <v>147.4</v>
      </c>
      <c r="G2540" s="6">
        <f t="shared" si="79"/>
        <v>1</v>
      </c>
    </row>
    <row r="2541" spans="1:7" x14ac:dyDescent="0.3">
      <c r="A2541" s="6" t="s">
        <v>5027</v>
      </c>
      <c r="B2541" s="6" t="str">
        <f>IF(GETPIVOTDATA("Sum of Net Profit",Pivot_table!$A$151,"Consumer ID",$A2541,"Years (DATE)",$B$66)=0,"",GETPIVOTDATA("Sum of Net Profit",Pivot_table!$A$151,"Consumer ID",$A2541,"Years (DATE)",$B$66))</f>
        <v/>
      </c>
      <c r="C2541" s="6" t="str">
        <f>IF(GETPIVOTDATA("Count of Order ID",Pivot_table!$A$151,"Consumer ID",$A2541,"Years (DATE)",$B$66)=0,"",GETPIVOTDATA("Count of Order ID",Pivot_table!$A$151,"Consumer ID",$A2541,"Years (DATE)",$B$66))</f>
        <v/>
      </c>
      <c r="D2541" s="6">
        <f>IF(GETPIVOTDATA("Sum of Net Profit",Pivot_table!$A$151,"Consumer ID",$A2541,"Years (DATE)",$D$66)=0,"",GETPIVOTDATA("Sum of Net Profit",Pivot_table!$A$151,"Consumer ID",$A2541,"Years (DATE)",$D$66))</f>
        <v>147.4</v>
      </c>
      <c r="E2541" s="6">
        <f>IF(GETPIVOTDATA("Count of Order ID",Pivot_table!$A$151,"Consumer ID",$A2541,"Years (DATE)",$D$66)=0,"",GETPIVOTDATA("Count of Order ID",Pivot_table!$A$151,"Consumer ID",$A2541,"Years (DATE)",$D$66))</f>
        <v>1</v>
      </c>
      <c r="F2541" s="6">
        <f t="shared" si="78"/>
        <v>147.4</v>
      </c>
      <c r="G2541" s="6">
        <f t="shared" si="79"/>
        <v>1</v>
      </c>
    </row>
    <row r="2542" spans="1:7" x14ac:dyDescent="0.3">
      <c r="A2542" s="6" t="s">
        <v>5606</v>
      </c>
      <c r="B2542" s="6" t="str">
        <f>IF(GETPIVOTDATA("Sum of Net Profit",Pivot_table!$A$151,"Consumer ID",$A2542,"Years (DATE)",$B$66)=0,"",GETPIVOTDATA("Sum of Net Profit",Pivot_table!$A$151,"Consumer ID",$A2542,"Years (DATE)",$B$66))</f>
        <v/>
      </c>
      <c r="C2542" s="6" t="str">
        <f>IF(GETPIVOTDATA("Count of Order ID",Pivot_table!$A$151,"Consumer ID",$A2542,"Years (DATE)",$B$66)=0,"",GETPIVOTDATA("Count of Order ID",Pivot_table!$A$151,"Consumer ID",$A2542,"Years (DATE)",$B$66))</f>
        <v/>
      </c>
      <c r="D2542" s="6">
        <f>IF(GETPIVOTDATA("Sum of Net Profit",Pivot_table!$A$151,"Consumer ID",$A2542,"Years (DATE)",$D$66)=0,"",GETPIVOTDATA("Sum of Net Profit",Pivot_table!$A$151,"Consumer ID",$A2542,"Years (DATE)",$D$66))</f>
        <v>147.4</v>
      </c>
      <c r="E2542" s="6">
        <f>IF(GETPIVOTDATA("Count of Order ID",Pivot_table!$A$151,"Consumer ID",$A2542,"Years (DATE)",$D$66)=0,"",GETPIVOTDATA("Count of Order ID",Pivot_table!$A$151,"Consumer ID",$A2542,"Years (DATE)",$D$66))</f>
        <v>1</v>
      </c>
      <c r="F2542" s="6">
        <f t="shared" si="78"/>
        <v>147.4</v>
      </c>
      <c r="G2542" s="6">
        <f t="shared" si="79"/>
        <v>1</v>
      </c>
    </row>
    <row r="2543" spans="1:7" x14ac:dyDescent="0.3">
      <c r="A2543" s="6" t="s">
        <v>4955</v>
      </c>
      <c r="B2543" s="6" t="str">
        <f>IF(GETPIVOTDATA("Sum of Net Profit",Pivot_table!$A$151,"Consumer ID",$A2543,"Years (DATE)",$B$66)=0,"",GETPIVOTDATA("Sum of Net Profit",Pivot_table!$A$151,"Consumer ID",$A2543,"Years (DATE)",$B$66))</f>
        <v/>
      </c>
      <c r="C2543" s="6" t="str">
        <f>IF(GETPIVOTDATA("Count of Order ID",Pivot_table!$A$151,"Consumer ID",$A2543,"Years (DATE)",$B$66)=0,"",GETPIVOTDATA("Count of Order ID",Pivot_table!$A$151,"Consumer ID",$A2543,"Years (DATE)",$B$66))</f>
        <v/>
      </c>
      <c r="D2543" s="6">
        <f>IF(GETPIVOTDATA("Sum of Net Profit",Pivot_table!$A$151,"Consumer ID",$A2543,"Years (DATE)",$D$66)=0,"",GETPIVOTDATA("Sum of Net Profit",Pivot_table!$A$151,"Consumer ID",$A2543,"Years (DATE)",$D$66))</f>
        <v>147.4</v>
      </c>
      <c r="E2543" s="6">
        <f>IF(GETPIVOTDATA("Count of Order ID",Pivot_table!$A$151,"Consumer ID",$A2543,"Years (DATE)",$D$66)=0,"",GETPIVOTDATA("Count of Order ID",Pivot_table!$A$151,"Consumer ID",$A2543,"Years (DATE)",$D$66))</f>
        <v>1</v>
      </c>
      <c r="F2543" s="6">
        <f t="shared" si="78"/>
        <v>147.4</v>
      </c>
      <c r="G2543" s="6">
        <f t="shared" si="79"/>
        <v>1</v>
      </c>
    </row>
    <row r="2544" spans="1:7" x14ac:dyDescent="0.3">
      <c r="A2544" s="6" t="s">
        <v>6204</v>
      </c>
      <c r="B2544" s="6" t="str">
        <f>IF(GETPIVOTDATA("Sum of Net Profit",Pivot_table!$A$151,"Consumer ID",$A2544,"Years (DATE)",$B$66)=0,"",GETPIVOTDATA("Sum of Net Profit",Pivot_table!$A$151,"Consumer ID",$A2544,"Years (DATE)",$B$66))</f>
        <v/>
      </c>
      <c r="C2544" s="6" t="str">
        <f>IF(GETPIVOTDATA("Count of Order ID",Pivot_table!$A$151,"Consumer ID",$A2544,"Years (DATE)",$B$66)=0,"",GETPIVOTDATA("Count of Order ID",Pivot_table!$A$151,"Consumer ID",$A2544,"Years (DATE)",$B$66))</f>
        <v/>
      </c>
      <c r="D2544" s="6">
        <f>IF(GETPIVOTDATA("Sum of Net Profit",Pivot_table!$A$151,"Consumer ID",$A2544,"Years (DATE)",$D$66)=0,"",GETPIVOTDATA("Sum of Net Profit",Pivot_table!$A$151,"Consumer ID",$A2544,"Years (DATE)",$D$66))</f>
        <v>147.33999999999997</v>
      </c>
      <c r="E2544" s="6">
        <f>IF(GETPIVOTDATA("Count of Order ID",Pivot_table!$A$151,"Consumer ID",$A2544,"Years (DATE)",$D$66)=0,"",GETPIVOTDATA("Count of Order ID",Pivot_table!$A$151,"Consumer ID",$A2544,"Years (DATE)",$D$66))</f>
        <v>1</v>
      </c>
      <c r="F2544" s="6">
        <f t="shared" si="78"/>
        <v>147.33999999999997</v>
      </c>
      <c r="G2544" s="6">
        <f t="shared" si="79"/>
        <v>1</v>
      </c>
    </row>
    <row r="2545" spans="1:7" x14ac:dyDescent="0.3">
      <c r="A2545" s="6" t="s">
        <v>4471</v>
      </c>
      <c r="B2545" s="6" t="str">
        <f>IF(GETPIVOTDATA("Sum of Net Profit",Pivot_table!$A$151,"Consumer ID",$A2545,"Years (DATE)",$B$66)=0,"",GETPIVOTDATA("Sum of Net Profit",Pivot_table!$A$151,"Consumer ID",$A2545,"Years (DATE)",$B$66))</f>
        <v/>
      </c>
      <c r="C2545" s="6" t="str">
        <f>IF(GETPIVOTDATA("Count of Order ID",Pivot_table!$A$151,"Consumer ID",$A2545,"Years (DATE)",$B$66)=0,"",GETPIVOTDATA("Count of Order ID",Pivot_table!$A$151,"Consumer ID",$A2545,"Years (DATE)",$B$66))</f>
        <v/>
      </c>
      <c r="D2545" s="6">
        <f>IF(GETPIVOTDATA("Sum of Net Profit",Pivot_table!$A$151,"Consumer ID",$A2545,"Years (DATE)",$D$66)=0,"",GETPIVOTDATA("Sum of Net Profit",Pivot_table!$A$151,"Consumer ID",$A2545,"Years (DATE)",$D$66))</f>
        <v>147.33999999999997</v>
      </c>
      <c r="E2545" s="6">
        <f>IF(GETPIVOTDATA("Count of Order ID",Pivot_table!$A$151,"Consumer ID",$A2545,"Years (DATE)",$D$66)=0,"",GETPIVOTDATA("Count of Order ID",Pivot_table!$A$151,"Consumer ID",$A2545,"Years (DATE)",$D$66))</f>
        <v>1</v>
      </c>
      <c r="F2545" s="6">
        <f t="shared" si="78"/>
        <v>147.33999999999997</v>
      </c>
      <c r="G2545" s="6">
        <f t="shared" si="79"/>
        <v>1</v>
      </c>
    </row>
    <row r="2546" spans="1:7" x14ac:dyDescent="0.3">
      <c r="A2546" s="6" t="s">
        <v>4886</v>
      </c>
      <c r="B2546" s="6" t="str">
        <f>IF(GETPIVOTDATA("Sum of Net Profit",Pivot_table!$A$151,"Consumer ID",$A2546,"Years (DATE)",$B$66)=0,"",GETPIVOTDATA("Sum of Net Profit",Pivot_table!$A$151,"Consumer ID",$A2546,"Years (DATE)",$B$66))</f>
        <v/>
      </c>
      <c r="C2546" s="6" t="str">
        <f>IF(GETPIVOTDATA("Count of Order ID",Pivot_table!$A$151,"Consumer ID",$A2546,"Years (DATE)",$B$66)=0,"",GETPIVOTDATA("Count of Order ID",Pivot_table!$A$151,"Consumer ID",$A2546,"Years (DATE)",$B$66))</f>
        <v/>
      </c>
      <c r="D2546" s="6">
        <f>IF(GETPIVOTDATA("Sum of Net Profit",Pivot_table!$A$151,"Consumer ID",$A2546,"Years (DATE)",$D$66)=0,"",GETPIVOTDATA("Sum of Net Profit",Pivot_table!$A$151,"Consumer ID",$A2546,"Years (DATE)",$D$66))</f>
        <v>147.33999999999997</v>
      </c>
      <c r="E2546" s="6">
        <f>IF(GETPIVOTDATA("Count of Order ID",Pivot_table!$A$151,"Consumer ID",$A2546,"Years (DATE)",$D$66)=0,"",GETPIVOTDATA("Count of Order ID",Pivot_table!$A$151,"Consumer ID",$A2546,"Years (DATE)",$D$66))</f>
        <v>1</v>
      </c>
      <c r="F2546" s="6">
        <f t="shared" si="78"/>
        <v>147.33999999999997</v>
      </c>
      <c r="G2546" s="6">
        <f t="shared" si="79"/>
        <v>1</v>
      </c>
    </row>
    <row r="2547" spans="1:7" x14ac:dyDescent="0.3">
      <c r="A2547" s="6" t="s">
        <v>5974</v>
      </c>
      <c r="B2547" s="6" t="str">
        <f>IF(GETPIVOTDATA("Sum of Net Profit",Pivot_table!$A$151,"Consumer ID",$A2547,"Years (DATE)",$B$66)=0,"",GETPIVOTDATA("Sum of Net Profit",Pivot_table!$A$151,"Consumer ID",$A2547,"Years (DATE)",$B$66))</f>
        <v/>
      </c>
      <c r="C2547" s="6" t="str">
        <f>IF(GETPIVOTDATA("Count of Order ID",Pivot_table!$A$151,"Consumer ID",$A2547,"Years (DATE)",$B$66)=0,"",GETPIVOTDATA("Count of Order ID",Pivot_table!$A$151,"Consumer ID",$A2547,"Years (DATE)",$B$66))</f>
        <v/>
      </c>
      <c r="D2547" s="6">
        <f>IF(GETPIVOTDATA("Sum of Net Profit",Pivot_table!$A$151,"Consumer ID",$A2547,"Years (DATE)",$D$66)=0,"",GETPIVOTDATA("Sum of Net Profit",Pivot_table!$A$151,"Consumer ID",$A2547,"Years (DATE)",$D$66))</f>
        <v>147.33999999999997</v>
      </c>
      <c r="E2547" s="6">
        <f>IF(GETPIVOTDATA("Count of Order ID",Pivot_table!$A$151,"Consumer ID",$A2547,"Years (DATE)",$D$66)=0,"",GETPIVOTDATA("Count of Order ID",Pivot_table!$A$151,"Consumer ID",$A2547,"Years (DATE)",$D$66))</f>
        <v>1</v>
      </c>
      <c r="F2547" s="6">
        <f t="shared" si="78"/>
        <v>147.33999999999997</v>
      </c>
      <c r="G2547" s="6">
        <f t="shared" si="79"/>
        <v>1</v>
      </c>
    </row>
    <row r="2548" spans="1:7" x14ac:dyDescent="0.3">
      <c r="A2548" s="6" t="s">
        <v>4695</v>
      </c>
      <c r="B2548" s="6" t="str">
        <f>IF(GETPIVOTDATA("Sum of Net Profit",Pivot_table!$A$151,"Consumer ID",$A2548,"Years (DATE)",$B$66)=0,"",GETPIVOTDATA("Sum of Net Profit",Pivot_table!$A$151,"Consumer ID",$A2548,"Years (DATE)",$B$66))</f>
        <v/>
      </c>
      <c r="C2548" s="6" t="str">
        <f>IF(GETPIVOTDATA("Count of Order ID",Pivot_table!$A$151,"Consumer ID",$A2548,"Years (DATE)",$B$66)=0,"",GETPIVOTDATA("Count of Order ID",Pivot_table!$A$151,"Consumer ID",$A2548,"Years (DATE)",$B$66))</f>
        <v/>
      </c>
      <c r="D2548" s="6">
        <f>IF(GETPIVOTDATA("Sum of Net Profit",Pivot_table!$A$151,"Consumer ID",$A2548,"Years (DATE)",$D$66)=0,"",GETPIVOTDATA("Sum of Net Profit",Pivot_table!$A$151,"Consumer ID",$A2548,"Years (DATE)",$D$66))</f>
        <v>147.05999999999997</v>
      </c>
      <c r="E2548" s="6">
        <f>IF(GETPIVOTDATA("Count of Order ID",Pivot_table!$A$151,"Consumer ID",$A2548,"Years (DATE)",$D$66)=0,"",GETPIVOTDATA("Count of Order ID",Pivot_table!$A$151,"Consumer ID",$A2548,"Years (DATE)",$D$66))</f>
        <v>1</v>
      </c>
      <c r="F2548" s="6">
        <f t="shared" si="78"/>
        <v>147.05999999999997</v>
      </c>
      <c r="G2548" s="6">
        <f t="shared" si="79"/>
        <v>1</v>
      </c>
    </row>
    <row r="2549" spans="1:7" x14ac:dyDescent="0.3">
      <c r="A2549" s="6" t="s">
        <v>4655</v>
      </c>
      <c r="B2549" s="6" t="str">
        <f>IF(GETPIVOTDATA("Sum of Net Profit",Pivot_table!$A$151,"Consumer ID",$A2549,"Years (DATE)",$B$66)=0,"",GETPIVOTDATA("Sum of Net Profit",Pivot_table!$A$151,"Consumer ID",$A2549,"Years (DATE)",$B$66))</f>
        <v/>
      </c>
      <c r="C2549" s="6" t="str">
        <f>IF(GETPIVOTDATA("Count of Order ID",Pivot_table!$A$151,"Consumer ID",$A2549,"Years (DATE)",$B$66)=0,"",GETPIVOTDATA("Count of Order ID",Pivot_table!$A$151,"Consumer ID",$A2549,"Years (DATE)",$B$66))</f>
        <v/>
      </c>
      <c r="D2549" s="6">
        <f>IF(GETPIVOTDATA("Sum of Net Profit",Pivot_table!$A$151,"Consumer ID",$A2549,"Years (DATE)",$D$66)=0,"",GETPIVOTDATA("Sum of Net Profit",Pivot_table!$A$151,"Consumer ID",$A2549,"Years (DATE)",$D$66))</f>
        <v>147.05999999999997</v>
      </c>
      <c r="E2549" s="6">
        <f>IF(GETPIVOTDATA("Count of Order ID",Pivot_table!$A$151,"Consumer ID",$A2549,"Years (DATE)",$D$66)=0,"",GETPIVOTDATA("Count of Order ID",Pivot_table!$A$151,"Consumer ID",$A2549,"Years (DATE)",$D$66))</f>
        <v>1</v>
      </c>
      <c r="F2549" s="6">
        <f t="shared" si="78"/>
        <v>147.05999999999997</v>
      </c>
      <c r="G2549" s="6">
        <f t="shared" si="79"/>
        <v>1</v>
      </c>
    </row>
    <row r="2550" spans="1:7" x14ac:dyDescent="0.3">
      <c r="A2550" s="6" t="s">
        <v>4615</v>
      </c>
      <c r="B2550" s="6" t="str">
        <f>IF(GETPIVOTDATA("Sum of Net Profit",Pivot_table!$A$151,"Consumer ID",$A2550,"Years (DATE)",$B$66)=0,"",GETPIVOTDATA("Sum of Net Profit",Pivot_table!$A$151,"Consumer ID",$A2550,"Years (DATE)",$B$66))</f>
        <v/>
      </c>
      <c r="C2550" s="6" t="str">
        <f>IF(GETPIVOTDATA("Count of Order ID",Pivot_table!$A$151,"Consumer ID",$A2550,"Years (DATE)",$B$66)=0,"",GETPIVOTDATA("Count of Order ID",Pivot_table!$A$151,"Consumer ID",$A2550,"Years (DATE)",$B$66))</f>
        <v/>
      </c>
      <c r="D2550" s="6">
        <f>IF(GETPIVOTDATA("Sum of Net Profit",Pivot_table!$A$151,"Consumer ID",$A2550,"Years (DATE)",$D$66)=0,"",GETPIVOTDATA("Sum of Net Profit",Pivot_table!$A$151,"Consumer ID",$A2550,"Years (DATE)",$D$66))</f>
        <v>147.05999999999997</v>
      </c>
      <c r="E2550" s="6">
        <f>IF(GETPIVOTDATA("Count of Order ID",Pivot_table!$A$151,"Consumer ID",$A2550,"Years (DATE)",$D$66)=0,"",GETPIVOTDATA("Count of Order ID",Pivot_table!$A$151,"Consumer ID",$A2550,"Years (DATE)",$D$66))</f>
        <v>1</v>
      </c>
      <c r="F2550" s="6">
        <f t="shared" si="78"/>
        <v>147.05999999999997</v>
      </c>
      <c r="G2550" s="6">
        <f t="shared" si="79"/>
        <v>1</v>
      </c>
    </row>
    <row r="2551" spans="1:7" x14ac:dyDescent="0.3">
      <c r="A2551" s="6" t="s">
        <v>4645</v>
      </c>
      <c r="B2551" s="6" t="str">
        <f>IF(GETPIVOTDATA("Sum of Net Profit",Pivot_table!$A$151,"Consumer ID",$A2551,"Years (DATE)",$B$66)=0,"",GETPIVOTDATA("Sum of Net Profit",Pivot_table!$A$151,"Consumer ID",$A2551,"Years (DATE)",$B$66))</f>
        <v/>
      </c>
      <c r="C2551" s="6" t="str">
        <f>IF(GETPIVOTDATA("Count of Order ID",Pivot_table!$A$151,"Consumer ID",$A2551,"Years (DATE)",$B$66)=0,"",GETPIVOTDATA("Count of Order ID",Pivot_table!$A$151,"Consumer ID",$A2551,"Years (DATE)",$B$66))</f>
        <v/>
      </c>
      <c r="D2551" s="6">
        <f>IF(GETPIVOTDATA("Sum of Net Profit",Pivot_table!$A$151,"Consumer ID",$A2551,"Years (DATE)",$D$66)=0,"",GETPIVOTDATA("Sum of Net Profit",Pivot_table!$A$151,"Consumer ID",$A2551,"Years (DATE)",$D$66))</f>
        <v>147.05999999999997</v>
      </c>
      <c r="E2551" s="6">
        <f>IF(GETPIVOTDATA("Count of Order ID",Pivot_table!$A$151,"Consumer ID",$A2551,"Years (DATE)",$D$66)=0,"",GETPIVOTDATA("Count of Order ID",Pivot_table!$A$151,"Consumer ID",$A2551,"Years (DATE)",$D$66))</f>
        <v>1</v>
      </c>
      <c r="F2551" s="6">
        <f t="shared" si="78"/>
        <v>147.05999999999997</v>
      </c>
      <c r="G2551" s="6">
        <f t="shared" si="79"/>
        <v>1</v>
      </c>
    </row>
    <row r="2552" spans="1:7" x14ac:dyDescent="0.3">
      <c r="A2552" s="6" t="s">
        <v>4601</v>
      </c>
      <c r="B2552" s="6" t="str">
        <f>IF(GETPIVOTDATA("Sum of Net Profit",Pivot_table!$A$151,"Consumer ID",$A2552,"Years (DATE)",$B$66)=0,"",GETPIVOTDATA("Sum of Net Profit",Pivot_table!$A$151,"Consumer ID",$A2552,"Years (DATE)",$B$66))</f>
        <v/>
      </c>
      <c r="C2552" s="6" t="str">
        <f>IF(GETPIVOTDATA("Count of Order ID",Pivot_table!$A$151,"Consumer ID",$A2552,"Years (DATE)",$B$66)=0,"",GETPIVOTDATA("Count of Order ID",Pivot_table!$A$151,"Consumer ID",$A2552,"Years (DATE)",$B$66))</f>
        <v/>
      </c>
      <c r="D2552" s="6">
        <f>IF(GETPIVOTDATA("Sum of Net Profit",Pivot_table!$A$151,"Consumer ID",$A2552,"Years (DATE)",$D$66)=0,"",GETPIVOTDATA("Sum of Net Profit",Pivot_table!$A$151,"Consumer ID",$A2552,"Years (DATE)",$D$66))</f>
        <v>147.05999999999997</v>
      </c>
      <c r="E2552" s="6">
        <f>IF(GETPIVOTDATA("Count of Order ID",Pivot_table!$A$151,"Consumer ID",$A2552,"Years (DATE)",$D$66)=0,"",GETPIVOTDATA("Count of Order ID",Pivot_table!$A$151,"Consumer ID",$A2552,"Years (DATE)",$D$66))</f>
        <v>1</v>
      </c>
      <c r="F2552" s="6">
        <f t="shared" si="78"/>
        <v>147.05999999999997</v>
      </c>
      <c r="G2552" s="6">
        <f t="shared" si="79"/>
        <v>1</v>
      </c>
    </row>
    <row r="2553" spans="1:7" x14ac:dyDescent="0.3">
      <c r="A2553" s="6" t="s">
        <v>4987</v>
      </c>
      <c r="B2553" s="6" t="str">
        <f>IF(GETPIVOTDATA("Sum of Net Profit",Pivot_table!$A$151,"Consumer ID",$A2553,"Years (DATE)",$B$66)=0,"",GETPIVOTDATA("Sum of Net Profit",Pivot_table!$A$151,"Consumer ID",$A2553,"Years (DATE)",$B$66))</f>
        <v/>
      </c>
      <c r="C2553" s="6" t="str">
        <f>IF(GETPIVOTDATA("Count of Order ID",Pivot_table!$A$151,"Consumer ID",$A2553,"Years (DATE)",$B$66)=0,"",GETPIVOTDATA("Count of Order ID",Pivot_table!$A$151,"Consumer ID",$A2553,"Years (DATE)",$B$66))</f>
        <v/>
      </c>
      <c r="D2553" s="6">
        <f>IF(GETPIVOTDATA("Sum of Net Profit",Pivot_table!$A$151,"Consumer ID",$A2553,"Years (DATE)",$D$66)=0,"",GETPIVOTDATA("Sum of Net Profit",Pivot_table!$A$151,"Consumer ID",$A2553,"Years (DATE)",$D$66))</f>
        <v>147.05999999999997</v>
      </c>
      <c r="E2553" s="6">
        <f>IF(GETPIVOTDATA("Count of Order ID",Pivot_table!$A$151,"Consumer ID",$A2553,"Years (DATE)",$D$66)=0,"",GETPIVOTDATA("Count of Order ID",Pivot_table!$A$151,"Consumer ID",$A2553,"Years (DATE)",$D$66))</f>
        <v>1</v>
      </c>
      <c r="F2553" s="6">
        <f t="shared" si="78"/>
        <v>147.05999999999997</v>
      </c>
      <c r="G2553" s="6">
        <f t="shared" si="79"/>
        <v>1</v>
      </c>
    </row>
    <row r="2554" spans="1:7" x14ac:dyDescent="0.3">
      <c r="A2554" s="6" t="s">
        <v>4603</v>
      </c>
      <c r="B2554" s="6" t="str">
        <f>IF(GETPIVOTDATA("Sum of Net Profit",Pivot_table!$A$151,"Consumer ID",$A2554,"Years (DATE)",$B$66)=0,"",GETPIVOTDATA("Sum of Net Profit",Pivot_table!$A$151,"Consumer ID",$A2554,"Years (DATE)",$B$66))</f>
        <v/>
      </c>
      <c r="C2554" s="6" t="str">
        <f>IF(GETPIVOTDATA("Count of Order ID",Pivot_table!$A$151,"Consumer ID",$A2554,"Years (DATE)",$B$66)=0,"",GETPIVOTDATA("Count of Order ID",Pivot_table!$A$151,"Consumer ID",$A2554,"Years (DATE)",$B$66))</f>
        <v/>
      </c>
      <c r="D2554" s="6">
        <f>IF(GETPIVOTDATA("Sum of Net Profit",Pivot_table!$A$151,"Consumer ID",$A2554,"Years (DATE)",$D$66)=0,"",GETPIVOTDATA("Sum of Net Profit",Pivot_table!$A$151,"Consumer ID",$A2554,"Years (DATE)",$D$66))</f>
        <v>147.05999999999997</v>
      </c>
      <c r="E2554" s="6">
        <f>IF(GETPIVOTDATA("Count of Order ID",Pivot_table!$A$151,"Consumer ID",$A2554,"Years (DATE)",$D$66)=0,"",GETPIVOTDATA("Count of Order ID",Pivot_table!$A$151,"Consumer ID",$A2554,"Years (DATE)",$D$66))</f>
        <v>1</v>
      </c>
      <c r="F2554" s="6">
        <f t="shared" si="78"/>
        <v>147.05999999999997</v>
      </c>
      <c r="G2554" s="6">
        <f t="shared" si="79"/>
        <v>1</v>
      </c>
    </row>
    <row r="2555" spans="1:7" x14ac:dyDescent="0.3">
      <c r="A2555" s="6" t="s">
        <v>4551</v>
      </c>
      <c r="B2555" s="6" t="str">
        <f>IF(GETPIVOTDATA("Sum of Net Profit",Pivot_table!$A$151,"Consumer ID",$A2555,"Years (DATE)",$B$66)=0,"",GETPIVOTDATA("Sum of Net Profit",Pivot_table!$A$151,"Consumer ID",$A2555,"Years (DATE)",$B$66))</f>
        <v/>
      </c>
      <c r="C2555" s="6" t="str">
        <f>IF(GETPIVOTDATA("Count of Order ID",Pivot_table!$A$151,"Consumer ID",$A2555,"Years (DATE)",$B$66)=0,"",GETPIVOTDATA("Count of Order ID",Pivot_table!$A$151,"Consumer ID",$A2555,"Years (DATE)",$B$66))</f>
        <v/>
      </c>
      <c r="D2555" s="6">
        <f>IF(GETPIVOTDATA("Sum of Net Profit",Pivot_table!$A$151,"Consumer ID",$A2555,"Years (DATE)",$D$66)=0,"",GETPIVOTDATA("Sum of Net Profit",Pivot_table!$A$151,"Consumer ID",$A2555,"Years (DATE)",$D$66))</f>
        <v>147.05999999999997</v>
      </c>
      <c r="E2555" s="6">
        <f>IF(GETPIVOTDATA("Count of Order ID",Pivot_table!$A$151,"Consumer ID",$A2555,"Years (DATE)",$D$66)=0,"",GETPIVOTDATA("Count of Order ID",Pivot_table!$A$151,"Consumer ID",$A2555,"Years (DATE)",$D$66))</f>
        <v>1</v>
      </c>
      <c r="F2555" s="6">
        <f t="shared" si="78"/>
        <v>147.05999999999997</v>
      </c>
      <c r="G2555" s="6">
        <f t="shared" si="79"/>
        <v>1</v>
      </c>
    </row>
    <row r="2556" spans="1:7" x14ac:dyDescent="0.3">
      <c r="A2556" s="6" t="s">
        <v>4611</v>
      </c>
      <c r="B2556" s="6" t="str">
        <f>IF(GETPIVOTDATA("Sum of Net Profit",Pivot_table!$A$151,"Consumer ID",$A2556,"Years (DATE)",$B$66)=0,"",GETPIVOTDATA("Sum of Net Profit",Pivot_table!$A$151,"Consumer ID",$A2556,"Years (DATE)",$B$66))</f>
        <v/>
      </c>
      <c r="C2556" s="6" t="str">
        <f>IF(GETPIVOTDATA("Count of Order ID",Pivot_table!$A$151,"Consumer ID",$A2556,"Years (DATE)",$B$66)=0,"",GETPIVOTDATA("Count of Order ID",Pivot_table!$A$151,"Consumer ID",$A2556,"Years (DATE)",$B$66))</f>
        <v/>
      </c>
      <c r="D2556" s="6">
        <f>IF(GETPIVOTDATA("Sum of Net Profit",Pivot_table!$A$151,"Consumer ID",$A2556,"Years (DATE)",$D$66)=0,"",GETPIVOTDATA("Sum of Net Profit",Pivot_table!$A$151,"Consumer ID",$A2556,"Years (DATE)",$D$66))</f>
        <v>147.05999999999997</v>
      </c>
      <c r="E2556" s="6">
        <f>IF(GETPIVOTDATA("Count of Order ID",Pivot_table!$A$151,"Consumer ID",$A2556,"Years (DATE)",$D$66)=0,"",GETPIVOTDATA("Count of Order ID",Pivot_table!$A$151,"Consumer ID",$A2556,"Years (DATE)",$D$66))</f>
        <v>1</v>
      </c>
      <c r="F2556" s="6">
        <f t="shared" si="78"/>
        <v>147.05999999999997</v>
      </c>
      <c r="G2556" s="6">
        <f t="shared" si="79"/>
        <v>1</v>
      </c>
    </row>
    <row r="2557" spans="1:7" x14ac:dyDescent="0.3">
      <c r="A2557" s="6" t="s">
        <v>4555</v>
      </c>
      <c r="B2557" s="6" t="str">
        <f>IF(GETPIVOTDATA("Sum of Net Profit",Pivot_table!$A$151,"Consumer ID",$A2557,"Years (DATE)",$B$66)=0,"",GETPIVOTDATA("Sum of Net Profit",Pivot_table!$A$151,"Consumer ID",$A2557,"Years (DATE)",$B$66))</f>
        <v/>
      </c>
      <c r="C2557" s="6" t="str">
        <f>IF(GETPIVOTDATA("Count of Order ID",Pivot_table!$A$151,"Consumer ID",$A2557,"Years (DATE)",$B$66)=0,"",GETPIVOTDATA("Count of Order ID",Pivot_table!$A$151,"Consumer ID",$A2557,"Years (DATE)",$B$66))</f>
        <v/>
      </c>
      <c r="D2557" s="6">
        <f>IF(GETPIVOTDATA("Sum of Net Profit",Pivot_table!$A$151,"Consumer ID",$A2557,"Years (DATE)",$D$66)=0,"",GETPIVOTDATA("Sum of Net Profit",Pivot_table!$A$151,"Consumer ID",$A2557,"Years (DATE)",$D$66))</f>
        <v>147.05999999999997</v>
      </c>
      <c r="E2557" s="6">
        <f>IF(GETPIVOTDATA("Count of Order ID",Pivot_table!$A$151,"Consumer ID",$A2557,"Years (DATE)",$D$66)=0,"",GETPIVOTDATA("Count of Order ID",Pivot_table!$A$151,"Consumer ID",$A2557,"Years (DATE)",$D$66))</f>
        <v>1</v>
      </c>
      <c r="F2557" s="6">
        <f t="shared" si="78"/>
        <v>147.05999999999997</v>
      </c>
      <c r="G2557" s="6">
        <f t="shared" si="79"/>
        <v>1</v>
      </c>
    </row>
    <row r="2558" spans="1:7" x14ac:dyDescent="0.3">
      <c r="A2558" s="6" t="s">
        <v>4653</v>
      </c>
      <c r="B2558" s="6" t="str">
        <f>IF(GETPIVOTDATA("Sum of Net Profit",Pivot_table!$A$151,"Consumer ID",$A2558,"Years (DATE)",$B$66)=0,"",GETPIVOTDATA("Sum of Net Profit",Pivot_table!$A$151,"Consumer ID",$A2558,"Years (DATE)",$B$66))</f>
        <v/>
      </c>
      <c r="C2558" s="6" t="str">
        <f>IF(GETPIVOTDATA("Count of Order ID",Pivot_table!$A$151,"Consumer ID",$A2558,"Years (DATE)",$B$66)=0,"",GETPIVOTDATA("Count of Order ID",Pivot_table!$A$151,"Consumer ID",$A2558,"Years (DATE)",$B$66))</f>
        <v/>
      </c>
      <c r="D2558" s="6">
        <f>IF(GETPIVOTDATA("Sum of Net Profit",Pivot_table!$A$151,"Consumer ID",$A2558,"Years (DATE)",$D$66)=0,"",GETPIVOTDATA("Sum of Net Profit",Pivot_table!$A$151,"Consumer ID",$A2558,"Years (DATE)",$D$66))</f>
        <v>147.05999999999997</v>
      </c>
      <c r="E2558" s="6">
        <f>IF(GETPIVOTDATA("Count of Order ID",Pivot_table!$A$151,"Consumer ID",$A2558,"Years (DATE)",$D$66)=0,"",GETPIVOTDATA("Count of Order ID",Pivot_table!$A$151,"Consumer ID",$A2558,"Years (DATE)",$D$66))</f>
        <v>1</v>
      </c>
      <c r="F2558" s="6">
        <f t="shared" si="78"/>
        <v>147.05999999999997</v>
      </c>
      <c r="G2558" s="6">
        <f t="shared" si="79"/>
        <v>1</v>
      </c>
    </row>
    <row r="2559" spans="1:7" x14ac:dyDescent="0.3">
      <c r="A2559" s="6" t="s">
        <v>4531</v>
      </c>
      <c r="B2559" s="6" t="str">
        <f>IF(GETPIVOTDATA("Sum of Net Profit",Pivot_table!$A$151,"Consumer ID",$A2559,"Years (DATE)",$B$66)=0,"",GETPIVOTDATA("Sum of Net Profit",Pivot_table!$A$151,"Consumer ID",$A2559,"Years (DATE)",$B$66))</f>
        <v/>
      </c>
      <c r="C2559" s="6" t="str">
        <f>IF(GETPIVOTDATA("Count of Order ID",Pivot_table!$A$151,"Consumer ID",$A2559,"Years (DATE)",$B$66)=0,"",GETPIVOTDATA("Count of Order ID",Pivot_table!$A$151,"Consumer ID",$A2559,"Years (DATE)",$B$66))</f>
        <v/>
      </c>
      <c r="D2559" s="6">
        <f>IF(GETPIVOTDATA("Sum of Net Profit",Pivot_table!$A$151,"Consumer ID",$A2559,"Years (DATE)",$D$66)=0,"",GETPIVOTDATA("Sum of Net Profit",Pivot_table!$A$151,"Consumer ID",$A2559,"Years (DATE)",$D$66))</f>
        <v>147.05999999999997</v>
      </c>
      <c r="E2559" s="6">
        <f>IF(GETPIVOTDATA("Count of Order ID",Pivot_table!$A$151,"Consumer ID",$A2559,"Years (DATE)",$D$66)=0,"",GETPIVOTDATA("Count of Order ID",Pivot_table!$A$151,"Consumer ID",$A2559,"Years (DATE)",$D$66))</f>
        <v>1</v>
      </c>
      <c r="F2559" s="6">
        <f t="shared" si="78"/>
        <v>147.05999999999997</v>
      </c>
      <c r="G2559" s="6">
        <f t="shared" si="79"/>
        <v>1</v>
      </c>
    </row>
    <row r="2560" spans="1:7" x14ac:dyDescent="0.3">
      <c r="A2560" s="6" t="s">
        <v>6199</v>
      </c>
      <c r="B2560" s="6" t="str">
        <f>IF(GETPIVOTDATA("Sum of Net Profit",Pivot_table!$A$151,"Consumer ID",$A2560,"Years (DATE)",$B$66)=0,"",GETPIVOTDATA("Sum of Net Profit",Pivot_table!$A$151,"Consumer ID",$A2560,"Years (DATE)",$B$66))</f>
        <v/>
      </c>
      <c r="C2560" s="6" t="str">
        <f>IF(GETPIVOTDATA("Count of Order ID",Pivot_table!$A$151,"Consumer ID",$A2560,"Years (DATE)",$B$66)=0,"",GETPIVOTDATA("Count of Order ID",Pivot_table!$A$151,"Consumer ID",$A2560,"Years (DATE)",$B$66))</f>
        <v/>
      </c>
      <c r="D2560" s="6">
        <f>IF(GETPIVOTDATA("Sum of Net Profit",Pivot_table!$A$151,"Consumer ID",$A2560,"Years (DATE)",$D$66)=0,"",GETPIVOTDATA("Sum of Net Profit",Pivot_table!$A$151,"Consumer ID",$A2560,"Years (DATE)",$D$66))</f>
        <v>147.05999999999997</v>
      </c>
      <c r="E2560" s="6">
        <f>IF(GETPIVOTDATA("Count of Order ID",Pivot_table!$A$151,"Consumer ID",$A2560,"Years (DATE)",$D$66)=0,"",GETPIVOTDATA("Count of Order ID",Pivot_table!$A$151,"Consumer ID",$A2560,"Years (DATE)",$D$66))</f>
        <v>1</v>
      </c>
      <c r="F2560" s="6">
        <f t="shared" si="78"/>
        <v>147.05999999999997</v>
      </c>
      <c r="G2560" s="6">
        <f t="shared" si="79"/>
        <v>1</v>
      </c>
    </row>
    <row r="2561" spans="1:7" x14ac:dyDescent="0.3">
      <c r="A2561" s="6" t="s">
        <v>6324</v>
      </c>
      <c r="B2561" s="6" t="str">
        <f>IF(GETPIVOTDATA("Sum of Net Profit",Pivot_table!$A$151,"Consumer ID",$A2561,"Years (DATE)",$B$66)=0,"",GETPIVOTDATA("Sum of Net Profit",Pivot_table!$A$151,"Consumer ID",$A2561,"Years (DATE)",$B$66))</f>
        <v/>
      </c>
      <c r="C2561" s="6" t="str">
        <f>IF(GETPIVOTDATA("Count of Order ID",Pivot_table!$A$151,"Consumer ID",$A2561,"Years (DATE)",$B$66)=0,"",GETPIVOTDATA("Count of Order ID",Pivot_table!$A$151,"Consumer ID",$A2561,"Years (DATE)",$B$66))</f>
        <v/>
      </c>
      <c r="D2561" s="6">
        <f>IF(GETPIVOTDATA("Sum of Net Profit",Pivot_table!$A$151,"Consumer ID",$A2561,"Years (DATE)",$D$66)=0,"",GETPIVOTDATA("Sum of Net Profit",Pivot_table!$A$151,"Consumer ID",$A2561,"Years (DATE)",$D$66))</f>
        <v>147.05999999999997</v>
      </c>
      <c r="E2561" s="6">
        <f>IF(GETPIVOTDATA("Count of Order ID",Pivot_table!$A$151,"Consumer ID",$A2561,"Years (DATE)",$D$66)=0,"",GETPIVOTDATA("Count of Order ID",Pivot_table!$A$151,"Consumer ID",$A2561,"Years (DATE)",$D$66))</f>
        <v>1</v>
      </c>
      <c r="F2561" s="6">
        <f t="shared" si="78"/>
        <v>147.05999999999997</v>
      </c>
      <c r="G2561" s="6">
        <f t="shared" si="79"/>
        <v>1</v>
      </c>
    </row>
    <row r="2562" spans="1:7" x14ac:dyDescent="0.3">
      <c r="A2562" s="6" t="s">
        <v>6326</v>
      </c>
      <c r="B2562" s="6" t="str">
        <f>IF(GETPIVOTDATA("Sum of Net Profit",Pivot_table!$A$151,"Consumer ID",$A2562,"Years (DATE)",$B$66)=0,"",GETPIVOTDATA("Sum of Net Profit",Pivot_table!$A$151,"Consumer ID",$A2562,"Years (DATE)",$B$66))</f>
        <v/>
      </c>
      <c r="C2562" s="6" t="str">
        <f>IF(GETPIVOTDATA("Count of Order ID",Pivot_table!$A$151,"Consumer ID",$A2562,"Years (DATE)",$B$66)=0,"",GETPIVOTDATA("Count of Order ID",Pivot_table!$A$151,"Consumer ID",$A2562,"Years (DATE)",$B$66))</f>
        <v/>
      </c>
      <c r="D2562" s="6">
        <f>IF(GETPIVOTDATA("Sum of Net Profit",Pivot_table!$A$151,"Consumer ID",$A2562,"Years (DATE)",$D$66)=0,"",GETPIVOTDATA("Sum of Net Profit",Pivot_table!$A$151,"Consumer ID",$A2562,"Years (DATE)",$D$66))</f>
        <v>147.05999999999997</v>
      </c>
      <c r="E2562" s="6">
        <f>IF(GETPIVOTDATA("Count of Order ID",Pivot_table!$A$151,"Consumer ID",$A2562,"Years (DATE)",$D$66)=0,"",GETPIVOTDATA("Count of Order ID",Pivot_table!$A$151,"Consumer ID",$A2562,"Years (DATE)",$D$66))</f>
        <v>1</v>
      </c>
      <c r="F2562" s="6">
        <f t="shared" si="78"/>
        <v>147.05999999999997</v>
      </c>
      <c r="G2562" s="6">
        <f t="shared" si="79"/>
        <v>1</v>
      </c>
    </row>
    <row r="2563" spans="1:7" x14ac:dyDescent="0.3">
      <c r="A2563" s="6" t="s">
        <v>6338</v>
      </c>
      <c r="B2563" s="6" t="str">
        <f>IF(GETPIVOTDATA("Sum of Net Profit",Pivot_table!$A$151,"Consumer ID",$A2563,"Years (DATE)",$B$66)=0,"",GETPIVOTDATA("Sum of Net Profit",Pivot_table!$A$151,"Consumer ID",$A2563,"Years (DATE)",$B$66))</f>
        <v/>
      </c>
      <c r="C2563" s="6" t="str">
        <f>IF(GETPIVOTDATA("Count of Order ID",Pivot_table!$A$151,"Consumer ID",$A2563,"Years (DATE)",$B$66)=0,"",GETPIVOTDATA("Count of Order ID",Pivot_table!$A$151,"Consumer ID",$A2563,"Years (DATE)",$B$66))</f>
        <v/>
      </c>
      <c r="D2563" s="6">
        <f>IF(GETPIVOTDATA("Sum of Net Profit",Pivot_table!$A$151,"Consumer ID",$A2563,"Years (DATE)",$D$66)=0,"",GETPIVOTDATA("Sum of Net Profit",Pivot_table!$A$151,"Consumer ID",$A2563,"Years (DATE)",$D$66))</f>
        <v>147.05999999999997</v>
      </c>
      <c r="E2563" s="6">
        <f>IF(GETPIVOTDATA("Count of Order ID",Pivot_table!$A$151,"Consumer ID",$A2563,"Years (DATE)",$D$66)=0,"",GETPIVOTDATA("Count of Order ID",Pivot_table!$A$151,"Consumer ID",$A2563,"Years (DATE)",$D$66))</f>
        <v>1</v>
      </c>
      <c r="F2563" s="6">
        <f t="shared" si="78"/>
        <v>147.05999999999997</v>
      </c>
      <c r="G2563" s="6">
        <f t="shared" si="79"/>
        <v>1</v>
      </c>
    </row>
    <row r="2564" spans="1:7" x14ac:dyDescent="0.3">
      <c r="A2564" s="6" t="s">
        <v>5725</v>
      </c>
      <c r="B2564" s="6" t="str">
        <f>IF(GETPIVOTDATA("Sum of Net Profit",Pivot_table!$A$151,"Consumer ID",$A2564,"Years (DATE)",$B$66)=0,"",GETPIVOTDATA("Sum of Net Profit",Pivot_table!$A$151,"Consumer ID",$A2564,"Years (DATE)",$B$66))</f>
        <v/>
      </c>
      <c r="C2564" s="6" t="str">
        <f>IF(GETPIVOTDATA("Count of Order ID",Pivot_table!$A$151,"Consumer ID",$A2564,"Years (DATE)",$B$66)=0,"",GETPIVOTDATA("Count of Order ID",Pivot_table!$A$151,"Consumer ID",$A2564,"Years (DATE)",$B$66))</f>
        <v/>
      </c>
      <c r="D2564" s="6">
        <f>IF(GETPIVOTDATA("Sum of Net Profit",Pivot_table!$A$151,"Consumer ID",$A2564,"Years (DATE)",$D$66)=0,"",GETPIVOTDATA("Sum of Net Profit",Pivot_table!$A$151,"Consumer ID",$A2564,"Years (DATE)",$D$66))</f>
        <v>147.05999999999997</v>
      </c>
      <c r="E2564" s="6">
        <f>IF(GETPIVOTDATA("Count of Order ID",Pivot_table!$A$151,"Consumer ID",$A2564,"Years (DATE)",$D$66)=0,"",GETPIVOTDATA("Count of Order ID",Pivot_table!$A$151,"Consumer ID",$A2564,"Years (DATE)",$D$66))</f>
        <v>1</v>
      </c>
      <c r="F2564" s="6">
        <f t="shared" ref="F2564:F2627" si="80">IF(SUM(B2564,D2564)=0,"",SUM(B2564,D2564))</f>
        <v>147.05999999999997</v>
      </c>
      <c r="G2564" s="6">
        <f t="shared" ref="G2564:G2627" si="81">IF(SUM(C2564,E2564)=0,"",SUM(C2564,E2564))</f>
        <v>1</v>
      </c>
    </row>
    <row r="2565" spans="1:7" x14ac:dyDescent="0.3">
      <c r="A2565" s="6" t="s">
        <v>6346</v>
      </c>
      <c r="B2565" s="6" t="str">
        <f>IF(GETPIVOTDATA("Sum of Net Profit",Pivot_table!$A$151,"Consumer ID",$A2565,"Years (DATE)",$B$66)=0,"",GETPIVOTDATA("Sum of Net Profit",Pivot_table!$A$151,"Consumer ID",$A2565,"Years (DATE)",$B$66))</f>
        <v/>
      </c>
      <c r="C2565" s="6" t="str">
        <f>IF(GETPIVOTDATA("Count of Order ID",Pivot_table!$A$151,"Consumer ID",$A2565,"Years (DATE)",$B$66)=0,"",GETPIVOTDATA("Count of Order ID",Pivot_table!$A$151,"Consumer ID",$A2565,"Years (DATE)",$B$66))</f>
        <v/>
      </c>
      <c r="D2565" s="6">
        <f>IF(GETPIVOTDATA("Sum of Net Profit",Pivot_table!$A$151,"Consumer ID",$A2565,"Years (DATE)",$D$66)=0,"",GETPIVOTDATA("Sum of Net Profit",Pivot_table!$A$151,"Consumer ID",$A2565,"Years (DATE)",$D$66))</f>
        <v>147.05999999999997</v>
      </c>
      <c r="E2565" s="6">
        <f>IF(GETPIVOTDATA("Count of Order ID",Pivot_table!$A$151,"Consumer ID",$A2565,"Years (DATE)",$D$66)=0,"",GETPIVOTDATA("Count of Order ID",Pivot_table!$A$151,"Consumer ID",$A2565,"Years (DATE)",$D$66))</f>
        <v>1</v>
      </c>
      <c r="F2565" s="6">
        <f t="shared" si="80"/>
        <v>147.05999999999997</v>
      </c>
      <c r="G2565" s="6">
        <f t="shared" si="81"/>
        <v>1</v>
      </c>
    </row>
    <row r="2566" spans="1:7" x14ac:dyDescent="0.3">
      <c r="A2566" s="6" t="s">
        <v>6377</v>
      </c>
      <c r="B2566" s="6" t="str">
        <f>IF(GETPIVOTDATA("Sum of Net Profit",Pivot_table!$A$151,"Consumer ID",$A2566,"Years (DATE)",$B$66)=0,"",GETPIVOTDATA("Sum of Net Profit",Pivot_table!$A$151,"Consumer ID",$A2566,"Years (DATE)",$B$66))</f>
        <v/>
      </c>
      <c r="C2566" s="6" t="str">
        <f>IF(GETPIVOTDATA("Count of Order ID",Pivot_table!$A$151,"Consumer ID",$A2566,"Years (DATE)",$B$66)=0,"",GETPIVOTDATA("Count of Order ID",Pivot_table!$A$151,"Consumer ID",$A2566,"Years (DATE)",$B$66))</f>
        <v/>
      </c>
      <c r="D2566" s="6">
        <f>IF(GETPIVOTDATA("Sum of Net Profit",Pivot_table!$A$151,"Consumer ID",$A2566,"Years (DATE)",$D$66)=0,"",GETPIVOTDATA("Sum of Net Profit",Pivot_table!$A$151,"Consumer ID",$A2566,"Years (DATE)",$D$66))</f>
        <v>147.05999999999997</v>
      </c>
      <c r="E2566" s="6">
        <f>IF(GETPIVOTDATA("Count of Order ID",Pivot_table!$A$151,"Consumer ID",$A2566,"Years (DATE)",$D$66)=0,"",GETPIVOTDATA("Count of Order ID",Pivot_table!$A$151,"Consumer ID",$A2566,"Years (DATE)",$D$66))</f>
        <v>1</v>
      </c>
      <c r="F2566" s="6">
        <f t="shared" si="80"/>
        <v>147.05999999999997</v>
      </c>
      <c r="G2566" s="6">
        <f t="shared" si="81"/>
        <v>1</v>
      </c>
    </row>
    <row r="2567" spans="1:7" x14ac:dyDescent="0.3">
      <c r="A2567" s="6" t="s">
        <v>4737</v>
      </c>
      <c r="B2567" s="6" t="str">
        <f>IF(GETPIVOTDATA("Sum of Net Profit",Pivot_table!$A$151,"Consumer ID",$A2567,"Years (DATE)",$B$66)=0,"",GETPIVOTDATA("Sum of Net Profit",Pivot_table!$A$151,"Consumer ID",$A2567,"Years (DATE)",$B$66))</f>
        <v/>
      </c>
      <c r="C2567" s="6" t="str">
        <f>IF(GETPIVOTDATA("Count of Order ID",Pivot_table!$A$151,"Consumer ID",$A2567,"Years (DATE)",$B$66)=0,"",GETPIVOTDATA("Count of Order ID",Pivot_table!$A$151,"Consumer ID",$A2567,"Years (DATE)",$B$66))</f>
        <v/>
      </c>
      <c r="D2567" s="6">
        <f>IF(GETPIVOTDATA("Sum of Net Profit",Pivot_table!$A$151,"Consumer ID",$A2567,"Years (DATE)",$D$66)=0,"",GETPIVOTDATA("Sum of Net Profit",Pivot_table!$A$151,"Consumer ID",$A2567,"Years (DATE)",$D$66))</f>
        <v>147.05999999999997</v>
      </c>
      <c r="E2567" s="6">
        <f>IF(GETPIVOTDATA("Count of Order ID",Pivot_table!$A$151,"Consumer ID",$A2567,"Years (DATE)",$D$66)=0,"",GETPIVOTDATA("Count of Order ID",Pivot_table!$A$151,"Consumer ID",$A2567,"Years (DATE)",$D$66))</f>
        <v>1</v>
      </c>
      <c r="F2567" s="6">
        <f t="shared" si="80"/>
        <v>147.05999999999997</v>
      </c>
      <c r="G2567" s="6">
        <f t="shared" si="81"/>
        <v>1</v>
      </c>
    </row>
    <row r="2568" spans="1:7" x14ac:dyDescent="0.3">
      <c r="A2568" s="6" t="s">
        <v>6360</v>
      </c>
      <c r="B2568" s="6" t="str">
        <f>IF(GETPIVOTDATA("Sum of Net Profit",Pivot_table!$A$151,"Consumer ID",$A2568,"Years (DATE)",$B$66)=0,"",GETPIVOTDATA("Sum of Net Profit",Pivot_table!$A$151,"Consumer ID",$A2568,"Years (DATE)",$B$66))</f>
        <v/>
      </c>
      <c r="C2568" s="6" t="str">
        <f>IF(GETPIVOTDATA("Count of Order ID",Pivot_table!$A$151,"Consumer ID",$A2568,"Years (DATE)",$B$66)=0,"",GETPIVOTDATA("Count of Order ID",Pivot_table!$A$151,"Consumer ID",$A2568,"Years (DATE)",$B$66))</f>
        <v/>
      </c>
      <c r="D2568" s="6">
        <f>IF(GETPIVOTDATA("Sum of Net Profit",Pivot_table!$A$151,"Consumer ID",$A2568,"Years (DATE)",$D$66)=0,"",GETPIVOTDATA("Sum of Net Profit",Pivot_table!$A$151,"Consumer ID",$A2568,"Years (DATE)",$D$66))</f>
        <v>147.05999999999997</v>
      </c>
      <c r="E2568" s="6">
        <f>IF(GETPIVOTDATA("Count of Order ID",Pivot_table!$A$151,"Consumer ID",$A2568,"Years (DATE)",$D$66)=0,"",GETPIVOTDATA("Count of Order ID",Pivot_table!$A$151,"Consumer ID",$A2568,"Years (DATE)",$D$66))</f>
        <v>1</v>
      </c>
      <c r="F2568" s="6">
        <f t="shared" si="80"/>
        <v>147.05999999999997</v>
      </c>
      <c r="G2568" s="6">
        <f t="shared" si="81"/>
        <v>1</v>
      </c>
    </row>
    <row r="2569" spans="1:7" x14ac:dyDescent="0.3">
      <c r="A2569" s="6" t="s">
        <v>5033</v>
      </c>
      <c r="B2569" s="6" t="str">
        <f>IF(GETPIVOTDATA("Sum of Net Profit",Pivot_table!$A$151,"Consumer ID",$A2569,"Years (DATE)",$B$66)=0,"",GETPIVOTDATA("Sum of Net Profit",Pivot_table!$A$151,"Consumer ID",$A2569,"Years (DATE)",$B$66))</f>
        <v/>
      </c>
      <c r="C2569" s="6" t="str">
        <f>IF(GETPIVOTDATA("Count of Order ID",Pivot_table!$A$151,"Consumer ID",$A2569,"Years (DATE)",$B$66)=0,"",GETPIVOTDATA("Count of Order ID",Pivot_table!$A$151,"Consumer ID",$A2569,"Years (DATE)",$B$66))</f>
        <v/>
      </c>
      <c r="D2569" s="6">
        <f>IF(GETPIVOTDATA("Sum of Net Profit",Pivot_table!$A$151,"Consumer ID",$A2569,"Years (DATE)",$D$66)=0,"",GETPIVOTDATA("Sum of Net Profit",Pivot_table!$A$151,"Consumer ID",$A2569,"Years (DATE)",$D$66))</f>
        <v>147.05999999999997</v>
      </c>
      <c r="E2569" s="6">
        <f>IF(GETPIVOTDATA("Count of Order ID",Pivot_table!$A$151,"Consumer ID",$A2569,"Years (DATE)",$D$66)=0,"",GETPIVOTDATA("Count of Order ID",Pivot_table!$A$151,"Consumer ID",$A2569,"Years (DATE)",$D$66))</f>
        <v>1</v>
      </c>
      <c r="F2569" s="6">
        <f t="shared" si="80"/>
        <v>147.05999999999997</v>
      </c>
      <c r="G2569" s="6">
        <f t="shared" si="81"/>
        <v>1</v>
      </c>
    </row>
    <row r="2570" spans="1:7" x14ac:dyDescent="0.3">
      <c r="A2570" s="6" t="s">
        <v>5051</v>
      </c>
      <c r="B2570" s="6" t="str">
        <f>IF(GETPIVOTDATA("Sum of Net Profit",Pivot_table!$A$151,"Consumer ID",$A2570,"Years (DATE)",$B$66)=0,"",GETPIVOTDATA("Sum of Net Profit",Pivot_table!$A$151,"Consumer ID",$A2570,"Years (DATE)",$B$66))</f>
        <v/>
      </c>
      <c r="C2570" s="6" t="str">
        <f>IF(GETPIVOTDATA("Count of Order ID",Pivot_table!$A$151,"Consumer ID",$A2570,"Years (DATE)",$B$66)=0,"",GETPIVOTDATA("Count of Order ID",Pivot_table!$A$151,"Consumer ID",$A2570,"Years (DATE)",$B$66))</f>
        <v/>
      </c>
      <c r="D2570" s="6">
        <f>IF(GETPIVOTDATA("Sum of Net Profit",Pivot_table!$A$151,"Consumer ID",$A2570,"Years (DATE)",$D$66)=0,"",GETPIVOTDATA("Sum of Net Profit",Pivot_table!$A$151,"Consumer ID",$A2570,"Years (DATE)",$D$66))</f>
        <v>147.05999999999997</v>
      </c>
      <c r="E2570" s="6">
        <f>IF(GETPIVOTDATA("Count of Order ID",Pivot_table!$A$151,"Consumer ID",$A2570,"Years (DATE)",$D$66)=0,"",GETPIVOTDATA("Count of Order ID",Pivot_table!$A$151,"Consumer ID",$A2570,"Years (DATE)",$D$66))</f>
        <v>1</v>
      </c>
      <c r="F2570" s="6">
        <f t="shared" si="80"/>
        <v>147.05999999999997</v>
      </c>
      <c r="G2570" s="6">
        <f t="shared" si="81"/>
        <v>1</v>
      </c>
    </row>
    <row r="2571" spans="1:7" x14ac:dyDescent="0.3">
      <c r="A2571" s="6" t="s">
        <v>6248</v>
      </c>
      <c r="B2571" s="6" t="str">
        <f>IF(GETPIVOTDATA("Sum of Net Profit",Pivot_table!$A$151,"Consumer ID",$A2571,"Years (DATE)",$B$66)=0,"",GETPIVOTDATA("Sum of Net Profit",Pivot_table!$A$151,"Consumer ID",$A2571,"Years (DATE)",$B$66))</f>
        <v/>
      </c>
      <c r="C2571" s="6" t="str">
        <f>IF(GETPIVOTDATA("Count of Order ID",Pivot_table!$A$151,"Consumer ID",$A2571,"Years (DATE)",$B$66)=0,"",GETPIVOTDATA("Count of Order ID",Pivot_table!$A$151,"Consumer ID",$A2571,"Years (DATE)",$B$66))</f>
        <v/>
      </c>
      <c r="D2571" s="6">
        <f>IF(GETPIVOTDATA("Sum of Net Profit",Pivot_table!$A$151,"Consumer ID",$A2571,"Years (DATE)",$D$66)=0,"",GETPIVOTDATA("Sum of Net Profit",Pivot_table!$A$151,"Consumer ID",$A2571,"Years (DATE)",$D$66))</f>
        <v>146.25</v>
      </c>
      <c r="E2571" s="6">
        <f>IF(GETPIVOTDATA("Count of Order ID",Pivot_table!$A$151,"Consumer ID",$A2571,"Years (DATE)",$D$66)=0,"",GETPIVOTDATA("Count of Order ID",Pivot_table!$A$151,"Consumer ID",$A2571,"Years (DATE)",$D$66))</f>
        <v>1</v>
      </c>
      <c r="F2571" s="6">
        <f t="shared" si="80"/>
        <v>146.25</v>
      </c>
      <c r="G2571" s="6">
        <f t="shared" si="81"/>
        <v>1</v>
      </c>
    </row>
    <row r="2572" spans="1:7" x14ac:dyDescent="0.3">
      <c r="A2572" s="6" t="s">
        <v>743</v>
      </c>
      <c r="B2572" s="6">
        <f>IF(GETPIVOTDATA("Sum of Net Profit",Pivot_table!$A$151,"Consumer ID",$A2572,"Years (DATE)",$B$66)=0,"",GETPIVOTDATA("Sum of Net Profit",Pivot_table!$A$151,"Consumer ID",$A2572,"Years (DATE)",$B$66))</f>
        <v>144.33000000000001</v>
      </c>
      <c r="C2572" s="6">
        <f>IF(GETPIVOTDATA("Count of Order ID",Pivot_table!$A$151,"Consumer ID",$A2572,"Years (DATE)",$B$66)=0,"",GETPIVOTDATA("Count of Order ID",Pivot_table!$A$151,"Consumer ID",$A2572,"Years (DATE)",$B$66))</f>
        <v>1</v>
      </c>
      <c r="D2572" s="6" t="str">
        <f>IF(GETPIVOTDATA("Sum of Net Profit",Pivot_table!$A$151,"Consumer ID",$A2572,"Years (DATE)",$D$66)=0,"",GETPIVOTDATA("Sum of Net Profit",Pivot_table!$A$151,"Consumer ID",$A2572,"Years (DATE)",$D$66))</f>
        <v/>
      </c>
      <c r="E2572" s="6" t="str">
        <f>IF(GETPIVOTDATA("Count of Order ID",Pivot_table!$A$151,"Consumer ID",$A2572,"Years (DATE)",$D$66)=0,"",GETPIVOTDATA("Count of Order ID",Pivot_table!$A$151,"Consumer ID",$A2572,"Years (DATE)",$D$66))</f>
        <v/>
      </c>
      <c r="F2572" s="6">
        <f t="shared" si="80"/>
        <v>144.33000000000001</v>
      </c>
      <c r="G2572" s="6">
        <f t="shared" si="81"/>
        <v>1</v>
      </c>
    </row>
    <row r="2573" spans="1:7" x14ac:dyDescent="0.3">
      <c r="A2573" s="6" t="s">
        <v>6667</v>
      </c>
      <c r="B2573" s="6">
        <f>IF(GETPIVOTDATA("Sum of Net Profit",Pivot_table!$A$151,"Consumer ID",$A2573,"Years (DATE)",$B$66)=0,"",GETPIVOTDATA("Sum of Net Profit",Pivot_table!$A$151,"Consumer ID",$A2573,"Years (DATE)",$B$66))</f>
        <v>144.33000000000001</v>
      </c>
      <c r="C2573" s="6">
        <f>IF(GETPIVOTDATA("Count of Order ID",Pivot_table!$A$151,"Consumer ID",$A2573,"Years (DATE)",$B$66)=0,"",GETPIVOTDATA("Count of Order ID",Pivot_table!$A$151,"Consumer ID",$A2573,"Years (DATE)",$B$66))</f>
        <v>1</v>
      </c>
      <c r="D2573" s="6" t="str">
        <f>IF(GETPIVOTDATA("Sum of Net Profit",Pivot_table!$A$151,"Consumer ID",$A2573,"Years (DATE)",$D$66)=0,"",GETPIVOTDATA("Sum of Net Profit",Pivot_table!$A$151,"Consumer ID",$A2573,"Years (DATE)",$D$66))</f>
        <v/>
      </c>
      <c r="E2573" s="6" t="str">
        <f>IF(GETPIVOTDATA("Count of Order ID",Pivot_table!$A$151,"Consumer ID",$A2573,"Years (DATE)",$D$66)=0,"",GETPIVOTDATA("Count of Order ID",Pivot_table!$A$151,"Consumer ID",$A2573,"Years (DATE)",$D$66))</f>
        <v/>
      </c>
      <c r="F2573" s="6">
        <f t="shared" si="80"/>
        <v>144.33000000000001</v>
      </c>
      <c r="G2573" s="6">
        <f t="shared" si="81"/>
        <v>1</v>
      </c>
    </row>
    <row r="2574" spans="1:7" x14ac:dyDescent="0.3">
      <c r="A2574" s="6" t="s">
        <v>6889</v>
      </c>
      <c r="B2574" s="6">
        <f>IF(GETPIVOTDATA("Sum of Net Profit",Pivot_table!$A$151,"Consumer ID",$A2574,"Years (DATE)",$B$66)=0,"",GETPIVOTDATA("Sum of Net Profit",Pivot_table!$A$151,"Consumer ID",$A2574,"Years (DATE)",$B$66))</f>
        <v>144.33000000000001</v>
      </c>
      <c r="C2574" s="6">
        <f>IF(GETPIVOTDATA("Count of Order ID",Pivot_table!$A$151,"Consumer ID",$A2574,"Years (DATE)",$B$66)=0,"",GETPIVOTDATA("Count of Order ID",Pivot_table!$A$151,"Consumer ID",$A2574,"Years (DATE)",$B$66))</f>
        <v>1</v>
      </c>
      <c r="D2574" s="6" t="str">
        <f>IF(GETPIVOTDATA("Sum of Net Profit",Pivot_table!$A$151,"Consumer ID",$A2574,"Years (DATE)",$D$66)=0,"",GETPIVOTDATA("Sum of Net Profit",Pivot_table!$A$151,"Consumer ID",$A2574,"Years (DATE)",$D$66))</f>
        <v/>
      </c>
      <c r="E2574" s="6" t="str">
        <f>IF(GETPIVOTDATA("Count of Order ID",Pivot_table!$A$151,"Consumer ID",$A2574,"Years (DATE)",$D$66)=0,"",GETPIVOTDATA("Count of Order ID",Pivot_table!$A$151,"Consumer ID",$A2574,"Years (DATE)",$D$66))</f>
        <v/>
      </c>
      <c r="F2574" s="6">
        <f t="shared" si="80"/>
        <v>144.33000000000001</v>
      </c>
      <c r="G2574" s="6">
        <f t="shared" si="81"/>
        <v>1</v>
      </c>
    </row>
    <row r="2575" spans="1:7" x14ac:dyDescent="0.3">
      <c r="A2575" s="6" t="s">
        <v>891</v>
      </c>
      <c r="B2575" s="6">
        <f>IF(GETPIVOTDATA("Sum of Net Profit",Pivot_table!$A$151,"Consumer ID",$A2575,"Years (DATE)",$B$66)=0,"",GETPIVOTDATA("Sum of Net Profit",Pivot_table!$A$151,"Consumer ID",$A2575,"Years (DATE)",$B$66))</f>
        <v>144.33000000000001</v>
      </c>
      <c r="C2575" s="6">
        <f>IF(GETPIVOTDATA("Count of Order ID",Pivot_table!$A$151,"Consumer ID",$A2575,"Years (DATE)",$B$66)=0,"",GETPIVOTDATA("Count of Order ID",Pivot_table!$A$151,"Consumer ID",$A2575,"Years (DATE)",$B$66))</f>
        <v>1</v>
      </c>
      <c r="D2575" s="6" t="str">
        <f>IF(GETPIVOTDATA("Sum of Net Profit",Pivot_table!$A$151,"Consumer ID",$A2575,"Years (DATE)",$D$66)=0,"",GETPIVOTDATA("Sum of Net Profit",Pivot_table!$A$151,"Consumer ID",$A2575,"Years (DATE)",$D$66))</f>
        <v/>
      </c>
      <c r="E2575" s="6" t="str">
        <f>IF(GETPIVOTDATA("Count of Order ID",Pivot_table!$A$151,"Consumer ID",$A2575,"Years (DATE)",$D$66)=0,"",GETPIVOTDATA("Count of Order ID",Pivot_table!$A$151,"Consumer ID",$A2575,"Years (DATE)",$D$66))</f>
        <v/>
      </c>
      <c r="F2575" s="6">
        <f t="shared" si="80"/>
        <v>144.33000000000001</v>
      </c>
      <c r="G2575" s="6">
        <f t="shared" si="81"/>
        <v>1</v>
      </c>
    </row>
    <row r="2576" spans="1:7" x14ac:dyDescent="0.3">
      <c r="A2576" s="6" t="s">
        <v>6657</v>
      </c>
      <c r="B2576" s="6">
        <f>IF(GETPIVOTDATA("Sum of Net Profit",Pivot_table!$A$151,"Consumer ID",$A2576,"Years (DATE)",$B$66)=0,"",GETPIVOTDATA("Sum of Net Profit",Pivot_table!$A$151,"Consumer ID",$A2576,"Years (DATE)",$B$66))</f>
        <v>144.33000000000001</v>
      </c>
      <c r="C2576" s="6">
        <f>IF(GETPIVOTDATA("Count of Order ID",Pivot_table!$A$151,"Consumer ID",$A2576,"Years (DATE)",$B$66)=0,"",GETPIVOTDATA("Count of Order ID",Pivot_table!$A$151,"Consumer ID",$A2576,"Years (DATE)",$B$66))</f>
        <v>1</v>
      </c>
      <c r="D2576" s="6" t="str">
        <f>IF(GETPIVOTDATA("Sum of Net Profit",Pivot_table!$A$151,"Consumer ID",$A2576,"Years (DATE)",$D$66)=0,"",GETPIVOTDATA("Sum of Net Profit",Pivot_table!$A$151,"Consumer ID",$A2576,"Years (DATE)",$D$66))</f>
        <v/>
      </c>
      <c r="E2576" s="6" t="str">
        <f>IF(GETPIVOTDATA("Count of Order ID",Pivot_table!$A$151,"Consumer ID",$A2576,"Years (DATE)",$D$66)=0,"",GETPIVOTDATA("Count of Order ID",Pivot_table!$A$151,"Consumer ID",$A2576,"Years (DATE)",$D$66))</f>
        <v/>
      </c>
      <c r="F2576" s="6">
        <f t="shared" si="80"/>
        <v>144.33000000000001</v>
      </c>
      <c r="G2576" s="6">
        <f t="shared" si="81"/>
        <v>1</v>
      </c>
    </row>
    <row r="2577" spans="1:7" x14ac:dyDescent="0.3">
      <c r="A2577" s="6" t="s">
        <v>1206</v>
      </c>
      <c r="B2577" s="6">
        <f>IF(GETPIVOTDATA("Sum of Net Profit",Pivot_table!$A$151,"Consumer ID",$A2577,"Years (DATE)",$B$66)=0,"",GETPIVOTDATA("Sum of Net Profit",Pivot_table!$A$151,"Consumer ID",$A2577,"Years (DATE)",$B$66))</f>
        <v>143.57</v>
      </c>
      <c r="C2577" s="6">
        <f>IF(GETPIVOTDATA("Count of Order ID",Pivot_table!$A$151,"Consumer ID",$A2577,"Years (DATE)",$B$66)=0,"",GETPIVOTDATA("Count of Order ID",Pivot_table!$A$151,"Consumer ID",$A2577,"Years (DATE)",$B$66))</f>
        <v>1</v>
      </c>
      <c r="D2577" s="6" t="str">
        <f>IF(GETPIVOTDATA("Sum of Net Profit",Pivot_table!$A$151,"Consumer ID",$A2577,"Years (DATE)",$D$66)=0,"",GETPIVOTDATA("Sum of Net Profit",Pivot_table!$A$151,"Consumer ID",$A2577,"Years (DATE)",$D$66))</f>
        <v/>
      </c>
      <c r="E2577" s="6" t="str">
        <f>IF(GETPIVOTDATA("Count of Order ID",Pivot_table!$A$151,"Consumer ID",$A2577,"Years (DATE)",$D$66)=0,"",GETPIVOTDATA("Count of Order ID",Pivot_table!$A$151,"Consumer ID",$A2577,"Years (DATE)",$D$66))</f>
        <v/>
      </c>
      <c r="F2577" s="6">
        <f t="shared" si="80"/>
        <v>143.57</v>
      </c>
      <c r="G2577" s="6">
        <f t="shared" si="81"/>
        <v>1</v>
      </c>
    </row>
    <row r="2578" spans="1:7" x14ac:dyDescent="0.3">
      <c r="A2578" s="6" t="s">
        <v>4811</v>
      </c>
      <c r="B2578" s="6" t="str">
        <f>IF(GETPIVOTDATA("Sum of Net Profit",Pivot_table!$A$151,"Consumer ID",$A2578,"Years (DATE)",$B$66)=0,"",GETPIVOTDATA("Sum of Net Profit",Pivot_table!$A$151,"Consumer ID",$A2578,"Years (DATE)",$B$66))</f>
        <v/>
      </c>
      <c r="C2578" s="6" t="str">
        <f>IF(GETPIVOTDATA("Count of Order ID",Pivot_table!$A$151,"Consumer ID",$A2578,"Years (DATE)",$B$66)=0,"",GETPIVOTDATA("Count of Order ID",Pivot_table!$A$151,"Consumer ID",$A2578,"Years (DATE)",$B$66))</f>
        <v/>
      </c>
      <c r="D2578" s="6">
        <f>IF(GETPIVOTDATA("Sum of Net Profit",Pivot_table!$A$151,"Consumer ID",$A2578,"Years (DATE)",$D$66)=0,"",GETPIVOTDATA("Sum of Net Profit",Pivot_table!$A$151,"Consumer ID",$A2578,"Years (DATE)",$D$66))</f>
        <v>143.55000000000001</v>
      </c>
      <c r="E2578" s="6">
        <f>IF(GETPIVOTDATA("Count of Order ID",Pivot_table!$A$151,"Consumer ID",$A2578,"Years (DATE)",$D$66)=0,"",GETPIVOTDATA("Count of Order ID",Pivot_table!$A$151,"Consumer ID",$A2578,"Years (DATE)",$D$66))</f>
        <v>1</v>
      </c>
      <c r="F2578" s="6">
        <f t="shared" si="80"/>
        <v>143.55000000000001</v>
      </c>
      <c r="G2578" s="6">
        <f t="shared" si="81"/>
        <v>1</v>
      </c>
    </row>
    <row r="2579" spans="1:7" x14ac:dyDescent="0.3">
      <c r="A2579" s="6" t="s">
        <v>4901</v>
      </c>
      <c r="B2579" s="6" t="str">
        <f>IF(GETPIVOTDATA("Sum of Net Profit",Pivot_table!$A$151,"Consumer ID",$A2579,"Years (DATE)",$B$66)=0,"",GETPIVOTDATA("Sum of Net Profit",Pivot_table!$A$151,"Consumer ID",$A2579,"Years (DATE)",$B$66))</f>
        <v/>
      </c>
      <c r="C2579" s="6" t="str">
        <f>IF(GETPIVOTDATA("Count of Order ID",Pivot_table!$A$151,"Consumer ID",$A2579,"Years (DATE)",$B$66)=0,"",GETPIVOTDATA("Count of Order ID",Pivot_table!$A$151,"Consumer ID",$A2579,"Years (DATE)",$B$66))</f>
        <v/>
      </c>
      <c r="D2579" s="6">
        <f>IF(GETPIVOTDATA("Sum of Net Profit",Pivot_table!$A$151,"Consumer ID",$A2579,"Years (DATE)",$D$66)=0,"",GETPIVOTDATA("Sum of Net Profit",Pivot_table!$A$151,"Consumer ID",$A2579,"Years (DATE)",$D$66))</f>
        <v>143.55000000000001</v>
      </c>
      <c r="E2579" s="6">
        <f>IF(GETPIVOTDATA("Count of Order ID",Pivot_table!$A$151,"Consumer ID",$A2579,"Years (DATE)",$D$66)=0,"",GETPIVOTDATA("Count of Order ID",Pivot_table!$A$151,"Consumer ID",$A2579,"Years (DATE)",$D$66))</f>
        <v>1</v>
      </c>
      <c r="F2579" s="6">
        <f t="shared" si="80"/>
        <v>143.55000000000001</v>
      </c>
      <c r="G2579" s="6">
        <f t="shared" si="81"/>
        <v>1</v>
      </c>
    </row>
    <row r="2580" spans="1:7" x14ac:dyDescent="0.3">
      <c r="A2580" s="6" t="s">
        <v>4232</v>
      </c>
      <c r="B2580" s="6" t="str">
        <f>IF(GETPIVOTDATA("Sum of Net Profit",Pivot_table!$A$151,"Consumer ID",$A2580,"Years (DATE)",$B$66)=0,"",GETPIVOTDATA("Sum of Net Profit",Pivot_table!$A$151,"Consumer ID",$A2580,"Years (DATE)",$B$66))</f>
        <v/>
      </c>
      <c r="C2580" s="6" t="str">
        <f>IF(GETPIVOTDATA("Count of Order ID",Pivot_table!$A$151,"Consumer ID",$A2580,"Years (DATE)",$B$66)=0,"",GETPIVOTDATA("Count of Order ID",Pivot_table!$A$151,"Consumer ID",$A2580,"Years (DATE)",$B$66))</f>
        <v/>
      </c>
      <c r="D2580" s="6">
        <f>IF(GETPIVOTDATA("Sum of Net Profit",Pivot_table!$A$151,"Consumer ID",$A2580,"Years (DATE)",$D$66)=0,"",GETPIVOTDATA("Sum of Net Profit",Pivot_table!$A$151,"Consumer ID",$A2580,"Years (DATE)",$D$66))</f>
        <v>142.80000000000001</v>
      </c>
      <c r="E2580" s="6">
        <f>IF(GETPIVOTDATA("Count of Order ID",Pivot_table!$A$151,"Consumer ID",$A2580,"Years (DATE)",$D$66)=0,"",GETPIVOTDATA("Count of Order ID",Pivot_table!$A$151,"Consumer ID",$A2580,"Years (DATE)",$D$66))</f>
        <v>1</v>
      </c>
      <c r="F2580" s="6">
        <f t="shared" si="80"/>
        <v>142.80000000000001</v>
      </c>
      <c r="G2580" s="6">
        <f t="shared" si="81"/>
        <v>1</v>
      </c>
    </row>
    <row r="2581" spans="1:7" x14ac:dyDescent="0.3">
      <c r="A2581" s="6" t="s">
        <v>4262</v>
      </c>
      <c r="B2581" s="6" t="str">
        <f>IF(GETPIVOTDATA("Sum of Net Profit",Pivot_table!$A$151,"Consumer ID",$A2581,"Years (DATE)",$B$66)=0,"",GETPIVOTDATA("Sum of Net Profit",Pivot_table!$A$151,"Consumer ID",$A2581,"Years (DATE)",$B$66))</f>
        <v/>
      </c>
      <c r="C2581" s="6" t="str">
        <f>IF(GETPIVOTDATA("Count of Order ID",Pivot_table!$A$151,"Consumer ID",$A2581,"Years (DATE)",$B$66)=0,"",GETPIVOTDATA("Count of Order ID",Pivot_table!$A$151,"Consumer ID",$A2581,"Years (DATE)",$B$66))</f>
        <v/>
      </c>
      <c r="D2581" s="6">
        <f>IF(GETPIVOTDATA("Sum of Net Profit",Pivot_table!$A$151,"Consumer ID",$A2581,"Years (DATE)",$D$66)=0,"",GETPIVOTDATA("Sum of Net Profit",Pivot_table!$A$151,"Consumer ID",$A2581,"Years (DATE)",$D$66))</f>
        <v>142.80000000000001</v>
      </c>
      <c r="E2581" s="6">
        <f>IF(GETPIVOTDATA("Count of Order ID",Pivot_table!$A$151,"Consumer ID",$A2581,"Years (DATE)",$D$66)=0,"",GETPIVOTDATA("Count of Order ID",Pivot_table!$A$151,"Consumer ID",$A2581,"Years (DATE)",$D$66))</f>
        <v>1</v>
      </c>
      <c r="F2581" s="6">
        <f t="shared" si="80"/>
        <v>142.80000000000001</v>
      </c>
      <c r="G2581" s="6">
        <f t="shared" si="81"/>
        <v>1</v>
      </c>
    </row>
    <row r="2582" spans="1:7" x14ac:dyDescent="0.3">
      <c r="A2582" s="6" t="s">
        <v>1970</v>
      </c>
      <c r="B2582" s="6">
        <f>IF(GETPIVOTDATA("Sum of Net Profit",Pivot_table!$A$151,"Consumer ID",$A2582,"Years (DATE)",$B$66)=0,"",GETPIVOTDATA("Sum of Net Profit",Pivot_table!$A$151,"Consumer ID",$A2582,"Years (DATE)",$B$66))</f>
        <v>142.80000000000001</v>
      </c>
      <c r="C2582" s="6">
        <f>IF(GETPIVOTDATA("Count of Order ID",Pivot_table!$A$151,"Consumer ID",$A2582,"Years (DATE)",$B$66)=0,"",GETPIVOTDATA("Count of Order ID",Pivot_table!$A$151,"Consumer ID",$A2582,"Years (DATE)",$B$66))</f>
        <v>1</v>
      </c>
      <c r="D2582" s="6" t="str">
        <f>IF(GETPIVOTDATA("Sum of Net Profit",Pivot_table!$A$151,"Consumer ID",$A2582,"Years (DATE)",$D$66)=0,"",GETPIVOTDATA("Sum of Net Profit",Pivot_table!$A$151,"Consumer ID",$A2582,"Years (DATE)",$D$66))</f>
        <v/>
      </c>
      <c r="E2582" s="6" t="str">
        <f>IF(GETPIVOTDATA("Count of Order ID",Pivot_table!$A$151,"Consumer ID",$A2582,"Years (DATE)",$D$66)=0,"",GETPIVOTDATA("Count of Order ID",Pivot_table!$A$151,"Consumer ID",$A2582,"Years (DATE)",$D$66))</f>
        <v/>
      </c>
      <c r="F2582" s="6">
        <f t="shared" si="80"/>
        <v>142.80000000000001</v>
      </c>
      <c r="G2582" s="6">
        <f t="shared" si="81"/>
        <v>1</v>
      </c>
    </row>
    <row r="2583" spans="1:7" x14ac:dyDescent="0.3">
      <c r="A2583" s="6" t="s">
        <v>4246</v>
      </c>
      <c r="B2583" s="6" t="str">
        <f>IF(GETPIVOTDATA("Sum of Net Profit",Pivot_table!$A$151,"Consumer ID",$A2583,"Years (DATE)",$B$66)=0,"",GETPIVOTDATA("Sum of Net Profit",Pivot_table!$A$151,"Consumer ID",$A2583,"Years (DATE)",$B$66))</f>
        <v/>
      </c>
      <c r="C2583" s="6" t="str">
        <f>IF(GETPIVOTDATA("Count of Order ID",Pivot_table!$A$151,"Consumer ID",$A2583,"Years (DATE)",$B$66)=0,"",GETPIVOTDATA("Count of Order ID",Pivot_table!$A$151,"Consumer ID",$A2583,"Years (DATE)",$B$66))</f>
        <v/>
      </c>
      <c r="D2583" s="6">
        <f>IF(GETPIVOTDATA("Sum of Net Profit",Pivot_table!$A$151,"Consumer ID",$A2583,"Years (DATE)",$D$66)=0,"",GETPIVOTDATA("Sum of Net Profit",Pivot_table!$A$151,"Consumer ID",$A2583,"Years (DATE)",$D$66))</f>
        <v>142.80000000000001</v>
      </c>
      <c r="E2583" s="6">
        <f>IF(GETPIVOTDATA("Count of Order ID",Pivot_table!$A$151,"Consumer ID",$A2583,"Years (DATE)",$D$66)=0,"",GETPIVOTDATA("Count of Order ID",Pivot_table!$A$151,"Consumer ID",$A2583,"Years (DATE)",$D$66))</f>
        <v>1</v>
      </c>
      <c r="F2583" s="6">
        <f t="shared" si="80"/>
        <v>142.80000000000001</v>
      </c>
      <c r="G2583" s="6">
        <f t="shared" si="81"/>
        <v>1</v>
      </c>
    </row>
    <row r="2584" spans="1:7" x14ac:dyDescent="0.3">
      <c r="A2584" s="6" t="s">
        <v>2212</v>
      </c>
      <c r="B2584" s="6" t="str">
        <f>IF(GETPIVOTDATA("Sum of Net Profit",Pivot_table!$A$151,"Consumer ID",$A2584,"Years (DATE)",$B$66)=0,"",GETPIVOTDATA("Sum of Net Profit",Pivot_table!$A$151,"Consumer ID",$A2584,"Years (DATE)",$B$66))</f>
        <v/>
      </c>
      <c r="C2584" s="6" t="str">
        <f>IF(GETPIVOTDATA("Count of Order ID",Pivot_table!$A$151,"Consumer ID",$A2584,"Years (DATE)",$B$66)=0,"",GETPIVOTDATA("Count of Order ID",Pivot_table!$A$151,"Consumer ID",$A2584,"Years (DATE)",$B$66))</f>
        <v/>
      </c>
      <c r="D2584" s="6">
        <f>IF(GETPIVOTDATA("Sum of Net Profit",Pivot_table!$A$151,"Consumer ID",$A2584,"Years (DATE)",$D$66)=0,"",GETPIVOTDATA("Sum of Net Profit",Pivot_table!$A$151,"Consumer ID",$A2584,"Years (DATE)",$D$66))</f>
        <v>142.80000000000001</v>
      </c>
      <c r="E2584" s="6">
        <f>IF(GETPIVOTDATA("Count of Order ID",Pivot_table!$A$151,"Consumer ID",$A2584,"Years (DATE)",$D$66)=0,"",GETPIVOTDATA("Count of Order ID",Pivot_table!$A$151,"Consumer ID",$A2584,"Years (DATE)",$D$66))</f>
        <v>1</v>
      </c>
      <c r="F2584" s="6">
        <f t="shared" si="80"/>
        <v>142.80000000000001</v>
      </c>
      <c r="G2584" s="6">
        <f t="shared" si="81"/>
        <v>1</v>
      </c>
    </row>
    <row r="2585" spans="1:7" x14ac:dyDescent="0.3">
      <c r="A2585" s="6" t="s">
        <v>4264</v>
      </c>
      <c r="B2585" s="6" t="str">
        <f>IF(GETPIVOTDATA("Sum of Net Profit",Pivot_table!$A$151,"Consumer ID",$A2585,"Years (DATE)",$B$66)=0,"",GETPIVOTDATA("Sum of Net Profit",Pivot_table!$A$151,"Consumer ID",$A2585,"Years (DATE)",$B$66))</f>
        <v/>
      </c>
      <c r="C2585" s="6" t="str">
        <f>IF(GETPIVOTDATA("Count of Order ID",Pivot_table!$A$151,"Consumer ID",$A2585,"Years (DATE)",$B$66)=0,"",GETPIVOTDATA("Count of Order ID",Pivot_table!$A$151,"Consumer ID",$A2585,"Years (DATE)",$B$66))</f>
        <v/>
      </c>
      <c r="D2585" s="6">
        <f>IF(GETPIVOTDATA("Sum of Net Profit",Pivot_table!$A$151,"Consumer ID",$A2585,"Years (DATE)",$D$66)=0,"",GETPIVOTDATA("Sum of Net Profit",Pivot_table!$A$151,"Consumer ID",$A2585,"Years (DATE)",$D$66))</f>
        <v>142.80000000000001</v>
      </c>
      <c r="E2585" s="6">
        <f>IF(GETPIVOTDATA("Count of Order ID",Pivot_table!$A$151,"Consumer ID",$A2585,"Years (DATE)",$D$66)=0,"",GETPIVOTDATA("Count of Order ID",Pivot_table!$A$151,"Consumer ID",$A2585,"Years (DATE)",$D$66))</f>
        <v>1</v>
      </c>
      <c r="F2585" s="6">
        <f t="shared" si="80"/>
        <v>142.80000000000001</v>
      </c>
      <c r="G2585" s="6">
        <f t="shared" si="81"/>
        <v>1</v>
      </c>
    </row>
    <row r="2586" spans="1:7" x14ac:dyDescent="0.3">
      <c r="A2586" s="6" t="s">
        <v>3765</v>
      </c>
      <c r="B2586" s="6" t="str">
        <f>IF(GETPIVOTDATA("Sum of Net Profit",Pivot_table!$A$151,"Consumer ID",$A2586,"Years (DATE)",$B$66)=0,"",GETPIVOTDATA("Sum of Net Profit",Pivot_table!$A$151,"Consumer ID",$A2586,"Years (DATE)",$B$66))</f>
        <v/>
      </c>
      <c r="C2586" s="6" t="str">
        <f>IF(GETPIVOTDATA("Count of Order ID",Pivot_table!$A$151,"Consumer ID",$A2586,"Years (DATE)",$B$66)=0,"",GETPIVOTDATA("Count of Order ID",Pivot_table!$A$151,"Consumer ID",$A2586,"Years (DATE)",$B$66))</f>
        <v/>
      </c>
      <c r="D2586" s="6">
        <f>IF(GETPIVOTDATA("Sum of Net Profit",Pivot_table!$A$151,"Consumer ID",$A2586,"Years (DATE)",$D$66)=0,"",GETPIVOTDATA("Sum of Net Profit",Pivot_table!$A$151,"Consumer ID",$A2586,"Years (DATE)",$D$66))</f>
        <v>142.80000000000001</v>
      </c>
      <c r="E2586" s="6">
        <f>IF(GETPIVOTDATA("Count of Order ID",Pivot_table!$A$151,"Consumer ID",$A2586,"Years (DATE)",$D$66)=0,"",GETPIVOTDATA("Count of Order ID",Pivot_table!$A$151,"Consumer ID",$A2586,"Years (DATE)",$D$66))</f>
        <v>1</v>
      </c>
      <c r="F2586" s="6">
        <f t="shared" si="80"/>
        <v>142.80000000000001</v>
      </c>
      <c r="G2586" s="6">
        <f t="shared" si="81"/>
        <v>1</v>
      </c>
    </row>
    <row r="2587" spans="1:7" x14ac:dyDescent="0.3">
      <c r="A2587" s="6" t="s">
        <v>3113</v>
      </c>
      <c r="B2587" s="6" t="str">
        <f>IF(GETPIVOTDATA("Sum of Net Profit",Pivot_table!$A$151,"Consumer ID",$A2587,"Years (DATE)",$B$66)=0,"",GETPIVOTDATA("Sum of Net Profit",Pivot_table!$A$151,"Consumer ID",$A2587,"Years (DATE)",$B$66))</f>
        <v/>
      </c>
      <c r="C2587" s="6" t="str">
        <f>IF(GETPIVOTDATA("Count of Order ID",Pivot_table!$A$151,"Consumer ID",$A2587,"Years (DATE)",$B$66)=0,"",GETPIVOTDATA("Count of Order ID",Pivot_table!$A$151,"Consumer ID",$A2587,"Years (DATE)",$B$66))</f>
        <v/>
      </c>
      <c r="D2587" s="6">
        <f>IF(GETPIVOTDATA("Sum of Net Profit",Pivot_table!$A$151,"Consumer ID",$A2587,"Years (DATE)",$D$66)=0,"",GETPIVOTDATA("Sum of Net Profit",Pivot_table!$A$151,"Consumer ID",$A2587,"Years (DATE)",$D$66))</f>
        <v>142.80000000000001</v>
      </c>
      <c r="E2587" s="6">
        <f>IF(GETPIVOTDATA("Count of Order ID",Pivot_table!$A$151,"Consumer ID",$A2587,"Years (DATE)",$D$66)=0,"",GETPIVOTDATA("Count of Order ID",Pivot_table!$A$151,"Consumer ID",$A2587,"Years (DATE)",$D$66))</f>
        <v>1</v>
      </c>
      <c r="F2587" s="6">
        <f t="shared" si="80"/>
        <v>142.80000000000001</v>
      </c>
      <c r="G2587" s="6">
        <f t="shared" si="81"/>
        <v>1</v>
      </c>
    </row>
    <row r="2588" spans="1:7" x14ac:dyDescent="0.3">
      <c r="A2588" s="6" t="s">
        <v>2230</v>
      </c>
      <c r="B2588" s="6" t="str">
        <f>IF(GETPIVOTDATA("Sum of Net Profit",Pivot_table!$A$151,"Consumer ID",$A2588,"Years (DATE)",$B$66)=0,"",GETPIVOTDATA("Sum of Net Profit",Pivot_table!$A$151,"Consumer ID",$A2588,"Years (DATE)",$B$66))</f>
        <v/>
      </c>
      <c r="C2588" s="6" t="str">
        <f>IF(GETPIVOTDATA("Count of Order ID",Pivot_table!$A$151,"Consumer ID",$A2588,"Years (DATE)",$B$66)=0,"",GETPIVOTDATA("Count of Order ID",Pivot_table!$A$151,"Consumer ID",$A2588,"Years (DATE)",$B$66))</f>
        <v/>
      </c>
      <c r="D2588" s="6">
        <f>IF(GETPIVOTDATA("Sum of Net Profit",Pivot_table!$A$151,"Consumer ID",$A2588,"Years (DATE)",$D$66)=0,"",GETPIVOTDATA("Sum of Net Profit",Pivot_table!$A$151,"Consumer ID",$A2588,"Years (DATE)",$D$66))</f>
        <v>142.80000000000001</v>
      </c>
      <c r="E2588" s="6">
        <f>IF(GETPIVOTDATA("Count of Order ID",Pivot_table!$A$151,"Consumer ID",$A2588,"Years (DATE)",$D$66)=0,"",GETPIVOTDATA("Count of Order ID",Pivot_table!$A$151,"Consumer ID",$A2588,"Years (DATE)",$D$66))</f>
        <v>1</v>
      </c>
      <c r="F2588" s="6">
        <f t="shared" si="80"/>
        <v>142.80000000000001</v>
      </c>
      <c r="G2588" s="6">
        <f t="shared" si="81"/>
        <v>1</v>
      </c>
    </row>
    <row r="2589" spans="1:7" x14ac:dyDescent="0.3">
      <c r="A2589" s="6" t="s">
        <v>2084</v>
      </c>
      <c r="B2589" s="6">
        <f>IF(GETPIVOTDATA("Sum of Net Profit",Pivot_table!$A$151,"Consumer ID",$A2589,"Years (DATE)",$B$66)=0,"",GETPIVOTDATA("Sum of Net Profit",Pivot_table!$A$151,"Consumer ID",$A2589,"Years (DATE)",$B$66))</f>
        <v>142.80000000000001</v>
      </c>
      <c r="C2589" s="6">
        <f>IF(GETPIVOTDATA("Count of Order ID",Pivot_table!$A$151,"Consumer ID",$A2589,"Years (DATE)",$B$66)=0,"",GETPIVOTDATA("Count of Order ID",Pivot_table!$A$151,"Consumer ID",$A2589,"Years (DATE)",$B$66))</f>
        <v>1</v>
      </c>
      <c r="D2589" s="6" t="str">
        <f>IF(GETPIVOTDATA("Sum of Net Profit",Pivot_table!$A$151,"Consumer ID",$A2589,"Years (DATE)",$D$66)=0,"",GETPIVOTDATA("Sum of Net Profit",Pivot_table!$A$151,"Consumer ID",$A2589,"Years (DATE)",$D$66))</f>
        <v/>
      </c>
      <c r="E2589" s="6" t="str">
        <f>IF(GETPIVOTDATA("Count of Order ID",Pivot_table!$A$151,"Consumer ID",$A2589,"Years (DATE)",$D$66)=0,"",GETPIVOTDATA("Count of Order ID",Pivot_table!$A$151,"Consumer ID",$A2589,"Years (DATE)",$D$66))</f>
        <v/>
      </c>
      <c r="F2589" s="6">
        <f t="shared" si="80"/>
        <v>142.80000000000001</v>
      </c>
      <c r="G2589" s="6">
        <f t="shared" si="81"/>
        <v>1</v>
      </c>
    </row>
    <row r="2590" spans="1:7" x14ac:dyDescent="0.3">
      <c r="A2590" s="6" t="s">
        <v>2248</v>
      </c>
      <c r="B2590" s="6" t="str">
        <f>IF(GETPIVOTDATA("Sum of Net Profit",Pivot_table!$A$151,"Consumer ID",$A2590,"Years (DATE)",$B$66)=0,"",GETPIVOTDATA("Sum of Net Profit",Pivot_table!$A$151,"Consumer ID",$A2590,"Years (DATE)",$B$66))</f>
        <v/>
      </c>
      <c r="C2590" s="6" t="str">
        <f>IF(GETPIVOTDATA("Count of Order ID",Pivot_table!$A$151,"Consumer ID",$A2590,"Years (DATE)",$B$66)=0,"",GETPIVOTDATA("Count of Order ID",Pivot_table!$A$151,"Consumer ID",$A2590,"Years (DATE)",$B$66))</f>
        <v/>
      </c>
      <c r="D2590" s="6">
        <f>IF(GETPIVOTDATA("Sum of Net Profit",Pivot_table!$A$151,"Consumer ID",$A2590,"Years (DATE)",$D$66)=0,"",GETPIVOTDATA("Sum of Net Profit",Pivot_table!$A$151,"Consumer ID",$A2590,"Years (DATE)",$D$66))</f>
        <v>142.80000000000001</v>
      </c>
      <c r="E2590" s="6">
        <f>IF(GETPIVOTDATA("Count of Order ID",Pivot_table!$A$151,"Consumer ID",$A2590,"Years (DATE)",$D$66)=0,"",GETPIVOTDATA("Count of Order ID",Pivot_table!$A$151,"Consumer ID",$A2590,"Years (DATE)",$D$66))</f>
        <v>1</v>
      </c>
      <c r="F2590" s="6">
        <f t="shared" si="80"/>
        <v>142.80000000000001</v>
      </c>
      <c r="G2590" s="6">
        <f t="shared" si="81"/>
        <v>1</v>
      </c>
    </row>
    <row r="2591" spans="1:7" x14ac:dyDescent="0.3">
      <c r="A2591" s="6" t="s">
        <v>2192</v>
      </c>
      <c r="B2591" s="6" t="str">
        <f>IF(GETPIVOTDATA("Sum of Net Profit",Pivot_table!$A$151,"Consumer ID",$A2591,"Years (DATE)",$B$66)=0,"",GETPIVOTDATA("Sum of Net Profit",Pivot_table!$A$151,"Consumer ID",$A2591,"Years (DATE)",$B$66))</f>
        <v/>
      </c>
      <c r="C2591" s="6" t="str">
        <f>IF(GETPIVOTDATA("Count of Order ID",Pivot_table!$A$151,"Consumer ID",$A2591,"Years (DATE)",$B$66)=0,"",GETPIVOTDATA("Count of Order ID",Pivot_table!$A$151,"Consumer ID",$A2591,"Years (DATE)",$B$66))</f>
        <v/>
      </c>
      <c r="D2591" s="6">
        <f>IF(GETPIVOTDATA("Sum of Net Profit",Pivot_table!$A$151,"Consumer ID",$A2591,"Years (DATE)",$D$66)=0,"",GETPIVOTDATA("Sum of Net Profit",Pivot_table!$A$151,"Consumer ID",$A2591,"Years (DATE)",$D$66))</f>
        <v>142.80000000000001</v>
      </c>
      <c r="E2591" s="6">
        <f>IF(GETPIVOTDATA("Count of Order ID",Pivot_table!$A$151,"Consumer ID",$A2591,"Years (DATE)",$D$66)=0,"",GETPIVOTDATA("Count of Order ID",Pivot_table!$A$151,"Consumer ID",$A2591,"Years (DATE)",$D$66))</f>
        <v>1</v>
      </c>
      <c r="F2591" s="6">
        <f t="shared" si="80"/>
        <v>142.80000000000001</v>
      </c>
      <c r="G2591" s="6">
        <f t="shared" si="81"/>
        <v>1</v>
      </c>
    </row>
    <row r="2592" spans="1:7" x14ac:dyDescent="0.3">
      <c r="A2592" s="6" t="s">
        <v>2280</v>
      </c>
      <c r="B2592" s="6" t="str">
        <f>IF(GETPIVOTDATA("Sum of Net Profit",Pivot_table!$A$151,"Consumer ID",$A2592,"Years (DATE)",$B$66)=0,"",GETPIVOTDATA("Sum of Net Profit",Pivot_table!$A$151,"Consumer ID",$A2592,"Years (DATE)",$B$66))</f>
        <v/>
      </c>
      <c r="C2592" s="6" t="str">
        <f>IF(GETPIVOTDATA("Count of Order ID",Pivot_table!$A$151,"Consumer ID",$A2592,"Years (DATE)",$B$66)=0,"",GETPIVOTDATA("Count of Order ID",Pivot_table!$A$151,"Consumer ID",$A2592,"Years (DATE)",$B$66))</f>
        <v/>
      </c>
      <c r="D2592" s="6">
        <f>IF(GETPIVOTDATA("Sum of Net Profit",Pivot_table!$A$151,"Consumer ID",$A2592,"Years (DATE)",$D$66)=0,"",GETPIVOTDATA("Sum of Net Profit",Pivot_table!$A$151,"Consumer ID",$A2592,"Years (DATE)",$D$66))</f>
        <v>142.80000000000001</v>
      </c>
      <c r="E2592" s="6">
        <f>IF(GETPIVOTDATA("Count of Order ID",Pivot_table!$A$151,"Consumer ID",$A2592,"Years (DATE)",$D$66)=0,"",GETPIVOTDATA("Count of Order ID",Pivot_table!$A$151,"Consumer ID",$A2592,"Years (DATE)",$D$66))</f>
        <v>1</v>
      </c>
      <c r="F2592" s="6">
        <f t="shared" si="80"/>
        <v>142.80000000000001</v>
      </c>
      <c r="G2592" s="6">
        <f t="shared" si="81"/>
        <v>1</v>
      </c>
    </row>
    <row r="2593" spans="1:7" x14ac:dyDescent="0.3">
      <c r="A2593" s="6" t="s">
        <v>2362</v>
      </c>
      <c r="B2593" s="6" t="str">
        <f>IF(GETPIVOTDATA("Sum of Net Profit",Pivot_table!$A$151,"Consumer ID",$A2593,"Years (DATE)",$B$66)=0,"",GETPIVOTDATA("Sum of Net Profit",Pivot_table!$A$151,"Consumer ID",$A2593,"Years (DATE)",$B$66))</f>
        <v/>
      </c>
      <c r="C2593" s="6" t="str">
        <f>IF(GETPIVOTDATA("Count of Order ID",Pivot_table!$A$151,"Consumer ID",$A2593,"Years (DATE)",$B$66)=0,"",GETPIVOTDATA("Count of Order ID",Pivot_table!$A$151,"Consumer ID",$A2593,"Years (DATE)",$B$66))</f>
        <v/>
      </c>
      <c r="D2593" s="6">
        <f>IF(GETPIVOTDATA("Sum of Net Profit",Pivot_table!$A$151,"Consumer ID",$A2593,"Years (DATE)",$D$66)=0,"",GETPIVOTDATA("Sum of Net Profit",Pivot_table!$A$151,"Consumer ID",$A2593,"Years (DATE)",$D$66))</f>
        <v>142.80000000000001</v>
      </c>
      <c r="E2593" s="6">
        <f>IF(GETPIVOTDATA("Count of Order ID",Pivot_table!$A$151,"Consumer ID",$A2593,"Years (DATE)",$D$66)=0,"",GETPIVOTDATA("Count of Order ID",Pivot_table!$A$151,"Consumer ID",$A2593,"Years (DATE)",$D$66))</f>
        <v>1</v>
      </c>
      <c r="F2593" s="6">
        <f t="shared" si="80"/>
        <v>142.80000000000001</v>
      </c>
      <c r="G2593" s="6">
        <f t="shared" si="81"/>
        <v>1</v>
      </c>
    </row>
    <row r="2594" spans="1:7" x14ac:dyDescent="0.3">
      <c r="A2594" s="6" t="s">
        <v>3133</v>
      </c>
      <c r="B2594" s="6" t="str">
        <f>IF(GETPIVOTDATA("Sum of Net Profit",Pivot_table!$A$151,"Consumer ID",$A2594,"Years (DATE)",$B$66)=0,"",GETPIVOTDATA("Sum of Net Profit",Pivot_table!$A$151,"Consumer ID",$A2594,"Years (DATE)",$B$66))</f>
        <v/>
      </c>
      <c r="C2594" s="6" t="str">
        <f>IF(GETPIVOTDATA("Count of Order ID",Pivot_table!$A$151,"Consumer ID",$A2594,"Years (DATE)",$B$66)=0,"",GETPIVOTDATA("Count of Order ID",Pivot_table!$A$151,"Consumer ID",$A2594,"Years (DATE)",$B$66))</f>
        <v/>
      </c>
      <c r="D2594" s="6">
        <f>IF(GETPIVOTDATA("Sum of Net Profit",Pivot_table!$A$151,"Consumer ID",$A2594,"Years (DATE)",$D$66)=0,"",GETPIVOTDATA("Sum of Net Profit",Pivot_table!$A$151,"Consumer ID",$A2594,"Years (DATE)",$D$66))</f>
        <v>142.80000000000001</v>
      </c>
      <c r="E2594" s="6">
        <f>IF(GETPIVOTDATA("Count of Order ID",Pivot_table!$A$151,"Consumer ID",$A2594,"Years (DATE)",$D$66)=0,"",GETPIVOTDATA("Count of Order ID",Pivot_table!$A$151,"Consumer ID",$A2594,"Years (DATE)",$D$66))</f>
        <v>1</v>
      </c>
      <c r="F2594" s="6">
        <f t="shared" si="80"/>
        <v>142.80000000000001</v>
      </c>
      <c r="G2594" s="6">
        <f t="shared" si="81"/>
        <v>1</v>
      </c>
    </row>
    <row r="2595" spans="1:7" x14ac:dyDescent="0.3">
      <c r="A2595" s="6" t="s">
        <v>2210</v>
      </c>
      <c r="B2595" s="6" t="str">
        <f>IF(GETPIVOTDATA("Sum of Net Profit",Pivot_table!$A$151,"Consumer ID",$A2595,"Years (DATE)",$B$66)=0,"",GETPIVOTDATA("Sum of Net Profit",Pivot_table!$A$151,"Consumer ID",$A2595,"Years (DATE)",$B$66))</f>
        <v/>
      </c>
      <c r="C2595" s="6" t="str">
        <f>IF(GETPIVOTDATA("Count of Order ID",Pivot_table!$A$151,"Consumer ID",$A2595,"Years (DATE)",$B$66)=0,"",GETPIVOTDATA("Count of Order ID",Pivot_table!$A$151,"Consumer ID",$A2595,"Years (DATE)",$B$66))</f>
        <v/>
      </c>
      <c r="D2595" s="6">
        <f>IF(GETPIVOTDATA("Sum of Net Profit",Pivot_table!$A$151,"Consumer ID",$A2595,"Years (DATE)",$D$66)=0,"",GETPIVOTDATA("Sum of Net Profit",Pivot_table!$A$151,"Consumer ID",$A2595,"Years (DATE)",$D$66))</f>
        <v>142.80000000000001</v>
      </c>
      <c r="E2595" s="6">
        <f>IF(GETPIVOTDATA("Count of Order ID",Pivot_table!$A$151,"Consumer ID",$A2595,"Years (DATE)",$D$66)=0,"",GETPIVOTDATA("Count of Order ID",Pivot_table!$A$151,"Consumer ID",$A2595,"Years (DATE)",$D$66))</f>
        <v>1</v>
      </c>
      <c r="F2595" s="6">
        <f t="shared" si="80"/>
        <v>142.80000000000001</v>
      </c>
      <c r="G2595" s="6">
        <f t="shared" si="81"/>
        <v>1</v>
      </c>
    </row>
    <row r="2596" spans="1:7" x14ac:dyDescent="0.3">
      <c r="A2596" s="6" t="s">
        <v>1956</v>
      </c>
      <c r="B2596" s="6">
        <f>IF(GETPIVOTDATA("Sum of Net Profit",Pivot_table!$A$151,"Consumer ID",$A2596,"Years (DATE)",$B$66)=0,"",GETPIVOTDATA("Sum of Net Profit",Pivot_table!$A$151,"Consumer ID",$A2596,"Years (DATE)",$B$66))</f>
        <v>142.80000000000001</v>
      </c>
      <c r="C2596" s="6">
        <f>IF(GETPIVOTDATA("Count of Order ID",Pivot_table!$A$151,"Consumer ID",$A2596,"Years (DATE)",$B$66)=0,"",GETPIVOTDATA("Count of Order ID",Pivot_table!$A$151,"Consumer ID",$A2596,"Years (DATE)",$B$66))</f>
        <v>1</v>
      </c>
      <c r="D2596" s="6" t="str">
        <f>IF(GETPIVOTDATA("Sum of Net Profit",Pivot_table!$A$151,"Consumer ID",$A2596,"Years (DATE)",$D$66)=0,"",GETPIVOTDATA("Sum of Net Profit",Pivot_table!$A$151,"Consumer ID",$A2596,"Years (DATE)",$D$66))</f>
        <v/>
      </c>
      <c r="E2596" s="6" t="str">
        <f>IF(GETPIVOTDATA("Count of Order ID",Pivot_table!$A$151,"Consumer ID",$A2596,"Years (DATE)",$D$66)=0,"",GETPIVOTDATA("Count of Order ID",Pivot_table!$A$151,"Consumer ID",$A2596,"Years (DATE)",$D$66))</f>
        <v/>
      </c>
      <c r="F2596" s="6">
        <f t="shared" si="80"/>
        <v>142.80000000000001</v>
      </c>
      <c r="G2596" s="6">
        <f t="shared" si="81"/>
        <v>1</v>
      </c>
    </row>
    <row r="2597" spans="1:7" x14ac:dyDescent="0.3">
      <c r="A2597" s="6" t="s">
        <v>4113</v>
      </c>
      <c r="B2597" s="6" t="str">
        <f>IF(GETPIVOTDATA("Sum of Net Profit",Pivot_table!$A$151,"Consumer ID",$A2597,"Years (DATE)",$B$66)=0,"",GETPIVOTDATA("Sum of Net Profit",Pivot_table!$A$151,"Consumer ID",$A2597,"Years (DATE)",$B$66))</f>
        <v/>
      </c>
      <c r="C2597" s="6" t="str">
        <f>IF(GETPIVOTDATA("Count of Order ID",Pivot_table!$A$151,"Consumer ID",$A2597,"Years (DATE)",$B$66)=0,"",GETPIVOTDATA("Count of Order ID",Pivot_table!$A$151,"Consumer ID",$A2597,"Years (DATE)",$B$66))</f>
        <v/>
      </c>
      <c r="D2597" s="6">
        <f>IF(GETPIVOTDATA("Sum of Net Profit",Pivot_table!$A$151,"Consumer ID",$A2597,"Years (DATE)",$D$66)=0,"",GETPIVOTDATA("Sum of Net Profit",Pivot_table!$A$151,"Consumer ID",$A2597,"Years (DATE)",$D$66))</f>
        <v>142.80000000000001</v>
      </c>
      <c r="E2597" s="6">
        <f>IF(GETPIVOTDATA("Count of Order ID",Pivot_table!$A$151,"Consumer ID",$A2597,"Years (DATE)",$D$66)=0,"",GETPIVOTDATA("Count of Order ID",Pivot_table!$A$151,"Consumer ID",$A2597,"Years (DATE)",$D$66))</f>
        <v>1</v>
      </c>
      <c r="F2597" s="6">
        <f t="shared" si="80"/>
        <v>142.80000000000001</v>
      </c>
      <c r="G2597" s="6">
        <f t="shared" si="81"/>
        <v>1</v>
      </c>
    </row>
    <row r="2598" spans="1:7" x14ac:dyDescent="0.3">
      <c r="A2598" s="6" t="s">
        <v>4201</v>
      </c>
      <c r="B2598" s="6" t="str">
        <f>IF(GETPIVOTDATA("Sum of Net Profit",Pivot_table!$A$151,"Consumer ID",$A2598,"Years (DATE)",$B$66)=0,"",GETPIVOTDATA("Sum of Net Profit",Pivot_table!$A$151,"Consumer ID",$A2598,"Years (DATE)",$B$66))</f>
        <v/>
      </c>
      <c r="C2598" s="6" t="str">
        <f>IF(GETPIVOTDATA("Count of Order ID",Pivot_table!$A$151,"Consumer ID",$A2598,"Years (DATE)",$B$66)=0,"",GETPIVOTDATA("Count of Order ID",Pivot_table!$A$151,"Consumer ID",$A2598,"Years (DATE)",$B$66))</f>
        <v/>
      </c>
      <c r="D2598" s="6">
        <f>IF(GETPIVOTDATA("Sum of Net Profit",Pivot_table!$A$151,"Consumer ID",$A2598,"Years (DATE)",$D$66)=0,"",GETPIVOTDATA("Sum of Net Profit",Pivot_table!$A$151,"Consumer ID",$A2598,"Years (DATE)",$D$66))</f>
        <v>142.80000000000001</v>
      </c>
      <c r="E2598" s="6">
        <f>IF(GETPIVOTDATA("Count of Order ID",Pivot_table!$A$151,"Consumer ID",$A2598,"Years (DATE)",$D$66)=0,"",GETPIVOTDATA("Count of Order ID",Pivot_table!$A$151,"Consumer ID",$A2598,"Years (DATE)",$D$66))</f>
        <v>1</v>
      </c>
      <c r="F2598" s="6">
        <f t="shared" si="80"/>
        <v>142.80000000000001</v>
      </c>
      <c r="G2598" s="6">
        <f t="shared" si="81"/>
        <v>1</v>
      </c>
    </row>
    <row r="2599" spans="1:7" x14ac:dyDescent="0.3">
      <c r="A2599" s="6" t="s">
        <v>1824</v>
      </c>
      <c r="B2599" s="6">
        <f>IF(GETPIVOTDATA("Sum of Net Profit",Pivot_table!$A$151,"Consumer ID",$A2599,"Years (DATE)",$B$66)=0,"",GETPIVOTDATA("Sum of Net Profit",Pivot_table!$A$151,"Consumer ID",$A2599,"Years (DATE)",$B$66))</f>
        <v>142.80000000000001</v>
      </c>
      <c r="C2599" s="6">
        <f>IF(GETPIVOTDATA("Count of Order ID",Pivot_table!$A$151,"Consumer ID",$A2599,"Years (DATE)",$B$66)=0,"",GETPIVOTDATA("Count of Order ID",Pivot_table!$A$151,"Consumer ID",$A2599,"Years (DATE)",$B$66))</f>
        <v>1</v>
      </c>
      <c r="D2599" s="6" t="str">
        <f>IF(GETPIVOTDATA("Sum of Net Profit",Pivot_table!$A$151,"Consumer ID",$A2599,"Years (DATE)",$D$66)=0,"",GETPIVOTDATA("Sum of Net Profit",Pivot_table!$A$151,"Consumer ID",$A2599,"Years (DATE)",$D$66))</f>
        <v/>
      </c>
      <c r="E2599" s="6" t="str">
        <f>IF(GETPIVOTDATA("Count of Order ID",Pivot_table!$A$151,"Consumer ID",$A2599,"Years (DATE)",$D$66)=0,"",GETPIVOTDATA("Count of Order ID",Pivot_table!$A$151,"Consumer ID",$A2599,"Years (DATE)",$D$66))</f>
        <v/>
      </c>
      <c r="F2599" s="6">
        <f t="shared" si="80"/>
        <v>142.80000000000001</v>
      </c>
      <c r="G2599" s="6">
        <f t="shared" si="81"/>
        <v>1</v>
      </c>
    </row>
    <row r="2600" spans="1:7" x14ac:dyDescent="0.3">
      <c r="A2600" s="6" t="s">
        <v>4183</v>
      </c>
      <c r="B2600" s="6" t="str">
        <f>IF(GETPIVOTDATA("Sum of Net Profit",Pivot_table!$A$151,"Consumer ID",$A2600,"Years (DATE)",$B$66)=0,"",GETPIVOTDATA("Sum of Net Profit",Pivot_table!$A$151,"Consumer ID",$A2600,"Years (DATE)",$B$66))</f>
        <v/>
      </c>
      <c r="C2600" s="6" t="str">
        <f>IF(GETPIVOTDATA("Count of Order ID",Pivot_table!$A$151,"Consumer ID",$A2600,"Years (DATE)",$B$66)=0,"",GETPIVOTDATA("Count of Order ID",Pivot_table!$A$151,"Consumer ID",$A2600,"Years (DATE)",$B$66))</f>
        <v/>
      </c>
      <c r="D2600" s="6">
        <f>IF(GETPIVOTDATA("Sum of Net Profit",Pivot_table!$A$151,"Consumer ID",$A2600,"Years (DATE)",$D$66)=0,"",GETPIVOTDATA("Sum of Net Profit",Pivot_table!$A$151,"Consumer ID",$A2600,"Years (DATE)",$D$66))</f>
        <v>142.80000000000001</v>
      </c>
      <c r="E2600" s="6">
        <f>IF(GETPIVOTDATA("Count of Order ID",Pivot_table!$A$151,"Consumer ID",$A2600,"Years (DATE)",$D$66)=0,"",GETPIVOTDATA("Count of Order ID",Pivot_table!$A$151,"Consumer ID",$A2600,"Years (DATE)",$D$66))</f>
        <v>1</v>
      </c>
      <c r="F2600" s="6">
        <f t="shared" si="80"/>
        <v>142.80000000000001</v>
      </c>
      <c r="G2600" s="6">
        <f t="shared" si="81"/>
        <v>1</v>
      </c>
    </row>
    <row r="2601" spans="1:7" x14ac:dyDescent="0.3">
      <c r="A2601" s="6" t="s">
        <v>3585</v>
      </c>
      <c r="B2601" s="6" t="str">
        <f>IF(GETPIVOTDATA("Sum of Net Profit",Pivot_table!$A$151,"Consumer ID",$A2601,"Years (DATE)",$B$66)=0,"",GETPIVOTDATA("Sum of Net Profit",Pivot_table!$A$151,"Consumer ID",$A2601,"Years (DATE)",$B$66))</f>
        <v/>
      </c>
      <c r="C2601" s="6" t="str">
        <f>IF(GETPIVOTDATA("Count of Order ID",Pivot_table!$A$151,"Consumer ID",$A2601,"Years (DATE)",$B$66)=0,"",GETPIVOTDATA("Count of Order ID",Pivot_table!$A$151,"Consumer ID",$A2601,"Years (DATE)",$B$66))</f>
        <v/>
      </c>
      <c r="D2601" s="6">
        <f>IF(GETPIVOTDATA("Sum of Net Profit",Pivot_table!$A$151,"Consumer ID",$A2601,"Years (DATE)",$D$66)=0,"",GETPIVOTDATA("Sum of Net Profit",Pivot_table!$A$151,"Consumer ID",$A2601,"Years (DATE)",$D$66))</f>
        <v>142.80000000000001</v>
      </c>
      <c r="E2601" s="6">
        <f>IF(GETPIVOTDATA("Count of Order ID",Pivot_table!$A$151,"Consumer ID",$A2601,"Years (DATE)",$D$66)=0,"",GETPIVOTDATA("Count of Order ID",Pivot_table!$A$151,"Consumer ID",$A2601,"Years (DATE)",$D$66))</f>
        <v>1</v>
      </c>
      <c r="F2601" s="6">
        <f t="shared" si="80"/>
        <v>142.80000000000001</v>
      </c>
      <c r="G2601" s="6">
        <f t="shared" si="81"/>
        <v>1</v>
      </c>
    </row>
    <row r="2602" spans="1:7" x14ac:dyDescent="0.3">
      <c r="A2602" s="6" t="s">
        <v>3735</v>
      </c>
      <c r="B2602" s="6" t="str">
        <f>IF(GETPIVOTDATA("Sum of Net Profit",Pivot_table!$A$151,"Consumer ID",$A2602,"Years (DATE)",$B$66)=0,"",GETPIVOTDATA("Sum of Net Profit",Pivot_table!$A$151,"Consumer ID",$A2602,"Years (DATE)",$B$66))</f>
        <v/>
      </c>
      <c r="C2602" s="6" t="str">
        <f>IF(GETPIVOTDATA("Count of Order ID",Pivot_table!$A$151,"Consumer ID",$A2602,"Years (DATE)",$B$66)=0,"",GETPIVOTDATA("Count of Order ID",Pivot_table!$A$151,"Consumer ID",$A2602,"Years (DATE)",$B$66))</f>
        <v/>
      </c>
      <c r="D2602" s="6">
        <f>IF(GETPIVOTDATA("Sum of Net Profit",Pivot_table!$A$151,"Consumer ID",$A2602,"Years (DATE)",$D$66)=0,"",GETPIVOTDATA("Sum of Net Profit",Pivot_table!$A$151,"Consumer ID",$A2602,"Years (DATE)",$D$66))</f>
        <v>142.80000000000001</v>
      </c>
      <c r="E2602" s="6">
        <f>IF(GETPIVOTDATA("Count of Order ID",Pivot_table!$A$151,"Consumer ID",$A2602,"Years (DATE)",$D$66)=0,"",GETPIVOTDATA("Count of Order ID",Pivot_table!$A$151,"Consumer ID",$A2602,"Years (DATE)",$D$66))</f>
        <v>1</v>
      </c>
      <c r="F2602" s="6">
        <f t="shared" si="80"/>
        <v>142.80000000000001</v>
      </c>
      <c r="G2602" s="6">
        <f t="shared" si="81"/>
        <v>1</v>
      </c>
    </row>
    <row r="2603" spans="1:7" x14ac:dyDescent="0.3">
      <c r="A2603" s="6" t="s">
        <v>4095</v>
      </c>
      <c r="B2603" s="6" t="str">
        <f>IF(GETPIVOTDATA("Sum of Net Profit",Pivot_table!$A$151,"Consumer ID",$A2603,"Years (DATE)",$B$66)=0,"",GETPIVOTDATA("Sum of Net Profit",Pivot_table!$A$151,"Consumer ID",$A2603,"Years (DATE)",$B$66))</f>
        <v/>
      </c>
      <c r="C2603" s="6" t="str">
        <f>IF(GETPIVOTDATA("Count of Order ID",Pivot_table!$A$151,"Consumer ID",$A2603,"Years (DATE)",$B$66)=0,"",GETPIVOTDATA("Count of Order ID",Pivot_table!$A$151,"Consumer ID",$A2603,"Years (DATE)",$B$66))</f>
        <v/>
      </c>
      <c r="D2603" s="6">
        <f>IF(GETPIVOTDATA("Sum of Net Profit",Pivot_table!$A$151,"Consumer ID",$A2603,"Years (DATE)",$D$66)=0,"",GETPIVOTDATA("Sum of Net Profit",Pivot_table!$A$151,"Consumer ID",$A2603,"Years (DATE)",$D$66))</f>
        <v>142.80000000000001</v>
      </c>
      <c r="E2603" s="6">
        <f>IF(GETPIVOTDATA("Count of Order ID",Pivot_table!$A$151,"Consumer ID",$A2603,"Years (DATE)",$D$66)=0,"",GETPIVOTDATA("Count of Order ID",Pivot_table!$A$151,"Consumer ID",$A2603,"Years (DATE)",$D$66))</f>
        <v>1</v>
      </c>
      <c r="F2603" s="6">
        <f t="shared" si="80"/>
        <v>142.80000000000001</v>
      </c>
      <c r="G2603" s="6">
        <f t="shared" si="81"/>
        <v>1</v>
      </c>
    </row>
    <row r="2604" spans="1:7" x14ac:dyDescent="0.3">
      <c r="A2604" s="6" t="s">
        <v>2540</v>
      </c>
      <c r="B2604" s="6" t="str">
        <f>IF(GETPIVOTDATA("Sum of Net Profit",Pivot_table!$A$151,"Consumer ID",$A2604,"Years (DATE)",$B$66)=0,"",GETPIVOTDATA("Sum of Net Profit",Pivot_table!$A$151,"Consumer ID",$A2604,"Years (DATE)",$B$66))</f>
        <v/>
      </c>
      <c r="C2604" s="6" t="str">
        <f>IF(GETPIVOTDATA("Count of Order ID",Pivot_table!$A$151,"Consumer ID",$A2604,"Years (DATE)",$B$66)=0,"",GETPIVOTDATA("Count of Order ID",Pivot_table!$A$151,"Consumer ID",$A2604,"Years (DATE)",$B$66))</f>
        <v/>
      </c>
      <c r="D2604" s="6">
        <f>IF(GETPIVOTDATA("Sum of Net Profit",Pivot_table!$A$151,"Consumer ID",$A2604,"Years (DATE)",$D$66)=0,"",GETPIVOTDATA("Sum of Net Profit",Pivot_table!$A$151,"Consumer ID",$A2604,"Years (DATE)",$D$66))</f>
        <v>142.80000000000001</v>
      </c>
      <c r="E2604" s="6">
        <f>IF(GETPIVOTDATA("Count of Order ID",Pivot_table!$A$151,"Consumer ID",$A2604,"Years (DATE)",$D$66)=0,"",GETPIVOTDATA("Count of Order ID",Pivot_table!$A$151,"Consumer ID",$A2604,"Years (DATE)",$D$66))</f>
        <v>1</v>
      </c>
      <c r="F2604" s="6">
        <f t="shared" si="80"/>
        <v>142.80000000000001</v>
      </c>
      <c r="G2604" s="6">
        <f t="shared" si="81"/>
        <v>1</v>
      </c>
    </row>
    <row r="2605" spans="1:7" x14ac:dyDescent="0.3">
      <c r="A2605" s="6" t="s">
        <v>2594</v>
      </c>
      <c r="B2605" s="6" t="str">
        <f>IF(GETPIVOTDATA("Sum of Net Profit",Pivot_table!$A$151,"Consumer ID",$A2605,"Years (DATE)",$B$66)=0,"",GETPIVOTDATA("Sum of Net Profit",Pivot_table!$A$151,"Consumer ID",$A2605,"Years (DATE)",$B$66))</f>
        <v/>
      </c>
      <c r="C2605" s="6" t="str">
        <f>IF(GETPIVOTDATA("Count of Order ID",Pivot_table!$A$151,"Consumer ID",$A2605,"Years (DATE)",$B$66)=0,"",GETPIVOTDATA("Count of Order ID",Pivot_table!$A$151,"Consumer ID",$A2605,"Years (DATE)",$B$66))</f>
        <v/>
      </c>
      <c r="D2605" s="6">
        <f>IF(GETPIVOTDATA("Sum of Net Profit",Pivot_table!$A$151,"Consumer ID",$A2605,"Years (DATE)",$D$66)=0,"",GETPIVOTDATA("Sum of Net Profit",Pivot_table!$A$151,"Consumer ID",$A2605,"Years (DATE)",$D$66))</f>
        <v>142.80000000000001</v>
      </c>
      <c r="E2605" s="6">
        <f>IF(GETPIVOTDATA("Count of Order ID",Pivot_table!$A$151,"Consumer ID",$A2605,"Years (DATE)",$D$66)=0,"",GETPIVOTDATA("Count of Order ID",Pivot_table!$A$151,"Consumer ID",$A2605,"Years (DATE)",$D$66))</f>
        <v>1</v>
      </c>
      <c r="F2605" s="6">
        <f t="shared" si="80"/>
        <v>142.80000000000001</v>
      </c>
      <c r="G2605" s="6">
        <f t="shared" si="81"/>
        <v>1</v>
      </c>
    </row>
    <row r="2606" spans="1:7" x14ac:dyDescent="0.3">
      <c r="A2606" s="6" t="s">
        <v>1473</v>
      </c>
      <c r="B2606" s="6">
        <f>IF(GETPIVOTDATA("Sum of Net Profit",Pivot_table!$A$151,"Consumer ID",$A2606,"Years (DATE)",$B$66)=0,"",GETPIVOTDATA("Sum of Net Profit",Pivot_table!$A$151,"Consumer ID",$A2606,"Years (DATE)",$B$66))</f>
        <v>142.80000000000001</v>
      </c>
      <c r="C2606" s="6">
        <f>IF(GETPIVOTDATA("Count of Order ID",Pivot_table!$A$151,"Consumer ID",$A2606,"Years (DATE)",$B$66)=0,"",GETPIVOTDATA("Count of Order ID",Pivot_table!$A$151,"Consumer ID",$A2606,"Years (DATE)",$B$66))</f>
        <v>1</v>
      </c>
      <c r="D2606" s="6" t="str">
        <f>IF(GETPIVOTDATA("Sum of Net Profit",Pivot_table!$A$151,"Consumer ID",$A2606,"Years (DATE)",$D$66)=0,"",GETPIVOTDATA("Sum of Net Profit",Pivot_table!$A$151,"Consumer ID",$A2606,"Years (DATE)",$D$66))</f>
        <v/>
      </c>
      <c r="E2606" s="6" t="str">
        <f>IF(GETPIVOTDATA("Count of Order ID",Pivot_table!$A$151,"Consumer ID",$A2606,"Years (DATE)",$D$66)=0,"",GETPIVOTDATA("Count of Order ID",Pivot_table!$A$151,"Consumer ID",$A2606,"Years (DATE)",$D$66))</f>
        <v/>
      </c>
      <c r="F2606" s="6">
        <f t="shared" si="80"/>
        <v>142.80000000000001</v>
      </c>
      <c r="G2606" s="6">
        <f t="shared" si="81"/>
        <v>1</v>
      </c>
    </row>
    <row r="2607" spans="1:7" x14ac:dyDescent="0.3">
      <c r="A2607" s="6" t="s">
        <v>3047</v>
      </c>
      <c r="B2607" s="6" t="str">
        <f>IF(GETPIVOTDATA("Sum of Net Profit",Pivot_table!$A$151,"Consumer ID",$A2607,"Years (DATE)",$B$66)=0,"",GETPIVOTDATA("Sum of Net Profit",Pivot_table!$A$151,"Consumer ID",$A2607,"Years (DATE)",$B$66))</f>
        <v/>
      </c>
      <c r="C2607" s="6" t="str">
        <f>IF(GETPIVOTDATA("Count of Order ID",Pivot_table!$A$151,"Consumer ID",$A2607,"Years (DATE)",$B$66)=0,"",GETPIVOTDATA("Count of Order ID",Pivot_table!$A$151,"Consumer ID",$A2607,"Years (DATE)",$B$66))</f>
        <v/>
      </c>
      <c r="D2607" s="6">
        <f>IF(GETPIVOTDATA("Sum of Net Profit",Pivot_table!$A$151,"Consumer ID",$A2607,"Years (DATE)",$D$66)=0,"",GETPIVOTDATA("Sum of Net Profit",Pivot_table!$A$151,"Consumer ID",$A2607,"Years (DATE)",$D$66))</f>
        <v>142.80000000000001</v>
      </c>
      <c r="E2607" s="6">
        <f>IF(GETPIVOTDATA("Count of Order ID",Pivot_table!$A$151,"Consumer ID",$A2607,"Years (DATE)",$D$66)=0,"",GETPIVOTDATA("Count of Order ID",Pivot_table!$A$151,"Consumer ID",$A2607,"Years (DATE)",$D$66))</f>
        <v>1</v>
      </c>
      <c r="F2607" s="6">
        <f t="shared" si="80"/>
        <v>142.80000000000001</v>
      </c>
      <c r="G2607" s="6">
        <f t="shared" si="81"/>
        <v>1</v>
      </c>
    </row>
    <row r="2608" spans="1:7" x14ac:dyDescent="0.3">
      <c r="A2608" s="6" t="s">
        <v>2522</v>
      </c>
      <c r="B2608" s="6" t="str">
        <f>IF(GETPIVOTDATA("Sum of Net Profit",Pivot_table!$A$151,"Consumer ID",$A2608,"Years (DATE)",$B$66)=0,"",GETPIVOTDATA("Sum of Net Profit",Pivot_table!$A$151,"Consumer ID",$A2608,"Years (DATE)",$B$66))</f>
        <v/>
      </c>
      <c r="C2608" s="6" t="str">
        <f>IF(GETPIVOTDATA("Count of Order ID",Pivot_table!$A$151,"Consumer ID",$A2608,"Years (DATE)",$B$66)=0,"",GETPIVOTDATA("Count of Order ID",Pivot_table!$A$151,"Consumer ID",$A2608,"Years (DATE)",$B$66))</f>
        <v/>
      </c>
      <c r="D2608" s="6">
        <f>IF(GETPIVOTDATA("Sum of Net Profit",Pivot_table!$A$151,"Consumer ID",$A2608,"Years (DATE)",$D$66)=0,"",GETPIVOTDATA("Sum of Net Profit",Pivot_table!$A$151,"Consumer ID",$A2608,"Years (DATE)",$D$66))</f>
        <v>142.80000000000001</v>
      </c>
      <c r="E2608" s="6">
        <f>IF(GETPIVOTDATA("Count of Order ID",Pivot_table!$A$151,"Consumer ID",$A2608,"Years (DATE)",$D$66)=0,"",GETPIVOTDATA("Count of Order ID",Pivot_table!$A$151,"Consumer ID",$A2608,"Years (DATE)",$D$66))</f>
        <v>1</v>
      </c>
      <c r="F2608" s="6">
        <f t="shared" si="80"/>
        <v>142.80000000000001</v>
      </c>
      <c r="G2608" s="6">
        <f t="shared" si="81"/>
        <v>1</v>
      </c>
    </row>
    <row r="2609" spans="1:7" x14ac:dyDescent="0.3">
      <c r="A2609" s="6" t="s">
        <v>1866</v>
      </c>
      <c r="B2609" s="6">
        <f>IF(GETPIVOTDATA("Sum of Net Profit",Pivot_table!$A$151,"Consumer ID",$A2609,"Years (DATE)",$B$66)=0,"",GETPIVOTDATA("Sum of Net Profit",Pivot_table!$A$151,"Consumer ID",$A2609,"Years (DATE)",$B$66))</f>
        <v>142.80000000000001</v>
      </c>
      <c r="C2609" s="6">
        <f>IF(GETPIVOTDATA("Count of Order ID",Pivot_table!$A$151,"Consumer ID",$A2609,"Years (DATE)",$B$66)=0,"",GETPIVOTDATA("Count of Order ID",Pivot_table!$A$151,"Consumer ID",$A2609,"Years (DATE)",$B$66))</f>
        <v>1</v>
      </c>
      <c r="D2609" s="6" t="str">
        <f>IF(GETPIVOTDATA("Sum of Net Profit",Pivot_table!$A$151,"Consumer ID",$A2609,"Years (DATE)",$D$66)=0,"",GETPIVOTDATA("Sum of Net Profit",Pivot_table!$A$151,"Consumer ID",$A2609,"Years (DATE)",$D$66))</f>
        <v/>
      </c>
      <c r="E2609" s="6" t="str">
        <f>IF(GETPIVOTDATA("Count of Order ID",Pivot_table!$A$151,"Consumer ID",$A2609,"Years (DATE)",$D$66)=0,"",GETPIVOTDATA("Count of Order ID",Pivot_table!$A$151,"Consumer ID",$A2609,"Years (DATE)",$D$66))</f>
        <v/>
      </c>
      <c r="F2609" s="6">
        <f t="shared" si="80"/>
        <v>142.80000000000001</v>
      </c>
      <c r="G2609" s="6">
        <f t="shared" si="81"/>
        <v>1</v>
      </c>
    </row>
    <row r="2610" spans="1:7" x14ac:dyDescent="0.3">
      <c r="A2610" s="6" t="s">
        <v>1902</v>
      </c>
      <c r="B2610" s="6">
        <f>IF(GETPIVOTDATA("Sum of Net Profit",Pivot_table!$A$151,"Consumer ID",$A2610,"Years (DATE)",$B$66)=0,"",GETPIVOTDATA("Sum of Net Profit",Pivot_table!$A$151,"Consumer ID",$A2610,"Years (DATE)",$B$66))</f>
        <v>142.80000000000001</v>
      </c>
      <c r="C2610" s="6">
        <f>IF(GETPIVOTDATA("Count of Order ID",Pivot_table!$A$151,"Consumer ID",$A2610,"Years (DATE)",$B$66)=0,"",GETPIVOTDATA("Count of Order ID",Pivot_table!$A$151,"Consumer ID",$A2610,"Years (DATE)",$B$66))</f>
        <v>1</v>
      </c>
      <c r="D2610" s="6" t="str">
        <f>IF(GETPIVOTDATA("Sum of Net Profit",Pivot_table!$A$151,"Consumer ID",$A2610,"Years (DATE)",$D$66)=0,"",GETPIVOTDATA("Sum of Net Profit",Pivot_table!$A$151,"Consumer ID",$A2610,"Years (DATE)",$D$66))</f>
        <v/>
      </c>
      <c r="E2610" s="6" t="str">
        <f>IF(GETPIVOTDATA("Count of Order ID",Pivot_table!$A$151,"Consumer ID",$A2610,"Years (DATE)",$D$66)=0,"",GETPIVOTDATA("Count of Order ID",Pivot_table!$A$151,"Consumer ID",$A2610,"Years (DATE)",$D$66))</f>
        <v/>
      </c>
      <c r="F2610" s="6">
        <f t="shared" si="80"/>
        <v>142.80000000000001</v>
      </c>
      <c r="G2610" s="6">
        <f t="shared" si="81"/>
        <v>1</v>
      </c>
    </row>
    <row r="2611" spans="1:7" x14ac:dyDescent="0.3">
      <c r="A2611" s="6" t="s">
        <v>4013</v>
      </c>
      <c r="B2611" s="6" t="str">
        <f>IF(GETPIVOTDATA("Sum of Net Profit",Pivot_table!$A$151,"Consumer ID",$A2611,"Years (DATE)",$B$66)=0,"",GETPIVOTDATA("Sum of Net Profit",Pivot_table!$A$151,"Consumer ID",$A2611,"Years (DATE)",$B$66))</f>
        <v/>
      </c>
      <c r="C2611" s="6" t="str">
        <f>IF(GETPIVOTDATA("Count of Order ID",Pivot_table!$A$151,"Consumer ID",$A2611,"Years (DATE)",$B$66)=0,"",GETPIVOTDATA("Count of Order ID",Pivot_table!$A$151,"Consumer ID",$A2611,"Years (DATE)",$B$66))</f>
        <v/>
      </c>
      <c r="D2611" s="6">
        <f>IF(GETPIVOTDATA("Sum of Net Profit",Pivot_table!$A$151,"Consumer ID",$A2611,"Years (DATE)",$D$66)=0,"",GETPIVOTDATA("Sum of Net Profit",Pivot_table!$A$151,"Consumer ID",$A2611,"Years (DATE)",$D$66))</f>
        <v>142.80000000000001</v>
      </c>
      <c r="E2611" s="6">
        <f>IF(GETPIVOTDATA("Count of Order ID",Pivot_table!$A$151,"Consumer ID",$A2611,"Years (DATE)",$D$66)=0,"",GETPIVOTDATA("Count of Order ID",Pivot_table!$A$151,"Consumer ID",$A2611,"Years (DATE)",$D$66))</f>
        <v>1</v>
      </c>
      <c r="F2611" s="6">
        <f t="shared" si="80"/>
        <v>142.80000000000001</v>
      </c>
      <c r="G2611" s="6">
        <f t="shared" si="81"/>
        <v>1</v>
      </c>
    </row>
    <row r="2612" spans="1:7" x14ac:dyDescent="0.3">
      <c r="A2612" s="6" t="s">
        <v>2596</v>
      </c>
      <c r="B2612" s="6" t="str">
        <f>IF(GETPIVOTDATA("Sum of Net Profit",Pivot_table!$A$151,"Consumer ID",$A2612,"Years (DATE)",$B$66)=0,"",GETPIVOTDATA("Sum of Net Profit",Pivot_table!$A$151,"Consumer ID",$A2612,"Years (DATE)",$B$66))</f>
        <v/>
      </c>
      <c r="C2612" s="6" t="str">
        <f>IF(GETPIVOTDATA("Count of Order ID",Pivot_table!$A$151,"Consumer ID",$A2612,"Years (DATE)",$B$66)=0,"",GETPIVOTDATA("Count of Order ID",Pivot_table!$A$151,"Consumer ID",$A2612,"Years (DATE)",$B$66))</f>
        <v/>
      </c>
      <c r="D2612" s="6">
        <f>IF(GETPIVOTDATA("Sum of Net Profit",Pivot_table!$A$151,"Consumer ID",$A2612,"Years (DATE)",$D$66)=0,"",GETPIVOTDATA("Sum of Net Profit",Pivot_table!$A$151,"Consumer ID",$A2612,"Years (DATE)",$D$66))</f>
        <v>142.80000000000001</v>
      </c>
      <c r="E2612" s="6">
        <f>IF(GETPIVOTDATA("Count of Order ID",Pivot_table!$A$151,"Consumer ID",$A2612,"Years (DATE)",$D$66)=0,"",GETPIVOTDATA("Count of Order ID",Pivot_table!$A$151,"Consumer ID",$A2612,"Years (DATE)",$D$66))</f>
        <v>1</v>
      </c>
      <c r="F2612" s="6">
        <f t="shared" si="80"/>
        <v>142.80000000000001</v>
      </c>
      <c r="G2612" s="6">
        <f t="shared" si="81"/>
        <v>1</v>
      </c>
    </row>
    <row r="2613" spans="1:7" x14ac:dyDescent="0.3">
      <c r="A2613" s="6" t="s">
        <v>4015</v>
      </c>
      <c r="B2613" s="6" t="str">
        <f>IF(GETPIVOTDATA("Sum of Net Profit",Pivot_table!$A$151,"Consumer ID",$A2613,"Years (DATE)",$B$66)=0,"",GETPIVOTDATA("Sum of Net Profit",Pivot_table!$A$151,"Consumer ID",$A2613,"Years (DATE)",$B$66))</f>
        <v/>
      </c>
      <c r="C2613" s="6" t="str">
        <f>IF(GETPIVOTDATA("Count of Order ID",Pivot_table!$A$151,"Consumer ID",$A2613,"Years (DATE)",$B$66)=0,"",GETPIVOTDATA("Count of Order ID",Pivot_table!$A$151,"Consumer ID",$A2613,"Years (DATE)",$B$66))</f>
        <v/>
      </c>
      <c r="D2613" s="6">
        <f>IF(GETPIVOTDATA("Sum of Net Profit",Pivot_table!$A$151,"Consumer ID",$A2613,"Years (DATE)",$D$66)=0,"",GETPIVOTDATA("Sum of Net Profit",Pivot_table!$A$151,"Consumer ID",$A2613,"Years (DATE)",$D$66))</f>
        <v>142.80000000000001</v>
      </c>
      <c r="E2613" s="6">
        <f>IF(GETPIVOTDATA("Count of Order ID",Pivot_table!$A$151,"Consumer ID",$A2613,"Years (DATE)",$D$66)=0,"",GETPIVOTDATA("Count of Order ID",Pivot_table!$A$151,"Consumer ID",$A2613,"Years (DATE)",$D$66))</f>
        <v>1</v>
      </c>
      <c r="F2613" s="6">
        <f t="shared" si="80"/>
        <v>142.80000000000001</v>
      </c>
      <c r="G2613" s="6">
        <f t="shared" si="81"/>
        <v>1</v>
      </c>
    </row>
    <row r="2614" spans="1:7" x14ac:dyDescent="0.3">
      <c r="A2614" s="6" t="s">
        <v>3065</v>
      </c>
      <c r="B2614" s="6" t="str">
        <f>IF(GETPIVOTDATA("Sum of Net Profit",Pivot_table!$A$151,"Consumer ID",$A2614,"Years (DATE)",$B$66)=0,"",GETPIVOTDATA("Sum of Net Profit",Pivot_table!$A$151,"Consumer ID",$A2614,"Years (DATE)",$B$66))</f>
        <v/>
      </c>
      <c r="C2614" s="6" t="str">
        <f>IF(GETPIVOTDATA("Count of Order ID",Pivot_table!$A$151,"Consumer ID",$A2614,"Years (DATE)",$B$66)=0,"",GETPIVOTDATA("Count of Order ID",Pivot_table!$A$151,"Consumer ID",$A2614,"Years (DATE)",$B$66))</f>
        <v/>
      </c>
      <c r="D2614" s="6">
        <f>IF(GETPIVOTDATA("Sum of Net Profit",Pivot_table!$A$151,"Consumer ID",$A2614,"Years (DATE)",$D$66)=0,"",GETPIVOTDATA("Sum of Net Profit",Pivot_table!$A$151,"Consumer ID",$A2614,"Years (DATE)",$D$66))</f>
        <v>142.80000000000001</v>
      </c>
      <c r="E2614" s="6">
        <f>IF(GETPIVOTDATA("Count of Order ID",Pivot_table!$A$151,"Consumer ID",$A2614,"Years (DATE)",$D$66)=0,"",GETPIVOTDATA("Count of Order ID",Pivot_table!$A$151,"Consumer ID",$A2614,"Years (DATE)",$D$66))</f>
        <v>1</v>
      </c>
      <c r="F2614" s="6">
        <f t="shared" si="80"/>
        <v>142.80000000000001</v>
      </c>
      <c r="G2614" s="6">
        <f t="shared" si="81"/>
        <v>1</v>
      </c>
    </row>
    <row r="2615" spans="1:7" x14ac:dyDescent="0.3">
      <c r="A2615" s="6" t="s">
        <v>1406</v>
      </c>
      <c r="B2615" s="6">
        <f>IF(GETPIVOTDATA("Sum of Net Profit",Pivot_table!$A$151,"Consumer ID",$A2615,"Years (DATE)",$B$66)=0,"",GETPIVOTDATA("Sum of Net Profit",Pivot_table!$A$151,"Consumer ID",$A2615,"Years (DATE)",$B$66))</f>
        <v>142.80000000000001</v>
      </c>
      <c r="C2615" s="6">
        <f>IF(GETPIVOTDATA("Count of Order ID",Pivot_table!$A$151,"Consumer ID",$A2615,"Years (DATE)",$B$66)=0,"",GETPIVOTDATA("Count of Order ID",Pivot_table!$A$151,"Consumer ID",$A2615,"Years (DATE)",$B$66))</f>
        <v>1</v>
      </c>
      <c r="D2615" s="6" t="str">
        <f>IF(GETPIVOTDATA("Sum of Net Profit",Pivot_table!$A$151,"Consumer ID",$A2615,"Years (DATE)",$D$66)=0,"",GETPIVOTDATA("Sum of Net Profit",Pivot_table!$A$151,"Consumer ID",$A2615,"Years (DATE)",$D$66))</f>
        <v/>
      </c>
      <c r="E2615" s="6" t="str">
        <f>IF(GETPIVOTDATA("Count of Order ID",Pivot_table!$A$151,"Consumer ID",$A2615,"Years (DATE)",$D$66)=0,"",GETPIVOTDATA("Count of Order ID",Pivot_table!$A$151,"Consumer ID",$A2615,"Years (DATE)",$D$66))</f>
        <v/>
      </c>
      <c r="F2615" s="6">
        <f t="shared" si="80"/>
        <v>142.80000000000001</v>
      </c>
      <c r="G2615" s="6">
        <f t="shared" si="81"/>
        <v>1</v>
      </c>
    </row>
    <row r="2616" spans="1:7" x14ac:dyDescent="0.3">
      <c r="A2616" s="6" t="s">
        <v>2578</v>
      </c>
      <c r="B2616" s="6" t="str">
        <f>IF(GETPIVOTDATA("Sum of Net Profit",Pivot_table!$A$151,"Consumer ID",$A2616,"Years (DATE)",$B$66)=0,"",GETPIVOTDATA("Sum of Net Profit",Pivot_table!$A$151,"Consumer ID",$A2616,"Years (DATE)",$B$66))</f>
        <v/>
      </c>
      <c r="C2616" s="6" t="str">
        <f>IF(GETPIVOTDATA("Count of Order ID",Pivot_table!$A$151,"Consumer ID",$A2616,"Years (DATE)",$B$66)=0,"",GETPIVOTDATA("Count of Order ID",Pivot_table!$A$151,"Consumer ID",$A2616,"Years (DATE)",$B$66))</f>
        <v/>
      </c>
      <c r="D2616" s="6">
        <f>IF(GETPIVOTDATA("Sum of Net Profit",Pivot_table!$A$151,"Consumer ID",$A2616,"Years (DATE)",$D$66)=0,"",GETPIVOTDATA("Sum of Net Profit",Pivot_table!$A$151,"Consumer ID",$A2616,"Years (DATE)",$D$66))</f>
        <v>142.80000000000001</v>
      </c>
      <c r="E2616" s="6">
        <f>IF(GETPIVOTDATA("Count of Order ID",Pivot_table!$A$151,"Consumer ID",$A2616,"Years (DATE)",$D$66)=0,"",GETPIVOTDATA("Count of Order ID",Pivot_table!$A$151,"Consumer ID",$A2616,"Years (DATE)",$D$66))</f>
        <v>1</v>
      </c>
      <c r="F2616" s="6">
        <f t="shared" si="80"/>
        <v>142.80000000000001</v>
      </c>
      <c r="G2616" s="6">
        <f t="shared" si="81"/>
        <v>1</v>
      </c>
    </row>
    <row r="2617" spans="1:7" x14ac:dyDescent="0.3">
      <c r="A2617" s="6" t="s">
        <v>3853</v>
      </c>
      <c r="B2617" s="6" t="str">
        <f>IF(GETPIVOTDATA("Sum of Net Profit",Pivot_table!$A$151,"Consumer ID",$A2617,"Years (DATE)",$B$66)=0,"",GETPIVOTDATA("Sum of Net Profit",Pivot_table!$A$151,"Consumer ID",$A2617,"Years (DATE)",$B$66))</f>
        <v/>
      </c>
      <c r="C2617" s="6" t="str">
        <f>IF(GETPIVOTDATA("Count of Order ID",Pivot_table!$A$151,"Consumer ID",$A2617,"Years (DATE)",$B$66)=0,"",GETPIVOTDATA("Count of Order ID",Pivot_table!$A$151,"Consumer ID",$A2617,"Years (DATE)",$B$66))</f>
        <v/>
      </c>
      <c r="D2617" s="6">
        <f>IF(GETPIVOTDATA("Sum of Net Profit",Pivot_table!$A$151,"Consumer ID",$A2617,"Years (DATE)",$D$66)=0,"",GETPIVOTDATA("Sum of Net Profit",Pivot_table!$A$151,"Consumer ID",$A2617,"Years (DATE)",$D$66))</f>
        <v>142.80000000000001</v>
      </c>
      <c r="E2617" s="6">
        <f>IF(GETPIVOTDATA("Count of Order ID",Pivot_table!$A$151,"Consumer ID",$A2617,"Years (DATE)",$D$66)=0,"",GETPIVOTDATA("Count of Order ID",Pivot_table!$A$151,"Consumer ID",$A2617,"Years (DATE)",$D$66))</f>
        <v>1</v>
      </c>
      <c r="F2617" s="6">
        <f t="shared" si="80"/>
        <v>142.80000000000001</v>
      </c>
      <c r="G2617" s="6">
        <f t="shared" si="81"/>
        <v>1</v>
      </c>
    </row>
    <row r="2618" spans="1:7" x14ac:dyDescent="0.3">
      <c r="A2618" s="6" t="s">
        <v>2506</v>
      </c>
      <c r="B2618" s="6" t="str">
        <f>IF(GETPIVOTDATA("Sum of Net Profit",Pivot_table!$A$151,"Consumer ID",$A2618,"Years (DATE)",$B$66)=0,"",GETPIVOTDATA("Sum of Net Profit",Pivot_table!$A$151,"Consumer ID",$A2618,"Years (DATE)",$B$66))</f>
        <v/>
      </c>
      <c r="C2618" s="6" t="str">
        <f>IF(GETPIVOTDATA("Count of Order ID",Pivot_table!$A$151,"Consumer ID",$A2618,"Years (DATE)",$B$66)=0,"",GETPIVOTDATA("Count of Order ID",Pivot_table!$A$151,"Consumer ID",$A2618,"Years (DATE)",$B$66))</f>
        <v/>
      </c>
      <c r="D2618" s="6">
        <f>IF(GETPIVOTDATA("Sum of Net Profit",Pivot_table!$A$151,"Consumer ID",$A2618,"Years (DATE)",$D$66)=0,"",GETPIVOTDATA("Sum of Net Profit",Pivot_table!$A$151,"Consumer ID",$A2618,"Years (DATE)",$D$66))</f>
        <v>142.80000000000001</v>
      </c>
      <c r="E2618" s="6">
        <f>IF(GETPIVOTDATA("Count of Order ID",Pivot_table!$A$151,"Consumer ID",$A2618,"Years (DATE)",$D$66)=0,"",GETPIVOTDATA("Count of Order ID",Pivot_table!$A$151,"Consumer ID",$A2618,"Years (DATE)",$D$66))</f>
        <v>1</v>
      </c>
      <c r="F2618" s="6">
        <f t="shared" si="80"/>
        <v>142.80000000000001</v>
      </c>
      <c r="G2618" s="6">
        <f t="shared" si="81"/>
        <v>1</v>
      </c>
    </row>
    <row r="2619" spans="1:7" x14ac:dyDescent="0.3">
      <c r="A2619" s="6" t="s">
        <v>3389</v>
      </c>
      <c r="B2619" s="6" t="str">
        <f>IF(GETPIVOTDATA("Sum of Net Profit",Pivot_table!$A$151,"Consumer ID",$A2619,"Years (DATE)",$B$66)=0,"",GETPIVOTDATA("Sum of Net Profit",Pivot_table!$A$151,"Consumer ID",$A2619,"Years (DATE)",$B$66))</f>
        <v/>
      </c>
      <c r="C2619" s="6" t="str">
        <f>IF(GETPIVOTDATA("Count of Order ID",Pivot_table!$A$151,"Consumer ID",$A2619,"Years (DATE)",$B$66)=0,"",GETPIVOTDATA("Count of Order ID",Pivot_table!$A$151,"Consumer ID",$A2619,"Years (DATE)",$B$66))</f>
        <v/>
      </c>
      <c r="D2619" s="6">
        <f>IF(GETPIVOTDATA("Sum of Net Profit",Pivot_table!$A$151,"Consumer ID",$A2619,"Years (DATE)",$D$66)=0,"",GETPIVOTDATA("Sum of Net Profit",Pivot_table!$A$151,"Consumer ID",$A2619,"Years (DATE)",$D$66))</f>
        <v>142.80000000000001</v>
      </c>
      <c r="E2619" s="6">
        <f>IF(GETPIVOTDATA("Count of Order ID",Pivot_table!$A$151,"Consumer ID",$A2619,"Years (DATE)",$D$66)=0,"",GETPIVOTDATA("Count of Order ID",Pivot_table!$A$151,"Consumer ID",$A2619,"Years (DATE)",$D$66))</f>
        <v>1</v>
      </c>
      <c r="F2619" s="6">
        <f t="shared" si="80"/>
        <v>142.80000000000001</v>
      </c>
      <c r="G2619" s="6">
        <f t="shared" si="81"/>
        <v>1</v>
      </c>
    </row>
    <row r="2620" spans="1:7" x14ac:dyDescent="0.3">
      <c r="A2620" s="6" t="s">
        <v>3373</v>
      </c>
      <c r="B2620" s="6" t="str">
        <f>IF(GETPIVOTDATA("Sum of Net Profit",Pivot_table!$A$151,"Consumer ID",$A2620,"Years (DATE)",$B$66)=0,"",GETPIVOTDATA("Sum of Net Profit",Pivot_table!$A$151,"Consumer ID",$A2620,"Years (DATE)",$B$66))</f>
        <v/>
      </c>
      <c r="C2620" s="6" t="str">
        <f>IF(GETPIVOTDATA("Count of Order ID",Pivot_table!$A$151,"Consumer ID",$A2620,"Years (DATE)",$B$66)=0,"",GETPIVOTDATA("Count of Order ID",Pivot_table!$A$151,"Consumer ID",$A2620,"Years (DATE)",$B$66))</f>
        <v/>
      </c>
      <c r="D2620" s="6">
        <f>IF(GETPIVOTDATA("Sum of Net Profit",Pivot_table!$A$151,"Consumer ID",$A2620,"Years (DATE)",$D$66)=0,"",GETPIVOTDATA("Sum of Net Profit",Pivot_table!$A$151,"Consumer ID",$A2620,"Years (DATE)",$D$66))</f>
        <v>142.80000000000001</v>
      </c>
      <c r="E2620" s="6">
        <f>IF(GETPIVOTDATA("Count of Order ID",Pivot_table!$A$151,"Consumer ID",$A2620,"Years (DATE)",$D$66)=0,"",GETPIVOTDATA("Count of Order ID",Pivot_table!$A$151,"Consumer ID",$A2620,"Years (DATE)",$D$66))</f>
        <v>1</v>
      </c>
      <c r="F2620" s="6">
        <f t="shared" si="80"/>
        <v>142.80000000000001</v>
      </c>
      <c r="G2620" s="6">
        <f t="shared" si="81"/>
        <v>1</v>
      </c>
    </row>
    <row r="2621" spans="1:7" x14ac:dyDescent="0.3">
      <c r="A2621" s="6" t="s">
        <v>2937</v>
      </c>
      <c r="B2621" s="6" t="str">
        <f>IF(GETPIVOTDATA("Sum of Net Profit",Pivot_table!$A$151,"Consumer ID",$A2621,"Years (DATE)",$B$66)=0,"",GETPIVOTDATA("Sum of Net Profit",Pivot_table!$A$151,"Consumer ID",$A2621,"Years (DATE)",$B$66))</f>
        <v/>
      </c>
      <c r="C2621" s="6" t="str">
        <f>IF(GETPIVOTDATA("Count of Order ID",Pivot_table!$A$151,"Consumer ID",$A2621,"Years (DATE)",$B$66)=0,"",GETPIVOTDATA("Count of Order ID",Pivot_table!$A$151,"Consumer ID",$A2621,"Years (DATE)",$B$66))</f>
        <v/>
      </c>
      <c r="D2621" s="6">
        <f>IF(GETPIVOTDATA("Sum of Net Profit",Pivot_table!$A$151,"Consumer ID",$A2621,"Years (DATE)",$D$66)=0,"",GETPIVOTDATA("Sum of Net Profit",Pivot_table!$A$151,"Consumer ID",$A2621,"Years (DATE)",$D$66))</f>
        <v>142.80000000000001</v>
      </c>
      <c r="E2621" s="6">
        <f>IF(GETPIVOTDATA("Count of Order ID",Pivot_table!$A$151,"Consumer ID",$A2621,"Years (DATE)",$D$66)=0,"",GETPIVOTDATA("Count of Order ID",Pivot_table!$A$151,"Consumer ID",$A2621,"Years (DATE)",$D$66))</f>
        <v>1</v>
      </c>
      <c r="F2621" s="6">
        <f t="shared" si="80"/>
        <v>142.80000000000001</v>
      </c>
      <c r="G2621" s="6">
        <f t="shared" si="81"/>
        <v>1</v>
      </c>
    </row>
    <row r="2622" spans="1:7" x14ac:dyDescent="0.3">
      <c r="A2622" s="6" t="s">
        <v>3833</v>
      </c>
      <c r="B2622" s="6" t="str">
        <f>IF(GETPIVOTDATA("Sum of Net Profit",Pivot_table!$A$151,"Consumer ID",$A2622,"Years (DATE)",$B$66)=0,"",GETPIVOTDATA("Sum of Net Profit",Pivot_table!$A$151,"Consumer ID",$A2622,"Years (DATE)",$B$66))</f>
        <v/>
      </c>
      <c r="C2622" s="6" t="str">
        <f>IF(GETPIVOTDATA("Count of Order ID",Pivot_table!$A$151,"Consumer ID",$A2622,"Years (DATE)",$B$66)=0,"",GETPIVOTDATA("Count of Order ID",Pivot_table!$A$151,"Consumer ID",$A2622,"Years (DATE)",$B$66))</f>
        <v/>
      </c>
      <c r="D2622" s="6">
        <f>IF(GETPIVOTDATA("Sum of Net Profit",Pivot_table!$A$151,"Consumer ID",$A2622,"Years (DATE)",$D$66)=0,"",GETPIVOTDATA("Sum of Net Profit",Pivot_table!$A$151,"Consumer ID",$A2622,"Years (DATE)",$D$66))</f>
        <v>142.80000000000001</v>
      </c>
      <c r="E2622" s="6">
        <f>IF(GETPIVOTDATA("Count of Order ID",Pivot_table!$A$151,"Consumer ID",$A2622,"Years (DATE)",$D$66)=0,"",GETPIVOTDATA("Count of Order ID",Pivot_table!$A$151,"Consumer ID",$A2622,"Years (DATE)",$D$66))</f>
        <v>1</v>
      </c>
      <c r="F2622" s="6">
        <f t="shared" si="80"/>
        <v>142.80000000000001</v>
      </c>
      <c r="G2622" s="6">
        <f t="shared" si="81"/>
        <v>1</v>
      </c>
    </row>
    <row r="2623" spans="1:7" x14ac:dyDescent="0.3">
      <c r="A2623" s="6" t="s">
        <v>3971</v>
      </c>
      <c r="B2623" s="6" t="str">
        <f>IF(GETPIVOTDATA("Sum of Net Profit",Pivot_table!$A$151,"Consumer ID",$A2623,"Years (DATE)",$B$66)=0,"",GETPIVOTDATA("Sum of Net Profit",Pivot_table!$A$151,"Consumer ID",$A2623,"Years (DATE)",$B$66))</f>
        <v/>
      </c>
      <c r="C2623" s="6" t="str">
        <f>IF(GETPIVOTDATA("Count of Order ID",Pivot_table!$A$151,"Consumer ID",$A2623,"Years (DATE)",$B$66)=0,"",GETPIVOTDATA("Count of Order ID",Pivot_table!$A$151,"Consumer ID",$A2623,"Years (DATE)",$B$66))</f>
        <v/>
      </c>
      <c r="D2623" s="6">
        <f>IF(GETPIVOTDATA("Sum of Net Profit",Pivot_table!$A$151,"Consumer ID",$A2623,"Years (DATE)",$D$66)=0,"",GETPIVOTDATA("Sum of Net Profit",Pivot_table!$A$151,"Consumer ID",$A2623,"Years (DATE)",$D$66))</f>
        <v>142.80000000000001</v>
      </c>
      <c r="E2623" s="6">
        <f>IF(GETPIVOTDATA("Count of Order ID",Pivot_table!$A$151,"Consumer ID",$A2623,"Years (DATE)",$D$66)=0,"",GETPIVOTDATA("Count of Order ID",Pivot_table!$A$151,"Consumer ID",$A2623,"Years (DATE)",$D$66))</f>
        <v>1</v>
      </c>
      <c r="F2623" s="6">
        <f t="shared" si="80"/>
        <v>142.80000000000001</v>
      </c>
      <c r="G2623" s="6">
        <f t="shared" si="81"/>
        <v>1</v>
      </c>
    </row>
    <row r="2624" spans="1:7" x14ac:dyDescent="0.3">
      <c r="A2624" s="6" t="s">
        <v>3933</v>
      </c>
      <c r="B2624" s="6" t="str">
        <f>IF(GETPIVOTDATA("Sum of Net Profit",Pivot_table!$A$151,"Consumer ID",$A2624,"Years (DATE)",$B$66)=0,"",GETPIVOTDATA("Sum of Net Profit",Pivot_table!$A$151,"Consumer ID",$A2624,"Years (DATE)",$B$66))</f>
        <v/>
      </c>
      <c r="C2624" s="6" t="str">
        <f>IF(GETPIVOTDATA("Count of Order ID",Pivot_table!$A$151,"Consumer ID",$A2624,"Years (DATE)",$B$66)=0,"",GETPIVOTDATA("Count of Order ID",Pivot_table!$A$151,"Consumer ID",$A2624,"Years (DATE)",$B$66))</f>
        <v/>
      </c>
      <c r="D2624" s="6">
        <f>IF(GETPIVOTDATA("Sum of Net Profit",Pivot_table!$A$151,"Consumer ID",$A2624,"Years (DATE)",$D$66)=0,"",GETPIVOTDATA("Sum of Net Profit",Pivot_table!$A$151,"Consumer ID",$A2624,"Years (DATE)",$D$66))</f>
        <v>142.80000000000001</v>
      </c>
      <c r="E2624" s="6">
        <f>IF(GETPIVOTDATA("Count of Order ID",Pivot_table!$A$151,"Consumer ID",$A2624,"Years (DATE)",$D$66)=0,"",GETPIVOTDATA("Count of Order ID",Pivot_table!$A$151,"Consumer ID",$A2624,"Years (DATE)",$D$66))</f>
        <v>1</v>
      </c>
      <c r="F2624" s="6">
        <f t="shared" si="80"/>
        <v>142.80000000000001</v>
      </c>
      <c r="G2624" s="6">
        <f t="shared" si="81"/>
        <v>1</v>
      </c>
    </row>
    <row r="2625" spans="1:7" x14ac:dyDescent="0.3">
      <c r="A2625" s="6" t="s">
        <v>3993</v>
      </c>
      <c r="B2625" s="6" t="str">
        <f>IF(GETPIVOTDATA("Sum of Net Profit",Pivot_table!$A$151,"Consumer ID",$A2625,"Years (DATE)",$B$66)=0,"",GETPIVOTDATA("Sum of Net Profit",Pivot_table!$A$151,"Consumer ID",$A2625,"Years (DATE)",$B$66))</f>
        <v/>
      </c>
      <c r="C2625" s="6" t="str">
        <f>IF(GETPIVOTDATA("Count of Order ID",Pivot_table!$A$151,"Consumer ID",$A2625,"Years (DATE)",$B$66)=0,"",GETPIVOTDATA("Count of Order ID",Pivot_table!$A$151,"Consumer ID",$A2625,"Years (DATE)",$B$66))</f>
        <v/>
      </c>
      <c r="D2625" s="6">
        <f>IF(GETPIVOTDATA("Sum of Net Profit",Pivot_table!$A$151,"Consumer ID",$A2625,"Years (DATE)",$D$66)=0,"",GETPIVOTDATA("Sum of Net Profit",Pivot_table!$A$151,"Consumer ID",$A2625,"Years (DATE)",$D$66))</f>
        <v>142.80000000000001</v>
      </c>
      <c r="E2625" s="6">
        <f>IF(GETPIVOTDATA("Count of Order ID",Pivot_table!$A$151,"Consumer ID",$A2625,"Years (DATE)",$D$66)=0,"",GETPIVOTDATA("Count of Order ID",Pivot_table!$A$151,"Consumer ID",$A2625,"Years (DATE)",$D$66))</f>
        <v>1</v>
      </c>
      <c r="F2625" s="6">
        <f t="shared" si="80"/>
        <v>142.80000000000001</v>
      </c>
      <c r="G2625" s="6">
        <f t="shared" si="81"/>
        <v>1</v>
      </c>
    </row>
    <row r="2626" spans="1:7" x14ac:dyDescent="0.3">
      <c r="A2626" s="6" t="s">
        <v>3891</v>
      </c>
      <c r="B2626" s="6" t="str">
        <f>IF(GETPIVOTDATA("Sum of Net Profit",Pivot_table!$A$151,"Consumer ID",$A2626,"Years (DATE)",$B$66)=0,"",GETPIVOTDATA("Sum of Net Profit",Pivot_table!$A$151,"Consumer ID",$A2626,"Years (DATE)",$B$66))</f>
        <v/>
      </c>
      <c r="C2626" s="6" t="str">
        <f>IF(GETPIVOTDATA("Count of Order ID",Pivot_table!$A$151,"Consumer ID",$A2626,"Years (DATE)",$B$66)=0,"",GETPIVOTDATA("Count of Order ID",Pivot_table!$A$151,"Consumer ID",$A2626,"Years (DATE)",$B$66))</f>
        <v/>
      </c>
      <c r="D2626" s="6">
        <f>IF(GETPIVOTDATA("Sum of Net Profit",Pivot_table!$A$151,"Consumer ID",$A2626,"Years (DATE)",$D$66)=0,"",GETPIVOTDATA("Sum of Net Profit",Pivot_table!$A$151,"Consumer ID",$A2626,"Years (DATE)",$D$66))</f>
        <v>142.80000000000001</v>
      </c>
      <c r="E2626" s="6">
        <f>IF(GETPIVOTDATA("Count of Order ID",Pivot_table!$A$151,"Consumer ID",$A2626,"Years (DATE)",$D$66)=0,"",GETPIVOTDATA("Count of Order ID",Pivot_table!$A$151,"Consumer ID",$A2626,"Years (DATE)",$D$66))</f>
        <v>1</v>
      </c>
      <c r="F2626" s="6">
        <f t="shared" si="80"/>
        <v>142.80000000000001</v>
      </c>
      <c r="G2626" s="6">
        <f t="shared" si="81"/>
        <v>1</v>
      </c>
    </row>
    <row r="2627" spans="1:7" x14ac:dyDescent="0.3">
      <c r="A2627" s="6" t="s">
        <v>2861</v>
      </c>
      <c r="B2627" s="6" t="str">
        <f>IF(GETPIVOTDATA("Sum of Net Profit",Pivot_table!$A$151,"Consumer ID",$A2627,"Years (DATE)",$B$66)=0,"",GETPIVOTDATA("Sum of Net Profit",Pivot_table!$A$151,"Consumer ID",$A2627,"Years (DATE)",$B$66))</f>
        <v/>
      </c>
      <c r="C2627" s="6" t="str">
        <f>IF(GETPIVOTDATA("Count of Order ID",Pivot_table!$A$151,"Consumer ID",$A2627,"Years (DATE)",$B$66)=0,"",GETPIVOTDATA("Count of Order ID",Pivot_table!$A$151,"Consumer ID",$A2627,"Years (DATE)",$B$66))</f>
        <v/>
      </c>
      <c r="D2627" s="6">
        <f>IF(GETPIVOTDATA("Sum of Net Profit",Pivot_table!$A$151,"Consumer ID",$A2627,"Years (DATE)",$D$66)=0,"",GETPIVOTDATA("Sum of Net Profit",Pivot_table!$A$151,"Consumer ID",$A2627,"Years (DATE)",$D$66))</f>
        <v>142.80000000000001</v>
      </c>
      <c r="E2627" s="6">
        <f>IF(GETPIVOTDATA("Count of Order ID",Pivot_table!$A$151,"Consumer ID",$A2627,"Years (DATE)",$D$66)=0,"",GETPIVOTDATA("Count of Order ID",Pivot_table!$A$151,"Consumer ID",$A2627,"Years (DATE)",$D$66))</f>
        <v>1</v>
      </c>
      <c r="F2627" s="6">
        <f t="shared" si="80"/>
        <v>142.80000000000001</v>
      </c>
      <c r="G2627" s="6">
        <f t="shared" si="81"/>
        <v>1</v>
      </c>
    </row>
    <row r="2628" spans="1:7" x14ac:dyDescent="0.3">
      <c r="A2628" s="6" t="s">
        <v>3011</v>
      </c>
      <c r="B2628" s="6" t="str">
        <f>IF(GETPIVOTDATA("Sum of Net Profit",Pivot_table!$A$151,"Consumer ID",$A2628,"Years (DATE)",$B$66)=0,"",GETPIVOTDATA("Sum of Net Profit",Pivot_table!$A$151,"Consumer ID",$A2628,"Years (DATE)",$B$66))</f>
        <v/>
      </c>
      <c r="C2628" s="6" t="str">
        <f>IF(GETPIVOTDATA("Count of Order ID",Pivot_table!$A$151,"Consumer ID",$A2628,"Years (DATE)",$B$66)=0,"",GETPIVOTDATA("Count of Order ID",Pivot_table!$A$151,"Consumer ID",$A2628,"Years (DATE)",$B$66))</f>
        <v/>
      </c>
      <c r="D2628" s="6">
        <f>IF(GETPIVOTDATA("Sum of Net Profit",Pivot_table!$A$151,"Consumer ID",$A2628,"Years (DATE)",$D$66)=0,"",GETPIVOTDATA("Sum of Net Profit",Pivot_table!$A$151,"Consumer ID",$A2628,"Years (DATE)",$D$66))</f>
        <v>142.80000000000001</v>
      </c>
      <c r="E2628" s="6">
        <f>IF(GETPIVOTDATA("Count of Order ID",Pivot_table!$A$151,"Consumer ID",$A2628,"Years (DATE)",$D$66)=0,"",GETPIVOTDATA("Count of Order ID",Pivot_table!$A$151,"Consumer ID",$A2628,"Years (DATE)",$D$66))</f>
        <v>1</v>
      </c>
      <c r="F2628" s="6">
        <f t="shared" ref="F2628:F2691" si="82">IF(SUM(B2628,D2628)=0,"",SUM(B2628,D2628))</f>
        <v>142.80000000000001</v>
      </c>
      <c r="G2628" s="6">
        <f t="shared" ref="G2628:G2691" si="83">IF(SUM(C2628,E2628)=0,"",SUM(C2628,E2628))</f>
        <v>1</v>
      </c>
    </row>
    <row r="2629" spans="1:7" x14ac:dyDescent="0.3">
      <c r="A2629" s="6" t="s">
        <v>2993</v>
      </c>
      <c r="B2629" s="6" t="str">
        <f>IF(GETPIVOTDATA("Sum of Net Profit",Pivot_table!$A$151,"Consumer ID",$A2629,"Years (DATE)",$B$66)=0,"",GETPIVOTDATA("Sum of Net Profit",Pivot_table!$A$151,"Consumer ID",$A2629,"Years (DATE)",$B$66))</f>
        <v/>
      </c>
      <c r="C2629" s="6" t="str">
        <f>IF(GETPIVOTDATA("Count of Order ID",Pivot_table!$A$151,"Consumer ID",$A2629,"Years (DATE)",$B$66)=0,"",GETPIVOTDATA("Count of Order ID",Pivot_table!$A$151,"Consumer ID",$A2629,"Years (DATE)",$B$66))</f>
        <v/>
      </c>
      <c r="D2629" s="6">
        <f>IF(GETPIVOTDATA("Sum of Net Profit",Pivot_table!$A$151,"Consumer ID",$A2629,"Years (DATE)",$D$66)=0,"",GETPIVOTDATA("Sum of Net Profit",Pivot_table!$A$151,"Consumer ID",$A2629,"Years (DATE)",$D$66))</f>
        <v>142.80000000000001</v>
      </c>
      <c r="E2629" s="6">
        <f>IF(GETPIVOTDATA("Count of Order ID",Pivot_table!$A$151,"Consumer ID",$A2629,"Years (DATE)",$D$66)=0,"",GETPIVOTDATA("Count of Order ID",Pivot_table!$A$151,"Consumer ID",$A2629,"Years (DATE)",$D$66))</f>
        <v>1</v>
      </c>
      <c r="F2629" s="6">
        <f t="shared" si="82"/>
        <v>142.80000000000001</v>
      </c>
      <c r="G2629" s="6">
        <f t="shared" si="83"/>
        <v>1</v>
      </c>
    </row>
    <row r="2630" spans="1:7" x14ac:dyDescent="0.3">
      <c r="A2630" s="6" t="s">
        <v>3335</v>
      </c>
      <c r="B2630" s="6" t="str">
        <f>IF(GETPIVOTDATA("Sum of Net Profit",Pivot_table!$A$151,"Consumer ID",$A2630,"Years (DATE)",$B$66)=0,"",GETPIVOTDATA("Sum of Net Profit",Pivot_table!$A$151,"Consumer ID",$A2630,"Years (DATE)",$B$66))</f>
        <v/>
      </c>
      <c r="C2630" s="6" t="str">
        <f>IF(GETPIVOTDATA("Count of Order ID",Pivot_table!$A$151,"Consumer ID",$A2630,"Years (DATE)",$B$66)=0,"",GETPIVOTDATA("Count of Order ID",Pivot_table!$A$151,"Consumer ID",$A2630,"Years (DATE)",$B$66))</f>
        <v/>
      </c>
      <c r="D2630" s="6">
        <f>IF(GETPIVOTDATA("Sum of Net Profit",Pivot_table!$A$151,"Consumer ID",$A2630,"Years (DATE)",$D$66)=0,"",GETPIVOTDATA("Sum of Net Profit",Pivot_table!$A$151,"Consumer ID",$A2630,"Years (DATE)",$D$66))</f>
        <v>142.80000000000001</v>
      </c>
      <c r="E2630" s="6">
        <f>IF(GETPIVOTDATA("Count of Order ID",Pivot_table!$A$151,"Consumer ID",$A2630,"Years (DATE)",$D$66)=0,"",GETPIVOTDATA("Count of Order ID",Pivot_table!$A$151,"Consumer ID",$A2630,"Years (DATE)",$D$66))</f>
        <v>1</v>
      </c>
      <c r="F2630" s="6">
        <f t="shared" si="82"/>
        <v>142.80000000000001</v>
      </c>
      <c r="G2630" s="6">
        <f t="shared" si="83"/>
        <v>1</v>
      </c>
    </row>
    <row r="2631" spans="1:7" x14ac:dyDescent="0.3">
      <c r="A2631" s="6" t="s">
        <v>1178</v>
      </c>
      <c r="B2631" s="6">
        <f>IF(GETPIVOTDATA("Sum of Net Profit",Pivot_table!$A$151,"Consumer ID",$A2631,"Years (DATE)",$B$66)=0,"",GETPIVOTDATA("Sum of Net Profit",Pivot_table!$A$151,"Consumer ID",$A2631,"Years (DATE)",$B$66))</f>
        <v>142.80000000000001</v>
      </c>
      <c r="C2631" s="6">
        <f>IF(GETPIVOTDATA("Count of Order ID",Pivot_table!$A$151,"Consumer ID",$A2631,"Years (DATE)",$B$66)=0,"",GETPIVOTDATA("Count of Order ID",Pivot_table!$A$151,"Consumer ID",$A2631,"Years (DATE)",$B$66))</f>
        <v>1</v>
      </c>
      <c r="D2631" s="6" t="str">
        <f>IF(GETPIVOTDATA("Sum of Net Profit",Pivot_table!$A$151,"Consumer ID",$A2631,"Years (DATE)",$D$66)=0,"",GETPIVOTDATA("Sum of Net Profit",Pivot_table!$A$151,"Consumer ID",$A2631,"Years (DATE)",$D$66))</f>
        <v/>
      </c>
      <c r="E2631" s="6" t="str">
        <f>IF(GETPIVOTDATA("Count of Order ID",Pivot_table!$A$151,"Consumer ID",$A2631,"Years (DATE)",$D$66)=0,"",GETPIVOTDATA("Count of Order ID",Pivot_table!$A$151,"Consumer ID",$A2631,"Years (DATE)",$D$66))</f>
        <v/>
      </c>
      <c r="F2631" s="6">
        <f t="shared" si="82"/>
        <v>142.80000000000001</v>
      </c>
      <c r="G2631" s="6">
        <f t="shared" si="83"/>
        <v>1</v>
      </c>
    </row>
    <row r="2632" spans="1:7" x14ac:dyDescent="0.3">
      <c r="A2632" s="6" t="s">
        <v>1102</v>
      </c>
      <c r="B2632" s="6">
        <f>IF(GETPIVOTDATA("Sum of Net Profit",Pivot_table!$A$151,"Consumer ID",$A2632,"Years (DATE)",$B$66)=0,"",GETPIVOTDATA("Sum of Net Profit",Pivot_table!$A$151,"Consumer ID",$A2632,"Years (DATE)",$B$66))</f>
        <v>142.80000000000001</v>
      </c>
      <c r="C2632" s="6">
        <f>IF(GETPIVOTDATA("Count of Order ID",Pivot_table!$A$151,"Consumer ID",$A2632,"Years (DATE)",$B$66)=0,"",GETPIVOTDATA("Count of Order ID",Pivot_table!$A$151,"Consumer ID",$A2632,"Years (DATE)",$B$66))</f>
        <v>1</v>
      </c>
      <c r="D2632" s="6" t="str">
        <f>IF(GETPIVOTDATA("Sum of Net Profit",Pivot_table!$A$151,"Consumer ID",$A2632,"Years (DATE)",$D$66)=0,"",GETPIVOTDATA("Sum of Net Profit",Pivot_table!$A$151,"Consumer ID",$A2632,"Years (DATE)",$D$66))</f>
        <v/>
      </c>
      <c r="E2632" s="6" t="str">
        <f>IF(GETPIVOTDATA("Count of Order ID",Pivot_table!$A$151,"Consumer ID",$A2632,"Years (DATE)",$D$66)=0,"",GETPIVOTDATA("Count of Order ID",Pivot_table!$A$151,"Consumer ID",$A2632,"Years (DATE)",$D$66))</f>
        <v/>
      </c>
      <c r="F2632" s="6">
        <f t="shared" si="82"/>
        <v>142.80000000000001</v>
      </c>
      <c r="G2632" s="6">
        <f t="shared" si="83"/>
        <v>1</v>
      </c>
    </row>
    <row r="2633" spans="1:7" x14ac:dyDescent="0.3">
      <c r="A2633" s="6" t="s">
        <v>3471</v>
      </c>
      <c r="B2633" s="6" t="str">
        <f>IF(GETPIVOTDATA("Sum of Net Profit",Pivot_table!$A$151,"Consumer ID",$A2633,"Years (DATE)",$B$66)=0,"",GETPIVOTDATA("Sum of Net Profit",Pivot_table!$A$151,"Consumer ID",$A2633,"Years (DATE)",$B$66))</f>
        <v/>
      </c>
      <c r="C2633" s="6" t="str">
        <f>IF(GETPIVOTDATA("Count of Order ID",Pivot_table!$A$151,"Consumer ID",$A2633,"Years (DATE)",$B$66)=0,"",GETPIVOTDATA("Count of Order ID",Pivot_table!$A$151,"Consumer ID",$A2633,"Years (DATE)",$B$66))</f>
        <v/>
      </c>
      <c r="D2633" s="6">
        <f>IF(GETPIVOTDATA("Sum of Net Profit",Pivot_table!$A$151,"Consumer ID",$A2633,"Years (DATE)",$D$66)=0,"",GETPIVOTDATA("Sum of Net Profit",Pivot_table!$A$151,"Consumer ID",$A2633,"Years (DATE)",$D$66))</f>
        <v>142.80000000000001</v>
      </c>
      <c r="E2633" s="6">
        <f>IF(GETPIVOTDATA("Count of Order ID",Pivot_table!$A$151,"Consumer ID",$A2633,"Years (DATE)",$D$66)=0,"",GETPIVOTDATA("Count of Order ID",Pivot_table!$A$151,"Consumer ID",$A2633,"Years (DATE)",$D$66))</f>
        <v>1</v>
      </c>
      <c r="F2633" s="6">
        <f t="shared" si="82"/>
        <v>142.80000000000001</v>
      </c>
      <c r="G2633" s="6">
        <f t="shared" si="83"/>
        <v>1</v>
      </c>
    </row>
    <row r="2634" spans="1:7" x14ac:dyDescent="0.3">
      <c r="A2634" s="6" t="s">
        <v>4351</v>
      </c>
      <c r="B2634" s="6" t="str">
        <f>IF(GETPIVOTDATA("Sum of Net Profit",Pivot_table!$A$151,"Consumer ID",$A2634,"Years (DATE)",$B$66)=0,"",GETPIVOTDATA("Sum of Net Profit",Pivot_table!$A$151,"Consumer ID",$A2634,"Years (DATE)",$B$66))</f>
        <v/>
      </c>
      <c r="C2634" s="6" t="str">
        <f>IF(GETPIVOTDATA("Count of Order ID",Pivot_table!$A$151,"Consumer ID",$A2634,"Years (DATE)",$B$66)=0,"",GETPIVOTDATA("Count of Order ID",Pivot_table!$A$151,"Consumer ID",$A2634,"Years (DATE)",$B$66))</f>
        <v/>
      </c>
      <c r="D2634" s="6">
        <f>IF(GETPIVOTDATA("Sum of Net Profit",Pivot_table!$A$151,"Consumer ID",$A2634,"Years (DATE)",$D$66)=0,"",GETPIVOTDATA("Sum of Net Profit",Pivot_table!$A$151,"Consumer ID",$A2634,"Years (DATE)",$D$66))</f>
        <v>142.80000000000001</v>
      </c>
      <c r="E2634" s="6">
        <f>IF(GETPIVOTDATA("Count of Order ID",Pivot_table!$A$151,"Consumer ID",$A2634,"Years (DATE)",$D$66)=0,"",GETPIVOTDATA("Count of Order ID",Pivot_table!$A$151,"Consumer ID",$A2634,"Years (DATE)",$D$66))</f>
        <v>1</v>
      </c>
      <c r="F2634" s="6">
        <f t="shared" si="82"/>
        <v>142.80000000000001</v>
      </c>
      <c r="G2634" s="6">
        <f t="shared" si="83"/>
        <v>1</v>
      </c>
    </row>
    <row r="2635" spans="1:7" x14ac:dyDescent="0.3">
      <c r="A2635" s="6" t="s">
        <v>2793</v>
      </c>
      <c r="B2635" s="6" t="str">
        <f>IF(GETPIVOTDATA("Sum of Net Profit",Pivot_table!$A$151,"Consumer ID",$A2635,"Years (DATE)",$B$66)=0,"",GETPIVOTDATA("Sum of Net Profit",Pivot_table!$A$151,"Consumer ID",$A2635,"Years (DATE)",$B$66))</f>
        <v/>
      </c>
      <c r="C2635" s="6" t="str">
        <f>IF(GETPIVOTDATA("Count of Order ID",Pivot_table!$A$151,"Consumer ID",$A2635,"Years (DATE)",$B$66)=0,"",GETPIVOTDATA("Count of Order ID",Pivot_table!$A$151,"Consumer ID",$A2635,"Years (DATE)",$B$66))</f>
        <v/>
      </c>
      <c r="D2635" s="6">
        <f>IF(GETPIVOTDATA("Sum of Net Profit",Pivot_table!$A$151,"Consumer ID",$A2635,"Years (DATE)",$D$66)=0,"",GETPIVOTDATA("Sum of Net Profit",Pivot_table!$A$151,"Consumer ID",$A2635,"Years (DATE)",$D$66))</f>
        <v>142.80000000000001</v>
      </c>
      <c r="E2635" s="6">
        <f>IF(GETPIVOTDATA("Count of Order ID",Pivot_table!$A$151,"Consumer ID",$A2635,"Years (DATE)",$D$66)=0,"",GETPIVOTDATA("Count of Order ID",Pivot_table!$A$151,"Consumer ID",$A2635,"Years (DATE)",$D$66))</f>
        <v>1</v>
      </c>
      <c r="F2635" s="6">
        <f t="shared" si="82"/>
        <v>142.80000000000001</v>
      </c>
      <c r="G2635" s="6">
        <f t="shared" si="83"/>
        <v>1</v>
      </c>
    </row>
    <row r="2636" spans="1:7" x14ac:dyDescent="0.3">
      <c r="A2636" s="6" t="s">
        <v>2685</v>
      </c>
      <c r="B2636" s="6" t="str">
        <f>IF(GETPIVOTDATA("Sum of Net Profit",Pivot_table!$A$151,"Consumer ID",$A2636,"Years (DATE)",$B$66)=0,"",GETPIVOTDATA("Sum of Net Profit",Pivot_table!$A$151,"Consumer ID",$A2636,"Years (DATE)",$B$66))</f>
        <v/>
      </c>
      <c r="C2636" s="6" t="str">
        <f>IF(GETPIVOTDATA("Count of Order ID",Pivot_table!$A$151,"Consumer ID",$A2636,"Years (DATE)",$B$66)=0,"",GETPIVOTDATA("Count of Order ID",Pivot_table!$A$151,"Consumer ID",$A2636,"Years (DATE)",$B$66))</f>
        <v/>
      </c>
      <c r="D2636" s="6">
        <f>IF(GETPIVOTDATA("Sum of Net Profit",Pivot_table!$A$151,"Consumer ID",$A2636,"Years (DATE)",$D$66)=0,"",GETPIVOTDATA("Sum of Net Profit",Pivot_table!$A$151,"Consumer ID",$A2636,"Years (DATE)",$D$66))</f>
        <v>142.80000000000001</v>
      </c>
      <c r="E2636" s="6">
        <f>IF(GETPIVOTDATA("Count of Order ID",Pivot_table!$A$151,"Consumer ID",$A2636,"Years (DATE)",$D$66)=0,"",GETPIVOTDATA("Count of Order ID",Pivot_table!$A$151,"Consumer ID",$A2636,"Years (DATE)",$D$66))</f>
        <v>1</v>
      </c>
      <c r="F2636" s="6">
        <f t="shared" si="82"/>
        <v>142.80000000000001</v>
      </c>
      <c r="G2636" s="6">
        <f t="shared" si="83"/>
        <v>1</v>
      </c>
    </row>
    <row r="2637" spans="1:7" x14ac:dyDescent="0.3">
      <c r="A2637" s="6" t="s">
        <v>1714</v>
      </c>
      <c r="B2637" s="6">
        <f>IF(GETPIVOTDATA("Sum of Net Profit",Pivot_table!$A$151,"Consumer ID",$A2637,"Years (DATE)",$B$66)=0,"",GETPIVOTDATA("Sum of Net Profit",Pivot_table!$A$151,"Consumer ID",$A2637,"Years (DATE)",$B$66))</f>
        <v>142.80000000000001</v>
      </c>
      <c r="C2637" s="6">
        <f>IF(GETPIVOTDATA("Count of Order ID",Pivot_table!$A$151,"Consumer ID",$A2637,"Years (DATE)",$B$66)=0,"",GETPIVOTDATA("Count of Order ID",Pivot_table!$A$151,"Consumer ID",$A2637,"Years (DATE)",$B$66))</f>
        <v>1</v>
      </c>
      <c r="D2637" s="6" t="str">
        <f>IF(GETPIVOTDATA("Sum of Net Profit",Pivot_table!$A$151,"Consumer ID",$A2637,"Years (DATE)",$D$66)=0,"",GETPIVOTDATA("Sum of Net Profit",Pivot_table!$A$151,"Consumer ID",$A2637,"Years (DATE)",$D$66))</f>
        <v/>
      </c>
      <c r="E2637" s="6" t="str">
        <f>IF(GETPIVOTDATA("Count of Order ID",Pivot_table!$A$151,"Consumer ID",$A2637,"Years (DATE)",$D$66)=0,"",GETPIVOTDATA("Count of Order ID",Pivot_table!$A$151,"Consumer ID",$A2637,"Years (DATE)",$D$66))</f>
        <v/>
      </c>
      <c r="F2637" s="6">
        <f t="shared" si="82"/>
        <v>142.80000000000001</v>
      </c>
      <c r="G2637" s="6">
        <f t="shared" si="83"/>
        <v>1</v>
      </c>
    </row>
    <row r="2638" spans="1:7" x14ac:dyDescent="0.3">
      <c r="A2638" s="6" t="s">
        <v>3309</v>
      </c>
      <c r="B2638" s="6" t="str">
        <f>IF(GETPIVOTDATA("Sum of Net Profit",Pivot_table!$A$151,"Consumer ID",$A2638,"Years (DATE)",$B$66)=0,"",GETPIVOTDATA("Sum of Net Profit",Pivot_table!$A$151,"Consumer ID",$A2638,"Years (DATE)",$B$66))</f>
        <v/>
      </c>
      <c r="C2638" s="6" t="str">
        <f>IF(GETPIVOTDATA("Count of Order ID",Pivot_table!$A$151,"Consumer ID",$A2638,"Years (DATE)",$B$66)=0,"",GETPIVOTDATA("Count of Order ID",Pivot_table!$A$151,"Consumer ID",$A2638,"Years (DATE)",$B$66))</f>
        <v/>
      </c>
      <c r="D2638" s="6">
        <f>IF(GETPIVOTDATA("Sum of Net Profit",Pivot_table!$A$151,"Consumer ID",$A2638,"Years (DATE)",$D$66)=0,"",GETPIVOTDATA("Sum of Net Profit",Pivot_table!$A$151,"Consumer ID",$A2638,"Years (DATE)",$D$66))</f>
        <v>142.80000000000001</v>
      </c>
      <c r="E2638" s="6">
        <f>IF(GETPIVOTDATA("Count of Order ID",Pivot_table!$A$151,"Consumer ID",$A2638,"Years (DATE)",$D$66)=0,"",GETPIVOTDATA("Count of Order ID",Pivot_table!$A$151,"Consumer ID",$A2638,"Years (DATE)",$D$66))</f>
        <v>1</v>
      </c>
      <c r="F2638" s="6">
        <f t="shared" si="82"/>
        <v>142.80000000000001</v>
      </c>
      <c r="G2638" s="6">
        <f t="shared" si="83"/>
        <v>1</v>
      </c>
    </row>
    <row r="2639" spans="1:7" x14ac:dyDescent="0.3">
      <c r="A2639" s="6" t="s">
        <v>2755</v>
      </c>
      <c r="B2639" s="6" t="str">
        <f>IF(GETPIVOTDATA("Sum of Net Profit",Pivot_table!$A$151,"Consumer ID",$A2639,"Years (DATE)",$B$66)=0,"",GETPIVOTDATA("Sum of Net Profit",Pivot_table!$A$151,"Consumer ID",$A2639,"Years (DATE)",$B$66))</f>
        <v/>
      </c>
      <c r="C2639" s="6" t="str">
        <f>IF(GETPIVOTDATA("Count of Order ID",Pivot_table!$A$151,"Consumer ID",$A2639,"Years (DATE)",$B$66)=0,"",GETPIVOTDATA("Count of Order ID",Pivot_table!$A$151,"Consumer ID",$A2639,"Years (DATE)",$B$66))</f>
        <v/>
      </c>
      <c r="D2639" s="6">
        <f>IF(GETPIVOTDATA("Sum of Net Profit",Pivot_table!$A$151,"Consumer ID",$A2639,"Years (DATE)",$D$66)=0,"",GETPIVOTDATA("Sum of Net Profit",Pivot_table!$A$151,"Consumer ID",$A2639,"Years (DATE)",$D$66))</f>
        <v>142.80000000000001</v>
      </c>
      <c r="E2639" s="6">
        <f>IF(GETPIVOTDATA("Count of Order ID",Pivot_table!$A$151,"Consumer ID",$A2639,"Years (DATE)",$D$66)=0,"",GETPIVOTDATA("Count of Order ID",Pivot_table!$A$151,"Consumer ID",$A2639,"Years (DATE)",$D$66))</f>
        <v>1</v>
      </c>
      <c r="F2639" s="6">
        <f t="shared" si="82"/>
        <v>142.80000000000001</v>
      </c>
      <c r="G2639" s="6">
        <f t="shared" si="83"/>
        <v>1</v>
      </c>
    </row>
    <row r="2640" spans="1:7" x14ac:dyDescent="0.3">
      <c r="A2640" s="6" t="s">
        <v>1780</v>
      </c>
      <c r="B2640" s="6">
        <f>IF(GETPIVOTDATA("Sum of Net Profit",Pivot_table!$A$151,"Consumer ID",$A2640,"Years (DATE)",$B$66)=0,"",GETPIVOTDATA("Sum of Net Profit",Pivot_table!$A$151,"Consumer ID",$A2640,"Years (DATE)",$B$66))</f>
        <v>142.80000000000001</v>
      </c>
      <c r="C2640" s="6">
        <f>IF(GETPIVOTDATA("Count of Order ID",Pivot_table!$A$151,"Consumer ID",$A2640,"Years (DATE)",$B$66)=0,"",GETPIVOTDATA("Count of Order ID",Pivot_table!$A$151,"Consumer ID",$A2640,"Years (DATE)",$B$66))</f>
        <v>1</v>
      </c>
      <c r="D2640" s="6" t="str">
        <f>IF(GETPIVOTDATA("Sum of Net Profit",Pivot_table!$A$151,"Consumer ID",$A2640,"Years (DATE)",$D$66)=0,"",GETPIVOTDATA("Sum of Net Profit",Pivot_table!$A$151,"Consumer ID",$A2640,"Years (DATE)",$D$66))</f>
        <v/>
      </c>
      <c r="E2640" s="6" t="str">
        <f>IF(GETPIVOTDATA("Count of Order ID",Pivot_table!$A$151,"Consumer ID",$A2640,"Years (DATE)",$D$66)=0,"",GETPIVOTDATA("Count of Order ID",Pivot_table!$A$151,"Consumer ID",$A2640,"Years (DATE)",$D$66))</f>
        <v/>
      </c>
      <c r="F2640" s="6">
        <f t="shared" si="82"/>
        <v>142.80000000000001</v>
      </c>
      <c r="G2640" s="6">
        <f t="shared" si="83"/>
        <v>1</v>
      </c>
    </row>
    <row r="2641" spans="1:7" x14ac:dyDescent="0.3">
      <c r="A2641" s="6" t="s">
        <v>2721</v>
      </c>
      <c r="B2641" s="6" t="str">
        <f>IF(GETPIVOTDATA("Sum of Net Profit",Pivot_table!$A$151,"Consumer ID",$A2641,"Years (DATE)",$B$66)=0,"",GETPIVOTDATA("Sum of Net Profit",Pivot_table!$A$151,"Consumer ID",$A2641,"Years (DATE)",$B$66))</f>
        <v/>
      </c>
      <c r="C2641" s="6" t="str">
        <f>IF(GETPIVOTDATA("Count of Order ID",Pivot_table!$A$151,"Consumer ID",$A2641,"Years (DATE)",$B$66)=0,"",GETPIVOTDATA("Count of Order ID",Pivot_table!$A$151,"Consumer ID",$A2641,"Years (DATE)",$B$66))</f>
        <v/>
      </c>
      <c r="D2641" s="6">
        <f>IF(GETPIVOTDATA("Sum of Net Profit",Pivot_table!$A$151,"Consumer ID",$A2641,"Years (DATE)",$D$66)=0,"",GETPIVOTDATA("Sum of Net Profit",Pivot_table!$A$151,"Consumer ID",$A2641,"Years (DATE)",$D$66))</f>
        <v>142.80000000000001</v>
      </c>
      <c r="E2641" s="6">
        <f>IF(GETPIVOTDATA("Count of Order ID",Pivot_table!$A$151,"Consumer ID",$A2641,"Years (DATE)",$D$66)=0,"",GETPIVOTDATA("Count of Order ID",Pivot_table!$A$151,"Consumer ID",$A2641,"Years (DATE)",$D$66))</f>
        <v>1</v>
      </c>
      <c r="F2641" s="6">
        <f t="shared" si="82"/>
        <v>142.80000000000001</v>
      </c>
      <c r="G2641" s="6">
        <f t="shared" si="83"/>
        <v>1</v>
      </c>
    </row>
    <row r="2642" spans="1:7" x14ac:dyDescent="0.3">
      <c r="A2642" s="6" t="s">
        <v>2723</v>
      </c>
      <c r="B2642" s="6" t="str">
        <f>IF(GETPIVOTDATA("Sum of Net Profit",Pivot_table!$A$151,"Consumer ID",$A2642,"Years (DATE)",$B$66)=0,"",GETPIVOTDATA("Sum of Net Profit",Pivot_table!$A$151,"Consumer ID",$A2642,"Years (DATE)",$B$66))</f>
        <v/>
      </c>
      <c r="C2642" s="6" t="str">
        <f>IF(GETPIVOTDATA("Count of Order ID",Pivot_table!$A$151,"Consumer ID",$A2642,"Years (DATE)",$B$66)=0,"",GETPIVOTDATA("Count of Order ID",Pivot_table!$A$151,"Consumer ID",$A2642,"Years (DATE)",$B$66))</f>
        <v/>
      </c>
      <c r="D2642" s="6">
        <f>IF(GETPIVOTDATA("Sum of Net Profit",Pivot_table!$A$151,"Consumer ID",$A2642,"Years (DATE)",$D$66)=0,"",GETPIVOTDATA("Sum of Net Profit",Pivot_table!$A$151,"Consumer ID",$A2642,"Years (DATE)",$D$66))</f>
        <v>142.80000000000001</v>
      </c>
      <c r="E2642" s="6">
        <f>IF(GETPIVOTDATA("Count of Order ID",Pivot_table!$A$151,"Consumer ID",$A2642,"Years (DATE)",$D$66)=0,"",GETPIVOTDATA("Count of Order ID",Pivot_table!$A$151,"Consumer ID",$A2642,"Years (DATE)",$D$66))</f>
        <v>1</v>
      </c>
      <c r="F2642" s="6">
        <f t="shared" si="82"/>
        <v>142.80000000000001</v>
      </c>
      <c r="G2642" s="6">
        <f t="shared" si="83"/>
        <v>1</v>
      </c>
    </row>
    <row r="2643" spans="1:7" x14ac:dyDescent="0.3">
      <c r="A2643" s="6" t="s">
        <v>1660</v>
      </c>
      <c r="B2643" s="6">
        <f>IF(GETPIVOTDATA("Sum of Net Profit",Pivot_table!$A$151,"Consumer ID",$A2643,"Years (DATE)",$B$66)=0,"",GETPIVOTDATA("Sum of Net Profit",Pivot_table!$A$151,"Consumer ID",$A2643,"Years (DATE)",$B$66))</f>
        <v>142.80000000000001</v>
      </c>
      <c r="C2643" s="6">
        <f>IF(GETPIVOTDATA("Count of Order ID",Pivot_table!$A$151,"Consumer ID",$A2643,"Years (DATE)",$B$66)=0,"",GETPIVOTDATA("Count of Order ID",Pivot_table!$A$151,"Consumer ID",$A2643,"Years (DATE)",$B$66))</f>
        <v>1</v>
      </c>
      <c r="D2643" s="6" t="str">
        <f>IF(GETPIVOTDATA("Sum of Net Profit",Pivot_table!$A$151,"Consumer ID",$A2643,"Years (DATE)",$D$66)=0,"",GETPIVOTDATA("Sum of Net Profit",Pivot_table!$A$151,"Consumer ID",$A2643,"Years (DATE)",$D$66))</f>
        <v/>
      </c>
      <c r="E2643" s="6" t="str">
        <f>IF(GETPIVOTDATA("Count of Order ID",Pivot_table!$A$151,"Consumer ID",$A2643,"Years (DATE)",$D$66)=0,"",GETPIVOTDATA("Count of Order ID",Pivot_table!$A$151,"Consumer ID",$A2643,"Years (DATE)",$D$66))</f>
        <v/>
      </c>
      <c r="F2643" s="6">
        <f t="shared" si="82"/>
        <v>142.80000000000001</v>
      </c>
      <c r="G2643" s="6">
        <f t="shared" si="83"/>
        <v>1</v>
      </c>
    </row>
    <row r="2644" spans="1:7" x14ac:dyDescent="0.3">
      <c r="A2644" s="6" t="s">
        <v>1712</v>
      </c>
      <c r="B2644" s="6">
        <f>IF(GETPIVOTDATA("Sum of Net Profit",Pivot_table!$A$151,"Consumer ID",$A2644,"Years (DATE)",$B$66)=0,"",GETPIVOTDATA("Sum of Net Profit",Pivot_table!$A$151,"Consumer ID",$A2644,"Years (DATE)",$B$66))</f>
        <v>142.80000000000001</v>
      </c>
      <c r="C2644" s="6">
        <f>IF(GETPIVOTDATA("Count of Order ID",Pivot_table!$A$151,"Consumer ID",$A2644,"Years (DATE)",$B$66)=0,"",GETPIVOTDATA("Count of Order ID",Pivot_table!$A$151,"Consumer ID",$A2644,"Years (DATE)",$B$66))</f>
        <v>1</v>
      </c>
      <c r="D2644" s="6" t="str">
        <f>IF(GETPIVOTDATA("Sum of Net Profit",Pivot_table!$A$151,"Consumer ID",$A2644,"Years (DATE)",$D$66)=0,"",GETPIVOTDATA("Sum of Net Profit",Pivot_table!$A$151,"Consumer ID",$A2644,"Years (DATE)",$D$66))</f>
        <v/>
      </c>
      <c r="E2644" s="6" t="str">
        <f>IF(GETPIVOTDATA("Count of Order ID",Pivot_table!$A$151,"Consumer ID",$A2644,"Years (DATE)",$D$66)=0,"",GETPIVOTDATA("Count of Order ID",Pivot_table!$A$151,"Consumer ID",$A2644,"Years (DATE)",$D$66))</f>
        <v/>
      </c>
      <c r="F2644" s="6">
        <f t="shared" si="82"/>
        <v>142.80000000000001</v>
      </c>
      <c r="G2644" s="6">
        <f t="shared" si="83"/>
        <v>1</v>
      </c>
    </row>
    <row r="2645" spans="1:7" x14ac:dyDescent="0.3">
      <c r="A2645" s="6" t="s">
        <v>2737</v>
      </c>
      <c r="B2645" s="6" t="str">
        <f>IF(GETPIVOTDATA("Sum of Net Profit",Pivot_table!$A$151,"Consumer ID",$A2645,"Years (DATE)",$B$66)=0,"",GETPIVOTDATA("Sum of Net Profit",Pivot_table!$A$151,"Consumer ID",$A2645,"Years (DATE)",$B$66))</f>
        <v/>
      </c>
      <c r="C2645" s="6" t="str">
        <f>IF(GETPIVOTDATA("Count of Order ID",Pivot_table!$A$151,"Consumer ID",$A2645,"Years (DATE)",$B$66)=0,"",GETPIVOTDATA("Count of Order ID",Pivot_table!$A$151,"Consumer ID",$A2645,"Years (DATE)",$B$66))</f>
        <v/>
      </c>
      <c r="D2645" s="6">
        <f>IF(GETPIVOTDATA("Sum of Net Profit",Pivot_table!$A$151,"Consumer ID",$A2645,"Years (DATE)",$D$66)=0,"",GETPIVOTDATA("Sum of Net Profit",Pivot_table!$A$151,"Consumer ID",$A2645,"Years (DATE)",$D$66))</f>
        <v>142.80000000000001</v>
      </c>
      <c r="E2645" s="6">
        <f>IF(GETPIVOTDATA("Count of Order ID",Pivot_table!$A$151,"Consumer ID",$A2645,"Years (DATE)",$D$66)=0,"",GETPIVOTDATA("Count of Order ID",Pivot_table!$A$151,"Consumer ID",$A2645,"Years (DATE)",$D$66))</f>
        <v>1</v>
      </c>
      <c r="F2645" s="6">
        <f t="shared" si="82"/>
        <v>142.80000000000001</v>
      </c>
      <c r="G2645" s="6">
        <f t="shared" si="83"/>
        <v>1</v>
      </c>
    </row>
    <row r="2646" spans="1:7" x14ac:dyDescent="0.3">
      <c r="A2646" s="6" t="s">
        <v>2392</v>
      </c>
      <c r="B2646" s="6" t="str">
        <f>IF(GETPIVOTDATA("Sum of Net Profit",Pivot_table!$A$151,"Consumer ID",$A2646,"Years (DATE)",$B$66)=0,"",GETPIVOTDATA("Sum of Net Profit",Pivot_table!$A$151,"Consumer ID",$A2646,"Years (DATE)",$B$66))</f>
        <v/>
      </c>
      <c r="C2646" s="6" t="str">
        <f>IF(GETPIVOTDATA("Count of Order ID",Pivot_table!$A$151,"Consumer ID",$A2646,"Years (DATE)",$B$66)=0,"",GETPIVOTDATA("Count of Order ID",Pivot_table!$A$151,"Consumer ID",$A2646,"Years (DATE)",$B$66))</f>
        <v/>
      </c>
      <c r="D2646" s="6">
        <f>IF(GETPIVOTDATA("Sum of Net Profit",Pivot_table!$A$151,"Consumer ID",$A2646,"Years (DATE)",$D$66)=0,"",GETPIVOTDATA("Sum of Net Profit",Pivot_table!$A$151,"Consumer ID",$A2646,"Years (DATE)",$D$66))</f>
        <v>142.80000000000001</v>
      </c>
      <c r="E2646" s="6">
        <f>IF(GETPIVOTDATA("Count of Order ID",Pivot_table!$A$151,"Consumer ID",$A2646,"Years (DATE)",$D$66)=0,"",GETPIVOTDATA("Count of Order ID",Pivot_table!$A$151,"Consumer ID",$A2646,"Years (DATE)",$D$66))</f>
        <v>1</v>
      </c>
      <c r="F2646" s="6">
        <f t="shared" si="82"/>
        <v>142.80000000000001</v>
      </c>
      <c r="G2646" s="6">
        <f t="shared" si="83"/>
        <v>1</v>
      </c>
    </row>
    <row r="2647" spans="1:7" x14ac:dyDescent="0.3">
      <c r="A2647" s="6" t="s">
        <v>4391</v>
      </c>
      <c r="B2647" s="6" t="str">
        <f>IF(GETPIVOTDATA("Sum of Net Profit",Pivot_table!$A$151,"Consumer ID",$A2647,"Years (DATE)",$B$66)=0,"",GETPIVOTDATA("Sum of Net Profit",Pivot_table!$A$151,"Consumer ID",$A2647,"Years (DATE)",$B$66))</f>
        <v/>
      </c>
      <c r="C2647" s="6" t="str">
        <f>IF(GETPIVOTDATA("Count of Order ID",Pivot_table!$A$151,"Consumer ID",$A2647,"Years (DATE)",$B$66)=0,"",GETPIVOTDATA("Count of Order ID",Pivot_table!$A$151,"Consumer ID",$A2647,"Years (DATE)",$B$66))</f>
        <v/>
      </c>
      <c r="D2647" s="6">
        <f>IF(GETPIVOTDATA("Sum of Net Profit",Pivot_table!$A$151,"Consumer ID",$A2647,"Years (DATE)",$D$66)=0,"",GETPIVOTDATA("Sum of Net Profit",Pivot_table!$A$151,"Consumer ID",$A2647,"Years (DATE)",$D$66))</f>
        <v>142.80000000000001</v>
      </c>
      <c r="E2647" s="6">
        <f>IF(GETPIVOTDATA("Count of Order ID",Pivot_table!$A$151,"Consumer ID",$A2647,"Years (DATE)",$D$66)=0,"",GETPIVOTDATA("Count of Order ID",Pivot_table!$A$151,"Consumer ID",$A2647,"Years (DATE)",$D$66))</f>
        <v>1</v>
      </c>
      <c r="F2647" s="6">
        <f t="shared" si="82"/>
        <v>142.80000000000001</v>
      </c>
      <c r="G2647" s="6">
        <f t="shared" si="83"/>
        <v>1</v>
      </c>
    </row>
    <row r="2648" spans="1:7" x14ac:dyDescent="0.3">
      <c r="A2648" s="6" t="s">
        <v>4371</v>
      </c>
      <c r="B2648" s="6" t="str">
        <f>IF(GETPIVOTDATA("Sum of Net Profit",Pivot_table!$A$151,"Consumer ID",$A2648,"Years (DATE)",$B$66)=0,"",GETPIVOTDATA("Sum of Net Profit",Pivot_table!$A$151,"Consumer ID",$A2648,"Years (DATE)",$B$66))</f>
        <v/>
      </c>
      <c r="C2648" s="6" t="str">
        <f>IF(GETPIVOTDATA("Count of Order ID",Pivot_table!$A$151,"Consumer ID",$A2648,"Years (DATE)",$B$66)=0,"",GETPIVOTDATA("Count of Order ID",Pivot_table!$A$151,"Consumer ID",$A2648,"Years (DATE)",$B$66))</f>
        <v/>
      </c>
      <c r="D2648" s="6">
        <f>IF(GETPIVOTDATA("Sum of Net Profit",Pivot_table!$A$151,"Consumer ID",$A2648,"Years (DATE)",$D$66)=0,"",GETPIVOTDATA("Sum of Net Profit",Pivot_table!$A$151,"Consumer ID",$A2648,"Years (DATE)",$D$66))</f>
        <v>142.80000000000001</v>
      </c>
      <c r="E2648" s="6">
        <f>IF(GETPIVOTDATA("Count of Order ID",Pivot_table!$A$151,"Consumer ID",$A2648,"Years (DATE)",$D$66)=0,"",GETPIVOTDATA("Count of Order ID",Pivot_table!$A$151,"Consumer ID",$A2648,"Years (DATE)",$D$66))</f>
        <v>1</v>
      </c>
      <c r="F2648" s="6">
        <f t="shared" si="82"/>
        <v>142.80000000000001</v>
      </c>
      <c r="G2648" s="6">
        <f t="shared" si="83"/>
        <v>1</v>
      </c>
    </row>
    <row r="2649" spans="1:7" x14ac:dyDescent="0.3">
      <c r="A2649" s="6" t="s">
        <v>5259</v>
      </c>
      <c r="B2649" s="6" t="str">
        <f>IF(GETPIVOTDATA("Sum of Net Profit",Pivot_table!$A$151,"Consumer ID",$A2649,"Years (DATE)",$B$66)=0,"",GETPIVOTDATA("Sum of Net Profit",Pivot_table!$A$151,"Consumer ID",$A2649,"Years (DATE)",$B$66))</f>
        <v/>
      </c>
      <c r="C2649" s="6" t="str">
        <f>IF(GETPIVOTDATA("Count of Order ID",Pivot_table!$A$151,"Consumer ID",$A2649,"Years (DATE)",$B$66)=0,"",GETPIVOTDATA("Count of Order ID",Pivot_table!$A$151,"Consumer ID",$A2649,"Years (DATE)",$B$66))</f>
        <v/>
      </c>
      <c r="D2649" s="6">
        <f>IF(GETPIVOTDATA("Sum of Net Profit",Pivot_table!$A$151,"Consumer ID",$A2649,"Years (DATE)",$D$66)=0,"",GETPIVOTDATA("Sum of Net Profit",Pivot_table!$A$151,"Consumer ID",$A2649,"Years (DATE)",$D$66))</f>
        <v>142.80000000000001</v>
      </c>
      <c r="E2649" s="6">
        <f>IF(GETPIVOTDATA("Count of Order ID",Pivot_table!$A$151,"Consumer ID",$A2649,"Years (DATE)",$D$66)=0,"",GETPIVOTDATA("Count of Order ID",Pivot_table!$A$151,"Consumer ID",$A2649,"Years (DATE)",$D$66))</f>
        <v>1</v>
      </c>
      <c r="F2649" s="6">
        <f t="shared" si="82"/>
        <v>142.80000000000001</v>
      </c>
      <c r="G2649" s="6">
        <f t="shared" si="83"/>
        <v>1</v>
      </c>
    </row>
    <row r="2650" spans="1:7" x14ac:dyDescent="0.3">
      <c r="A2650" s="6" t="s">
        <v>5187</v>
      </c>
      <c r="B2650" s="6" t="str">
        <f>IF(GETPIVOTDATA("Sum of Net Profit",Pivot_table!$A$151,"Consumer ID",$A2650,"Years (DATE)",$B$66)=0,"",GETPIVOTDATA("Sum of Net Profit",Pivot_table!$A$151,"Consumer ID",$A2650,"Years (DATE)",$B$66))</f>
        <v/>
      </c>
      <c r="C2650" s="6" t="str">
        <f>IF(GETPIVOTDATA("Count of Order ID",Pivot_table!$A$151,"Consumer ID",$A2650,"Years (DATE)",$B$66)=0,"",GETPIVOTDATA("Count of Order ID",Pivot_table!$A$151,"Consumer ID",$A2650,"Years (DATE)",$B$66))</f>
        <v/>
      </c>
      <c r="D2650" s="6">
        <f>IF(GETPIVOTDATA("Sum of Net Profit",Pivot_table!$A$151,"Consumer ID",$A2650,"Years (DATE)",$D$66)=0,"",GETPIVOTDATA("Sum of Net Profit",Pivot_table!$A$151,"Consumer ID",$A2650,"Years (DATE)",$D$66))</f>
        <v>142.80000000000001</v>
      </c>
      <c r="E2650" s="6">
        <f>IF(GETPIVOTDATA("Count of Order ID",Pivot_table!$A$151,"Consumer ID",$A2650,"Years (DATE)",$D$66)=0,"",GETPIVOTDATA("Count of Order ID",Pivot_table!$A$151,"Consumer ID",$A2650,"Years (DATE)",$D$66))</f>
        <v>1</v>
      </c>
      <c r="F2650" s="6">
        <f t="shared" si="82"/>
        <v>142.80000000000001</v>
      </c>
      <c r="G2650" s="6">
        <f t="shared" si="83"/>
        <v>1</v>
      </c>
    </row>
    <row r="2651" spans="1:7" x14ac:dyDescent="0.3">
      <c r="A2651" s="6" t="s">
        <v>5321</v>
      </c>
      <c r="B2651" s="6" t="str">
        <f>IF(GETPIVOTDATA("Sum of Net Profit",Pivot_table!$A$151,"Consumer ID",$A2651,"Years (DATE)",$B$66)=0,"",GETPIVOTDATA("Sum of Net Profit",Pivot_table!$A$151,"Consumer ID",$A2651,"Years (DATE)",$B$66))</f>
        <v/>
      </c>
      <c r="C2651" s="6" t="str">
        <f>IF(GETPIVOTDATA("Count of Order ID",Pivot_table!$A$151,"Consumer ID",$A2651,"Years (DATE)",$B$66)=0,"",GETPIVOTDATA("Count of Order ID",Pivot_table!$A$151,"Consumer ID",$A2651,"Years (DATE)",$B$66))</f>
        <v/>
      </c>
      <c r="D2651" s="6">
        <f>IF(GETPIVOTDATA("Sum of Net Profit",Pivot_table!$A$151,"Consumer ID",$A2651,"Years (DATE)",$D$66)=0,"",GETPIVOTDATA("Sum of Net Profit",Pivot_table!$A$151,"Consumer ID",$A2651,"Years (DATE)",$D$66))</f>
        <v>142.80000000000001</v>
      </c>
      <c r="E2651" s="6">
        <f>IF(GETPIVOTDATA("Count of Order ID",Pivot_table!$A$151,"Consumer ID",$A2651,"Years (DATE)",$D$66)=0,"",GETPIVOTDATA("Count of Order ID",Pivot_table!$A$151,"Consumer ID",$A2651,"Years (DATE)",$D$66))</f>
        <v>1</v>
      </c>
      <c r="F2651" s="6">
        <f t="shared" si="82"/>
        <v>142.80000000000001</v>
      </c>
      <c r="G2651" s="6">
        <f t="shared" si="83"/>
        <v>1</v>
      </c>
    </row>
    <row r="2652" spans="1:7" x14ac:dyDescent="0.3">
      <c r="A2652" s="6" t="s">
        <v>5145</v>
      </c>
      <c r="B2652" s="6" t="str">
        <f>IF(GETPIVOTDATA("Sum of Net Profit",Pivot_table!$A$151,"Consumer ID",$A2652,"Years (DATE)",$B$66)=0,"",GETPIVOTDATA("Sum of Net Profit",Pivot_table!$A$151,"Consumer ID",$A2652,"Years (DATE)",$B$66))</f>
        <v/>
      </c>
      <c r="C2652" s="6" t="str">
        <f>IF(GETPIVOTDATA("Count of Order ID",Pivot_table!$A$151,"Consumer ID",$A2652,"Years (DATE)",$B$66)=0,"",GETPIVOTDATA("Count of Order ID",Pivot_table!$A$151,"Consumer ID",$A2652,"Years (DATE)",$B$66))</f>
        <v/>
      </c>
      <c r="D2652" s="6">
        <f>IF(GETPIVOTDATA("Sum of Net Profit",Pivot_table!$A$151,"Consumer ID",$A2652,"Years (DATE)",$D$66)=0,"",GETPIVOTDATA("Sum of Net Profit",Pivot_table!$A$151,"Consumer ID",$A2652,"Years (DATE)",$D$66))</f>
        <v>142.80000000000001</v>
      </c>
      <c r="E2652" s="6">
        <f>IF(GETPIVOTDATA("Count of Order ID",Pivot_table!$A$151,"Consumer ID",$A2652,"Years (DATE)",$D$66)=0,"",GETPIVOTDATA("Count of Order ID",Pivot_table!$A$151,"Consumer ID",$A2652,"Years (DATE)",$D$66))</f>
        <v>1</v>
      </c>
      <c r="F2652" s="6">
        <f t="shared" si="82"/>
        <v>142.80000000000001</v>
      </c>
      <c r="G2652" s="6">
        <f t="shared" si="83"/>
        <v>1</v>
      </c>
    </row>
    <row r="2653" spans="1:7" x14ac:dyDescent="0.3">
      <c r="A2653" s="6" t="s">
        <v>5261</v>
      </c>
      <c r="B2653" s="6" t="str">
        <f>IF(GETPIVOTDATA("Sum of Net Profit",Pivot_table!$A$151,"Consumer ID",$A2653,"Years (DATE)",$B$66)=0,"",GETPIVOTDATA("Sum of Net Profit",Pivot_table!$A$151,"Consumer ID",$A2653,"Years (DATE)",$B$66))</f>
        <v/>
      </c>
      <c r="C2653" s="6" t="str">
        <f>IF(GETPIVOTDATA("Count of Order ID",Pivot_table!$A$151,"Consumer ID",$A2653,"Years (DATE)",$B$66)=0,"",GETPIVOTDATA("Count of Order ID",Pivot_table!$A$151,"Consumer ID",$A2653,"Years (DATE)",$B$66))</f>
        <v/>
      </c>
      <c r="D2653" s="6">
        <f>IF(GETPIVOTDATA("Sum of Net Profit",Pivot_table!$A$151,"Consumer ID",$A2653,"Years (DATE)",$D$66)=0,"",GETPIVOTDATA("Sum of Net Profit",Pivot_table!$A$151,"Consumer ID",$A2653,"Years (DATE)",$D$66))</f>
        <v>142.80000000000001</v>
      </c>
      <c r="E2653" s="6">
        <f>IF(GETPIVOTDATA("Count of Order ID",Pivot_table!$A$151,"Consumer ID",$A2653,"Years (DATE)",$D$66)=0,"",GETPIVOTDATA("Count of Order ID",Pivot_table!$A$151,"Consumer ID",$A2653,"Years (DATE)",$D$66))</f>
        <v>1</v>
      </c>
      <c r="F2653" s="6">
        <f t="shared" si="82"/>
        <v>142.80000000000001</v>
      </c>
      <c r="G2653" s="6">
        <f t="shared" si="83"/>
        <v>1</v>
      </c>
    </row>
    <row r="2654" spans="1:7" x14ac:dyDescent="0.3">
      <c r="A2654" s="6" t="s">
        <v>4687</v>
      </c>
      <c r="B2654" s="6" t="str">
        <f>IF(GETPIVOTDATA("Sum of Net Profit",Pivot_table!$A$151,"Consumer ID",$A2654,"Years (DATE)",$B$66)=0,"",GETPIVOTDATA("Sum of Net Profit",Pivot_table!$A$151,"Consumer ID",$A2654,"Years (DATE)",$B$66))</f>
        <v/>
      </c>
      <c r="C2654" s="6" t="str">
        <f>IF(GETPIVOTDATA("Count of Order ID",Pivot_table!$A$151,"Consumer ID",$A2654,"Years (DATE)",$B$66)=0,"",GETPIVOTDATA("Count of Order ID",Pivot_table!$A$151,"Consumer ID",$A2654,"Years (DATE)",$B$66))</f>
        <v/>
      </c>
      <c r="D2654" s="6">
        <f>IF(GETPIVOTDATA("Sum of Net Profit",Pivot_table!$A$151,"Consumer ID",$A2654,"Years (DATE)",$D$66)=0,"",GETPIVOTDATA("Sum of Net Profit",Pivot_table!$A$151,"Consumer ID",$A2654,"Years (DATE)",$D$66))</f>
        <v>140.69999999999999</v>
      </c>
      <c r="E2654" s="6">
        <f>IF(GETPIVOTDATA("Count of Order ID",Pivot_table!$A$151,"Consumer ID",$A2654,"Years (DATE)",$D$66)=0,"",GETPIVOTDATA("Count of Order ID",Pivot_table!$A$151,"Consumer ID",$A2654,"Years (DATE)",$D$66))</f>
        <v>1</v>
      </c>
      <c r="F2654" s="6">
        <f t="shared" si="82"/>
        <v>140.69999999999999</v>
      </c>
      <c r="G2654" s="6">
        <f t="shared" si="83"/>
        <v>1</v>
      </c>
    </row>
    <row r="2655" spans="1:7" x14ac:dyDescent="0.3">
      <c r="A2655" s="6" t="s">
        <v>4577</v>
      </c>
      <c r="B2655" s="6" t="str">
        <f>IF(GETPIVOTDATA("Sum of Net Profit",Pivot_table!$A$151,"Consumer ID",$A2655,"Years (DATE)",$B$66)=0,"",GETPIVOTDATA("Sum of Net Profit",Pivot_table!$A$151,"Consumer ID",$A2655,"Years (DATE)",$B$66))</f>
        <v/>
      </c>
      <c r="C2655" s="6" t="str">
        <f>IF(GETPIVOTDATA("Count of Order ID",Pivot_table!$A$151,"Consumer ID",$A2655,"Years (DATE)",$B$66)=0,"",GETPIVOTDATA("Count of Order ID",Pivot_table!$A$151,"Consumer ID",$A2655,"Years (DATE)",$B$66))</f>
        <v/>
      </c>
      <c r="D2655" s="6">
        <f>IF(GETPIVOTDATA("Sum of Net Profit",Pivot_table!$A$151,"Consumer ID",$A2655,"Years (DATE)",$D$66)=0,"",GETPIVOTDATA("Sum of Net Profit",Pivot_table!$A$151,"Consumer ID",$A2655,"Years (DATE)",$D$66))</f>
        <v>140.69999999999999</v>
      </c>
      <c r="E2655" s="6">
        <f>IF(GETPIVOTDATA("Count of Order ID",Pivot_table!$A$151,"Consumer ID",$A2655,"Years (DATE)",$D$66)=0,"",GETPIVOTDATA("Count of Order ID",Pivot_table!$A$151,"Consumer ID",$A2655,"Years (DATE)",$D$66))</f>
        <v>1</v>
      </c>
      <c r="F2655" s="6">
        <f t="shared" si="82"/>
        <v>140.69999999999999</v>
      </c>
      <c r="G2655" s="6">
        <f t="shared" si="83"/>
        <v>1</v>
      </c>
    </row>
    <row r="2656" spans="1:7" x14ac:dyDescent="0.3">
      <c r="A2656" s="6" t="s">
        <v>4545</v>
      </c>
      <c r="B2656" s="6" t="str">
        <f>IF(GETPIVOTDATA("Sum of Net Profit",Pivot_table!$A$151,"Consumer ID",$A2656,"Years (DATE)",$B$66)=0,"",GETPIVOTDATA("Sum of Net Profit",Pivot_table!$A$151,"Consumer ID",$A2656,"Years (DATE)",$B$66))</f>
        <v/>
      </c>
      <c r="C2656" s="6" t="str">
        <f>IF(GETPIVOTDATA("Count of Order ID",Pivot_table!$A$151,"Consumer ID",$A2656,"Years (DATE)",$B$66)=0,"",GETPIVOTDATA("Count of Order ID",Pivot_table!$A$151,"Consumer ID",$A2656,"Years (DATE)",$B$66))</f>
        <v/>
      </c>
      <c r="D2656" s="6">
        <f>IF(GETPIVOTDATA("Sum of Net Profit",Pivot_table!$A$151,"Consumer ID",$A2656,"Years (DATE)",$D$66)=0,"",GETPIVOTDATA("Sum of Net Profit",Pivot_table!$A$151,"Consumer ID",$A2656,"Years (DATE)",$D$66))</f>
        <v>140.69999999999999</v>
      </c>
      <c r="E2656" s="6">
        <f>IF(GETPIVOTDATA("Count of Order ID",Pivot_table!$A$151,"Consumer ID",$A2656,"Years (DATE)",$D$66)=0,"",GETPIVOTDATA("Count of Order ID",Pivot_table!$A$151,"Consumer ID",$A2656,"Years (DATE)",$D$66))</f>
        <v>1</v>
      </c>
      <c r="F2656" s="6">
        <f t="shared" si="82"/>
        <v>140.69999999999999</v>
      </c>
      <c r="G2656" s="6">
        <f t="shared" si="83"/>
        <v>1</v>
      </c>
    </row>
    <row r="2657" spans="1:7" x14ac:dyDescent="0.3">
      <c r="A2657" s="6" t="s">
        <v>4563</v>
      </c>
      <c r="B2657" s="6" t="str">
        <f>IF(GETPIVOTDATA("Sum of Net Profit",Pivot_table!$A$151,"Consumer ID",$A2657,"Years (DATE)",$B$66)=0,"",GETPIVOTDATA("Sum of Net Profit",Pivot_table!$A$151,"Consumer ID",$A2657,"Years (DATE)",$B$66))</f>
        <v/>
      </c>
      <c r="C2657" s="6" t="str">
        <f>IF(GETPIVOTDATA("Count of Order ID",Pivot_table!$A$151,"Consumer ID",$A2657,"Years (DATE)",$B$66)=0,"",GETPIVOTDATA("Count of Order ID",Pivot_table!$A$151,"Consumer ID",$A2657,"Years (DATE)",$B$66))</f>
        <v/>
      </c>
      <c r="D2657" s="6">
        <f>IF(GETPIVOTDATA("Sum of Net Profit",Pivot_table!$A$151,"Consumer ID",$A2657,"Years (DATE)",$D$66)=0,"",GETPIVOTDATA("Sum of Net Profit",Pivot_table!$A$151,"Consumer ID",$A2657,"Years (DATE)",$D$66))</f>
        <v>140.69999999999999</v>
      </c>
      <c r="E2657" s="6">
        <f>IF(GETPIVOTDATA("Count of Order ID",Pivot_table!$A$151,"Consumer ID",$A2657,"Years (DATE)",$D$66)=0,"",GETPIVOTDATA("Count of Order ID",Pivot_table!$A$151,"Consumer ID",$A2657,"Years (DATE)",$D$66))</f>
        <v>1</v>
      </c>
      <c r="F2657" s="6">
        <f t="shared" si="82"/>
        <v>140.69999999999999</v>
      </c>
      <c r="G2657" s="6">
        <f t="shared" si="83"/>
        <v>1</v>
      </c>
    </row>
    <row r="2658" spans="1:7" x14ac:dyDescent="0.3">
      <c r="A2658" s="6" t="s">
        <v>4717</v>
      </c>
      <c r="B2658" s="6" t="str">
        <f>IF(GETPIVOTDATA("Sum of Net Profit",Pivot_table!$A$151,"Consumer ID",$A2658,"Years (DATE)",$B$66)=0,"",GETPIVOTDATA("Sum of Net Profit",Pivot_table!$A$151,"Consumer ID",$A2658,"Years (DATE)",$B$66))</f>
        <v/>
      </c>
      <c r="C2658" s="6" t="str">
        <f>IF(GETPIVOTDATA("Count of Order ID",Pivot_table!$A$151,"Consumer ID",$A2658,"Years (DATE)",$B$66)=0,"",GETPIVOTDATA("Count of Order ID",Pivot_table!$A$151,"Consumer ID",$A2658,"Years (DATE)",$B$66))</f>
        <v/>
      </c>
      <c r="D2658" s="6">
        <f>IF(GETPIVOTDATA("Sum of Net Profit",Pivot_table!$A$151,"Consumer ID",$A2658,"Years (DATE)",$D$66)=0,"",GETPIVOTDATA("Sum of Net Profit",Pivot_table!$A$151,"Consumer ID",$A2658,"Years (DATE)",$D$66))</f>
        <v>140.69999999999999</v>
      </c>
      <c r="E2658" s="6">
        <f>IF(GETPIVOTDATA("Count of Order ID",Pivot_table!$A$151,"Consumer ID",$A2658,"Years (DATE)",$D$66)=0,"",GETPIVOTDATA("Count of Order ID",Pivot_table!$A$151,"Consumer ID",$A2658,"Years (DATE)",$D$66))</f>
        <v>1</v>
      </c>
      <c r="F2658" s="6">
        <f t="shared" si="82"/>
        <v>140.69999999999999</v>
      </c>
      <c r="G2658" s="6">
        <f t="shared" si="83"/>
        <v>1</v>
      </c>
    </row>
    <row r="2659" spans="1:7" x14ac:dyDescent="0.3">
      <c r="A2659" s="6" t="s">
        <v>4549</v>
      </c>
      <c r="B2659" s="6" t="str">
        <f>IF(GETPIVOTDATA("Sum of Net Profit",Pivot_table!$A$151,"Consumer ID",$A2659,"Years (DATE)",$B$66)=0,"",GETPIVOTDATA("Sum of Net Profit",Pivot_table!$A$151,"Consumer ID",$A2659,"Years (DATE)",$B$66))</f>
        <v/>
      </c>
      <c r="C2659" s="6" t="str">
        <f>IF(GETPIVOTDATA("Count of Order ID",Pivot_table!$A$151,"Consumer ID",$A2659,"Years (DATE)",$B$66)=0,"",GETPIVOTDATA("Count of Order ID",Pivot_table!$A$151,"Consumer ID",$A2659,"Years (DATE)",$B$66))</f>
        <v/>
      </c>
      <c r="D2659" s="6">
        <f>IF(GETPIVOTDATA("Sum of Net Profit",Pivot_table!$A$151,"Consumer ID",$A2659,"Years (DATE)",$D$66)=0,"",GETPIVOTDATA("Sum of Net Profit",Pivot_table!$A$151,"Consumer ID",$A2659,"Years (DATE)",$D$66))</f>
        <v>140.69999999999999</v>
      </c>
      <c r="E2659" s="6">
        <f>IF(GETPIVOTDATA("Count of Order ID",Pivot_table!$A$151,"Consumer ID",$A2659,"Years (DATE)",$D$66)=0,"",GETPIVOTDATA("Count of Order ID",Pivot_table!$A$151,"Consumer ID",$A2659,"Years (DATE)",$D$66))</f>
        <v>1</v>
      </c>
      <c r="F2659" s="6">
        <f t="shared" si="82"/>
        <v>140.69999999999999</v>
      </c>
      <c r="G2659" s="6">
        <f t="shared" si="83"/>
        <v>1</v>
      </c>
    </row>
    <row r="2660" spans="1:7" x14ac:dyDescent="0.3">
      <c r="A2660" s="6" t="s">
        <v>4983</v>
      </c>
      <c r="B2660" s="6" t="str">
        <f>IF(GETPIVOTDATA("Sum of Net Profit",Pivot_table!$A$151,"Consumer ID",$A2660,"Years (DATE)",$B$66)=0,"",GETPIVOTDATA("Sum of Net Profit",Pivot_table!$A$151,"Consumer ID",$A2660,"Years (DATE)",$B$66))</f>
        <v/>
      </c>
      <c r="C2660" s="6" t="str">
        <f>IF(GETPIVOTDATA("Count of Order ID",Pivot_table!$A$151,"Consumer ID",$A2660,"Years (DATE)",$B$66)=0,"",GETPIVOTDATA("Count of Order ID",Pivot_table!$A$151,"Consumer ID",$A2660,"Years (DATE)",$B$66))</f>
        <v/>
      </c>
      <c r="D2660" s="6">
        <f>IF(GETPIVOTDATA("Sum of Net Profit",Pivot_table!$A$151,"Consumer ID",$A2660,"Years (DATE)",$D$66)=0,"",GETPIVOTDATA("Sum of Net Profit",Pivot_table!$A$151,"Consumer ID",$A2660,"Years (DATE)",$D$66))</f>
        <v>140.69999999999999</v>
      </c>
      <c r="E2660" s="6">
        <f>IF(GETPIVOTDATA("Count of Order ID",Pivot_table!$A$151,"Consumer ID",$A2660,"Years (DATE)",$D$66)=0,"",GETPIVOTDATA("Count of Order ID",Pivot_table!$A$151,"Consumer ID",$A2660,"Years (DATE)",$D$66))</f>
        <v>1</v>
      </c>
      <c r="F2660" s="6">
        <f t="shared" si="82"/>
        <v>140.69999999999999</v>
      </c>
      <c r="G2660" s="6">
        <f t="shared" si="83"/>
        <v>1</v>
      </c>
    </row>
    <row r="2661" spans="1:7" x14ac:dyDescent="0.3">
      <c r="A2661" s="6" t="s">
        <v>4581</v>
      </c>
      <c r="B2661" s="6" t="str">
        <f>IF(GETPIVOTDATA("Sum of Net Profit",Pivot_table!$A$151,"Consumer ID",$A2661,"Years (DATE)",$B$66)=0,"",GETPIVOTDATA("Sum of Net Profit",Pivot_table!$A$151,"Consumer ID",$A2661,"Years (DATE)",$B$66))</f>
        <v/>
      </c>
      <c r="C2661" s="6" t="str">
        <f>IF(GETPIVOTDATA("Count of Order ID",Pivot_table!$A$151,"Consumer ID",$A2661,"Years (DATE)",$B$66)=0,"",GETPIVOTDATA("Count of Order ID",Pivot_table!$A$151,"Consumer ID",$A2661,"Years (DATE)",$B$66))</f>
        <v/>
      </c>
      <c r="D2661" s="6">
        <f>IF(GETPIVOTDATA("Sum of Net Profit",Pivot_table!$A$151,"Consumer ID",$A2661,"Years (DATE)",$D$66)=0,"",GETPIVOTDATA("Sum of Net Profit",Pivot_table!$A$151,"Consumer ID",$A2661,"Years (DATE)",$D$66))</f>
        <v>140.69999999999999</v>
      </c>
      <c r="E2661" s="6">
        <f>IF(GETPIVOTDATA("Count of Order ID",Pivot_table!$A$151,"Consumer ID",$A2661,"Years (DATE)",$D$66)=0,"",GETPIVOTDATA("Count of Order ID",Pivot_table!$A$151,"Consumer ID",$A2661,"Years (DATE)",$D$66))</f>
        <v>1</v>
      </c>
      <c r="F2661" s="6">
        <f t="shared" si="82"/>
        <v>140.69999999999999</v>
      </c>
      <c r="G2661" s="6">
        <f t="shared" si="83"/>
        <v>1</v>
      </c>
    </row>
    <row r="2662" spans="1:7" x14ac:dyDescent="0.3">
      <c r="A2662" s="6" t="s">
        <v>4599</v>
      </c>
      <c r="B2662" s="6" t="str">
        <f>IF(GETPIVOTDATA("Sum of Net Profit",Pivot_table!$A$151,"Consumer ID",$A2662,"Years (DATE)",$B$66)=0,"",GETPIVOTDATA("Sum of Net Profit",Pivot_table!$A$151,"Consumer ID",$A2662,"Years (DATE)",$B$66))</f>
        <v/>
      </c>
      <c r="C2662" s="6" t="str">
        <f>IF(GETPIVOTDATA("Count of Order ID",Pivot_table!$A$151,"Consumer ID",$A2662,"Years (DATE)",$B$66)=0,"",GETPIVOTDATA("Count of Order ID",Pivot_table!$A$151,"Consumer ID",$A2662,"Years (DATE)",$B$66))</f>
        <v/>
      </c>
      <c r="D2662" s="6">
        <f>IF(GETPIVOTDATA("Sum of Net Profit",Pivot_table!$A$151,"Consumer ID",$A2662,"Years (DATE)",$D$66)=0,"",GETPIVOTDATA("Sum of Net Profit",Pivot_table!$A$151,"Consumer ID",$A2662,"Years (DATE)",$D$66))</f>
        <v>140.69999999999999</v>
      </c>
      <c r="E2662" s="6">
        <f>IF(GETPIVOTDATA("Count of Order ID",Pivot_table!$A$151,"Consumer ID",$A2662,"Years (DATE)",$D$66)=0,"",GETPIVOTDATA("Count of Order ID",Pivot_table!$A$151,"Consumer ID",$A2662,"Years (DATE)",$D$66))</f>
        <v>1</v>
      </c>
      <c r="F2662" s="6">
        <f t="shared" si="82"/>
        <v>140.69999999999999</v>
      </c>
      <c r="G2662" s="6">
        <f t="shared" si="83"/>
        <v>1</v>
      </c>
    </row>
    <row r="2663" spans="1:7" x14ac:dyDescent="0.3">
      <c r="A2663" s="6" t="s">
        <v>6318</v>
      </c>
      <c r="B2663" s="6" t="str">
        <f>IF(GETPIVOTDATA("Sum of Net Profit",Pivot_table!$A$151,"Consumer ID",$A2663,"Years (DATE)",$B$66)=0,"",GETPIVOTDATA("Sum of Net Profit",Pivot_table!$A$151,"Consumer ID",$A2663,"Years (DATE)",$B$66))</f>
        <v/>
      </c>
      <c r="C2663" s="6" t="str">
        <f>IF(GETPIVOTDATA("Count of Order ID",Pivot_table!$A$151,"Consumer ID",$A2663,"Years (DATE)",$B$66)=0,"",GETPIVOTDATA("Count of Order ID",Pivot_table!$A$151,"Consumer ID",$A2663,"Years (DATE)",$B$66))</f>
        <v/>
      </c>
      <c r="D2663" s="6">
        <f>IF(GETPIVOTDATA("Sum of Net Profit",Pivot_table!$A$151,"Consumer ID",$A2663,"Years (DATE)",$D$66)=0,"",GETPIVOTDATA("Sum of Net Profit",Pivot_table!$A$151,"Consumer ID",$A2663,"Years (DATE)",$D$66))</f>
        <v>140.69999999999999</v>
      </c>
      <c r="E2663" s="6">
        <f>IF(GETPIVOTDATA("Count of Order ID",Pivot_table!$A$151,"Consumer ID",$A2663,"Years (DATE)",$D$66)=0,"",GETPIVOTDATA("Count of Order ID",Pivot_table!$A$151,"Consumer ID",$A2663,"Years (DATE)",$D$66))</f>
        <v>1</v>
      </c>
      <c r="F2663" s="6">
        <f t="shared" si="82"/>
        <v>140.69999999999999</v>
      </c>
      <c r="G2663" s="6">
        <f t="shared" si="83"/>
        <v>1</v>
      </c>
    </row>
    <row r="2664" spans="1:7" x14ac:dyDescent="0.3">
      <c r="A2664" s="6" t="s">
        <v>4527</v>
      </c>
      <c r="B2664" s="6" t="str">
        <f>IF(GETPIVOTDATA("Sum of Net Profit",Pivot_table!$A$151,"Consumer ID",$A2664,"Years (DATE)",$B$66)=0,"",GETPIVOTDATA("Sum of Net Profit",Pivot_table!$A$151,"Consumer ID",$A2664,"Years (DATE)",$B$66))</f>
        <v/>
      </c>
      <c r="C2664" s="6" t="str">
        <f>IF(GETPIVOTDATA("Count of Order ID",Pivot_table!$A$151,"Consumer ID",$A2664,"Years (DATE)",$B$66)=0,"",GETPIVOTDATA("Count of Order ID",Pivot_table!$A$151,"Consumer ID",$A2664,"Years (DATE)",$B$66))</f>
        <v/>
      </c>
      <c r="D2664" s="6">
        <f>IF(GETPIVOTDATA("Sum of Net Profit",Pivot_table!$A$151,"Consumer ID",$A2664,"Years (DATE)",$D$66)=0,"",GETPIVOTDATA("Sum of Net Profit",Pivot_table!$A$151,"Consumer ID",$A2664,"Years (DATE)",$D$66))</f>
        <v>140.69999999999999</v>
      </c>
      <c r="E2664" s="6">
        <f>IF(GETPIVOTDATA("Count of Order ID",Pivot_table!$A$151,"Consumer ID",$A2664,"Years (DATE)",$D$66)=0,"",GETPIVOTDATA("Count of Order ID",Pivot_table!$A$151,"Consumer ID",$A2664,"Years (DATE)",$D$66))</f>
        <v>1</v>
      </c>
      <c r="F2664" s="6">
        <f t="shared" si="82"/>
        <v>140.69999999999999</v>
      </c>
      <c r="G2664" s="6">
        <f t="shared" si="83"/>
        <v>1</v>
      </c>
    </row>
    <row r="2665" spans="1:7" x14ac:dyDescent="0.3">
      <c r="A2665" s="6" t="s">
        <v>4855</v>
      </c>
      <c r="B2665" s="6" t="str">
        <f>IF(GETPIVOTDATA("Sum of Net Profit",Pivot_table!$A$151,"Consumer ID",$A2665,"Years (DATE)",$B$66)=0,"",GETPIVOTDATA("Sum of Net Profit",Pivot_table!$A$151,"Consumer ID",$A2665,"Years (DATE)",$B$66))</f>
        <v/>
      </c>
      <c r="C2665" s="6" t="str">
        <f>IF(GETPIVOTDATA("Count of Order ID",Pivot_table!$A$151,"Consumer ID",$A2665,"Years (DATE)",$B$66)=0,"",GETPIVOTDATA("Count of Order ID",Pivot_table!$A$151,"Consumer ID",$A2665,"Years (DATE)",$B$66))</f>
        <v/>
      </c>
      <c r="D2665" s="6">
        <f>IF(GETPIVOTDATA("Sum of Net Profit",Pivot_table!$A$151,"Consumer ID",$A2665,"Years (DATE)",$D$66)=0,"",GETPIVOTDATA("Sum of Net Profit",Pivot_table!$A$151,"Consumer ID",$A2665,"Years (DATE)",$D$66))</f>
        <v>140.69999999999999</v>
      </c>
      <c r="E2665" s="6">
        <f>IF(GETPIVOTDATA("Count of Order ID",Pivot_table!$A$151,"Consumer ID",$A2665,"Years (DATE)",$D$66)=0,"",GETPIVOTDATA("Count of Order ID",Pivot_table!$A$151,"Consumer ID",$A2665,"Years (DATE)",$D$66))</f>
        <v>1</v>
      </c>
      <c r="F2665" s="6">
        <f t="shared" si="82"/>
        <v>140.69999999999999</v>
      </c>
      <c r="G2665" s="6">
        <f t="shared" si="83"/>
        <v>1</v>
      </c>
    </row>
    <row r="2666" spans="1:7" x14ac:dyDescent="0.3">
      <c r="A2666" s="6" t="s">
        <v>4843</v>
      </c>
      <c r="B2666" s="6" t="str">
        <f>IF(GETPIVOTDATA("Sum of Net Profit",Pivot_table!$A$151,"Consumer ID",$A2666,"Years (DATE)",$B$66)=0,"",GETPIVOTDATA("Sum of Net Profit",Pivot_table!$A$151,"Consumer ID",$A2666,"Years (DATE)",$B$66))</f>
        <v/>
      </c>
      <c r="C2666" s="6" t="str">
        <f>IF(GETPIVOTDATA("Count of Order ID",Pivot_table!$A$151,"Consumer ID",$A2666,"Years (DATE)",$B$66)=0,"",GETPIVOTDATA("Count of Order ID",Pivot_table!$A$151,"Consumer ID",$A2666,"Years (DATE)",$B$66))</f>
        <v/>
      </c>
      <c r="D2666" s="6">
        <f>IF(GETPIVOTDATA("Sum of Net Profit",Pivot_table!$A$151,"Consumer ID",$A2666,"Years (DATE)",$D$66)=0,"",GETPIVOTDATA("Sum of Net Profit",Pivot_table!$A$151,"Consumer ID",$A2666,"Years (DATE)",$D$66))</f>
        <v>140.69999999999999</v>
      </c>
      <c r="E2666" s="6">
        <f>IF(GETPIVOTDATA("Count of Order ID",Pivot_table!$A$151,"Consumer ID",$A2666,"Years (DATE)",$D$66)=0,"",GETPIVOTDATA("Count of Order ID",Pivot_table!$A$151,"Consumer ID",$A2666,"Years (DATE)",$D$66))</f>
        <v>1</v>
      </c>
      <c r="F2666" s="6">
        <f t="shared" si="82"/>
        <v>140.69999999999999</v>
      </c>
      <c r="G2666" s="6">
        <f t="shared" si="83"/>
        <v>1</v>
      </c>
    </row>
    <row r="2667" spans="1:7" x14ac:dyDescent="0.3">
      <c r="A2667" s="6" t="s">
        <v>4735</v>
      </c>
      <c r="B2667" s="6" t="str">
        <f>IF(GETPIVOTDATA("Sum of Net Profit",Pivot_table!$A$151,"Consumer ID",$A2667,"Years (DATE)",$B$66)=0,"",GETPIVOTDATA("Sum of Net Profit",Pivot_table!$A$151,"Consumer ID",$A2667,"Years (DATE)",$B$66))</f>
        <v/>
      </c>
      <c r="C2667" s="6" t="str">
        <f>IF(GETPIVOTDATA("Count of Order ID",Pivot_table!$A$151,"Consumer ID",$A2667,"Years (DATE)",$B$66)=0,"",GETPIVOTDATA("Count of Order ID",Pivot_table!$A$151,"Consumer ID",$A2667,"Years (DATE)",$B$66))</f>
        <v/>
      </c>
      <c r="D2667" s="6">
        <f>IF(GETPIVOTDATA("Sum of Net Profit",Pivot_table!$A$151,"Consumer ID",$A2667,"Years (DATE)",$D$66)=0,"",GETPIVOTDATA("Sum of Net Profit",Pivot_table!$A$151,"Consumer ID",$A2667,"Years (DATE)",$D$66))</f>
        <v>140.69999999999999</v>
      </c>
      <c r="E2667" s="6">
        <f>IF(GETPIVOTDATA("Count of Order ID",Pivot_table!$A$151,"Consumer ID",$A2667,"Years (DATE)",$D$66)=0,"",GETPIVOTDATA("Count of Order ID",Pivot_table!$A$151,"Consumer ID",$A2667,"Years (DATE)",$D$66))</f>
        <v>1</v>
      </c>
      <c r="F2667" s="6">
        <f t="shared" si="82"/>
        <v>140.69999999999999</v>
      </c>
      <c r="G2667" s="6">
        <f t="shared" si="83"/>
        <v>1</v>
      </c>
    </row>
    <row r="2668" spans="1:7" x14ac:dyDescent="0.3">
      <c r="A2668" s="6" t="s">
        <v>4479</v>
      </c>
      <c r="B2668" s="6" t="str">
        <f>IF(GETPIVOTDATA("Sum of Net Profit",Pivot_table!$A$151,"Consumer ID",$A2668,"Years (DATE)",$B$66)=0,"",GETPIVOTDATA("Sum of Net Profit",Pivot_table!$A$151,"Consumer ID",$A2668,"Years (DATE)",$B$66))</f>
        <v/>
      </c>
      <c r="C2668" s="6" t="str">
        <f>IF(GETPIVOTDATA("Count of Order ID",Pivot_table!$A$151,"Consumer ID",$A2668,"Years (DATE)",$B$66)=0,"",GETPIVOTDATA("Count of Order ID",Pivot_table!$A$151,"Consumer ID",$A2668,"Years (DATE)",$B$66))</f>
        <v/>
      </c>
      <c r="D2668" s="6">
        <f>IF(GETPIVOTDATA("Sum of Net Profit",Pivot_table!$A$151,"Consumer ID",$A2668,"Years (DATE)",$D$66)=0,"",GETPIVOTDATA("Sum of Net Profit",Pivot_table!$A$151,"Consumer ID",$A2668,"Years (DATE)",$D$66))</f>
        <v>140.69999999999999</v>
      </c>
      <c r="E2668" s="6">
        <f>IF(GETPIVOTDATA("Count of Order ID",Pivot_table!$A$151,"Consumer ID",$A2668,"Years (DATE)",$D$66)=0,"",GETPIVOTDATA("Count of Order ID",Pivot_table!$A$151,"Consumer ID",$A2668,"Years (DATE)",$D$66))</f>
        <v>1</v>
      </c>
      <c r="F2668" s="6">
        <f t="shared" si="82"/>
        <v>140.69999999999999</v>
      </c>
      <c r="G2668" s="6">
        <f t="shared" si="83"/>
        <v>1</v>
      </c>
    </row>
    <row r="2669" spans="1:7" x14ac:dyDescent="0.3">
      <c r="A2669" s="6" t="s">
        <v>6375</v>
      </c>
      <c r="B2669" s="6" t="str">
        <f>IF(GETPIVOTDATA("Sum of Net Profit",Pivot_table!$A$151,"Consumer ID",$A2669,"Years (DATE)",$B$66)=0,"",GETPIVOTDATA("Sum of Net Profit",Pivot_table!$A$151,"Consumer ID",$A2669,"Years (DATE)",$B$66))</f>
        <v/>
      </c>
      <c r="C2669" s="6" t="str">
        <f>IF(GETPIVOTDATA("Count of Order ID",Pivot_table!$A$151,"Consumer ID",$A2669,"Years (DATE)",$B$66)=0,"",GETPIVOTDATA("Count of Order ID",Pivot_table!$A$151,"Consumer ID",$A2669,"Years (DATE)",$B$66))</f>
        <v/>
      </c>
      <c r="D2669" s="6">
        <f>IF(GETPIVOTDATA("Sum of Net Profit",Pivot_table!$A$151,"Consumer ID",$A2669,"Years (DATE)",$D$66)=0,"",GETPIVOTDATA("Sum of Net Profit",Pivot_table!$A$151,"Consumer ID",$A2669,"Years (DATE)",$D$66))</f>
        <v>140.69999999999999</v>
      </c>
      <c r="E2669" s="6">
        <f>IF(GETPIVOTDATA("Count of Order ID",Pivot_table!$A$151,"Consumer ID",$A2669,"Years (DATE)",$D$66)=0,"",GETPIVOTDATA("Count of Order ID",Pivot_table!$A$151,"Consumer ID",$A2669,"Years (DATE)",$D$66))</f>
        <v>1</v>
      </c>
      <c r="F2669" s="6">
        <f t="shared" si="82"/>
        <v>140.69999999999999</v>
      </c>
      <c r="G2669" s="6">
        <f t="shared" si="83"/>
        <v>1</v>
      </c>
    </row>
    <row r="2670" spans="1:7" x14ac:dyDescent="0.3">
      <c r="A2670" s="6" t="s">
        <v>6373</v>
      </c>
      <c r="B2670" s="6" t="str">
        <f>IF(GETPIVOTDATA("Sum of Net Profit",Pivot_table!$A$151,"Consumer ID",$A2670,"Years (DATE)",$B$66)=0,"",GETPIVOTDATA("Sum of Net Profit",Pivot_table!$A$151,"Consumer ID",$A2670,"Years (DATE)",$B$66))</f>
        <v/>
      </c>
      <c r="C2670" s="6" t="str">
        <f>IF(GETPIVOTDATA("Count of Order ID",Pivot_table!$A$151,"Consumer ID",$A2670,"Years (DATE)",$B$66)=0,"",GETPIVOTDATA("Count of Order ID",Pivot_table!$A$151,"Consumer ID",$A2670,"Years (DATE)",$B$66))</f>
        <v/>
      </c>
      <c r="D2670" s="6">
        <f>IF(GETPIVOTDATA("Sum of Net Profit",Pivot_table!$A$151,"Consumer ID",$A2670,"Years (DATE)",$D$66)=0,"",GETPIVOTDATA("Sum of Net Profit",Pivot_table!$A$151,"Consumer ID",$A2670,"Years (DATE)",$D$66))</f>
        <v>140.69999999999999</v>
      </c>
      <c r="E2670" s="6">
        <f>IF(GETPIVOTDATA("Count of Order ID",Pivot_table!$A$151,"Consumer ID",$A2670,"Years (DATE)",$D$66)=0,"",GETPIVOTDATA("Count of Order ID",Pivot_table!$A$151,"Consumer ID",$A2670,"Years (DATE)",$D$66))</f>
        <v>1</v>
      </c>
      <c r="F2670" s="6">
        <f t="shared" si="82"/>
        <v>140.69999999999999</v>
      </c>
      <c r="G2670" s="6">
        <f t="shared" si="83"/>
        <v>1</v>
      </c>
    </row>
    <row r="2671" spans="1:7" x14ac:dyDescent="0.3">
      <c r="A2671" s="6" t="s">
        <v>4433</v>
      </c>
      <c r="B2671" s="6" t="str">
        <f>IF(GETPIVOTDATA("Sum of Net Profit",Pivot_table!$A$151,"Consumer ID",$A2671,"Years (DATE)",$B$66)=0,"",GETPIVOTDATA("Sum of Net Profit",Pivot_table!$A$151,"Consumer ID",$A2671,"Years (DATE)",$B$66))</f>
        <v/>
      </c>
      <c r="C2671" s="6" t="str">
        <f>IF(GETPIVOTDATA("Count of Order ID",Pivot_table!$A$151,"Consumer ID",$A2671,"Years (DATE)",$B$66)=0,"",GETPIVOTDATA("Count of Order ID",Pivot_table!$A$151,"Consumer ID",$A2671,"Years (DATE)",$B$66))</f>
        <v/>
      </c>
      <c r="D2671" s="6">
        <f>IF(GETPIVOTDATA("Sum of Net Profit",Pivot_table!$A$151,"Consumer ID",$A2671,"Years (DATE)",$D$66)=0,"",GETPIVOTDATA("Sum of Net Profit",Pivot_table!$A$151,"Consumer ID",$A2671,"Years (DATE)",$D$66))</f>
        <v>140.69999999999999</v>
      </c>
      <c r="E2671" s="6">
        <f>IF(GETPIVOTDATA("Count of Order ID",Pivot_table!$A$151,"Consumer ID",$A2671,"Years (DATE)",$D$66)=0,"",GETPIVOTDATA("Count of Order ID",Pivot_table!$A$151,"Consumer ID",$A2671,"Years (DATE)",$D$66))</f>
        <v>1</v>
      </c>
      <c r="F2671" s="6">
        <f t="shared" si="82"/>
        <v>140.69999999999999</v>
      </c>
      <c r="G2671" s="6">
        <f t="shared" si="83"/>
        <v>1</v>
      </c>
    </row>
    <row r="2672" spans="1:7" x14ac:dyDescent="0.3">
      <c r="A2672" s="6" t="s">
        <v>6358</v>
      </c>
      <c r="B2672" s="6" t="str">
        <f>IF(GETPIVOTDATA("Sum of Net Profit",Pivot_table!$A$151,"Consumer ID",$A2672,"Years (DATE)",$B$66)=0,"",GETPIVOTDATA("Sum of Net Profit",Pivot_table!$A$151,"Consumer ID",$A2672,"Years (DATE)",$B$66))</f>
        <v/>
      </c>
      <c r="C2672" s="6" t="str">
        <f>IF(GETPIVOTDATA("Count of Order ID",Pivot_table!$A$151,"Consumer ID",$A2672,"Years (DATE)",$B$66)=0,"",GETPIVOTDATA("Count of Order ID",Pivot_table!$A$151,"Consumer ID",$A2672,"Years (DATE)",$B$66))</f>
        <v/>
      </c>
      <c r="D2672" s="6">
        <f>IF(GETPIVOTDATA("Sum of Net Profit",Pivot_table!$A$151,"Consumer ID",$A2672,"Years (DATE)",$D$66)=0,"",GETPIVOTDATA("Sum of Net Profit",Pivot_table!$A$151,"Consumer ID",$A2672,"Years (DATE)",$D$66))</f>
        <v>140.69999999999999</v>
      </c>
      <c r="E2672" s="6">
        <f>IF(GETPIVOTDATA("Count of Order ID",Pivot_table!$A$151,"Consumer ID",$A2672,"Years (DATE)",$D$66)=0,"",GETPIVOTDATA("Count of Order ID",Pivot_table!$A$151,"Consumer ID",$A2672,"Years (DATE)",$D$66))</f>
        <v>1</v>
      </c>
      <c r="F2672" s="6">
        <f t="shared" si="82"/>
        <v>140.69999999999999</v>
      </c>
      <c r="G2672" s="6">
        <f t="shared" si="83"/>
        <v>1</v>
      </c>
    </row>
    <row r="2673" spans="1:7" x14ac:dyDescent="0.3">
      <c r="A2673" s="6" t="s">
        <v>6122</v>
      </c>
      <c r="B2673" s="6" t="str">
        <f>IF(GETPIVOTDATA("Sum of Net Profit",Pivot_table!$A$151,"Consumer ID",$A2673,"Years (DATE)",$B$66)=0,"",GETPIVOTDATA("Sum of Net Profit",Pivot_table!$A$151,"Consumer ID",$A2673,"Years (DATE)",$B$66))</f>
        <v/>
      </c>
      <c r="C2673" s="6" t="str">
        <f>IF(GETPIVOTDATA("Count of Order ID",Pivot_table!$A$151,"Consumer ID",$A2673,"Years (DATE)",$B$66)=0,"",GETPIVOTDATA("Count of Order ID",Pivot_table!$A$151,"Consumer ID",$A2673,"Years (DATE)",$B$66))</f>
        <v/>
      </c>
      <c r="D2673" s="6">
        <f>IF(GETPIVOTDATA("Sum of Net Profit",Pivot_table!$A$151,"Consumer ID",$A2673,"Years (DATE)",$D$66)=0,"",GETPIVOTDATA("Sum of Net Profit",Pivot_table!$A$151,"Consumer ID",$A2673,"Years (DATE)",$D$66))</f>
        <v>140.69999999999999</v>
      </c>
      <c r="E2673" s="6">
        <f>IF(GETPIVOTDATA("Count of Order ID",Pivot_table!$A$151,"Consumer ID",$A2673,"Years (DATE)",$D$66)=0,"",GETPIVOTDATA("Count of Order ID",Pivot_table!$A$151,"Consumer ID",$A2673,"Years (DATE)",$D$66))</f>
        <v>1</v>
      </c>
      <c r="F2673" s="6">
        <f t="shared" si="82"/>
        <v>140.69999999999999</v>
      </c>
      <c r="G2673" s="6">
        <f t="shared" si="83"/>
        <v>1</v>
      </c>
    </row>
    <row r="2674" spans="1:7" x14ac:dyDescent="0.3">
      <c r="A2674" s="6" t="s">
        <v>5047</v>
      </c>
      <c r="B2674" s="6" t="str">
        <f>IF(GETPIVOTDATA("Sum of Net Profit",Pivot_table!$A$151,"Consumer ID",$A2674,"Years (DATE)",$B$66)=0,"",GETPIVOTDATA("Sum of Net Profit",Pivot_table!$A$151,"Consumer ID",$A2674,"Years (DATE)",$B$66))</f>
        <v/>
      </c>
      <c r="C2674" s="6" t="str">
        <f>IF(GETPIVOTDATA("Count of Order ID",Pivot_table!$A$151,"Consumer ID",$A2674,"Years (DATE)",$B$66)=0,"",GETPIVOTDATA("Count of Order ID",Pivot_table!$A$151,"Consumer ID",$A2674,"Years (DATE)",$B$66))</f>
        <v/>
      </c>
      <c r="D2674" s="6">
        <f>IF(GETPIVOTDATA("Sum of Net Profit",Pivot_table!$A$151,"Consumer ID",$A2674,"Years (DATE)",$D$66)=0,"",GETPIVOTDATA("Sum of Net Profit",Pivot_table!$A$151,"Consumer ID",$A2674,"Years (DATE)",$D$66))</f>
        <v>140.69999999999999</v>
      </c>
      <c r="E2674" s="6">
        <f>IF(GETPIVOTDATA("Count of Order ID",Pivot_table!$A$151,"Consumer ID",$A2674,"Years (DATE)",$D$66)=0,"",GETPIVOTDATA("Count of Order ID",Pivot_table!$A$151,"Consumer ID",$A2674,"Years (DATE)",$D$66))</f>
        <v>1</v>
      </c>
      <c r="F2674" s="6">
        <f t="shared" si="82"/>
        <v>140.69999999999999</v>
      </c>
      <c r="G2674" s="6">
        <f t="shared" si="83"/>
        <v>1</v>
      </c>
    </row>
    <row r="2675" spans="1:7" x14ac:dyDescent="0.3">
      <c r="A2675" s="6" t="s">
        <v>5049</v>
      </c>
      <c r="B2675" s="6" t="str">
        <f>IF(GETPIVOTDATA("Sum of Net Profit",Pivot_table!$A$151,"Consumer ID",$A2675,"Years (DATE)",$B$66)=0,"",GETPIVOTDATA("Sum of Net Profit",Pivot_table!$A$151,"Consumer ID",$A2675,"Years (DATE)",$B$66))</f>
        <v/>
      </c>
      <c r="C2675" s="6" t="str">
        <f>IF(GETPIVOTDATA("Count of Order ID",Pivot_table!$A$151,"Consumer ID",$A2675,"Years (DATE)",$B$66)=0,"",GETPIVOTDATA("Count of Order ID",Pivot_table!$A$151,"Consumer ID",$A2675,"Years (DATE)",$B$66))</f>
        <v/>
      </c>
      <c r="D2675" s="6">
        <f>IF(GETPIVOTDATA("Sum of Net Profit",Pivot_table!$A$151,"Consumer ID",$A2675,"Years (DATE)",$D$66)=0,"",GETPIVOTDATA("Sum of Net Profit",Pivot_table!$A$151,"Consumer ID",$A2675,"Years (DATE)",$D$66))</f>
        <v>140.69999999999999</v>
      </c>
      <c r="E2675" s="6">
        <f>IF(GETPIVOTDATA("Count of Order ID",Pivot_table!$A$151,"Consumer ID",$A2675,"Years (DATE)",$D$66)=0,"",GETPIVOTDATA("Count of Order ID",Pivot_table!$A$151,"Consumer ID",$A2675,"Years (DATE)",$D$66))</f>
        <v>1</v>
      </c>
      <c r="F2675" s="6">
        <f t="shared" si="82"/>
        <v>140.69999999999999</v>
      </c>
      <c r="G2675" s="6">
        <f t="shared" si="83"/>
        <v>1</v>
      </c>
    </row>
    <row r="2676" spans="1:7" x14ac:dyDescent="0.3">
      <c r="A2676" s="6" t="s">
        <v>2054</v>
      </c>
      <c r="B2676" s="6">
        <f>IF(GETPIVOTDATA("Sum of Net Profit",Pivot_table!$A$151,"Consumer ID",$A2676,"Years (DATE)",$B$66)=0,"",GETPIVOTDATA("Sum of Net Profit",Pivot_table!$A$151,"Consumer ID",$A2676,"Years (DATE)",$B$66))</f>
        <v>140.25</v>
      </c>
      <c r="C2676" s="6">
        <f>IF(GETPIVOTDATA("Count of Order ID",Pivot_table!$A$151,"Consumer ID",$A2676,"Years (DATE)",$B$66)=0,"",GETPIVOTDATA("Count of Order ID",Pivot_table!$A$151,"Consumer ID",$A2676,"Years (DATE)",$B$66))</f>
        <v>1</v>
      </c>
      <c r="D2676" s="6" t="str">
        <f>IF(GETPIVOTDATA("Sum of Net Profit",Pivot_table!$A$151,"Consumer ID",$A2676,"Years (DATE)",$D$66)=0,"",GETPIVOTDATA("Sum of Net Profit",Pivot_table!$A$151,"Consumer ID",$A2676,"Years (DATE)",$D$66))</f>
        <v/>
      </c>
      <c r="E2676" s="6" t="str">
        <f>IF(GETPIVOTDATA("Count of Order ID",Pivot_table!$A$151,"Consumer ID",$A2676,"Years (DATE)",$D$66)=0,"",GETPIVOTDATA("Count of Order ID",Pivot_table!$A$151,"Consumer ID",$A2676,"Years (DATE)",$D$66))</f>
        <v/>
      </c>
      <c r="F2676" s="6">
        <f t="shared" si="82"/>
        <v>140.25</v>
      </c>
      <c r="G2676" s="6">
        <f t="shared" si="83"/>
        <v>1</v>
      </c>
    </row>
    <row r="2677" spans="1:7" x14ac:dyDescent="0.3">
      <c r="A2677" s="6" t="s">
        <v>3695</v>
      </c>
      <c r="B2677" s="6" t="str">
        <f>IF(GETPIVOTDATA("Sum of Net Profit",Pivot_table!$A$151,"Consumer ID",$A2677,"Years (DATE)",$B$66)=0,"",GETPIVOTDATA("Sum of Net Profit",Pivot_table!$A$151,"Consumer ID",$A2677,"Years (DATE)",$B$66))</f>
        <v/>
      </c>
      <c r="C2677" s="6" t="str">
        <f>IF(GETPIVOTDATA("Count of Order ID",Pivot_table!$A$151,"Consumer ID",$A2677,"Years (DATE)",$B$66)=0,"",GETPIVOTDATA("Count of Order ID",Pivot_table!$A$151,"Consumer ID",$A2677,"Years (DATE)",$B$66))</f>
        <v/>
      </c>
      <c r="D2677" s="6">
        <f>IF(GETPIVOTDATA("Sum of Net Profit",Pivot_table!$A$151,"Consumer ID",$A2677,"Years (DATE)",$D$66)=0,"",GETPIVOTDATA("Sum of Net Profit",Pivot_table!$A$151,"Consumer ID",$A2677,"Years (DATE)",$D$66))</f>
        <v>140.25</v>
      </c>
      <c r="E2677" s="6">
        <f>IF(GETPIVOTDATA("Count of Order ID",Pivot_table!$A$151,"Consumer ID",$A2677,"Years (DATE)",$D$66)=0,"",GETPIVOTDATA("Count of Order ID",Pivot_table!$A$151,"Consumer ID",$A2677,"Years (DATE)",$D$66))</f>
        <v>1</v>
      </c>
      <c r="F2677" s="6">
        <f t="shared" si="82"/>
        <v>140.25</v>
      </c>
      <c r="G2677" s="6">
        <f t="shared" si="83"/>
        <v>1</v>
      </c>
    </row>
    <row r="2678" spans="1:7" x14ac:dyDescent="0.3">
      <c r="A2678" s="6" t="s">
        <v>504</v>
      </c>
      <c r="B2678" s="6">
        <f>IF(GETPIVOTDATA("Sum of Net Profit",Pivot_table!$A$151,"Consumer ID",$A2678,"Years (DATE)",$B$66)=0,"",GETPIVOTDATA("Sum of Net Profit",Pivot_table!$A$151,"Consumer ID",$A2678,"Years (DATE)",$B$66))</f>
        <v>137.69999999999999</v>
      </c>
      <c r="C2678" s="6">
        <f>IF(GETPIVOTDATA("Count of Order ID",Pivot_table!$A$151,"Consumer ID",$A2678,"Years (DATE)",$B$66)=0,"",GETPIVOTDATA("Count of Order ID",Pivot_table!$A$151,"Consumer ID",$A2678,"Years (DATE)",$B$66))</f>
        <v>1</v>
      </c>
      <c r="D2678" s="6" t="str">
        <f>IF(GETPIVOTDATA("Sum of Net Profit",Pivot_table!$A$151,"Consumer ID",$A2678,"Years (DATE)",$D$66)=0,"",GETPIVOTDATA("Sum of Net Profit",Pivot_table!$A$151,"Consumer ID",$A2678,"Years (DATE)",$D$66))</f>
        <v/>
      </c>
      <c r="E2678" s="6" t="str">
        <f>IF(GETPIVOTDATA("Count of Order ID",Pivot_table!$A$151,"Consumer ID",$A2678,"Years (DATE)",$D$66)=0,"",GETPIVOTDATA("Count of Order ID",Pivot_table!$A$151,"Consumer ID",$A2678,"Years (DATE)",$D$66))</f>
        <v/>
      </c>
      <c r="F2678" s="6">
        <f t="shared" si="82"/>
        <v>137.69999999999999</v>
      </c>
      <c r="G2678" s="6">
        <f t="shared" si="83"/>
        <v>1</v>
      </c>
    </row>
    <row r="2679" spans="1:7" x14ac:dyDescent="0.3">
      <c r="A2679" s="6" t="s">
        <v>819</v>
      </c>
      <c r="B2679" s="6">
        <f>IF(GETPIVOTDATA("Sum of Net Profit",Pivot_table!$A$151,"Consumer ID",$A2679,"Years (DATE)",$B$66)=0,"",GETPIVOTDATA("Sum of Net Profit",Pivot_table!$A$151,"Consumer ID",$A2679,"Years (DATE)",$B$66))</f>
        <v>137.69999999999999</v>
      </c>
      <c r="C2679" s="6">
        <f>IF(GETPIVOTDATA("Count of Order ID",Pivot_table!$A$151,"Consumer ID",$A2679,"Years (DATE)",$B$66)=0,"",GETPIVOTDATA("Count of Order ID",Pivot_table!$A$151,"Consumer ID",$A2679,"Years (DATE)",$B$66))</f>
        <v>1</v>
      </c>
      <c r="D2679" s="6" t="str">
        <f>IF(GETPIVOTDATA("Sum of Net Profit",Pivot_table!$A$151,"Consumer ID",$A2679,"Years (DATE)",$D$66)=0,"",GETPIVOTDATA("Sum of Net Profit",Pivot_table!$A$151,"Consumer ID",$A2679,"Years (DATE)",$D$66))</f>
        <v/>
      </c>
      <c r="E2679" s="6" t="str">
        <f>IF(GETPIVOTDATA("Count of Order ID",Pivot_table!$A$151,"Consumer ID",$A2679,"Years (DATE)",$D$66)=0,"",GETPIVOTDATA("Count of Order ID",Pivot_table!$A$151,"Consumer ID",$A2679,"Years (DATE)",$D$66))</f>
        <v/>
      </c>
      <c r="F2679" s="6">
        <f t="shared" si="82"/>
        <v>137.69999999999999</v>
      </c>
      <c r="G2679" s="6">
        <f t="shared" si="83"/>
        <v>1</v>
      </c>
    </row>
    <row r="2680" spans="1:7" x14ac:dyDescent="0.3">
      <c r="A2680" s="6" t="s">
        <v>799</v>
      </c>
      <c r="B2680" s="6">
        <f>IF(GETPIVOTDATA("Sum of Net Profit",Pivot_table!$A$151,"Consumer ID",$A2680,"Years (DATE)",$B$66)=0,"",GETPIVOTDATA("Sum of Net Profit",Pivot_table!$A$151,"Consumer ID",$A2680,"Years (DATE)",$B$66))</f>
        <v>137.69999999999999</v>
      </c>
      <c r="C2680" s="6">
        <f>IF(GETPIVOTDATA("Count of Order ID",Pivot_table!$A$151,"Consumer ID",$A2680,"Years (DATE)",$B$66)=0,"",GETPIVOTDATA("Count of Order ID",Pivot_table!$A$151,"Consumer ID",$A2680,"Years (DATE)",$B$66))</f>
        <v>1</v>
      </c>
      <c r="D2680" s="6" t="str">
        <f>IF(GETPIVOTDATA("Sum of Net Profit",Pivot_table!$A$151,"Consumer ID",$A2680,"Years (DATE)",$D$66)=0,"",GETPIVOTDATA("Sum of Net Profit",Pivot_table!$A$151,"Consumer ID",$A2680,"Years (DATE)",$D$66))</f>
        <v/>
      </c>
      <c r="E2680" s="6" t="str">
        <f>IF(GETPIVOTDATA("Count of Order ID",Pivot_table!$A$151,"Consumer ID",$A2680,"Years (DATE)",$D$66)=0,"",GETPIVOTDATA("Count of Order ID",Pivot_table!$A$151,"Consumer ID",$A2680,"Years (DATE)",$D$66))</f>
        <v/>
      </c>
      <c r="F2680" s="6">
        <f t="shared" si="82"/>
        <v>137.69999999999999</v>
      </c>
      <c r="G2680" s="6">
        <f t="shared" si="83"/>
        <v>1</v>
      </c>
    </row>
    <row r="2681" spans="1:7" x14ac:dyDescent="0.3">
      <c r="A2681" s="6" t="s">
        <v>817</v>
      </c>
      <c r="B2681" s="6">
        <f>IF(GETPIVOTDATA("Sum of Net Profit",Pivot_table!$A$151,"Consumer ID",$A2681,"Years (DATE)",$B$66)=0,"",GETPIVOTDATA("Sum of Net Profit",Pivot_table!$A$151,"Consumer ID",$A2681,"Years (DATE)",$B$66))</f>
        <v>137.69999999999999</v>
      </c>
      <c r="C2681" s="6">
        <f>IF(GETPIVOTDATA("Count of Order ID",Pivot_table!$A$151,"Consumer ID",$A2681,"Years (DATE)",$B$66)=0,"",GETPIVOTDATA("Count of Order ID",Pivot_table!$A$151,"Consumer ID",$A2681,"Years (DATE)",$B$66))</f>
        <v>1</v>
      </c>
      <c r="D2681" s="6" t="str">
        <f>IF(GETPIVOTDATA("Sum of Net Profit",Pivot_table!$A$151,"Consumer ID",$A2681,"Years (DATE)",$D$66)=0,"",GETPIVOTDATA("Sum of Net Profit",Pivot_table!$A$151,"Consumer ID",$A2681,"Years (DATE)",$D$66))</f>
        <v/>
      </c>
      <c r="E2681" s="6" t="str">
        <f>IF(GETPIVOTDATA("Count of Order ID",Pivot_table!$A$151,"Consumer ID",$A2681,"Years (DATE)",$D$66)=0,"",GETPIVOTDATA("Count of Order ID",Pivot_table!$A$151,"Consumer ID",$A2681,"Years (DATE)",$D$66))</f>
        <v/>
      </c>
      <c r="F2681" s="6">
        <f t="shared" si="82"/>
        <v>137.69999999999999</v>
      </c>
      <c r="G2681" s="6">
        <f t="shared" si="83"/>
        <v>1</v>
      </c>
    </row>
    <row r="2682" spans="1:7" x14ac:dyDescent="0.3">
      <c r="A2682" s="6" t="s">
        <v>839</v>
      </c>
      <c r="B2682" s="6">
        <f>IF(GETPIVOTDATA("Sum of Net Profit",Pivot_table!$A$151,"Consumer ID",$A2682,"Years (DATE)",$B$66)=0,"",GETPIVOTDATA("Sum of Net Profit",Pivot_table!$A$151,"Consumer ID",$A2682,"Years (DATE)",$B$66))</f>
        <v>137.69999999999999</v>
      </c>
      <c r="C2682" s="6">
        <f>IF(GETPIVOTDATA("Count of Order ID",Pivot_table!$A$151,"Consumer ID",$A2682,"Years (DATE)",$B$66)=0,"",GETPIVOTDATA("Count of Order ID",Pivot_table!$A$151,"Consumer ID",$A2682,"Years (DATE)",$B$66))</f>
        <v>1</v>
      </c>
      <c r="D2682" s="6" t="str">
        <f>IF(GETPIVOTDATA("Sum of Net Profit",Pivot_table!$A$151,"Consumer ID",$A2682,"Years (DATE)",$D$66)=0,"",GETPIVOTDATA("Sum of Net Profit",Pivot_table!$A$151,"Consumer ID",$A2682,"Years (DATE)",$D$66))</f>
        <v/>
      </c>
      <c r="E2682" s="6" t="str">
        <f>IF(GETPIVOTDATA("Count of Order ID",Pivot_table!$A$151,"Consumer ID",$A2682,"Years (DATE)",$D$66)=0,"",GETPIVOTDATA("Count of Order ID",Pivot_table!$A$151,"Consumer ID",$A2682,"Years (DATE)",$D$66))</f>
        <v/>
      </c>
      <c r="F2682" s="6">
        <f t="shared" si="82"/>
        <v>137.69999999999999</v>
      </c>
      <c r="G2682" s="6">
        <f t="shared" si="83"/>
        <v>1</v>
      </c>
    </row>
    <row r="2683" spans="1:7" x14ac:dyDescent="0.3">
      <c r="A2683" s="6" t="s">
        <v>6790</v>
      </c>
      <c r="B2683" s="6">
        <f>IF(GETPIVOTDATA("Sum of Net Profit",Pivot_table!$A$151,"Consumer ID",$A2683,"Years (DATE)",$B$66)=0,"",GETPIVOTDATA("Sum of Net Profit",Pivot_table!$A$151,"Consumer ID",$A2683,"Years (DATE)",$B$66))</f>
        <v>137.69999999999999</v>
      </c>
      <c r="C2683" s="6">
        <f>IF(GETPIVOTDATA("Count of Order ID",Pivot_table!$A$151,"Consumer ID",$A2683,"Years (DATE)",$B$66)=0,"",GETPIVOTDATA("Count of Order ID",Pivot_table!$A$151,"Consumer ID",$A2683,"Years (DATE)",$B$66))</f>
        <v>1</v>
      </c>
      <c r="D2683" s="6" t="str">
        <f>IF(GETPIVOTDATA("Sum of Net Profit",Pivot_table!$A$151,"Consumer ID",$A2683,"Years (DATE)",$D$66)=0,"",GETPIVOTDATA("Sum of Net Profit",Pivot_table!$A$151,"Consumer ID",$A2683,"Years (DATE)",$D$66))</f>
        <v/>
      </c>
      <c r="E2683" s="6" t="str">
        <f>IF(GETPIVOTDATA("Count of Order ID",Pivot_table!$A$151,"Consumer ID",$A2683,"Years (DATE)",$D$66)=0,"",GETPIVOTDATA("Count of Order ID",Pivot_table!$A$151,"Consumer ID",$A2683,"Years (DATE)",$D$66))</f>
        <v/>
      </c>
      <c r="F2683" s="6">
        <f t="shared" si="82"/>
        <v>137.69999999999999</v>
      </c>
      <c r="G2683" s="6">
        <f t="shared" si="83"/>
        <v>1</v>
      </c>
    </row>
    <row r="2684" spans="1:7" x14ac:dyDescent="0.3">
      <c r="A2684" s="6" t="s">
        <v>6742</v>
      </c>
      <c r="B2684" s="6">
        <f>IF(GETPIVOTDATA("Sum of Net Profit",Pivot_table!$A$151,"Consumer ID",$A2684,"Years (DATE)",$B$66)=0,"",GETPIVOTDATA("Sum of Net Profit",Pivot_table!$A$151,"Consumer ID",$A2684,"Years (DATE)",$B$66))</f>
        <v>137.69999999999999</v>
      </c>
      <c r="C2684" s="6">
        <f>IF(GETPIVOTDATA("Count of Order ID",Pivot_table!$A$151,"Consumer ID",$A2684,"Years (DATE)",$B$66)=0,"",GETPIVOTDATA("Count of Order ID",Pivot_table!$A$151,"Consumer ID",$A2684,"Years (DATE)",$B$66))</f>
        <v>1</v>
      </c>
      <c r="D2684" s="6" t="str">
        <f>IF(GETPIVOTDATA("Sum of Net Profit",Pivot_table!$A$151,"Consumer ID",$A2684,"Years (DATE)",$D$66)=0,"",GETPIVOTDATA("Sum of Net Profit",Pivot_table!$A$151,"Consumer ID",$A2684,"Years (DATE)",$D$66))</f>
        <v/>
      </c>
      <c r="E2684" s="6" t="str">
        <f>IF(GETPIVOTDATA("Count of Order ID",Pivot_table!$A$151,"Consumer ID",$A2684,"Years (DATE)",$D$66)=0,"",GETPIVOTDATA("Count of Order ID",Pivot_table!$A$151,"Consumer ID",$A2684,"Years (DATE)",$D$66))</f>
        <v/>
      </c>
      <c r="F2684" s="6">
        <f t="shared" si="82"/>
        <v>137.69999999999999</v>
      </c>
      <c r="G2684" s="6">
        <f t="shared" si="83"/>
        <v>1</v>
      </c>
    </row>
    <row r="2685" spans="1:7" x14ac:dyDescent="0.3">
      <c r="A2685" s="6" t="s">
        <v>6855</v>
      </c>
      <c r="B2685" s="6">
        <f>IF(GETPIVOTDATA("Sum of Net Profit",Pivot_table!$A$151,"Consumer ID",$A2685,"Years (DATE)",$B$66)=0,"",GETPIVOTDATA("Sum of Net Profit",Pivot_table!$A$151,"Consumer ID",$A2685,"Years (DATE)",$B$66))</f>
        <v>137.69999999999999</v>
      </c>
      <c r="C2685" s="6">
        <f>IF(GETPIVOTDATA("Count of Order ID",Pivot_table!$A$151,"Consumer ID",$A2685,"Years (DATE)",$B$66)=0,"",GETPIVOTDATA("Count of Order ID",Pivot_table!$A$151,"Consumer ID",$A2685,"Years (DATE)",$B$66))</f>
        <v>1</v>
      </c>
      <c r="D2685" s="6" t="str">
        <f>IF(GETPIVOTDATA("Sum of Net Profit",Pivot_table!$A$151,"Consumer ID",$A2685,"Years (DATE)",$D$66)=0,"",GETPIVOTDATA("Sum of Net Profit",Pivot_table!$A$151,"Consumer ID",$A2685,"Years (DATE)",$D$66))</f>
        <v/>
      </c>
      <c r="E2685" s="6" t="str">
        <f>IF(GETPIVOTDATA("Count of Order ID",Pivot_table!$A$151,"Consumer ID",$A2685,"Years (DATE)",$D$66)=0,"",GETPIVOTDATA("Count of Order ID",Pivot_table!$A$151,"Consumer ID",$A2685,"Years (DATE)",$D$66))</f>
        <v/>
      </c>
      <c r="F2685" s="6">
        <f t="shared" si="82"/>
        <v>137.69999999999999</v>
      </c>
      <c r="G2685" s="6">
        <f t="shared" si="83"/>
        <v>1</v>
      </c>
    </row>
    <row r="2686" spans="1:7" x14ac:dyDescent="0.3">
      <c r="A2686" s="6" t="s">
        <v>6773</v>
      </c>
      <c r="B2686" s="6">
        <f>IF(GETPIVOTDATA("Sum of Net Profit",Pivot_table!$A$151,"Consumer ID",$A2686,"Years (DATE)",$B$66)=0,"",GETPIVOTDATA("Sum of Net Profit",Pivot_table!$A$151,"Consumer ID",$A2686,"Years (DATE)",$B$66))</f>
        <v>137.69999999999999</v>
      </c>
      <c r="C2686" s="6">
        <f>IF(GETPIVOTDATA("Count of Order ID",Pivot_table!$A$151,"Consumer ID",$A2686,"Years (DATE)",$B$66)=0,"",GETPIVOTDATA("Count of Order ID",Pivot_table!$A$151,"Consumer ID",$A2686,"Years (DATE)",$B$66))</f>
        <v>1</v>
      </c>
      <c r="D2686" s="6" t="str">
        <f>IF(GETPIVOTDATA("Sum of Net Profit",Pivot_table!$A$151,"Consumer ID",$A2686,"Years (DATE)",$D$66)=0,"",GETPIVOTDATA("Sum of Net Profit",Pivot_table!$A$151,"Consumer ID",$A2686,"Years (DATE)",$D$66))</f>
        <v/>
      </c>
      <c r="E2686" s="6" t="str">
        <f>IF(GETPIVOTDATA("Count of Order ID",Pivot_table!$A$151,"Consumer ID",$A2686,"Years (DATE)",$D$66)=0,"",GETPIVOTDATA("Count of Order ID",Pivot_table!$A$151,"Consumer ID",$A2686,"Years (DATE)",$D$66))</f>
        <v/>
      </c>
      <c r="F2686" s="6">
        <f t="shared" si="82"/>
        <v>137.69999999999999</v>
      </c>
      <c r="G2686" s="6">
        <f t="shared" si="83"/>
        <v>1</v>
      </c>
    </row>
    <row r="2687" spans="1:7" x14ac:dyDescent="0.3">
      <c r="A2687" s="6" t="s">
        <v>6822</v>
      </c>
      <c r="B2687" s="6">
        <f>IF(GETPIVOTDATA("Sum of Net Profit",Pivot_table!$A$151,"Consumer ID",$A2687,"Years (DATE)",$B$66)=0,"",GETPIVOTDATA("Sum of Net Profit",Pivot_table!$A$151,"Consumer ID",$A2687,"Years (DATE)",$B$66))</f>
        <v>137.69999999999999</v>
      </c>
      <c r="C2687" s="6">
        <f>IF(GETPIVOTDATA("Count of Order ID",Pivot_table!$A$151,"Consumer ID",$A2687,"Years (DATE)",$B$66)=0,"",GETPIVOTDATA("Count of Order ID",Pivot_table!$A$151,"Consumer ID",$A2687,"Years (DATE)",$B$66))</f>
        <v>1</v>
      </c>
      <c r="D2687" s="6" t="str">
        <f>IF(GETPIVOTDATA("Sum of Net Profit",Pivot_table!$A$151,"Consumer ID",$A2687,"Years (DATE)",$D$66)=0,"",GETPIVOTDATA("Sum of Net Profit",Pivot_table!$A$151,"Consumer ID",$A2687,"Years (DATE)",$D$66))</f>
        <v/>
      </c>
      <c r="E2687" s="6" t="str">
        <f>IF(GETPIVOTDATA("Count of Order ID",Pivot_table!$A$151,"Consumer ID",$A2687,"Years (DATE)",$D$66)=0,"",GETPIVOTDATA("Count of Order ID",Pivot_table!$A$151,"Consumer ID",$A2687,"Years (DATE)",$D$66))</f>
        <v/>
      </c>
      <c r="F2687" s="6">
        <f t="shared" si="82"/>
        <v>137.69999999999999</v>
      </c>
      <c r="G2687" s="6">
        <f t="shared" si="83"/>
        <v>1</v>
      </c>
    </row>
    <row r="2688" spans="1:7" x14ac:dyDescent="0.3">
      <c r="A2688" s="6" t="s">
        <v>6901</v>
      </c>
      <c r="B2688" s="6">
        <f>IF(GETPIVOTDATA("Sum of Net Profit",Pivot_table!$A$151,"Consumer ID",$A2688,"Years (DATE)",$B$66)=0,"",GETPIVOTDATA("Sum of Net Profit",Pivot_table!$A$151,"Consumer ID",$A2688,"Years (DATE)",$B$66))</f>
        <v>137.69999999999999</v>
      </c>
      <c r="C2688" s="6">
        <f>IF(GETPIVOTDATA("Count of Order ID",Pivot_table!$A$151,"Consumer ID",$A2688,"Years (DATE)",$B$66)=0,"",GETPIVOTDATA("Count of Order ID",Pivot_table!$A$151,"Consumer ID",$A2688,"Years (DATE)",$B$66))</f>
        <v>1</v>
      </c>
      <c r="D2688" s="6" t="str">
        <f>IF(GETPIVOTDATA("Sum of Net Profit",Pivot_table!$A$151,"Consumer ID",$A2688,"Years (DATE)",$D$66)=0,"",GETPIVOTDATA("Sum of Net Profit",Pivot_table!$A$151,"Consumer ID",$A2688,"Years (DATE)",$D$66))</f>
        <v/>
      </c>
      <c r="E2688" s="6" t="str">
        <f>IF(GETPIVOTDATA("Count of Order ID",Pivot_table!$A$151,"Consumer ID",$A2688,"Years (DATE)",$D$66)=0,"",GETPIVOTDATA("Count of Order ID",Pivot_table!$A$151,"Consumer ID",$A2688,"Years (DATE)",$D$66))</f>
        <v/>
      </c>
      <c r="F2688" s="6">
        <f t="shared" si="82"/>
        <v>137.69999999999999</v>
      </c>
      <c r="G2688" s="6">
        <f t="shared" si="83"/>
        <v>1</v>
      </c>
    </row>
    <row r="2689" spans="1:7" x14ac:dyDescent="0.3">
      <c r="A2689" s="6" t="s">
        <v>973</v>
      </c>
      <c r="B2689" s="6">
        <f>IF(GETPIVOTDATA("Sum of Net Profit",Pivot_table!$A$151,"Consumer ID",$A2689,"Years (DATE)",$B$66)=0,"",GETPIVOTDATA("Sum of Net Profit",Pivot_table!$A$151,"Consumer ID",$A2689,"Years (DATE)",$B$66))</f>
        <v>137.69999999999999</v>
      </c>
      <c r="C2689" s="6">
        <f>IF(GETPIVOTDATA("Count of Order ID",Pivot_table!$A$151,"Consumer ID",$A2689,"Years (DATE)",$B$66)=0,"",GETPIVOTDATA("Count of Order ID",Pivot_table!$A$151,"Consumer ID",$A2689,"Years (DATE)",$B$66))</f>
        <v>1</v>
      </c>
      <c r="D2689" s="6" t="str">
        <f>IF(GETPIVOTDATA("Sum of Net Profit",Pivot_table!$A$151,"Consumer ID",$A2689,"Years (DATE)",$D$66)=0,"",GETPIVOTDATA("Sum of Net Profit",Pivot_table!$A$151,"Consumer ID",$A2689,"Years (DATE)",$D$66))</f>
        <v/>
      </c>
      <c r="E2689" s="6" t="str">
        <f>IF(GETPIVOTDATA("Count of Order ID",Pivot_table!$A$151,"Consumer ID",$A2689,"Years (DATE)",$D$66)=0,"",GETPIVOTDATA("Count of Order ID",Pivot_table!$A$151,"Consumer ID",$A2689,"Years (DATE)",$D$66))</f>
        <v/>
      </c>
      <c r="F2689" s="6">
        <f t="shared" si="82"/>
        <v>137.69999999999999</v>
      </c>
      <c r="G2689" s="6">
        <f t="shared" si="83"/>
        <v>1</v>
      </c>
    </row>
    <row r="2690" spans="1:7" x14ac:dyDescent="0.3">
      <c r="A2690" s="6" t="s">
        <v>961</v>
      </c>
      <c r="B2690" s="6">
        <f>IF(GETPIVOTDATA("Sum of Net Profit",Pivot_table!$A$151,"Consumer ID",$A2690,"Years (DATE)",$B$66)=0,"",GETPIVOTDATA("Sum of Net Profit",Pivot_table!$A$151,"Consumer ID",$A2690,"Years (DATE)",$B$66))</f>
        <v>137.69999999999999</v>
      </c>
      <c r="C2690" s="6">
        <f>IF(GETPIVOTDATA("Count of Order ID",Pivot_table!$A$151,"Consumer ID",$A2690,"Years (DATE)",$B$66)=0,"",GETPIVOTDATA("Count of Order ID",Pivot_table!$A$151,"Consumer ID",$A2690,"Years (DATE)",$B$66))</f>
        <v>1</v>
      </c>
      <c r="D2690" s="6" t="str">
        <f>IF(GETPIVOTDATA("Sum of Net Profit",Pivot_table!$A$151,"Consumer ID",$A2690,"Years (DATE)",$D$66)=0,"",GETPIVOTDATA("Sum of Net Profit",Pivot_table!$A$151,"Consumer ID",$A2690,"Years (DATE)",$D$66))</f>
        <v/>
      </c>
      <c r="E2690" s="6" t="str">
        <f>IF(GETPIVOTDATA("Count of Order ID",Pivot_table!$A$151,"Consumer ID",$A2690,"Years (DATE)",$D$66)=0,"",GETPIVOTDATA("Count of Order ID",Pivot_table!$A$151,"Consumer ID",$A2690,"Years (DATE)",$D$66))</f>
        <v/>
      </c>
      <c r="F2690" s="6">
        <f t="shared" si="82"/>
        <v>137.69999999999999</v>
      </c>
      <c r="G2690" s="6">
        <f t="shared" si="83"/>
        <v>1</v>
      </c>
    </row>
    <row r="2691" spans="1:7" x14ac:dyDescent="0.3">
      <c r="A2691" s="6" t="s">
        <v>459</v>
      </c>
      <c r="B2691" s="6">
        <f>IF(GETPIVOTDATA("Sum of Net Profit",Pivot_table!$A$151,"Consumer ID",$A2691,"Years (DATE)",$B$66)=0,"",GETPIVOTDATA("Sum of Net Profit",Pivot_table!$A$151,"Consumer ID",$A2691,"Years (DATE)",$B$66))</f>
        <v>137.69999999999999</v>
      </c>
      <c r="C2691" s="6">
        <f>IF(GETPIVOTDATA("Count of Order ID",Pivot_table!$A$151,"Consumer ID",$A2691,"Years (DATE)",$B$66)=0,"",GETPIVOTDATA("Count of Order ID",Pivot_table!$A$151,"Consumer ID",$A2691,"Years (DATE)",$B$66))</f>
        <v>1</v>
      </c>
      <c r="D2691" s="6" t="str">
        <f>IF(GETPIVOTDATA("Sum of Net Profit",Pivot_table!$A$151,"Consumer ID",$A2691,"Years (DATE)",$D$66)=0,"",GETPIVOTDATA("Sum of Net Profit",Pivot_table!$A$151,"Consumer ID",$A2691,"Years (DATE)",$D$66))</f>
        <v/>
      </c>
      <c r="E2691" s="6" t="str">
        <f>IF(GETPIVOTDATA("Count of Order ID",Pivot_table!$A$151,"Consumer ID",$A2691,"Years (DATE)",$D$66)=0,"",GETPIVOTDATA("Count of Order ID",Pivot_table!$A$151,"Consumer ID",$A2691,"Years (DATE)",$D$66))</f>
        <v/>
      </c>
      <c r="F2691" s="6">
        <f t="shared" si="82"/>
        <v>137.69999999999999</v>
      </c>
      <c r="G2691" s="6">
        <f t="shared" si="83"/>
        <v>1</v>
      </c>
    </row>
    <row r="2692" spans="1:7" x14ac:dyDescent="0.3">
      <c r="A2692" s="6" t="s">
        <v>396</v>
      </c>
      <c r="B2692" s="6" t="str">
        <f>IF(GETPIVOTDATA("Sum of Net Profit",Pivot_table!$A$151,"Consumer ID",$A2692,"Years (DATE)",$B$66)=0,"",GETPIVOTDATA("Sum of Net Profit",Pivot_table!$A$151,"Consumer ID",$A2692,"Years (DATE)",$B$66))</f>
        <v/>
      </c>
      <c r="C2692" s="6" t="str">
        <f>IF(GETPIVOTDATA("Count of Order ID",Pivot_table!$A$151,"Consumer ID",$A2692,"Years (DATE)",$B$66)=0,"",GETPIVOTDATA("Count of Order ID",Pivot_table!$A$151,"Consumer ID",$A2692,"Years (DATE)",$B$66))</f>
        <v/>
      </c>
      <c r="D2692" s="6">
        <f>IF(GETPIVOTDATA("Sum of Net Profit",Pivot_table!$A$151,"Consumer ID",$A2692,"Years (DATE)",$D$66)=0,"",GETPIVOTDATA("Sum of Net Profit",Pivot_table!$A$151,"Consumer ID",$A2692,"Years (DATE)",$D$66))</f>
        <v>137.69999999999999</v>
      </c>
      <c r="E2692" s="6">
        <f>IF(GETPIVOTDATA("Count of Order ID",Pivot_table!$A$151,"Consumer ID",$A2692,"Years (DATE)",$D$66)=0,"",GETPIVOTDATA("Count of Order ID",Pivot_table!$A$151,"Consumer ID",$A2692,"Years (DATE)",$D$66))</f>
        <v>1</v>
      </c>
      <c r="F2692" s="6">
        <f t="shared" ref="F2692:F2755" si="84">IF(SUM(B2692,D2692)=0,"",SUM(B2692,D2692))</f>
        <v>137.69999999999999</v>
      </c>
      <c r="G2692" s="6">
        <f t="shared" ref="G2692:G2755" si="85">IF(SUM(C2692,E2692)=0,"",SUM(C2692,E2692))</f>
        <v>1</v>
      </c>
    </row>
    <row r="2693" spans="1:7" x14ac:dyDescent="0.3">
      <c r="A2693" s="6" t="s">
        <v>1240</v>
      </c>
      <c r="B2693" s="6">
        <f>IF(GETPIVOTDATA("Sum of Net Profit",Pivot_table!$A$151,"Consumer ID",$A2693,"Years (DATE)",$B$66)=0,"",GETPIVOTDATA("Sum of Net Profit",Pivot_table!$A$151,"Consumer ID",$A2693,"Years (DATE)",$B$66))</f>
        <v>137.69999999999999</v>
      </c>
      <c r="C2693" s="6">
        <f>IF(GETPIVOTDATA("Count of Order ID",Pivot_table!$A$151,"Consumer ID",$A2693,"Years (DATE)",$B$66)=0,"",GETPIVOTDATA("Count of Order ID",Pivot_table!$A$151,"Consumer ID",$A2693,"Years (DATE)",$B$66))</f>
        <v>1</v>
      </c>
      <c r="D2693" s="6" t="str">
        <f>IF(GETPIVOTDATA("Sum of Net Profit",Pivot_table!$A$151,"Consumer ID",$A2693,"Years (DATE)",$D$66)=0,"",GETPIVOTDATA("Sum of Net Profit",Pivot_table!$A$151,"Consumer ID",$A2693,"Years (DATE)",$D$66))</f>
        <v/>
      </c>
      <c r="E2693" s="6" t="str">
        <f>IF(GETPIVOTDATA("Count of Order ID",Pivot_table!$A$151,"Consumer ID",$A2693,"Years (DATE)",$D$66)=0,"",GETPIVOTDATA("Count of Order ID",Pivot_table!$A$151,"Consumer ID",$A2693,"Years (DATE)",$D$66))</f>
        <v/>
      </c>
      <c r="F2693" s="6">
        <f t="shared" si="84"/>
        <v>137.69999999999999</v>
      </c>
      <c r="G2693" s="6">
        <f t="shared" si="85"/>
        <v>1</v>
      </c>
    </row>
    <row r="2694" spans="1:7" x14ac:dyDescent="0.3">
      <c r="A2694" s="6" t="s">
        <v>400</v>
      </c>
      <c r="B2694" s="6" t="str">
        <f>IF(GETPIVOTDATA("Sum of Net Profit",Pivot_table!$A$151,"Consumer ID",$A2694,"Years (DATE)",$B$66)=0,"",GETPIVOTDATA("Sum of Net Profit",Pivot_table!$A$151,"Consumer ID",$A2694,"Years (DATE)",$B$66))</f>
        <v/>
      </c>
      <c r="C2694" s="6" t="str">
        <f>IF(GETPIVOTDATA("Count of Order ID",Pivot_table!$A$151,"Consumer ID",$A2694,"Years (DATE)",$B$66)=0,"",GETPIVOTDATA("Count of Order ID",Pivot_table!$A$151,"Consumer ID",$A2694,"Years (DATE)",$B$66))</f>
        <v/>
      </c>
      <c r="D2694" s="6">
        <f>IF(GETPIVOTDATA("Sum of Net Profit",Pivot_table!$A$151,"Consumer ID",$A2694,"Years (DATE)",$D$66)=0,"",GETPIVOTDATA("Sum of Net Profit",Pivot_table!$A$151,"Consumer ID",$A2694,"Years (DATE)",$D$66))</f>
        <v>137.69999999999999</v>
      </c>
      <c r="E2694" s="6">
        <f>IF(GETPIVOTDATA("Count of Order ID",Pivot_table!$A$151,"Consumer ID",$A2694,"Years (DATE)",$D$66)=0,"",GETPIVOTDATA("Count of Order ID",Pivot_table!$A$151,"Consumer ID",$A2694,"Years (DATE)",$D$66))</f>
        <v>1</v>
      </c>
      <c r="F2694" s="6">
        <f t="shared" si="84"/>
        <v>137.69999999999999</v>
      </c>
      <c r="G2694" s="6">
        <f t="shared" si="85"/>
        <v>1</v>
      </c>
    </row>
    <row r="2695" spans="1:7" x14ac:dyDescent="0.3">
      <c r="A2695" s="6" t="s">
        <v>4627</v>
      </c>
      <c r="B2695" s="6" t="str">
        <f>IF(GETPIVOTDATA("Sum of Net Profit",Pivot_table!$A$151,"Consumer ID",$A2695,"Years (DATE)",$B$66)=0,"",GETPIVOTDATA("Sum of Net Profit",Pivot_table!$A$151,"Consumer ID",$A2695,"Years (DATE)",$B$66))</f>
        <v/>
      </c>
      <c r="C2695" s="6" t="str">
        <f>IF(GETPIVOTDATA("Count of Order ID",Pivot_table!$A$151,"Consumer ID",$A2695,"Years (DATE)",$B$66)=0,"",GETPIVOTDATA("Count of Order ID",Pivot_table!$A$151,"Consumer ID",$A2695,"Years (DATE)",$B$66))</f>
        <v/>
      </c>
      <c r="D2695" s="6">
        <f>IF(GETPIVOTDATA("Sum of Net Profit",Pivot_table!$A$151,"Consumer ID",$A2695,"Years (DATE)",$D$66)=0,"",GETPIVOTDATA("Sum of Net Profit",Pivot_table!$A$151,"Consumer ID",$A2695,"Years (DATE)",$D$66))</f>
        <v>137.35</v>
      </c>
      <c r="E2695" s="6">
        <f>IF(GETPIVOTDATA("Count of Order ID",Pivot_table!$A$151,"Consumer ID",$A2695,"Years (DATE)",$D$66)=0,"",GETPIVOTDATA("Count of Order ID",Pivot_table!$A$151,"Consumer ID",$A2695,"Years (DATE)",$D$66))</f>
        <v>1</v>
      </c>
      <c r="F2695" s="6">
        <f t="shared" si="84"/>
        <v>137.35</v>
      </c>
      <c r="G2695" s="6">
        <f t="shared" si="85"/>
        <v>1</v>
      </c>
    </row>
    <row r="2696" spans="1:7" x14ac:dyDescent="0.3">
      <c r="A2696" s="6" t="s">
        <v>4643</v>
      </c>
      <c r="B2696" s="6" t="str">
        <f>IF(GETPIVOTDATA("Sum of Net Profit",Pivot_table!$A$151,"Consumer ID",$A2696,"Years (DATE)",$B$66)=0,"",GETPIVOTDATA("Sum of Net Profit",Pivot_table!$A$151,"Consumer ID",$A2696,"Years (DATE)",$B$66))</f>
        <v/>
      </c>
      <c r="C2696" s="6" t="str">
        <f>IF(GETPIVOTDATA("Count of Order ID",Pivot_table!$A$151,"Consumer ID",$A2696,"Years (DATE)",$B$66)=0,"",GETPIVOTDATA("Count of Order ID",Pivot_table!$A$151,"Consumer ID",$A2696,"Years (DATE)",$B$66))</f>
        <v/>
      </c>
      <c r="D2696" s="6">
        <f>IF(GETPIVOTDATA("Sum of Net Profit",Pivot_table!$A$151,"Consumer ID",$A2696,"Years (DATE)",$D$66)=0,"",GETPIVOTDATA("Sum of Net Profit",Pivot_table!$A$151,"Consumer ID",$A2696,"Years (DATE)",$D$66))</f>
        <v>137.35</v>
      </c>
      <c r="E2696" s="6">
        <f>IF(GETPIVOTDATA("Count of Order ID",Pivot_table!$A$151,"Consumer ID",$A2696,"Years (DATE)",$D$66)=0,"",GETPIVOTDATA("Count of Order ID",Pivot_table!$A$151,"Consumer ID",$A2696,"Years (DATE)",$D$66))</f>
        <v>1</v>
      </c>
      <c r="F2696" s="6">
        <f t="shared" si="84"/>
        <v>137.35</v>
      </c>
      <c r="G2696" s="6">
        <f t="shared" si="85"/>
        <v>1</v>
      </c>
    </row>
    <row r="2697" spans="1:7" x14ac:dyDescent="0.3">
      <c r="A2697" s="6" t="s">
        <v>4609</v>
      </c>
      <c r="B2697" s="6" t="str">
        <f>IF(GETPIVOTDATA("Sum of Net Profit",Pivot_table!$A$151,"Consumer ID",$A2697,"Years (DATE)",$B$66)=0,"",GETPIVOTDATA("Sum of Net Profit",Pivot_table!$A$151,"Consumer ID",$A2697,"Years (DATE)",$B$66))</f>
        <v/>
      </c>
      <c r="C2697" s="6" t="str">
        <f>IF(GETPIVOTDATA("Count of Order ID",Pivot_table!$A$151,"Consumer ID",$A2697,"Years (DATE)",$B$66)=0,"",GETPIVOTDATA("Count of Order ID",Pivot_table!$A$151,"Consumer ID",$A2697,"Years (DATE)",$B$66))</f>
        <v/>
      </c>
      <c r="D2697" s="6">
        <f>IF(GETPIVOTDATA("Sum of Net Profit",Pivot_table!$A$151,"Consumer ID",$A2697,"Years (DATE)",$D$66)=0,"",GETPIVOTDATA("Sum of Net Profit",Pivot_table!$A$151,"Consumer ID",$A2697,"Years (DATE)",$D$66))</f>
        <v>137.35</v>
      </c>
      <c r="E2697" s="6">
        <f>IF(GETPIVOTDATA("Count of Order ID",Pivot_table!$A$151,"Consumer ID",$A2697,"Years (DATE)",$D$66)=0,"",GETPIVOTDATA("Count of Order ID",Pivot_table!$A$151,"Consumer ID",$A2697,"Years (DATE)",$D$66))</f>
        <v>1</v>
      </c>
      <c r="F2697" s="6">
        <f t="shared" si="84"/>
        <v>137.35</v>
      </c>
      <c r="G2697" s="6">
        <f t="shared" si="85"/>
        <v>1</v>
      </c>
    </row>
    <row r="2698" spans="1:7" x14ac:dyDescent="0.3">
      <c r="A2698" s="6" t="s">
        <v>5750</v>
      </c>
      <c r="B2698" s="6" t="str">
        <f>IF(GETPIVOTDATA("Sum of Net Profit",Pivot_table!$A$151,"Consumer ID",$A2698,"Years (DATE)",$B$66)=0,"",GETPIVOTDATA("Sum of Net Profit",Pivot_table!$A$151,"Consumer ID",$A2698,"Years (DATE)",$B$66))</f>
        <v/>
      </c>
      <c r="C2698" s="6" t="str">
        <f>IF(GETPIVOTDATA("Count of Order ID",Pivot_table!$A$151,"Consumer ID",$A2698,"Years (DATE)",$B$66)=0,"",GETPIVOTDATA("Count of Order ID",Pivot_table!$A$151,"Consumer ID",$A2698,"Years (DATE)",$B$66))</f>
        <v/>
      </c>
      <c r="D2698" s="6">
        <f>IF(GETPIVOTDATA("Sum of Net Profit",Pivot_table!$A$151,"Consumer ID",$A2698,"Years (DATE)",$D$66)=0,"",GETPIVOTDATA("Sum of Net Profit",Pivot_table!$A$151,"Consumer ID",$A2698,"Years (DATE)",$D$66))</f>
        <v>137.35</v>
      </c>
      <c r="E2698" s="6">
        <f>IF(GETPIVOTDATA("Count of Order ID",Pivot_table!$A$151,"Consumer ID",$A2698,"Years (DATE)",$D$66)=0,"",GETPIVOTDATA("Count of Order ID",Pivot_table!$A$151,"Consumer ID",$A2698,"Years (DATE)",$D$66))</f>
        <v>1</v>
      </c>
      <c r="F2698" s="6">
        <f t="shared" si="84"/>
        <v>137.35</v>
      </c>
      <c r="G2698" s="6">
        <f t="shared" si="85"/>
        <v>1</v>
      </c>
    </row>
    <row r="2699" spans="1:7" x14ac:dyDescent="0.3">
      <c r="A2699" s="6" t="s">
        <v>4477</v>
      </c>
      <c r="B2699" s="6" t="str">
        <f>IF(GETPIVOTDATA("Sum of Net Profit",Pivot_table!$A$151,"Consumer ID",$A2699,"Years (DATE)",$B$66)=0,"",GETPIVOTDATA("Sum of Net Profit",Pivot_table!$A$151,"Consumer ID",$A2699,"Years (DATE)",$B$66))</f>
        <v/>
      </c>
      <c r="C2699" s="6" t="str">
        <f>IF(GETPIVOTDATA("Count of Order ID",Pivot_table!$A$151,"Consumer ID",$A2699,"Years (DATE)",$B$66)=0,"",GETPIVOTDATA("Count of Order ID",Pivot_table!$A$151,"Consumer ID",$A2699,"Years (DATE)",$B$66))</f>
        <v/>
      </c>
      <c r="D2699" s="6">
        <f>IF(GETPIVOTDATA("Sum of Net Profit",Pivot_table!$A$151,"Consumer ID",$A2699,"Years (DATE)",$D$66)=0,"",GETPIVOTDATA("Sum of Net Profit",Pivot_table!$A$151,"Consumer ID",$A2699,"Years (DATE)",$D$66))</f>
        <v>137.35</v>
      </c>
      <c r="E2699" s="6">
        <f>IF(GETPIVOTDATA("Count of Order ID",Pivot_table!$A$151,"Consumer ID",$A2699,"Years (DATE)",$D$66)=0,"",GETPIVOTDATA("Count of Order ID",Pivot_table!$A$151,"Consumer ID",$A2699,"Years (DATE)",$D$66))</f>
        <v>1</v>
      </c>
      <c r="F2699" s="6">
        <f t="shared" si="84"/>
        <v>137.35</v>
      </c>
      <c r="G2699" s="6">
        <f t="shared" si="85"/>
        <v>1</v>
      </c>
    </row>
    <row r="2700" spans="1:7" x14ac:dyDescent="0.3">
      <c r="A2700" s="6" t="s">
        <v>4465</v>
      </c>
      <c r="B2700" s="6" t="str">
        <f>IF(GETPIVOTDATA("Sum of Net Profit",Pivot_table!$A$151,"Consumer ID",$A2700,"Years (DATE)",$B$66)=0,"",GETPIVOTDATA("Sum of Net Profit",Pivot_table!$A$151,"Consumer ID",$A2700,"Years (DATE)",$B$66))</f>
        <v/>
      </c>
      <c r="C2700" s="6" t="str">
        <f>IF(GETPIVOTDATA("Count of Order ID",Pivot_table!$A$151,"Consumer ID",$A2700,"Years (DATE)",$B$66)=0,"",GETPIVOTDATA("Count of Order ID",Pivot_table!$A$151,"Consumer ID",$A2700,"Years (DATE)",$B$66))</f>
        <v/>
      </c>
      <c r="D2700" s="6">
        <f>IF(GETPIVOTDATA("Sum of Net Profit",Pivot_table!$A$151,"Consumer ID",$A2700,"Years (DATE)",$D$66)=0,"",GETPIVOTDATA("Sum of Net Profit",Pivot_table!$A$151,"Consumer ID",$A2700,"Years (DATE)",$D$66))</f>
        <v>137.35</v>
      </c>
      <c r="E2700" s="6">
        <f>IF(GETPIVOTDATA("Count of Order ID",Pivot_table!$A$151,"Consumer ID",$A2700,"Years (DATE)",$D$66)=0,"",GETPIVOTDATA("Count of Order ID",Pivot_table!$A$151,"Consumer ID",$A2700,"Years (DATE)",$D$66))</f>
        <v>1</v>
      </c>
      <c r="F2700" s="6">
        <f t="shared" si="84"/>
        <v>137.35</v>
      </c>
      <c r="G2700" s="6">
        <f t="shared" si="85"/>
        <v>1</v>
      </c>
    </row>
    <row r="2701" spans="1:7" x14ac:dyDescent="0.3">
      <c r="A2701" s="6" t="s">
        <v>4411</v>
      </c>
      <c r="B2701" s="6" t="str">
        <f>IF(GETPIVOTDATA("Sum of Net Profit",Pivot_table!$A$151,"Consumer ID",$A2701,"Years (DATE)",$B$66)=0,"",GETPIVOTDATA("Sum of Net Profit",Pivot_table!$A$151,"Consumer ID",$A2701,"Years (DATE)",$B$66))</f>
        <v/>
      </c>
      <c r="C2701" s="6" t="str">
        <f>IF(GETPIVOTDATA("Count of Order ID",Pivot_table!$A$151,"Consumer ID",$A2701,"Years (DATE)",$B$66)=0,"",GETPIVOTDATA("Count of Order ID",Pivot_table!$A$151,"Consumer ID",$A2701,"Years (DATE)",$B$66))</f>
        <v/>
      </c>
      <c r="D2701" s="6">
        <f>IF(GETPIVOTDATA("Sum of Net Profit",Pivot_table!$A$151,"Consumer ID",$A2701,"Years (DATE)",$D$66)=0,"",GETPIVOTDATA("Sum of Net Profit",Pivot_table!$A$151,"Consumer ID",$A2701,"Years (DATE)",$D$66))</f>
        <v>137.35</v>
      </c>
      <c r="E2701" s="6">
        <f>IF(GETPIVOTDATA("Count of Order ID",Pivot_table!$A$151,"Consumer ID",$A2701,"Years (DATE)",$D$66)=0,"",GETPIVOTDATA("Count of Order ID",Pivot_table!$A$151,"Consumer ID",$A2701,"Years (DATE)",$D$66))</f>
        <v>1</v>
      </c>
      <c r="F2701" s="6">
        <f t="shared" si="84"/>
        <v>137.35</v>
      </c>
      <c r="G2701" s="6">
        <f t="shared" si="85"/>
        <v>1</v>
      </c>
    </row>
    <row r="2702" spans="1:7" x14ac:dyDescent="0.3">
      <c r="A2702" s="6" t="s">
        <v>5029</v>
      </c>
      <c r="B2702" s="6" t="str">
        <f>IF(GETPIVOTDATA("Sum of Net Profit",Pivot_table!$A$151,"Consumer ID",$A2702,"Years (DATE)",$B$66)=0,"",GETPIVOTDATA("Sum of Net Profit",Pivot_table!$A$151,"Consumer ID",$A2702,"Years (DATE)",$B$66))</f>
        <v/>
      </c>
      <c r="C2702" s="6" t="str">
        <f>IF(GETPIVOTDATA("Count of Order ID",Pivot_table!$A$151,"Consumer ID",$A2702,"Years (DATE)",$B$66)=0,"",GETPIVOTDATA("Count of Order ID",Pivot_table!$A$151,"Consumer ID",$A2702,"Years (DATE)",$B$66))</f>
        <v/>
      </c>
      <c r="D2702" s="6">
        <f>IF(GETPIVOTDATA("Sum of Net Profit",Pivot_table!$A$151,"Consumer ID",$A2702,"Years (DATE)",$D$66)=0,"",GETPIVOTDATA("Sum of Net Profit",Pivot_table!$A$151,"Consumer ID",$A2702,"Years (DATE)",$D$66))</f>
        <v>137.35</v>
      </c>
      <c r="E2702" s="6">
        <f>IF(GETPIVOTDATA("Count of Order ID",Pivot_table!$A$151,"Consumer ID",$A2702,"Years (DATE)",$D$66)=0,"",GETPIVOTDATA("Count of Order ID",Pivot_table!$A$151,"Consumer ID",$A2702,"Years (DATE)",$D$66))</f>
        <v>1</v>
      </c>
      <c r="F2702" s="6">
        <f t="shared" si="84"/>
        <v>137.35</v>
      </c>
      <c r="G2702" s="6">
        <f t="shared" si="85"/>
        <v>1</v>
      </c>
    </row>
    <row r="2703" spans="1:7" x14ac:dyDescent="0.3">
      <c r="A2703" s="6" t="s">
        <v>5677</v>
      </c>
      <c r="B2703" s="6" t="str">
        <f>IF(GETPIVOTDATA("Sum of Net Profit",Pivot_table!$A$151,"Consumer ID",$A2703,"Years (DATE)",$B$66)=0,"",GETPIVOTDATA("Sum of Net Profit",Pivot_table!$A$151,"Consumer ID",$A2703,"Years (DATE)",$B$66))</f>
        <v/>
      </c>
      <c r="C2703" s="6" t="str">
        <f>IF(GETPIVOTDATA("Count of Order ID",Pivot_table!$A$151,"Consumer ID",$A2703,"Years (DATE)",$B$66)=0,"",GETPIVOTDATA("Count of Order ID",Pivot_table!$A$151,"Consumer ID",$A2703,"Years (DATE)",$B$66))</f>
        <v/>
      </c>
      <c r="D2703" s="6">
        <f>IF(GETPIVOTDATA("Sum of Net Profit",Pivot_table!$A$151,"Consumer ID",$A2703,"Years (DATE)",$D$66)=0,"",GETPIVOTDATA("Sum of Net Profit",Pivot_table!$A$151,"Consumer ID",$A2703,"Years (DATE)",$D$66))</f>
        <v>137.35</v>
      </c>
      <c r="E2703" s="6">
        <f>IF(GETPIVOTDATA("Count of Order ID",Pivot_table!$A$151,"Consumer ID",$A2703,"Years (DATE)",$D$66)=0,"",GETPIVOTDATA("Count of Order ID",Pivot_table!$A$151,"Consumer ID",$A2703,"Years (DATE)",$D$66))</f>
        <v>1</v>
      </c>
      <c r="F2703" s="6">
        <f t="shared" si="84"/>
        <v>137.35</v>
      </c>
      <c r="G2703" s="6">
        <f t="shared" si="85"/>
        <v>1</v>
      </c>
    </row>
    <row r="2704" spans="1:7" x14ac:dyDescent="0.3">
      <c r="A2704" s="6" t="s">
        <v>5630</v>
      </c>
      <c r="B2704" s="6" t="str">
        <f>IF(GETPIVOTDATA("Sum of Net Profit",Pivot_table!$A$151,"Consumer ID",$A2704,"Years (DATE)",$B$66)=0,"",GETPIVOTDATA("Sum of Net Profit",Pivot_table!$A$151,"Consumer ID",$A2704,"Years (DATE)",$B$66))</f>
        <v/>
      </c>
      <c r="C2704" s="6" t="str">
        <f>IF(GETPIVOTDATA("Count of Order ID",Pivot_table!$A$151,"Consumer ID",$A2704,"Years (DATE)",$B$66)=0,"",GETPIVOTDATA("Count of Order ID",Pivot_table!$A$151,"Consumer ID",$A2704,"Years (DATE)",$B$66))</f>
        <v/>
      </c>
      <c r="D2704" s="6">
        <f>IF(GETPIVOTDATA("Sum of Net Profit",Pivot_table!$A$151,"Consumer ID",$A2704,"Years (DATE)",$D$66)=0,"",GETPIVOTDATA("Sum of Net Profit",Pivot_table!$A$151,"Consumer ID",$A2704,"Years (DATE)",$D$66))</f>
        <v>137.35</v>
      </c>
      <c r="E2704" s="6">
        <f>IF(GETPIVOTDATA("Count of Order ID",Pivot_table!$A$151,"Consumer ID",$A2704,"Years (DATE)",$D$66)=0,"",GETPIVOTDATA("Count of Order ID",Pivot_table!$A$151,"Consumer ID",$A2704,"Years (DATE)",$D$66))</f>
        <v>1</v>
      </c>
      <c r="F2704" s="6">
        <f t="shared" si="84"/>
        <v>137.35</v>
      </c>
      <c r="G2704" s="6">
        <f t="shared" si="85"/>
        <v>1</v>
      </c>
    </row>
    <row r="2705" spans="1:7" x14ac:dyDescent="0.3">
      <c r="A2705" s="6" t="s">
        <v>5782</v>
      </c>
      <c r="B2705" s="6" t="str">
        <f>IF(GETPIVOTDATA("Sum of Net Profit",Pivot_table!$A$151,"Consumer ID",$A2705,"Years (DATE)",$B$66)=0,"",GETPIVOTDATA("Sum of Net Profit",Pivot_table!$A$151,"Consumer ID",$A2705,"Years (DATE)",$B$66))</f>
        <v/>
      </c>
      <c r="C2705" s="6" t="str">
        <f>IF(GETPIVOTDATA("Count of Order ID",Pivot_table!$A$151,"Consumer ID",$A2705,"Years (DATE)",$B$66)=0,"",GETPIVOTDATA("Count of Order ID",Pivot_table!$A$151,"Consumer ID",$A2705,"Years (DATE)",$B$66))</f>
        <v/>
      </c>
      <c r="D2705" s="6">
        <f>IF(GETPIVOTDATA("Sum of Net Profit",Pivot_table!$A$151,"Consumer ID",$A2705,"Years (DATE)",$D$66)=0,"",GETPIVOTDATA("Sum of Net Profit",Pivot_table!$A$151,"Consumer ID",$A2705,"Years (DATE)",$D$66))</f>
        <v>137.35</v>
      </c>
      <c r="E2705" s="6">
        <f>IF(GETPIVOTDATA("Count of Order ID",Pivot_table!$A$151,"Consumer ID",$A2705,"Years (DATE)",$D$66)=0,"",GETPIVOTDATA("Count of Order ID",Pivot_table!$A$151,"Consumer ID",$A2705,"Years (DATE)",$D$66))</f>
        <v>1</v>
      </c>
      <c r="F2705" s="6">
        <f t="shared" si="84"/>
        <v>137.35</v>
      </c>
      <c r="G2705" s="6">
        <f t="shared" si="85"/>
        <v>1</v>
      </c>
    </row>
    <row r="2706" spans="1:7" x14ac:dyDescent="0.3">
      <c r="A2706" s="6" t="s">
        <v>5648</v>
      </c>
      <c r="B2706" s="6" t="str">
        <f>IF(GETPIVOTDATA("Sum of Net Profit",Pivot_table!$A$151,"Consumer ID",$A2706,"Years (DATE)",$B$66)=0,"",GETPIVOTDATA("Sum of Net Profit",Pivot_table!$A$151,"Consumer ID",$A2706,"Years (DATE)",$B$66))</f>
        <v/>
      </c>
      <c r="C2706" s="6" t="str">
        <f>IF(GETPIVOTDATA("Count of Order ID",Pivot_table!$A$151,"Consumer ID",$A2706,"Years (DATE)",$B$66)=0,"",GETPIVOTDATA("Count of Order ID",Pivot_table!$A$151,"Consumer ID",$A2706,"Years (DATE)",$B$66))</f>
        <v/>
      </c>
      <c r="D2706" s="6">
        <f>IF(GETPIVOTDATA("Sum of Net Profit",Pivot_table!$A$151,"Consumer ID",$A2706,"Years (DATE)",$D$66)=0,"",GETPIVOTDATA("Sum of Net Profit",Pivot_table!$A$151,"Consumer ID",$A2706,"Years (DATE)",$D$66))</f>
        <v>137.35</v>
      </c>
      <c r="E2706" s="6">
        <f>IF(GETPIVOTDATA("Count of Order ID",Pivot_table!$A$151,"Consumer ID",$A2706,"Years (DATE)",$D$66)=0,"",GETPIVOTDATA("Count of Order ID",Pivot_table!$A$151,"Consumer ID",$A2706,"Years (DATE)",$D$66))</f>
        <v>1</v>
      </c>
      <c r="F2706" s="6">
        <f t="shared" si="84"/>
        <v>137.35</v>
      </c>
      <c r="G2706" s="6">
        <f t="shared" si="85"/>
        <v>1</v>
      </c>
    </row>
    <row r="2707" spans="1:7" x14ac:dyDescent="0.3">
      <c r="A2707" s="6" t="s">
        <v>5703</v>
      </c>
      <c r="B2707" s="6" t="str">
        <f>IF(GETPIVOTDATA("Sum of Net Profit",Pivot_table!$A$151,"Consumer ID",$A2707,"Years (DATE)",$B$66)=0,"",GETPIVOTDATA("Sum of Net Profit",Pivot_table!$A$151,"Consumer ID",$A2707,"Years (DATE)",$B$66))</f>
        <v/>
      </c>
      <c r="C2707" s="6" t="str">
        <f>IF(GETPIVOTDATA("Count of Order ID",Pivot_table!$A$151,"Consumer ID",$A2707,"Years (DATE)",$B$66)=0,"",GETPIVOTDATA("Count of Order ID",Pivot_table!$A$151,"Consumer ID",$A2707,"Years (DATE)",$B$66))</f>
        <v/>
      </c>
      <c r="D2707" s="6">
        <f>IF(GETPIVOTDATA("Sum of Net Profit",Pivot_table!$A$151,"Consumer ID",$A2707,"Years (DATE)",$D$66)=0,"",GETPIVOTDATA("Sum of Net Profit",Pivot_table!$A$151,"Consumer ID",$A2707,"Years (DATE)",$D$66))</f>
        <v>137.35</v>
      </c>
      <c r="E2707" s="6">
        <f>IF(GETPIVOTDATA("Count of Order ID",Pivot_table!$A$151,"Consumer ID",$A2707,"Years (DATE)",$D$66)=0,"",GETPIVOTDATA("Count of Order ID",Pivot_table!$A$151,"Consumer ID",$A2707,"Years (DATE)",$D$66))</f>
        <v>1</v>
      </c>
      <c r="F2707" s="6">
        <f t="shared" si="84"/>
        <v>137.35</v>
      </c>
      <c r="G2707" s="6">
        <f t="shared" si="85"/>
        <v>1</v>
      </c>
    </row>
    <row r="2708" spans="1:7" x14ac:dyDescent="0.3">
      <c r="A2708" s="6" t="s">
        <v>651</v>
      </c>
      <c r="B2708" s="6">
        <f>IF(GETPIVOTDATA("Sum of Net Profit",Pivot_table!$A$151,"Consumer ID",$A2708,"Years (DATE)",$B$66)=0,"",GETPIVOTDATA("Sum of Net Profit",Pivot_table!$A$151,"Consumer ID",$A2708,"Years (DATE)",$B$66))</f>
        <v>58.8</v>
      </c>
      <c r="C2708" s="6">
        <f>IF(GETPIVOTDATA("Count of Order ID",Pivot_table!$A$151,"Consumer ID",$A2708,"Years (DATE)",$B$66)=0,"",GETPIVOTDATA("Count of Order ID",Pivot_table!$A$151,"Consumer ID",$A2708,"Years (DATE)",$B$66))</f>
        <v>1</v>
      </c>
      <c r="D2708" s="6">
        <f>IF(GETPIVOTDATA("Sum of Net Profit",Pivot_table!$A$151,"Consumer ID",$A2708,"Years (DATE)",$D$66)=0,"",GETPIVOTDATA("Sum of Net Profit",Pivot_table!$A$151,"Consumer ID",$A2708,"Years (DATE)",$D$66))</f>
        <v>77.759999999999991</v>
      </c>
      <c r="E2708" s="6">
        <f>IF(GETPIVOTDATA("Count of Order ID",Pivot_table!$A$151,"Consumer ID",$A2708,"Years (DATE)",$D$66)=0,"",GETPIVOTDATA("Count of Order ID",Pivot_table!$A$151,"Consumer ID",$A2708,"Years (DATE)",$D$66))</f>
        <v>1</v>
      </c>
      <c r="F2708" s="6">
        <f t="shared" si="84"/>
        <v>136.56</v>
      </c>
      <c r="G2708" s="6">
        <f t="shared" si="85"/>
        <v>2</v>
      </c>
    </row>
    <row r="2709" spans="1:7" x14ac:dyDescent="0.3">
      <c r="A2709" s="6" t="s">
        <v>691</v>
      </c>
      <c r="B2709" s="6">
        <f>IF(GETPIVOTDATA("Sum of Net Profit",Pivot_table!$A$151,"Consumer ID",$A2709,"Years (DATE)",$B$66)=0,"",GETPIVOTDATA("Sum of Net Profit",Pivot_table!$A$151,"Consumer ID",$A2709,"Years (DATE)",$B$66))</f>
        <v>136.4</v>
      </c>
      <c r="C2709" s="6">
        <f>IF(GETPIVOTDATA("Count of Order ID",Pivot_table!$A$151,"Consumer ID",$A2709,"Years (DATE)",$B$66)=0,"",GETPIVOTDATA("Count of Order ID",Pivot_table!$A$151,"Consumer ID",$A2709,"Years (DATE)",$B$66))</f>
        <v>1</v>
      </c>
      <c r="D2709" s="6" t="str">
        <f>IF(GETPIVOTDATA("Sum of Net Profit",Pivot_table!$A$151,"Consumer ID",$A2709,"Years (DATE)",$D$66)=0,"",GETPIVOTDATA("Sum of Net Profit",Pivot_table!$A$151,"Consumer ID",$A2709,"Years (DATE)",$D$66))</f>
        <v/>
      </c>
      <c r="E2709" s="6" t="str">
        <f>IF(GETPIVOTDATA("Count of Order ID",Pivot_table!$A$151,"Consumer ID",$A2709,"Years (DATE)",$D$66)=0,"",GETPIVOTDATA("Count of Order ID",Pivot_table!$A$151,"Consumer ID",$A2709,"Years (DATE)",$D$66))</f>
        <v/>
      </c>
      <c r="F2709" s="6">
        <f t="shared" si="84"/>
        <v>136.4</v>
      </c>
      <c r="G2709" s="6">
        <f t="shared" si="85"/>
        <v>1</v>
      </c>
    </row>
    <row r="2710" spans="1:7" x14ac:dyDescent="0.3">
      <c r="A2710" s="6" t="s">
        <v>833</v>
      </c>
      <c r="B2710" s="6">
        <f>IF(GETPIVOTDATA("Sum of Net Profit",Pivot_table!$A$151,"Consumer ID",$A2710,"Years (DATE)",$B$66)=0,"",GETPIVOTDATA("Sum of Net Profit",Pivot_table!$A$151,"Consumer ID",$A2710,"Years (DATE)",$B$66))</f>
        <v>136.4</v>
      </c>
      <c r="C2710" s="6">
        <f>IF(GETPIVOTDATA("Count of Order ID",Pivot_table!$A$151,"Consumer ID",$A2710,"Years (DATE)",$B$66)=0,"",GETPIVOTDATA("Count of Order ID",Pivot_table!$A$151,"Consumer ID",$A2710,"Years (DATE)",$B$66))</f>
        <v>1</v>
      </c>
      <c r="D2710" s="6" t="str">
        <f>IF(GETPIVOTDATA("Sum of Net Profit",Pivot_table!$A$151,"Consumer ID",$A2710,"Years (DATE)",$D$66)=0,"",GETPIVOTDATA("Sum of Net Profit",Pivot_table!$A$151,"Consumer ID",$A2710,"Years (DATE)",$D$66))</f>
        <v/>
      </c>
      <c r="E2710" s="6" t="str">
        <f>IF(GETPIVOTDATA("Count of Order ID",Pivot_table!$A$151,"Consumer ID",$A2710,"Years (DATE)",$D$66)=0,"",GETPIVOTDATA("Count of Order ID",Pivot_table!$A$151,"Consumer ID",$A2710,"Years (DATE)",$D$66))</f>
        <v/>
      </c>
      <c r="F2710" s="6">
        <f t="shared" si="84"/>
        <v>136.4</v>
      </c>
      <c r="G2710" s="6">
        <f t="shared" si="85"/>
        <v>1</v>
      </c>
    </row>
    <row r="2711" spans="1:7" x14ac:dyDescent="0.3">
      <c r="A2711" s="6" t="s">
        <v>702</v>
      </c>
      <c r="B2711" s="6">
        <f>IF(GETPIVOTDATA("Sum of Net Profit",Pivot_table!$A$151,"Consumer ID",$A2711,"Years (DATE)",$B$66)=0,"",GETPIVOTDATA("Sum of Net Profit",Pivot_table!$A$151,"Consumer ID",$A2711,"Years (DATE)",$B$66))</f>
        <v>136.4</v>
      </c>
      <c r="C2711" s="6">
        <f>IF(GETPIVOTDATA("Count of Order ID",Pivot_table!$A$151,"Consumer ID",$A2711,"Years (DATE)",$B$66)=0,"",GETPIVOTDATA("Count of Order ID",Pivot_table!$A$151,"Consumer ID",$A2711,"Years (DATE)",$B$66))</f>
        <v>1</v>
      </c>
      <c r="D2711" s="6" t="str">
        <f>IF(GETPIVOTDATA("Sum of Net Profit",Pivot_table!$A$151,"Consumer ID",$A2711,"Years (DATE)",$D$66)=0,"",GETPIVOTDATA("Sum of Net Profit",Pivot_table!$A$151,"Consumer ID",$A2711,"Years (DATE)",$D$66))</f>
        <v/>
      </c>
      <c r="E2711" s="6" t="str">
        <f>IF(GETPIVOTDATA("Count of Order ID",Pivot_table!$A$151,"Consumer ID",$A2711,"Years (DATE)",$D$66)=0,"",GETPIVOTDATA("Count of Order ID",Pivot_table!$A$151,"Consumer ID",$A2711,"Years (DATE)",$D$66))</f>
        <v/>
      </c>
      <c r="F2711" s="6">
        <f t="shared" si="84"/>
        <v>136.4</v>
      </c>
      <c r="G2711" s="6">
        <f t="shared" si="85"/>
        <v>1</v>
      </c>
    </row>
    <row r="2712" spans="1:7" x14ac:dyDescent="0.3">
      <c r="A2712" s="6" t="s">
        <v>6925</v>
      </c>
      <c r="B2712" s="6">
        <f>IF(GETPIVOTDATA("Sum of Net Profit",Pivot_table!$A$151,"Consumer ID",$A2712,"Years (DATE)",$B$66)=0,"",GETPIVOTDATA("Sum of Net Profit",Pivot_table!$A$151,"Consumer ID",$A2712,"Years (DATE)",$B$66))</f>
        <v>136.4</v>
      </c>
      <c r="C2712" s="6">
        <f>IF(GETPIVOTDATA("Count of Order ID",Pivot_table!$A$151,"Consumer ID",$A2712,"Years (DATE)",$B$66)=0,"",GETPIVOTDATA("Count of Order ID",Pivot_table!$A$151,"Consumer ID",$A2712,"Years (DATE)",$B$66))</f>
        <v>1</v>
      </c>
      <c r="D2712" s="6" t="str">
        <f>IF(GETPIVOTDATA("Sum of Net Profit",Pivot_table!$A$151,"Consumer ID",$A2712,"Years (DATE)",$D$66)=0,"",GETPIVOTDATA("Sum of Net Profit",Pivot_table!$A$151,"Consumer ID",$A2712,"Years (DATE)",$D$66))</f>
        <v/>
      </c>
      <c r="E2712" s="6" t="str">
        <f>IF(GETPIVOTDATA("Count of Order ID",Pivot_table!$A$151,"Consumer ID",$A2712,"Years (DATE)",$D$66)=0,"",GETPIVOTDATA("Count of Order ID",Pivot_table!$A$151,"Consumer ID",$A2712,"Years (DATE)",$D$66))</f>
        <v/>
      </c>
      <c r="F2712" s="6">
        <f t="shared" si="84"/>
        <v>136.4</v>
      </c>
      <c r="G2712" s="6">
        <f t="shared" si="85"/>
        <v>1</v>
      </c>
    </row>
    <row r="2713" spans="1:7" x14ac:dyDescent="0.3">
      <c r="A2713" s="6" t="s">
        <v>6883</v>
      </c>
      <c r="B2713" s="6">
        <f>IF(GETPIVOTDATA("Sum of Net Profit",Pivot_table!$A$151,"Consumer ID",$A2713,"Years (DATE)",$B$66)=0,"",GETPIVOTDATA("Sum of Net Profit",Pivot_table!$A$151,"Consumer ID",$A2713,"Years (DATE)",$B$66))</f>
        <v>136.4</v>
      </c>
      <c r="C2713" s="6">
        <f>IF(GETPIVOTDATA("Count of Order ID",Pivot_table!$A$151,"Consumer ID",$A2713,"Years (DATE)",$B$66)=0,"",GETPIVOTDATA("Count of Order ID",Pivot_table!$A$151,"Consumer ID",$A2713,"Years (DATE)",$B$66))</f>
        <v>1</v>
      </c>
      <c r="D2713" s="6" t="str">
        <f>IF(GETPIVOTDATA("Sum of Net Profit",Pivot_table!$A$151,"Consumer ID",$A2713,"Years (DATE)",$D$66)=0,"",GETPIVOTDATA("Sum of Net Profit",Pivot_table!$A$151,"Consumer ID",$A2713,"Years (DATE)",$D$66))</f>
        <v/>
      </c>
      <c r="E2713" s="6" t="str">
        <f>IF(GETPIVOTDATA("Count of Order ID",Pivot_table!$A$151,"Consumer ID",$A2713,"Years (DATE)",$D$66)=0,"",GETPIVOTDATA("Count of Order ID",Pivot_table!$A$151,"Consumer ID",$A2713,"Years (DATE)",$D$66))</f>
        <v/>
      </c>
      <c r="F2713" s="6">
        <f t="shared" si="84"/>
        <v>136.4</v>
      </c>
      <c r="G2713" s="6">
        <f t="shared" si="85"/>
        <v>1</v>
      </c>
    </row>
    <row r="2714" spans="1:7" x14ac:dyDescent="0.3">
      <c r="A2714" s="6" t="s">
        <v>6913</v>
      </c>
      <c r="B2714" s="6">
        <f>IF(GETPIVOTDATA("Sum of Net Profit",Pivot_table!$A$151,"Consumer ID",$A2714,"Years (DATE)",$B$66)=0,"",GETPIVOTDATA("Sum of Net Profit",Pivot_table!$A$151,"Consumer ID",$A2714,"Years (DATE)",$B$66))</f>
        <v>136.4</v>
      </c>
      <c r="C2714" s="6">
        <f>IF(GETPIVOTDATA("Count of Order ID",Pivot_table!$A$151,"Consumer ID",$A2714,"Years (DATE)",$B$66)=0,"",GETPIVOTDATA("Count of Order ID",Pivot_table!$A$151,"Consumer ID",$A2714,"Years (DATE)",$B$66))</f>
        <v>1</v>
      </c>
      <c r="D2714" s="6" t="str">
        <f>IF(GETPIVOTDATA("Sum of Net Profit",Pivot_table!$A$151,"Consumer ID",$A2714,"Years (DATE)",$D$66)=0,"",GETPIVOTDATA("Sum of Net Profit",Pivot_table!$A$151,"Consumer ID",$A2714,"Years (DATE)",$D$66))</f>
        <v/>
      </c>
      <c r="E2714" s="6" t="str">
        <f>IF(GETPIVOTDATA("Count of Order ID",Pivot_table!$A$151,"Consumer ID",$A2714,"Years (DATE)",$D$66)=0,"",GETPIVOTDATA("Count of Order ID",Pivot_table!$A$151,"Consumer ID",$A2714,"Years (DATE)",$D$66))</f>
        <v/>
      </c>
      <c r="F2714" s="6">
        <f t="shared" si="84"/>
        <v>136.4</v>
      </c>
      <c r="G2714" s="6">
        <f t="shared" si="85"/>
        <v>1</v>
      </c>
    </row>
    <row r="2715" spans="1:7" x14ac:dyDescent="0.3">
      <c r="A2715" s="6" t="s">
        <v>6879</v>
      </c>
      <c r="B2715" s="6">
        <f>IF(GETPIVOTDATA("Sum of Net Profit",Pivot_table!$A$151,"Consumer ID",$A2715,"Years (DATE)",$B$66)=0,"",GETPIVOTDATA("Sum of Net Profit",Pivot_table!$A$151,"Consumer ID",$A2715,"Years (DATE)",$B$66))</f>
        <v>136.4</v>
      </c>
      <c r="C2715" s="6">
        <f>IF(GETPIVOTDATA("Count of Order ID",Pivot_table!$A$151,"Consumer ID",$A2715,"Years (DATE)",$B$66)=0,"",GETPIVOTDATA("Count of Order ID",Pivot_table!$A$151,"Consumer ID",$A2715,"Years (DATE)",$B$66))</f>
        <v>1</v>
      </c>
      <c r="D2715" s="6" t="str">
        <f>IF(GETPIVOTDATA("Sum of Net Profit",Pivot_table!$A$151,"Consumer ID",$A2715,"Years (DATE)",$D$66)=0,"",GETPIVOTDATA("Sum of Net Profit",Pivot_table!$A$151,"Consumer ID",$A2715,"Years (DATE)",$D$66))</f>
        <v/>
      </c>
      <c r="E2715" s="6" t="str">
        <f>IF(GETPIVOTDATA("Count of Order ID",Pivot_table!$A$151,"Consumer ID",$A2715,"Years (DATE)",$D$66)=0,"",GETPIVOTDATA("Count of Order ID",Pivot_table!$A$151,"Consumer ID",$A2715,"Years (DATE)",$D$66))</f>
        <v/>
      </c>
      <c r="F2715" s="6">
        <f t="shared" si="84"/>
        <v>136.4</v>
      </c>
      <c r="G2715" s="6">
        <f t="shared" si="85"/>
        <v>1</v>
      </c>
    </row>
    <row r="2716" spans="1:7" x14ac:dyDescent="0.3">
      <c r="A2716" s="6" t="s">
        <v>6839</v>
      </c>
      <c r="B2716" s="6">
        <f>IF(GETPIVOTDATA("Sum of Net Profit",Pivot_table!$A$151,"Consumer ID",$A2716,"Years (DATE)",$B$66)=0,"",GETPIVOTDATA("Sum of Net Profit",Pivot_table!$A$151,"Consumer ID",$A2716,"Years (DATE)",$B$66))</f>
        <v>136.4</v>
      </c>
      <c r="C2716" s="6">
        <f>IF(GETPIVOTDATA("Count of Order ID",Pivot_table!$A$151,"Consumer ID",$A2716,"Years (DATE)",$B$66)=0,"",GETPIVOTDATA("Count of Order ID",Pivot_table!$A$151,"Consumer ID",$A2716,"Years (DATE)",$B$66))</f>
        <v>1</v>
      </c>
      <c r="D2716" s="6" t="str">
        <f>IF(GETPIVOTDATA("Sum of Net Profit",Pivot_table!$A$151,"Consumer ID",$A2716,"Years (DATE)",$D$66)=0,"",GETPIVOTDATA("Sum of Net Profit",Pivot_table!$A$151,"Consumer ID",$A2716,"Years (DATE)",$D$66))</f>
        <v/>
      </c>
      <c r="E2716" s="6" t="str">
        <f>IF(GETPIVOTDATA("Count of Order ID",Pivot_table!$A$151,"Consumer ID",$A2716,"Years (DATE)",$D$66)=0,"",GETPIVOTDATA("Count of Order ID",Pivot_table!$A$151,"Consumer ID",$A2716,"Years (DATE)",$D$66))</f>
        <v/>
      </c>
      <c r="F2716" s="6">
        <f t="shared" si="84"/>
        <v>136.4</v>
      </c>
      <c r="G2716" s="6">
        <f t="shared" si="85"/>
        <v>1</v>
      </c>
    </row>
    <row r="2717" spans="1:7" x14ac:dyDescent="0.3">
      <c r="A2717" s="6" t="s">
        <v>6784</v>
      </c>
      <c r="B2717" s="6">
        <f>IF(GETPIVOTDATA("Sum of Net Profit",Pivot_table!$A$151,"Consumer ID",$A2717,"Years (DATE)",$B$66)=0,"",GETPIVOTDATA("Sum of Net Profit",Pivot_table!$A$151,"Consumer ID",$A2717,"Years (DATE)",$B$66))</f>
        <v>136.4</v>
      </c>
      <c r="C2717" s="6">
        <f>IF(GETPIVOTDATA("Count of Order ID",Pivot_table!$A$151,"Consumer ID",$A2717,"Years (DATE)",$B$66)=0,"",GETPIVOTDATA("Count of Order ID",Pivot_table!$A$151,"Consumer ID",$A2717,"Years (DATE)",$B$66))</f>
        <v>1</v>
      </c>
      <c r="D2717" s="6" t="str">
        <f>IF(GETPIVOTDATA("Sum of Net Profit",Pivot_table!$A$151,"Consumer ID",$A2717,"Years (DATE)",$D$66)=0,"",GETPIVOTDATA("Sum of Net Profit",Pivot_table!$A$151,"Consumer ID",$A2717,"Years (DATE)",$D$66))</f>
        <v/>
      </c>
      <c r="E2717" s="6" t="str">
        <f>IF(GETPIVOTDATA("Count of Order ID",Pivot_table!$A$151,"Consumer ID",$A2717,"Years (DATE)",$D$66)=0,"",GETPIVOTDATA("Count of Order ID",Pivot_table!$A$151,"Consumer ID",$A2717,"Years (DATE)",$D$66))</f>
        <v/>
      </c>
      <c r="F2717" s="6">
        <f t="shared" si="84"/>
        <v>136.4</v>
      </c>
      <c r="G2717" s="6">
        <f t="shared" si="85"/>
        <v>1</v>
      </c>
    </row>
    <row r="2718" spans="1:7" x14ac:dyDescent="0.3">
      <c r="A2718" s="6" t="s">
        <v>6927</v>
      </c>
      <c r="B2718" s="6">
        <f>IF(GETPIVOTDATA("Sum of Net Profit",Pivot_table!$A$151,"Consumer ID",$A2718,"Years (DATE)",$B$66)=0,"",GETPIVOTDATA("Sum of Net Profit",Pivot_table!$A$151,"Consumer ID",$A2718,"Years (DATE)",$B$66))</f>
        <v>136.4</v>
      </c>
      <c r="C2718" s="6">
        <f>IF(GETPIVOTDATA("Count of Order ID",Pivot_table!$A$151,"Consumer ID",$A2718,"Years (DATE)",$B$66)=0,"",GETPIVOTDATA("Count of Order ID",Pivot_table!$A$151,"Consumer ID",$A2718,"Years (DATE)",$B$66))</f>
        <v>1</v>
      </c>
      <c r="D2718" s="6" t="str">
        <f>IF(GETPIVOTDATA("Sum of Net Profit",Pivot_table!$A$151,"Consumer ID",$A2718,"Years (DATE)",$D$66)=0,"",GETPIVOTDATA("Sum of Net Profit",Pivot_table!$A$151,"Consumer ID",$A2718,"Years (DATE)",$D$66))</f>
        <v/>
      </c>
      <c r="E2718" s="6" t="str">
        <f>IF(GETPIVOTDATA("Count of Order ID",Pivot_table!$A$151,"Consumer ID",$A2718,"Years (DATE)",$D$66)=0,"",GETPIVOTDATA("Count of Order ID",Pivot_table!$A$151,"Consumer ID",$A2718,"Years (DATE)",$D$66))</f>
        <v/>
      </c>
      <c r="F2718" s="6">
        <f t="shared" si="84"/>
        <v>136.4</v>
      </c>
      <c r="G2718" s="6">
        <f t="shared" si="85"/>
        <v>1</v>
      </c>
    </row>
    <row r="2719" spans="1:7" x14ac:dyDescent="0.3">
      <c r="A2719" s="6" t="s">
        <v>6762</v>
      </c>
      <c r="B2719" s="6">
        <f>IF(GETPIVOTDATA("Sum of Net Profit",Pivot_table!$A$151,"Consumer ID",$A2719,"Years (DATE)",$B$66)=0,"",GETPIVOTDATA("Sum of Net Profit",Pivot_table!$A$151,"Consumer ID",$A2719,"Years (DATE)",$B$66))</f>
        <v>136.4</v>
      </c>
      <c r="C2719" s="6">
        <f>IF(GETPIVOTDATA("Count of Order ID",Pivot_table!$A$151,"Consumer ID",$A2719,"Years (DATE)",$B$66)=0,"",GETPIVOTDATA("Count of Order ID",Pivot_table!$A$151,"Consumer ID",$A2719,"Years (DATE)",$B$66))</f>
        <v>1</v>
      </c>
      <c r="D2719" s="6" t="str">
        <f>IF(GETPIVOTDATA("Sum of Net Profit",Pivot_table!$A$151,"Consumer ID",$A2719,"Years (DATE)",$D$66)=0,"",GETPIVOTDATA("Sum of Net Profit",Pivot_table!$A$151,"Consumer ID",$A2719,"Years (DATE)",$D$66))</f>
        <v/>
      </c>
      <c r="E2719" s="6" t="str">
        <f>IF(GETPIVOTDATA("Count of Order ID",Pivot_table!$A$151,"Consumer ID",$A2719,"Years (DATE)",$D$66)=0,"",GETPIVOTDATA("Count of Order ID",Pivot_table!$A$151,"Consumer ID",$A2719,"Years (DATE)",$D$66))</f>
        <v/>
      </c>
      <c r="F2719" s="6">
        <f t="shared" si="84"/>
        <v>136.4</v>
      </c>
      <c r="G2719" s="6">
        <f t="shared" si="85"/>
        <v>1</v>
      </c>
    </row>
    <row r="2720" spans="1:7" x14ac:dyDescent="0.3">
      <c r="A2720" s="6" t="s">
        <v>6881</v>
      </c>
      <c r="B2720" s="6">
        <f>IF(GETPIVOTDATA("Sum of Net Profit",Pivot_table!$A$151,"Consumer ID",$A2720,"Years (DATE)",$B$66)=0,"",GETPIVOTDATA("Sum of Net Profit",Pivot_table!$A$151,"Consumer ID",$A2720,"Years (DATE)",$B$66))</f>
        <v>136.4</v>
      </c>
      <c r="C2720" s="6">
        <f>IF(GETPIVOTDATA("Count of Order ID",Pivot_table!$A$151,"Consumer ID",$A2720,"Years (DATE)",$B$66)=0,"",GETPIVOTDATA("Count of Order ID",Pivot_table!$A$151,"Consumer ID",$A2720,"Years (DATE)",$B$66))</f>
        <v>1</v>
      </c>
      <c r="D2720" s="6" t="str">
        <f>IF(GETPIVOTDATA("Sum of Net Profit",Pivot_table!$A$151,"Consumer ID",$A2720,"Years (DATE)",$D$66)=0,"",GETPIVOTDATA("Sum of Net Profit",Pivot_table!$A$151,"Consumer ID",$A2720,"Years (DATE)",$D$66))</f>
        <v/>
      </c>
      <c r="E2720" s="6" t="str">
        <f>IF(GETPIVOTDATA("Count of Order ID",Pivot_table!$A$151,"Consumer ID",$A2720,"Years (DATE)",$D$66)=0,"",GETPIVOTDATA("Count of Order ID",Pivot_table!$A$151,"Consumer ID",$A2720,"Years (DATE)",$D$66))</f>
        <v/>
      </c>
      <c r="F2720" s="6">
        <f t="shared" si="84"/>
        <v>136.4</v>
      </c>
      <c r="G2720" s="6">
        <f t="shared" si="85"/>
        <v>1</v>
      </c>
    </row>
    <row r="2721" spans="1:7" x14ac:dyDescent="0.3">
      <c r="A2721" s="6" t="s">
        <v>955</v>
      </c>
      <c r="B2721" s="6">
        <f>IF(GETPIVOTDATA("Sum of Net Profit",Pivot_table!$A$151,"Consumer ID",$A2721,"Years (DATE)",$B$66)=0,"",GETPIVOTDATA("Sum of Net Profit",Pivot_table!$A$151,"Consumer ID",$A2721,"Years (DATE)",$B$66))</f>
        <v>136.4</v>
      </c>
      <c r="C2721" s="6">
        <f>IF(GETPIVOTDATA("Count of Order ID",Pivot_table!$A$151,"Consumer ID",$A2721,"Years (DATE)",$B$66)=0,"",GETPIVOTDATA("Count of Order ID",Pivot_table!$A$151,"Consumer ID",$A2721,"Years (DATE)",$B$66))</f>
        <v>1</v>
      </c>
      <c r="D2721" s="6" t="str">
        <f>IF(GETPIVOTDATA("Sum of Net Profit",Pivot_table!$A$151,"Consumer ID",$A2721,"Years (DATE)",$D$66)=0,"",GETPIVOTDATA("Sum of Net Profit",Pivot_table!$A$151,"Consumer ID",$A2721,"Years (DATE)",$D$66))</f>
        <v/>
      </c>
      <c r="E2721" s="6" t="str">
        <f>IF(GETPIVOTDATA("Count of Order ID",Pivot_table!$A$151,"Consumer ID",$A2721,"Years (DATE)",$D$66)=0,"",GETPIVOTDATA("Count of Order ID",Pivot_table!$A$151,"Consumer ID",$A2721,"Years (DATE)",$D$66))</f>
        <v/>
      </c>
      <c r="F2721" s="6">
        <f t="shared" si="84"/>
        <v>136.4</v>
      </c>
      <c r="G2721" s="6">
        <f t="shared" si="85"/>
        <v>1</v>
      </c>
    </row>
    <row r="2722" spans="1:7" x14ac:dyDescent="0.3">
      <c r="A2722" s="6" t="s">
        <v>935</v>
      </c>
      <c r="B2722" s="6">
        <f>IF(GETPIVOTDATA("Sum of Net Profit",Pivot_table!$A$151,"Consumer ID",$A2722,"Years (DATE)",$B$66)=0,"",GETPIVOTDATA("Sum of Net Profit",Pivot_table!$A$151,"Consumer ID",$A2722,"Years (DATE)",$B$66))</f>
        <v>136.4</v>
      </c>
      <c r="C2722" s="6">
        <f>IF(GETPIVOTDATA("Count of Order ID",Pivot_table!$A$151,"Consumer ID",$A2722,"Years (DATE)",$B$66)=0,"",GETPIVOTDATA("Count of Order ID",Pivot_table!$A$151,"Consumer ID",$A2722,"Years (DATE)",$B$66))</f>
        <v>1</v>
      </c>
      <c r="D2722" s="6" t="str">
        <f>IF(GETPIVOTDATA("Sum of Net Profit",Pivot_table!$A$151,"Consumer ID",$A2722,"Years (DATE)",$D$66)=0,"",GETPIVOTDATA("Sum of Net Profit",Pivot_table!$A$151,"Consumer ID",$A2722,"Years (DATE)",$D$66))</f>
        <v/>
      </c>
      <c r="E2722" s="6" t="str">
        <f>IF(GETPIVOTDATA("Count of Order ID",Pivot_table!$A$151,"Consumer ID",$A2722,"Years (DATE)",$D$66)=0,"",GETPIVOTDATA("Count of Order ID",Pivot_table!$A$151,"Consumer ID",$A2722,"Years (DATE)",$D$66))</f>
        <v/>
      </c>
      <c r="F2722" s="6">
        <f t="shared" si="84"/>
        <v>136.4</v>
      </c>
      <c r="G2722" s="6">
        <f t="shared" si="85"/>
        <v>1</v>
      </c>
    </row>
    <row r="2723" spans="1:7" x14ac:dyDescent="0.3">
      <c r="A2723" s="6" t="s">
        <v>901</v>
      </c>
      <c r="B2723" s="6">
        <f>IF(GETPIVOTDATA("Sum of Net Profit",Pivot_table!$A$151,"Consumer ID",$A2723,"Years (DATE)",$B$66)=0,"",GETPIVOTDATA("Sum of Net Profit",Pivot_table!$A$151,"Consumer ID",$A2723,"Years (DATE)",$B$66))</f>
        <v>136.4</v>
      </c>
      <c r="C2723" s="6">
        <f>IF(GETPIVOTDATA("Count of Order ID",Pivot_table!$A$151,"Consumer ID",$A2723,"Years (DATE)",$B$66)=0,"",GETPIVOTDATA("Count of Order ID",Pivot_table!$A$151,"Consumer ID",$A2723,"Years (DATE)",$B$66))</f>
        <v>1</v>
      </c>
      <c r="D2723" s="6" t="str">
        <f>IF(GETPIVOTDATA("Sum of Net Profit",Pivot_table!$A$151,"Consumer ID",$A2723,"Years (DATE)",$D$66)=0,"",GETPIVOTDATA("Sum of Net Profit",Pivot_table!$A$151,"Consumer ID",$A2723,"Years (DATE)",$D$66))</f>
        <v/>
      </c>
      <c r="E2723" s="6" t="str">
        <f>IF(GETPIVOTDATA("Count of Order ID",Pivot_table!$A$151,"Consumer ID",$A2723,"Years (DATE)",$D$66)=0,"",GETPIVOTDATA("Count of Order ID",Pivot_table!$A$151,"Consumer ID",$A2723,"Years (DATE)",$D$66))</f>
        <v/>
      </c>
      <c r="F2723" s="6">
        <f t="shared" si="84"/>
        <v>136.4</v>
      </c>
      <c r="G2723" s="6">
        <f t="shared" si="85"/>
        <v>1</v>
      </c>
    </row>
    <row r="2724" spans="1:7" x14ac:dyDescent="0.3">
      <c r="A2724" s="6" t="s">
        <v>1234</v>
      </c>
      <c r="B2724" s="6">
        <f>IF(GETPIVOTDATA("Sum of Net Profit",Pivot_table!$A$151,"Consumer ID",$A2724,"Years (DATE)",$B$66)=0,"",GETPIVOTDATA("Sum of Net Profit",Pivot_table!$A$151,"Consumer ID",$A2724,"Years (DATE)",$B$66))</f>
        <v>136.4</v>
      </c>
      <c r="C2724" s="6">
        <f>IF(GETPIVOTDATA("Count of Order ID",Pivot_table!$A$151,"Consumer ID",$A2724,"Years (DATE)",$B$66)=0,"",GETPIVOTDATA("Count of Order ID",Pivot_table!$A$151,"Consumer ID",$A2724,"Years (DATE)",$B$66))</f>
        <v>1</v>
      </c>
      <c r="D2724" s="6" t="str">
        <f>IF(GETPIVOTDATA("Sum of Net Profit",Pivot_table!$A$151,"Consumer ID",$A2724,"Years (DATE)",$D$66)=0,"",GETPIVOTDATA("Sum of Net Profit",Pivot_table!$A$151,"Consumer ID",$A2724,"Years (DATE)",$D$66))</f>
        <v/>
      </c>
      <c r="E2724" s="6" t="str">
        <f>IF(GETPIVOTDATA("Count of Order ID",Pivot_table!$A$151,"Consumer ID",$A2724,"Years (DATE)",$D$66)=0,"",GETPIVOTDATA("Count of Order ID",Pivot_table!$A$151,"Consumer ID",$A2724,"Years (DATE)",$D$66))</f>
        <v/>
      </c>
      <c r="F2724" s="6">
        <f t="shared" si="84"/>
        <v>136.4</v>
      </c>
      <c r="G2724" s="6">
        <f t="shared" si="85"/>
        <v>1</v>
      </c>
    </row>
    <row r="2725" spans="1:7" x14ac:dyDescent="0.3">
      <c r="A2725" s="6" t="s">
        <v>474</v>
      </c>
      <c r="B2725" s="6">
        <f>IF(GETPIVOTDATA("Sum of Net Profit",Pivot_table!$A$151,"Consumer ID",$A2725,"Years (DATE)",$B$66)=0,"",GETPIVOTDATA("Sum of Net Profit",Pivot_table!$A$151,"Consumer ID",$A2725,"Years (DATE)",$B$66))</f>
        <v>136.4</v>
      </c>
      <c r="C2725" s="6">
        <f>IF(GETPIVOTDATA("Count of Order ID",Pivot_table!$A$151,"Consumer ID",$A2725,"Years (DATE)",$B$66)=0,"",GETPIVOTDATA("Count of Order ID",Pivot_table!$A$151,"Consumer ID",$A2725,"Years (DATE)",$B$66))</f>
        <v>1</v>
      </c>
      <c r="D2725" s="6" t="str">
        <f>IF(GETPIVOTDATA("Sum of Net Profit",Pivot_table!$A$151,"Consumer ID",$A2725,"Years (DATE)",$D$66)=0,"",GETPIVOTDATA("Sum of Net Profit",Pivot_table!$A$151,"Consumer ID",$A2725,"Years (DATE)",$D$66))</f>
        <v/>
      </c>
      <c r="E2725" s="6" t="str">
        <f>IF(GETPIVOTDATA("Count of Order ID",Pivot_table!$A$151,"Consumer ID",$A2725,"Years (DATE)",$D$66)=0,"",GETPIVOTDATA("Count of Order ID",Pivot_table!$A$151,"Consumer ID",$A2725,"Years (DATE)",$D$66))</f>
        <v/>
      </c>
      <c r="F2725" s="6">
        <f t="shared" si="84"/>
        <v>136.4</v>
      </c>
      <c r="G2725" s="6">
        <f t="shared" si="85"/>
        <v>1</v>
      </c>
    </row>
    <row r="2726" spans="1:7" x14ac:dyDescent="0.3">
      <c r="A2726" s="6" t="s">
        <v>1238</v>
      </c>
      <c r="B2726" s="6">
        <f>IF(GETPIVOTDATA("Sum of Net Profit",Pivot_table!$A$151,"Consumer ID",$A2726,"Years (DATE)",$B$66)=0,"",GETPIVOTDATA("Sum of Net Profit",Pivot_table!$A$151,"Consumer ID",$A2726,"Years (DATE)",$B$66))</f>
        <v>136.4</v>
      </c>
      <c r="C2726" s="6">
        <f>IF(GETPIVOTDATA("Count of Order ID",Pivot_table!$A$151,"Consumer ID",$A2726,"Years (DATE)",$B$66)=0,"",GETPIVOTDATA("Count of Order ID",Pivot_table!$A$151,"Consumer ID",$A2726,"Years (DATE)",$B$66))</f>
        <v>1</v>
      </c>
      <c r="D2726" s="6" t="str">
        <f>IF(GETPIVOTDATA("Sum of Net Profit",Pivot_table!$A$151,"Consumer ID",$A2726,"Years (DATE)",$D$66)=0,"",GETPIVOTDATA("Sum of Net Profit",Pivot_table!$A$151,"Consumer ID",$A2726,"Years (DATE)",$D$66))</f>
        <v/>
      </c>
      <c r="E2726" s="6" t="str">
        <f>IF(GETPIVOTDATA("Count of Order ID",Pivot_table!$A$151,"Consumer ID",$A2726,"Years (DATE)",$D$66)=0,"",GETPIVOTDATA("Count of Order ID",Pivot_table!$A$151,"Consumer ID",$A2726,"Years (DATE)",$D$66))</f>
        <v/>
      </c>
      <c r="F2726" s="6">
        <f t="shared" si="84"/>
        <v>136.4</v>
      </c>
      <c r="G2726" s="6">
        <f t="shared" si="85"/>
        <v>1</v>
      </c>
    </row>
    <row r="2727" spans="1:7" x14ac:dyDescent="0.3">
      <c r="A2727" s="6" t="s">
        <v>985</v>
      </c>
      <c r="B2727" s="6">
        <f>IF(GETPIVOTDATA("Sum of Net Profit",Pivot_table!$A$151,"Consumer ID",$A2727,"Years (DATE)",$B$66)=0,"",GETPIVOTDATA("Sum of Net Profit",Pivot_table!$A$151,"Consumer ID",$A2727,"Years (DATE)",$B$66))</f>
        <v>136.4</v>
      </c>
      <c r="C2727" s="6">
        <f>IF(GETPIVOTDATA("Count of Order ID",Pivot_table!$A$151,"Consumer ID",$A2727,"Years (DATE)",$B$66)=0,"",GETPIVOTDATA("Count of Order ID",Pivot_table!$A$151,"Consumer ID",$A2727,"Years (DATE)",$B$66))</f>
        <v>1</v>
      </c>
      <c r="D2727" s="6" t="str">
        <f>IF(GETPIVOTDATA("Sum of Net Profit",Pivot_table!$A$151,"Consumer ID",$A2727,"Years (DATE)",$D$66)=0,"",GETPIVOTDATA("Sum of Net Profit",Pivot_table!$A$151,"Consumer ID",$A2727,"Years (DATE)",$D$66))</f>
        <v/>
      </c>
      <c r="E2727" s="6" t="str">
        <f>IF(GETPIVOTDATA("Count of Order ID",Pivot_table!$A$151,"Consumer ID",$A2727,"Years (DATE)",$D$66)=0,"",GETPIVOTDATA("Count of Order ID",Pivot_table!$A$151,"Consumer ID",$A2727,"Years (DATE)",$D$66))</f>
        <v/>
      </c>
      <c r="F2727" s="6">
        <f t="shared" si="84"/>
        <v>136.4</v>
      </c>
      <c r="G2727" s="6">
        <f t="shared" si="85"/>
        <v>1</v>
      </c>
    </row>
    <row r="2728" spans="1:7" x14ac:dyDescent="0.3">
      <c r="A2728" s="6" t="s">
        <v>390</v>
      </c>
      <c r="B2728" s="6" t="str">
        <f>IF(GETPIVOTDATA("Sum of Net Profit",Pivot_table!$A$151,"Consumer ID",$A2728,"Years (DATE)",$B$66)=0,"",GETPIVOTDATA("Sum of Net Profit",Pivot_table!$A$151,"Consumer ID",$A2728,"Years (DATE)",$B$66))</f>
        <v/>
      </c>
      <c r="C2728" s="6" t="str">
        <f>IF(GETPIVOTDATA("Count of Order ID",Pivot_table!$A$151,"Consumer ID",$A2728,"Years (DATE)",$B$66)=0,"",GETPIVOTDATA("Count of Order ID",Pivot_table!$A$151,"Consumer ID",$A2728,"Years (DATE)",$B$66))</f>
        <v/>
      </c>
      <c r="D2728" s="6">
        <f>IF(GETPIVOTDATA("Sum of Net Profit",Pivot_table!$A$151,"Consumer ID",$A2728,"Years (DATE)",$D$66)=0,"",GETPIVOTDATA("Sum of Net Profit",Pivot_table!$A$151,"Consumer ID",$A2728,"Years (DATE)",$D$66))</f>
        <v>136.4</v>
      </c>
      <c r="E2728" s="6">
        <f>IF(GETPIVOTDATA("Count of Order ID",Pivot_table!$A$151,"Consumer ID",$A2728,"Years (DATE)",$D$66)=0,"",GETPIVOTDATA("Count of Order ID",Pivot_table!$A$151,"Consumer ID",$A2728,"Years (DATE)",$D$66))</f>
        <v>1</v>
      </c>
      <c r="F2728" s="6">
        <f t="shared" si="84"/>
        <v>136.4</v>
      </c>
      <c r="G2728" s="6">
        <f t="shared" si="85"/>
        <v>1</v>
      </c>
    </row>
    <row r="2729" spans="1:7" x14ac:dyDescent="0.3">
      <c r="A2729" s="6" t="s">
        <v>414</v>
      </c>
      <c r="B2729" s="6" t="str">
        <f>IF(GETPIVOTDATA("Sum of Net Profit",Pivot_table!$A$151,"Consumer ID",$A2729,"Years (DATE)",$B$66)=0,"",GETPIVOTDATA("Sum of Net Profit",Pivot_table!$A$151,"Consumer ID",$A2729,"Years (DATE)",$B$66))</f>
        <v/>
      </c>
      <c r="C2729" s="6" t="str">
        <f>IF(GETPIVOTDATA("Count of Order ID",Pivot_table!$A$151,"Consumer ID",$A2729,"Years (DATE)",$B$66)=0,"",GETPIVOTDATA("Count of Order ID",Pivot_table!$A$151,"Consumer ID",$A2729,"Years (DATE)",$B$66))</f>
        <v/>
      </c>
      <c r="D2729" s="6">
        <f>IF(GETPIVOTDATA("Sum of Net Profit",Pivot_table!$A$151,"Consumer ID",$A2729,"Years (DATE)",$D$66)=0,"",GETPIVOTDATA("Sum of Net Profit",Pivot_table!$A$151,"Consumer ID",$A2729,"Years (DATE)",$D$66))</f>
        <v>136.4</v>
      </c>
      <c r="E2729" s="6">
        <f>IF(GETPIVOTDATA("Count of Order ID",Pivot_table!$A$151,"Consumer ID",$A2729,"Years (DATE)",$D$66)=0,"",GETPIVOTDATA("Count of Order ID",Pivot_table!$A$151,"Consumer ID",$A2729,"Years (DATE)",$D$66))</f>
        <v>1</v>
      </c>
      <c r="F2729" s="6">
        <f t="shared" si="84"/>
        <v>136.4</v>
      </c>
      <c r="G2729" s="6">
        <f t="shared" si="85"/>
        <v>1</v>
      </c>
    </row>
    <row r="2730" spans="1:7" x14ac:dyDescent="0.3">
      <c r="A2730" s="6" t="s">
        <v>589</v>
      </c>
      <c r="B2730" s="6">
        <f>IF(GETPIVOTDATA("Sum of Net Profit",Pivot_table!$A$151,"Consumer ID",$A2730,"Years (DATE)",$B$66)=0,"",GETPIVOTDATA("Sum of Net Profit",Pivot_table!$A$151,"Consumer ID",$A2730,"Years (DATE)",$B$66))</f>
        <v>136.4</v>
      </c>
      <c r="C2730" s="6">
        <f>IF(GETPIVOTDATA("Count of Order ID",Pivot_table!$A$151,"Consumer ID",$A2730,"Years (DATE)",$B$66)=0,"",GETPIVOTDATA("Count of Order ID",Pivot_table!$A$151,"Consumer ID",$A2730,"Years (DATE)",$B$66))</f>
        <v>1</v>
      </c>
      <c r="D2730" s="6" t="str">
        <f>IF(GETPIVOTDATA("Sum of Net Profit",Pivot_table!$A$151,"Consumer ID",$A2730,"Years (DATE)",$D$66)=0,"",GETPIVOTDATA("Sum of Net Profit",Pivot_table!$A$151,"Consumer ID",$A2730,"Years (DATE)",$D$66))</f>
        <v/>
      </c>
      <c r="E2730" s="6" t="str">
        <f>IF(GETPIVOTDATA("Count of Order ID",Pivot_table!$A$151,"Consumer ID",$A2730,"Years (DATE)",$D$66)=0,"",GETPIVOTDATA("Count of Order ID",Pivot_table!$A$151,"Consumer ID",$A2730,"Years (DATE)",$D$66))</f>
        <v/>
      </c>
      <c r="F2730" s="6">
        <f t="shared" si="84"/>
        <v>136.4</v>
      </c>
      <c r="G2730" s="6">
        <f t="shared" si="85"/>
        <v>1</v>
      </c>
    </row>
    <row r="2731" spans="1:7" x14ac:dyDescent="0.3">
      <c r="A2731" s="6" t="s">
        <v>6553</v>
      </c>
      <c r="B2731" s="6">
        <f>IF(GETPIVOTDATA("Sum of Net Profit",Pivot_table!$A$151,"Consumer ID",$A2731,"Years (DATE)",$B$66)=0,"",GETPIVOTDATA("Sum of Net Profit",Pivot_table!$A$151,"Consumer ID",$A2731,"Years (DATE)",$B$66))</f>
        <v>136.4</v>
      </c>
      <c r="C2731" s="6">
        <f>IF(GETPIVOTDATA("Count of Order ID",Pivot_table!$A$151,"Consumer ID",$A2731,"Years (DATE)",$B$66)=0,"",GETPIVOTDATA("Count of Order ID",Pivot_table!$A$151,"Consumer ID",$A2731,"Years (DATE)",$B$66))</f>
        <v>1</v>
      </c>
      <c r="D2731" s="6" t="str">
        <f>IF(GETPIVOTDATA("Sum of Net Profit",Pivot_table!$A$151,"Consumer ID",$A2731,"Years (DATE)",$D$66)=0,"",GETPIVOTDATA("Sum of Net Profit",Pivot_table!$A$151,"Consumer ID",$A2731,"Years (DATE)",$D$66))</f>
        <v/>
      </c>
      <c r="E2731" s="6" t="str">
        <f>IF(GETPIVOTDATA("Count of Order ID",Pivot_table!$A$151,"Consumer ID",$A2731,"Years (DATE)",$D$66)=0,"",GETPIVOTDATA("Count of Order ID",Pivot_table!$A$151,"Consumer ID",$A2731,"Years (DATE)",$D$66))</f>
        <v/>
      </c>
      <c r="F2731" s="6">
        <f t="shared" si="84"/>
        <v>136.4</v>
      </c>
      <c r="G2731" s="6">
        <f t="shared" si="85"/>
        <v>1</v>
      </c>
    </row>
    <row r="2732" spans="1:7" x14ac:dyDescent="0.3">
      <c r="A2732" s="6" t="s">
        <v>6298</v>
      </c>
      <c r="B2732" s="6" t="str">
        <f>IF(GETPIVOTDATA("Sum of Net Profit",Pivot_table!$A$151,"Consumer ID",$A2732,"Years (DATE)",$B$66)=0,"",GETPIVOTDATA("Sum of Net Profit",Pivot_table!$A$151,"Consumer ID",$A2732,"Years (DATE)",$B$66))</f>
        <v/>
      </c>
      <c r="C2732" s="6" t="str">
        <f>IF(GETPIVOTDATA("Count of Order ID",Pivot_table!$A$151,"Consumer ID",$A2732,"Years (DATE)",$B$66)=0,"",GETPIVOTDATA("Count of Order ID",Pivot_table!$A$151,"Consumer ID",$A2732,"Years (DATE)",$B$66))</f>
        <v/>
      </c>
      <c r="D2732" s="6">
        <f>IF(GETPIVOTDATA("Sum of Net Profit",Pivot_table!$A$151,"Consumer ID",$A2732,"Years (DATE)",$D$66)=0,"",GETPIVOTDATA("Sum of Net Profit",Pivot_table!$A$151,"Consumer ID",$A2732,"Years (DATE)",$D$66))</f>
        <v>136.16999999999999</v>
      </c>
      <c r="E2732" s="6">
        <f>IF(GETPIVOTDATA("Count of Order ID",Pivot_table!$A$151,"Consumer ID",$A2732,"Years (DATE)",$D$66)=0,"",GETPIVOTDATA("Count of Order ID",Pivot_table!$A$151,"Consumer ID",$A2732,"Years (DATE)",$D$66))</f>
        <v>1</v>
      </c>
      <c r="F2732" s="6">
        <f t="shared" si="84"/>
        <v>136.16999999999999</v>
      </c>
      <c r="G2732" s="6">
        <f t="shared" si="85"/>
        <v>1</v>
      </c>
    </row>
    <row r="2733" spans="1:7" x14ac:dyDescent="0.3">
      <c r="A2733" s="6" t="s">
        <v>4557</v>
      </c>
      <c r="B2733" s="6" t="str">
        <f>IF(GETPIVOTDATA("Sum of Net Profit",Pivot_table!$A$151,"Consumer ID",$A2733,"Years (DATE)",$B$66)=0,"",GETPIVOTDATA("Sum of Net Profit",Pivot_table!$A$151,"Consumer ID",$A2733,"Years (DATE)",$B$66))</f>
        <v/>
      </c>
      <c r="C2733" s="6" t="str">
        <f>IF(GETPIVOTDATA("Count of Order ID",Pivot_table!$A$151,"Consumer ID",$A2733,"Years (DATE)",$B$66)=0,"",GETPIVOTDATA("Count of Order ID",Pivot_table!$A$151,"Consumer ID",$A2733,"Years (DATE)",$B$66))</f>
        <v/>
      </c>
      <c r="D2733" s="6">
        <f>IF(GETPIVOTDATA("Sum of Net Profit",Pivot_table!$A$151,"Consumer ID",$A2733,"Years (DATE)",$D$66)=0,"",GETPIVOTDATA("Sum of Net Profit",Pivot_table!$A$151,"Consumer ID",$A2733,"Years (DATE)",$D$66))</f>
        <v>136.16999999999999</v>
      </c>
      <c r="E2733" s="6">
        <f>IF(GETPIVOTDATA("Count of Order ID",Pivot_table!$A$151,"Consumer ID",$A2733,"Years (DATE)",$D$66)=0,"",GETPIVOTDATA("Count of Order ID",Pivot_table!$A$151,"Consumer ID",$A2733,"Years (DATE)",$D$66))</f>
        <v>1</v>
      </c>
      <c r="F2733" s="6">
        <f t="shared" si="84"/>
        <v>136.16999999999999</v>
      </c>
      <c r="G2733" s="6">
        <f t="shared" si="85"/>
        <v>1</v>
      </c>
    </row>
    <row r="2734" spans="1:7" x14ac:dyDescent="0.3">
      <c r="A2734" s="6" t="s">
        <v>6180</v>
      </c>
      <c r="B2734" s="6" t="str">
        <f>IF(GETPIVOTDATA("Sum of Net Profit",Pivot_table!$A$151,"Consumer ID",$A2734,"Years (DATE)",$B$66)=0,"",GETPIVOTDATA("Sum of Net Profit",Pivot_table!$A$151,"Consumer ID",$A2734,"Years (DATE)",$B$66))</f>
        <v/>
      </c>
      <c r="C2734" s="6" t="str">
        <f>IF(GETPIVOTDATA("Count of Order ID",Pivot_table!$A$151,"Consumer ID",$A2734,"Years (DATE)",$B$66)=0,"",GETPIVOTDATA("Count of Order ID",Pivot_table!$A$151,"Consumer ID",$A2734,"Years (DATE)",$B$66))</f>
        <v/>
      </c>
      <c r="D2734" s="6">
        <f>IF(GETPIVOTDATA("Sum of Net Profit",Pivot_table!$A$151,"Consumer ID",$A2734,"Years (DATE)",$D$66)=0,"",GETPIVOTDATA("Sum of Net Profit",Pivot_table!$A$151,"Consumer ID",$A2734,"Years (DATE)",$D$66))</f>
        <v>136.16999999999999</v>
      </c>
      <c r="E2734" s="6">
        <f>IF(GETPIVOTDATA("Count of Order ID",Pivot_table!$A$151,"Consumer ID",$A2734,"Years (DATE)",$D$66)=0,"",GETPIVOTDATA("Count of Order ID",Pivot_table!$A$151,"Consumer ID",$A2734,"Years (DATE)",$D$66))</f>
        <v>1</v>
      </c>
      <c r="F2734" s="6">
        <f t="shared" si="84"/>
        <v>136.16999999999999</v>
      </c>
      <c r="G2734" s="6">
        <f t="shared" si="85"/>
        <v>1</v>
      </c>
    </row>
    <row r="2735" spans="1:7" x14ac:dyDescent="0.3">
      <c r="A2735" s="6" t="s">
        <v>4888</v>
      </c>
      <c r="B2735" s="6" t="str">
        <f>IF(GETPIVOTDATA("Sum of Net Profit",Pivot_table!$A$151,"Consumer ID",$A2735,"Years (DATE)",$B$66)=0,"",GETPIVOTDATA("Sum of Net Profit",Pivot_table!$A$151,"Consumer ID",$A2735,"Years (DATE)",$B$66))</f>
        <v/>
      </c>
      <c r="C2735" s="6" t="str">
        <f>IF(GETPIVOTDATA("Count of Order ID",Pivot_table!$A$151,"Consumer ID",$A2735,"Years (DATE)",$B$66)=0,"",GETPIVOTDATA("Count of Order ID",Pivot_table!$A$151,"Consumer ID",$A2735,"Years (DATE)",$B$66))</f>
        <v/>
      </c>
      <c r="D2735" s="6">
        <f>IF(GETPIVOTDATA("Sum of Net Profit",Pivot_table!$A$151,"Consumer ID",$A2735,"Years (DATE)",$D$66)=0,"",GETPIVOTDATA("Sum of Net Profit",Pivot_table!$A$151,"Consumer ID",$A2735,"Years (DATE)",$D$66))</f>
        <v>136.16999999999999</v>
      </c>
      <c r="E2735" s="6">
        <f>IF(GETPIVOTDATA("Count of Order ID",Pivot_table!$A$151,"Consumer ID",$A2735,"Years (DATE)",$D$66)=0,"",GETPIVOTDATA("Count of Order ID",Pivot_table!$A$151,"Consumer ID",$A2735,"Years (DATE)",$D$66))</f>
        <v>1</v>
      </c>
      <c r="F2735" s="6">
        <f t="shared" si="84"/>
        <v>136.16999999999999</v>
      </c>
      <c r="G2735" s="6">
        <f t="shared" si="85"/>
        <v>1</v>
      </c>
    </row>
    <row r="2736" spans="1:7" x14ac:dyDescent="0.3">
      <c r="A2736" s="6" t="s">
        <v>5922</v>
      </c>
      <c r="B2736" s="6" t="str">
        <f>IF(GETPIVOTDATA("Sum of Net Profit",Pivot_table!$A$151,"Consumer ID",$A2736,"Years (DATE)",$B$66)=0,"",GETPIVOTDATA("Sum of Net Profit",Pivot_table!$A$151,"Consumer ID",$A2736,"Years (DATE)",$B$66))</f>
        <v/>
      </c>
      <c r="C2736" s="6" t="str">
        <f>IF(GETPIVOTDATA("Count of Order ID",Pivot_table!$A$151,"Consumer ID",$A2736,"Years (DATE)",$B$66)=0,"",GETPIVOTDATA("Count of Order ID",Pivot_table!$A$151,"Consumer ID",$A2736,"Years (DATE)",$B$66))</f>
        <v/>
      </c>
      <c r="D2736" s="6">
        <f>IF(GETPIVOTDATA("Sum of Net Profit",Pivot_table!$A$151,"Consumer ID",$A2736,"Years (DATE)",$D$66)=0,"",GETPIVOTDATA("Sum of Net Profit",Pivot_table!$A$151,"Consumer ID",$A2736,"Years (DATE)",$D$66))</f>
        <v>136.16999999999999</v>
      </c>
      <c r="E2736" s="6">
        <f>IF(GETPIVOTDATA("Count of Order ID",Pivot_table!$A$151,"Consumer ID",$A2736,"Years (DATE)",$D$66)=0,"",GETPIVOTDATA("Count of Order ID",Pivot_table!$A$151,"Consumer ID",$A2736,"Years (DATE)",$D$66))</f>
        <v>1</v>
      </c>
      <c r="F2736" s="6">
        <f t="shared" si="84"/>
        <v>136.16999999999999</v>
      </c>
      <c r="G2736" s="6">
        <f t="shared" si="85"/>
        <v>1</v>
      </c>
    </row>
    <row r="2737" spans="1:7" x14ac:dyDescent="0.3">
      <c r="A2737" s="6" t="s">
        <v>495</v>
      </c>
      <c r="B2737" s="6">
        <f>IF(GETPIVOTDATA("Sum of Net Profit",Pivot_table!$A$151,"Consumer ID",$A2737,"Years (DATE)",$B$66)=0,"",GETPIVOTDATA("Sum of Net Profit",Pivot_table!$A$151,"Consumer ID",$A2737,"Years (DATE)",$B$66))</f>
        <v>134.16</v>
      </c>
      <c r="C2737" s="6">
        <f>IF(GETPIVOTDATA("Count of Order ID",Pivot_table!$A$151,"Consumer ID",$A2737,"Years (DATE)",$B$66)=0,"",GETPIVOTDATA("Count of Order ID",Pivot_table!$A$151,"Consumer ID",$A2737,"Years (DATE)",$B$66))</f>
        <v>1</v>
      </c>
      <c r="D2737" s="6" t="str">
        <f>IF(GETPIVOTDATA("Sum of Net Profit",Pivot_table!$A$151,"Consumer ID",$A2737,"Years (DATE)",$D$66)=0,"",GETPIVOTDATA("Sum of Net Profit",Pivot_table!$A$151,"Consumer ID",$A2737,"Years (DATE)",$D$66))</f>
        <v/>
      </c>
      <c r="E2737" s="6" t="str">
        <f>IF(GETPIVOTDATA("Count of Order ID",Pivot_table!$A$151,"Consumer ID",$A2737,"Years (DATE)",$D$66)=0,"",GETPIVOTDATA("Count of Order ID",Pivot_table!$A$151,"Consumer ID",$A2737,"Years (DATE)",$D$66))</f>
        <v/>
      </c>
      <c r="F2737" s="6">
        <f t="shared" si="84"/>
        <v>134.16</v>
      </c>
      <c r="G2737" s="6">
        <f t="shared" si="85"/>
        <v>1</v>
      </c>
    </row>
    <row r="2738" spans="1:7" x14ac:dyDescent="0.3">
      <c r="A2738" s="6" t="s">
        <v>835</v>
      </c>
      <c r="B2738" s="6">
        <f>IF(GETPIVOTDATA("Sum of Net Profit",Pivot_table!$A$151,"Consumer ID",$A2738,"Years (DATE)",$B$66)=0,"",GETPIVOTDATA("Sum of Net Profit",Pivot_table!$A$151,"Consumer ID",$A2738,"Years (DATE)",$B$66))</f>
        <v>134.16</v>
      </c>
      <c r="C2738" s="6">
        <f>IF(GETPIVOTDATA("Count of Order ID",Pivot_table!$A$151,"Consumer ID",$A2738,"Years (DATE)",$B$66)=0,"",GETPIVOTDATA("Count of Order ID",Pivot_table!$A$151,"Consumer ID",$A2738,"Years (DATE)",$B$66))</f>
        <v>1</v>
      </c>
      <c r="D2738" s="6" t="str">
        <f>IF(GETPIVOTDATA("Sum of Net Profit",Pivot_table!$A$151,"Consumer ID",$A2738,"Years (DATE)",$D$66)=0,"",GETPIVOTDATA("Sum of Net Profit",Pivot_table!$A$151,"Consumer ID",$A2738,"Years (DATE)",$D$66))</f>
        <v/>
      </c>
      <c r="E2738" s="6" t="str">
        <f>IF(GETPIVOTDATA("Count of Order ID",Pivot_table!$A$151,"Consumer ID",$A2738,"Years (DATE)",$D$66)=0,"",GETPIVOTDATA("Count of Order ID",Pivot_table!$A$151,"Consumer ID",$A2738,"Years (DATE)",$D$66))</f>
        <v/>
      </c>
      <c r="F2738" s="6">
        <f t="shared" si="84"/>
        <v>134.16</v>
      </c>
      <c r="G2738" s="6">
        <f t="shared" si="85"/>
        <v>1</v>
      </c>
    </row>
    <row r="2739" spans="1:7" x14ac:dyDescent="0.3">
      <c r="A2739" s="6" t="s">
        <v>779</v>
      </c>
      <c r="B2739" s="6">
        <f>IF(GETPIVOTDATA("Sum of Net Profit",Pivot_table!$A$151,"Consumer ID",$A2739,"Years (DATE)",$B$66)=0,"",GETPIVOTDATA("Sum of Net Profit",Pivot_table!$A$151,"Consumer ID",$A2739,"Years (DATE)",$B$66))</f>
        <v>134.16</v>
      </c>
      <c r="C2739" s="6">
        <f>IF(GETPIVOTDATA("Count of Order ID",Pivot_table!$A$151,"Consumer ID",$A2739,"Years (DATE)",$B$66)=0,"",GETPIVOTDATA("Count of Order ID",Pivot_table!$A$151,"Consumer ID",$A2739,"Years (DATE)",$B$66))</f>
        <v>1</v>
      </c>
      <c r="D2739" s="6" t="str">
        <f>IF(GETPIVOTDATA("Sum of Net Profit",Pivot_table!$A$151,"Consumer ID",$A2739,"Years (DATE)",$D$66)=0,"",GETPIVOTDATA("Sum of Net Profit",Pivot_table!$A$151,"Consumer ID",$A2739,"Years (DATE)",$D$66))</f>
        <v/>
      </c>
      <c r="E2739" s="6" t="str">
        <f>IF(GETPIVOTDATA("Count of Order ID",Pivot_table!$A$151,"Consumer ID",$A2739,"Years (DATE)",$D$66)=0,"",GETPIVOTDATA("Count of Order ID",Pivot_table!$A$151,"Consumer ID",$A2739,"Years (DATE)",$D$66))</f>
        <v/>
      </c>
      <c r="F2739" s="6">
        <f t="shared" si="84"/>
        <v>134.16</v>
      </c>
      <c r="G2739" s="6">
        <f t="shared" si="85"/>
        <v>1</v>
      </c>
    </row>
    <row r="2740" spans="1:7" x14ac:dyDescent="0.3">
      <c r="A2740" s="6" t="s">
        <v>855</v>
      </c>
      <c r="B2740" s="6">
        <f>IF(GETPIVOTDATA("Sum of Net Profit",Pivot_table!$A$151,"Consumer ID",$A2740,"Years (DATE)",$B$66)=0,"",GETPIVOTDATA("Sum of Net Profit",Pivot_table!$A$151,"Consumer ID",$A2740,"Years (DATE)",$B$66))</f>
        <v>134.16</v>
      </c>
      <c r="C2740" s="6">
        <f>IF(GETPIVOTDATA("Count of Order ID",Pivot_table!$A$151,"Consumer ID",$A2740,"Years (DATE)",$B$66)=0,"",GETPIVOTDATA("Count of Order ID",Pivot_table!$A$151,"Consumer ID",$A2740,"Years (DATE)",$B$66))</f>
        <v>1</v>
      </c>
      <c r="D2740" s="6" t="str">
        <f>IF(GETPIVOTDATA("Sum of Net Profit",Pivot_table!$A$151,"Consumer ID",$A2740,"Years (DATE)",$D$66)=0,"",GETPIVOTDATA("Sum of Net Profit",Pivot_table!$A$151,"Consumer ID",$A2740,"Years (DATE)",$D$66))</f>
        <v/>
      </c>
      <c r="E2740" s="6" t="str">
        <f>IF(GETPIVOTDATA("Count of Order ID",Pivot_table!$A$151,"Consumer ID",$A2740,"Years (DATE)",$D$66)=0,"",GETPIVOTDATA("Count of Order ID",Pivot_table!$A$151,"Consumer ID",$A2740,"Years (DATE)",$D$66))</f>
        <v/>
      </c>
      <c r="F2740" s="6">
        <f t="shared" si="84"/>
        <v>134.16</v>
      </c>
      <c r="G2740" s="6">
        <f t="shared" si="85"/>
        <v>1</v>
      </c>
    </row>
    <row r="2741" spans="1:7" x14ac:dyDescent="0.3">
      <c r="A2741" s="6" t="s">
        <v>724</v>
      </c>
      <c r="B2741" s="6">
        <f>IF(GETPIVOTDATA("Sum of Net Profit",Pivot_table!$A$151,"Consumer ID",$A2741,"Years (DATE)",$B$66)=0,"",GETPIVOTDATA("Sum of Net Profit",Pivot_table!$A$151,"Consumer ID",$A2741,"Years (DATE)",$B$66))</f>
        <v>134.16</v>
      </c>
      <c r="C2741" s="6">
        <f>IF(GETPIVOTDATA("Count of Order ID",Pivot_table!$A$151,"Consumer ID",$A2741,"Years (DATE)",$B$66)=0,"",GETPIVOTDATA("Count of Order ID",Pivot_table!$A$151,"Consumer ID",$A2741,"Years (DATE)",$B$66))</f>
        <v>1</v>
      </c>
      <c r="D2741" s="6" t="str">
        <f>IF(GETPIVOTDATA("Sum of Net Profit",Pivot_table!$A$151,"Consumer ID",$A2741,"Years (DATE)",$D$66)=0,"",GETPIVOTDATA("Sum of Net Profit",Pivot_table!$A$151,"Consumer ID",$A2741,"Years (DATE)",$D$66))</f>
        <v/>
      </c>
      <c r="E2741" s="6" t="str">
        <f>IF(GETPIVOTDATA("Count of Order ID",Pivot_table!$A$151,"Consumer ID",$A2741,"Years (DATE)",$D$66)=0,"",GETPIVOTDATA("Count of Order ID",Pivot_table!$A$151,"Consumer ID",$A2741,"Years (DATE)",$D$66))</f>
        <v/>
      </c>
      <c r="F2741" s="6">
        <f t="shared" si="84"/>
        <v>134.16</v>
      </c>
      <c r="G2741" s="6">
        <f t="shared" si="85"/>
        <v>1</v>
      </c>
    </row>
    <row r="2742" spans="1:7" x14ac:dyDescent="0.3">
      <c r="A2742" s="6" t="s">
        <v>821</v>
      </c>
      <c r="B2742" s="6">
        <f>IF(GETPIVOTDATA("Sum of Net Profit",Pivot_table!$A$151,"Consumer ID",$A2742,"Years (DATE)",$B$66)=0,"",GETPIVOTDATA("Sum of Net Profit",Pivot_table!$A$151,"Consumer ID",$A2742,"Years (DATE)",$B$66))</f>
        <v>134.16</v>
      </c>
      <c r="C2742" s="6">
        <f>IF(GETPIVOTDATA("Count of Order ID",Pivot_table!$A$151,"Consumer ID",$A2742,"Years (DATE)",$B$66)=0,"",GETPIVOTDATA("Count of Order ID",Pivot_table!$A$151,"Consumer ID",$A2742,"Years (DATE)",$B$66))</f>
        <v>1</v>
      </c>
      <c r="D2742" s="6" t="str">
        <f>IF(GETPIVOTDATA("Sum of Net Profit",Pivot_table!$A$151,"Consumer ID",$A2742,"Years (DATE)",$D$66)=0,"",GETPIVOTDATA("Sum of Net Profit",Pivot_table!$A$151,"Consumer ID",$A2742,"Years (DATE)",$D$66))</f>
        <v/>
      </c>
      <c r="E2742" s="6" t="str">
        <f>IF(GETPIVOTDATA("Count of Order ID",Pivot_table!$A$151,"Consumer ID",$A2742,"Years (DATE)",$D$66)=0,"",GETPIVOTDATA("Count of Order ID",Pivot_table!$A$151,"Consumer ID",$A2742,"Years (DATE)",$D$66))</f>
        <v/>
      </c>
      <c r="F2742" s="6">
        <f t="shared" si="84"/>
        <v>134.16</v>
      </c>
      <c r="G2742" s="6">
        <f t="shared" si="85"/>
        <v>1</v>
      </c>
    </row>
    <row r="2743" spans="1:7" x14ac:dyDescent="0.3">
      <c r="A2743" s="6" t="s">
        <v>6771</v>
      </c>
      <c r="B2743" s="6">
        <f>IF(GETPIVOTDATA("Sum of Net Profit",Pivot_table!$A$151,"Consumer ID",$A2743,"Years (DATE)",$B$66)=0,"",GETPIVOTDATA("Sum of Net Profit",Pivot_table!$A$151,"Consumer ID",$A2743,"Years (DATE)",$B$66))</f>
        <v>134.16</v>
      </c>
      <c r="C2743" s="6">
        <f>IF(GETPIVOTDATA("Count of Order ID",Pivot_table!$A$151,"Consumer ID",$A2743,"Years (DATE)",$B$66)=0,"",GETPIVOTDATA("Count of Order ID",Pivot_table!$A$151,"Consumer ID",$A2743,"Years (DATE)",$B$66))</f>
        <v>1</v>
      </c>
      <c r="D2743" s="6" t="str">
        <f>IF(GETPIVOTDATA("Sum of Net Profit",Pivot_table!$A$151,"Consumer ID",$A2743,"Years (DATE)",$D$66)=0,"",GETPIVOTDATA("Sum of Net Profit",Pivot_table!$A$151,"Consumer ID",$A2743,"Years (DATE)",$D$66))</f>
        <v/>
      </c>
      <c r="E2743" s="6" t="str">
        <f>IF(GETPIVOTDATA("Count of Order ID",Pivot_table!$A$151,"Consumer ID",$A2743,"Years (DATE)",$D$66)=0,"",GETPIVOTDATA("Count of Order ID",Pivot_table!$A$151,"Consumer ID",$A2743,"Years (DATE)",$D$66))</f>
        <v/>
      </c>
      <c r="F2743" s="6">
        <f t="shared" si="84"/>
        <v>134.16</v>
      </c>
      <c r="G2743" s="6">
        <f t="shared" si="85"/>
        <v>1</v>
      </c>
    </row>
    <row r="2744" spans="1:7" x14ac:dyDescent="0.3">
      <c r="A2744" s="6" t="s">
        <v>6767</v>
      </c>
      <c r="B2744" s="6">
        <f>IF(GETPIVOTDATA("Sum of Net Profit",Pivot_table!$A$151,"Consumer ID",$A2744,"Years (DATE)",$B$66)=0,"",GETPIVOTDATA("Sum of Net Profit",Pivot_table!$A$151,"Consumer ID",$A2744,"Years (DATE)",$B$66))</f>
        <v>134.16</v>
      </c>
      <c r="C2744" s="6">
        <f>IF(GETPIVOTDATA("Count of Order ID",Pivot_table!$A$151,"Consumer ID",$A2744,"Years (DATE)",$B$66)=0,"",GETPIVOTDATA("Count of Order ID",Pivot_table!$A$151,"Consumer ID",$A2744,"Years (DATE)",$B$66))</f>
        <v>1</v>
      </c>
      <c r="D2744" s="6" t="str">
        <f>IF(GETPIVOTDATA("Sum of Net Profit",Pivot_table!$A$151,"Consumer ID",$A2744,"Years (DATE)",$D$66)=0,"",GETPIVOTDATA("Sum of Net Profit",Pivot_table!$A$151,"Consumer ID",$A2744,"Years (DATE)",$D$66))</f>
        <v/>
      </c>
      <c r="E2744" s="6" t="str">
        <f>IF(GETPIVOTDATA("Count of Order ID",Pivot_table!$A$151,"Consumer ID",$A2744,"Years (DATE)",$D$66)=0,"",GETPIVOTDATA("Count of Order ID",Pivot_table!$A$151,"Consumer ID",$A2744,"Years (DATE)",$D$66))</f>
        <v/>
      </c>
      <c r="F2744" s="6">
        <f t="shared" si="84"/>
        <v>134.16</v>
      </c>
      <c r="G2744" s="6">
        <f t="shared" si="85"/>
        <v>1</v>
      </c>
    </row>
    <row r="2745" spans="1:7" x14ac:dyDescent="0.3">
      <c r="A2745" s="6" t="s">
        <v>6843</v>
      </c>
      <c r="B2745" s="6">
        <f>IF(GETPIVOTDATA("Sum of Net Profit",Pivot_table!$A$151,"Consumer ID",$A2745,"Years (DATE)",$B$66)=0,"",GETPIVOTDATA("Sum of Net Profit",Pivot_table!$A$151,"Consumer ID",$A2745,"Years (DATE)",$B$66))</f>
        <v>134.16</v>
      </c>
      <c r="C2745" s="6">
        <f>IF(GETPIVOTDATA("Count of Order ID",Pivot_table!$A$151,"Consumer ID",$A2745,"Years (DATE)",$B$66)=0,"",GETPIVOTDATA("Count of Order ID",Pivot_table!$A$151,"Consumer ID",$A2745,"Years (DATE)",$B$66))</f>
        <v>1</v>
      </c>
      <c r="D2745" s="6" t="str">
        <f>IF(GETPIVOTDATA("Sum of Net Profit",Pivot_table!$A$151,"Consumer ID",$A2745,"Years (DATE)",$D$66)=0,"",GETPIVOTDATA("Sum of Net Profit",Pivot_table!$A$151,"Consumer ID",$A2745,"Years (DATE)",$D$66))</f>
        <v/>
      </c>
      <c r="E2745" s="6" t="str">
        <f>IF(GETPIVOTDATA("Count of Order ID",Pivot_table!$A$151,"Consumer ID",$A2745,"Years (DATE)",$D$66)=0,"",GETPIVOTDATA("Count of Order ID",Pivot_table!$A$151,"Consumer ID",$A2745,"Years (DATE)",$D$66))</f>
        <v/>
      </c>
      <c r="F2745" s="6">
        <f t="shared" si="84"/>
        <v>134.16</v>
      </c>
      <c r="G2745" s="6">
        <f t="shared" si="85"/>
        <v>1</v>
      </c>
    </row>
    <row r="2746" spans="1:7" x14ac:dyDescent="0.3">
      <c r="A2746" s="6" t="s">
        <v>905</v>
      </c>
      <c r="B2746" s="6">
        <f>IF(GETPIVOTDATA("Sum of Net Profit",Pivot_table!$A$151,"Consumer ID",$A2746,"Years (DATE)",$B$66)=0,"",GETPIVOTDATA("Sum of Net Profit",Pivot_table!$A$151,"Consumer ID",$A2746,"Years (DATE)",$B$66))</f>
        <v>134.16</v>
      </c>
      <c r="C2746" s="6">
        <f>IF(GETPIVOTDATA("Count of Order ID",Pivot_table!$A$151,"Consumer ID",$A2746,"Years (DATE)",$B$66)=0,"",GETPIVOTDATA("Count of Order ID",Pivot_table!$A$151,"Consumer ID",$A2746,"Years (DATE)",$B$66))</f>
        <v>1</v>
      </c>
      <c r="D2746" s="6" t="str">
        <f>IF(GETPIVOTDATA("Sum of Net Profit",Pivot_table!$A$151,"Consumer ID",$A2746,"Years (DATE)",$D$66)=0,"",GETPIVOTDATA("Sum of Net Profit",Pivot_table!$A$151,"Consumer ID",$A2746,"Years (DATE)",$D$66))</f>
        <v/>
      </c>
      <c r="E2746" s="6" t="str">
        <f>IF(GETPIVOTDATA("Count of Order ID",Pivot_table!$A$151,"Consumer ID",$A2746,"Years (DATE)",$D$66)=0,"",GETPIVOTDATA("Count of Order ID",Pivot_table!$A$151,"Consumer ID",$A2746,"Years (DATE)",$D$66))</f>
        <v/>
      </c>
      <c r="F2746" s="6">
        <f t="shared" si="84"/>
        <v>134.16</v>
      </c>
      <c r="G2746" s="6">
        <f t="shared" si="85"/>
        <v>1</v>
      </c>
    </row>
    <row r="2747" spans="1:7" x14ac:dyDescent="0.3">
      <c r="A2747" s="6" t="s">
        <v>461</v>
      </c>
      <c r="B2747" s="6">
        <f>IF(GETPIVOTDATA("Sum of Net Profit",Pivot_table!$A$151,"Consumer ID",$A2747,"Years (DATE)",$B$66)=0,"",GETPIVOTDATA("Sum of Net Profit",Pivot_table!$A$151,"Consumer ID",$A2747,"Years (DATE)",$B$66))</f>
        <v>134.16</v>
      </c>
      <c r="C2747" s="6">
        <f>IF(GETPIVOTDATA("Count of Order ID",Pivot_table!$A$151,"Consumer ID",$A2747,"Years (DATE)",$B$66)=0,"",GETPIVOTDATA("Count of Order ID",Pivot_table!$A$151,"Consumer ID",$A2747,"Years (DATE)",$B$66))</f>
        <v>1</v>
      </c>
      <c r="D2747" s="6" t="str">
        <f>IF(GETPIVOTDATA("Sum of Net Profit",Pivot_table!$A$151,"Consumer ID",$A2747,"Years (DATE)",$D$66)=0,"",GETPIVOTDATA("Sum of Net Profit",Pivot_table!$A$151,"Consumer ID",$A2747,"Years (DATE)",$D$66))</f>
        <v/>
      </c>
      <c r="E2747" s="6" t="str">
        <f>IF(GETPIVOTDATA("Count of Order ID",Pivot_table!$A$151,"Consumer ID",$A2747,"Years (DATE)",$D$66)=0,"",GETPIVOTDATA("Count of Order ID",Pivot_table!$A$151,"Consumer ID",$A2747,"Years (DATE)",$D$66))</f>
        <v/>
      </c>
      <c r="F2747" s="6">
        <f t="shared" si="84"/>
        <v>134.16</v>
      </c>
      <c r="G2747" s="6">
        <f t="shared" si="85"/>
        <v>1</v>
      </c>
    </row>
    <row r="2748" spans="1:7" x14ac:dyDescent="0.3">
      <c r="A2748" s="6" t="s">
        <v>441</v>
      </c>
      <c r="B2748" s="6">
        <f>IF(GETPIVOTDATA("Sum of Net Profit",Pivot_table!$A$151,"Consumer ID",$A2748,"Years (DATE)",$B$66)=0,"",GETPIVOTDATA("Sum of Net Profit",Pivot_table!$A$151,"Consumer ID",$A2748,"Years (DATE)",$B$66))</f>
        <v>134.16</v>
      </c>
      <c r="C2748" s="6">
        <f>IF(GETPIVOTDATA("Count of Order ID",Pivot_table!$A$151,"Consumer ID",$A2748,"Years (DATE)",$B$66)=0,"",GETPIVOTDATA("Count of Order ID",Pivot_table!$A$151,"Consumer ID",$A2748,"Years (DATE)",$B$66))</f>
        <v>1</v>
      </c>
      <c r="D2748" s="6" t="str">
        <f>IF(GETPIVOTDATA("Sum of Net Profit",Pivot_table!$A$151,"Consumer ID",$A2748,"Years (DATE)",$D$66)=0,"",GETPIVOTDATA("Sum of Net Profit",Pivot_table!$A$151,"Consumer ID",$A2748,"Years (DATE)",$D$66))</f>
        <v/>
      </c>
      <c r="E2748" s="6" t="str">
        <f>IF(GETPIVOTDATA("Count of Order ID",Pivot_table!$A$151,"Consumer ID",$A2748,"Years (DATE)",$D$66)=0,"",GETPIVOTDATA("Count of Order ID",Pivot_table!$A$151,"Consumer ID",$A2748,"Years (DATE)",$D$66))</f>
        <v/>
      </c>
      <c r="F2748" s="6">
        <f t="shared" si="84"/>
        <v>134.16</v>
      </c>
      <c r="G2748" s="6">
        <f t="shared" si="85"/>
        <v>1</v>
      </c>
    </row>
    <row r="2749" spans="1:7" x14ac:dyDescent="0.3">
      <c r="A2749" s="6" t="s">
        <v>352</v>
      </c>
      <c r="B2749" s="6" t="str">
        <f>IF(GETPIVOTDATA("Sum of Net Profit",Pivot_table!$A$151,"Consumer ID",$A2749,"Years (DATE)",$B$66)=0,"",GETPIVOTDATA("Sum of Net Profit",Pivot_table!$A$151,"Consumer ID",$A2749,"Years (DATE)",$B$66))</f>
        <v/>
      </c>
      <c r="C2749" s="6" t="str">
        <f>IF(GETPIVOTDATA("Count of Order ID",Pivot_table!$A$151,"Consumer ID",$A2749,"Years (DATE)",$B$66)=0,"",GETPIVOTDATA("Count of Order ID",Pivot_table!$A$151,"Consumer ID",$A2749,"Years (DATE)",$B$66))</f>
        <v/>
      </c>
      <c r="D2749" s="6">
        <f>IF(GETPIVOTDATA("Sum of Net Profit",Pivot_table!$A$151,"Consumer ID",$A2749,"Years (DATE)",$D$66)=0,"",GETPIVOTDATA("Sum of Net Profit",Pivot_table!$A$151,"Consumer ID",$A2749,"Years (DATE)",$D$66))</f>
        <v>134.16</v>
      </c>
      <c r="E2749" s="6">
        <f>IF(GETPIVOTDATA("Count of Order ID",Pivot_table!$A$151,"Consumer ID",$A2749,"Years (DATE)",$D$66)=0,"",GETPIVOTDATA("Count of Order ID",Pivot_table!$A$151,"Consumer ID",$A2749,"Years (DATE)",$D$66))</f>
        <v>1</v>
      </c>
      <c r="F2749" s="6">
        <f t="shared" si="84"/>
        <v>134.16</v>
      </c>
      <c r="G2749" s="6">
        <f t="shared" si="85"/>
        <v>1</v>
      </c>
    </row>
    <row r="2750" spans="1:7" x14ac:dyDescent="0.3">
      <c r="A2750" s="6" t="s">
        <v>379</v>
      </c>
      <c r="B2750" s="6" t="str">
        <f>IF(GETPIVOTDATA("Sum of Net Profit",Pivot_table!$A$151,"Consumer ID",$A2750,"Years (DATE)",$B$66)=0,"",GETPIVOTDATA("Sum of Net Profit",Pivot_table!$A$151,"Consumer ID",$A2750,"Years (DATE)",$B$66))</f>
        <v/>
      </c>
      <c r="C2750" s="6" t="str">
        <f>IF(GETPIVOTDATA("Count of Order ID",Pivot_table!$A$151,"Consumer ID",$A2750,"Years (DATE)",$B$66)=0,"",GETPIVOTDATA("Count of Order ID",Pivot_table!$A$151,"Consumer ID",$A2750,"Years (DATE)",$B$66))</f>
        <v/>
      </c>
      <c r="D2750" s="6">
        <f>IF(GETPIVOTDATA("Sum of Net Profit",Pivot_table!$A$151,"Consumer ID",$A2750,"Years (DATE)",$D$66)=0,"",GETPIVOTDATA("Sum of Net Profit",Pivot_table!$A$151,"Consumer ID",$A2750,"Years (DATE)",$D$66))</f>
        <v>134.16</v>
      </c>
      <c r="E2750" s="6">
        <f>IF(GETPIVOTDATA("Count of Order ID",Pivot_table!$A$151,"Consumer ID",$A2750,"Years (DATE)",$D$66)=0,"",GETPIVOTDATA("Count of Order ID",Pivot_table!$A$151,"Consumer ID",$A2750,"Years (DATE)",$D$66))</f>
        <v>1</v>
      </c>
      <c r="F2750" s="6">
        <f t="shared" si="84"/>
        <v>134.16</v>
      </c>
      <c r="G2750" s="6">
        <f t="shared" si="85"/>
        <v>1</v>
      </c>
    </row>
    <row r="2751" spans="1:7" x14ac:dyDescent="0.3">
      <c r="A2751" s="6" t="s">
        <v>305</v>
      </c>
      <c r="B2751" s="6" t="str">
        <f>IF(GETPIVOTDATA("Sum of Net Profit",Pivot_table!$A$151,"Consumer ID",$A2751,"Years (DATE)",$B$66)=0,"",GETPIVOTDATA("Sum of Net Profit",Pivot_table!$A$151,"Consumer ID",$A2751,"Years (DATE)",$B$66))</f>
        <v/>
      </c>
      <c r="C2751" s="6" t="str">
        <f>IF(GETPIVOTDATA("Count of Order ID",Pivot_table!$A$151,"Consumer ID",$A2751,"Years (DATE)",$B$66)=0,"",GETPIVOTDATA("Count of Order ID",Pivot_table!$A$151,"Consumer ID",$A2751,"Years (DATE)",$B$66))</f>
        <v/>
      </c>
      <c r="D2751" s="6">
        <f>IF(GETPIVOTDATA("Sum of Net Profit",Pivot_table!$A$151,"Consumer ID",$A2751,"Years (DATE)",$D$66)=0,"",GETPIVOTDATA("Sum of Net Profit",Pivot_table!$A$151,"Consumer ID",$A2751,"Years (DATE)",$D$66))</f>
        <v>134.16</v>
      </c>
      <c r="E2751" s="6">
        <f>IF(GETPIVOTDATA("Count of Order ID",Pivot_table!$A$151,"Consumer ID",$A2751,"Years (DATE)",$D$66)=0,"",GETPIVOTDATA("Count of Order ID",Pivot_table!$A$151,"Consumer ID",$A2751,"Years (DATE)",$D$66))</f>
        <v>1</v>
      </c>
      <c r="F2751" s="6">
        <f t="shared" si="84"/>
        <v>134.16</v>
      </c>
      <c r="G2751" s="6">
        <f t="shared" si="85"/>
        <v>1</v>
      </c>
    </row>
    <row r="2752" spans="1:7" x14ac:dyDescent="0.3">
      <c r="A2752" s="6" t="s">
        <v>158</v>
      </c>
      <c r="B2752" s="6" t="str">
        <f>IF(GETPIVOTDATA("Sum of Net Profit",Pivot_table!$A$151,"Consumer ID",$A2752,"Years (DATE)",$B$66)=0,"",GETPIVOTDATA("Sum of Net Profit",Pivot_table!$A$151,"Consumer ID",$A2752,"Years (DATE)",$B$66))</f>
        <v/>
      </c>
      <c r="C2752" s="6" t="str">
        <f>IF(GETPIVOTDATA("Count of Order ID",Pivot_table!$A$151,"Consumer ID",$A2752,"Years (DATE)",$B$66)=0,"",GETPIVOTDATA("Count of Order ID",Pivot_table!$A$151,"Consumer ID",$A2752,"Years (DATE)",$B$66))</f>
        <v/>
      </c>
      <c r="D2752" s="6">
        <f>IF(GETPIVOTDATA("Sum of Net Profit",Pivot_table!$A$151,"Consumer ID",$A2752,"Years (DATE)",$D$66)=0,"",GETPIVOTDATA("Sum of Net Profit",Pivot_table!$A$151,"Consumer ID",$A2752,"Years (DATE)",$D$66))</f>
        <v>134.16</v>
      </c>
      <c r="E2752" s="6">
        <f>IF(GETPIVOTDATA("Count of Order ID",Pivot_table!$A$151,"Consumer ID",$A2752,"Years (DATE)",$D$66)=0,"",GETPIVOTDATA("Count of Order ID",Pivot_table!$A$151,"Consumer ID",$A2752,"Years (DATE)",$D$66))</f>
        <v>1</v>
      </c>
      <c r="F2752" s="6">
        <f t="shared" si="84"/>
        <v>134.16</v>
      </c>
      <c r="G2752" s="6">
        <f t="shared" si="85"/>
        <v>1</v>
      </c>
    </row>
    <row r="2753" spans="1:7" x14ac:dyDescent="0.3">
      <c r="A2753" s="6" t="s">
        <v>6184</v>
      </c>
      <c r="B2753" s="6" t="str">
        <f>IF(GETPIVOTDATA("Sum of Net Profit",Pivot_table!$A$151,"Consumer ID",$A2753,"Years (DATE)",$B$66)=0,"",GETPIVOTDATA("Sum of Net Profit",Pivot_table!$A$151,"Consumer ID",$A2753,"Years (DATE)",$B$66))</f>
        <v/>
      </c>
      <c r="C2753" s="6" t="str">
        <f>IF(GETPIVOTDATA("Count of Order ID",Pivot_table!$A$151,"Consumer ID",$A2753,"Years (DATE)",$B$66)=0,"",GETPIVOTDATA("Count of Order ID",Pivot_table!$A$151,"Consumer ID",$A2753,"Years (DATE)",$B$66))</f>
        <v/>
      </c>
      <c r="D2753" s="6">
        <f>IF(GETPIVOTDATA("Sum of Net Profit",Pivot_table!$A$151,"Consumer ID",$A2753,"Years (DATE)",$D$66)=0,"",GETPIVOTDATA("Sum of Net Profit",Pivot_table!$A$151,"Consumer ID",$A2753,"Years (DATE)",$D$66))</f>
        <v>133.91999999999996</v>
      </c>
      <c r="E2753" s="6">
        <f>IF(GETPIVOTDATA("Count of Order ID",Pivot_table!$A$151,"Consumer ID",$A2753,"Years (DATE)",$D$66)=0,"",GETPIVOTDATA("Count of Order ID",Pivot_table!$A$151,"Consumer ID",$A2753,"Years (DATE)",$D$66))</f>
        <v>2</v>
      </c>
      <c r="F2753" s="6">
        <f t="shared" si="84"/>
        <v>133.91999999999996</v>
      </c>
      <c r="G2753" s="6">
        <f t="shared" si="85"/>
        <v>2</v>
      </c>
    </row>
    <row r="2754" spans="1:7" x14ac:dyDescent="0.3">
      <c r="A2754" s="6" t="s">
        <v>516</v>
      </c>
      <c r="B2754" s="6">
        <f>IF(GETPIVOTDATA("Sum of Net Profit",Pivot_table!$A$151,"Consumer ID",$A2754,"Years (DATE)",$B$66)=0,"",GETPIVOTDATA("Sum of Net Profit",Pivot_table!$A$151,"Consumer ID",$A2754,"Years (DATE)",$B$66))</f>
        <v>133.44</v>
      </c>
      <c r="C2754" s="6">
        <f>IF(GETPIVOTDATA("Count of Order ID",Pivot_table!$A$151,"Consumer ID",$A2754,"Years (DATE)",$B$66)=0,"",GETPIVOTDATA("Count of Order ID",Pivot_table!$A$151,"Consumer ID",$A2754,"Years (DATE)",$B$66))</f>
        <v>1</v>
      </c>
      <c r="D2754" s="6" t="str">
        <f>IF(GETPIVOTDATA("Sum of Net Profit",Pivot_table!$A$151,"Consumer ID",$A2754,"Years (DATE)",$D$66)=0,"",GETPIVOTDATA("Sum of Net Profit",Pivot_table!$A$151,"Consumer ID",$A2754,"Years (DATE)",$D$66))</f>
        <v/>
      </c>
      <c r="E2754" s="6" t="str">
        <f>IF(GETPIVOTDATA("Count of Order ID",Pivot_table!$A$151,"Consumer ID",$A2754,"Years (DATE)",$D$66)=0,"",GETPIVOTDATA("Count of Order ID",Pivot_table!$A$151,"Consumer ID",$A2754,"Years (DATE)",$D$66))</f>
        <v/>
      </c>
      <c r="F2754" s="6">
        <f t="shared" si="84"/>
        <v>133.44</v>
      </c>
      <c r="G2754" s="6">
        <f t="shared" si="85"/>
        <v>1</v>
      </c>
    </row>
    <row r="2755" spans="1:7" x14ac:dyDescent="0.3">
      <c r="A2755" s="6" t="s">
        <v>6935</v>
      </c>
      <c r="B2755" s="6">
        <f>IF(GETPIVOTDATA("Sum of Net Profit",Pivot_table!$A$151,"Consumer ID",$A2755,"Years (DATE)",$B$66)=0,"",GETPIVOTDATA("Sum of Net Profit",Pivot_table!$A$151,"Consumer ID",$A2755,"Years (DATE)",$B$66))</f>
        <v>130.5</v>
      </c>
      <c r="C2755" s="6">
        <f>IF(GETPIVOTDATA("Count of Order ID",Pivot_table!$A$151,"Consumer ID",$A2755,"Years (DATE)",$B$66)=0,"",GETPIVOTDATA("Count of Order ID",Pivot_table!$A$151,"Consumer ID",$A2755,"Years (DATE)",$B$66))</f>
        <v>1</v>
      </c>
      <c r="D2755" s="6" t="str">
        <f>IF(GETPIVOTDATA("Sum of Net Profit",Pivot_table!$A$151,"Consumer ID",$A2755,"Years (DATE)",$D$66)=0,"",GETPIVOTDATA("Sum of Net Profit",Pivot_table!$A$151,"Consumer ID",$A2755,"Years (DATE)",$D$66))</f>
        <v/>
      </c>
      <c r="E2755" s="6" t="str">
        <f>IF(GETPIVOTDATA("Count of Order ID",Pivot_table!$A$151,"Consumer ID",$A2755,"Years (DATE)",$D$66)=0,"",GETPIVOTDATA("Count of Order ID",Pivot_table!$A$151,"Consumer ID",$A2755,"Years (DATE)",$D$66))</f>
        <v/>
      </c>
      <c r="F2755" s="6">
        <f t="shared" si="84"/>
        <v>130.5</v>
      </c>
      <c r="G2755" s="6">
        <f t="shared" si="85"/>
        <v>1</v>
      </c>
    </row>
    <row r="2756" spans="1:7" x14ac:dyDescent="0.3">
      <c r="A2756" s="6" t="s">
        <v>927</v>
      </c>
      <c r="B2756" s="6">
        <f>IF(GETPIVOTDATA("Sum of Net Profit",Pivot_table!$A$151,"Consumer ID",$A2756,"Years (DATE)",$B$66)=0,"",GETPIVOTDATA("Sum of Net Profit",Pivot_table!$A$151,"Consumer ID",$A2756,"Years (DATE)",$B$66))</f>
        <v>130.5</v>
      </c>
      <c r="C2756" s="6">
        <f>IF(GETPIVOTDATA("Count of Order ID",Pivot_table!$A$151,"Consumer ID",$A2756,"Years (DATE)",$B$66)=0,"",GETPIVOTDATA("Count of Order ID",Pivot_table!$A$151,"Consumer ID",$A2756,"Years (DATE)",$B$66))</f>
        <v>1</v>
      </c>
      <c r="D2756" s="6" t="str">
        <f>IF(GETPIVOTDATA("Sum of Net Profit",Pivot_table!$A$151,"Consumer ID",$A2756,"Years (DATE)",$D$66)=0,"",GETPIVOTDATA("Sum of Net Profit",Pivot_table!$A$151,"Consumer ID",$A2756,"Years (DATE)",$D$66))</f>
        <v/>
      </c>
      <c r="E2756" s="6" t="str">
        <f>IF(GETPIVOTDATA("Count of Order ID",Pivot_table!$A$151,"Consumer ID",$A2756,"Years (DATE)",$D$66)=0,"",GETPIVOTDATA("Count of Order ID",Pivot_table!$A$151,"Consumer ID",$A2756,"Years (DATE)",$D$66))</f>
        <v/>
      </c>
      <c r="F2756" s="6">
        <f t="shared" ref="F2756:F2819" si="86">IF(SUM(B2756,D2756)=0,"",SUM(B2756,D2756))</f>
        <v>130.5</v>
      </c>
      <c r="G2756" s="6">
        <f t="shared" ref="G2756:G2819" si="87">IF(SUM(C2756,E2756)=0,"",SUM(C2756,E2756))</f>
        <v>1</v>
      </c>
    </row>
    <row r="2757" spans="1:7" x14ac:dyDescent="0.3">
      <c r="A2757" s="6" t="s">
        <v>513</v>
      </c>
      <c r="B2757" s="6">
        <f>IF(GETPIVOTDATA("Sum of Net Profit",Pivot_table!$A$151,"Consumer ID",$A2757,"Years (DATE)",$B$66)=0,"",GETPIVOTDATA("Sum of Net Profit",Pivot_table!$A$151,"Consumer ID",$A2757,"Years (DATE)",$B$66))</f>
        <v>130.5</v>
      </c>
      <c r="C2757" s="6">
        <f>IF(GETPIVOTDATA("Count of Order ID",Pivot_table!$A$151,"Consumer ID",$A2757,"Years (DATE)",$B$66)=0,"",GETPIVOTDATA("Count of Order ID",Pivot_table!$A$151,"Consumer ID",$A2757,"Years (DATE)",$B$66))</f>
        <v>1</v>
      </c>
      <c r="D2757" s="6" t="str">
        <f>IF(GETPIVOTDATA("Sum of Net Profit",Pivot_table!$A$151,"Consumer ID",$A2757,"Years (DATE)",$D$66)=0,"",GETPIVOTDATA("Sum of Net Profit",Pivot_table!$A$151,"Consumer ID",$A2757,"Years (DATE)",$D$66))</f>
        <v/>
      </c>
      <c r="E2757" s="6" t="str">
        <f>IF(GETPIVOTDATA("Count of Order ID",Pivot_table!$A$151,"Consumer ID",$A2757,"Years (DATE)",$D$66)=0,"",GETPIVOTDATA("Count of Order ID",Pivot_table!$A$151,"Consumer ID",$A2757,"Years (DATE)",$D$66))</f>
        <v/>
      </c>
      <c r="F2757" s="6">
        <f t="shared" si="86"/>
        <v>130.5</v>
      </c>
      <c r="G2757" s="6">
        <f t="shared" si="87"/>
        <v>1</v>
      </c>
    </row>
    <row r="2758" spans="1:7" x14ac:dyDescent="0.3">
      <c r="A2758" s="6" t="s">
        <v>6611</v>
      </c>
      <c r="B2758" s="6">
        <f>IF(GETPIVOTDATA("Sum of Net Profit",Pivot_table!$A$151,"Consumer ID",$A2758,"Years (DATE)",$B$66)=0,"",GETPIVOTDATA("Sum of Net Profit",Pivot_table!$A$151,"Consumer ID",$A2758,"Years (DATE)",$B$66))</f>
        <v>130.5</v>
      </c>
      <c r="C2758" s="6">
        <f>IF(GETPIVOTDATA("Count of Order ID",Pivot_table!$A$151,"Consumer ID",$A2758,"Years (DATE)",$B$66)=0,"",GETPIVOTDATA("Count of Order ID",Pivot_table!$A$151,"Consumer ID",$A2758,"Years (DATE)",$B$66))</f>
        <v>1</v>
      </c>
      <c r="D2758" s="6" t="str">
        <f>IF(GETPIVOTDATA("Sum of Net Profit",Pivot_table!$A$151,"Consumer ID",$A2758,"Years (DATE)",$D$66)=0,"",GETPIVOTDATA("Sum of Net Profit",Pivot_table!$A$151,"Consumer ID",$A2758,"Years (DATE)",$D$66))</f>
        <v/>
      </c>
      <c r="E2758" s="6" t="str">
        <f>IF(GETPIVOTDATA("Count of Order ID",Pivot_table!$A$151,"Consumer ID",$A2758,"Years (DATE)",$D$66)=0,"",GETPIVOTDATA("Count of Order ID",Pivot_table!$A$151,"Consumer ID",$A2758,"Years (DATE)",$D$66))</f>
        <v/>
      </c>
      <c r="F2758" s="6">
        <f t="shared" si="86"/>
        <v>130.5</v>
      </c>
      <c r="G2758" s="6">
        <f t="shared" si="87"/>
        <v>1</v>
      </c>
    </row>
    <row r="2759" spans="1:7" x14ac:dyDescent="0.3">
      <c r="A2759" s="6" t="s">
        <v>6557</v>
      </c>
      <c r="B2759" s="6">
        <f>IF(GETPIVOTDATA("Sum of Net Profit",Pivot_table!$A$151,"Consumer ID",$A2759,"Years (DATE)",$B$66)=0,"",GETPIVOTDATA("Sum of Net Profit",Pivot_table!$A$151,"Consumer ID",$A2759,"Years (DATE)",$B$66))</f>
        <v>130.5</v>
      </c>
      <c r="C2759" s="6">
        <f>IF(GETPIVOTDATA("Count of Order ID",Pivot_table!$A$151,"Consumer ID",$A2759,"Years (DATE)",$B$66)=0,"",GETPIVOTDATA("Count of Order ID",Pivot_table!$A$151,"Consumer ID",$A2759,"Years (DATE)",$B$66))</f>
        <v>1</v>
      </c>
      <c r="D2759" s="6" t="str">
        <f>IF(GETPIVOTDATA("Sum of Net Profit",Pivot_table!$A$151,"Consumer ID",$A2759,"Years (DATE)",$D$66)=0,"",GETPIVOTDATA("Sum of Net Profit",Pivot_table!$A$151,"Consumer ID",$A2759,"Years (DATE)",$D$66))</f>
        <v/>
      </c>
      <c r="E2759" s="6" t="str">
        <f>IF(GETPIVOTDATA("Count of Order ID",Pivot_table!$A$151,"Consumer ID",$A2759,"Years (DATE)",$D$66)=0,"",GETPIVOTDATA("Count of Order ID",Pivot_table!$A$151,"Consumer ID",$A2759,"Years (DATE)",$D$66))</f>
        <v/>
      </c>
      <c r="F2759" s="6">
        <f t="shared" si="86"/>
        <v>130.5</v>
      </c>
      <c r="G2759" s="6">
        <f t="shared" si="87"/>
        <v>1</v>
      </c>
    </row>
    <row r="2760" spans="1:7" x14ac:dyDescent="0.3">
      <c r="A2760" s="6" t="s">
        <v>811</v>
      </c>
      <c r="B2760" s="6">
        <f>IF(GETPIVOTDATA("Sum of Net Profit",Pivot_table!$A$151,"Consumer ID",$A2760,"Years (DATE)",$B$66)=0,"",GETPIVOTDATA("Sum of Net Profit",Pivot_table!$A$151,"Consumer ID",$A2760,"Years (DATE)",$B$66))</f>
        <v>130.19999999999999</v>
      </c>
      <c r="C2760" s="6">
        <f>IF(GETPIVOTDATA("Count of Order ID",Pivot_table!$A$151,"Consumer ID",$A2760,"Years (DATE)",$B$66)=0,"",GETPIVOTDATA("Count of Order ID",Pivot_table!$A$151,"Consumer ID",$A2760,"Years (DATE)",$B$66))</f>
        <v>1</v>
      </c>
      <c r="D2760" s="6" t="str">
        <f>IF(GETPIVOTDATA("Sum of Net Profit",Pivot_table!$A$151,"Consumer ID",$A2760,"Years (DATE)",$D$66)=0,"",GETPIVOTDATA("Sum of Net Profit",Pivot_table!$A$151,"Consumer ID",$A2760,"Years (DATE)",$D$66))</f>
        <v/>
      </c>
      <c r="E2760" s="6" t="str">
        <f>IF(GETPIVOTDATA("Count of Order ID",Pivot_table!$A$151,"Consumer ID",$A2760,"Years (DATE)",$D$66)=0,"",GETPIVOTDATA("Count of Order ID",Pivot_table!$A$151,"Consumer ID",$A2760,"Years (DATE)",$D$66))</f>
        <v/>
      </c>
      <c r="F2760" s="6">
        <f t="shared" si="86"/>
        <v>130.19999999999999</v>
      </c>
      <c r="G2760" s="6">
        <f t="shared" si="87"/>
        <v>1</v>
      </c>
    </row>
    <row r="2761" spans="1:7" x14ac:dyDescent="0.3">
      <c r="A2761" s="6" t="s">
        <v>797</v>
      </c>
      <c r="B2761" s="6">
        <f>IF(GETPIVOTDATA("Sum of Net Profit",Pivot_table!$A$151,"Consumer ID",$A2761,"Years (DATE)",$B$66)=0,"",GETPIVOTDATA("Sum of Net Profit",Pivot_table!$A$151,"Consumer ID",$A2761,"Years (DATE)",$B$66))</f>
        <v>130.19999999999999</v>
      </c>
      <c r="C2761" s="6">
        <f>IF(GETPIVOTDATA("Count of Order ID",Pivot_table!$A$151,"Consumer ID",$A2761,"Years (DATE)",$B$66)=0,"",GETPIVOTDATA("Count of Order ID",Pivot_table!$A$151,"Consumer ID",$A2761,"Years (DATE)",$B$66))</f>
        <v>1</v>
      </c>
      <c r="D2761" s="6" t="str">
        <f>IF(GETPIVOTDATA("Sum of Net Profit",Pivot_table!$A$151,"Consumer ID",$A2761,"Years (DATE)",$D$66)=0,"",GETPIVOTDATA("Sum of Net Profit",Pivot_table!$A$151,"Consumer ID",$A2761,"Years (DATE)",$D$66))</f>
        <v/>
      </c>
      <c r="E2761" s="6" t="str">
        <f>IF(GETPIVOTDATA("Count of Order ID",Pivot_table!$A$151,"Consumer ID",$A2761,"Years (DATE)",$D$66)=0,"",GETPIVOTDATA("Count of Order ID",Pivot_table!$A$151,"Consumer ID",$A2761,"Years (DATE)",$D$66))</f>
        <v/>
      </c>
      <c r="F2761" s="6">
        <f t="shared" si="86"/>
        <v>130.19999999999999</v>
      </c>
      <c r="G2761" s="6">
        <f t="shared" si="87"/>
        <v>1</v>
      </c>
    </row>
    <row r="2762" spans="1:7" x14ac:dyDescent="0.3">
      <c r="A2762" s="6" t="s">
        <v>722</v>
      </c>
      <c r="B2762" s="6">
        <f>IF(GETPIVOTDATA("Sum of Net Profit",Pivot_table!$A$151,"Consumer ID",$A2762,"Years (DATE)",$B$66)=0,"",GETPIVOTDATA("Sum of Net Profit",Pivot_table!$A$151,"Consumer ID",$A2762,"Years (DATE)",$B$66))</f>
        <v>130.19999999999999</v>
      </c>
      <c r="C2762" s="6">
        <f>IF(GETPIVOTDATA("Count of Order ID",Pivot_table!$A$151,"Consumer ID",$A2762,"Years (DATE)",$B$66)=0,"",GETPIVOTDATA("Count of Order ID",Pivot_table!$A$151,"Consumer ID",$A2762,"Years (DATE)",$B$66))</f>
        <v>1</v>
      </c>
      <c r="D2762" s="6" t="str">
        <f>IF(GETPIVOTDATA("Sum of Net Profit",Pivot_table!$A$151,"Consumer ID",$A2762,"Years (DATE)",$D$66)=0,"",GETPIVOTDATA("Sum of Net Profit",Pivot_table!$A$151,"Consumer ID",$A2762,"Years (DATE)",$D$66))</f>
        <v/>
      </c>
      <c r="E2762" s="6" t="str">
        <f>IF(GETPIVOTDATA("Count of Order ID",Pivot_table!$A$151,"Consumer ID",$A2762,"Years (DATE)",$D$66)=0,"",GETPIVOTDATA("Count of Order ID",Pivot_table!$A$151,"Consumer ID",$A2762,"Years (DATE)",$D$66))</f>
        <v/>
      </c>
      <c r="F2762" s="6">
        <f t="shared" si="86"/>
        <v>130.19999999999999</v>
      </c>
      <c r="G2762" s="6">
        <f t="shared" si="87"/>
        <v>1</v>
      </c>
    </row>
    <row r="2763" spans="1:7" x14ac:dyDescent="0.3">
      <c r="A2763" s="6" t="s">
        <v>813</v>
      </c>
      <c r="B2763" s="6">
        <f>IF(GETPIVOTDATA("Sum of Net Profit",Pivot_table!$A$151,"Consumer ID",$A2763,"Years (DATE)",$B$66)=0,"",GETPIVOTDATA("Sum of Net Profit",Pivot_table!$A$151,"Consumer ID",$A2763,"Years (DATE)",$B$66))</f>
        <v>130.19999999999999</v>
      </c>
      <c r="C2763" s="6">
        <f>IF(GETPIVOTDATA("Count of Order ID",Pivot_table!$A$151,"Consumer ID",$A2763,"Years (DATE)",$B$66)=0,"",GETPIVOTDATA("Count of Order ID",Pivot_table!$A$151,"Consumer ID",$A2763,"Years (DATE)",$B$66))</f>
        <v>1</v>
      </c>
      <c r="D2763" s="6" t="str">
        <f>IF(GETPIVOTDATA("Sum of Net Profit",Pivot_table!$A$151,"Consumer ID",$A2763,"Years (DATE)",$D$66)=0,"",GETPIVOTDATA("Sum of Net Profit",Pivot_table!$A$151,"Consumer ID",$A2763,"Years (DATE)",$D$66))</f>
        <v/>
      </c>
      <c r="E2763" s="6" t="str">
        <f>IF(GETPIVOTDATA("Count of Order ID",Pivot_table!$A$151,"Consumer ID",$A2763,"Years (DATE)",$D$66)=0,"",GETPIVOTDATA("Count of Order ID",Pivot_table!$A$151,"Consumer ID",$A2763,"Years (DATE)",$D$66))</f>
        <v/>
      </c>
      <c r="F2763" s="6">
        <f t="shared" si="86"/>
        <v>130.19999999999999</v>
      </c>
      <c r="G2763" s="6">
        <f t="shared" si="87"/>
        <v>1</v>
      </c>
    </row>
    <row r="2764" spans="1:7" x14ac:dyDescent="0.3">
      <c r="A2764" s="6" t="s">
        <v>829</v>
      </c>
      <c r="B2764" s="6">
        <f>IF(GETPIVOTDATA("Sum of Net Profit",Pivot_table!$A$151,"Consumer ID",$A2764,"Years (DATE)",$B$66)=0,"",GETPIVOTDATA("Sum of Net Profit",Pivot_table!$A$151,"Consumer ID",$A2764,"Years (DATE)",$B$66))</f>
        <v>130.19999999999999</v>
      </c>
      <c r="C2764" s="6">
        <f>IF(GETPIVOTDATA("Count of Order ID",Pivot_table!$A$151,"Consumer ID",$A2764,"Years (DATE)",$B$66)=0,"",GETPIVOTDATA("Count of Order ID",Pivot_table!$A$151,"Consumer ID",$A2764,"Years (DATE)",$B$66))</f>
        <v>1</v>
      </c>
      <c r="D2764" s="6" t="str">
        <f>IF(GETPIVOTDATA("Sum of Net Profit",Pivot_table!$A$151,"Consumer ID",$A2764,"Years (DATE)",$D$66)=0,"",GETPIVOTDATA("Sum of Net Profit",Pivot_table!$A$151,"Consumer ID",$A2764,"Years (DATE)",$D$66))</f>
        <v/>
      </c>
      <c r="E2764" s="6" t="str">
        <f>IF(GETPIVOTDATA("Count of Order ID",Pivot_table!$A$151,"Consumer ID",$A2764,"Years (DATE)",$D$66)=0,"",GETPIVOTDATA("Count of Order ID",Pivot_table!$A$151,"Consumer ID",$A2764,"Years (DATE)",$D$66))</f>
        <v/>
      </c>
      <c r="F2764" s="6">
        <f t="shared" si="86"/>
        <v>130.19999999999999</v>
      </c>
      <c r="G2764" s="6">
        <f t="shared" si="87"/>
        <v>1</v>
      </c>
    </row>
    <row r="2765" spans="1:7" x14ac:dyDescent="0.3">
      <c r="A2765" s="6" t="s">
        <v>664</v>
      </c>
      <c r="B2765" s="6">
        <f>IF(GETPIVOTDATA("Sum of Net Profit",Pivot_table!$A$151,"Consumer ID",$A2765,"Years (DATE)",$B$66)=0,"",GETPIVOTDATA("Sum of Net Profit",Pivot_table!$A$151,"Consumer ID",$A2765,"Years (DATE)",$B$66))</f>
        <v>130.19999999999999</v>
      </c>
      <c r="C2765" s="6">
        <f>IF(GETPIVOTDATA("Count of Order ID",Pivot_table!$A$151,"Consumer ID",$A2765,"Years (DATE)",$B$66)=0,"",GETPIVOTDATA("Count of Order ID",Pivot_table!$A$151,"Consumer ID",$A2765,"Years (DATE)",$B$66))</f>
        <v>1</v>
      </c>
      <c r="D2765" s="6" t="str">
        <f>IF(GETPIVOTDATA("Sum of Net Profit",Pivot_table!$A$151,"Consumer ID",$A2765,"Years (DATE)",$D$66)=0,"",GETPIVOTDATA("Sum of Net Profit",Pivot_table!$A$151,"Consumer ID",$A2765,"Years (DATE)",$D$66))</f>
        <v/>
      </c>
      <c r="E2765" s="6" t="str">
        <f>IF(GETPIVOTDATA("Count of Order ID",Pivot_table!$A$151,"Consumer ID",$A2765,"Years (DATE)",$D$66)=0,"",GETPIVOTDATA("Count of Order ID",Pivot_table!$A$151,"Consumer ID",$A2765,"Years (DATE)",$D$66))</f>
        <v/>
      </c>
      <c r="F2765" s="6">
        <f t="shared" si="86"/>
        <v>130.19999999999999</v>
      </c>
      <c r="G2765" s="6">
        <f t="shared" si="87"/>
        <v>1</v>
      </c>
    </row>
    <row r="2766" spans="1:7" x14ac:dyDescent="0.3">
      <c r="A2766" s="6" t="s">
        <v>720</v>
      </c>
      <c r="B2766" s="6">
        <f>IF(GETPIVOTDATA("Sum of Net Profit",Pivot_table!$A$151,"Consumer ID",$A2766,"Years (DATE)",$B$66)=0,"",GETPIVOTDATA("Sum of Net Profit",Pivot_table!$A$151,"Consumer ID",$A2766,"Years (DATE)",$B$66))</f>
        <v>130.19999999999999</v>
      </c>
      <c r="C2766" s="6">
        <f>IF(GETPIVOTDATA("Count of Order ID",Pivot_table!$A$151,"Consumer ID",$A2766,"Years (DATE)",$B$66)=0,"",GETPIVOTDATA("Count of Order ID",Pivot_table!$A$151,"Consumer ID",$A2766,"Years (DATE)",$B$66))</f>
        <v>1</v>
      </c>
      <c r="D2766" s="6" t="str">
        <f>IF(GETPIVOTDATA("Sum of Net Profit",Pivot_table!$A$151,"Consumer ID",$A2766,"Years (DATE)",$D$66)=0,"",GETPIVOTDATA("Sum of Net Profit",Pivot_table!$A$151,"Consumer ID",$A2766,"Years (DATE)",$D$66))</f>
        <v/>
      </c>
      <c r="E2766" s="6" t="str">
        <f>IF(GETPIVOTDATA("Count of Order ID",Pivot_table!$A$151,"Consumer ID",$A2766,"Years (DATE)",$D$66)=0,"",GETPIVOTDATA("Count of Order ID",Pivot_table!$A$151,"Consumer ID",$A2766,"Years (DATE)",$D$66))</f>
        <v/>
      </c>
      <c r="F2766" s="6">
        <f t="shared" si="86"/>
        <v>130.19999999999999</v>
      </c>
      <c r="G2766" s="6">
        <f t="shared" si="87"/>
        <v>1</v>
      </c>
    </row>
    <row r="2767" spans="1:7" x14ac:dyDescent="0.3">
      <c r="A2767" s="6" t="s">
        <v>851</v>
      </c>
      <c r="B2767" s="6">
        <f>IF(GETPIVOTDATA("Sum of Net Profit",Pivot_table!$A$151,"Consumer ID",$A2767,"Years (DATE)",$B$66)=0,"",GETPIVOTDATA("Sum of Net Profit",Pivot_table!$A$151,"Consumer ID",$A2767,"Years (DATE)",$B$66))</f>
        <v>130.19999999999999</v>
      </c>
      <c r="C2767" s="6">
        <f>IF(GETPIVOTDATA("Count of Order ID",Pivot_table!$A$151,"Consumer ID",$A2767,"Years (DATE)",$B$66)=0,"",GETPIVOTDATA("Count of Order ID",Pivot_table!$A$151,"Consumer ID",$A2767,"Years (DATE)",$B$66))</f>
        <v>1</v>
      </c>
      <c r="D2767" s="6" t="str">
        <f>IF(GETPIVOTDATA("Sum of Net Profit",Pivot_table!$A$151,"Consumer ID",$A2767,"Years (DATE)",$D$66)=0,"",GETPIVOTDATA("Sum of Net Profit",Pivot_table!$A$151,"Consumer ID",$A2767,"Years (DATE)",$D$66))</f>
        <v/>
      </c>
      <c r="E2767" s="6" t="str">
        <f>IF(GETPIVOTDATA("Count of Order ID",Pivot_table!$A$151,"Consumer ID",$A2767,"Years (DATE)",$D$66)=0,"",GETPIVOTDATA("Count of Order ID",Pivot_table!$A$151,"Consumer ID",$A2767,"Years (DATE)",$D$66))</f>
        <v/>
      </c>
      <c r="F2767" s="6">
        <f t="shared" si="86"/>
        <v>130.19999999999999</v>
      </c>
      <c r="G2767" s="6">
        <f t="shared" si="87"/>
        <v>1</v>
      </c>
    </row>
    <row r="2768" spans="1:7" x14ac:dyDescent="0.3">
      <c r="A2768" s="6" t="s">
        <v>6929</v>
      </c>
      <c r="B2768" s="6">
        <f>IF(GETPIVOTDATA("Sum of Net Profit",Pivot_table!$A$151,"Consumer ID",$A2768,"Years (DATE)",$B$66)=0,"",GETPIVOTDATA("Sum of Net Profit",Pivot_table!$A$151,"Consumer ID",$A2768,"Years (DATE)",$B$66))</f>
        <v>130.19999999999999</v>
      </c>
      <c r="C2768" s="6">
        <f>IF(GETPIVOTDATA("Count of Order ID",Pivot_table!$A$151,"Consumer ID",$A2768,"Years (DATE)",$B$66)=0,"",GETPIVOTDATA("Count of Order ID",Pivot_table!$A$151,"Consumer ID",$A2768,"Years (DATE)",$B$66))</f>
        <v>1</v>
      </c>
      <c r="D2768" s="6" t="str">
        <f>IF(GETPIVOTDATA("Sum of Net Profit",Pivot_table!$A$151,"Consumer ID",$A2768,"Years (DATE)",$D$66)=0,"",GETPIVOTDATA("Sum of Net Profit",Pivot_table!$A$151,"Consumer ID",$A2768,"Years (DATE)",$D$66))</f>
        <v/>
      </c>
      <c r="E2768" s="6" t="str">
        <f>IF(GETPIVOTDATA("Count of Order ID",Pivot_table!$A$151,"Consumer ID",$A2768,"Years (DATE)",$D$66)=0,"",GETPIVOTDATA("Count of Order ID",Pivot_table!$A$151,"Consumer ID",$A2768,"Years (DATE)",$D$66))</f>
        <v/>
      </c>
      <c r="F2768" s="6">
        <f t="shared" si="86"/>
        <v>130.19999999999999</v>
      </c>
      <c r="G2768" s="6">
        <f t="shared" si="87"/>
        <v>1</v>
      </c>
    </row>
    <row r="2769" spans="1:7" x14ac:dyDescent="0.3">
      <c r="A2769" s="6" t="s">
        <v>6899</v>
      </c>
      <c r="B2769" s="6">
        <f>IF(GETPIVOTDATA("Sum of Net Profit",Pivot_table!$A$151,"Consumer ID",$A2769,"Years (DATE)",$B$66)=0,"",GETPIVOTDATA("Sum of Net Profit",Pivot_table!$A$151,"Consumer ID",$A2769,"Years (DATE)",$B$66))</f>
        <v>130.19999999999999</v>
      </c>
      <c r="C2769" s="6">
        <f>IF(GETPIVOTDATA("Count of Order ID",Pivot_table!$A$151,"Consumer ID",$A2769,"Years (DATE)",$B$66)=0,"",GETPIVOTDATA("Count of Order ID",Pivot_table!$A$151,"Consumer ID",$A2769,"Years (DATE)",$B$66))</f>
        <v>1</v>
      </c>
      <c r="D2769" s="6" t="str">
        <f>IF(GETPIVOTDATA("Sum of Net Profit",Pivot_table!$A$151,"Consumer ID",$A2769,"Years (DATE)",$D$66)=0,"",GETPIVOTDATA("Sum of Net Profit",Pivot_table!$A$151,"Consumer ID",$A2769,"Years (DATE)",$D$66))</f>
        <v/>
      </c>
      <c r="E2769" s="6" t="str">
        <f>IF(GETPIVOTDATA("Count of Order ID",Pivot_table!$A$151,"Consumer ID",$A2769,"Years (DATE)",$D$66)=0,"",GETPIVOTDATA("Count of Order ID",Pivot_table!$A$151,"Consumer ID",$A2769,"Years (DATE)",$D$66))</f>
        <v/>
      </c>
      <c r="F2769" s="6">
        <f t="shared" si="86"/>
        <v>130.19999999999999</v>
      </c>
      <c r="G2769" s="6">
        <f t="shared" si="87"/>
        <v>1</v>
      </c>
    </row>
    <row r="2770" spans="1:7" x14ac:dyDescent="0.3">
      <c r="A2770" s="6" t="s">
        <v>6813</v>
      </c>
      <c r="B2770" s="6">
        <f>IF(GETPIVOTDATA("Sum of Net Profit",Pivot_table!$A$151,"Consumer ID",$A2770,"Years (DATE)",$B$66)=0,"",GETPIVOTDATA("Sum of Net Profit",Pivot_table!$A$151,"Consumer ID",$A2770,"Years (DATE)",$B$66))</f>
        <v>130.19999999999999</v>
      </c>
      <c r="C2770" s="6">
        <f>IF(GETPIVOTDATA("Count of Order ID",Pivot_table!$A$151,"Consumer ID",$A2770,"Years (DATE)",$B$66)=0,"",GETPIVOTDATA("Count of Order ID",Pivot_table!$A$151,"Consumer ID",$A2770,"Years (DATE)",$B$66))</f>
        <v>1</v>
      </c>
      <c r="D2770" s="6" t="str">
        <f>IF(GETPIVOTDATA("Sum of Net Profit",Pivot_table!$A$151,"Consumer ID",$A2770,"Years (DATE)",$D$66)=0,"",GETPIVOTDATA("Sum of Net Profit",Pivot_table!$A$151,"Consumer ID",$A2770,"Years (DATE)",$D$66))</f>
        <v/>
      </c>
      <c r="E2770" s="6" t="str">
        <f>IF(GETPIVOTDATA("Count of Order ID",Pivot_table!$A$151,"Consumer ID",$A2770,"Years (DATE)",$D$66)=0,"",GETPIVOTDATA("Count of Order ID",Pivot_table!$A$151,"Consumer ID",$A2770,"Years (DATE)",$D$66))</f>
        <v/>
      </c>
      <c r="F2770" s="6">
        <f t="shared" si="86"/>
        <v>130.19999999999999</v>
      </c>
      <c r="G2770" s="6">
        <f t="shared" si="87"/>
        <v>1</v>
      </c>
    </row>
    <row r="2771" spans="1:7" x14ac:dyDescent="0.3">
      <c r="A2771" s="6" t="s">
        <v>887</v>
      </c>
      <c r="B2771" s="6">
        <f>IF(GETPIVOTDATA("Sum of Net Profit",Pivot_table!$A$151,"Consumer ID",$A2771,"Years (DATE)",$B$66)=0,"",GETPIVOTDATA("Sum of Net Profit",Pivot_table!$A$151,"Consumer ID",$A2771,"Years (DATE)",$B$66))</f>
        <v>130.19999999999999</v>
      </c>
      <c r="C2771" s="6">
        <f>IF(GETPIVOTDATA("Count of Order ID",Pivot_table!$A$151,"Consumer ID",$A2771,"Years (DATE)",$B$66)=0,"",GETPIVOTDATA("Count of Order ID",Pivot_table!$A$151,"Consumer ID",$A2771,"Years (DATE)",$B$66))</f>
        <v>1</v>
      </c>
      <c r="D2771" s="6" t="str">
        <f>IF(GETPIVOTDATA("Sum of Net Profit",Pivot_table!$A$151,"Consumer ID",$A2771,"Years (DATE)",$D$66)=0,"",GETPIVOTDATA("Sum of Net Profit",Pivot_table!$A$151,"Consumer ID",$A2771,"Years (DATE)",$D$66))</f>
        <v/>
      </c>
      <c r="E2771" s="6" t="str">
        <f>IF(GETPIVOTDATA("Count of Order ID",Pivot_table!$A$151,"Consumer ID",$A2771,"Years (DATE)",$D$66)=0,"",GETPIVOTDATA("Count of Order ID",Pivot_table!$A$151,"Consumer ID",$A2771,"Years (DATE)",$D$66))</f>
        <v/>
      </c>
      <c r="F2771" s="6">
        <f t="shared" si="86"/>
        <v>130.19999999999999</v>
      </c>
      <c r="G2771" s="6">
        <f t="shared" si="87"/>
        <v>1</v>
      </c>
    </row>
    <row r="2772" spans="1:7" x14ac:dyDescent="0.3">
      <c r="A2772" s="6" t="s">
        <v>937</v>
      </c>
      <c r="B2772" s="6">
        <f>IF(GETPIVOTDATA("Sum of Net Profit",Pivot_table!$A$151,"Consumer ID",$A2772,"Years (DATE)",$B$66)=0,"",GETPIVOTDATA("Sum of Net Profit",Pivot_table!$A$151,"Consumer ID",$A2772,"Years (DATE)",$B$66))</f>
        <v>130.19999999999999</v>
      </c>
      <c r="C2772" s="6">
        <f>IF(GETPIVOTDATA("Count of Order ID",Pivot_table!$A$151,"Consumer ID",$A2772,"Years (DATE)",$B$66)=0,"",GETPIVOTDATA("Count of Order ID",Pivot_table!$A$151,"Consumer ID",$A2772,"Years (DATE)",$B$66))</f>
        <v>1</v>
      </c>
      <c r="D2772" s="6" t="str">
        <f>IF(GETPIVOTDATA("Sum of Net Profit",Pivot_table!$A$151,"Consumer ID",$A2772,"Years (DATE)",$D$66)=0,"",GETPIVOTDATA("Sum of Net Profit",Pivot_table!$A$151,"Consumer ID",$A2772,"Years (DATE)",$D$66))</f>
        <v/>
      </c>
      <c r="E2772" s="6" t="str">
        <f>IF(GETPIVOTDATA("Count of Order ID",Pivot_table!$A$151,"Consumer ID",$A2772,"Years (DATE)",$D$66)=0,"",GETPIVOTDATA("Count of Order ID",Pivot_table!$A$151,"Consumer ID",$A2772,"Years (DATE)",$D$66))</f>
        <v/>
      </c>
      <c r="F2772" s="6">
        <f t="shared" si="86"/>
        <v>130.19999999999999</v>
      </c>
      <c r="G2772" s="6">
        <f t="shared" si="87"/>
        <v>1</v>
      </c>
    </row>
    <row r="2773" spans="1:7" x14ac:dyDescent="0.3">
      <c r="A2773" s="6" t="s">
        <v>953</v>
      </c>
      <c r="B2773" s="6">
        <f>IF(GETPIVOTDATA("Sum of Net Profit",Pivot_table!$A$151,"Consumer ID",$A2773,"Years (DATE)",$B$66)=0,"",GETPIVOTDATA("Sum of Net Profit",Pivot_table!$A$151,"Consumer ID",$A2773,"Years (DATE)",$B$66))</f>
        <v>130.19999999999999</v>
      </c>
      <c r="C2773" s="6">
        <f>IF(GETPIVOTDATA("Count of Order ID",Pivot_table!$A$151,"Consumer ID",$A2773,"Years (DATE)",$B$66)=0,"",GETPIVOTDATA("Count of Order ID",Pivot_table!$A$151,"Consumer ID",$A2773,"Years (DATE)",$B$66))</f>
        <v>1</v>
      </c>
      <c r="D2773" s="6" t="str">
        <f>IF(GETPIVOTDATA("Sum of Net Profit",Pivot_table!$A$151,"Consumer ID",$A2773,"Years (DATE)",$D$66)=0,"",GETPIVOTDATA("Sum of Net Profit",Pivot_table!$A$151,"Consumer ID",$A2773,"Years (DATE)",$D$66))</f>
        <v/>
      </c>
      <c r="E2773" s="6" t="str">
        <f>IF(GETPIVOTDATA("Count of Order ID",Pivot_table!$A$151,"Consumer ID",$A2773,"Years (DATE)",$D$66)=0,"",GETPIVOTDATA("Count of Order ID",Pivot_table!$A$151,"Consumer ID",$A2773,"Years (DATE)",$D$66))</f>
        <v/>
      </c>
      <c r="F2773" s="6">
        <f t="shared" si="86"/>
        <v>130.19999999999999</v>
      </c>
      <c r="G2773" s="6">
        <f t="shared" si="87"/>
        <v>1</v>
      </c>
    </row>
    <row r="2774" spans="1:7" x14ac:dyDescent="0.3">
      <c r="A2774" s="6" t="s">
        <v>345</v>
      </c>
      <c r="B2774" s="6" t="str">
        <f>IF(GETPIVOTDATA("Sum of Net Profit",Pivot_table!$A$151,"Consumer ID",$A2774,"Years (DATE)",$B$66)=0,"",GETPIVOTDATA("Sum of Net Profit",Pivot_table!$A$151,"Consumer ID",$A2774,"Years (DATE)",$B$66))</f>
        <v/>
      </c>
      <c r="C2774" s="6" t="str">
        <f>IF(GETPIVOTDATA("Count of Order ID",Pivot_table!$A$151,"Consumer ID",$A2774,"Years (DATE)",$B$66)=0,"",GETPIVOTDATA("Count of Order ID",Pivot_table!$A$151,"Consumer ID",$A2774,"Years (DATE)",$B$66))</f>
        <v/>
      </c>
      <c r="D2774" s="6">
        <f>IF(GETPIVOTDATA("Sum of Net Profit",Pivot_table!$A$151,"Consumer ID",$A2774,"Years (DATE)",$D$66)=0,"",GETPIVOTDATA("Sum of Net Profit",Pivot_table!$A$151,"Consumer ID",$A2774,"Years (DATE)",$D$66))</f>
        <v>130.19999999999999</v>
      </c>
      <c r="E2774" s="6">
        <f>IF(GETPIVOTDATA("Count of Order ID",Pivot_table!$A$151,"Consumer ID",$A2774,"Years (DATE)",$D$66)=0,"",GETPIVOTDATA("Count of Order ID",Pivot_table!$A$151,"Consumer ID",$A2774,"Years (DATE)",$D$66))</f>
        <v>1</v>
      </c>
      <c r="F2774" s="6">
        <f t="shared" si="86"/>
        <v>130.19999999999999</v>
      </c>
      <c r="G2774" s="6">
        <f t="shared" si="87"/>
        <v>1</v>
      </c>
    </row>
    <row r="2775" spans="1:7" x14ac:dyDescent="0.3">
      <c r="A2775" s="6" t="s">
        <v>6651</v>
      </c>
      <c r="B2775" s="6">
        <f>IF(GETPIVOTDATA("Sum of Net Profit",Pivot_table!$A$151,"Consumer ID",$A2775,"Years (DATE)",$B$66)=0,"",GETPIVOTDATA("Sum of Net Profit",Pivot_table!$A$151,"Consumer ID",$A2775,"Years (DATE)",$B$66))</f>
        <v>130.19999999999999</v>
      </c>
      <c r="C2775" s="6">
        <f>IF(GETPIVOTDATA("Count of Order ID",Pivot_table!$A$151,"Consumer ID",$A2775,"Years (DATE)",$B$66)=0,"",GETPIVOTDATA("Count of Order ID",Pivot_table!$A$151,"Consumer ID",$A2775,"Years (DATE)",$B$66))</f>
        <v>1</v>
      </c>
      <c r="D2775" s="6" t="str">
        <f>IF(GETPIVOTDATA("Sum of Net Profit",Pivot_table!$A$151,"Consumer ID",$A2775,"Years (DATE)",$D$66)=0,"",GETPIVOTDATA("Sum of Net Profit",Pivot_table!$A$151,"Consumer ID",$A2775,"Years (DATE)",$D$66))</f>
        <v/>
      </c>
      <c r="E2775" s="6" t="str">
        <f>IF(GETPIVOTDATA("Count of Order ID",Pivot_table!$A$151,"Consumer ID",$A2775,"Years (DATE)",$D$66)=0,"",GETPIVOTDATA("Count of Order ID",Pivot_table!$A$151,"Consumer ID",$A2775,"Years (DATE)",$D$66))</f>
        <v/>
      </c>
      <c r="F2775" s="6">
        <f t="shared" si="86"/>
        <v>130.19999999999999</v>
      </c>
      <c r="G2775" s="6">
        <f t="shared" si="87"/>
        <v>1</v>
      </c>
    </row>
    <row r="2776" spans="1:7" x14ac:dyDescent="0.3">
      <c r="A2776" s="6" t="s">
        <v>1252</v>
      </c>
      <c r="B2776" s="6">
        <f>IF(GETPIVOTDATA("Sum of Net Profit",Pivot_table!$A$151,"Consumer ID",$A2776,"Years (DATE)",$B$66)=0,"",GETPIVOTDATA("Sum of Net Profit",Pivot_table!$A$151,"Consumer ID",$A2776,"Years (DATE)",$B$66))</f>
        <v>130.19999999999999</v>
      </c>
      <c r="C2776" s="6">
        <f>IF(GETPIVOTDATA("Count of Order ID",Pivot_table!$A$151,"Consumer ID",$A2776,"Years (DATE)",$B$66)=0,"",GETPIVOTDATA("Count of Order ID",Pivot_table!$A$151,"Consumer ID",$A2776,"Years (DATE)",$B$66))</f>
        <v>1</v>
      </c>
      <c r="D2776" s="6" t="str">
        <f>IF(GETPIVOTDATA("Sum of Net Profit",Pivot_table!$A$151,"Consumer ID",$A2776,"Years (DATE)",$D$66)=0,"",GETPIVOTDATA("Sum of Net Profit",Pivot_table!$A$151,"Consumer ID",$A2776,"Years (DATE)",$D$66))</f>
        <v/>
      </c>
      <c r="E2776" s="6" t="str">
        <f>IF(GETPIVOTDATA("Count of Order ID",Pivot_table!$A$151,"Consumer ID",$A2776,"Years (DATE)",$D$66)=0,"",GETPIVOTDATA("Count of Order ID",Pivot_table!$A$151,"Consumer ID",$A2776,"Years (DATE)",$D$66))</f>
        <v/>
      </c>
      <c r="F2776" s="6">
        <f t="shared" si="86"/>
        <v>130.19999999999999</v>
      </c>
      <c r="G2776" s="6">
        <f t="shared" si="87"/>
        <v>1</v>
      </c>
    </row>
    <row r="2777" spans="1:7" x14ac:dyDescent="0.3">
      <c r="A2777" s="6" t="s">
        <v>327</v>
      </c>
      <c r="B2777" s="6" t="str">
        <f>IF(GETPIVOTDATA("Sum of Net Profit",Pivot_table!$A$151,"Consumer ID",$A2777,"Years (DATE)",$B$66)=0,"",GETPIVOTDATA("Sum of Net Profit",Pivot_table!$A$151,"Consumer ID",$A2777,"Years (DATE)",$B$66))</f>
        <v/>
      </c>
      <c r="C2777" s="6" t="str">
        <f>IF(GETPIVOTDATA("Count of Order ID",Pivot_table!$A$151,"Consumer ID",$A2777,"Years (DATE)",$B$66)=0,"",GETPIVOTDATA("Count of Order ID",Pivot_table!$A$151,"Consumer ID",$A2777,"Years (DATE)",$B$66))</f>
        <v/>
      </c>
      <c r="D2777" s="6">
        <f>IF(GETPIVOTDATA("Sum of Net Profit",Pivot_table!$A$151,"Consumer ID",$A2777,"Years (DATE)",$D$66)=0,"",GETPIVOTDATA("Sum of Net Profit",Pivot_table!$A$151,"Consumer ID",$A2777,"Years (DATE)",$D$66))</f>
        <v>130.19999999999999</v>
      </c>
      <c r="E2777" s="6">
        <f>IF(GETPIVOTDATA("Count of Order ID",Pivot_table!$A$151,"Consumer ID",$A2777,"Years (DATE)",$D$66)=0,"",GETPIVOTDATA("Count of Order ID",Pivot_table!$A$151,"Consumer ID",$A2777,"Years (DATE)",$D$66))</f>
        <v>1</v>
      </c>
      <c r="F2777" s="6">
        <f t="shared" si="86"/>
        <v>130.19999999999999</v>
      </c>
      <c r="G2777" s="6">
        <f t="shared" si="87"/>
        <v>1</v>
      </c>
    </row>
    <row r="2778" spans="1:7" x14ac:dyDescent="0.3">
      <c r="A2778" s="6" t="s">
        <v>1236</v>
      </c>
      <c r="B2778" s="6">
        <f>IF(GETPIVOTDATA("Sum of Net Profit",Pivot_table!$A$151,"Consumer ID",$A2778,"Years (DATE)",$B$66)=0,"",GETPIVOTDATA("Sum of Net Profit",Pivot_table!$A$151,"Consumer ID",$A2778,"Years (DATE)",$B$66))</f>
        <v>130.19999999999999</v>
      </c>
      <c r="C2778" s="6">
        <f>IF(GETPIVOTDATA("Count of Order ID",Pivot_table!$A$151,"Consumer ID",$A2778,"Years (DATE)",$B$66)=0,"",GETPIVOTDATA("Count of Order ID",Pivot_table!$A$151,"Consumer ID",$A2778,"Years (DATE)",$B$66))</f>
        <v>1</v>
      </c>
      <c r="D2778" s="6" t="str">
        <f>IF(GETPIVOTDATA("Sum of Net Profit",Pivot_table!$A$151,"Consumer ID",$A2778,"Years (DATE)",$D$66)=0,"",GETPIVOTDATA("Sum of Net Profit",Pivot_table!$A$151,"Consumer ID",$A2778,"Years (DATE)",$D$66))</f>
        <v/>
      </c>
      <c r="E2778" s="6" t="str">
        <f>IF(GETPIVOTDATA("Count of Order ID",Pivot_table!$A$151,"Consumer ID",$A2778,"Years (DATE)",$D$66)=0,"",GETPIVOTDATA("Count of Order ID",Pivot_table!$A$151,"Consumer ID",$A2778,"Years (DATE)",$D$66))</f>
        <v/>
      </c>
      <c r="F2778" s="6">
        <f t="shared" si="86"/>
        <v>130.19999999999999</v>
      </c>
      <c r="G2778" s="6">
        <f t="shared" si="87"/>
        <v>1</v>
      </c>
    </row>
    <row r="2779" spans="1:7" x14ac:dyDescent="0.3">
      <c r="A2779" s="6" t="s">
        <v>455</v>
      </c>
      <c r="B2779" s="6">
        <f>IF(GETPIVOTDATA("Sum of Net Profit",Pivot_table!$A$151,"Consumer ID",$A2779,"Years (DATE)",$B$66)=0,"",GETPIVOTDATA("Sum of Net Profit",Pivot_table!$A$151,"Consumer ID",$A2779,"Years (DATE)",$B$66))</f>
        <v>130.19999999999999</v>
      </c>
      <c r="C2779" s="6">
        <f>IF(GETPIVOTDATA("Count of Order ID",Pivot_table!$A$151,"Consumer ID",$A2779,"Years (DATE)",$B$66)=0,"",GETPIVOTDATA("Count of Order ID",Pivot_table!$A$151,"Consumer ID",$A2779,"Years (DATE)",$B$66))</f>
        <v>1</v>
      </c>
      <c r="D2779" s="6" t="str">
        <f>IF(GETPIVOTDATA("Sum of Net Profit",Pivot_table!$A$151,"Consumer ID",$A2779,"Years (DATE)",$D$66)=0,"",GETPIVOTDATA("Sum of Net Profit",Pivot_table!$A$151,"Consumer ID",$A2779,"Years (DATE)",$D$66))</f>
        <v/>
      </c>
      <c r="E2779" s="6" t="str">
        <f>IF(GETPIVOTDATA("Count of Order ID",Pivot_table!$A$151,"Consumer ID",$A2779,"Years (DATE)",$D$66)=0,"",GETPIVOTDATA("Count of Order ID",Pivot_table!$A$151,"Consumer ID",$A2779,"Years (DATE)",$D$66))</f>
        <v/>
      </c>
      <c r="F2779" s="6">
        <f t="shared" si="86"/>
        <v>130.19999999999999</v>
      </c>
      <c r="G2779" s="6">
        <f t="shared" si="87"/>
        <v>1</v>
      </c>
    </row>
    <row r="2780" spans="1:7" x14ac:dyDescent="0.3">
      <c r="A2780" s="6" t="s">
        <v>612</v>
      </c>
      <c r="B2780" s="6">
        <f>IF(GETPIVOTDATA("Sum of Net Profit",Pivot_table!$A$151,"Consumer ID",$A2780,"Years (DATE)",$B$66)=0,"",GETPIVOTDATA("Sum of Net Profit",Pivot_table!$A$151,"Consumer ID",$A2780,"Years (DATE)",$B$66))</f>
        <v>130.19999999999999</v>
      </c>
      <c r="C2780" s="6">
        <f>IF(GETPIVOTDATA("Count of Order ID",Pivot_table!$A$151,"Consumer ID",$A2780,"Years (DATE)",$B$66)=0,"",GETPIVOTDATA("Count of Order ID",Pivot_table!$A$151,"Consumer ID",$A2780,"Years (DATE)",$B$66))</f>
        <v>1</v>
      </c>
      <c r="D2780" s="6" t="str">
        <f>IF(GETPIVOTDATA("Sum of Net Profit",Pivot_table!$A$151,"Consumer ID",$A2780,"Years (DATE)",$D$66)=0,"",GETPIVOTDATA("Sum of Net Profit",Pivot_table!$A$151,"Consumer ID",$A2780,"Years (DATE)",$D$66))</f>
        <v/>
      </c>
      <c r="E2780" s="6" t="str">
        <f>IF(GETPIVOTDATA("Count of Order ID",Pivot_table!$A$151,"Consumer ID",$A2780,"Years (DATE)",$D$66)=0,"",GETPIVOTDATA("Count of Order ID",Pivot_table!$A$151,"Consumer ID",$A2780,"Years (DATE)",$D$66))</f>
        <v/>
      </c>
      <c r="F2780" s="6">
        <f t="shared" si="86"/>
        <v>130.19999999999999</v>
      </c>
      <c r="G2780" s="6">
        <f t="shared" si="87"/>
        <v>1</v>
      </c>
    </row>
    <row r="2781" spans="1:7" x14ac:dyDescent="0.3">
      <c r="A2781" s="6" t="s">
        <v>614</v>
      </c>
      <c r="B2781" s="6">
        <f>IF(GETPIVOTDATA("Sum of Net Profit",Pivot_table!$A$151,"Consumer ID",$A2781,"Years (DATE)",$B$66)=0,"",GETPIVOTDATA("Sum of Net Profit",Pivot_table!$A$151,"Consumer ID",$A2781,"Years (DATE)",$B$66))</f>
        <v>130.19999999999999</v>
      </c>
      <c r="C2781" s="6">
        <f>IF(GETPIVOTDATA("Count of Order ID",Pivot_table!$A$151,"Consumer ID",$A2781,"Years (DATE)",$B$66)=0,"",GETPIVOTDATA("Count of Order ID",Pivot_table!$A$151,"Consumer ID",$A2781,"Years (DATE)",$B$66))</f>
        <v>1</v>
      </c>
      <c r="D2781" s="6" t="str">
        <f>IF(GETPIVOTDATA("Sum of Net Profit",Pivot_table!$A$151,"Consumer ID",$A2781,"Years (DATE)",$D$66)=0,"",GETPIVOTDATA("Sum of Net Profit",Pivot_table!$A$151,"Consumer ID",$A2781,"Years (DATE)",$D$66))</f>
        <v/>
      </c>
      <c r="E2781" s="6" t="str">
        <f>IF(GETPIVOTDATA("Count of Order ID",Pivot_table!$A$151,"Consumer ID",$A2781,"Years (DATE)",$D$66)=0,"",GETPIVOTDATA("Count of Order ID",Pivot_table!$A$151,"Consumer ID",$A2781,"Years (DATE)",$D$66))</f>
        <v/>
      </c>
      <c r="F2781" s="6">
        <f t="shared" si="86"/>
        <v>130.19999999999999</v>
      </c>
      <c r="G2781" s="6">
        <f t="shared" si="87"/>
        <v>1</v>
      </c>
    </row>
    <row r="2782" spans="1:7" x14ac:dyDescent="0.3">
      <c r="A2782" s="6" t="s">
        <v>593</v>
      </c>
      <c r="B2782" s="6">
        <f>IF(GETPIVOTDATA("Sum of Net Profit",Pivot_table!$A$151,"Consumer ID",$A2782,"Years (DATE)",$B$66)=0,"",GETPIVOTDATA("Sum of Net Profit",Pivot_table!$A$151,"Consumer ID",$A2782,"Years (DATE)",$B$66))</f>
        <v>130.19999999999999</v>
      </c>
      <c r="C2782" s="6">
        <f>IF(GETPIVOTDATA("Count of Order ID",Pivot_table!$A$151,"Consumer ID",$A2782,"Years (DATE)",$B$66)=0,"",GETPIVOTDATA("Count of Order ID",Pivot_table!$A$151,"Consumer ID",$A2782,"Years (DATE)",$B$66))</f>
        <v>1</v>
      </c>
      <c r="D2782" s="6" t="str">
        <f>IF(GETPIVOTDATA("Sum of Net Profit",Pivot_table!$A$151,"Consumer ID",$A2782,"Years (DATE)",$D$66)=0,"",GETPIVOTDATA("Sum of Net Profit",Pivot_table!$A$151,"Consumer ID",$A2782,"Years (DATE)",$D$66))</f>
        <v/>
      </c>
      <c r="E2782" s="6" t="str">
        <f>IF(GETPIVOTDATA("Count of Order ID",Pivot_table!$A$151,"Consumer ID",$A2782,"Years (DATE)",$D$66)=0,"",GETPIVOTDATA("Count of Order ID",Pivot_table!$A$151,"Consumer ID",$A2782,"Years (DATE)",$D$66))</f>
        <v/>
      </c>
      <c r="F2782" s="6">
        <f t="shared" si="86"/>
        <v>130.19999999999999</v>
      </c>
      <c r="G2782" s="6">
        <f t="shared" si="87"/>
        <v>1</v>
      </c>
    </row>
    <row r="2783" spans="1:7" x14ac:dyDescent="0.3">
      <c r="A2783" s="6" t="s">
        <v>6595</v>
      </c>
      <c r="B2783" s="6">
        <f>IF(GETPIVOTDATA("Sum of Net Profit",Pivot_table!$A$151,"Consumer ID",$A2783,"Years (DATE)",$B$66)=0,"",GETPIVOTDATA("Sum of Net Profit",Pivot_table!$A$151,"Consumer ID",$A2783,"Years (DATE)",$B$66))</f>
        <v>130.19999999999999</v>
      </c>
      <c r="C2783" s="6">
        <f>IF(GETPIVOTDATA("Count of Order ID",Pivot_table!$A$151,"Consumer ID",$A2783,"Years (DATE)",$B$66)=0,"",GETPIVOTDATA("Count of Order ID",Pivot_table!$A$151,"Consumer ID",$A2783,"Years (DATE)",$B$66))</f>
        <v>1</v>
      </c>
      <c r="D2783" s="6" t="str">
        <f>IF(GETPIVOTDATA("Sum of Net Profit",Pivot_table!$A$151,"Consumer ID",$A2783,"Years (DATE)",$D$66)=0,"",GETPIVOTDATA("Sum of Net Profit",Pivot_table!$A$151,"Consumer ID",$A2783,"Years (DATE)",$D$66))</f>
        <v/>
      </c>
      <c r="E2783" s="6" t="str">
        <f>IF(GETPIVOTDATA("Count of Order ID",Pivot_table!$A$151,"Consumer ID",$A2783,"Years (DATE)",$D$66)=0,"",GETPIVOTDATA("Count of Order ID",Pivot_table!$A$151,"Consumer ID",$A2783,"Years (DATE)",$D$66))</f>
        <v/>
      </c>
      <c r="F2783" s="6">
        <f t="shared" si="86"/>
        <v>130.19999999999999</v>
      </c>
      <c r="G2783" s="6">
        <f t="shared" si="87"/>
        <v>1</v>
      </c>
    </row>
    <row r="2784" spans="1:7" x14ac:dyDescent="0.3">
      <c r="A2784" s="6" t="s">
        <v>6527</v>
      </c>
      <c r="B2784" s="6">
        <f>IF(GETPIVOTDATA("Sum of Net Profit",Pivot_table!$A$151,"Consumer ID",$A2784,"Years (DATE)",$B$66)=0,"",GETPIVOTDATA("Sum of Net Profit",Pivot_table!$A$151,"Consumer ID",$A2784,"Years (DATE)",$B$66))</f>
        <v>130.19999999999999</v>
      </c>
      <c r="C2784" s="6">
        <f>IF(GETPIVOTDATA("Count of Order ID",Pivot_table!$A$151,"Consumer ID",$A2784,"Years (DATE)",$B$66)=0,"",GETPIVOTDATA("Count of Order ID",Pivot_table!$A$151,"Consumer ID",$A2784,"Years (DATE)",$B$66))</f>
        <v>1</v>
      </c>
      <c r="D2784" s="6" t="str">
        <f>IF(GETPIVOTDATA("Sum of Net Profit",Pivot_table!$A$151,"Consumer ID",$A2784,"Years (DATE)",$D$66)=0,"",GETPIVOTDATA("Sum of Net Profit",Pivot_table!$A$151,"Consumer ID",$A2784,"Years (DATE)",$D$66))</f>
        <v/>
      </c>
      <c r="E2784" s="6" t="str">
        <f>IF(GETPIVOTDATA("Count of Order ID",Pivot_table!$A$151,"Consumer ID",$A2784,"Years (DATE)",$D$66)=0,"",GETPIVOTDATA("Count of Order ID",Pivot_table!$A$151,"Consumer ID",$A2784,"Years (DATE)",$D$66))</f>
        <v/>
      </c>
      <c r="F2784" s="6">
        <f t="shared" si="86"/>
        <v>130.19999999999999</v>
      </c>
      <c r="G2784" s="6">
        <f t="shared" si="87"/>
        <v>1</v>
      </c>
    </row>
    <row r="2785" spans="1:7" x14ac:dyDescent="0.3">
      <c r="A2785" s="6" t="s">
        <v>4689</v>
      </c>
      <c r="B2785" s="6" t="str">
        <f>IF(GETPIVOTDATA("Sum of Net Profit",Pivot_table!$A$151,"Consumer ID",$A2785,"Years (DATE)",$B$66)=0,"",GETPIVOTDATA("Sum of Net Profit",Pivot_table!$A$151,"Consumer ID",$A2785,"Years (DATE)",$B$66))</f>
        <v/>
      </c>
      <c r="C2785" s="6" t="str">
        <f>IF(GETPIVOTDATA("Count of Order ID",Pivot_table!$A$151,"Consumer ID",$A2785,"Years (DATE)",$B$66)=0,"",GETPIVOTDATA("Count of Order ID",Pivot_table!$A$151,"Consumer ID",$A2785,"Years (DATE)",$B$66))</f>
        <v/>
      </c>
      <c r="D2785" s="6">
        <f>IF(GETPIVOTDATA("Sum of Net Profit",Pivot_table!$A$151,"Consumer ID",$A2785,"Years (DATE)",$D$66)=0,"",GETPIVOTDATA("Sum of Net Profit",Pivot_table!$A$151,"Consumer ID",$A2785,"Years (DATE)",$D$66))</f>
        <v>128.63999999999999</v>
      </c>
      <c r="E2785" s="6">
        <f>IF(GETPIVOTDATA("Count of Order ID",Pivot_table!$A$151,"Consumer ID",$A2785,"Years (DATE)",$D$66)=0,"",GETPIVOTDATA("Count of Order ID",Pivot_table!$A$151,"Consumer ID",$A2785,"Years (DATE)",$D$66))</f>
        <v>1</v>
      </c>
      <c r="F2785" s="6">
        <f t="shared" si="86"/>
        <v>128.63999999999999</v>
      </c>
      <c r="G2785" s="6">
        <f t="shared" si="87"/>
        <v>1</v>
      </c>
    </row>
    <row r="2786" spans="1:7" x14ac:dyDescent="0.3">
      <c r="A2786" s="6" t="s">
        <v>4567</v>
      </c>
      <c r="B2786" s="6" t="str">
        <f>IF(GETPIVOTDATA("Sum of Net Profit",Pivot_table!$A$151,"Consumer ID",$A2786,"Years (DATE)",$B$66)=0,"",GETPIVOTDATA("Sum of Net Profit",Pivot_table!$A$151,"Consumer ID",$A2786,"Years (DATE)",$B$66))</f>
        <v/>
      </c>
      <c r="C2786" s="6" t="str">
        <f>IF(GETPIVOTDATA("Count of Order ID",Pivot_table!$A$151,"Consumer ID",$A2786,"Years (DATE)",$B$66)=0,"",GETPIVOTDATA("Count of Order ID",Pivot_table!$A$151,"Consumer ID",$A2786,"Years (DATE)",$B$66))</f>
        <v/>
      </c>
      <c r="D2786" s="6">
        <f>IF(GETPIVOTDATA("Sum of Net Profit",Pivot_table!$A$151,"Consumer ID",$A2786,"Years (DATE)",$D$66)=0,"",GETPIVOTDATA("Sum of Net Profit",Pivot_table!$A$151,"Consumer ID",$A2786,"Years (DATE)",$D$66))</f>
        <v>128.63999999999999</v>
      </c>
      <c r="E2786" s="6">
        <f>IF(GETPIVOTDATA("Count of Order ID",Pivot_table!$A$151,"Consumer ID",$A2786,"Years (DATE)",$D$66)=0,"",GETPIVOTDATA("Count of Order ID",Pivot_table!$A$151,"Consumer ID",$A2786,"Years (DATE)",$D$66))</f>
        <v>1</v>
      </c>
      <c r="F2786" s="6">
        <f t="shared" si="86"/>
        <v>128.63999999999999</v>
      </c>
      <c r="G2786" s="6">
        <f t="shared" si="87"/>
        <v>1</v>
      </c>
    </row>
    <row r="2787" spans="1:7" x14ac:dyDescent="0.3">
      <c r="A2787" s="6" t="s">
        <v>4715</v>
      </c>
      <c r="B2787" s="6" t="str">
        <f>IF(GETPIVOTDATA("Sum of Net Profit",Pivot_table!$A$151,"Consumer ID",$A2787,"Years (DATE)",$B$66)=0,"",GETPIVOTDATA("Sum of Net Profit",Pivot_table!$A$151,"Consumer ID",$A2787,"Years (DATE)",$B$66))</f>
        <v/>
      </c>
      <c r="C2787" s="6" t="str">
        <f>IF(GETPIVOTDATA("Count of Order ID",Pivot_table!$A$151,"Consumer ID",$A2787,"Years (DATE)",$B$66)=0,"",GETPIVOTDATA("Count of Order ID",Pivot_table!$A$151,"Consumer ID",$A2787,"Years (DATE)",$B$66))</f>
        <v/>
      </c>
      <c r="D2787" s="6">
        <f>IF(GETPIVOTDATA("Sum of Net Profit",Pivot_table!$A$151,"Consumer ID",$A2787,"Years (DATE)",$D$66)=0,"",GETPIVOTDATA("Sum of Net Profit",Pivot_table!$A$151,"Consumer ID",$A2787,"Years (DATE)",$D$66))</f>
        <v>128.63999999999999</v>
      </c>
      <c r="E2787" s="6">
        <f>IF(GETPIVOTDATA("Count of Order ID",Pivot_table!$A$151,"Consumer ID",$A2787,"Years (DATE)",$D$66)=0,"",GETPIVOTDATA("Count of Order ID",Pivot_table!$A$151,"Consumer ID",$A2787,"Years (DATE)",$D$66))</f>
        <v>1</v>
      </c>
      <c r="F2787" s="6">
        <f t="shared" si="86"/>
        <v>128.63999999999999</v>
      </c>
      <c r="G2787" s="6">
        <f t="shared" si="87"/>
        <v>1</v>
      </c>
    </row>
    <row r="2788" spans="1:7" x14ac:dyDescent="0.3">
      <c r="A2788" s="6" t="s">
        <v>4547</v>
      </c>
      <c r="B2788" s="6" t="str">
        <f>IF(GETPIVOTDATA("Sum of Net Profit",Pivot_table!$A$151,"Consumer ID",$A2788,"Years (DATE)",$B$66)=0,"",GETPIVOTDATA("Sum of Net Profit",Pivot_table!$A$151,"Consumer ID",$A2788,"Years (DATE)",$B$66))</f>
        <v/>
      </c>
      <c r="C2788" s="6" t="str">
        <f>IF(GETPIVOTDATA("Count of Order ID",Pivot_table!$A$151,"Consumer ID",$A2788,"Years (DATE)",$B$66)=0,"",GETPIVOTDATA("Count of Order ID",Pivot_table!$A$151,"Consumer ID",$A2788,"Years (DATE)",$B$66))</f>
        <v/>
      </c>
      <c r="D2788" s="6">
        <f>IF(GETPIVOTDATA("Sum of Net Profit",Pivot_table!$A$151,"Consumer ID",$A2788,"Years (DATE)",$D$66)=0,"",GETPIVOTDATA("Sum of Net Profit",Pivot_table!$A$151,"Consumer ID",$A2788,"Years (DATE)",$D$66))</f>
        <v>128.63999999999999</v>
      </c>
      <c r="E2788" s="6">
        <f>IF(GETPIVOTDATA("Count of Order ID",Pivot_table!$A$151,"Consumer ID",$A2788,"Years (DATE)",$D$66)=0,"",GETPIVOTDATA("Count of Order ID",Pivot_table!$A$151,"Consumer ID",$A2788,"Years (DATE)",$D$66))</f>
        <v>1</v>
      </c>
      <c r="F2788" s="6">
        <f t="shared" si="86"/>
        <v>128.63999999999999</v>
      </c>
      <c r="G2788" s="6">
        <f t="shared" si="87"/>
        <v>1</v>
      </c>
    </row>
    <row r="2789" spans="1:7" x14ac:dyDescent="0.3">
      <c r="A2789" s="6" t="s">
        <v>4501</v>
      </c>
      <c r="B2789" s="6" t="str">
        <f>IF(GETPIVOTDATA("Sum of Net Profit",Pivot_table!$A$151,"Consumer ID",$A2789,"Years (DATE)",$B$66)=0,"",GETPIVOTDATA("Sum of Net Profit",Pivot_table!$A$151,"Consumer ID",$A2789,"Years (DATE)",$B$66))</f>
        <v/>
      </c>
      <c r="C2789" s="6" t="str">
        <f>IF(GETPIVOTDATA("Count of Order ID",Pivot_table!$A$151,"Consumer ID",$A2789,"Years (DATE)",$B$66)=0,"",GETPIVOTDATA("Count of Order ID",Pivot_table!$A$151,"Consumer ID",$A2789,"Years (DATE)",$B$66))</f>
        <v/>
      </c>
      <c r="D2789" s="6">
        <f>IF(GETPIVOTDATA("Sum of Net Profit",Pivot_table!$A$151,"Consumer ID",$A2789,"Years (DATE)",$D$66)=0,"",GETPIVOTDATA("Sum of Net Profit",Pivot_table!$A$151,"Consumer ID",$A2789,"Years (DATE)",$D$66))</f>
        <v>128.63999999999999</v>
      </c>
      <c r="E2789" s="6">
        <f>IF(GETPIVOTDATA("Count of Order ID",Pivot_table!$A$151,"Consumer ID",$A2789,"Years (DATE)",$D$66)=0,"",GETPIVOTDATA("Count of Order ID",Pivot_table!$A$151,"Consumer ID",$A2789,"Years (DATE)",$D$66))</f>
        <v>1</v>
      </c>
      <c r="F2789" s="6">
        <f t="shared" si="86"/>
        <v>128.63999999999999</v>
      </c>
      <c r="G2789" s="6">
        <f t="shared" si="87"/>
        <v>1</v>
      </c>
    </row>
    <row r="2790" spans="1:7" x14ac:dyDescent="0.3">
      <c r="A2790" s="6" t="s">
        <v>4565</v>
      </c>
      <c r="B2790" s="6" t="str">
        <f>IF(GETPIVOTDATA("Sum of Net Profit",Pivot_table!$A$151,"Consumer ID",$A2790,"Years (DATE)",$B$66)=0,"",GETPIVOTDATA("Sum of Net Profit",Pivot_table!$A$151,"Consumer ID",$A2790,"Years (DATE)",$B$66))</f>
        <v/>
      </c>
      <c r="C2790" s="6" t="str">
        <f>IF(GETPIVOTDATA("Count of Order ID",Pivot_table!$A$151,"Consumer ID",$A2790,"Years (DATE)",$B$66)=0,"",GETPIVOTDATA("Count of Order ID",Pivot_table!$A$151,"Consumer ID",$A2790,"Years (DATE)",$B$66))</f>
        <v/>
      </c>
      <c r="D2790" s="6">
        <f>IF(GETPIVOTDATA("Sum of Net Profit",Pivot_table!$A$151,"Consumer ID",$A2790,"Years (DATE)",$D$66)=0,"",GETPIVOTDATA("Sum of Net Profit",Pivot_table!$A$151,"Consumer ID",$A2790,"Years (DATE)",$D$66))</f>
        <v>128.63999999999999</v>
      </c>
      <c r="E2790" s="6">
        <f>IF(GETPIVOTDATA("Count of Order ID",Pivot_table!$A$151,"Consumer ID",$A2790,"Years (DATE)",$D$66)=0,"",GETPIVOTDATA("Count of Order ID",Pivot_table!$A$151,"Consumer ID",$A2790,"Years (DATE)",$D$66))</f>
        <v>1</v>
      </c>
      <c r="F2790" s="6">
        <f t="shared" si="86"/>
        <v>128.63999999999999</v>
      </c>
      <c r="G2790" s="6">
        <f t="shared" si="87"/>
        <v>1</v>
      </c>
    </row>
    <row r="2791" spans="1:7" x14ac:dyDescent="0.3">
      <c r="A2791" s="6" t="s">
        <v>4597</v>
      </c>
      <c r="B2791" s="6" t="str">
        <f>IF(GETPIVOTDATA("Sum of Net Profit",Pivot_table!$A$151,"Consumer ID",$A2791,"Years (DATE)",$B$66)=0,"",GETPIVOTDATA("Sum of Net Profit",Pivot_table!$A$151,"Consumer ID",$A2791,"Years (DATE)",$B$66))</f>
        <v/>
      </c>
      <c r="C2791" s="6" t="str">
        <f>IF(GETPIVOTDATA("Count of Order ID",Pivot_table!$A$151,"Consumer ID",$A2791,"Years (DATE)",$B$66)=0,"",GETPIVOTDATA("Count of Order ID",Pivot_table!$A$151,"Consumer ID",$A2791,"Years (DATE)",$B$66))</f>
        <v/>
      </c>
      <c r="D2791" s="6">
        <f>IF(GETPIVOTDATA("Sum of Net Profit",Pivot_table!$A$151,"Consumer ID",$A2791,"Years (DATE)",$D$66)=0,"",GETPIVOTDATA("Sum of Net Profit",Pivot_table!$A$151,"Consumer ID",$A2791,"Years (DATE)",$D$66))</f>
        <v>128.63999999999999</v>
      </c>
      <c r="E2791" s="6">
        <f>IF(GETPIVOTDATA("Count of Order ID",Pivot_table!$A$151,"Consumer ID",$A2791,"Years (DATE)",$D$66)=0,"",GETPIVOTDATA("Count of Order ID",Pivot_table!$A$151,"Consumer ID",$A2791,"Years (DATE)",$D$66))</f>
        <v>1</v>
      </c>
      <c r="F2791" s="6">
        <f t="shared" si="86"/>
        <v>128.63999999999999</v>
      </c>
      <c r="G2791" s="6">
        <f t="shared" si="87"/>
        <v>1</v>
      </c>
    </row>
    <row r="2792" spans="1:7" x14ac:dyDescent="0.3">
      <c r="A2792" s="6" t="s">
        <v>4503</v>
      </c>
      <c r="B2792" s="6" t="str">
        <f>IF(GETPIVOTDATA("Sum of Net Profit",Pivot_table!$A$151,"Consumer ID",$A2792,"Years (DATE)",$B$66)=0,"",GETPIVOTDATA("Sum of Net Profit",Pivot_table!$A$151,"Consumer ID",$A2792,"Years (DATE)",$B$66))</f>
        <v/>
      </c>
      <c r="C2792" s="6" t="str">
        <f>IF(GETPIVOTDATA("Count of Order ID",Pivot_table!$A$151,"Consumer ID",$A2792,"Years (DATE)",$B$66)=0,"",GETPIVOTDATA("Count of Order ID",Pivot_table!$A$151,"Consumer ID",$A2792,"Years (DATE)",$B$66))</f>
        <v/>
      </c>
      <c r="D2792" s="6">
        <f>IF(GETPIVOTDATA("Sum of Net Profit",Pivot_table!$A$151,"Consumer ID",$A2792,"Years (DATE)",$D$66)=0,"",GETPIVOTDATA("Sum of Net Profit",Pivot_table!$A$151,"Consumer ID",$A2792,"Years (DATE)",$D$66))</f>
        <v>128.63999999999999</v>
      </c>
      <c r="E2792" s="6">
        <f>IF(GETPIVOTDATA("Count of Order ID",Pivot_table!$A$151,"Consumer ID",$A2792,"Years (DATE)",$D$66)=0,"",GETPIVOTDATA("Count of Order ID",Pivot_table!$A$151,"Consumer ID",$A2792,"Years (DATE)",$D$66))</f>
        <v>1</v>
      </c>
      <c r="F2792" s="6">
        <f t="shared" si="86"/>
        <v>128.63999999999999</v>
      </c>
      <c r="G2792" s="6">
        <f t="shared" si="87"/>
        <v>1</v>
      </c>
    </row>
    <row r="2793" spans="1:7" x14ac:dyDescent="0.3">
      <c r="A2793" s="6" t="s">
        <v>6266</v>
      </c>
      <c r="B2793" s="6" t="str">
        <f>IF(GETPIVOTDATA("Sum of Net Profit",Pivot_table!$A$151,"Consumer ID",$A2793,"Years (DATE)",$B$66)=0,"",GETPIVOTDATA("Sum of Net Profit",Pivot_table!$A$151,"Consumer ID",$A2793,"Years (DATE)",$B$66))</f>
        <v/>
      </c>
      <c r="C2793" s="6" t="str">
        <f>IF(GETPIVOTDATA("Count of Order ID",Pivot_table!$A$151,"Consumer ID",$A2793,"Years (DATE)",$B$66)=0,"",GETPIVOTDATA("Count of Order ID",Pivot_table!$A$151,"Consumer ID",$A2793,"Years (DATE)",$B$66))</f>
        <v/>
      </c>
      <c r="D2793" s="6">
        <f>IF(GETPIVOTDATA("Sum of Net Profit",Pivot_table!$A$151,"Consumer ID",$A2793,"Years (DATE)",$D$66)=0,"",GETPIVOTDATA("Sum of Net Profit",Pivot_table!$A$151,"Consumer ID",$A2793,"Years (DATE)",$D$66))</f>
        <v>128.63999999999999</v>
      </c>
      <c r="E2793" s="6">
        <f>IF(GETPIVOTDATA("Count of Order ID",Pivot_table!$A$151,"Consumer ID",$A2793,"Years (DATE)",$D$66)=0,"",GETPIVOTDATA("Count of Order ID",Pivot_table!$A$151,"Consumer ID",$A2793,"Years (DATE)",$D$66))</f>
        <v>1</v>
      </c>
      <c r="F2793" s="6">
        <f t="shared" si="86"/>
        <v>128.63999999999999</v>
      </c>
      <c r="G2793" s="6">
        <f t="shared" si="87"/>
        <v>1</v>
      </c>
    </row>
    <row r="2794" spans="1:7" x14ac:dyDescent="0.3">
      <c r="A2794" s="6" t="s">
        <v>4673</v>
      </c>
      <c r="B2794" s="6" t="str">
        <f>IF(GETPIVOTDATA("Sum of Net Profit",Pivot_table!$A$151,"Consumer ID",$A2794,"Years (DATE)",$B$66)=0,"",GETPIVOTDATA("Sum of Net Profit",Pivot_table!$A$151,"Consumer ID",$A2794,"Years (DATE)",$B$66))</f>
        <v/>
      </c>
      <c r="C2794" s="6" t="str">
        <f>IF(GETPIVOTDATA("Count of Order ID",Pivot_table!$A$151,"Consumer ID",$A2794,"Years (DATE)",$B$66)=0,"",GETPIVOTDATA("Count of Order ID",Pivot_table!$A$151,"Consumer ID",$A2794,"Years (DATE)",$B$66))</f>
        <v/>
      </c>
      <c r="D2794" s="6">
        <f>IF(GETPIVOTDATA("Sum of Net Profit",Pivot_table!$A$151,"Consumer ID",$A2794,"Years (DATE)",$D$66)=0,"",GETPIVOTDATA("Sum of Net Profit",Pivot_table!$A$151,"Consumer ID",$A2794,"Years (DATE)",$D$66))</f>
        <v>128.63999999999999</v>
      </c>
      <c r="E2794" s="6">
        <f>IF(GETPIVOTDATA("Count of Order ID",Pivot_table!$A$151,"Consumer ID",$A2794,"Years (DATE)",$D$66)=0,"",GETPIVOTDATA("Count of Order ID",Pivot_table!$A$151,"Consumer ID",$A2794,"Years (DATE)",$D$66))</f>
        <v>1</v>
      </c>
      <c r="F2794" s="6">
        <f t="shared" si="86"/>
        <v>128.63999999999999</v>
      </c>
      <c r="G2794" s="6">
        <f t="shared" si="87"/>
        <v>1</v>
      </c>
    </row>
    <row r="2795" spans="1:7" x14ac:dyDescent="0.3">
      <c r="A2795" s="6" t="s">
        <v>4525</v>
      </c>
      <c r="B2795" s="6" t="str">
        <f>IF(GETPIVOTDATA("Sum of Net Profit",Pivot_table!$A$151,"Consumer ID",$A2795,"Years (DATE)",$B$66)=0,"",GETPIVOTDATA("Sum of Net Profit",Pivot_table!$A$151,"Consumer ID",$A2795,"Years (DATE)",$B$66))</f>
        <v/>
      </c>
      <c r="C2795" s="6" t="str">
        <f>IF(GETPIVOTDATA("Count of Order ID",Pivot_table!$A$151,"Consumer ID",$A2795,"Years (DATE)",$B$66)=0,"",GETPIVOTDATA("Count of Order ID",Pivot_table!$A$151,"Consumer ID",$A2795,"Years (DATE)",$B$66))</f>
        <v/>
      </c>
      <c r="D2795" s="6">
        <f>IF(GETPIVOTDATA("Sum of Net Profit",Pivot_table!$A$151,"Consumer ID",$A2795,"Years (DATE)",$D$66)=0,"",GETPIVOTDATA("Sum of Net Profit",Pivot_table!$A$151,"Consumer ID",$A2795,"Years (DATE)",$D$66))</f>
        <v>128.63999999999999</v>
      </c>
      <c r="E2795" s="6">
        <f>IF(GETPIVOTDATA("Count of Order ID",Pivot_table!$A$151,"Consumer ID",$A2795,"Years (DATE)",$D$66)=0,"",GETPIVOTDATA("Count of Order ID",Pivot_table!$A$151,"Consumer ID",$A2795,"Years (DATE)",$D$66))</f>
        <v>1</v>
      </c>
      <c r="F2795" s="6">
        <f t="shared" si="86"/>
        <v>128.63999999999999</v>
      </c>
      <c r="G2795" s="6">
        <f t="shared" si="87"/>
        <v>1</v>
      </c>
    </row>
    <row r="2796" spans="1:7" x14ac:dyDescent="0.3">
      <c r="A2796" s="6" t="s">
        <v>4807</v>
      </c>
      <c r="B2796" s="6" t="str">
        <f>IF(GETPIVOTDATA("Sum of Net Profit",Pivot_table!$A$151,"Consumer ID",$A2796,"Years (DATE)",$B$66)=0,"",GETPIVOTDATA("Sum of Net Profit",Pivot_table!$A$151,"Consumer ID",$A2796,"Years (DATE)",$B$66))</f>
        <v/>
      </c>
      <c r="C2796" s="6" t="str">
        <f>IF(GETPIVOTDATA("Count of Order ID",Pivot_table!$A$151,"Consumer ID",$A2796,"Years (DATE)",$B$66)=0,"",GETPIVOTDATA("Count of Order ID",Pivot_table!$A$151,"Consumer ID",$A2796,"Years (DATE)",$B$66))</f>
        <v/>
      </c>
      <c r="D2796" s="6">
        <f>IF(GETPIVOTDATA("Sum of Net Profit",Pivot_table!$A$151,"Consumer ID",$A2796,"Years (DATE)",$D$66)=0,"",GETPIVOTDATA("Sum of Net Profit",Pivot_table!$A$151,"Consumer ID",$A2796,"Years (DATE)",$D$66))</f>
        <v>128.63999999999999</v>
      </c>
      <c r="E2796" s="6">
        <f>IF(GETPIVOTDATA("Count of Order ID",Pivot_table!$A$151,"Consumer ID",$A2796,"Years (DATE)",$D$66)=0,"",GETPIVOTDATA("Count of Order ID",Pivot_table!$A$151,"Consumer ID",$A2796,"Years (DATE)",$D$66))</f>
        <v>1</v>
      </c>
      <c r="F2796" s="6">
        <f t="shared" si="86"/>
        <v>128.63999999999999</v>
      </c>
      <c r="G2796" s="6">
        <f t="shared" si="87"/>
        <v>1</v>
      </c>
    </row>
    <row r="2797" spans="1:7" x14ac:dyDescent="0.3">
      <c r="A2797" s="6" t="s">
        <v>4847</v>
      </c>
      <c r="B2797" s="6" t="str">
        <f>IF(GETPIVOTDATA("Sum of Net Profit",Pivot_table!$A$151,"Consumer ID",$A2797,"Years (DATE)",$B$66)=0,"",GETPIVOTDATA("Sum of Net Profit",Pivot_table!$A$151,"Consumer ID",$A2797,"Years (DATE)",$B$66))</f>
        <v/>
      </c>
      <c r="C2797" s="6" t="str">
        <f>IF(GETPIVOTDATA("Count of Order ID",Pivot_table!$A$151,"Consumer ID",$A2797,"Years (DATE)",$B$66)=0,"",GETPIVOTDATA("Count of Order ID",Pivot_table!$A$151,"Consumer ID",$A2797,"Years (DATE)",$B$66))</f>
        <v/>
      </c>
      <c r="D2797" s="6">
        <f>IF(GETPIVOTDATA("Sum of Net Profit",Pivot_table!$A$151,"Consumer ID",$A2797,"Years (DATE)",$D$66)=0,"",GETPIVOTDATA("Sum of Net Profit",Pivot_table!$A$151,"Consumer ID",$A2797,"Years (DATE)",$D$66))</f>
        <v>128.63999999999999</v>
      </c>
      <c r="E2797" s="6">
        <f>IF(GETPIVOTDATA("Count of Order ID",Pivot_table!$A$151,"Consumer ID",$A2797,"Years (DATE)",$D$66)=0,"",GETPIVOTDATA("Count of Order ID",Pivot_table!$A$151,"Consumer ID",$A2797,"Years (DATE)",$D$66))</f>
        <v>1</v>
      </c>
      <c r="F2797" s="6">
        <f t="shared" si="86"/>
        <v>128.63999999999999</v>
      </c>
      <c r="G2797" s="6">
        <f t="shared" si="87"/>
        <v>1</v>
      </c>
    </row>
    <row r="2798" spans="1:7" x14ac:dyDescent="0.3">
      <c r="A2798" s="6" t="s">
        <v>4845</v>
      </c>
      <c r="B2798" s="6" t="str">
        <f>IF(GETPIVOTDATA("Sum of Net Profit",Pivot_table!$A$151,"Consumer ID",$A2798,"Years (DATE)",$B$66)=0,"",GETPIVOTDATA("Sum of Net Profit",Pivot_table!$A$151,"Consumer ID",$A2798,"Years (DATE)",$B$66))</f>
        <v/>
      </c>
      <c r="C2798" s="6" t="str">
        <f>IF(GETPIVOTDATA("Count of Order ID",Pivot_table!$A$151,"Consumer ID",$A2798,"Years (DATE)",$B$66)=0,"",GETPIVOTDATA("Count of Order ID",Pivot_table!$A$151,"Consumer ID",$A2798,"Years (DATE)",$B$66))</f>
        <v/>
      </c>
      <c r="D2798" s="6">
        <f>IF(GETPIVOTDATA("Sum of Net Profit",Pivot_table!$A$151,"Consumer ID",$A2798,"Years (DATE)",$D$66)=0,"",GETPIVOTDATA("Sum of Net Profit",Pivot_table!$A$151,"Consumer ID",$A2798,"Years (DATE)",$D$66))</f>
        <v>128.63999999999999</v>
      </c>
      <c r="E2798" s="6">
        <f>IF(GETPIVOTDATA("Count of Order ID",Pivot_table!$A$151,"Consumer ID",$A2798,"Years (DATE)",$D$66)=0,"",GETPIVOTDATA("Count of Order ID",Pivot_table!$A$151,"Consumer ID",$A2798,"Years (DATE)",$D$66))</f>
        <v>1</v>
      </c>
      <c r="F2798" s="6">
        <f t="shared" si="86"/>
        <v>128.63999999999999</v>
      </c>
      <c r="G2798" s="6">
        <f t="shared" si="87"/>
        <v>1</v>
      </c>
    </row>
    <row r="2799" spans="1:7" x14ac:dyDescent="0.3">
      <c r="A2799" s="6" t="s">
        <v>6320</v>
      </c>
      <c r="B2799" s="6" t="str">
        <f>IF(GETPIVOTDATA("Sum of Net Profit",Pivot_table!$A$151,"Consumer ID",$A2799,"Years (DATE)",$B$66)=0,"",GETPIVOTDATA("Sum of Net Profit",Pivot_table!$A$151,"Consumer ID",$A2799,"Years (DATE)",$B$66))</f>
        <v/>
      </c>
      <c r="C2799" s="6" t="str">
        <f>IF(GETPIVOTDATA("Count of Order ID",Pivot_table!$A$151,"Consumer ID",$A2799,"Years (DATE)",$B$66)=0,"",GETPIVOTDATA("Count of Order ID",Pivot_table!$A$151,"Consumer ID",$A2799,"Years (DATE)",$B$66))</f>
        <v/>
      </c>
      <c r="D2799" s="6">
        <f>IF(GETPIVOTDATA("Sum of Net Profit",Pivot_table!$A$151,"Consumer ID",$A2799,"Years (DATE)",$D$66)=0,"",GETPIVOTDATA("Sum of Net Profit",Pivot_table!$A$151,"Consumer ID",$A2799,"Years (DATE)",$D$66))</f>
        <v>128.63999999999999</v>
      </c>
      <c r="E2799" s="6">
        <f>IF(GETPIVOTDATA("Count of Order ID",Pivot_table!$A$151,"Consumer ID",$A2799,"Years (DATE)",$D$66)=0,"",GETPIVOTDATA("Count of Order ID",Pivot_table!$A$151,"Consumer ID",$A2799,"Years (DATE)",$D$66))</f>
        <v>1</v>
      </c>
      <c r="F2799" s="6">
        <f t="shared" si="86"/>
        <v>128.63999999999999</v>
      </c>
      <c r="G2799" s="6">
        <f t="shared" si="87"/>
        <v>1</v>
      </c>
    </row>
    <row r="2800" spans="1:7" x14ac:dyDescent="0.3">
      <c r="A2800" s="6" t="s">
        <v>5752</v>
      </c>
      <c r="B2800" s="6" t="str">
        <f>IF(GETPIVOTDATA("Sum of Net Profit",Pivot_table!$A$151,"Consumer ID",$A2800,"Years (DATE)",$B$66)=0,"",GETPIVOTDATA("Sum of Net Profit",Pivot_table!$A$151,"Consumer ID",$A2800,"Years (DATE)",$B$66))</f>
        <v/>
      </c>
      <c r="C2800" s="6" t="str">
        <f>IF(GETPIVOTDATA("Count of Order ID",Pivot_table!$A$151,"Consumer ID",$A2800,"Years (DATE)",$B$66)=0,"",GETPIVOTDATA("Count of Order ID",Pivot_table!$A$151,"Consumer ID",$A2800,"Years (DATE)",$B$66))</f>
        <v/>
      </c>
      <c r="D2800" s="6">
        <f>IF(GETPIVOTDATA("Sum of Net Profit",Pivot_table!$A$151,"Consumer ID",$A2800,"Years (DATE)",$D$66)=0,"",GETPIVOTDATA("Sum of Net Profit",Pivot_table!$A$151,"Consumer ID",$A2800,"Years (DATE)",$D$66))</f>
        <v>128.63999999999999</v>
      </c>
      <c r="E2800" s="6">
        <f>IF(GETPIVOTDATA("Count of Order ID",Pivot_table!$A$151,"Consumer ID",$A2800,"Years (DATE)",$D$66)=0,"",GETPIVOTDATA("Count of Order ID",Pivot_table!$A$151,"Consumer ID",$A2800,"Years (DATE)",$D$66))</f>
        <v>1</v>
      </c>
      <c r="F2800" s="6">
        <f t="shared" si="86"/>
        <v>128.63999999999999</v>
      </c>
      <c r="G2800" s="6">
        <f t="shared" si="87"/>
        <v>1</v>
      </c>
    </row>
    <row r="2801" spans="1:7" x14ac:dyDescent="0.3">
      <c r="A2801" s="6" t="s">
        <v>5031</v>
      </c>
      <c r="B2801" s="6" t="str">
        <f>IF(GETPIVOTDATA("Sum of Net Profit",Pivot_table!$A$151,"Consumer ID",$A2801,"Years (DATE)",$B$66)=0,"",GETPIVOTDATA("Sum of Net Profit",Pivot_table!$A$151,"Consumer ID",$A2801,"Years (DATE)",$B$66))</f>
        <v/>
      </c>
      <c r="C2801" s="6" t="str">
        <f>IF(GETPIVOTDATA("Count of Order ID",Pivot_table!$A$151,"Consumer ID",$A2801,"Years (DATE)",$B$66)=0,"",GETPIVOTDATA("Count of Order ID",Pivot_table!$A$151,"Consumer ID",$A2801,"Years (DATE)",$B$66))</f>
        <v/>
      </c>
      <c r="D2801" s="6">
        <f>IF(GETPIVOTDATA("Sum of Net Profit",Pivot_table!$A$151,"Consumer ID",$A2801,"Years (DATE)",$D$66)=0,"",GETPIVOTDATA("Sum of Net Profit",Pivot_table!$A$151,"Consumer ID",$A2801,"Years (DATE)",$D$66))</f>
        <v>128.63999999999999</v>
      </c>
      <c r="E2801" s="6">
        <f>IF(GETPIVOTDATA("Count of Order ID",Pivot_table!$A$151,"Consumer ID",$A2801,"Years (DATE)",$D$66)=0,"",GETPIVOTDATA("Count of Order ID",Pivot_table!$A$151,"Consumer ID",$A2801,"Years (DATE)",$D$66))</f>
        <v>1</v>
      </c>
      <c r="F2801" s="6">
        <f t="shared" si="86"/>
        <v>128.63999999999999</v>
      </c>
      <c r="G2801" s="6">
        <f t="shared" si="87"/>
        <v>1</v>
      </c>
    </row>
    <row r="2802" spans="1:7" x14ac:dyDescent="0.3">
      <c r="A2802" s="6" t="s">
        <v>5009</v>
      </c>
      <c r="B2802" s="6" t="str">
        <f>IF(GETPIVOTDATA("Sum of Net Profit",Pivot_table!$A$151,"Consumer ID",$A2802,"Years (DATE)",$B$66)=0,"",GETPIVOTDATA("Sum of Net Profit",Pivot_table!$A$151,"Consumer ID",$A2802,"Years (DATE)",$B$66))</f>
        <v/>
      </c>
      <c r="C2802" s="6" t="str">
        <f>IF(GETPIVOTDATA("Count of Order ID",Pivot_table!$A$151,"Consumer ID",$A2802,"Years (DATE)",$B$66)=0,"",GETPIVOTDATA("Count of Order ID",Pivot_table!$A$151,"Consumer ID",$A2802,"Years (DATE)",$B$66))</f>
        <v/>
      </c>
      <c r="D2802" s="6">
        <f>IF(GETPIVOTDATA("Sum of Net Profit",Pivot_table!$A$151,"Consumer ID",$A2802,"Years (DATE)",$D$66)=0,"",GETPIVOTDATA("Sum of Net Profit",Pivot_table!$A$151,"Consumer ID",$A2802,"Years (DATE)",$D$66))</f>
        <v>128.63999999999999</v>
      </c>
      <c r="E2802" s="6">
        <f>IF(GETPIVOTDATA("Count of Order ID",Pivot_table!$A$151,"Consumer ID",$A2802,"Years (DATE)",$D$66)=0,"",GETPIVOTDATA("Count of Order ID",Pivot_table!$A$151,"Consumer ID",$A2802,"Years (DATE)",$D$66))</f>
        <v>1</v>
      </c>
      <c r="F2802" s="6">
        <f t="shared" si="86"/>
        <v>128.63999999999999</v>
      </c>
      <c r="G2802" s="6">
        <f t="shared" si="87"/>
        <v>1</v>
      </c>
    </row>
    <row r="2803" spans="1:7" x14ac:dyDescent="0.3">
      <c r="A2803" s="6" t="s">
        <v>5628</v>
      </c>
      <c r="B2803" s="6" t="str">
        <f>IF(GETPIVOTDATA("Sum of Net Profit",Pivot_table!$A$151,"Consumer ID",$A2803,"Years (DATE)",$B$66)=0,"",GETPIVOTDATA("Sum of Net Profit",Pivot_table!$A$151,"Consumer ID",$A2803,"Years (DATE)",$B$66))</f>
        <v/>
      </c>
      <c r="C2803" s="6" t="str">
        <f>IF(GETPIVOTDATA("Count of Order ID",Pivot_table!$A$151,"Consumer ID",$A2803,"Years (DATE)",$B$66)=0,"",GETPIVOTDATA("Count of Order ID",Pivot_table!$A$151,"Consumer ID",$A2803,"Years (DATE)",$B$66))</f>
        <v/>
      </c>
      <c r="D2803" s="6">
        <f>IF(GETPIVOTDATA("Sum of Net Profit",Pivot_table!$A$151,"Consumer ID",$A2803,"Years (DATE)",$D$66)=0,"",GETPIVOTDATA("Sum of Net Profit",Pivot_table!$A$151,"Consumer ID",$A2803,"Years (DATE)",$D$66))</f>
        <v>128.63999999999999</v>
      </c>
      <c r="E2803" s="6">
        <f>IF(GETPIVOTDATA("Count of Order ID",Pivot_table!$A$151,"Consumer ID",$A2803,"Years (DATE)",$D$66)=0,"",GETPIVOTDATA("Count of Order ID",Pivot_table!$A$151,"Consumer ID",$A2803,"Years (DATE)",$D$66))</f>
        <v>1</v>
      </c>
      <c r="F2803" s="6">
        <f t="shared" si="86"/>
        <v>128.63999999999999</v>
      </c>
      <c r="G2803" s="6">
        <f t="shared" si="87"/>
        <v>1</v>
      </c>
    </row>
    <row r="2804" spans="1:7" x14ac:dyDescent="0.3">
      <c r="A2804" s="6" t="s">
        <v>5650</v>
      </c>
      <c r="B2804" s="6" t="str">
        <f>IF(GETPIVOTDATA("Sum of Net Profit",Pivot_table!$A$151,"Consumer ID",$A2804,"Years (DATE)",$B$66)=0,"",GETPIVOTDATA("Sum of Net Profit",Pivot_table!$A$151,"Consumer ID",$A2804,"Years (DATE)",$B$66))</f>
        <v/>
      </c>
      <c r="C2804" s="6" t="str">
        <f>IF(GETPIVOTDATA("Count of Order ID",Pivot_table!$A$151,"Consumer ID",$A2804,"Years (DATE)",$B$66)=0,"",GETPIVOTDATA("Count of Order ID",Pivot_table!$A$151,"Consumer ID",$A2804,"Years (DATE)",$B$66))</f>
        <v/>
      </c>
      <c r="D2804" s="6">
        <f>IF(GETPIVOTDATA("Sum of Net Profit",Pivot_table!$A$151,"Consumer ID",$A2804,"Years (DATE)",$D$66)=0,"",GETPIVOTDATA("Sum of Net Profit",Pivot_table!$A$151,"Consumer ID",$A2804,"Years (DATE)",$D$66))</f>
        <v>128.63999999999999</v>
      </c>
      <c r="E2804" s="6">
        <f>IF(GETPIVOTDATA("Count of Order ID",Pivot_table!$A$151,"Consumer ID",$A2804,"Years (DATE)",$D$66)=0,"",GETPIVOTDATA("Count of Order ID",Pivot_table!$A$151,"Consumer ID",$A2804,"Years (DATE)",$D$66))</f>
        <v>1</v>
      </c>
      <c r="F2804" s="6">
        <f t="shared" si="86"/>
        <v>128.63999999999999</v>
      </c>
      <c r="G2804" s="6">
        <f t="shared" si="87"/>
        <v>1</v>
      </c>
    </row>
    <row r="2805" spans="1:7" x14ac:dyDescent="0.3">
      <c r="A2805" s="6" t="s">
        <v>1838</v>
      </c>
      <c r="B2805" s="6">
        <f>IF(GETPIVOTDATA("Sum of Net Profit",Pivot_table!$A$151,"Consumer ID",$A2805,"Years (DATE)",$B$66)=0,"",GETPIVOTDATA("Sum of Net Profit",Pivot_table!$A$151,"Consumer ID",$A2805,"Years (DATE)",$B$66))</f>
        <v>127.16</v>
      </c>
      <c r="C2805" s="6">
        <f>IF(GETPIVOTDATA("Count of Order ID",Pivot_table!$A$151,"Consumer ID",$A2805,"Years (DATE)",$B$66)=0,"",GETPIVOTDATA("Count of Order ID",Pivot_table!$A$151,"Consumer ID",$A2805,"Years (DATE)",$B$66))</f>
        <v>1</v>
      </c>
      <c r="D2805" s="6" t="str">
        <f>IF(GETPIVOTDATA("Sum of Net Profit",Pivot_table!$A$151,"Consumer ID",$A2805,"Years (DATE)",$D$66)=0,"",GETPIVOTDATA("Sum of Net Profit",Pivot_table!$A$151,"Consumer ID",$A2805,"Years (DATE)",$D$66))</f>
        <v/>
      </c>
      <c r="E2805" s="6" t="str">
        <f>IF(GETPIVOTDATA("Count of Order ID",Pivot_table!$A$151,"Consumer ID",$A2805,"Years (DATE)",$D$66)=0,"",GETPIVOTDATA("Count of Order ID",Pivot_table!$A$151,"Consumer ID",$A2805,"Years (DATE)",$D$66))</f>
        <v/>
      </c>
      <c r="F2805" s="6">
        <f t="shared" si="86"/>
        <v>127.16</v>
      </c>
      <c r="G2805" s="6">
        <f t="shared" si="87"/>
        <v>1</v>
      </c>
    </row>
    <row r="2806" spans="1:7" x14ac:dyDescent="0.3">
      <c r="A2806" s="6" t="s">
        <v>1461</v>
      </c>
      <c r="B2806" s="6">
        <f>IF(GETPIVOTDATA("Sum of Net Profit",Pivot_table!$A$151,"Consumer ID",$A2806,"Years (DATE)",$B$66)=0,"",GETPIVOTDATA("Sum of Net Profit",Pivot_table!$A$151,"Consumer ID",$A2806,"Years (DATE)",$B$66))</f>
        <v>127.16</v>
      </c>
      <c r="C2806" s="6">
        <f>IF(GETPIVOTDATA("Count of Order ID",Pivot_table!$A$151,"Consumer ID",$A2806,"Years (DATE)",$B$66)=0,"",GETPIVOTDATA("Count of Order ID",Pivot_table!$A$151,"Consumer ID",$A2806,"Years (DATE)",$B$66))</f>
        <v>1</v>
      </c>
      <c r="D2806" s="6" t="str">
        <f>IF(GETPIVOTDATA("Sum of Net Profit",Pivot_table!$A$151,"Consumer ID",$A2806,"Years (DATE)",$D$66)=0,"",GETPIVOTDATA("Sum of Net Profit",Pivot_table!$A$151,"Consumer ID",$A2806,"Years (DATE)",$D$66))</f>
        <v/>
      </c>
      <c r="E2806" s="6" t="str">
        <f>IF(GETPIVOTDATA("Count of Order ID",Pivot_table!$A$151,"Consumer ID",$A2806,"Years (DATE)",$D$66)=0,"",GETPIVOTDATA("Count of Order ID",Pivot_table!$A$151,"Consumer ID",$A2806,"Years (DATE)",$D$66))</f>
        <v/>
      </c>
      <c r="F2806" s="6">
        <f t="shared" si="86"/>
        <v>127.16</v>
      </c>
      <c r="G2806" s="6">
        <f t="shared" si="87"/>
        <v>1</v>
      </c>
    </row>
    <row r="2807" spans="1:7" x14ac:dyDescent="0.3">
      <c r="A2807" s="6" t="s">
        <v>1876</v>
      </c>
      <c r="B2807" s="6">
        <f>IF(GETPIVOTDATA("Sum of Net Profit",Pivot_table!$A$151,"Consumer ID",$A2807,"Years (DATE)",$B$66)=0,"",GETPIVOTDATA("Sum of Net Profit",Pivot_table!$A$151,"Consumer ID",$A2807,"Years (DATE)",$B$66))</f>
        <v>127.16</v>
      </c>
      <c r="C2807" s="6">
        <f>IF(GETPIVOTDATA("Count of Order ID",Pivot_table!$A$151,"Consumer ID",$A2807,"Years (DATE)",$B$66)=0,"",GETPIVOTDATA("Count of Order ID",Pivot_table!$A$151,"Consumer ID",$A2807,"Years (DATE)",$B$66))</f>
        <v>1</v>
      </c>
      <c r="D2807" s="6" t="str">
        <f>IF(GETPIVOTDATA("Sum of Net Profit",Pivot_table!$A$151,"Consumer ID",$A2807,"Years (DATE)",$D$66)=0,"",GETPIVOTDATA("Sum of Net Profit",Pivot_table!$A$151,"Consumer ID",$A2807,"Years (DATE)",$D$66))</f>
        <v/>
      </c>
      <c r="E2807" s="6" t="str">
        <f>IF(GETPIVOTDATA("Count of Order ID",Pivot_table!$A$151,"Consumer ID",$A2807,"Years (DATE)",$D$66)=0,"",GETPIVOTDATA("Count of Order ID",Pivot_table!$A$151,"Consumer ID",$A2807,"Years (DATE)",$D$66))</f>
        <v/>
      </c>
      <c r="F2807" s="6">
        <f t="shared" si="86"/>
        <v>127.16</v>
      </c>
      <c r="G2807" s="6">
        <f t="shared" si="87"/>
        <v>1</v>
      </c>
    </row>
    <row r="2808" spans="1:7" x14ac:dyDescent="0.3">
      <c r="A2808" s="6" t="s">
        <v>3385</v>
      </c>
      <c r="B2808" s="6" t="str">
        <f>IF(GETPIVOTDATA("Sum of Net Profit",Pivot_table!$A$151,"Consumer ID",$A2808,"Years (DATE)",$B$66)=0,"",GETPIVOTDATA("Sum of Net Profit",Pivot_table!$A$151,"Consumer ID",$A2808,"Years (DATE)",$B$66))</f>
        <v/>
      </c>
      <c r="C2808" s="6" t="str">
        <f>IF(GETPIVOTDATA("Count of Order ID",Pivot_table!$A$151,"Consumer ID",$A2808,"Years (DATE)",$B$66)=0,"",GETPIVOTDATA("Count of Order ID",Pivot_table!$A$151,"Consumer ID",$A2808,"Years (DATE)",$B$66))</f>
        <v/>
      </c>
      <c r="D2808" s="6">
        <f>IF(GETPIVOTDATA("Sum of Net Profit",Pivot_table!$A$151,"Consumer ID",$A2808,"Years (DATE)",$D$66)=0,"",GETPIVOTDATA("Sum of Net Profit",Pivot_table!$A$151,"Consumer ID",$A2808,"Years (DATE)",$D$66))</f>
        <v>127.16</v>
      </c>
      <c r="E2808" s="6">
        <f>IF(GETPIVOTDATA("Count of Order ID",Pivot_table!$A$151,"Consumer ID",$A2808,"Years (DATE)",$D$66)=0,"",GETPIVOTDATA("Count of Order ID",Pivot_table!$A$151,"Consumer ID",$A2808,"Years (DATE)",$D$66))</f>
        <v>1</v>
      </c>
      <c r="F2808" s="6">
        <f t="shared" si="86"/>
        <v>127.16</v>
      </c>
      <c r="G2808" s="6">
        <f t="shared" si="87"/>
        <v>1</v>
      </c>
    </row>
    <row r="2809" spans="1:7" x14ac:dyDescent="0.3">
      <c r="A2809" s="6" t="s">
        <v>1495</v>
      </c>
      <c r="B2809" s="6">
        <f>IF(GETPIVOTDATA("Sum of Net Profit",Pivot_table!$A$151,"Consumer ID",$A2809,"Years (DATE)",$B$66)=0,"",GETPIVOTDATA("Sum of Net Profit",Pivot_table!$A$151,"Consumer ID",$A2809,"Years (DATE)",$B$66))</f>
        <v>127.16</v>
      </c>
      <c r="C2809" s="6">
        <f>IF(GETPIVOTDATA("Count of Order ID",Pivot_table!$A$151,"Consumer ID",$A2809,"Years (DATE)",$B$66)=0,"",GETPIVOTDATA("Count of Order ID",Pivot_table!$A$151,"Consumer ID",$A2809,"Years (DATE)",$B$66))</f>
        <v>1</v>
      </c>
      <c r="D2809" s="6" t="str">
        <f>IF(GETPIVOTDATA("Sum of Net Profit",Pivot_table!$A$151,"Consumer ID",$A2809,"Years (DATE)",$D$66)=0,"",GETPIVOTDATA("Sum of Net Profit",Pivot_table!$A$151,"Consumer ID",$A2809,"Years (DATE)",$D$66))</f>
        <v/>
      </c>
      <c r="E2809" s="6" t="str">
        <f>IF(GETPIVOTDATA("Count of Order ID",Pivot_table!$A$151,"Consumer ID",$A2809,"Years (DATE)",$D$66)=0,"",GETPIVOTDATA("Count of Order ID",Pivot_table!$A$151,"Consumer ID",$A2809,"Years (DATE)",$D$66))</f>
        <v/>
      </c>
      <c r="F2809" s="6">
        <f t="shared" si="86"/>
        <v>127.16</v>
      </c>
      <c r="G2809" s="6">
        <f t="shared" si="87"/>
        <v>1</v>
      </c>
    </row>
    <row r="2810" spans="1:7" x14ac:dyDescent="0.3">
      <c r="A2810" s="6" t="s">
        <v>3777</v>
      </c>
      <c r="B2810" s="6" t="str">
        <f>IF(GETPIVOTDATA("Sum of Net Profit",Pivot_table!$A$151,"Consumer ID",$A2810,"Years (DATE)",$B$66)=0,"",GETPIVOTDATA("Sum of Net Profit",Pivot_table!$A$151,"Consumer ID",$A2810,"Years (DATE)",$B$66))</f>
        <v/>
      </c>
      <c r="C2810" s="6" t="str">
        <f>IF(GETPIVOTDATA("Count of Order ID",Pivot_table!$A$151,"Consumer ID",$A2810,"Years (DATE)",$B$66)=0,"",GETPIVOTDATA("Count of Order ID",Pivot_table!$A$151,"Consumer ID",$A2810,"Years (DATE)",$B$66))</f>
        <v/>
      </c>
      <c r="D2810" s="6">
        <f>IF(GETPIVOTDATA("Sum of Net Profit",Pivot_table!$A$151,"Consumer ID",$A2810,"Years (DATE)",$D$66)=0,"",GETPIVOTDATA("Sum of Net Profit",Pivot_table!$A$151,"Consumer ID",$A2810,"Years (DATE)",$D$66))</f>
        <v>127.16</v>
      </c>
      <c r="E2810" s="6">
        <f>IF(GETPIVOTDATA("Count of Order ID",Pivot_table!$A$151,"Consumer ID",$A2810,"Years (DATE)",$D$66)=0,"",GETPIVOTDATA("Count of Order ID",Pivot_table!$A$151,"Consumer ID",$A2810,"Years (DATE)",$D$66))</f>
        <v>1</v>
      </c>
      <c r="F2810" s="6">
        <f t="shared" si="86"/>
        <v>127.16</v>
      </c>
      <c r="G2810" s="6">
        <f t="shared" si="87"/>
        <v>1</v>
      </c>
    </row>
    <row r="2811" spans="1:7" x14ac:dyDescent="0.3">
      <c r="A2811" s="6" t="s">
        <v>1578</v>
      </c>
      <c r="B2811" s="6">
        <f>IF(GETPIVOTDATA("Sum of Net Profit",Pivot_table!$A$151,"Consumer ID",$A2811,"Years (DATE)",$B$66)=0,"",GETPIVOTDATA("Sum of Net Profit",Pivot_table!$A$151,"Consumer ID",$A2811,"Years (DATE)",$B$66))</f>
        <v>127.16</v>
      </c>
      <c r="C2811" s="6">
        <f>IF(GETPIVOTDATA("Count of Order ID",Pivot_table!$A$151,"Consumer ID",$A2811,"Years (DATE)",$B$66)=0,"",GETPIVOTDATA("Count of Order ID",Pivot_table!$A$151,"Consumer ID",$A2811,"Years (DATE)",$B$66))</f>
        <v>1</v>
      </c>
      <c r="D2811" s="6" t="str">
        <f>IF(GETPIVOTDATA("Sum of Net Profit",Pivot_table!$A$151,"Consumer ID",$A2811,"Years (DATE)",$D$66)=0,"",GETPIVOTDATA("Sum of Net Profit",Pivot_table!$A$151,"Consumer ID",$A2811,"Years (DATE)",$D$66))</f>
        <v/>
      </c>
      <c r="E2811" s="6" t="str">
        <f>IF(GETPIVOTDATA("Count of Order ID",Pivot_table!$A$151,"Consumer ID",$A2811,"Years (DATE)",$D$66)=0,"",GETPIVOTDATA("Count of Order ID",Pivot_table!$A$151,"Consumer ID",$A2811,"Years (DATE)",$D$66))</f>
        <v/>
      </c>
      <c r="F2811" s="6">
        <f t="shared" si="86"/>
        <v>127.16</v>
      </c>
      <c r="G2811" s="6">
        <f t="shared" si="87"/>
        <v>1</v>
      </c>
    </row>
    <row r="2812" spans="1:7" x14ac:dyDescent="0.3">
      <c r="A2812" s="6" t="s">
        <v>760</v>
      </c>
      <c r="B2812" s="6">
        <f>IF(GETPIVOTDATA("Sum of Net Profit",Pivot_table!$A$151,"Consumer ID",$A2812,"Years (DATE)",$B$66)=0,"",GETPIVOTDATA("Sum of Net Profit",Pivot_table!$A$151,"Consumer ID",$A2812,"Years (DATE)",$B$66))</f>
        <v>127.1</v>
      </c>
      <c r="C2812" s="6">
        <f>IF(GETPIVOTDATA("Count of Order ID",Pivot_table!$A$151,"Consumer ID",$A2812,"Years (DATE)",$B$66)=0,"",GETPIVOTDATA("Count of Order ID",Pivot_table!$A$151,"Consumer ID",$A2812,"Years (DATE)",$B$66))</f>
        <v>1</v>
      </c>
      <c r="D2812" s="6" t="str">
        <f>IF(GETPIVOTDATA("Sum of Net Profit",Pivot_table!$A$151,"Consumer ID",$A2812,"Years (DATE)",$D$66)=0,"",GETPIVOTDATA("Sum of Net Profit",Pivot_table!$A$151,"Consumer ID",$A2812,"Years (DATE)",$D$66))</f>
        <v/>
      </c>
      <c r="E2812" s="6" t="str">
        <f>IF(GETPIVOTDATA("Count of Order ID",Pivot_table!$A$151,"Consumer ID",$A2812,"Years (DATE)",$D$66)=0,"",GETPIVOTDATA("Count of Order ID",Pivot_table!$A$151,"Consumer ID",$A2812,"Years (DATE)",$D$66))</f>
        <v/>
      </c>
      <c r="F2812" s="6">
        <f t="shared" si="86"/>
        <v>127.1</v>
      </c>
      <c r="G2812" s="6">
        <f t="shared" si="87"/>
        <v>1</v>
      </c>
    </row>
    <row r="2813" spans="1:7" x14ac:dyDescent="0.3">
      <c r="A2813" s="6" t="s">
        <v>849</v>
      </c>
      <c r="B2813" s="6">
        <f>IF(GETPIVOTDATA("Sum of Net Profit",Pivot_table!$A$151,"Consumer ID",$A2813,"Years (DATE)",$B$66)=0,"",GETPIVOTDATA("Sum of Net Profit",Pivot_table!$A$151,"Consumer ID",$A2813,"Years (DATE)",$B$66))</f>
        <v>127.1</v>
      </c>
      <c r="C2813" s="6">
        <f>IF(GETPIVOTDATA("Count of Order ID",Pivot_table!$A$151,"Consumer ID",$A2813,"Years (DATE)",$B$66)=0,"",GETPIVOTDATA("Count of Order ID",Pivot_table!$A$151,"Consumer ID",$A2813,"Years (DATE)",$B$66))</f>
        <v>1</v>
      </c>
      <c r="D2813" s="6" t="str">
        <f>IF(GETPIVOTDATA("Sum of Net Profit",Pivot_table!$A$151,"Consumer ID",$A2813,"Years (DATE)",$D$66)=0,"",GETPIVOTDATA("Sum of Net Profit",Pivot_table!$A$151,"Consumer ID",$A2813,"Years (DATE)",$D$66))</f>
        <v/>
      </c>
      <c r="E2813" s="6" t="str">
        <f>IF(GETPIVOTDATA("Count of Order ID",Pivot_table!$A$151,"Consumer ID",$A2813,"Years (DATE)",$D$66)=0,"",GETPIVOTDATA("Count of Order ID",Pivot_table!$A$151,"Consumer ID",$A2813,"Years (DATE)",$D$66))</f>
        <v/>
      </c>
      <c r="F2813" s="6">
        <f t="shared" si="86"/>
        <v>127.1</v>
      </c>
      <c r="G2813" s="6">
        <f t="shared" si="87"/>
        <v>1</v>
      </c>
    </row>
    <row r="2814" spans="1:7" x14ac:dyDescent="0.3">
      <c r="A2814" s="6" t="s">
        <v>6815</v>
      </c>
      <c r="B2814" s="6">
        <f>IF(GETPIVOTDATA("Sum of Net Profit",Pivot_table!$A$151,"Consumer ID",$A2814,"Years (DATE)",$B$66)=0,"",GETPIVOTDATA("Sum of Net Profit",Pivot_table!$A$151,"Consumer ID",$A2814,"Years (DATE)",$B$66))</f>
        <v>127.1</v>
      </c>
      <c r="C2814" s="6">
        <f>IF(GETPIVOTDATA("Count of Order ID",Pivot_table!$A$151,"Consumer ID",$A2814,"Years (DATE)",$B$66)=0,"",GETPIVOTDATA("Count of Order ID",Pivot_table!$A$151,"Consumer ID",$A2814,"Years (DATE)",$B$66))</f>
        <v>1</v>
      </c>
      <c r="D2814" s="6" t="str">
        <f>IF(GETPIVOTDATA("Sum of Net Profit",Pivot_table!$A$151,"Consumer ID",$A2814,"Years (DATE)",$D$66)=0,"",GETPIVOTDATA("Sum of Net Profit",Pivot_table!$A$151,"Consumer ID",$A2814,"Years (DATE)",$D$66))</f>
        <v/>
      </c>
      <c r="E2814" s="6" t="str">
        <f>IF(GETPIVOTDATA("Count of Order ID",Pivot_table!$A$151,"Consumer ID",$A2814,"Years (DATE)",$D$66)=0,"",GETPIVOTDATA("Count of Order ID",Pivot_table!$A$151,"Consumer ID",$A2814,"Years (DATE)",$D$66))</f>
        <v/>
      </c>
      <c r="F2814" s="6">
        <f t="shared" si="86"/>
        <v>127.1</v>
      </c>
      <c r="G2814" s="6">
        <f t="shared" si="87"/>
        <v>1</v>
      </c>
    </row>
    <row r="2815" spans="1:7" x14ac:dyDescent="0.3">
      <c r="A2815" s="6" t="s">
        <v>6680</v>
      </c>
      <c r="B2815" s="6">
        <f>IF(GETPIVOTDATA("Sum of Net Profit",Pivot_table!$A$151,"Consumer ID",$A2815,"Years (DATE)",$B$66)=0,"",GETPIVOTDATA("Sum of Net Profit",Pivot_table!$A$151,"Consumer ID",$A2815,"Years (DATE)",$B$66))</f>
        <v>127.1</v>
      </c>
      <c r="C2815" s="6">
        <f>IF(GETPIVOTDATA("Count of Order ID",Pivot_table!$A$151,"Consumer ID",$A2815,"Years (DATE)",$B$66)=0,"",GETPIVOTDATA("Count of Order ID",Pivot_table!$A$151,"Consumer ID",$A2815,"Years (DATE)",$B$66))</f>
        <v>1</v>
      </c>
      <c r="D2815" s="6" t="str">
        <f>IF(GETPIVOTDATA("Sum of Net Profit",Pivot_table!$A$151,"Consumer ID",$A2815,"Years (DATE)",$D$66)=0,"",GETPIVOTDATA("Sum of Net Profit",Pivot_table!$A$151,"Consumer ID",$A2815,"Years (DATE)",$D$66))</f>
        <v/>
      </c>
      <c r="E2815" s="6" t="str">
        <f>IF(GETPIVOTDATA("Count of Order ID",Pivot_table!$A$151,"Consumer ID",$A2815,"Years (DATE)",$D$66)=0,"",GETPIVOTDATA("Count of Order ID",Pivot_table!$A$151,"Consumer ID",$A2815,"Years (DATE)",$D$66))</f>
        <v/>
      </c>
      <c r="F2815" s="6">
        <f t="shared" si="86"/>
        <v>127.1</v>
      </c>
      <c r="G2815" s="6">
        <f t="shared" si="87"/>
        <v>1</v>
      </c>
    </row>
    <row r="2816" spans="1:7" x14ac:dyDescent="0.3">
      <c r="A2816" s="6" t="s">
        <v>6853</v>
      </c>
      <c r="B2816" s="6">
        <f>IF(GETPIVOTDATA("Sum of Net Profit",Pivot_table!$A$151,"Consumer ID",$A2816,"Years (DATE)",$B$66)=0,"",GETPIVOTDATA("Sum of Net Profit",Pivot_table!$A$151,"Consumer ID",$A2816,"Years (DATE)",$B$66))</f>
        <v>127.1</v>
      </c>
      <c r="C2816" s="6">
        <f>IF(GETPIVOTDATA("Count of Order ID",Pivot_table!$A$151,"Consumer ID",$A2816,"Years (DATE)",$B$66)=0,"",GETPIVOTDATA("Count of Order ID",Pivot_table!$A$151,"Consumer ID",$A2816,"Years (DATE)",$B$66))</f>
        <v>1</v>
      </c>
      <c r="D2816" s="6" t="str">
        <f>IF(GETPIVOTDATA("Sum of Net Profit",Pivot_table!$A$151,"Consumer ID",$A2816,"Years (DATE)",$D$66)=0,"",GETPIVOTDATA("Sum of Net Profit",Pivot_table!$A$151,"Consumer ID",$A2816,"Years (DATE)",$D$66))</f>
        <v/>
      </c>
      <c r="E2816" s="6" t="str">
        <f>IF(GETPIVOTDATA("Count of Order ID",Pivot_table!$A$151,"Consumer ID",$A2816,"Years (DATE)",$D$66)=0,"",GETPIVOTDATA("Count of Order ID",Pivot_table!$A$151,"Consumer ID",$A2816,"Years (DATE)",$D$66))</f>
        <v/>
      </c>
      <c r="F2816" s="6">
        <f t="shared" si="86"/>
        <v>127.1</v>
      </c>
      <c r="G2816" s="6">
        <f t="shared" si="87"/>
        <v>1</v>
      </c>
    </row>
    <row r="2817" spans="1:7" x14ac:dyDescent="0.3">
      <c r="A2817" s="6" t="s">
        <v>919</v>
      </c>
      <c r="B2817" s="6">
        <f>IF(GETPIVOTDATA("Sum of Net Profit",Pivot_table!$A$151,"Consumer ID",$A2817,"Years (DATE)",$B$66)=0,"",GETPIVOTDATA("Sum of Net Profit",Pivot_table!$A$151,"Consumer ID",$A2817,"Years (DATE)",$B$66))</f>
        <v>127.1</v>
      </c>
      <c r="C2817" s="6">
        <f>IF(GETPIVOTDATA("Count of Order ID",Pivot_table!$A$151,"Consumer ID",$A2817,"Years (DATE)",$B$66)=0,"",GETPIVOTDATA("Count of Order ID",Pivot_table!$A$151,"Consumer ID",$A2817,"Years (DATE)",$B$66))</f>
        <v>1</v>
      </c>
      <c r="D2817" s="6" t="str">
        <f>IF(GETPIVOTDATA("Sum of Net Profit",Pivot_table!$A$151,"Consumer ID",$A2817,"Years (DATE)",$D$66)=0,"",GETPIVOTDATA("Sum of Net Profit",Pivot_table!$A$151,"Consumer ID",$A2817,"Years (DATE)",$D$66))</f>
        <v/>
      </c>
      <c r="E2817" s="6" t="str">
        <f>IF(GETPIVOTDATA("Count of Order ID",Pivot_table!$A$151,"Consumer ID",$A2817,"Years (DATE)",$D$66)=0,"",GETPIVOTDATA("Count of Order ID",Pivot_table!$A$151,"Consumer ID",$A2817,"Years (DATE)",$D$66))</f>
        <v/>
      </c>
      <c r="F2817" s="6">
        <f t="shared" si="86"/>
        <v>127.1</v>
      </c>
      <c r="G2817" s="6">
        <f t="shared" si="87"/>
        <v>1</v>
      </c>
    </row>
    <row r="2818" spans="1:7" x14ac:dyDescent="0.3">
      <c r="A2818" s="6" t="s">
        <v>921</v>
      </c>
      <c r="B2818" s="6">
        <f>IF(GETPIVOTDATA("Sum of Net Profit",Pivot_table!$A$151,"Consumer ID",$A2818,"Years (DATE)",$B$66)=0,"",GETPIVOTDATA("Sum of Net Profit",Pivot_table!$A$151,"Consumer ID",$A2818,"Years (DATE)",$B$66))</f>
        <v>127.1</v>
      </c>
      <c r="C2818" s="6">
        <f>IF(GETPIVOTDATA("Count of Order ID",Pivot_table!$A$151,"Consumer ID",$A2818,"Years (DATE)",$B$66)=0,"",GETPIVOTDATA("Count of Order ID",Pivot_table!$A$151,"Consumer ID",$A2818,"Years (DATE)",$B$66))</f>
        <v>1</v>
      </c>
      <c r="D2818" s="6" t="str">
        <f>IF(GETPIVOTDATA("Sum of Net Profit",Pivot_table!$A$151,"Consumer ID",$A2818,"Years (DATE)",$D$66)=0,"",GETPIVOTDATA("Sum of Net Profit",Pivot_table!$A$151,"Consumer ID",$A2818,"Years (DATE)",$D$66))</f>
        <v/>
      </c>
      <c r="E2818" s="6" t="str">
        <f>IF(GETPIVOTDATA("Count of Order ID",Pivot_table!$A$151,"Consumer ID",$A2818,"Years (DATE)",$D$66)=0,"",GETPIVOTDATA("Count of Order ID",Pivot_table!$A$151,"Consumer ID",$A2818,"Years (DATE)",$D$66))</f>
        <v/>
      </c>
      <c r="F2818" s="6">
        <f t="shared" si="86"/>
        <v>127.1</v>
      </c>
      <c r="G2818" s="6">
        <f t="shared" si="87"/>
        <v>1</v>
      </c>
    </row>
    <row r="2819" spans="1:7" x14ac:dyDescent="0.3">
      <c r="A2819" s="6" t="s">
        <v>6947</v>
      </c>
      <c r="B2819" s="6">
        <f>IF(GETPIVOTDATA("Sum of Net Profit",Pivot_table!$A$151,"Consumer ID",$A2819,"Years (DATE)",$B$66)=0,"",GETPIVOTDATA("Sum of Net Profit",Pivot_table!$A$151,"Consumer ID",$A2819,"Years (DATE)",$B$66))</f>
        <v>127.1</v>
      </c>
      <c r="C2819" s="6">
        <f>IF(GETPIVOTDATA("Count of Order ID",Pivot_table!$A$151,"Consumer ID",$A2819,"Years (DATE)",$B$66)=0,"",GETPIVOTDATA("Count of Order ID",Pivot_table!$A$151,"Consumer ID",$A2819,"Years (DATE)",$B$66))</f>
        <v>1</v>
      </c>
      <c r="D2819" s="6" t="str">
        <f>IF(GETPIVOTDATA("Sum of Net Profit",Pivot_table!$A$151,"Consumer ID",$A2819,"Years (DATE)",$D$66)=0,"",GETPIVOTDATA("Sum of Net Profit",Pivot_table!$A$151,"Consumer ID",$A2819,"Years (DATE)",$D$66))</f>
        <v/>
      </c>
      <c r="E2819" s="6" t="str">
        <f>IF(GETPIVOTDATA("Count of Order ID",Pivot_table!$A$151,"Consumer ID",$A2819,"Years (DATE)",$D$66)=0,"",GETPIVOTDATA("Count of Order ID",Pivot_table!$A$151,"Consumer ID",$A2819,"Years (DATE)",$D$66))</f>
        <v/>
      </c>
      <c r="F2819" s="6">
        <f t="shared" si="86"/>
        <v>127.1</v>
      </c>
      <c r="G2819" s="6">
        <f t="shared" si="87"/>
        <v>1</v>
      </c>
    </row>
    <row r="2820" spans="1:7" x14ac:dyDescent="0.3">
      <c r="A2820" s="6" t="s">
        <v>969</v>
      </c>
      <c r="B2820" s="6">
        <f>IF(GETPIVOTDATA("Sum of Net Profit",Pivot_table!$A$151,"Consumer ID",$A2820,"Years (DATE)",$B$66)=0,"",GETPIVOTDATA("Sum of Net Profit",Pivot_table!$A$151,"Consumer ID",$A2820,"Years (DATE)",$B$66))</f>
        <v>127.1</v>
      </c>
      <c r="C2820" s="6">
        <f>IF(GETPIVOTDATA("Count of Order ID",Pivot_table!$A$151,"Consumer ID",$A2820,"Years (DATE)",$B$66)=0,"",GETPIVOTDATA("Count of Order ID",Pivot_table!$A$151,"Consumer ID",$A2820,"Years (DATE)",$B$66))</f>
        <v>1</v>
      </c>
      <c r="D2820" s="6" t="str">
        <f>IF(GETPIVOTDATA("Sum of Net Profit",Pivot_table!$A$151,"Consumer ID",$A2820,"Years (DATE)",$D$66)=0,"",GETPIVOTDATA("Sum of Net Profit",Pivot_table!$A$151,"Consumer ID",$A2820,"Years (DATE)",$D$66))</f>
        <v/>
      </c>
      <c r="E2820" s="6" t="str">
        <f>IF(GETPIVOTDATA("Count of Order ID",Pivot_table!$A$151,"Consumer ID",$A2820,"Years (DATE)",$D$66)=0,"",GETPIVOTDATA("Count of Order ID",Pivot_table!$A$151,"Consumer ID",$A2820,"Years (DATE)",$D$66))</f>
        <v/>
      </c>
      <c r="F2820" s="6">
        <f t="shared" ref="F2820:F2883" si="88">IF(SUM(B2820,D2820)=0,"",SUM(B2820,D2820))</f>
        <v>127.1</v>
      </c>
      <c r="G2820" s="6">
        <f t="shared" ref="G2820:G2883" si="89">IF(SUM(C2820,E2820)=0,"",SUM(C2820,E2820))</f>
        <v>1</v>
      </c>
    </row>
    <row r="2821" spans="1:7" x14ac:dyDescent="0.3">
      <c r="A2821" s="6" t="s">
        <v>971</v>
      </c>
      <c r="B2821" s="6">
        <f>IF(GETPIVOTDATA("Sum of Net Profit",Pivot_table!$A$151,"Consumer ID",$A2821,"Years (DATE)",$B$66)=0,"",GETPIVOTDATA("Sum of Net Profit",Pivot_table!$A$151,"Consumer ID",$A2821,"Years (DATE)",$B$66))</f>
        <v>127.1</v>
      </c>
      <c r="C2821" s="6">
        <f>IF(GETPIVOTDATA("Count of Order ID",Pivot_table!$A$151,"Consumer ID",$A2821,"Years (DATE)",$B$66)=0,"",GETPIVOTDATA("Count of Order ID",Pivot_table!$A$151,"Consumer ID",$A2821,"Years (DATE)",$B$66))</f>
        <v>1</v>
      </c>
      <c r="D2821" s="6" t="str">
        <f>IF(GETPIVOTDATA("Sum of Net Profit",Pivot_table!$A$151,"Consumer ID",$A2821,"Years (DATE)",$D$66)=0,"",GETPIVOTDATA("Sum of Net Profit",Pivot_table!$A$151,"Consumer ID",$A2821,"Years (DATE)",$D$66))</f>
        <v/>
      </c>
      <c r="E2821" s="6" t="str">
        <f>IF(GETPIVOTDATA("Count of Order ID",Pivot_table!$A$151,"Consumer ID",$A2821,"Years (DATE)",$D$66)=0,"",GETPIVOTDATA("Count of Order ID",Pivot_table!$A$151,"Consumer ID",$A2821,"Years (DATE)",$D$66))</f>
        <v/>
      </c>
      <c r="F2821" s="6">
        <f t="shared" si="88"/>
        <v>127.1</v>
      </c>
      <c r="G2821" s="6">
        <f t="shared" si="89"/>
        <v>1</v>
      </c>
    </row>
    <row r="2822" spans="1:7" x14ac:dyDescent="0.3">
      <c r="A2822" s="6" t="s">
        <v>325</v>
      </c>
      <c r="B2822" s="6" t="str">
        <f>IF(GETPIVOTDATA("Sum of Net Profit",Pivot_table!$A$151,"Consumer ID",$A2822,"Years (DATE)",$B$66)=0,"",GETPIVOTDATA("Sum of Net Profit",Pivot_table!$A$151,"Consumer ID",$A2822,"Years (DATE)",$B$66))</f>
        <v/>
      </c>
      <c r="C2822" s="6" t="str">
        <f>IF(GETPIVOTDATA("Count of Order ID",Pivot_table!$A$151,"Consumer ID",$A2822,"Years (DATE)",$B$66)=0,"",GETPIVOTDATA("Count of Order ID",Pivot_table!$A$151,"Consumer ID",$A2822,"Years (DATE)",$B$66))</f>
        <v/>
      </c>
      <c r="D2822" s="6">
        <f>IF(GETPIVOTDATA("Sum of Net Profit",Pivot_table!$A$151,"Consumer ID",$A2822,"Years (DATE)",$D$66)=0,"",GETPIVOTDATA("Sum of Net Profit",Pivot_table!$A$151,"Consumer ID",$A2822,"Years (DATE)",$D$66))</f>
        <v>127.1</v>
      </c>
      <c r="E2822" s="6">
        <f>IF(GETPIVOTDATA("Count of Order ID",Pivot_table!$A$151,"Consumer ID",$A2822,"Years (DATE)",$D$66)=0,"",GETPIVOTDATA("Count of Order ID",Pivot_table!$A$151,"Consumer ID",$A2822,"Years (DATE)",$D$66))</f>
        <v>1</v>
      </c>
      <c r="F2822" s="6">
        <f t="shared" si="88"/>
        <v>127.1</v>
      </c>
      <c r="G2822" s="6">
        <f t="shared" si="89"/>
        <v>1</v>
      </c>
    </row>
    <row r="2823" spans="1:7" x14ac:dyDescent="0.3">
      <c r="A2823" s="6" t="s">
        <v>347</v>
      </c>
      <c r="B2823" s="6" t="str">
        <f>IF(GETPIVOTDATA("Sum of Net Profit",Pivot_table!$A$151,"Consumer ID",$A2823,"Years (DATE)",$B$66)=0,"",GETPIVOTDATA("Sum of Net Profit",Pivot_table!$A$151,"Consumer ID",$A2823,"Years (DATE)",$B$66))</f>
        <v/>
      </c>
      <c r="C2823" s="6" t="str">
        <f>IF(GETPIVOTDATA("Count of Order ID",Pivot_table!$A$151,"Consumer ID",$A2823,"Years (DATE)",$B$66)=0,"",GETPIVOTDATA("Count of Order ID",Pivot_table!$A$151,"Consumer ID",$A2823,"Years (DATE)",$B$66))</f>
        <v/>
      </c>
      <c r="D2823" s="6">
        <f>IF(GETPIVOTDATA("Sum of Net Profit",Pivot_table!$A$151,"Consumer ID",$A2823,"Years (DATE)",$D$66)=0,"",GETPIVOTDATA("Sum of Net Profit",Pivot_table!$A$151,"Consumer ID",$A2823,"Years (DATE)",$D$66))</f>
        <v>127.1</v>
      </c>
      <c r="E2823" s="6">
        <f>IF(GETPIVOTDATA("Count of Order ID",Pivot_table!$A$151,"Consumer ID",$A2823,"Years (DATE)",$D$66)=0,"",GETPIVOTDATA("Count of Order ID",Pivot_table!$A$151,"Consumer ID",$A2823,"Years (DATE)",$D$66))</f>
        <v>1</v>
      </c>
      <c r="F2823" s="6">
        <f t="shared" si="88"/>
        <v>127.1</v>
      </c>
      <c r="G2823" s="6">
        <f t="shared" si="89"/>
        <v>1</v>
      </c>
    </row>
    <row r="2824" spans="1:7" x14ac:dyDescent="0.3">
      <c r="A2824" s="6" t="s">
        <v>1216</v>
      </c>
      <c r="B2824" s="6">
        <f>IF(GETPIVOTDATA("Sum of Net Profit",Pivot_table!$A$151,"Consumer ID",$A2824,"Years (DATE)",$B$66)=0,"",GETPIVOTDATA("Sum of Net Profit",Pivot_table!$A$151,"Consumer ID",$A2824,"Years (DATE)",$B$66))</f>
        <v>127.1</v>
      </c>
      <c r="C2824" s="6">
        <f>IF(GETPIVOTDATA("Count of Order ID",Pivot_table!$A$151,"Consumer ID",$A2824,"Years (DATE)",$B$66)=0,"",GETPIVOTDATA("Count of Order ID",Pivot_table!$A$151,"Consumer ID",$A2824,"Years (DATE)",$B$66))</f>
        <v>1</v>
      </c>
      <c r="D2824" s="6" t="str">
        <f>IF(GETPIVOTDATA("Sum of Net Profit",Pivot_table!$A$151,"Consumer ID",$A2824,"Years (DATE)",$D$66)=0,"",GETPIVOTDATA("Sum of Net Profit",Pivot_table!$A$151,"Consumer ID",$A2824,"Years (DATE)",$D$66))</f>
        <v/>
      </c>
      <c r="E2824" s="6" t="str">
        <f>IF(GETPIVOTDATA("Count of Order ID",Pivot_table!$A$151,"Consumer ID",$A2824,"Years (DATE)",$D$66)=0,"",GETPIVOTDATA("Count of Order ID",Pivot_table!$A$151,"Consumer ID",$A2824,"Years (DATE)",$D$66))</f>
        <v/>
      </c>
      <c r="F2824" s="6">
        <f t="shared" si="88"/>
        <v>127.1</v>
      </c>
      <c r="G2824" s="6">
        <f t="shared" si="89"/>
        <v>1</v>
      </c>
    </row>
    <row r="2825" spans="1:7" x14ac:dyDescent="0.3">
      <c r="A2825" s="6" t="s">
        <v>176</v>
      </c>
      <c r="B2825" s="6" t="str">
        <f>IF(GETPIVOTDATA("Sum of Net Profit",Pivot_table!$A$151,"Consumer ID",$A2825,"Years (DATE)",$B$66)=0,"",GETPIVOTDATA("Sum of Net Profit",Pivot_table!$A$151,"Consumer ID",$A2825,"Years (DATE)",$B$66))</f>
        <v/>
      </c>
      <c r="C2825" s="6" t="str">
        <f>IF(GETPIVOTDATA("Count of Order ID",Pivot_table!$A$151,"Consumer ID",$A2825,"Years (DATE)",$B$66)=0,"",GETPIVOTDATA("Count of Order ID",Pivot_table!$A$151,"Consumer ID",$A2825,"Years (DATE)",$B$66))</f>
        <v/>
      </c>
      <c r="D2825" s="6">
        <f>IF(GETPIVOTDATA("Sum of Net Profit",Pivot_table!$A$151,"Consumer ID",$A2825,"Years (DATE)",$D$66)=0,"",GETPIVOTDATA("Sum of Net Profit",Pivot_table!$A$151,"Consumer ID",$A2825,"Years (DATE)",$D$66))</f>
        <v>127.1</v>
      </c>
      <c r="E2825" s="6">
        <f>IF(GETPIVOTDATA("Count of Order ID",Pivot_table!$A$151,"Consumer ID",$A2825,"Years (DATE)",$D$66)=0,"",GETPIVOTDATA("Count of Order ID",Pivot_table!$A$151,"Consumer ID",$A2825,"Years (DATE)",$D$66))</f>
        <v>1</v>
      </c>
      <c r="F2825" s="6">
        <f t="shared" si="88"/>
        <v>127.1</v>
      </c>
      <c r="G2825" s="6">
        <f t="shared" si="89"/>
        <v>1</v>
      </c>
    </row>
    <row r="2826" spans="1:7" x14ac:dyDescent="0.3">
      <c r="A2826" s="6" t="s">
        <v>6544</v>
      </c>
      <c r="B2826" s="6">
        <f>IF(GETPIVOTDATA("Sum of Net Profit",Pivot_table!$A$151,"Consumer ID",$A2826,"Years (DATE)",$B$66)=0,"",GETPIVOTDATA("Sum of Net Profit",Pivot_table!$A$151,"Consumer ID",$A2826,"Years (DATE)",$B$66))</f>
        <v>48.959999999999994</v>
      </c>
      <c r="C2826" s="6">
        <f>IF(GETPIVOTDATA("Count of Order ID",Pivot_table!$A$151,"Consumer ID",$A2826,"Years (DATE)",$B$66)=0,"",GETPIVOTDATA("Count of Order ID",Pivot_table!$A$151,"Consumer ID",$A2826,"Years (DATE)",$B$66))</f>
        <v>1</v>
      </c>
      <c r="D2826" s="6">
        <f>IF(GETPIVOTDATA("Sum of Net Profit",Pivot_table!$A$151,"Consumer ID",$A2826,"Years (DATE)",$D$66)=0,"",GETPIVOTDATA("Sum of Net Profit",Pivot_table!$A$151,"Consumer ID",$A2826,"Years (DATE)",$D$66))</f>
        <v>77.759999999999991</v>
      </c>
      <c r="E2826" s="6">
        <f>IF(GETPIVOTDATA("Count of Order ID",Pivot_table!$A$151,"Consumer ID",$A2826,"Years (DATE)",$D$66)=0,"",GETPIVOTDATA("Count of Order ID",Pivot_table!$A$151,"Consumer ID",$A2826,"Years (DATE)",$D$66))</f>
        <v>1</v>
      </c>
      <c r="F2826" s="6">
        <f t="shared" si="88"/>
        <v>126.71999999999998</v>
      </c>
      <c r="G2826" s="6">
        <f t="shared" si="89"/>
        <v>2</v>
      </c>
    </row>
    <row r="2827" spans="1:7" x14ac:dyDescent="0.3">
      <c r="A2827" s="6" t="s">
        <v>622</v>
      </c>
      <c r="B2827" s="6">
        <f>IF(GETPIVOTDATA("Sum of Net Profit",Pivot_table!$A$151,"Consumer ID",$A2827,"Years (DATE)",$B$66)=0,"",GETPIVOTDATA("Sum of Net Profit",Pivot_table!$A$151,"Consumer ID",$A2827,"Years (DATE)",$B$66))</f>
        <v>122.82000000000002</v>
      </c>
      <c r="C2827" s="6">
        <f>IF(GETPIVOTDATA("Count of Order ID",Pivot_table!$A$151,"Consumer ID",$A2827,"Years (DATE)",$B$66)=0,"",GETPIVOTDATA("Count of Order ID",Pivot_table!$A$151,"Consumer ID",$A2827,"Years (DATE)",$B$66))</f>
        <v>1</v>
      </c>
      <c r="D2827" s="6" t="str">
        <f>IF(GETPIVOTDATA("Sum of Net Profit",Pivot_table!$A$151,"Consumer ID",$A2827,"Years (DATE)",$D$66)=0,"",GETPIVOTDATA("Sum of Net Profit",Pivot_table!$A$151,"Consumer ID",$A2827,"Years (DATE)",$D$66))</f>
        <v/>
      </c>
      <c r="E2827" s="6" t="str">
        <f>IF(GETPIVOTDATA("Count of Order ID",Pivot_table!$A$151,"Consumer ID",$A2827,"Years (DATE)",$D$66)=0,"",GETPIVOTDATA("Count of Order ID",Pivot_table!$A$151,"Consumer ID",$A2827,"Years (DATE)",$D$66))</f>
        <v/>
      </c>
      <c r="F2827" s="6">
        <f t="shared" si="88"/>
        <v>122.82000000000002</v>
      </c>
      <c r="G2827" s="6">
        <f t="shared" si="89"/>
        <v>1</v>
      </c>
    </row>
    <row r="2828" spans="1:7" x14ac:dyDescent="0.3">
      <c r="A2828" s="6" t="s">
        <v>6753</v>
      </c>
      <c r="B2828" s="6">
        <f>IF(GETPIVOTDATA("Sum of Net Profit",Pivot_table!$A$151,"Consumer ID",$A2828,"Years (DATE)",$B$66)=0,"",GETPIVOTDATA("Sum of Net Profit",Pivot_table!$A$151,"Consumer ID",$A2828,"Years (DATE)",$B$66))</f>
        <v>122.82000000000002</v>
      </c>
      <c r="C2828" s="6">
        <f>IF(GETPIVOTDATA("Count of Order ID",Pivot_table!$A$151,"Consumer ID",$A2828,"Years (DATE)",$B$66)=0,"",GETPIVOTDATA("Count of Order ID",Pivot_table!$A$151,"Consumer ID",$A2828,"Years (DATE)",$B$66))</f>
        <v>1</v>
      </c>
      <c r="D2828" s="6" t="str">
        <f>IF(GETPIVOTDATA("Sum of Net Profit",Pivot_table!$A$151,"Consumer ID",$A2828,"Years (DATE)",$D$66)=0,"",GETPIVOTDATA("Sum of Net Profit",Pivot_table!$A$151,"Consumer ID",$A2828,"Years (DATE)",$D$66))</f>
        <v/>
      </c>
      <c r="E2828" s="6" t="str">
        <f>IF(GETPIVOTDATA("Count of Order ID",Pivot_table!$A$151,"Consumer ID",$A2828,"Years (DATE)",$D$66)=0,"",GETPIVOTDATA("Count of Order ID",Pivot_table!$A$151,"Consumer ID",$A2828,"Years (DATE)",$D$66))</f>
        <v/>
      </c>
      <c r="F2828" s="6">
        <f t="shared" si="88"/>
        <v>122.82000000000002</v>
      </c>
      <c r="G2828" s="6">
        <f t="shared" si="89"/>
        <v>1</v>
      </c>
    </row>
    <row r="2829" spans="1:7" x14ac:dyDescent="0.3">
      <c r="A2829" s="6" t="s">
        <v>6637</v>
      </c>
      <c r="B2829" s="6">
        <f>IF(GETPIVOTDATA("Sum of Net Profit",Pivot_table!$A$151,"Consumer ID",$A2829,"Years (DATE)",$B$66)=0,"",GETPIVOTDATA("Sum of Net Profit",Pivot_table!$A$151,"Consumer ID",$A2829,"Years (DATE)",$B$66))</f>
        <v>122.82000000000002</v>
      </c>
      <c r="C2829" s="6">
        <f>IF(GETPIVOTDATA("Count of Order ID",Pivot_table!$A$151,"Consumer ID",$A2829,"Years (DATE)",$B$66)=0,"",GETPIVOTDATA("Count of Order ID",Pivot_table!$A$151,"Consumer ID",$A2829,"Years (DATE)",$B$66))</f>
        <v>1</v>
      </c>
      <c r="D2829" s="6" t="str">
        <f>IF(GETPIVOTDATA("Sum of Net Profit",Pivot_table!$A$151,"Consumer ID",$A2829,"Years (DATE)",$D$66)=0,"",GETPIVOTDATA("Sum of Net Profit",Pivot_table!$A$151,"Consumer ID",$A2829,"Years (DATE)",$D$66))</f>
        <v/>
      </c>
      <c r="E2829" s="6" t="str">
        <f>IF(GETPIVOTDATA("Count of Order ID",Pivot_table!$A$151,"Consumer ID",$A2829,"Years (DATE)",$D$66)=0,"",GETPIVOTDATA("Count of Order ID",Pivot_table!$A$151,"Consumer ID",$A2829,"Years (DATE)",$D$66))</f>
        <v/>
      </c>
      <c r="F2829" s="6">
        <f t="shared" si="88"/>
        <v>122.82000000000002</v>
      </c>
      <c r="G2829" s="6">
        <f t="shared" si="89"/>
        <v>1</v>
      </c>
    </row>
    <row r="2830" spans="1:7" x14ac:dyDescent="0.3">
      <c r="A2830" s="6" t="s">
        <v>569</v>
      </c>
      <c r="B2830" s="6">
        <f>IF(GETPIVOTDATA("Sum of Net Profit",Pivot_table!$A$151,"Consumer ID",$A2830,"Years (DATE)",$B$66)=0,"",GETPIVOTDATA("Sum of Net Profit",Pivot_table!$A$151,"Consumer ID",$A2830,"Years (DATE)",$B$66))</f>
        <v>122.82000000000002</v>
      </c>
      <c r="C2830" s="6">
        <f>IF(GETPIVOTDATA("Count of Order ID",Pivot_table!$A$151,"Consumer ID",$A2830,"Years (DATE)",$B$66)=0,"",GETPIVOTDATA("Count of Order ID",Pivot_table!$A$151,"Consumer ID",$A2830,"Years (DATE)",$B$66))</f>
        <v>1</v>
      </c>
      <c r="D2830" s="6" t="str">
        <f>IF(GETPIVOTDATA("Sum of Net Profit",Pivot_table!$A$151,"Consumer ID",$A2830,"Years (DATE)",$D$66)=0,"",GETPIVOTDATA("Sum of Net Profit",Pivot_table!$A$151,"Consumer ID",$A2830,"Years (DATE)",$D$66))</f>
        <v/>
      </c>
      <c r="E2830" s="6" t="str">
        <f>IF(GETPIVOTDATA("Count of Order ID",Pivot_table!$A$151,"Consumer ID",$A2830,"Years (DATE)",$D$66)=0,"",GETPIVOTDATA("Count of Order ID",Pivot_table!$A$151,"Consumer ID",$A2830,"Years (DATE)",$D$66))</f>
        <v/>
      </c>
      <c r="F2830" s="6">
        <f t="shared" si="88"/>
        <v>122.82000000000002</v>
      </c>
      <c r="G2830" s="6">
        <f t="shared" si="89"/>
        <v>1</v>
      </c>
    </row>
    <row r="2831" spans="1:7" x14ac:dyDescent="0.3">
      <c r="A2831" s="6" t="s">
        <v>831</v>
      </c>
      <c r="B2831" s="6">
        <f>IF(GETPIVOTDATA("Sum of Net Profit",Pivot_table!$A$151,"Consumer ID",$A2831,"Years (DATE)",$B$66)=0,"",GETPIVOTDATA("Sum of Net Profit",Pivot_table!$A$151,"Consumer ID",$A2831,"Years (DATE)",$B$66))</f>
        <v>119.04000000000002</v>
      </c>
      <c r="C2831" s="6">
        <f>IF(GETPIVOTDATA("Count of Order ID",Pivot_table!$A$151,"Consumer ID",$A2831,"Years (DATE)",$B$66)=0,"",GETPIVOTDATA("Count of Order ID",Pivot_table!$A$151,"Consumer ID",$A2831,"Years (DATE)",$B$66))</f>
        <v>1</v>
      </c>
      <c r="D2831" s="6" t="str">
        <f>IF(GETPIVOTDATA("Sum of Net Profit",Pivot_table!$A$151,"Consumer ID",$A2831,"Years (DATE)",$D$66)=0,"",GETPIVOTDATA("Sum of Net Profit",Pivot_table!$A$151,"Consumer ID",$A2831,"Years (DATE)",$D$66))</f>
        <v/>
      </c>
      <c r="E2831" s="6" t="str">
        <f>IF(GETPIVOTDATA("Count of Order ID",Pivot_table!$A$151,"Consumer ID",$A2831,"Years (DATE)",$D$66)=0,"",GETPIVOTDATA("Count of Order ID",Pivot_table!$A$151,"Consumer ID",$A2831,"Years (DATE)",$D$66))</f>
        <v/>
      </c>
      <c r="F2831" s="6">
        <f t="shared" si="88"/>
        <v>119.04000000000002</v>
      </c>
      <c r="G2831" s="6">
        <f t="shared" si="89"/>
        <v>1</v>
      </c>
    </row>
    <row r="2832" spans="1:7" x14ac:dyDescent="0.3">
      <c r="A2832" s="6" t="s">
        <v>795</v>
      </c>
      <c r="B2832" s="6">
        <f>IF(GETPIVOTDATA("Sum of Net Profit",Pivot_table!$A$151,"Consumer ID",$A2832,"Years (DATE)",$B$66)=0,"",GETPIVOTDATA("Sum of Net Profit",Pivot_table!$A$151,"Consumer ID",$A2832,"Years (DATE)",$B$66))</f>
        <v>119.04000000000002</v>
      </c>
      <c r="C2832" s="6">
        <f>IF(GETPIVOTDATA("Count of Order ID",Pivot_table!$A$151,"Consumer ID",$A2832,"Years (DATE)",$B$66)=0,"",GETPIVOTDATA("Count of Order ID",Pivot_table!$A$151,"Consumer ID",$A2832,"Years (DATE)",$B$66))</f>
        <v>1</v>
      </c>
      <c r="D2832" s="6" t="str">
        <f>IF(GETPIVOTDATA("Sum of Net Profit",Pivot_table!$A$151,"Consumer ID",$A2832,"Years (DATE)",$D$66)=0,"",GETPIVOTDATA("Sum of Net Profit",Pivot_table!$A$151,"Consumer ID",$A2832,"Years (DATE)",$D$66))</f>
        <v/>
      </c>
      <c r="E2832" s="6" t="str">
        <f>IF(GETPIVOTDATA("Count of Order ID",Pivot_table!$A$151,"Consumer ID",$A2832,"Years (DATE)",$D$66)=0,"",GETPIVOTDATA("Count of Order ID",Pivot_table!$A$151,"Consumer ID",$A2832,"Years (DATE)",$D$66))</f>
        <v/>
      </c>
      <c r="F2832" s="6">
        <f t="shared" si="88"/>
        <v>119.04000000000002</v>
      </c>
      <c r="G2832" s="6">
        <f t="shared" si="89"/>
        <v>1</v>
      </c>
    </row>
    <row r="2833" spans="1:7" x14ac:dyDescent="0.3">
      <c r="A2833" s="6" t="s">
        <v>847</v>
      </c>
      <c r="B2833" s="6">
        <f>IF(GETPIVOTDATA("Sum of Net Profit",Pivot_table!$A$151,"Consumer ID",$A2833,"Years (DATE)",$B$66)=0,"",GETPIVOTDATA("Sum of Net Profit",Pivot_table!$A$151,"Consumer ID",$A2833,"Years (DATE)",$B$66))</f>
        <v>119.04000000000002</v>
      </c>
      <c r="C2833" s="6">
        <f>IF(GETPIVOTDATA("Count of Order ID",Pivot_table!$A$151,"Consumer ID",$A2833,"Years (DATE)",$B$66)=0,"",GETPIVOTDATA("Count of Order ID",Pivot_table!$A$151,"Consumer ID",$A2833,"Years (DATE)",$B$66))</f>
        <v>1</v>
      </c>
      <c r="D2833" s="6" t="str">
        <f>IF(GETPIVOTDATA("Sum of Net Profit",Pivot_table!$A$151,"Consumer ID",$A2833,"Years (DATE)",$D$66)=0,"",GETPIVOTDATA("Sum of Net Profit",Pivot_table!$A$151,"Consumer ID",$A2833,"Years (DATE)",$D$66))</f>
        <v/>
      </c>
      <c r="E2833" s="6" t="str">
        <f>IF(GETPIVOTDATA("Count of Order ID",Pivot_table!$A$151,"Consumer ID",$A2833,"Years (DATE)",$D$66)=0,"",GETPIVOTDATA("Count of Order ID",Pivot_table!$A$151,"Consumer ID",$A2833,"Years (DATE)",$D$66))</f>
        <v/>
      </c>
      <c r="F2833" s="6">
        <f t="shared" si="88"/>
        <v>119.04000000000002</v>
      </c>
      <c r="G2833" s="6">
        <f t="shared" si="89"/>
        <v>1</v>
      </c>
    </row>
    <row r="2834" spans="1:7" x14ac:dyDescent="0.3">
      <c r="A2834" s="6" t="s">
        <v>762</v>
      </c>
      <c r="B2834" s="6">
        <f>IF(GETPIVOTDATA("Sum of Net Profit",Pivot_table!$A$151,"Consumer ID",$A2834,"Years (DATE)",$B$66)=0,"",GETPIVOTDATA("Sum of Net Profit",Pivot_table!$A$151,"Consumer ID",$A2834,"Years (DATE)",$B$66))</f>
        <v>119.04000000000002</v>
      </c>
      <c r="C2834" s="6">
        <f>IF(GETPIVOTDATA("Count of Order ID",Pivot_table!$A$151,"Consumer ID",$A2834,"Years (DATE)",$B$66)=0,"",GETPIVOTDATA("Count of Order ID",Pivot_table!$A$151,"Consumer ID",$A2834,"Years (DATE)",$B$66))</f>
        <v>1</v>
      </c>
      <c r="D2834" s="6" t="str">
        <f>IF(GETPIVOTDATA("Sum of Net Profit",Pivot_table!$A$151,"Consumer ID",$A2834,"Years (DATE)",$D$66)=0,"",GETPIVOTDATA("Sum of Net Profit",Pivot_table!$A$151,"Consumer ID",$A2834,"Years (DATE)",$D$66))</f>
        <v/>
      </c>
      <c r="E2834" s="6" t="str">
        <f>IF(GETPIVOTDATA("Count of Order ID",Pivot_table!$A$151,"Consumer ID",$A2834,"Years (DATE)",$D$66)=0,"",GETPIVOTDATA("Count of Order ID",Pivot_table!$A$151,"Consumer ID",$A2834,"Years (DATE)",$D$66))</f>
        <v/>
      </c>
      <c r="F2834" s="6">
        <f t="shared" si="88"/>
        <v>119.04000000000002</v>
      </c>
      <c r="G2834" s="6">
        <f t="shared" si="89"/>
        <v>1</v>
      </c>
    </row>
    <row r="2835" spans="1:7" x14ac:dyDescent="0.3">
      <c r="A2835" s="6" t="s">
        <v>793</v>
      </c>
      <c r="B2835" s="6">
        <f>IF(GETPIVOTDATA("Sum of Net Profit",Pivot_table!$A$151,"Consumer ID",$A2835,"Years (DATE)",$B$66)=0,"",GETPIVOTDATA("Sum of Net Profit",Pivot_table!$A$151,"Consumer ID",$A2835,"Years (DATE)",$B$66))</f>
        <v>119.04000000000002</v>
      </c>
      <c r="C2835" s="6">
        <f>IF(GETPIVOTDATA("Count of Order ID",Pivot_table!$A$151,"Consumer ID",$A2835,"Years (DATE)",$B$66)=0,"",GETPIVOTDATA("Count of Order ID",Pivot_table!$A$151,"Consumer ID",$A2835,"Years (DATE)",$B$66))</f>
        <v>1</v>
      </c>
      <c r="D2835" s="6" t="str">
        <f>IF(GETPIVOTDATA("Sum of Net Profit",Pivot_table!$A$151,"Consumer ID",$A2835,"Years (DATE)",$D$66)=0,"",GETPIVOTDATA("Sum of Net Profit",Pivot_table!$A$151,"Consumer ID",$A2835,"Years (DATE)",$D$66))</f>
        <v/>
      </c>
      <c r="E2835" s="6" t="str">
        <f>IF(GETPIVOTDATA("Count of Order ID",Pivot_table!$A$151,"Consumer ID",$A2835,"Years (DATE)",$D$66)=0,"",GETPIVOTDATA("Count of Order ID",Pivot_table!$A$151,"Consumer ID",$A2835,"Years (DATE)",$D$66))</f>
        <v/>
      </c>
      <c r="F2835" s="6">
        <f t="shared" si="88"/>
        <v>119.04000000000002</v>
      </c>
      <c r="G2835" s="6">
        <f t="shared" si="89"/>
        <v>1</v>
      </c>
    </row>
    <row r="2836" spans="1:7" x14ac:dyDescent="0.3">
      <c r="A2836" s="6" t="s">
        <v>6895</v>
      </c>
      <c r="B2836" s="6">
        <f>IF(GETPIVOTDATA("Sum of Net Profit",Pivot_table!$A$151,"Consumer ID",$A2836,"Years (DATE)",$B$66)=0,"",GETPIVOTDATA("Sum of Net Profit",Pivot_table!$A$151,"Consumer ID",$A2836,"Years (DATE)",$B$66))</f>
        <v>119.04000000000002</v>
      </c>
      <c r="C2836" s="6">
        <f>IF(GETPIVOTDATA("Count of Order ID",Pivot_table!$A$151,"Consumer ID",$A2836,"Years (DATE)",$B$66)=0,"",GETPIVOTDATA("Count of Order ID",Pivot_table!$A$151,"Consumer ID",$A2836,"Years (DATE)",$B$66))</f>
        <v>1</v>
      </c>
      <c r="D2836" s="6" t="str">
        <f>IF(GETPIVOTDATA("Sum of Net Profit",Pivot_table!$A$151,"Consumer ID",$A2836,"Years (DATE)",$D$66)=0,"",GETPIVOTDATA("Sum of Net Profit",Pivot_table!$A$151,"Consumer ID",$A2836,"Years (DATE)",$D$66))</f>
        <v/>
      </c>
      <c r="E2836" s="6" t="str">
        <f>IF(GETPIVOTDATA("Count of Order ID",Pivot_table!$A$151,"Consumer ID",$A2836,"Years (DATE)",$D$66)=0,"",GETPIVOTDATA("Count of Order ID",Pivot_table!$A$151,"Consumer ID",$A2836,"Years (DATE)",$D$66))</f>
        <v/>
      </c>
      <c r="F2836" s="6">
        <f t="shared" si="88"/>
        <v>119.04000000000002</v>
      </c>
      <c r="G2836" s="6">
        <f t="shared" si="89"/>
        <v>1</v>
      </c>
    </row>
    <row r="2837" spans="1:7" x14ac:dyDescent="0.3">
      <c r="A2837" s="6" t="s">
        <v>6897</v>
      </c>
      <c r="B2837" s="6">
        <f>IF(GETPIVOTDATA("Sum of Net Profit",Pivot_table!$A$151,"Consumer ID",$A2837,"Years (DATE)",$B$66)=0,"",GETPIVOTDATA("Sum of Net Profit",Pivot_table!$A$151,"Consumer ID",$A2837,"Years (DATE)",$B$66))</f>
        <v>119.04000000000002</v>
      </c>
      <c r="C2837" s="6">
        <f>IF(GETPIVOTDATA("Count of Order ID",Pivot_table!$A$151,"Consumer ID",$A2837,"Years (DATE)",$B$66)=0,"",GETPIVOTDATA("Count of Order ID",Pivot_table!$A$151,"Consumer ID",$A2837,"Years (DATE)",$B$66))</f>
        <v>1</v>
      </c>
      <c r="D2837" s="6" t="str">
        <f>IF(GETPIVOTDATA("Sum of Net Profit",Pivot_table!$A$151,"Consumer ID",$A2837,"Years (DATE)",$D$66)=0,"",GETPIVOTDATA("Sum of Net Profit",Pivot_table!$A$151,"Consumer ID",$A2837,"Years (DATE)",$D$66))</f>
        <v/>
      </c>
      <c r="E2837" s="6" t="str">
        <f>IF(GETPIVOTDATA("Count of Order ID",Pivot_table!$A$151,"Consumer ID",$A2837,"Years (DATE)",$D$66)=0,"",GETPIVOTDATA("Count of Order ID",Pivot_table!$A$151,"Consumer ID",$A2837,"Years (DATE)",$D$66))</f>
        <v/>
      </c>
      <c r="F2837" s="6">
        <f t="shared" si="88"/>
        <v>119.04000000000002</v>
      </c>
      <c r="G2837" s="6">
        <f t="shared" si="89"/>
        <v>1</v>
      </c>
    </row>
    <row r="2838" spans="1:7" x14ac:dyDescent="0.3">
      <c r="A2838" s="6" t="s">
        <v>939</v>
      </c>
      <c r="B2838" s="6">
        <f>IF(GETPIVOTDATA("Sum of Net Profit",Pivot_table!$A$151,"Consumer ID",$A2838,"Years (DATE)",$B$66)=0,"",GETPIVOTDATA("Sum of Net Profit",Pivot_table!$A$151,"Consumer ID",$A2838,"Years (DATE)",$B$66))</f>
        <v>119.04000000000002</v>
      </c>
      <c r="C2838" s="6">
        <f>IF(GETPIVOTDATA("Count of Order ID",Pivot_table!$A$151,"Consumer ID",$A2838,"Years (DATE)",$B$66)=0,"",GETPIVOTDATA("Count of Order ID",Pivot_table!$A$151,"Consumer ID",$A2838,"Years (DATE)",$B$66))</f>
        <v>1</v>
      </c>
      <c r="D2838" s="6" t="str">
        <f>IF(GETPIVOTDATA("Sum of Net Profit",Pivot_table!$A$151,"Consumer ID",$A2838,"Years (DATE)",$D$66)=0,"",GETPIVOTDATA("Sum of Net Profit",Pivot_table!$A$151,"Consumer ID",$A2838,"Years (DATE)",$D$66))</f>
        <v/>
      </c>
      <c r="E2838" s="6" t="str">
        <f>IF(GETPIVOTDATA("Count of Order ID",Pivot_table!$A$151,"Consumer ID",$A2838,"Years (DATE)",$D$66)=0,"",GETPIVOTDATA("Count of Order ID",Pivot_table!$A$151,"Consumer ID",$A2838,"Years (DATE)",$D$66))</f>
        <v/>
      </c>
      <c r="F2838" s="6">
        <f t="shared" si="88"/>
        <v>119.04000000000002</v>
      </c>
      <c r="G2838" s="6">
        <f t="shared" si="89"/>
        <v>1</v>
      </c>
    </row>
    <row r="2839" spans="1:7" x14ac:dyDescent="0.3">
      <c r="A2839" s="6" t="s">
        <v>957</v>
      </c>
      <c r="B2839" s="6">
        <f>IF(GETPIVOTDATA("Sum of Net Profit",Pivot_table!$A$151,"Consumer ID",$A2839,"Years (DATE)",$B$66)=0,"",GETPIVOTDATA("Sum of Net Profit",Pivot_table!$A$151,"Consumer ID",$A2839,"Years (DATE)",$B$66))</f>
        <v>119.04000000000002</v>
      </c>
      <c r="C2839" s="6">
        <f>IF(GETPIVOTDATA("Count of Order ID",Pivot_table!$A$151,"Consumer ID",$A2839,"Years (DATE)",$B$66)=0,"",GETPIVOTDATA("Count of Order ID",Pivot_table!$A$151,"Consumer ID",$A2839,"Years (DATE)",$B$66))</f>
        <v>1</v>
      </c>
      <c r="D2839" s="6" t="str">
        <f>IF(GETPIVOTDATA("Sum of Net Profit",Pivot_table!$A$151,"Consumer ID",$A2839,"Years (DATE)",$D$66)=0,"",GETPIVOTDATA("Sum of Net Profit",Pivot_table!$A$151,"Consumer ID",$A2839,"Years (DATE)",$D$66))</f>
        <v/>
      </c>
      <c r="E2839" s="6" t="str">
        <f>IF(GETPIVOTDATA("Count of Order ID",Pivot_table!$A$151,"Consumer ID",$A2839,"Years (DATE)",$D$66)=0,"",GETPIVOTDATA("Count of Order ID",Pivot_table!$A$151,"Consumer ID",$A2839,"Years (DATE)",$D$66))</f>
        <v/>
      </c>
      <c r="F2839" s="6">
        <f t="shared" si="88"/>
        <v>119.04000000000002</v>
      </c>
      <c r="G2839" s="6">
        <f t="shared" si="89"/>
        <v>1</v>
      </c>
    </row>
    <row r="2840" spans="1:7" x14ac:dyDescent="0.3">
      <c r="A2840" s="6" t="s">
        <v>903</v>
      </c>
      <c r="B2840" s="6">
        <f>IF(GETPIVOTDATA("Sum of Net Profit",Pivot_table!$A$151,"Consumer ID",$A2840,"Years (DATE)",$B$66)=0,"",GETPIVOTDATA("Sum of Net Profit",Pivot_table!$A$151,"Consumer ID",$A2840,"Years (DATE)",$B$66))</f>
        <v>119.04000000000002</v>
      </c>
      <c r="C2840" s="6">
        <f>IF(GETPIVOTDATA("Count of Order ID",Pivot_table!$A$151,"Consumer ID",$A2840,"Years (DATE)",$B$66)=0,"",GETPIVOTDATA("Count of Order ID",Pivot_table!$A$151,"Consumer ID",$A2840,"Years (DATE)",$B$66))</f>
        <v>1</v>
      </c>
      <c r="D2840" s="6" t="str">
        <f>IF(GETPIVOTDATA("Sum of Net Profit",Pivot_table!$A$151,"Consumer ID",$A2840,"Years (DATE)",$D$66)=0,"",GETPIVOTDATA("Sum of Net Profit",Pivot_table!$A$151,"Consumer ID",$A2840,"Years (DATE)",$D$66))</f>
        <v/>
      </c>
      <c r="E2840" s="6" t="str">
        <f>IF(GETPIVOTDATA("Count of Order ID",Pivot_table!$A$151,"Consumer ID",$A2840,"Years (DATE)",$D$66)=0,"",GETPIVOTDATA("Count of Order ID",Pivot_table!$A$151,"Consumer ID",$A2840,"Years (DATE)",$D$66))</f>
        <v/>
      </c>
      <c r="F2840" s="6">
        <f t="shared" si="88"/>
        <v>119.04000000000002</v>
      </c>
      <c r="G2840" s="6">
        <f t="shared" si="89"/>
        <v>1</v>
      </c>
    </row>
    <row r="2841" spans="1:7" x14ac:dyDescent="0.3">
      <c r="A2841" s="6" t="s">
        <v>917</v>
      </c>
      <c r="B2841" s="6">
        <f>IF(GETPIVOTDATA("Sum of Net Profit",Pivot_table!$A$151,"Consumer ID",$A2841,"Years (DATE)",$B$66)=0,"",GETPIVOTDATA("Sum of Net Profit",Pivot_table!$A$151,"Consumer ID",$A2841,"Years (DATE)",$B$66))</f>
        <v>119.04000000000002</v>
      </c>
      <c r="C2841" s="6">
        <f>IF(GETPIVOTDATA("Count of Order ID",Pivot_table!$A$151,"Consumer ID",$A2841,"Years (DATE)",$B$66)=0,"",GETPIVOTDATA("Count of Order ID",Pivot_table!$A$151,"Consumer ID",$A2841,"Years (DATE)",$B$66))</f>
        <v>1</v>
      </c>
      <c r="D2841" s="6" t="str">
        <f>IF(GETPIVOTDATA("Sum of Net Profit",Pivot_table!$A$151,"Consumer ID",$A2841,"Years (DATE)",$D$66)=0,"",GETPIVOTDATA("Sum of Net Profit",Pivot_table!$A$151,"Consumer ID",$A2841,"Years (DATE)",$D$66))</f>
        <v/>
      </c>
      <c r="E2841" s="6" t="str">
        <f>IF(GETPIVOTDATA("Count of Order ID",Pivot_table!$A$151,"Consumer ID",$A2841,"Years (DATE)",$D$66)=0,"",GETPIVOTDATA("Count of Order ID",Pivot_table!$A$151,"Consumer ID",$A2841,"Years (DATE)",$D$66))</f>
        <v/>
      </c>
      <c r="F2841" s="6">
        <f t="shared" si="88"/>
        <v>119.04000000000002</v>
      </c>
      <c r="G2841" s="6">
        <f t="shared" si="89"/>
        <v>1</v>
      </c>
    </row>
    <row r="2842" spans="1:7" x14ac:dyDescent="0.3">
      <c r="A2842" s="6" t="s">
        <v>6949</v>
      </c>
      <c r="B2842" s="6">
        <f>IF(GETPIVOTDATA("Sum of Net Profit",Pivot_table!$A$151,"Consumer ID",$A2842,"Years (DATE)",$B$66)=0,"",GETPIVOTDATA("Sum of Net Profit",Pivot_table!$A$151,"Consumer ID",$A2842,"Years (DATE)",$B$66))</f>
        <v>119.04000000000002</v>
      </c>
      <c r="C2842" s="6">
        <f>IF(GETPIVOTDATA("Count of Order ID",Pivot_table!$A$151,"Consumer ID",$A2842,"Years (DATE)",$B$66)=0,"",GETPIVOTDATA("Count of Order ID",Pivot_table!$A$151,"Consumer ID",$A2842,"Years (DATE)",$B$66))</f>
        <v>1</v>
      </c>
      <c r="D2842" s="6" t="str">
        <f>IF(GETPIVOTDATA("Sum of Net Profit",Pivot_table!$A$151,"Consumer ID",$A2842,"Years (DATE)",$D$66)=0,"",GETPIVOTDATA("Sum of Net Profit",Pivot_table!$A$151,"Consumer ID",$A2842,"Years (DATE)",$D$66))</f>
        <v/>
      </c>
      <c r="E2842" s="6" t="str">
        <f>IF(GETPIVOTDATA("Count of Order ID",Pivot_table!$A$151,"Consumer ID",$A2842,"Years (DATE)",$D$66)=0,"",GETPIVOTDATA("Count of Order ID",Pivot_table!$A$151,"Consumer ID",$A2842,"Years (DATE)",$D$66))</f>
        <v/>
      </c>
      <c r="F2842" s="6">
        <f t="shared" si="88"/>
        <v>119.04000000000002</v>
      </c>
      <c r="G2842" s="6">
        <f t="shared" si="89"/>
        <v>1</v>
      </c>
    </row>
    <row r="2843" spans="1:7" x14ac:dyDescent="0.3">
      <c r="A2843" s="6" t="s">
        <v>394</v>
      </c>
      <c r="B2843" s="6" t="str">
        <f>IF(GETPIVOTDATA("Sum of Net Profit",Pivot_table!$A$151,"Consumer ID",$A2843,"Years (DATE)",$B$66)=0,"",GETPIVOTDATA("Sum of Net Profit",Pivot_table!$A$151,"Consumer ID",$A2843,"Years (DATE)",$B$66))</f>
        <v/>
      </c>
      <c r="C2843" s="6" t="str">
        <f>IF(GETPIVOTDATA("Count of Order ID",Pivot_table!$A$151,"Consumer ID",$A2843,"Years (DATE)",$B$66)=0,"",GETPIVOTDATA("Count of Order ID",Pivot_table!$A$151,"Consumer ID",$A2843,"Years (DATE)",$B$66))</f>
        <v/>
      </c>
      <c r="D2843" s="6">
        <f>IF(GETPIVOTDATA("Sum of Net Profit",Pivot_table!$A$151,"Consumer ID",$A2843,"Years (DATE)",$D$66)=0,"",GETPIVOTDATA("Sum of Net Profit",Pivot_table!$A$151,"Consumer ID",$A2843,"Years (DATE)",$D$66))</f>
        <v>119.04000000000002</v>
      </c>
      <c r="E2843" s="6">
        <f>IF(GETPIVOTDATA("Count of Order ID",Pivot_table!$A$151,"Consumer ID",$A2843,"Years (DATE)",$D$66)=0,"",GETPIVOTDATA("Count of Order ID",Pivot_table!$A$151,"Consumer ID",$A2843,"Years (DATE)",$D$66))</f>
        <v>1</v>
      </c>
      <c r="F2843" s="6">
        <f t="shared" si="88"/>
        <v>119.04000000000002</v>
      </c>
      <c r="G2843" s="6">
        <f t="shared" si="89"/>
        <v>1</v>
      </c>
    </row>
    <row r="2844" spans="1:7" x14ac:dyDescent="0.3">
      <c r="A2844" s="6" t="s">
        <v>6653</v>
      </c>
      <c r="B2844" s="6">
        <f>IF(GETPIVOTDATA("Sum of Net Profit",Pivot_table!$A$151,"Consumer ID",$A2844,"Years (DATE)",$B$66)=0,"",GETPIVOTDATA("Sum of Net Profit",Pivot_table!$A$151,"Consumer ID",$A2844,"Years (DATE)",$B$66))</f>
        <v>119.04000000000002</v>
      </c>
      <c r="C2844" s="6">
        <f>IF(GETPIVOTDATA("Count of Order ID",Pivot_table!$A$151,"Consumer ID",$A2844,"Years (DATE)",$B$66)=0,"",GETPIVOTDATA("Count of Order ID",Pivot_table!$A$151,"Consumer ID",$A2844,"Years (DATE)",$B$66))</f>
        <v>1</v>
      </c>
      <c r="D2844" s="6" t="str">
        <f>IF(GETPIVOTDATA("Sum of Net Profit",Pivot_table!$A$151,"Consumer ID",$A2844,"Years (DATE)",$D$66)=0,"",GETPIVOTDATA("Sum of Net Profit",Pivot_table!$A$151,"Consumer ID",$A2844,"Years (DATE)",$D$66))</f>
        <v/>
      </c>
      <c r="E2844" s="6" t="str">
        <f>IF(GETPIVOTDATA("Count of Order ID",Pivot_table!$A$151,"Consumer ID",$A2844,"Years (DATE)",$D$66)=0,"",GETPIVOTDATA("Count of Order ID",Pivot_table!$A$151,"Consumer ID",$A2844,"Years (DATE)",$D$66))</f>
        <v/>
      </c>
      <c r="F2844" s="6">
        <f t="shared" si="88"/>
        <v>119.04000000000002</v>
      </c>
      <c r="G2844" s="6">
        <f t="shared" si="89"/>
        <v>1</v>
      </c>
    </row>
    <row r="2845" spans="1:7" x14ac:dyDescent="0.3">
      <c r="A2845" s="6" t="s">
        <v>987</v>
      </c>
      <c r="B2845" s="6">
        <f>IF(GETPIVOTDATA("Sum of Net Profit",Pivot_table!$A$151,"Consumer ID",$A2845,"Years (DATE)",$B$66)=0,"",GETPIVOTDATA("Sum of Net Profit",Pivot_table!$A$151,"Consumer ID",$A2845,"Years (DATE)",$B$66))</f>
        <v>119.04000000000002</v>
      </c>
      <c r="C2845" s="6">
        <f>IF(GETPIVOTDATA("Count of Order ID",Pivot_table!$A$151,"Consumer ID",$A2845,"Years (DATE)",$B$66)=0,"",GETPIVOTDATA("Count of Order ID",Pivot_table!$A$151,"Consumer ID",$A2845,"Years (DATE)",$B$66))</f>
        <v>1</v>
      </c>
      <c r="D2845" s="6" t="str">
        <f>IF(GETPIVOTDATA("Sum of Net Profit",Pivot_table!$A$151,"Consumer ID",$A2845,"Years (DATE)",$D$66)=0,"",GETPIVOTDATA("Sum of Net Profit",Pivot_table!$A$151,"Consumer ID",$A2845,"Years (DATE)",$D$66))</f>
        <v/>
      </c>
      <c r="E2845" s="6" t="str">
        <f>IF(GETPIVOTDATA("Count of Order ID",Pivot_table!$A$151,"Consumer ID",$A2845,"Years (DATE)",$D$66)=0,"",GETPIVOTDATA("Count of Order ID",Pivot_table!$A$151,"Consumer ID",$A2845,"Years (DATE)",$D$66))</f>
        <v/>
      </c>
      <c r="F2845" s="6">
        <f t="shared" si="88"/>
        <v>119.04000000000002</v>
      </c>
      <c r="G2845" s="6">
        <f t="shared" si="89"/>
        <v>1</v>
      </c>
    </row>
    <row r="2846" spans="1:7" x14ac:dyDescent="0.3">
      <c r="A2846" s="6" t="s">
        <v>392</v>
      </c>
      <c r="B2846" s="6" t="str">
        <f>IF(GETPIVOTDATA("Sum of Net Profit",Pivot_table!$A$151,"Consumer ID",$A2846,"Years (DATE)",$B$66)=0,"",GETPIVOTDATA("Sum of Net Profit",Pivot_table!$A$151,"Consumer ID",$A2846,"Years (DATE)",$B$66))</f>
        <v/>
      </c>
      <c r="C2846" s="6" t="str">
        <f>IF(GETPIVOTDATA("Count of Order ID",Pivot_table!$A$151,"Consumer ID",$A2846,"Years (DATE)",$B$66)=0,"",GETPIVOTDATA("Count of Order ID",Pivot_table!$A$151,"Consumer ID",$A2846,"Years (DATE)",$B$66))</f>
        <v/>
      </c>
      <c r="D2846" s="6">
        <f>IF(GETPIVOTDATA("Sum of Net Profit",Pivot_table!$A$151,"Consumer ID",$A2846,"Years (DATE)",$D$66)=0,"",GETPIVOTDATA("Sum of Net Profit",Pivot_table!$A$151,"Consumer ID",$A2846,"Years (DATE)",$D$66))</f>
        <v>119.04000000000002</v>
      </c>
      <c r="E2846" s="6">
        <f>IF(GETPIVOTDATA("Count of Order ID",Pivot_table!$A$151,"Consumer ID",$A2846,"Years (DATE)",$D$66)=0,"",GETPIVOTDATA("Count of Order ID",Pivot_table!$A$151,"Consumer ID",$A2846,"Years (DATE)",$D$66))</f>
        <v>1</v>
      </c>
      <c r="F2846" s="6">
        <f t="shared" si="88"/>
        <v>119.04000000000002</v>
      </c>
      <c r="G2846" s="6">
        <f t="shared" si="89"/>
        <v>1</v>
      </c>
    </row>
    <row r="2847" spans="1:7" x14ac:dyDescent="0.3">
      <c r="A2847" s="6" t="s">
        <v>290</v>
      </c>
      <c r="B2847" s="6" t="str">
        <f>IF(GETPIVOTDATA("Sum of Net Profit",Pivot_table!$A$151,"Consumer ID",$A2847,"Years (DATE)",$B$66)=0,"",GETPIVOTDATA("Sum of Net Profit",Pivot_table!$A$151,"Consumer ID",$A2847,"Years (DATE)",$B$66))</f>
        <v/>
      </c>
      <c r="C2847" s="6" t="str">
        <f>IF(GETPIVOTDATA("Count of Order ID",Pivot_table!$A$151,"Consumer ID",$A2847,"Years (DATE)",$B$66)=0,"",GETPIVOTDATA("Count of Order ID",Pivot_table!$A$151,"Consumer ID",$A2847,"Years (DATE)",$B$66))</f>
        <v/>
      </c>
      <c r="D2847" s="6">
        <f>IF(GETPIVOTDATA("Sum of Net Profit",Pivot_table!$A$151,"Consumer ID",$A2847,"Years (DATE)",$D$66)=0,"",GETPIVOTDATA("Sum of Net Profit",Pivot_table!$A$151,"Consumer ID",$A2847,"Years (DATE)",$D$66))</f>
        <v>119.04000000000002</v>
      </c>
      <c r="E2847" s="6">
        <f>IF(GETPIVOTDATA("Count of Order ID",Pivot_table!$A$151,"Consumer ID",$A2847,"Years (DATE)",$D$66)=0,"",GETPIVOTDATA("Count of Order ID",Pivot_table!$A$151,"Consumer ID",$A2847,"Years (DATE)",$D$66))</f>
        <v>1</v>
      </c>
      <c r="F2847" s="6">
        <f t="shared" si="88"/>
        <v>119.04000000000002</v>
      </c>
      <c r="G2847" s="6">
        <f t="shared" si="89"/>
        <v>1</v>
      </c>
    </row>
    <row r="2848" spans="1:7" x14ac:dyDescent="0.3">
      <c r="A2848" s="6" t="s">
        <v>6591</v>
      </c>
      <c r="B2848" s="6">
        <f>IF(GETPIVOTDATA("Sum of Net Profit",Pivot_table!$A$151,"Consumer ID",$A2848,"Years (DATE)",$B$66)=0,"",GETPIVOTDATA("Sum of Net Profit",Pivot_table!$A$151,"Consumer ID",$A2848,"Years (DATE)",$B$66))</f>
        <v>119.04000000000002</v>
      </c>
      <c r="C2848" s="6">
        <f>IF(GETPIVOTDATA("Count of Order ID",Pivot_table!$A$151,"Consumer ID",$A2848,"Years (DATE)",$B$66)=0,"",GETPIVOTDATA("Count of Order ID",Pivot_table!$A$151,"Consumer ID",$A2848,"Years (DATE)",$B$66))</f>
        <v>1</v>
      </c>
      <c r="D2848" s="6" t="str">
        <f>IF(GETPIVOTDATA("Sum of Net Profit",Pivot_table!$A$151,"Consumer ID",$A2848,"Years (DATE)",$D$66)=0,"",GETPIVOTDATA("Sum of Net Profit",Pivot_table!$A$151,"Consumer ID",$A2848,"Years (DATE)",$D$66))</f>
        <v/>
      </c>
      <c r="E2848" s="6" t="str">
        <f>IF(GETPIVOTDATA("Count of Order ID",Pivot_table!$A$151,"Consumer ID",$A2848,"Years (DATE)",$D$66)=0,"",GETPIVOTDATA("Count of Order ID",Pivot_table!$A$151,"Consumer ID",$A2848,"Years (DATE)",$D$66))</f>
        <v/>
      </c>
      <c r="F2848" s="6">
        <f t="shared" si="88"/>
        <v>119.04000000000002</v>
      </c>
      <c r="G2848" s="6">
        <f t="shared" si="89"/>
        <v>1</v>
      </c>
    </row>
    <row r="2849" spans="1:7" x14ac:dyDescent="0.3">
      <c r="A2849" s="6" t="s">
        <v>208</v>
      </c>
      <c r="B2849" s="6" t="str">
        <f>IF(GETPIVOTDATA("Sum of Net Profit",Pivot_table!$A$151,"Consumer ID",$A2849,"Years (DATE)",$B$66)=0,"",GETPIVOTDATA("Sum of Net Profit",Pivot_table!$A$151,"Consumer ID",$A2849,"Years (DATE)",$B$66))</f>
        <v/>
      </c>
      <c r="C2849" s="6" t="str">
        <f>IF(GETPIVOTDATA("Count of Order ID",Pivot_table!$A$151,"Consumer ID",$A2849,"Years (DATE)",$B$66)=0,"",GETPIVOTDATA("Count of Order ID",Pivot_table!$A$151,"Consumer ID",$A2849,"Years (DATE)",$B$66))</f>
        <v/>
      </c>
      <c r="D2849" s="6">
        <f>IF(GETPIVOTDATA("Sum of Net Profit",Pivot_table!$A$151,"Consumer ID",$A2849,"Years (DATE)",$D$66)=0,"",GETPIVOTDATA("Sum of Net Profit",Pivot_table!$A$151,"Consumer ID",$A2849,"Years (DATE)",$D$66))</f>
        <v>119.04000000000002</v>
      </c>
      <c r="E2849" s="6">
        <f>IF(GETPIVOTDATA("Count of Order ID",Pivot_table!$A$151,"Consumer ID",$A2849,"Years (DATE)",$D$66)=0,"",GETPIVOTDATA("Count of Order ID",Pivot_table!$A$151,"Consumer ID",$A2849,"Years (DATE)",$D$66))</f>
        <v>1</v>
      </c>
      <c r="F2849" s="6">
        <f t="shared" si="88"/>
        <v>119.04000000000002</v>
      </c>
      <c r="G2849" s="6">
        <f t="shared" si="89"/>
        <v>1</v>
      </c>
    </row>
    <row r="2850" spans="1:7" x14ac:dyDescent="0.3">
      <c r="A2850" s="6" t="s">
        <v>1820</v>
      </c>
      <c r="B2850" s="6">
        <f>IF(GETPIVOTDATA("Sum of Net Profit",Pivot_table!$A$151,"Consumer ID",$A2850,"Years (DATE)",$B$66)=0,"",GETPIVOTDATA("Sum of Net Profit",Pivot_table!$A$151,"Consumer ID",$A2850,"Years (DATE)",$B$66))</f>
        <v>118.8</v>
      </c>
      <c r="C2850" s="6">
        <f>IF(GETPIVOTDATA("Count of Order ID",Pivot_table!$A$151,"Consumer ID",$A2850,"Years (DATE)",$B$66)=0,"",GETPIVOTDATA("Count of Order ID",Pivot_table!$A$151,"Consumer ID",$A2850,"Years (DATE)",$B$66))</f>
        <v>1</v>
      </c>
      <c r="D2850" s="6" t="str">
        <f>IF(GETPIVOTDATA("Sum of Net Profit",Pivot_table!$A$151,"Consumer ID",$A2850,"Years (DATE)",$D$66)=0,"",GETPIVOTDATA("Sum of Net Profit",Pivot_table!$A$151,"Consumer ID",$A2850,"Years (DATE)",$D$66))</f>
        <v/>
      </c>
      <c r="E2850" s="6" t="str">
        <f>IF(GETPIVOTDATA("Count of Order ID",Pivot_table!$A$151,"Consumer ID",$A2850,"Years (DATE)",$D$66)=0,"",GETPIVOTDATA("Count of Order ID",Pivot_table!$A$151,"Consumer ID",$A2850,"Years (DATE)",$D$66))</f>
        <v/>
      </c>
      <c r="F2850" s="6">
        <f t="shared" si="88"/>
        <v>118.8</v>
      </c>
      <c r="G2850" s="6">
        <f t="shared" si="89"/>
        <v>1</v>
      </c>
    </row>
    <row r="2851" spans="1:7" x14ac:dyDescent="0.3">
      <c r="A2851" s="6" t="s">
        <v>4085</v>
      </c>
      <c r="B2851" s="6" t="str">
        <f>IF(GETPIVOTDATA("Sum of Net Profit",Pivot_table!$A$151,"Consumer ID",$A2851,"Years (DATE)",$B$66)=0,"",GETPIVOTDATA("Sum of Net Profit",Pivot_table!$A$151,"Consumer ID",$A2851,"Years (DATE)",$B$66))</f>
        <v/>
      </c>
      <c r="C2851" s="6" t="str">
        <f>IF(GETPIVOTDATA("Count of Order ID",Pivot_table!$A$151,"Consumer ID",$A2851,"Years (DATE)",$B$66)=0,"",GETPIVOTDATA("Count of Order ID",Pivot_table!$A$151,"Consumer ID",$A2851,"Years (DATE)",$B$66))</f>
        <v/>
      </c>
      <c r="D2851" s="6">
        <f>IF(GETPIVOTDATA("Sum of Net Profit",Pivot_table!$A$151,"Consumer ID",$A2851,"Years (DATE)",$D$66)=0,"",GETPIVOTDATA("Sum of Net Profit",Pivot_table!$A$151,"Consumer ID",$A2851,"Years (DATE)",$D$66))</f>
        <v>118.8</v>
      </c>
      <c r="E2851" s="6">
        <f>IF(GETPIVOTDATA("Count of Order ID",Pivot_table!$A$151,"Consumer ID",$A2851,"Years (DATE)",$D$66)=0,"",GETPIVOTDATA("Count of Order ID",Pivot_table!$A$151,"Consumer ID",$A2851,"Years (DATE)",$D$66))</f>
        <v>1</v>
      </c>
      <c r="F2851" s="6">
        <f t="shared" si="88"/>
        <v>118.8</v>
      </c>
      <c r="G2851" s="6">
        <f t="shared" si="89"/>
        <v>1</v>
      </c>
    </row>
    <row r="2852" spans="1:7" x14ac:dyDescent="0.3">
      <c r="A2852" s="6" t="s">
        <v>3081</v>
      </c>
      <c r="B2852" s="6" t="str">
        <f>IF(GETPIVOTDATA("Sum of Net Profit",Pivot_table!$A$151,"Consumer ID",$A2852,"Years (DATE)",$B$66)=0,"",GETPIVOTDATA("Sum of Net Profit",Pivot_table!$A$151,"Consumer ID",$A2852,"Years (DATE)",$B$66))</f>
        <v/>
      </c>
      <c r="C2852" s="6" t="str">
        <f>IF(GETPIVOTDATA("Count of Order ID",Pivot_table!$A$151,"Consumer ID",$A2852,"Years (DATE)",$B$66)=0,"",GETPIVOTDATA("Count of Order ID",Pivot_table!$A$151,"Consumer ID",$A2852,"Years (DATE)",$B$66))</f>
        <v/>
      </c>
      <c r="D2852" s="6">
        <f>IF(GETPIVOTDATA("Sum of Net Profit",Pivot_table!$A$151,"Consumer ID",$A2852,"Years (DATE)",$D$66)=0,"",GETPIVOTDATA("Sum of Net Profit",Pivot_table!$A$151,"Consumer ID",$A2852,"Years (DATE)",$D$66))</f>
        <v>118.8</v>
      </c>
      <c r="E2852" s="6">
        <f>IF(GETPIVOTDATA("Count of Order ID",Pivot_table!$A$151,"Consumer ID",$A2852,"Years (DATE)",$D$66)=0,"",GETPIVOTDATA("Count of Order ID",Pivot_table!$A$151,"Consumer ID",$A2852,"Years (DATE)",$D$66))</f>
        <v>1</v>
      </c>
      <c r="F2852" s="6">
        <f t="shared" si="88"/>
        <v>118.8</v>
      </c>
      <c r="G2852" s="6">
        <f t="shared" si="89"/>
        <v>1</v>
      </c>
    </row>
    <row r="2853" spans="1:7" x14ac:dyDescent="0.3">
      <c r="A2853" s="6" t="s">
        <v>1432</v>
      </c>
      <c r="B2853" s="6">
        <f>IF(GETPIVOTDATA("Sum of Net Profit",Pivot_table!$A$151,"Consumer ID",$A2853,"Years (DATE)",$B$66)=0,"",GETPIVOTDATA("Sum of Net Profit",Pivot_table!$A$151,"Consumer ID",$A2853,"Years (DATE)",$B$66))</f>
        <v>118.8</v>
      </c>
      <c r="C2853" s="6">
        <f>IF(GETPIVOTDATA("Count of Order ID",Pivot_table!$A$151,"Consumer ID",$A2853,"Years (DATE)",$B$66)=0,"",GETPIVOTDATA("Count of Order ID",Pivot_table!$A$151,"Consumer ID",$A2853,"Years (DATE)",$B$66))</f>
        <v>1</v>
      </c>
      <c r="D2853" s="6" t="str">
        <f>IF(GETPIVOTDATA("Sum of Net Profit",Pivot_table!$A$151,"Consumer ID",$A2853,"Years (DATE)",$D$66)=0,"",GETPIVOTDATA("Sum of Net Profit",Pivot_table!$A$151,"Consumer ID",$A2853,"Years (DATE)",$D$66))</f>
        <v/>
      </c>
      <c r="E2853" s="6" t="str">
        <f>IF(GETPIVOTDATA("Count of Order ID",Pivot_table!$A$151,"Consumer ID",$A2853,"Years (DATE)",$D$66)=0,"",GETPIVOTDATA("Count of Order ID",Pivot_table!$A$151,"Consumer ID",$A2853,"Years (DATE)",$D$66))</f>
        <v/>
      </c>
      <c r="F2853" s="6">
        <f t="shared" si="88"/>
        <v>118.8</v>
      </c>
      <c r="G2853" s="6">
        <f t="shared" si="89"/>
        <v>1</v>
      </c>
    </row>
    <row r="2854" spans="1:7" x14ac:dyDescent="0.3">
      <c r="A2854" s="6" t="s">
        <v>3105</v>
      </c>
      <c r="B2854" s="6" t="str">
        <f>IF(GETPIVOTDATA("Sum of Net Profit",Pivot_table!$A$151,"Consumer ID",$A2854,"Years (DATE)",$B$66)=0,"",GETPIVOTDATA("Sum of Net Profit",Pivot_table!$A$151,"Consumer ID",$A2854,"Years (DATE)",$B$66))</f>
        <v/>
      </c>
      <c r="C2854" s="6" t="str">
        <f>IF(GETPIVOTDATA("Count of Order ID",Pivot_table!$A$151,"Consumer ID",$A2854,"Years (DATE)",$B$66)=0,"",GETPIVOTDATA("Count of Order ID",Pivot_table!$A$151,"Consumer ID",$A2854,"Years (DATE)",$B$66))</f>
        <v/>
      </c>
      <c r="D2854" s="6">
        <f>IF(GETPIVOTDATA("Sum of Net Profit",Pivot_table!$A$151,"Consumer ID",$A2854,"Years (DATE)",$D$66)=0,"",GETPIVOTDATA("Sum of Net Profit",Pivot_table!$A$151,"Consumer ID",$A2854,"Years (DATE)",$D$66))</f>
        <v>118.8</v>
      </c>
      <c r="E2854" s="6">
        <f>IF(GETPIVOTDATA("Count of Order ID",Pivot_table!$A$151,"Consumer ID",$A2854,"Years (DATE)",$D$66)=0,"",GETPIVOTDATA("Count of Order ID",Pivot_table!$A$151,"Consumer ID",$A2854,"Years (DATE)",$D$66))</f>
        <v>1</v>
      </c>
      <c r="F2854" s="6">
        <f t="shared" si="88"/>
        <v>118.8</v>
      </c>
      <c r="G2854" s="6">
        <f t="shared" si="89"/>
        <v>1</v>
      </c>
    </row>
    <row r="2855" spans="1:7" x14ac:dyDescent="0.3">
      <c r="A2855" s="6" t="s">
        <v>2891</v>
      </c>
      <c r="B2855" s="6" t="str">
        <f>IF(GETPIVOTDATA("Sum of Net Profit",Pivot_table!$A$151,"Consumer ID",$A2855,"Years (DATE)",$B$66)=0,"",GETPIVOTDATA("Sum of Net Profit",Pivot_table!$A$151,"Consumer ID",$A2855,"Years (DATE)",$B$66))</f>
        <v/>
      </c>
      <c r="C2855" s="6" t="str">
        <f>IF(GETPIVOTDATA("Count of Order ID",Pivot_table!$A$151,"Consumer ID",$A2855,"Years (DATE)",$B$66)=0,"",GETPIVOTDATA("Count of Order ID",Pivot_table!$A$151,"Consumer ID",$A2855,"Years (DATE)",$B$66))</f>
        <v/>
      </c>
      <c r="D2855" s="6">
        <f>IF(GETPIVOTDATA("Sum of Net Profit",Pivot_table!$A$151,"Consumer ID",$A2855,"Years (DATE)",$D$66)=0,"",GETPIVOTDATA("Sum of Net Profit",Pivot_table!$A$151,"Consumer ID",$A2855,"Years (DATE)",$D$66))</f>
        <v>118.8</v>
      </c>
      <c r="E2855" s="6">
        <f>IF(GETPIVOTDATA("Count of Order ID",Pivot_table!$A$151,"Consumer ID",$A2855,"Years (DATE)",$D$66)=0,"",GETPIVOTDATA("Count of Order ID",Pivot_table!$A$151,"Consumer ID",$A2855,"Years (DATE)",$D$66))</f>
        <v>1</v>
      </c>
      <c r="F2855" s="6">
        <f t="shared" si="88"/>
        <v>118.8</v>
      </c>
      <c r="G2855" s="6">
        <f t="shared" si="89"/>
        <v>1</v>
      </c>
    </row>
    <row r="2856" spans="1:7" x14ac:dyDescent="0.3">
      <c r="A2856" s="6" t="s">
        <v>3451</v>
      </c>
      <c r="B2856" s="6" t="str">
        <f>IF(GETPIVOTDATA("Sum of Net Profit",Pivot_table!$A$151,"Consumer ID",$A2856,"Years (DATE)",$B$66)=0,"",GETPIVOTDATA("Sum of Net Profit",Pivot_table!$A$151,"Consumer ID",$A2856,"Years (DATE)",$B$66))</f>
        <v/>
      </c>
      <c r="C2856" s="6" t="str">
        <f>IF(GETPIVOTDATA("Count of Order ID",Pivot_table!$A$151,"Consumer ID",$A2856,"Years (DATE)",$B$66)=0,"",GETPIVOTDATA("Count of Order ID",Pivot_table!$A$151,"Consumer ID",$A2856,"Years (DATE)",$B$66))</f>
        <v/>
      </c>
      <c r="D2856" s="6">
        <f>IF(GETPIVOTDATA("Sum of Net Profit",Pivot_table!$A$151,"Consumer ID",$A2856,"Years (DATE)",$D$66)=0,"",GETPIVOTDATA("Sum of Net Profit",Pivot_table!$A$151,"Consumer ID",$A2856,"Years (DATE)",$D$66))</f>
        <v>118.8</v>
      </c>
      <c r="E2856" s="6">
        <f>IF(GETPIVOTDATA("Count of Order ID",Pivot_table!$A$151,"Consumer ID",$A2856,"Years (DATE)",$D$66)=0,"",GETPIVOTDATA("Count of Order ID",Pivot_table!$A$151,"Consumer ID",$A2856,"Years (DATE)",$D$66))</f>
        <v>1</v>
      </c>
      <c r="F2856" s="6">
        <f t="shared" si="88"/>
        <v>118.8</v>
      </c>
      <c r="G2856" s="6">
        <f t="shared" si="89"/>
        <v>1</v>
      </c>
    </row>
    <row r="2857" spans="1:7" x14ac:dyDescent="0.3">
      <c r="A2857" s="6" t="s">
        <v>1626</v>
      </c>
      <c r="B2857" s="6">
        <f>IF(GETPIVOTDATA("Sum of Net Profit",Pivot_table!$A$151,"Consumer ID",$A2857,"Years (DATE)",$B$66)=0,"",GETPIVOTDATA("Sum of Net Profit",Pivot_table!$A$151,"Consumer ID",$A2857,"Years (DATE)",$B$66))</f>
        <v>118.8</v>
      </c>
      <c r="C2857" s="6">
        <f>IF(GETPIVOTDATA("Count of Order ID",Pivot_table!$A$151,"Consumer ID",$A2857,"Years (DATE)",$B$66)=0,"",GETPIVOTDATA("Count of Order ID",Pivot_table!$A$151,"Consumer ID",$A2857,"Years (DATE)",$B$66))</f>
        <v>1</v>
      </c>
      <c r="D2857" s="6" t="str">
        <f>IF(GETPIVOTDATA("Sum of Net Profit",Pivot_table!$A$151,"Consumer ID",$A2857,"Years (DATE)",$D$66)=0,"",GETPIVOTDATA("Sum of Net Profit",Pivot_table!$A$151,"Consumer ID",$A2857,"Years (DATE)",$D$66))</f>
        <v/>
      </c>
      <c r="E2857" s="6" t="str">
        <f>IF(GETPIVOTDATA("Count of Order ID",Pivot_table!$A$151,"Consumer ID",$A2857,"Years (DATE)",$D$66)=0,"",GETPIVOTDATA("Count of Order ID",Pivot_table!$A$151,"Consumer ID",$A2857,"Years (DATE)",$D$66))</f>
        <v/>
      </c>
      <c r="F2857" s="6">
        <f t="shared" si="88"/>
        <v>118.8</v>
      </c>
      <c r="G2857" s="6">
        <f t="shared" si="89"/>
        <v>1</v>
      </c>
    </row>
    <row r="2858" spans="1:7" x14ac:dyDescent="0.3">
      <c r="A2858" s="6" t="s">
        <v>1638</v>
      </c>
      <c r="B2858" s="6">
        <f>IF(GETPIVOTDATA("Sum of Net Profit",Pivot_table!$A$151,"Consumer ID",$A2858,"Years (DATE)",$B$66)=0,"",GETPIVOTDATA("Sum of Net Profit",Pivot_table!$A$151,"Consumer ID",$A2858,"Years (DATE)",$B$66))</f>
        <v>118.8</v>
      </c>
      <c r="C2858" s="6">
        <f>IF(GETPIVOTDATA("Count of Order ID",Pivot_table!$A$151,"Consumer ID",$A2858,"Years (DATE)",$B$66)=0,"",GETPIVOTDATA("Count of Order ID",Pivot_table!$A$151,"Consumer ID",$A2858,"Years (DATE)",$B$66))</f>
        <v>1</v>
      </c>
      <c r="D2858" s="6" t="str">
        <f>IF(GETPIVOTDATA("Sum of Net Profit",Pivot_table!$A$151,"Consumer ID",$A2858,"Years (DATE)",$D$66)=0,"",GETPIVOTDATA("Sum of Net Profit",Pivot_table!$A$151,"Consumer ID",$A2858,"Years (DATE)",$D$66))</f>
        <v/>
      </c>
      <c r="E2858" s="6" t="str">
        <f>IF(GETPIVOTDATA("Count of Order ID",Pivot_table!$A$151,"Consumer ID",$A2858,"Years (DATE)",$D$66)=0,"",GETPIVOTDATA("Count of Order ID",Pivot_table!$A$151,"Consumer ID",$A2858,"Years (DATE)",$D$66))</f>
        <v/>
      </c>
      <c r="F2858" s="6">
        <f t="shared" si="88"/>
        <v>118.8</v>
      </c>
      <c r="G2858" s="6">
        <f t="shared" si="89"/>
        <v>1</v>
      </c>
    </row>
    <row r="2859" spans="1:7" x14ac:dyDescent="0.3">
      <c r="A2859" s="6" t="s">
        <v>2767</v>
      </c>
      <c r="B2859" s="6" t="str">
        <f>IF(GETPIVOTDATA("Sum of Net Profit",Pivot_table!$A$151,"Consumer ID",$A2859,"Years (DATE)",$B$66)=0,"",GETPIVOTDATA("Sum of Net Profit",Pivot_table!$A$151,"Consumer ID",$A2859,"Years (DATE)",$B$66))</f>
        <v/>
      </c>
      <c r="C2859" s="6" t="str">
        <f>IF(GETPIVOTDATA("Count of Order ID",Pivot_table!$A$151,"Consumer ID",$A2859,"Years (DATE)",$B$66)=0,"",GETPIVOTDATA("Count of Order ID",Pivot_table!$A$151,"Consumer ID",$A2859,"Years (DATE)",$B$66))</f>
        <v/>
      </c>
      <c r="D2859" s="6">
        <f>IF(GETPIVOTDATA("Sum of Net Profit",Pivot_table!$A$151,"Consumer ID",$A2859,"Years (DATE)",$D$66)=0,"",GETPIVOTDATA("Sum of Net Profit",Pivot_table!$A$151,"Consumer ID",$A2859,"Years (DATE)",$D$66))</f>
        <v>118.8</v>
      </c>
      <c r="E2859" s="6">
        <f>IF(GETPIVOTDATA("Count of Order ID",Pivot_table!$A$151,"Consumer ID",$A2859,"Years (DATE)",$D$66)=0,"",GETPIVOTDATA("Count of Order ID",Pivot_table!$A$151,"Consumer ID",$A2859,"Years (DATE)",$D$66))</f>
        <v>1</v>
      </c>
      <c r="F2859" s="6">
        <f t="shared" si="88"/>
        <v>118.8</v>
      </c>
      <c r="G2859" s="6">
        <f t="shared" si="89"/>
        <v>1</v>
      </c>
    </row>
    <row r="2860" spans="1:7" x14ac:dyDescent="0.3">
      <c r="A2860" s="6" t="s">
        <v>4999</v>
      </c>
      <c r="B2860" s="6" t="str">
        <f>IF(GETPIVOTDATA("Sum of Net Profit",Pivot_table!$A$151,"Consumer ID",$A2860,"Years (DATE)",$B$66)=0,"",GETPIVOTDATA("Sum of Net Profit",Pivot_table!$A$151,"Consumer ID",$A2860,"Years (DATE)",$B$66))</f>
        <v/>
      </c>
      <c r="C2860" s="6" t="str">
        <f>IF(GETPIVOTDATA("Count of Order ID",Pivot_table!$A$151,"Consumer ID",$A2860,"Years (DATE)",$B$66)=0,"",GETPIVOTDATA("Count of Order ID",Pivot_table!$A$151,"Consumer ID",$A2860,"Years (DATE)",$B$66))</f>
        <v/>
      </c>
      <c r="D2860" s="6">
        <f>IF(GETPIVOTDATA("Sum of Net Profit",Pivot_table!$A$151,"Consumer ID",$A2860,"Years (DATE)",$D$66)=0,"",GETPIVOTDATA("Sum of Net Profit",Pivot_table!$A$151,"Consumer ID",$A2860,"Years (DATE)",$D$66))</f>
        <v>117.59999999999998</v>
      </c>
      <c r="E2860" s="6">
        <f>IF(GETPIVOTDATA("Count of Order ID",Pivot_table!$A$151,"Consumer ID",$A2860,"Years (DATE)",$D$66)=0,"",GETPIVOTDATA("Count of Order ID",Pivot_table!$A$151,"Consumer ID",$A2860,"Years (DATE)",$D$66))</f>
        <v>1</v>
      </c>
      <c r="F2860" s="6">
        <f t="shared" si="88"/>
        <v>117.59999999999998</v>
      </c>
      <c r="G2860" s="6">
        <f t="shared" si="89"/>
        <v>1</v>
      </c>
    </row>
    <row r="2861" spans="1:7" x14ac:dyDescent="0.3">
      <c r="A2861" s="6" t="s">
        <v>4541</v>
      </c>
      <c r="B2861" s="6" t="str">
        <f>IF(GETPIVOTDATA("Sum of Net Profit",Pivot_table!$A$151,"Consumer ID",$A2861,"Years (DATE)",$B$66)=0,"",GETPIVOTDATA("Sum of Net Profit",Pivot_table!$A$151,"Consumer ID",$A2861,"Years (DATE)",$B$66))</f>
        <v/>
      </c>
      <c r="C2861" s="6" t="str">
        <f>IF(GETPIVOTDATA("Count of Order ID",Pivot_table!$A$151,"Consumer ID",$A2861,"Years (DATE)",$B$66)=0,"",GETPIVOTDATA("Count of Order ID",Pivot_table!$A$151,"Consumer ID",$A2861,"Years (DATE)",$B$66))</f>
        <v/>
      </c>
      <c r="D2861" s="6">
        <f>IF(GETPIVOTDATA("Sum of Net Profit",Pivot_table!$A$151,"Consumer ID",$A2861,"Years (DATE)",$D$66)=0,"",GETPIVOTDATA("Sum of Net Profit",Pivot_table!$A$151,"Consumer ID",$A2861,"Years (DATE)",$D$66))</f>
        <v>117.59999999999998</v>
      </c>
      <c r="E2861" s="6">
        <f>IF(GETPIVOTDATA("Count of Order ID",Pivot_table!$A$151,"Consumer ID",$A2861,"Years (DATE)",$D$66)=0,"",GETPIVOTDATA("Count of Order ID",Pivot_table!$A$151,"Consumer ID",$A2861,"Years (DATE)",$D$66))</f>
        <v>1</v>
      </c>
      <c r="F2861" s="6">
        <f t="shared" si="88"/>
        <v>117.59999999999998</v>
      </c>
      <c r="G2861" s="6">
        <f t="shared" si="89"/>
        <v>1</v>
      </c>
    </row>
    <row r="2862" spans="1:7" x14ac:dyDescent="0.3">
      <c r="A2862" s="6" t="s">
        <v>4641</v>
      </c>
      <c r="B2862" s="6" t="str">
        <f>IF(GETPIVOTDATA("Sum of Net Profit",Pivot_table!$A$151,"Consumer ID",$A2862,"Years (DATE)",$B$66)=0,"",GETPIVOTDATA("Sum of Net Profit",Pivot_table!$A$151,"Consumer ID",$A2862,"Years (DATE)",$B$66))</f>
        <v/>
      </c>
      <c r="C2862" s="6" t="str">
        <f>IF(GETPIVOTDATA("Count of Order ID",Pivot_table!$A$151,"Consumer ID",$A2862,"Years (DATE)",$B$66)=0,"",GETPIVOTDATA("Count of Order ID",Pivot_table!$A$151,"Consumer ID",$A2862,"Years (DATE)",$B$66))</f>
        <v/>
      </c>
      <c r="D2862" s="6">
        <f>IF(GETPIVOTDATA("Sum of Net Profit",Pivot_table!$A$151,"Consumer ID",$A2862,"Years (DATE)",$D$66)=0,"",GETPIVOTDATA("Sum of Net Profit",Pivot_table!$A$151,"Consumer ID",$A2862,"Years (DATE)",$D$66))</f>
        <v>117.59999999999998</v>
      </c>
      <c r="E2862" s="6">
        <f>IF(GETPIVOTDATA("Count of Order ID",Pivot_table!$A$151,"Consumer ID",$A2862,"Years (DATE)",$D$66)=0,"",GETPIVOTDATA("Count of Order ID",Pivot_table!$A$151,"Consumer ID",$A2862,"Years (DATE)",$D$66))</f>
        <v>1</v>
      </c>
      <c r="F2862" s="6">
        <f t="shared" si="88"/>
        <v>117.59999999999998</v>
      </c>
      <c r="G2862" s="6">
        <f t="shared" si="89"/>
        <v>1</v>
      </c>
    </row>
    <row r="2863" spans="1:7" x14ac:dyDescent="0.3">
      <c r="A2863" s="6" t="s">
        <v>4607</v>
      </c>
      <c r="B2863" s="6" t="str">
        <f>IF(GETPIVOTDATA("Sum of Net Profit",Pivot_table!$A$151,"Consumer ID",$A2863,"Years (DATE)",$B$66)=0,"",GETPIVOTDATA("Sum of Net Profit",Pivot_table!$A$151,"Consumer ID",$A2863,"Years (DATE)",$B$66))</f>
        <v/>
      </c>
      <c r="C2863" s="6" t="str">
        <f>IF(GETPIVOTDATA("Count of Order ID",Pivot_table!$A$151,"Consumer ID",$A2863,"Years (DATE)",$B$66)=0,"",GETPIVOTDATA("Count of Order ID",Pivot_table!$A$151,"Consumer ID",$A2863,"Years (DATE)",$B$66))</f>
        <v/>
      </c>
      <c r="D2863" s="6">
        <f>IF(GETPIVOTDATA("Sum of Net Profit",Pivot_table!$A$151,"Consumer ID",$A2863,"Years (DATE)",$D$66)=0,"",GETPIVOTDATA("Sum of Net Profit",Pivot_table!$A$151,"Consumer ID",$A2863,"Years (DATE)",$D$66))</f>
        <v>117.59999999999998</v>
      </c>
      <c r="E2863" s="6">
        <f>IF(GETPIVOTDATA("Count of Order ID",Pivot_table!$A$151,"Consumer ID",$A2863,"Years (DATE)",$D$66)=0,"",GETPIVOTDATA("Count of Order ID",Pivot_table!$A$151,"Consumer ID",$A2863,"Years (DATE)",$D$66))</f>
        <v>1</v>
      </c>
      <c r="F2863" s="6">
        <f t="shared" si="88"/>
        <v>117.59999999999998</v>
      </c>
      <c r="G2863" s="6">
        <f t="shared" si="89"/>
        <v>1</v>
      </c>
    </row>
    <row r="2864" spans="1:7" x14ac:dyDescent="0.3">
      <c r="A2864" s="6" t="s">
        <v>4561</v>
      </c>
      <c r="B2864" s="6" t="str">
        <f>IF(GETPIVOTDATA("Sum of Net Profit",Pivot_table!$A$151,"Consumer ID",$A2864,"Years (DATE)",$B$66)=0,"",GETPIVOTDATA("Sum of Net Profit",Pivot_table!$A$151,"Consumer ID",$A2864,"Years (DATE)",$B$66))</f>
        <v/>
      </c>
      <c r="C2864" s="6" t="str">
        <f>IF(GETPIVOTDATA("Count of Order ID",Pivot_table!$A$151,"Consumer ID",$A2864,"Years (DATE)",$B$66)=0,"",GETPIVOTDATA("Count of Order ID",Pivot_table!$A$151,"Consumer ID",$A2864,"Years (DATE)",$B$66))</f>
        <v/>
      </c>
      <c r="D2864" s="6">
        <f>IF(GETPIVOTDATA("Sum of Net Profit",Pivot_table!$A$151,"Consumer ID",$A2864,"Years (DATE)",$D$66)=0,"",GETPIVOTDATA("Sum of Net Profit",Pivot_table!$A$151,"Consumer ID",$A2864,"Years (DATE)",$D$66))</f>
        <v>117.59999999999998</v>
      </c>
      <c r="E2864" s="6">
        <f>IF(GETPIVOTDATA("Count of Order ID",Pivot_table!$A$151,"Consumer ID",$A2864,"Years (DATE)",$D$66)=0,"",GETPIVOTDATA("Count of Order ID",Pivot_table!$A$151,"Consumer ID",$A2864,"Years (DATE)",$D$66))</f>
        <v>1</v>
      </c>
      <c r="F2864" s="6">
        <f t="shared" si="88"/>
        <v>117.59999999999998</v>
      </c>
      <c r="G2864" s="6">
        <f t="shared" si="89"/>
        <v>1</v>
      </c>
    </row>
    <row r="2865" spans="1:7" x14ac:dyDescent="0.3">
      <c r="A2865" s="6" t="s">
        <v>4981</v>
      </c>
      <c r="B2865" s="6" t="str">
        <f>IF(GETPIVOTDATA("Sum of Net Profit",Pivot_table!$A$151,"Consumer ID",$A2865,"Years (DATE)",$B$66)=0,"",GETPIVOTDATA("Sum of Net Profit",Pivot_table!$A$151,"Consumer ID",$A2865,"Years (DATE)",$B$66))</f>
        <v/>
      </c>
      <c r="C2865" s="6" t="str">
        <f>IF(GETPIVOTDATA("Count of Order ID",Pivot_table!$A$151,"Consumer ID",$A2865,"Years (DATE)",$B$66)=0,"",GETPIVOTDATA("Count of Order ID",Pivot_table!$A$151,"Consumer ID",$A2865,"Years (DATE)",$B$66))</f>
        <v/>
      </c>
      <c r="D2865" s="6">
        <f>IF(GETPIVOTDATA("Sum of Net Profit",Pivot_table!$A$151,"Consumer ID",$A2865,"Years (DATE)",$D$66)=0,"",GETPIVOTDATA("Sum of Net Profit",Pivot_table!$A$151,"Consumer ID",$A2865,"Years (DATE)",$D$66))</f>
        <v>117.59999999999998</v>
      </c>
      <c r="E2865" s="6">
        <f>IF(GETPIVOTDATA("Count of Order ID",Pivot_table!$A$151,"Consumer ID",$A2865,"Years (DATE)",$D$66)=0,"",GETPIVOTDATA("Count of Order ID",Pivot_table!$A$151,"Consumer ID",$A2865,"Years (DATE)",$D$66))</f>
        <v>1</v>
      </c>
      <c r="F2865" s="6">
        <f t="shared" si="88"/>
        <v>117.59999999999998</v>
      </c>
      <c r="G2865" s="6">
        <f t="shared" si="89"/>
        <v>1</v>
      </c>
    </row>
    <row r="2866" spans="1:7" x14ac:dyDescent="0.3">
      <c r="A2866" s="6" t="s">
        <v>4495</v>
      </c>
      <c r="B2866" s="6" t="str">
        <f>IF(GETPIVOTDATA("Sum of Net Profit",Pivot_table!$A$151,"Consumer ID",$A2866,"Years (DATE)",$B$66)=0,"",GETPIVOTDATA("Sum of Net Profit",Pivot_table!$A$151,"Consumer ID",$A2866,"Years (DATE)",$B$66))</f>
        <v/>
      </c>
      <c r="C2866" s="6" t="str">
        <f>IF(GETPIVOTDATA("Count of Order ID",Pivot_table!$A$151,"Consumer ID",$A2866,"Years (DATE)",$B$66)=0,"",GETPIVOTDATA("Count of Order ID",Pivot_table!$A$151,"Consumer ID",$A2866,"Years (DATE)",$B$66))</f>
        <v/>
      </c>
      <c r="D2866" s="6">
        <f>IF(GETPIVOTDATA("Sum of Net Profit",Pivot_table!$A$151,"Consumer ID",$A2866,"Years (DATE)",$D$66)=0,"",GETPIVOTDATA("Sum of Net Profit",Pivot_table!$A$151,"Consumer ID",$A2866,"Years (DATE)",$D$66))</f>
        <v>117.59999999999998</v>
      </c>
      <c r="E2866" s="6">
        <f>IF(GETPIVOTDATA("Count of Order ID",Pivot_table!$A$151,"Consumer ID",$A2866,"Years (DATE)",$D$66)=0,"",GETPIVOTDATA("Count of Order ID",Pivot_table!$A$151,"Consumer ID",$A2866,"Years (DATE)",$D$66))</f>
        <v>1</v>
      </c>
      <c r="F2866" s="6">
        <f t="shared" si="88"/>
        <v>117.59999999999998</v>
      </c>
      <c r="G2866" s="6">
        <f t="shared" si="89"/>
        <v>1</v>
      </c>
    </row>
    <row r="2867" spans="1:7" x14ac:dyDescent="0.3">
      <c r="A2867" s="6" t="s">
        <v>4573</v>
      </c>
      <c r="B2867" s="6" t="str">
        <f>IF(GETPIVOTDATA("Sum of Net Profit",Pivot_table!$A$151,"Consumer ID",$A2867,"Years (DATE)",$B$66)=0,"",GETPIVOTDATA("Sum of Net Profit",Pivot_table!$A$151,"Consumer ID",$A2867,"Years (DATE)",$B$66))</f>
        <v/>
      </c>
      <c r="C2867" s="6" t="str">
        <f>IF(GETPIVOTDATA("Count of Order ID",Pivot_table!$A$151,"Consumer ID",$A2867,"Years (DATE)",$B$66)=0,"",GETPIVOTDATA("Count of Order ID",Pivot_table!$A$151,"Consumer ID",$A2867,"Years (DATE)",$B$66))</f>
        <v/>
      </c>
      <c r="D2867" s="6">
        <f>IF(GETPIVOTDATA("Sum of Net Profit",Pivot_table!$A$151,"Consumer ID",$A2867,"Years (DATE)",$D$66)=0,"",GETPIVOTDATA("Sum of Net Profit",Pivot_table!$A$151,"Consumer ID",$A2867,"Years (DATE)",$D$66))</f>
        <v>117.59999999999998</v>
      </c>
      <c r="E2867" s="6">
        <f>IF(GETPIVOTDATA("Count of Order ID",Pivot_table!$A$151,"Consumer ID",$A2867,"Years (DATE)",$D$66)=0,"",GETPIVOTDATA("Count of Order ID",Pivot_table!$A$151,"Consumer ID",$A2867,"Years (DATE)",$D$66))</f>
        <v>1</v>
      </c>
      <c r="F2867" s="6">
        <f t="shared" si="88"/>
        <v>117.59999999999998</v>
      </c>
      <c r="G2867" s="6">
        <f t="shared" si="89"/>
        <v>1</v>
      </c>
    </row>
    <row r="2868" spans="1:7" x14ac:dyDescent="0.3">
      <c r="A2868" s="6" t="s">
        <v>4523</v>
      </c>
      <c r="B2868" s="6" t="str">
        <f>IF(GETPIVOTDATA("Sum of Net Profit",Pivot_table!$A$151,"Consumer ID",$A2868,"Years (DATE)",$B$66)=0,"",GETPIVOTDATA("Sum of Net Profit",Pivot_table!$A$151,"Consumer ID",$A2868,"Years (DATE)",$B$66))</f>
        <v/>
      </c>
      <c r="C2868" s="6" t="str">
        <f>IF(GETPIVOTDATA("Count of Order ID",Pivot_table!$A$151,"Consumer ID",$A2868,"Years (DATE)",$B$66)=0,"",GETPIVOTDATA("Count of Order ID",Pivot_table!$A$151,"Consumer ID",$A2868,"Years (DATE)",$B$66))</f>
        <v/>
      </c>
      <c r="D2868" s="6">
        <f>IF(GETPIVOTDATA("Sum of Net Profit",Pivot_table!$A$151,"Consumer ID",$A2868,"Years (DATE)",$D$66)=0,"",GETPIVOTDATA("Sum of Net Profit",Pivot_table!$A$151,"Consumer ID",$A2868,"Years (DATE)",$D$66))</f>
        <v>117.59999999999998</v>
      </c>
      <c r="E2868" s="6">
        <f>IF(GETPIVOTDATA("Count of Order ID",Pivot_table!$A$151,"Consumer ID",$A2868,"Years (DATE)",$D$66)=0,"",GETPIVOTDATA("Count of Order ID",Pivot_table!$A$151,"Consumer ID",$A2868,"Years (DATE)",$D$66))</f>
        <v>1</v>
      </c>
      <c r="F2868" s="6">
        <f t="shared" si="88"/>
        <v>117.59999999999998</v>
      </c>
      <c r="G2868" s="6">
        <f t="shared" si="89"/>
        <v>1</v>
      </c>
    </row>
    <row r="2869" spans="1:7" x14ac:dyDescent="0.3">
      <c r="A2869" s="6" t="s">
        <v>4853</v>
      </c>
      <c r="B2869" s="6" t="str">
        <f>IF(GETPIVOTDATA("Sum of Net Profit",Pivot_table!$A$151,"Consumer ID",$A2869,"Years (DATE)",$B$66)=0,"",GETPIVOTDATA("Sum of Net Profit",Pivot_table!$A$151,"Consumer ID",$A2869,"Years (DATE)",$B$66))</f>
        <v/>
      </c>
      <c r="C2869" s="6" t="str">
        <f>IF(GETPIVOTDATA("Count of Order ID",Pivot_table!$A$151,"Consumer ID",$A2869,"Years (DATE)",$B$66)=0,"",GETPIVOTDATA("Count of Order ID",Pivot_table!$A$151,"Consumer ID",$A2869,"Years (DATE)",$B$66))</f>
        <v/>
      </c>
      <c r="D2869" s="6">
        <f>IF(GETPIVOTDATA("Sum of Net Profit",Pivot_table!$A$151,"Consumer ID",$A2869,"Years (DATE)",$D$66)=0,"",GETPIVOTDATA("Sum of Net Profit",Pivot_table!$A$151,"Consumer ID",$A2869,"Years (DATE)",$D$66))</f>
        <v>117.59999999999998</v>
      </c>
      <c r="E2869" s="6">
        <f>IF(GETPIVOTDATA("Count of Order ID",Pivot_table!$A$151,"Consumer ID",$A2869,"Years (DATE)",$D$66)=0,"",GETPIVOTDATA("Count of Order ID",Pivot_table!$A$151,"Consumer ID",$A2869,"Years (DATE)",$D$66))</f>
        <v>1</v>
      </c>
      <c r="F2869" s="6">
        <f t="shared" si="88"/>
        <v>117.59999999999998</v>
      </c>
      <c r="G2869" s="6">
        <f t="shared" si="89"/>
        <v>1</v>
      </c>
    </row>
    <row r="2870" spans="1:7" x14ac:dyDescent="0.3">
      <c r="A2870" s="6" t="s">
        <v>4833</v>
      </c>
      <c r="B2870" s="6" t="str">
        <f>IF(GETPIVOTDATA("Sum of Net Profit",Pivot_table!$A$151,"Consumer ID",$A2870,"Years (DATE)",$B$66)=0,"",GETPIVOTDATA("Sum of Net Profit",Pivot_table!$A$151,"Consumer ID",$A2870,"Years (DATE)",$B$66))</f>
        <v/>
      </c>
      <c r="C2870" s="6" t="str">
        <f>IF(GETPIVOTDATA("Count of Order ID",Pivot_table!$A$151,"Consumer ID",$A2870,"Years (DATE)",$B$66)=0,"",GETPIVOTDATA("Count of Order ID",Pivot_table!$A$151,"Consumer ID",$A2870,"Years (DATE)",$B$66))</f>
        <v/>
      </c>
      <c r="D2870" s="6">
        <f>IF(GETPIVOTDATA("Sum of Net Profit",Pivot_table!$A$151,"Consumer ID",$A2870,"Years (DATE)",$D$66)=0,"",GETPIVOTDATA("Sum of Net Profit",Pivot_table!$A$151,"Consumer ID",$A2870,"Years (DATE)",$D$66))</f>
        <v>117.59999999999998</v>
      </c>
      <c r="E2870" s="6">
        <f>IF(GETPIVOTDATA("Count of Order ID",Pivot_table!$A$151,"Consumer ID",$A2870,"Years (DATE)",$D$66)=0,"",GETPIVOTDATA("Count of Order ID",Pivot_table!$A$151,"Consumer ID",$A2870,"Years (DATE)",$D$66))</f>
        <v>1</v>
      </c>
      <c r="F2870" s="6">
        <f t="shared" si="88"/>
        <v>117.59999999999998</v>
      </c>
      <c r="G2870" s="6">
        <f t="shared" si="89"/>
        <v>1</v>
      </c>
    </row>
    <row r="2871" spans="1:7" x14ac:dyDescent="0.3">
      <c r="A2871" s="6" t="s">
        <v>6230</v>
      </c>
      <c r="B2871" s="6" t="str">
        <f>IF(GETPIVOTDATA("Sum of Net Profit",Pivot_table!$A$151,"Consumer ID",$A2871,"Years (DATE)",$B$66)=0,"",GETPIVOTDATA("Sum of Net Profit",Pivot_table!$A$151,"Consumer ID",$A2871,"Years (DATE)",$B$66))</f>
        <v/>
      </c>
      <c r="C2871" s="6" t="str">
        <f>IF(GETPIVOTDATA("Count of Order ID",Pivot_table!$A$151,"Consumer ID",$A2871,"Years (DATE)",$B$66)=0,"",GETPIVOTDATA("Count of Order ID",Pivot_table!$A$151,"Consumer ID",$A2871,"Years (DATE)",$B$66))</f>
        <v/>
      </c>
      <c r="D2871" s="6">
        <f>IF(GETPIVOTDATA("Sum of Net Profit",Pivot_table!$A$151,"Consumer ID",$A2871,"Years (DATE)",$D$66)=0,"",GETPIVOTDATA("Sum of Net Profit",Pivot_table!$A$151,"Consumer ID",$A2871,"Years (DATE)",$D$66))</f>
        <v>117.59999999999998</v>
      </c>
      <c r="E2871" s="6">
        <f>IF(GETPIVOTDATA("Count of Order ID",Pivot_table!$A$151,"Consumer ID",$A2871,"Years (DATE)",$D$66)=0,"",GETPIVOTDATA("Count of Order ID",Pivot_table!$A$151,"Consumer ID",$A2871,"Years (DATE)",$D$66))</f>
        <v>1</v>
      </c>
      <c r="F2871" s="6">
        <f t="shared" si="88"/>
        <v>117.59999999999998</v>
      </c>
      <c r="G2871" s="6">
        <f t="shared" si="89"/>
        <v>1</v>
      </c>
    </row>
    <row r="2872" spans="1:7" x14ac:dyDescent="0.3">
      <c r="A2872" s="6" t="s">
        <v>5800</v>
      </c>
      <c r="B2872" s="6" t="str">
        <f>IF(GETPIVOTDATA("Sum of Net Profit",Pivot_table!$A$151,"Consumer ID",$A2872,"Years (DATE)",$B$66)=0,"",GETPIVOTDATA("Sum of Net Profit",Pivot_table!$A$151,"Consumer ID",$A2872,"Years (DATE)",$B$66))</f>
        <v/>
      </c>
      <c r="C2872" s="6" t="str">
        <f>IF(GETPIVOTDATA("Count of Order ID",Pivot_table!$A$151,"Consumer ID",$A2872,"Years (DATE)",$B$66)=0,"",GETPIVOTDATA("Count of Order ID",Pivot_table!$A$151,"Consumer ID",$A2872,"Years (DATE)",$B$66))</f>
        <v/>
      </c>
      <c r="D2872" s="6">
        <f>IF(GETPIVOTDATA("Sum of Net Profit",Pivot_table!$A$151,"Consumer ID",$A2872,"Years (DATE)",$D$66)=0,"",GETPIVOTDATA("Sum of Net Profit",Pivot_table!$A$151,"Consumer ID",$A2872,"Years (DATE)",$D$66))</f>
        <v>117.59999999999998</v>
      </c>
      <c r="E2872" s="6">
        <f>IF(GETPIVOTDATA("Count of Order ID",Pivot_table!$A$151,"Consumer ID",$A2872,"Years (DATE)",$D$66)=0,"",GETPIVOTDATA("Count of Order ID",Pivot_table!$A$151,"Consumer ID",$A2872,"Years (DATE)",$D$66))</f>
        <v>1</v>
      </c>
      <c r="F2872" s="6">
        <f t="shared" si="88"/>
        <v>117.59999999999998</v>
      </c>
      <c r="G2872" s="6">
        <f t="shared" si="89"/>
        <v>1</v>
      </c>
    </row>
    <row r="2873" spans="1:7" x14ac:dyDescent="0.3">
      <c r="A2873" s="6" t="s">
        <v>5719</v>
      </c>
      <c r="B2873" s="6" t="str">
        <f>IF(GETPIVOTDATA("Sum of Net Profit",Pivot_table!$A$151,"Consumer ID",$A2873,"Years (DATE)",$B$66)=0,"",GETPIVOTDATA("Sum of Net Profit",Pivot_table!$A$151,"Consumer ID",$A2873,"Years (DATE)",$B$66))</f>
        <v/>
      </c>
      <c r="C2873" s="6" t="str">
        <f>IF(GETPIVOTDATA("Count of Order ID",Pivot_table!$A$151,"Consumer ID",$A2873,"Years (DATE)",$B$66)=0,"",GETPIVOTDATA("Count of Order ID",Pivot_table!$A$151,"Consumer ID",$A2873,"Years (DATE)",$B$66))</f>
        <v/>
      </c>
      <c r="D2873" s="6">
        <f>IF(GETPIVOTDATA("Sum of Net Profit",Pivot_table!$A$151,"Consumer ID",$A2873,"Years (DATE)",$D$66)=0,"",GETPIVOTDATA("Sum of Net Profit",Pivot_table!$A$151,"Consumer ID",$A2873,"Years (DATE)",$D$66))</f>
        <v>117.59999999999998</v>
      </c>
      <c r="E2873" s="6">
        <f>IF(GETPIVOTDATA("Count of Order ID",Pivot_table!$A$151,"Consumer ID",$A2873,"Years (DATE)",$D$66)=0,"",GETPIVOTDATA("Count of Order ID",Pivot_table!$A$151,"Consumer ID",$A2873,"Years (DATE)",$D$66))</f>
        <v>1</v>
      </c>
      <c r="F2873" s="6">
        <f t="shared" si="88"/>
        <v>117.59999999999998</v>
      </c>
      <c r="G2873" s="6">
        <f t="shared" si="89"/>
        <v>1</v>
      </c>
    </row>
    <row r="2874" spans="1:7" x14ac:dyDescent="0.3">
      <c r="A2874" s="6" t="s">
        <v>5043</v>
      </c>
      <c r="B2874" s="6" t="str">
        <f>IF(GETPIVOTDATA("Sum of Net Profit",Pivot_table!$A$151,"Consumer ID",$A2874,"Years (DATE)",$B$66)=0,"",GETPIVOTDATA("Sum of Net Profit",Pivot_table!$A$151,"Consumer ID",$A2874,"Years (DATE)",$B$66))</f>
        <v/>
      </c>
      <c r="C2874" s="6" t="str">
        <f>IF(GETPIVOTDATA("Count of Order ID",Pivot_table!$A$151,"Consumer ID",$A2874,"Years (DATE)",$B$66)=0,"",GETPIVOTDATA("Count of Order ID",Pivot_table!$A$151,"Consumer ID",$A2874,"Years (DATE)",$B$66))</f>
        <v/>
      </c>
      <c r="D2874" s="6">
        <f>IF(GETPIVOTDATA("Sum of Net Profit",Pivot_table!$A$151,"Consumer ID",$A2874,"Years (DATE)",$D$66)=0,"",GETPIVOTDATA("Sum of Net Profit",Pivot_table!$A$151,"Consumer ID",$A2874,"Years (DATE)",$D$66))</f>
        <v>117.59999999999998</v>
      </c>
      <c r="E2874" s="6">
        <f>IF(GETPIVOTDATA("Count of Order ID",Pivot_table!$A$151,"Consumer ID",$A2874,"Years (DATE)",$D$66)=0,"",GETPIVOTDATA("Count of Order ID",Pivot_table!$A$151,"Consumer ID",$A2874,"Years (DATE)",$D$66))</f>
        <v>1</v>
      </c>
      <c r="F2874" s="6">
        <f t="shared" si="88"/>
        <v>117.59999999999998</v>
      </c>
      <c r="G2874" s="6">
        <f t="shared" si="89"/>
        <v>1</v>
      </c>
    </row>
    <row r="2875" spans="1:7" x14ac:dyDescent="0.3">
      <c r="A2875" s="6" t="s">
        <v>6116</v>
      </c>
      <c r="B2875" s="6" t="str">
        <f>IF(GETPIVOTDATA("Sum of Net Profit",Pivot_table!$A$151,"Consumer ID",$A2875,"Years (DATE)",$B$66)=0,"",GETPIVOTDATA("Sum of Net Profit",Pivot_table!$A$151,"Consumer ID",$A2875,"Years (DATE)",$B$66))</f>
        <v/>
      </c>
      <c r="C2875" s="6" t="str">
        <f>IF(GETPIVOTDATA("Count of Order ID",Pivot_table!$A$151,"Consumer ID",$A2875,"Years (DATE)",$B$66)=0,"",GETPIVOTDATA("Count of Order ID",Pivot_table!$A$151,"Consumer ID",$A2875,"Years (DATE)",$B$66))</f>
        <v/>
      </c>
      <c r="D2875" s="6">
        <f>IF(GETPIVOTDATA("Sum of Net Profit",Pivot_table!$A$151,"Consumer ID",$A2875,"Years (DATE)",$D$66)=0,"",GETPIVOTDATA("Sum of Net Profit",Pivot_table!$A$151,"Consumer ID",$A2875,"Years (DATE)",$D$66))</f>
        <v>117.59999999999998</v>
      </c>
      <c r="E2875" s="6">
        <f>IF(GETPIVOTDATA("Count of Order ID",Pivot_table!$A$151,"Consumer ID",$A2875,"Years (DATE)",$D$66)=0,"",GETPIVOTDATA("Count of Order ID",Pivot_table!$A$151,"Consumer ID",$A2875,"Years (DATE)",$D$66))</f>
        <v>1</v>
      </c>
      <c r="F2875" s="6">
        <f t="shared" si="88"/>
        <v>117.59999999999998</v>
      </c>
      <c r="G2875" s="6">
        <f t="shared" si="89"/>
        <v>1</v>
      </c>
    </row>
    <row r="2876" spans="1:7" x14ac:dyDescent="0.3">
      <c r="A2876" s="6" t="s">
        <v>6118</v>
      </c>
      <c r="B2876" s="6" t="str">
        <f>IF(GETPIVOTDATA("Sum of Net Profit",Pivot_table!$A$151,"Consumer ID",$A2876,"Years (DATE)",$B$66)=0,"",GETPIVOTDATA("Sum of Net Profit",Pivot_table!$A$151,"Consumer ID",$A2876,"Years (DATE)",$B$66))</f>
        <v/>
      </c>
      <c r="C2876" s="6" t="str">
        <f>IF(GETPIVOTDATA("Count of Order ID",Pivot_table!$A$151,"Consumer ID",$A2876,"Years (DATE)",$B$66)=0,"",GETPIVOTDATA("Count of Order ID",Pivot_table!$A$151,"Consumer ID",$A2876,"Years (DATE)",$B$66))</f>
        <v/>
      </c>
      <c r="D2876" s="6">
        <f>IF(GETPIVOTDATA("Sum of Net Profit",Pivot_table!$A$151,"Consumer ID",$A2876,"Years (DATE)",$D$66)=0,"",GETPIVOTDATA("Sum of Net Profit",Pivot_table!$A$151,"Consumer ID",$A2876,"Years (DATE)",$D$66))</f>
        <v>117.59999999999998</v>
      </c>
      <c r="E2876" s="6">
        <f>IF(GETPIVOTDATA("Count of Order ID",Pivot_table!$A$151,"Consumer ID",$A2876,"Years (DATE)",$D$66)=0,"",GETPIVOTDATA("Count of Order ID",Pivot_table!$A$151,"Consumer ID",$A2876,"Years (DATE)",$D$66))</f>
        <v>1</v>
      </c>
      <c r="F2876" s="6">
        <f t="shared" si="88"/>
        <v>117.59999999999998</v>
      </c>
      <c r="G2876" s="6">
        <f t="shared" si="89"/>
        <v>1</v>
      </c>
    </row>
    <row r="2877" spans="1:7" x14ac:dyDescent="0.3">
      <c r="A2877" s="6" t="s">
        <v>5025</v>
      </c>
      <c r="B2877" s="6" t="str">
        <f>IF(GETPIVOTDATA("Sum of Net Profit",Pivot_table!$A$151,"Consumer ID",$A2877,"Years (DATE)",$B$66)=0,"",GETPIVOTDATA("Sum of Net Profit",Pivot_table!$A$151,"Consumer ID",$A2877,"Years (DATE)",$B$66))</f>
        <v/>
      </c>
      <c r="C2877" s="6" t="str">
        <f>IF(GETPIVOTDATA("Count of Order ID",Pivot_table!$A$151,"Consumer ID",$A2877,"Years (DATE)",$B$66)=0,"",GETPIVOTDATA("Count of Order ID",Pivot_table!$A$151,"Consumer ID",$A2877,"Years (DATE)",$B$66))</f>
        <v/>
      </c>
      <c r="D2877" s="6">
        <f>IF(GETPIVOTDATA("Sum of Net Profit",Pivot_table!$A$151,"Consumer ID",$A2877,"Years (DATE)",$D$66)=0,"",GETPIVOTDATA("Sum of Net Profit",Pivot_table!$A$151,"Consumer ID",$A2877,"Years (DATE)",$D$66))</f>
        <v>117.59999999999998</v>
      </c>
      <c r="E2877" s="6">
        <f>IF(GETPIVOTDATA("Count of Order ID",Pivot_table!$A$151,"Consumer ID",$A2877,"Years (DATE)",$D$66)=0,"",GETPIVOTDATA("Count of Order ID",Pivot_table!$A$151,"Consumer ID",$A2877,"Years (DATE)",$D$66))</f>
        <v>1</v>
      </c>
      <c r="F2877" s="6">
        <f t="shared" si="88"/>
        <v>117.59999999999998</v>
      </c>
      <c r="G2877" s="6">
        <f t="shared" si="89"/>
        <v>1</v>
      </c>
    </row>
    <row r="2878" spans="1:7" x14ac:dyDescent="0.3">
      <c r="A2878" s="6" t="s">
        <v>4739</v>
      </c>
      <c r="B2878" s="6" t="str">
        <f>IF(GETPIVOTDATA("Sum of Net Profit",Pivot_table!$A$151,"Consumer ID",$A2878,"Years (DATE)",$B$66)=0,"",GETPIVOTDATA("Sum of Net Profit",Pivot_table!$A$151,"Consumer ID",$A2878,"Years (DATE)",$B$66))</f>
        <v/>
      </c>
      <c r="C2878" s="6" t="str">
        <f>IF(GETPIVOTDATA("Count of Order ID",Pivot_table!$A$151,"Consumer ID",$A2878,"Years (DATE)",$B$66)=0,"",GETPIVOTDATA("Count of Order ID",Pivot_table!$A$151,"Consumer ID",$A2878,"Years (DATE)",$B$66))</f>
        <v/>
      </c>
      <c r="D2878" s="6">
        <f>IF(GETPIVOTDATA("Sum of Net Profit",Pivot_table!$A$151,"Consumer ID",$A2878,"Years (DATE)",$D$66)=0,"",GETPIVOTDATA("Sum of Net Profit",Pivot_table!$A$151,"Consumer ID",$A2878,"Years (DATE)",$D$66))</f>
        <v>113.99999999999999</v>
      </c>
      <c r="E2878" s="6">
        <f>IF(GETPIVOTDATA("Count of Order ID",Pivot_table!$A$151,"Consumer ID",$A2878,"Years (DATE)",$D$66)=0,"",GETPIVOTDATA("Count of Order ID",Pivot_table!$A$151,"Consumer ID",$A2878,"Years (DATE)",$D$66))</f>
        <v>1</v>
      </c>
      <c r="F2878" s="6">
        <f t="shared" si="88"/>
        <v>113.99999999999999</v>
      </c>
      <c r="G2878" s="6">
        <f t="shared" si="89"/>
        <v>1</v>
      </c>
    </row>
    <row r="2879" spans="1:7" x14ac:dyDescent="0.3">
      <c r="A2879" s="6" t="s">
        <v>6240</v>
      </c>
      <c r="B2879" s="6" t="str">
        <f>IF(GETPIVOTDATA("Sum of Net Profit",Pivot_table!$A$151,"Consumer ID",$A2879,"Years (DATE)",$B$66)=0,"",GETPIVOTDATA("Sum of Net Profit",Pivot_table!$A$151,"Consumer ID",$A2879,"Years (DATE)",$B$66))</f>
        <v/>
      </c>
      <c r="C2879" s="6" t="str">
        <f>IF(GETPIVOTDATA("Count of Order ID",Pivot_table!$A$151,"Consumer ID",$A2879,"Years (DATE)",$B$66)=0,"",GETPIVOTDATA("Count of Order ID",Pivot_table!$A$151,"Consumer ID",$A2879,"Years (DATE)",$B$66))</f>
        <v/>
      </c>
      <c r="D2879" s="6">
        <f>IF(GETPIVOTDATA("Sum of Net Profit",Pivot_table!$A$151,"Consumer ID",$A2879,"Years (DATE)",$D$66)=0,"",GETPIVOTDATA("Sum of Net Profit",Pivot_table!$A$151,"Consumer ID",$A2879,"Years (DATE)",$D$66))</f>
        <v>113.99999999999999</v>
      </c>
      <c r="E2879" s="6">
        <f>IF(GETPIVOTDATA("Count of Order ID",Pivot_table!$A$151,"Consumer ID",$A2879,"Years (DATE)",$D$66)=0,"",GETPIVOTDATA("Count of Order ID",Pivot_table!$A$151,"Consumer ID",$A2879,"Years (DATE)",$D$66))</f>
        <v>1</v>
      </c>
      <c r="F2879" s="6">
        <f t="shared" si="88"/>
        <v>113.99999999999999</v>
      </c>
      <c r="G2879" s="6">
        <f t="shared" si="89"/>
        <v>1</v>
      </c>
    </row>
    <row r="2880" spans="1:7" x14ac:dyDescent="0.3">
      <c r="A2880" s="6" t="s">
        <v>5992</v>
      </c>
      <c r="B2880" s="6" t="str">
        <f>IF(GETPIVOTDATA("Sum of Net Profit",Pivot_table!$A$151,"Consumer ID",$A2880,"Years (DATE)",$B$66)=0,"",GETPIVOTDATA("Sum of Net Profit",Pivot_table!$A$151,"Consumer ID",$A2880,"Years (DATE)",$B$66))</f>
        <v/>
      </c>
      <c r="C2880" s="6" t="str">
        <f>IF(GETPIVOTDATA("Count of Order ID",Pivot_table!$A$151,"Consumer ID",$A2880,"Years (DATE)",$B$66)=0,"",GETPIVOTDATA("Count of Order ID",Pivot_table!$A$151,"Consumer ID",$A2880,"Years (DATE)",$B$66))</f>
        <v/>
      </c>
      <c r="D2880" s="6">
        <f>IF(GETPIVOTDATA("Sum of Net Profit",Pivot_table!$A$151,"Consumer ID",$A2880,"Years (DATE)",$D$66)=0,"",GETPIVOTDATA("Sum of Net Profit",Pivot_table!$A$151,"Consumer ID",$A2880,"Years (DATE)",$D$66))</f>
        <v>113.99999999999999</v>
      </c>
      <c r="E2880" s="6">
        <f>IF(GETPIVOTDATA("Count of Order ID",Pivot_table!$A$151,"Consumer ID",$A2880,"Years (DATE)",$D$66)=0,"",GETPIVOTDATA("Count of Order ID",Pivot_table!$A$151,"Consumer ID",$A2880,"Years (DATE)",$D$66))</f>
        <v>1</v>
      </c>
      <c r="F2880" s="6">
        <f t="shared" si="88"/>
        <v>113.99999999999999</v>
      </c>
      <c r="G2880" s="6">
        <f t="shared" si="89"/>
        <v>1</v>
      </c>
    </row>
    <row r="2881" spans="1:7" x14ac:dyDescent="0.3">
      <c r="A2881" s="6" t="s">
        <v>6084</v>
      </c>
      <c r="B2881" s="6" t="str">
        <f>IF(GETPIVOTDATA("Sum of Net Profit",Pivot_table!$A$151,"Consumer ID",$A2881,"Years (DATE)",$B$66)=0,"",GETPIVOTDATA("Sum of Net Profit",Pivot_table!$A$151,"Consumer ID",$A2881,"Years (DATE)",$B$66))</f>
        <v/>
      </c>
      <c r="C2881" s="6" t="str">
        <f>IF(GETPIVOTDATA("Count of Order ID",Pivot_table!$A$151,"Consumer ID",$A2881,"Years (DATE)",$B$66)=0,"",GETPIVOTDATA("Count of Order ID",Pivot_table!$A$151,"Consumer ID",$A2881,"Years (DATE)",$B$66))</f>
        <v/>
      </c>
      <c r="D2881" s="6">
        <f>IF(GETPIVOTDATA("Sum of Net Profit",Pivot_table!$A$151,"Consumer ID",$A2881,"Years (DATE)",$D$66)=0,"",GETPIVOTDATA("Sum of Net Profit",Pivot_table!$A$151,"Consumer ID",$A2881,"Years (DATE)",$D$66))</f>
        <v>113.99999999999999</v>
      </c>
      <c r="E2881" s="6">
        <f>IF(GETPIVOTDATA("Count of Order ID",Pivot_table!$A$151,"Consumer ID",$A2881,"Years (DATE)",$D$66)=0,"",GETPIVOTDATA("Count of Order ID",Pivot_table!$A$151,"Consumer ID",$A2881,"Years (DATE)",$D$66))</f>
        <v>1</v>
      </c>
      <c r="F2881" s="6">
        <f t="shared" si="88"/>
        <v>113.99999999999999</v>
      </c>
      <c r="G2881" s="6">
        <f t="shared" si="89"/>
        <v>1</v>
      </c>
    </row>
    <row r="2882" spans="1:7" x14ac:dyDescent="0.3">
      <c r="A2882" s="6" t="s">
        <v>5902</v>
      </c>
      <c r="B2882" s="6" t="str">
        <f>IF(GETPIVOTDATA("Sum of Net Profit",Pivot_table!$A$151,"Consumer ID",$A2882,"Years (DATE)",$B$66)=0,"",GETPIVOTDATA("Sum of Net Profit",Pivot_table!$A$151,"Consumer ID",$A2882,"Years (DATE)",$B$66))</f>
        <v/>
      </c>
      <c r="C2882" s="6" t="str">
        <f>IF(GETPIVOTDATA("Count of Order ID",Pivot_table!$A$151,"Consumer ID",$A2882,"Years (DATE)",$B$66)=0,"",GETPIVOTDATA("Count of Order ID",Pivot_table!$A$151,"Consumer ID",$A2882,"Years (DATE)",$B$66))</f>
        <v/>
      </c>
      <c r="D2882" s="6">
        <f>IF(GETPIVOTDATA("Sum of Net Profit",Pivot_table!$A$151,"Consumer ID",$A2882,"Years (DATE)",$D$66)=0,"",GETPIVOTDATA("Sum of Net Profit",Pivot_table!$A$151,"Consumer ID",$A2882,"Years (DATE)",$D$66))</f>
        <v>113.99999999999999</v>
      </c>
      <c r="E2882" s="6">
        <f>IF(GETPIVOTDATA("Count of Order ID",Pivot_table!$A$151,"Consumer ID",$A2882,"Years (DATE)",$D$66)=0,"",GETPIVOTDATA("Count of Order ID",Pivot_table!$A$151,"Consumer ID",$A2882,"Years (DATE)",$D$66))</f>
        <v>1</v>
      </c>
      <c r="F2882" s="6">
        <f t="shared" si="88"/>
        <v>113.99999999999999</v>
      </c>
      <c r="G2882" s="6">
        <f t="shared" si="89"/>
        <v>1</v>
      </c>
    </row>
    <row r="2883" spans="1:7" x14ac:dyDescent="0.3">
      <c r="A2883" s="6" t="s">
        <v>500</v>
      </c>
      <c r="B2883" s="6">
        <f>IF(GETPIVOTDATA("Sum of Net Profit",Pivot_table!$A$151,"Consumer ID",$A2883,"Years (DATE)",$B$66)=0,"",GETPIVOTDATA("Sum of Net Profit",Pivot_table!$A$151,"Consumer ID",$A2883,"Years (DATE)",$B$66))</f>
        <v>109.2</v>
      </c>
      <c r="C2883" s="6">
        <f>IF(GETPIVOTDATA("Count of Order ID",Pivot_table!$A$151,"Consumer ID",$A2883,"Years (DATE)",$B$66)=0,"",GETPIVOTDATA("Count of Order ID",Pivot_table!$A$151,"Consumer ID",$A2883,"Years (DATE)",$B$66))</f>
        <v>1</v>
      </c>
      <c r="D2883" s="6" t="str">
        <f>IF(GETPIVOTDATA("Sum of Net Profit",Pivot_table!$A$151,"Consumer ID",$A2883,"Years (DATE)",$D$66)=0,"",GETPIVOTDATA("Sum of Net Profit",Pivot_table!$A$151,"Consumer ID",$A2883,"Years (DATE)",$D$66))</f>
        <v/>
      </c>
      <c r="E2883" s="6" t="str">
        <f>IF(GETPIVOTDATA("Count of Order ID",Pivot_table!$A$151,"Consumer ID",$A2883,"Years (DATE)",$D$66)=0,"",GETPIVOTDATA("Count of Order ID",Pivot_table!$A$151,"Consumer ID",$A2883,"Years (DATE)",$D$66))</f>
        <v/>
      </c>
      <c r="F2883" s="6">
        <f t="shared" si="88"/>
        <v>109.2</v>
      </c>
      <c r="G2883" s="6">
        <f t="shared" si="89"/>
        <v>1</v>
      </c>
    </row>
    <row r="2884" spans="1:7" x14ac:dyDescent="0.3">
      <c r="A2884" s="6" t="s">
        <v>809</v>
      </c>
      <c r="B2884" s="6">
        <f>IF(GETPIVOTDATA("Sum of Net Profit",Pivot_table!$A$151,"Consumer ID",$A2884,"Years (DATE)",$B$66)=0,"",GETPIVOTDATA("Sum of Net Profit",Pivot_table!$A$151,"Consumer ID",$A2884,"Years (DATE)",$B$66))</f>
        <v>109.2</v>
      </c>
      <c r="C2884" s="6">
        <f>IF(GETPIVOTDATA("Count of Order ID",Pivot_table!$A$151,"Consumer ID",$A2884,"Years (DATE)",$B$66)=0,"",GETPIVOTDATA("Count of Order ID",Pivot_table!$A$151,"Consumer ID",$A2884,"Years (DATE)",$B$66))</f>
        <v>1</v>
      </c>
      <c r="D2884" s="6" t="str">
        <f>IF(GETPIVOTDATA("Sum of Net Profit",Pivot_table!$A$151,"Consumer ID",$A2884,"Years (DATE)",$D$66)=0,"",GETPIVOTDATA("Sum of Net Profit",Pivot_table!$A$151,"Consumer ID",$A2884,"Years (DATE)",$D$66))</f>
        <v/>
      </c>
      <c r="E2884" s="6" t="str">
        <f>IF(GETPIVOTDATA("Count of Order ID",Pivot_table!$A$151,"Consumer ID",$A2884,"Years (DATE)",$D$66)=0,"",GETPIVOTDATA("Count of Order ID",Pivot_table!$A$151,"Consumer ID",$A2884,"Years (DATE)",$D$66))</f>
        <v/>
      </c>
      <c r="F2884" s="6">
        <f t="shared" ref="F2884:F2947" si="90">IF(SUM(B2884,D2884)=0,"",SUM(B2884,D2884))</f>
        <v>109.2</v>
      </c>
      <c r="G2884" s="6">
        <f t="shared" ref="G2884:G2947" si="91">IF(SUM(C2884,E2884)=0,"",SUM(C2884,E2884))</f>
        <v>1</v>
      </c>
    </row>
    <row r="2885" spans="1:7" x14ac:dyDescent="0.3">
      <c r="A2885" s="6" t="s">
        <v>751</v>
      </c>
      <c r="B2885" s="6">
        <f>IF(GETPIVOTDATA("Sum of Net Profit",Pivot_table!$A$151,"Consumer ID",$A2885,"Years (DATE)",$B$66)=0,"",GETPIVOTDATA("Sum of Net Profit",Pivot_table!$A$151,"Consumer ID",$A2885,"Years (DATE)",$B$66))</f>
        <v>109.2</v>
      </c>
      <c r="C2885" s="6">
        <f>IF(GETPIVOTDATA("Count of Order ID",Pivot_table!$A$151,"Consumer ID",$A2885,"Years (DATE)",$B$66)=0,"",GETPIVOTDATA("Count of Order ID",Pivot_table!$A$151,"Consumer ID",$A2885,"Years (DATE)",$B$66))</f>
        <v>1</v>
      </c>
      <c r="D2885" s="6" t="str">
        <f>IF(GETPIVOTDATA("Sum of Net Profit",Pivot_table!$A$151,"Consumer ID",$A2885,"Years (DATE)",$D$66)=0,"",GETPIVOTDATA("Sum of Net Profit",Pivot_table!$A$151,"Consumer ID",$A2885,"Years (DATE)",$D$66))</f>
        <v/>
      </c>
      <c r="E2885" s="6" t="str">
        <f>IF(GETPIVOTDATA("Count of Order ID",Pivot_table!$A$151,"Consumer ID",$A2885,"Years (DATE)",$D$66)=0,"",GETPIVOTDATA("Count of Order ID",Pivot_table!$A$151,"Consumer ID",$A2885,"Years (DATE)",$D$66))</f>
        <v/>
      </c>
      <c r="F2885" s="6">
        <f t="shared" si="90"/>
        <v>109.2</v>
      </c>
      <c r="G2885" s="6">
        <f t="shared" si="91"/>
        <v>1</v>
      </c>
    </row>
    <row r="2886" spans="1:7" x14ac:dyDescent="0.3">
      <c r="A2886" s="6" t="s">
        <v>863</v>
      </c>
      <c r="B2886" s="6">
        <f>IF(GETPIVOTDATA("Sum of Net Profit",Pivot_table!$A$151,"Consumer ID",$A2886,"Years (DATE)",$B$66)=0,"",GETPIVOTDATA("Sum of Net Profit",Pivot_table!$A$151,"Consumer ID",$A2886,"Years (DATE)",$B$66))</f>
        <v>109.2</v>
      </c>
      <c r="C2886" s="6">
        <f>IF(GETPIVOTDATA("Count of Order ID",Pivot_table!$A$151,"Consumer ID",$A2886,"Years (DATE)",$B$66)=0,"",GETPIVOTDATA("Count of Order ID",Pivot_table!$A$151,"Consumer ID",$A2886,"Years (DATE)",$B$66))</f>
        <v>1</v>
      </c>
      <c r="D2886" s="6" t="str">
        <f>IF(GETPIVOTDATA("Sum of Net Profit",Pivot_table!$A$151,"Consumer ID",$A2886,"Years (DATE)",$D$66)=0,"",GETPIVOTDATA("Sum of Net Profit",Pivot_table!$A$151,"Consumer ID",$A2886,"Years (DATE)",$D$66))</f>
        <v/>
      </c>
      <c r="E2886" s="6" t="str">
        <f>IF(GETPIVOTDATA("Count of Order ID",Pivot_table!$A$151,"Consumer ID",$A2886,"Years (DATE)",$D$66)=0,"",GETPIVOTDATA("Count of Order ID",Pivot_table!$A$151,"Consumer ID",$A2886,"Years (DATE)",$D$66))</f>
        <v/>
      </c>
      <c r="F2886" s="6">
        <f t="shared" si="90"/>
        <v>109.2</v>
      </c>
      <c r="G2886" s="6">
        <f t="shared" si="91"/>
        <v>1</v>
      </c>
    </row>
    <row r="2887" spans="1:7" x14ac:dyDescent="0.3">
      <c r="A2887" s="6" t="s">
        <v>626</v>
      </c>
      <c r="B2887" s="6">
        <f>IF(GETPIVOTDATA("Sum of Net Profit",Pivot_table!$A$151,"Consumer ID",$A2887,"Years (DATE)",$B$66)=0,"",GETPIVOTDATA("Sum of Net Profit",Pivot_table!$A$151,"Consumer ID",$A2887,"Years (DATE)",$B$66))</f>
        <v>109.2</v>
      </c>
      <c r="C2887" s="6">
        <f>IF(GETPIVOTDATA("Count of Order ID",Pivot_table!$A$151,"Consumer ID",$A2887,"Years (DATE)",$B$66)=0,"",GETPIVOTDATA("Count of Order ID",Pivot_table!$A$151,"Consumer ID",$A2887,"Years (DATE)",$B$66))</f>
        <v>1</v>
      </c>
      <c r="D2887" s="6" t="str">
        <f>IF(GETPIVOTDATA("Sum of Net Profit",Pivot_table!$A$151,"Consumer ID",$A2887,"Years (DATE)",$D$66)=0,"",GETPIVOTDATA("Sum of Net Profit",Pivot_table!$A$151,"Consumer ID",$A2887,"Years (DATE)",$D$66))</f>
        <v/>
      </c>
      <c r="E2887" s="6" t="str">
        <f>IF(GETPIVOTDATA("Count of Order ID",Pivot_table!$A$151,"Consumer ID",$A2887,"Years (DATE)",$D$66)=0,"",GETPIVOTDATA("Count of Order ID",Pivot_table!$A$151,"Consumer ID",$A2887,"Years (DATE)",$D$66))</f>
        <v/>
      </c>
      <c r="F2887" s="6">
        <f t="shared" si="90"/>
        <v>109.2</v>
      </c>
      <c r="G2887" s="6">
        <f t="shared" si="91"/>
        <v>1</v>
      </c>
    </row>
    <row r="2888" spans="1:7" x14ac:dyDescent="0.3">
      <c r="A2888" s="6" t="s">
        <v>807</v>
      </c>
      <c r="B2888" s="6">
        <f>IF(GETPIVOTDATA("Sum of Net Profit",Pivot_table!$A$151,"Consumer ID",$A2888,"Years (DATE)",$B$66)=0,"",GETPIVOTDATA("Sum of Net Profit",Pivot_table!$A$151,"Consumer ID",$A2888,"Years (DATE)",$B$66))</f>
        <v>109.2</v>
      </c>
      <c r="C2888" s="6">
        <f>IF(GETPIVOTDATA("Count of Order ID",Pivot_table!$A$151,"Consumer ID",$A2888,"Years (DATE)",$B$66)=0,"",GETPIVOTDATA("Count of Order ID",Pivot_table!$A$151,"Consumer ID",$A2888,"Years (DATE)",$B$66))</f>
        <v>1</v>
      </c>
      <c r="D2888" s="6" t="str">
        <f>IF(GETPIVOTDATA("Sum of Net Profit",Pivot_table!$A$151,"Consumer ID",$A2888,"Years (DATE)",$D$66)=0,"",GETPIVOTDATA("Sum of Net Profit",Pivot_table!$A$151,"Consumer ID",$A2888,"Years (DATE)",$D$66))</f>
        <v/>
      </c>
      <c r="E2888" s="6" t="str">
        <f>IF(GETPIVOTDATA("Count of Order ID",Pivot_table!$A$151,"Consumer ID",$A2888,"Years (DATE)",$D$66)=0,"",GETPIVOTDATA("Count of Order ID",Pivot_table!$A$151,"Consumer ID",$A2888,"Years (DATE)",$D$66))</f>
        <v/>
      </c>
      <c r="F2888" s="6">
        <f t="shared" si="90"/>
        <v>109.2</v>
      </c>
      <c r="G2888" s="6">
        <f t="shared" si="91"/>
        <v>1</v>
      </c>
    </row>
    <row r="2889" spans="1:7" x14ac:dyDescent="0.3">
      <c r="A2889" s="6" t="s">
        <v>718</v>
      </c>
      <c r="B2889" s="6">
        <f>IF(GETPIVOTDATA("Sum of Net Profit",Pivot_table!$A$151,"Consumer ID",$A2889,"Years (DATE)",$B$66)=0,"",GETPIVOTDATA("Sum of Net Profit",Pivot_table!$A$151,"Consumer ID",$A2889,"Years (DATE)",$B$66))</f>
        <v>109.2</v>
      </c>
      <c r="C2889" s="6">
        <f>IF(GETPIVOTDATA("Count of Order ID",Pivot_table!$A$151,"Consumer ID",$A2889,"Years (DATE)",$B$66)=0,"",GETPIVOTDATA("Count of Order ID",Pivot_table!$A$151,"Consumer ID",$A2889,"Years (DATE)",$B$66))</f>
        <v>1</v>
      </c>
      <c r="D2889" s="6" t="str">
        <f>IF(GETPIVOTDATA("Sum of Net Profit",Pivot_table!$A$151,"Consumer ID",$A2889,"Years (DATE)",$D$66)=0,"",GETPIVOTDATA("Sum of Net Profit",Pivot_table!$A$151,"Consumer ID",$A2889,"Years (DATE)",$D$66))</f>
        <v/>
      </c>
      <c r="E2889" s="6" t="str">
        <f>IF(GETPIVOTDATA("Count of Order ID",Pivot_table!$A$151,"Consumer ID",$A2889,"Years (DATE)",$D$66)=0,"",GETPIVOTDATA("Count of Order ID",Pivot_table!$A$151,"Consumer ID",$A2889,"Years (DATE)",$D$66))</f>
        <v/>
      </c>
      <c r="F2889" s="6">
        <f t="shared" si="90"/>
        <v>109.2</v>
      </c>
      <c r="G2889" s="6">
        <f t="shared" si="91"/>
        <v>1</v>
      </c>
    </row>
    <row r="2890" spans="1:7" x14ac:dyDescent="0.3">
      <c r="A2890" s="6" t="s">
        <v>883</v>
      </c>
      <c r="B2890" s="6">
        <f>IF(GETPIVOTDATA("Sum of Net Profit",Pivot_table!$A$151,"Consumer ID",$A2890,"Years (DATE)",$B$66)=0,"",GETPIVOTDATA("Sum of Net Profit",Pivot_table!$A$151,"Consumer ID",$A2890,"Years (DATE)",$B$66))</f>
        <v>109.2</v>
      </c>
      <c r="C2890" s="6">
        <f>IF(GETPIVOTDATA("Count of Order ID",Pivot_table!$A$151,"Consumer ID",$A2890,"Years (DATE)",$B$66)=0,"",GETPIVOTDATA("Count of Order ID",Pivot_table!$A$151,"Consumer ID",$A2890,"Years (DATE)",$B$66))</f>
        <v>1</v>
      </c>
      <c r="D2890" s="6" t="str">
        <f>IF(GETPIVOTDATA("Sum of Net Profit",Pivot_table!$A$151,"Consumer ID",$A2890,"Years (DATE)",$D$66)=0,"",GETPIVOTDATA("Sum of Net Profit",Pivot_table!$A$151,"Consumer ID",$A2890,"Years (DATE)",$D$66))</f>
        <v/>
      </c>
      <c r="E2890" s="6" t="str">
        <f>IF(GETPIVOTDATA("Count of Order ID",Pivot_table!$A$151,"Consumer ID",$A2890,"Years (DATE)",$D$66)=0,"",GETPIVOTDATA("Count of Order ID",Pivot_table!$A$151,"Consumer ID",$A2890,"Years (DATE)",$D$66))</f>
        <v/>
      </c>
      <c r="F2890" s="6">
        <f t="shared" si="90"/>
        <v>109.2</v>
      </c>
      <c r="G2890" s="6">
        <f t="shared" si="91"/>
        <v>1</v>
      </c>
    </row>
    <row r="2891" spans="1:7" x14ac:dyDescent="0.3">
      <c r="A2891" s="6" t="s">
        <v>885</v>
      </c>
      <c r="B2891" s="6">
        <f>IF(GETPIVOTDATA("Sum of Net Profit",Pivot_table!$A$151,"Consumer ID",$A2891,"Years (DATE)",$B$66)=0,"",GETPIVOTDATA("Sum of Net Profit",Pivot_table!$A$151,"Consumer ID",$A2891,"Years (DATE)",$B$66))</f>
        <v>109.2</v>
      </c>
      <c r="C2891" s="6">
        <f>IF(GETPIVOTDATA("Count of Order ID",Pivot_table!$A$151,"Consumer ID",$A2891,"Years (DATE)",$B$66)=0,"",GETPIVOTDATA("Count of Order ID",Pivot_table!$A$151,"Consumer ID",$A2891,"Years (DATE)",$B$66))</f>
        <v>1</v>
      </c>
      <c r="D2891" s="6" t="str">
        <f>IF(GETPIVOTDATA("Sum of Net Profit",Pivot_table!$A$151,"Consumer ID",$A2891,"Years (DATE)",$D$66)=0,"",GETPIVOTDATA("Sum of Net Profit",Pivot_table!$A$151,"Consumer ID",$A2891,"Years (DATE)",$D$66))</f>
        <v/>
      </c>
      <c r="E2891" s="6" t="str">
        <f>IF(GETPIVOTDATA("Count of Order ID",Pivot_table!$A$151,"Consumer ID",$A2891,"Years (DATE)",$D$66)=0,"",GETPIVOTDATA("Count of Order ID",Pivot_table!$A$151,"Consumer ID",$A2891,"Years (DATE)",$D$66))</f>
        <v/>
      </c>
      <c r="F2891" s="6">
        <f t="shared" si="90"/>
        <v>109.2</v>
      </c>
      <c r="G2891" s="6">
        <f t="shared" si="91"/>
        <v>1</v>
      </c>
    </row>
    <row r="2892" spans="1:7" x14ac:dyDescent="0.3">
      <c r="A2892" s="6" t="s">
        <v>6877</v>
      </c>
      <c r="B2892" s="6">
        <f>IF(GETPIVOTDATA("Sum of Net Profit",Pivot_table!$A$151,"Consumer ID",$A2892,"Years (DATE)",$B$66)=0,"",GETPIVOTDATA("Sum of Net Profit",Pivot_table!$A$151,"Consumer ID",$A2892,"Years (DATE)",$B$66))</f>
        <v>109.2</v>
      </c>
      <c r="C2892" s="6">
        <f>IF(GETPIVOTDATA("Count of Order ID",Pivot_table!$A$151,"Consumer ID",$A2892,"Years (DATE)",$B$66)=0,"",GETPIVOTDATA("Count of Order ID",Pivot_table!$A$151,"Consumer ID",$A2892,"Years (DATE)",$B$66))</f>
        <v>1</v>
      </c>
      <c r="D2892" s="6" t="str">
        <f>IF(GETPIVOTDATA("Sum of Net Profit",Pivot_table!$A$151,"Consumer ID",$A2892,"Years (DATE)",$D$66)=0,"",GETPIVOTDATA("Sum of Net Profit",Pivot_table!$A$151,"Consumer ID",$A2892,"Years (DATE)",$D$66))</f>
        <v/>
      </c>
      <c r="E2892" s="6" t="str">
        <f>IF(GETPIVOTDATA("Count of Order ID",Pivot_table!$A$151,"Consumer ID",$A2892,"Years (DATE)",$D$66)=0,"",GETPIVOTDATA("Count of Order ID",Pivot_table!$A$151,"Consumer ID",$A2892,"Years (DATE)",$D$66))</f>
        <v/>
      </c>
      <c r="F2892" s="6">
        <f t="shared" si="90"/>
        <v>109.2</v>
      </c>
      <c r="G2892" s="6">
        <f t="shared" si="91"/>
        <v>1</v>
      </c>
    </row>
    <row r="2893" spans="1:7" x14ac:dyDescent="0.3">
      <c r="A2893" s="6" t="s">
        <v>6778</v>
      </c>
      <c r="B2893" s="6">
        <f>IF(GETPIVOTDATA("Sum of Net Profit",Pivot_table!$A$151,"Consumer ID",$A2893,"Years (DATE)",$B$66)=0,"",GETPIVOTDATA("Sum of Net Profit",Pivot_table!$A$151,"Consumer ID",$A2893,"Years (DATE)",$B$66))</f>
        <v>109.2</v>
      </c>
      <c r="C2893" s="6">
        <f>IF(GETPIVOTDATA("Count of Order ID",Pivot_table!$A$151,"Consumer ID",$A2893,"Years (DATE)",$B$66)=0,"",GETPIVOTDATA("Count of Order ID",Pivot_table!$A$151,"Consumer ID",$A2893,"Years (DATE)",$B$66))</f>
        <v>1</v>
      </c>
      <c r="D2893" s="6" t="str">
        <f>IF(GETPIVOTDATA("Sum of Net Profit",Pivot_table!$A$151,"Consumer ID",$A2893,"Years (DATE)",$D$66)=0,"",GETPIVOTDATA("Sum of Net Profit",Pivot_table!$A$151,"Consumer ID",$A2893,"Years (DATE)",$D$66))</f>
        <v/>
      </c>
      <c r="E2893" s="6" t="str">
        <f>IF(GETPIVOTDATA("Count of Order ID",Pivot_table!$A$151,"Consumer ID",$A2893,"Years (DATE)",$D$66)=0,"",GETPIVOTDATA("Count of Order ID",Pivot_table!$A$151,"Consumer ID",$A2893,"Years (DATE)",$D$66))</f>
        <v/>
      </c>
      <c r="F2893" s="6">
        <f t="shared" si="90"/>
        <v>109.2</v>
      </c>
      <c r="G2893" s="6">
        <f t="shared" si="91"/>
        <v>1</v>
      </c>
    </row>
    <row r="2894" spans="1:7" x14ac:dyDescent="0.3">
      <c r="A2894" s="6" t="s">
        <v>6867</v>
      </c>
      <c r="B2894" s="6">
        <f>IF(GETPIVOTDATA("Sum of Net Profit",Pivot_table!$A$151,"Consumer ID",$A2894,"Years (DATE)",$B$66)=0,"",GETPIVOTDATA("Sum of Net Profit",Pivot_table!$A$151,"Consumer ID",$A2894,"Years (DATE)",$B$66))</f>
        <v>109.2</v>
      </c>
      <c r="C2894" s="6">
        <f>IF(GETPIVOTDATA("Count of Order ID",Pivot_table!$A$151,"Consumer ID",$A2894,"Years (DATE)",$B$66)=0,"",GETPIVOTDATA("Count of Order ID",Pivot_table!$A$151,"Consumer ID",$A2894,"Years (DATE)",$B$66))</f>
        <v>1</v>
      </c>
      <c r="D2894" s="6" t="str">
        <f>IF(GETPIVOTDATA("Sum of Net Profit",Pivot_table!$A$151,"Consumer ID",$A2894,"Years (DATE)",$D$66)=0,"",GETPIVOTDATA("Sum of Net Profit",Pivot_table!$A$151,"Consumer ID",$A2894,"Years (DATE)",$D$66))</f>
        <v/>
      </c>
      <c r="E2894" s="6" t="str">
        <f>IF(GETPIVOTDATA("Count of Order ID",Pivot_table!$A$151,"Consumer ID",$A2894,"Years (DATE)",$D$66)=0,"",GETPIVOTDATA("Count of Order ID",Pivot_table!$A$151,"Consumer ID",$A2894,"Years (DATE)",$D$66))</f>
        <v/>
      </c>
      <c r="F2894" s="6">
        <f t="shared" si="90"/>
        <v>109.2</v>
      </c>
      <c r="G2894" s="6">
        <f t="shared" si="91"/>
        <v>1</v>
      </c>
    </row>
    <row r="2895" spans="1:7" x14ac:dyDescent="0.3">
      <c r="A2895" s="6" t="s">
        <v>895</v>
      </c>
      <c r="B2895" s="6">
        <f>IF(GETPIVOTDATA("Sum of Net Profit",Pivot_table!$A$151,"Consumer ID",$A2895,"Years (DATE)",$B$66)=0,"",GETPIVOTDATA("Sum of Net Profit",Pivot_table!$A$151,"Consumer ID",$A2895,"Years (DATE)",$B$66))</f>
        <v>109.2</v>
      </c>
      <c r="C2895" s="6">
        <f>IF(GETPIVOTDATA("Count of Order ID",Pivot_table!$A$151,"Consumer ID",$A2895,"Years (DATE)",$B$66)=0,"",GETPIVOTDATA("Count of Order ID",Pivot_table!$A$151,"Consumer ID",$A2895,"Years (DATE)",$B$66))</f>
        <v>1</v>
      </c>
      <c r="D2895" s="6" t="str">
        <f>IF(GETPIVOTDATA("Sum of Net Profit",Pivot_table!$A$151,"Consumer ID",$A2895,"Years (DATE)",$D$66)=0,"",GETPIVOTDATA("Sum of Net Profit",Pivot_table!$A$151,"Consumer ID",$A2895,"Years (DATE)",$D$66))</f>
        <v/>
      </c>
      <c r="E2895" s="6" t="str">
        <f>IF(GETPIVOTDATA("Count of Order ID",Pivot_table!$A$151,"Consumer ID",$A2895,"Years (DATE)",$D$66)=0,"",GETPIVOTDATA("Count of Order ID",Pivot_table!$A$151,"Consumer ID",$A2895,"Years (DATE)",$D$66))</f>
        <v/>
      </c>
      <c r="F2895" s="6">
        <f t="shared" si="90"/>
        <v>109.2</v>
      </c>
      <c r="G2895" s="6">
        <f t="shared" si="91"/>
        <v>1</v>
      </c>
    </row>
    <row r="2896" spans="1:7" x14ac:dyDescent="0.3">
      <c r="A2896" s="6" t="s">
        <v>453</v>
      </c>
      <c r="B2896" s="6">
        <f>IF(GETPIVOTDATA("Sum of Net Profit",Pivot_table!$A$151,"Consumer ID",$A2896,"Years (DATE)",$B$66)=0,"",GETPIVOTDATA("Sum of Net Profit",Pivot_table!$A$151,"Consumer ID",$A2896,"Years (DATE)",$B$66))</f>
        <v>109.2</v>
      </c>
      <c r="C2896" s="6">
        <f>IF(GETPIVOTDATA("Count of Order ID",Pivot_table!$A$151,"Consumer ID",$A2896,"Years (DATE)",$B$66)=0,"",GETPIVOTDATA("Count of Order ID",Pivot_table!$A$151,"Consumer ID",$A2896,"Years (DATE)",$B$66))</f>
        <v>1</v>
      </c>
      <c r="D2896" s="6" t="str">
        <f>IF(GETPIVOTDATA("Sum of Net Profit",Pivot_table!$A$151,"Consumer ID",$A2896,"Years (DATE)",$D$66)=0,"",GETPIVOTDATA("Sum of Net Profit",Pivot_table!$A$151,"Consumer ID",$A2896,"Years (DATE)",$D$66))</f>
        <v/>
      </c>
      <c r="E2896" s="6" t="str">
        <f>IF(GETPIVOTDATA("Count of Order ID",Pivot_table!$A$151,"Consumer ID",$A2896,"Years (DATE)",$D$66)=0,"",GETPIVOTDATA("Count of Order ID",Pivot_table!$A$151,"Consumer ID",$A2896,"Years (DATE)",$D$66))</f>
        <v/>
      </c>
      <c r="F2896" s="6">
        <f t="shared" si="90"/>
        <v>109.2</v>
      </c>
      <c r="G2896" s="6">
        <f t="shared" si="91"/>
        <v>1</v>
      </c>
    </row>
    <row r="2897" spans="1:7" x14ac:dyDescent="0.3">
      <c r="A2897" s="6" t="s">
        <v>1214</v>
      </c>
      <c r="B2897" s="6">
        <f>IF(GETPIVOTDATA("Sum of Net Profit",Pivot_table!$A$151,"Consumer ID",$A2897,"Years (DATE)",$B$66)=0,"",GETPIVOTDATA("Sum of Net Profit",Pivot_table!$A$151,"Consumer ID",$A2897,"Years (DATE)",$B$66))</f>
        <v>109.2</v>
      </c>
      <c r="C2897" s="6">
        <f>IF(GETPIVOTDATA("Count of Order ID",Pivot_table!$A$151,"Consumer ID",$A2897,"Years (DATE)",$B$66)=0,"",GETPIVOTDATA("Count of Order ID",Pivot_table!$A$151,"Consumer ID",$A2897,"Years (DATE)",$B$66))</f>
        <v>1</v>
      </c>
      <c r="D2897" s="6" t="str">
        <f>IF(GETPIVOTDATA("Sum of Net Profit",Pivot_table!$A$151,"Consumer ID",$A2897,"Years (DATE)",$D$66)=0,"",GETPIVOTDATA("Sum of Net Profit",Pivot_table!$A$151,"Consumer ID",$A2897,"Years (DATE)",$D$66))</f>
        <v/>
      </c>
      <c r="E2897" s="6" t="str">
        <f>IF(GETPIVOTDATA("Count of Order ID",Pivot_table!$A$151,"Consumer ID",$A2897,"Years (DATE)",$D$66)=0,"",GETPIVOTDATA("Count of Order ID",Pivot_table!$A$151,"Consumer ID",$A2897,"Years (DATE)",$D$66))</f>
        <v/>
      </c>
      <c r="F2897" s="6">
        <f t="shared" si="90"/>
        <v>109.2</v>
      </c>
      <c r="G2897" s="6">
        <f t="shared" si="91"/>
        <v>1</v>
      </c>
    </row>
    <row r="2898" spans="1:7" x14ac:dyDescent="0.3">
      <c r="A2898" s="6" t="s">
        <v>323</v>
      </c>
      <c r="B2898" s="6" t="str">
        <f>IF(GETPIVOTDATA("Sum of Net Profit",Pivot_table!$A$151,"Consumer ID",$A2898,"Years (DATE)",$B$66)=0,"",GETPIVOTDATA("Sum of Net Profit",Pivot_table!$A$151,"Consumer ID",$A2898,"Years (DATE)",$B$66))</f>
        <v/>
      </c>
      <c r="C2898" s="6" t="str">
        <f>IF(GETPIVOTDATA("Count of Order ID",Pivot_table!$A$151,"Consumer ID",$A2898,"Years (DATE)",$B$66)=0,"",GETPIVOTDATA("Count of Order ID",Pivot_table!$A$151,"Consumer ID",$A2898,"Years (DATE)",$B$66))</f>
        <v/>
      </c>
      <c r="D2898" s="6">
        <f>IF(GETPIVOTDATA("Sum of Net Profit",Pivot_table!$A$151,"Consumer ID",$A2898,"Years (DATE)",$D$66)=0,"",GETPIVOTDATA("Sum of Net Profit",Pivot_table!$A$151,"Consumer ID",$A2898,"Years (DATE)",$D$66))</f>
        <v>109.2</v>
      </c>
      <c r="E2898" s="6">
        <f>IF(GETPIVOTDATA("Count of Order ID",Pivot_table!$A$151,"Consumer ID",$A2898,"Years (DATE)",$D$66)=0,"",GETPIVOTDATA("Count of Order ID",Pivot_table!$A$151,"Consumer ID",$A2898,"Years (DATE)",$D$66))</f>
        <v>1</v>
      </c>
      <c r="F2898" s="6">
        <f t="shared" si="90"/>
        <v>109.2</v>
      </c>
      <c r="G2898" s="6">
        <f t="shared" si="91"/>
        <v>1</v>
      </c>
    </row>
    <row r="2899" spans="1:7" x14ac:dyDescent="0.3">
      <c r="A2899" s="6" t="s">
        <v>363</v>
      </c>
      <c r="B2899" s="6" t="str">
        <f>IF(GETPIVOTDATA("Sum of Net Profit",Pivot_table!$A$151,"Consumer ID",$A2899,"Years (DATE)",$B$66)=0,"",GETPIVOTDATA("Sum of Net Profit",Pivot_table!$A$151,"Consumer ID",$A2899,"Years (DATE)",$B$66))</f>
        <v/>
      </c>
      <c r="C2899" s="6" t="str">
        <f>IF(GETPIVOTDATA("Count of Order ID",Pivot_table!$A$151,"Consumer ID",$A2899,"Years (DATE)",$B$66)=0,"",GETPIVOTDATA("Count of Order ID",Pivot_table!$A$151,"Consumer ID",$A2899,"Years (DATE)",$B$66))</f>
        <v/>
      </c>
      <c r="D2899" s="6">
        <f>IF(GETPIVOTDATA("Sum of Net Profit",Pivot_table!$A$151,"Consumer ID",$A2899,"Years (DATE)",$D$66)=0,"",GETPIVOTDATA("Sum of Net Profit",Pivot_table!$A$151,"Consumer ID",$A2899,"Years (DATE)",$D$66))</f>
        <v>109.2</v>
      </c>
      <c r="E2899" s="6">
        <f>IF(GETPIVOTDATA("Count of Order ID",Pivot_table!$A$151,"Consumer ID",$A2899,"Years (DATE)",$D$66)=0,"",GETPIVOTDATA("Count of Order ID",Pivot_table!$A$151,"Consumer ID",$A2899,"Years (DATE)",$D$66))</f>
        <v>1</v>
      </c>
      <c r="F2899" s="6">
        <f t="shared" si="90"/>
        <v>109.2</v>
      </c>
      <c r="G2899" s="6">
        <f t="shared" si="91"/>
        <v>1</v>
      </c>
    </row>
    <row r="2900" spans="1:7" x14ac:dyDescent="0.3">
      <c r="A2900" s="6" t="s">
        <v>319</v>
      </c>
      <c r="B2900" s="6" t="str">
        <f>IF(GETPIVOTDATA("Sum of Net Profit",Pivot_table!$A$151,"Consumer ID",$A2900,"Years (DATE)",$B$66)=0,"",GETPIVOTDATA("Sum of Net Profit",Pivot_table!$A$151,"Consumer ID",$A2900,"Years (DATE)",$B$66))</f>
        <v/>
      </c>
      <c r="C2900" s="6" t="str">
        <f>IF(GETPIVOTDATA("Count of Order ID",Pivot_table!$A$151,"Consumer ID",$A2900,"Years (DATE)",$B$66)=0,"",GETPIVOTDATA("Count of Order ID",Pivot_table!$A$151,"Consumer ID",$A2900,"Years (DATE)",$B$66))</f>
        <v/>
      </c>
      <c r="D2900" s="6">
        <f>IF(GETPIVOTDATA("Sum of Net Profit",Pivot_table!$A$151,"Consumer ID",$A2900,"Years (DATE)",$D$66)=0,"",GETPIVOTDATA("Sum of Net Profit",Pivot_table!$A$151,"Consumer ID",$A2900,"Years (DATE)",$D$66))</f>
        <v>109.2</v>
      </c>
      <c r="E2900" s="6">
        <f>IF(GETPIVOTDATA("Count of Order ID",Pivot_table!$A$151,"Consumer ID",$A2900,"Years (DATE)",$D$66)=0,"",GETPIVOTDATA("Count of Order ID",Pivot_table!$A$151,"Consumer ID",$A2900,"Years (DATE)",$D$66))</f>
        <v>1</v>
      </c>
      <c r="F2900" s="6">
        <f t="shared" si="90"/>
        <v>109.2</v>
      </c>
      <c r="G2900" s="6">
        <f t="shared" si="91"/>
        <v>1</v>
      </c>
    </row>
    <row r="2901" spans="1:7" x14ac:dyDescent="0.3">
      <c r="A2901" s="6" t="s">
        <v>6644</v>
      </c>
      <c r="B2901" s="6">
        <f>IF(GETPIVOTDATA("Sum of Net Profit",Pivot_table!$A$151,"Consumer ID",$A2901,"Years (DATE)",$B$66)=0,"",GETPIVOTDATA("Sum of Net Profit",Pivot_table!$A$151,"Consumer ID",$A2901,"Years (DATE)",$B$66))</f>
        <v>109.2</v>
      </c>
      <c r="C2901" s="6">
        <f>IF(GETPIVOTDATA("Count of Order ID",Pivot_table!$A$151,"Consumer ID",$A2901,"Years (DATE)",$B$66)=0,"",GETPIVOTDATA("Count of Order ID",Pivot_table!$A$151,"Consumer ID",$A2901,"Years (DATE)",$B$66))</f>
        <v>1</v>
      </c>
      <c r="D2901" s="6" t="str">
        <f>IF(GETPIVOTDATA("Sum of Net Profit",Pivot_table!$A$151,"Consumer ID",$A2901,"Years (DATE)",$D$66)=0,"",GETPIVOTDATA("Sum of Net Profit",Pivot_table!$A$151,"Consumer ID",$A2901,"Years (DATE)",$D$66))</f>
        <v/>
      </c>
      <c r="E2901" s="6" t="str">
        <f>IF(GETPIVOTDATA("Count of Order ID",Pivot_table!$A$151,"Consumer ID",$A2901,"Years (DATE)",$D$66)=0,"",GETPIVOTDATA("Count of Order ID",Pivot_table!$A$151,"Consumer ID",$A2901,"Years (DATE)",$D$66))</f>
        <v/>
      </c>
      <c r="F2901" s="6">
        <f t="shared" si="90"/>
        <v>109.2</v>
      </c>
      <c r="G2901" s="6">
        <f t="shared" si="91"/>
        <v>1</v>
      </c>
    </row>
    <row r="2902" spans="1:7" x14ac:dyDescent="0.3">
      <c r="A2902" s="6" t="s">
        <v>1230</v>
      </c>
      <c r="B2902" s="6">
        <f>IF(GETPIVOTDATA("Sum of Net Profit",Pivot_table!$A$151,"Consumer ID",$A2902,"Years (DATE)",$B$66)=0,"",GETPIVOTDATA("Sum of Net Profit",Pivot_table!$A$151,"Consumer ID",$A2902,"Years (DATE)",$B$66))</f>
        <v>109.2</v>
      </c>
      <c r="C2902" s="6">
        <f>IF(GETPIVOTDATA("Count of Order ID",Pivot_table!$A$151,"Consumer ID",$A2902,"Years (DATE)",$B$66)=0,"",GETPIVOTDATA("Count of Order ID",Pivot_table!$A$151,"Consumer ID",$A2902,"Years (DATE)",$B$66))</f>
        <v>1</v>
      </c>
      <c r="D2902" s="6" t="str">
        <f>IF(GETPIVOTDATA("Sum of Net Profit",Pivot_table!$A$151,"Consumer ID",$A2902,"Years (DATE)",$D$66)=0,"",GETPIVOTDATA("Sum of Net Profit",Pivot_table!$A$151,"Consumer ID",$A2902,"Years (DATE)",$D$66))</f>
        <v/>
      </c>
      <c r="E2902" s="6" t="str">
        <f>IF(GETPIVOTDATA("Count of Order ID",Pivot_table!$A$151,"Consumer ID",$A2902,"Years (DATE)",$D$66)=0,"",GETPIVOTDATA("Count of Order ID",Pivot_table!$A$151,"Consumer ID",$A2902,"Years (DATE)",$D$66))</f>
        <v/>
      </c>
      <c r="F2902" s="6">
        <f t="shared" si="90"/>
        <v>109.2</v>
      </c>
      <c r="G2902" s="6">
        <f t="shared" si="91"/>
        <v>1</v>
      </c>
    </row>
    <row r="2903" spans="1:7" x14ac:dyDescent="0.3">
      <c r="A2903" s="6" t="s">
        <v>610</v>
      </c>
      <c r="B2903" s="6">
        <f>IF(GETPIVOTDATA("Sum of Net Profit",Pivot_table!$A$151,"Consumer ID",$A2903,"Years (DATE)",$B$66)=0,"",GETPIVOTDATA("Sum of Net Profit",Pivot_table!$A$151,"Consumer ID",$A2903,"Years (DATE)",$B$66))</f>
        <v>109.2</v>
      </c>
      <c r="C2903" s="6">
        <f>IF(GETPIVOTDATA("Count of Order ID",Pivot_table!$A$151,"Consumer ID",$A2903,"Years (DATE)",$B$66)=0,"",GETPIVOTDATA("Count of Order ID",Pivot_table!$A$151,"Consumer ID",$A2903,"Years (DATE)",$B$66))</f>
        <v>1</v>
      </c>
      <c r="D2903" s="6" t="str">
        <f>IF(GETPIVOTDATA("Sum of Net Profit",Pivot_table!$A$151,"Consumer ID",$A2903,"Years (DATE)",$D$66)=0,"",GETPIVOTDATA("Sum of Net Profit",Pivot_table!$A$151,"Consumer ID",$A2903,"Years (DATE)",$D$66))</f>
        <v/>
      </c>
      <c r="E2903" s="6" t="str">
        <f>IF(GETPIVOTDATA("Count of Order ID",Pivot_table!$A$151,"Consumer ID",$A2903,"Years (DATE)",$D$66)=0,"",GETPIVOTDATA("Count of Order ID",Pivot_table!$A$151,"Consumer ID",$A2903,"Years (DATE)",$D$66))</f>
        <v/>
      </c>
      <c r="F2903" s="6">
        <f t="shared" si="90"/>
        <v>109.2</v>
      </c>
      <c r="G2903" s="6">
        <f t="shared" si="91"/>
        <v>1</v>
      </c>
    </row>
    <row r="2904" spans="1:7" x14ac:dyDescent="0.3">
      <c r="A2904" s="6" t="s">
        <v>608</v>
      </c>
      <c r="B2904" s="6">
        <f>IF(GETPIVOTDATA("Sum of Net Profit",Pivot_table!$A$151,"Consumer ID",$A2904,"Years (DATE)",$B$66)=0,"",GETPIVOTDATA("Sum of Net Profit",Pivot_table!$A$151,"Consumer ID",$A2904,"Years (DATE)",$B$66))</f>
        <v>109.2</v>
      </c>
      <c r="C2904" s="6">
        <f>IF(GETPIVOTDATA("Count of Order ID",Pivot_table!$A$151,"Consumer ID",$A2904,"Years (DATE)",$B$66)=0,"",GETPIVOTDATA("Count of Order ID",Pivot_table!$A$151,"Consumer ID",$A2904,"Years (DATE)",$B$66))</f>
        <v>1</v>
      </c>
      <c r="D2904" s="6" t="str">
        <f>IF(GETPIVOTDATA("Sum of Net Profit",Pivot_table!$A$151,"Consumer ID",$A2904,"Years (DATE)",$D$66)=0,"",GETPIVOTDATA("Sum of Net Profit",Pivot_table!$A$151,"Consumer ID",$A2904,"Years (DATE)",$D$66))</f>
        <v/>
      </c>
      <c r="E2904" s="6" t="str">
        <f>IF(GETPIVOTDATA("Count of Order ID",Pivot_table!$A$151,"Consumer ID",$A2904,"Years (DATE)",$D$66)=0,"",GETPIVOTDATA("Count of Order ID",Pivot_table!$A$151,"Consumer ID",$A2904,"Years (DATE)",$D$66))</f>
        <v/>
      </c>
      <c r="F2904" s="6">
        <f t="shared" si="90"/>
        <v>109.2</v>
      </c>
      <c r="G2904" s="6">
        <f t="shared" si="91"/>
        <v>1</v>
      </c>
    </row>
    <row r="2905" spans="1:7" x14ac:dyDescent="0.3">
      <c r="A2905" s="6" t="s">
        <v>6565</v>
      </c>
      <c r="B2905" s="6">
        <f>IF(GETPIVOTDATA("Sum of Net Profit",Pivot_table!$A$151,"Consumer ID",$A2905,"Years (DATE)",$B$66)=0,"",GETPIVOTDATA("Sum of Net Profit",Pivot_table!$A$151,"Consumer ID",$A2905,"Years (DATE)",$B$66))</f>
        <v>109.2</v>
      </c>
      <c r="C2905" s="6">
        <f>IF(GETPIVOTDATA("Count of Order ID",Pivot_table!$A$151,"Consumer ID",$A2905,"Years (DATE)",$B$66)=0,"",GETPIVOTDATA("Count of Order ID",Pivot_table!$A$151,"Consumer ID",$A2905,"Years (DATE)",$B$66))</f>
        <v>1</v>
      </c>
      <c r="D2905" s="6" t="str">
        <f>IF(GETPIVOTDATA("Sum of Net Profit",Pivot_table!$A$151,"Consumer ID",$A2905,"Years (DATE)",$D$66)=0,"",GETPIVOTDATA("Sum of Net Profit",Pivot_table!$A$151,"Consumer ID",$A2905,"Years (DATE)",$D$66))</f>
        <v/>
      </c>
      <c r="E2905" s="6" t="str">
        <f>IF(GETPIVOTDATA("Count of Order ID",Pivot_table!$A$151,"Consumer ID",$A2905,"Years (DATE)",$D$66)=0,"",GETPIVOTDATA("Count of Order ID",Pivot_table!$A$151,"Consumer ID",$A2905,"Years (DATE)",$D$66))</f>
        <v/>
      </c>
      <c r="F2905" s="6">
        <f t="shared" si="90"/>
        <v>109.2</v>
      </c>
      <c r="G2905" s="6">
        <f t="shared" si="91"/>
        <v>1</v>
      </c>
    </row>
    <row r="2906" spans="1:7" x14ac:dyDescent="0.3">
      <c r="A2906" s="6" t="s">
        <v>6585</v>
      </c>
      <c r="B2906" s="6">
        <f>IF(GETPIVOTDATA("Sum of Net Profit",Pivot_table!$A$151,"Consumer ID",$A2906,"Years (DATE)",$B$66)=0,"",GETPIVOTDATA("Sum of Net Profit",Pivot_table!$A$151,"Consumer ID",$A2906,"Years (DATE)",$B$66))</f>
        <v>109.2</v>
      </c>
      <c r="C2906" s="6">
        <f>IF(GETPIVOTDATA("Count of Order ID",Pivot_table!$A$151,"Consumer ID",$A2906,"Years (DATE)",$B$66)=0,"",GETPIVOTDATA("Count of Order ID",Pivot_table!$A$151,"Consumer ID",$A2906,"Years (DATE)",$B$66))</f>
        <v>1</v>
      </c>
      <c r="D2906" s="6" t="str">
        <f>IF(GETPIVOTDATA("Sum of Net Profit",Pivot_table!$A$151,"Consumer ID",$A2906,"Years (DATE)",$D$66)=0,"",GETPIVOTDATA("Sum of Net Profit",Pivot_table!$A$151,"Consumer ID",$A2906,"Years (DATE)",$D$66))</f>
        <v/>
      </c>
      <c r="E2906" s="6" t="str">
        <f>IF(GETPIVOTDATA("Count of Order ID",Pivot_table!$A$151,"Consumer ID",$A2906,"Years (DATE)",$D$66)=0,"",GETPIVOTDATA("Count of Order ID",Pivot_table!$A$151,"Consumer ID",$A2906,"Years (DATE)",$D$66))</f>
        <v/>
      </c>
      <c r="F2906" s="6">
        <f t="shared" si="90"/>
        <v>109.2</v>
      </c>
      <c r="G2906" s="6">
        <f t="shared" si="91"/>
        <v>1</v>
      </c>
    </row>
    <row r="2907" spans="1:7" x14ac:dyDescent="0.3">
      <c r="A2907" s="6" t="s">
        <v>2206</v>
      </c>
      <c r="B2907" s="6" t="str">
        <f>IF(GETPIVOTDATA("Sum of Net Profit",Pivot_table!$A$151,"Consumer ID",$A2907,"Years (DATE)",$B$66)=0,"",GETPIVOTDATA("Sum of Net Profit",Pivot_table!$A$151,"Consumer ID",$A2907,"Years (DATE)",$B$66))</f>
        <v/>
      </c>
      <c r="C2907" s="6" t="str">
        <f>IF(GETPIVOTDATA("Count of Order ID",Pivot_table!$A$151,"Consumer ID",$A2907,"Years (DATE)",$B$66)=0,"",GETPIVOTDATA("Count of Order ID",Pivot_table!$A$151,"Consumer ID",$A2907,"Years (DATE)",$B$66))</f>
        <v/>
      </c>
      <c r="D2907" s="6">
        <f>IF(GETPIVOTDATA("Sum of Net Profit",Pivot_table!$A$151,"Consumer ID",$A2907,"Years (DATE)",$D$66)=0,"",GETPIVOTDATA("Sum of Net Profit",Pivot_table!$A$151,"Consumer ID",$A2907,"Years (DATE)",$D$66))</f>
        <v>107.52000000000001</v>
      </c>
      <c r="E2907" s="6">
        <f>IF(GETPIVOTDATA("Count of Order ID",Pivot_table!$A$151,"Consumer ID",$A2907,"Years (DATE)",$D$66)=0,"",GETPIVOTDATA("Count of Order ID",Pivot_table!$A$151,"Consumer ID",$A2907,"Years (DATE)",$D$66))</f>
        <v>1</v>
      </c>
      <c r="F2907" s="6">
        <f t="shared" si="90"/>
        <v>107.52000000000001</v>
      </c>
      <c r="G2907" s="6">
        <f t="shared" si="91"/>
        <v>1</v>
      </c>
    </row>
    <row r="2908" spans="1:7" x14ac:dyDescent="0.3">
      <c r="A2908" s="6" t="s">
        <v>2150</v>
      </c>
      <c r="B2908" s="6" t="str">
        <f>IF(GETPIVOTDATA("Sum of Net Profit",Pivot_table!$A$151,"Consumer ID",$A2908,"Years (DATE)",$B$66)=0,"",GETPIVOTDATA("Sum of Net Profit",Pivot_table!$A$151,"Consumer ID",$A2908,"Years (DATE)",$B$66))</f>
        <v/>
      </c>
      <c r="C2908" s="6" t="str">
        <f>IF(GETPIVOTDATA("Count of Order ID",Pivot_table!$A$151,"Consumer ID",$A2908,"Years (DATE)",$B$66)=0,"",GETPIVOTDATA("Count of Order ID",Pivot_table!$A$151,"Consumer ID",$A2908,"Years (DATE)",$B$66))</f>
        <v/>
      </c>
      <c r="D2908" s="6">
        <f>IF(GETPIVOTDATA("Sum of Net Profit",Pivot_table!$A$151,"Consumer ID",$A2908,"Years (DATE)",$D$66)=0,"",GETPIVOTDATA("Sum of Net Profit",Pivot_table!$A$151,"Consumer ID",$A2908,"Years (DATE)",$D$66))</f>
        <v>107.52000000000001</v>
      </c>
      <c r="E2908" s="6">
        <f>IF(GETPIVOTDATA("Count of Order ID",Pivot_table!$A$151,"Consumer ID",$A2908,"Years (DATE)",$D$66)=0,"",GETPIVOTDATA("Count of Order ID",Pivot_table!$A$151,"Consumer ID",$A2908,"Years (DATE)",$D$66))</f>
        <v>1</v>
      </c>
      <c r="F2908" s="6">
        <f t="shared" si="90"/>
        <v>107.52000000000001</v>
      </c>
      <c r="G2908" s="6">
        <f t="shared" si="91"/>
        <v>1</v>
      </c>
    </row>
    <row r="2909" spans="1:7" x14ac:dyDescent="0.3">
      <c r="A2909" s="6" t="s">
        <v>1396</v>
      </c>
      <c r="B2909" s="6">
        <f>IF(GETPIVOTDATA("Sum of Net Profit",Pivot_table!$A$151,"Consumer ID",$A2909,"Years (DATE)",$B$66)=0,"",GETPIVOTDATA("Sum of Net Profit",Pivot_table!$A$151,"Consumer ID",$A2909,"Years (DATE)",$B$66))</f>
        <v>107.52000000000001</v>
      </c>
      <c r="C2909" s="6">
        <f>IF(GETPIVOTDATA("Count of Order ID",Pivot_table!$A$151,"Consumer ID",$A2909,"Years (DATE)",$B$66)=0,"",GETPIVOTDATA("Count of Order ID",Pivot_table!$A$151,"Consumer ID",$A2909,"Years (DATE)",$B$66))</f>
        <v>1</v>
      </c>
      <c r="D2909" s="6" t="str">
        <f>IF(GETPIVOTDATA("Sum of Net Profit",Pivot_table!$A$151,"Consumer ID",$A2909,"Years (DATE)",$D$66)=0,"",GETPIVOTDATA("Sum of Net Profit",Pivot_table!$A$151,"Consumer ID",$A2909,"Years (DATE)",$D$66))</f>
        <v/>
      </c>
      <c r="E2909" s="6" t="str">
        <f>IF(GETPIVOTDATA("Count of Order ID",Pivot_table!$A$151,"Consumer ID",$A2909,"Years (DATE)",$D$66)=0,"",GETPIVOTDATA("Count of Order ID",Pivot_table!$A$151,"Consumer ID",$A2909,"Years (DATE)",$D$66))</f>
        <v/>
      </c>
      <c r="F2909" s="6">
        <f t="shared" si="90"/>
        <v>107.52000000000001</v>
      </c>
      <c r="G2909" s="6">
        <f t="shared" si="91"/>
        <v>1</v>
      </c>
    </row>
    <row r="2910" spans="1:7" x14ac:dyDescent="0.3">
      <c r="A2910" s="6" t="s">
        <v>2628</v>
      </c>
      <c r="B2910" s="6" t="str">
        <f>IF(GETPIVOTDATA("Sum of Net Profit",Pivot_table!$A$151,"Consumer ID",$A2910,"Years (DATE)",$B$66)=0,"",GETPIVOTDATA("Sum of Net Profit",Pivot_table!$A$151,"Consumer ID",$A2910,"Years (DATE)",$B$66))</f>
        <v/>
      </c>
      <c r="C2910" s="6" t="str">
        <f>IF(GETPIVOTDATA("Count of Order ID",Pivot_table!$A$151,"Consumer ID",$A2910,"Years (DATE)",$B$66)=0,"",GETPIVOTDATA("Count of Order ID",Pivot_table!$A$151,"Consumer ID",$A2910,"Years (DATE)",$B$66))</f>
        <v/>
      </c>
      <c r="D2910" s="6">
        <f>IF(GETPIVOTDATA("Sum of Net Profit",Pivot_table!$A$151,"Consumer ID",$A2910,"Years (DATE)",$D$66)=0,"",GETPIVOTDATA("Sum of Net Profit",Pivot_table!$A$151,"Consumer ID",$A2910,"Years (DATE)",$D$66))</f>
        <v>107.52000000000001</v>
      </c>
      <c r="E2910" s="6">
        <f>IF(GETPIVOTDATA("Count of Order ID",Pivot_table!$A$151,"Consumer ID",$A2910,"Years (DATE)",$D$66)=0,"",GETPIVOTDATA("Count of Order ID",Pivot_table!$A$151,"Consumer ID",$A2910,"Years (DATE)",$D$66))</f>
        <v>1</v>
      </c>
      <c r="F2910" s="6">
        <f t="shared" si="90"/>
        <v>107.52000000000001</v>
      </c>
      <c r="G2910" s="6">
        <f t="shared" si="91"/>
        <v>1</v>
      </c>
    </row>
    <row r="2911" spans="1:7" x14ac:dyDescent="0.3">
      <c r="A2911" s="6" t="s">
        <v>4009</v>
      </c>
      <c r="B2911" s="6" t="str">
        <f>IF(GETPIVOTDATA("Sum of Net Profit",Pivot_table!$A$151,"Consumer ID",$A2911,"Years (DATE)",$B$66)=0,"",GETPIVOTDATA("Sum of Net Profit",Pivot_table!$A$151,"Consumer ID",$A2911,"Years (DATE)",$B$66))</f>
        <v/>
      </c>
      <c r="C2911" s="6" t="str">
        <f>IF(GETPIVOTDATA("Count of Order ID",Pivot_table!$A$151,"Consumer ID",$A2911,"Years (DATE)",$B$66)=0,"",GETPIVOTDATA("Count of Order ID",Pivot_table!$A$151,"Consumer ID",$A2911,"Years (DATE)",$B$66))</f>
        <v/>
      </c>
      <c r="D2911" s="6">
        <f>IF(GETPIVOTDATA("Sum of Net Profit",Pivot_table!$A$151,"Consumer ID",$A2911,"Years (DATE)",$D$66)=0,"",GETPIVOTDATA("Sum of Net Profit",Pivot_table!$A$151,"Consumer ID",$A2911,"Years (DATE)",$D$66))</f>
        <v>107.52000000000001</v>
      </c>
      <c r="E2911" s="6">
        <f>IF(GETPIVOTDATA("Count of Order ID",Pivot_table!$A$151,"Consumer ID",$A2911,"Years (DATE)",$D$66)=0,"",GETPIVOTDATA("Count of Order ID",Pivot_table!$A$151,"Consumer ID",$A2911,"Years (DATE)",$D$66))</f>
        <v>1</v>
      </c>
      <c r="F2911" s="6">
        <f t="shared" si="90"/>
        <v>107.52000000000001</v>
      </c>
      <c r="G2911" s="6">
        <f t="shared" si="91"/>
        <v>1</v>
      </c>
    </row>
    <row r="2912" spans="1:7" x14ac:dyDescent="0.3">
      <c r="A2912" s="6" t="s">
        <v>5311</v>
      </c>
      <c r="B2912" s="6" t="str">
        <f>IF(GETPIVOTDATA("Sum of Net Profit",Pivot_table!$A$151,"Consumer ID",$A2912,"Years (DATE)",$B$66)=0,"",GETPIVOTDATA("Sum of Net Profit",Pivot_table!$A$151,"Consumer ID",$A2912,"Years (DATE)",$B$66))</f>
        <v/>
      </c>
      <c r="C2912" s="6" t="str">
        <f>IF(GETPIVOTDATA("Count of Order ID",Pivot_table!$A$151,"Consumer ID",$A2912,"Years (DATE)",$B$66)=0,"",GETPIVOTDATA("Count of Order ID",Pivot_table!$A$151,"Consumer ID",$A2912,"Years (DATE)",$B$66))</f>
        <v/>
      </c>
      <c r="D2912" s="6">
        <f>IF(GETPIVOTDATA("Sum of Net Profit",Pivot_table!$A$151,"Consumer ID",$A2912,"Years (DATE)",$D$66)=0,"",GETPIVOTDATA("Sum of Net Profit",Pivot_table!$A$151,"Consumer ID",$A2912,"Years (DATE)",$D$66))</f>
        <v>107.52000000000001</v>
      </c>
      <c r="E2912" s="6">
        <f>IF(GETPIVOTDATA("Count of Order ID",Pivot_table!$A$151,"Consumer ID",$A2912,"Years (DATE)",$D$66)=0,"",GETPIVOTDATA("Count of Order ID",Pivot_table!$A$151,"Consumer ID",$A2912,"Years (DATE)",$D$66))</f>
        <v>1</v>
      </c>
      <c r="F2912" s="6">
        <f t="shared" si="90"/>
        <v>107.52000000000001</v>
      </c>
      <c r="G2912" s="6">
        <f t="shared" si="91"/>
        <v>1</v>
      </c>
    </row>
    <row r="2913" spans="1:7" x14ac:dyDescent="0.3">
      <c r="A2913" s="6" t="s">
        <v>5248</v>
      </c>
      <c r="B2913" s="6" t="str">
        <f>IF(GETPIVOTDATA("Sum of Net Profit",Pivot_table!$A$151,"Consumer ID",$A2913,"Years (DATE)",$B$66)=0,"",GETPIVOTDATA("Sum of Net Profit",Pivot_table!$A$151,"Consumer ID",$A2913,"Years (DATE)",$B$66))</f>
        <v/>
      </c>
      <c r="C2913" s="6" t="str">
        <f>IF(GETPIVOTDATA("Count of Order ID",Pivot_table!$A$151,"Consumer ID",$A2913,"Years (DATE)",$B$66)=0,"",GETPIVOTDATA("Count of Order ID",Pivot_table!$A$151,"Consumer ID",$A2913,"Years (DATE)",$B$66))</f>
        <v/>
      </c>
      <c r="D2913" s="6">
        <f>IF(GETPIVOTDATA("Sum of Net Profit",Pivot_table!$A$151,"Consumer ID",$A2913,"Years (DATE)",$D$66)=0,"",GETPIVOTDATA("Sum of Net Profit",Pivot_table!$A$151,"Consumer ID",$A2913,"Years (DATE)",$D$66))</f>
        <v>107.52000000000001</v>
      </c>
      <c r="E2913" s="6">
        <f>IF(GETPIVOTDATA("Count of Order ID",Pivot_table!$A$151,"Consumer ID",$A2913,"Years (DATE)",$D$66)=0,"",GETPIVOTDATA("Count of Order ID",Pivot_table!$A$151,"Consumer ID",$A2913,"Years (DATE)",$D$66))</f>
        <v>1</v>
      </c>
      <c r="F2913" s="6">
        <f t="shared" si="90"/>
        <v>107.52000000000001</v>
      </c>
      <c r="G2913" s="6">
        <f t="shared" si="91"/>
        <v>1</v>
      </c>
    </row>
    <row r="2914" spans="1:7" x14ac:dyDescent="0.3">
      <c r="A2914" s="6" t="s">
        <v>5194</v>
      </c>
      <c r="B2914" s="6" t="str">
        <f>IF(GETPIVOTDATA("Sum of Net Profit",Pivot_table!$A$151,"Consumer ID",$A2914,"Years (DATE)",$B$66)=0,"",GETPIVOTDATA("Sum of Net Profit",Pivot_table!$A$151,"Consumer ID",$A2914,"Years (DATE)",$B$66))</f>
        <v/>
      </c>
      <c r="C2914" s="6" t="str">
        <f>IF(GETPIVOTDATA("Count of Order ID",Pivot_table!$A$151,"Consumer ID",$A2914,"Years (DATE)",$B$66)=0,"",GETPIVOTDATA("Count of Order ID",Pivot_table!$A$151,"Consumer ID",$A2914,"Years (DATE)",$B$66))</f>
        <v/>
      </c>
      <c r="D2914" s="6">
        <f>IF(GETPIVOTDATA("Sum of Net Profit",Pivot_table!$A$151,"Consumer ID",$A2914,"Years (DATE)",$D$66)=0,"",GETPIVOTDATA("Sum of Net Profit",Pivot_table!$A$151,"Consumer ID",$A2914,"Years (DATE)",$D$66))</f>
        <v>107.52000000000001</v>
      </c>
      <c r="E2914" s="6">
        <f>IF(GETPIVOTDATA("Count of Order ID",Pivot_table!$A$151,"Consumer ID",$A2914,"Years (DATE)",$D$66)=0,"",GETPIVOTDATA("Count of Order ID",Pivot_table!$A$151,"Consumer ID",$A2914,"Years (DATE)",$D$66))</f>
        <v>1</v>
      </c>
      <c r="F2914" s="6">
        <f t="shared" si="90"/>
        <v>107.52000000000001</v>
      </c>
      <c r="G2914" s="6">
        <f t="shared" si="91"/>
        <v>1</v>
      </c>
    </row>
    <row r="2915" spans="1:7" x14ac:dyDescent="0.3">
      <c r="A2915" s="6" t="s">
        <v>2100</v>
      </c>
      <c r="B2915" s="6" t="str">
        <f>IF(GETPIVOTDATA("Sum of Net Profit",Pivot_table!$A$151,"Consumer ID",$A2915,"Years (DATE)",$B$66)=0,"",GETPIVOTDATA("Sum of Net Profit",Pivot_table!$A$151,"Consumer ID",$A2915,"Years (DATE)",$B$66))</f>
        <v/>
      </c>
      <c r="C2915" s="6" t="str">
        <f>IF(GETPIVOTDATA("Count of Order ID",Pivot_table!$A$151,"Consumer ID",$A2915,"Years (DATE)",$B$66)=0,"",GETPIVOTDATA("Count of Order ID",Pivot_table!$A$151,"Consumer ID",$A2915,"Years (DATE)",$B$66))</f>
        <v/>
      </c>
      <c r="D2915" s="6">
        <f>IF(GETPIVOTDATA("Sum of Net Profit",Pivot_table!$A$151,"Consumer ID",$A2915,"Years (DATE)",$D$66)=0,"",GETPIVOTDATA("Sum of Net Profit",Pivot_table!$A$151,"Consumer ID",$A2915,"Years (DATE)",$D$66))</f>
        <v>106.64</v>
      </c>
      <c r="E2915" s="6">
        <f>IF(GETPIVOTDATA("Count of Order ID",Pivot_table!$A$151,"Consumer ID",$A2915,"Years (DATE)",$D$66)=0,"",GETPIVOTDATA("Count of Order ID",Pivot_table!$A$151,"Consumer ID",$A2915,"Years (DATE)",$D$66))</f>
        <v>1</v>
      </c>
      <c r="F2915" s="6">
        <f t="shared" si="90"/>
        <v>106.64</v>
      </c>
      <c r="G2915" s="6">
        <f t="shared" si="91"/>
        <v>1</v>
      </c>
    </row>
    <row r="2916" spans="1:7" x14ac:dyDescent="0.3">
      <c r="A2916" s="6" t="s">
        <v>2262</v>
      </c>
      <c r="B2916" s="6" t="str">
        <f>IF(GETPIVOTDATA("Sum of Net Profit",Pivot_table!$A$151,"Consumer ID",$A2916,"Years (DATE)",$B$66)=0,"",GETPIVOTDATA("Sum of Net Profit",Pivot_table!$A$151,"Consumer ID",$A2916,"Years (DATE)",$B$66))</f>
        <v/>
      </c>
      <c r="C2916" s="6" t="str">
        <f>IF(GETPIVOTDATA("Count of Order ID",Pivot_table!$A$151,"Consumer ID",$A2916,"Years (DATE)",$B$66)=0,"",GETPIVOTDATA("Count of Order ID",Pivot_table!$A$151,"Consumer ID",$A2916,"Years (DATE)",$B$66))</f>
        <v/>
      </c>
      <c r="D2916" s="6">
        <f>IF(GETPIVOTDATA("Sum of Net Profit",Pivot_table!$A$151,"Consumer ID",$A2916,"Years (DATE)",$D$66)=0,"",GETPIVOTDATA("Sum of Net Profit",Pivot_table!$A$151,"Consumer ID",$A2916,"Years (DATE)",$D$66))</f>
        <v>106.64</v>
      </c>
      <c r="E2916" s="6">
        <f>IF(GETPIVOTDATA("Count of Order ID",Pivot_table!$A$151,"Consumer ID",$A2916,"Years (DATE)",$D$66)=0,"",GETPIVOTDATA("Count of Order ID",Pivot_table!$A$151,"Consumer ID",$A2916,"Years (DATE)",$D$66))</f>
        <v>1</v>
      </c>
      <c r="F2916" s="6">
        <f t="shared" si="90"/>
        <v>106.64</v>
      </c>
      <c r="G2916" s="6">
        <f t="shared" si="91"/>
        <v>1</v>
      </c>
    </row>
    <row r="2917" spans="1:7" x14ac:dyDescent="0.3">
      <c r="A2917" s="6" t="s">
        <v>3209</v>
      </c>
      <c r="B2917" s="6" t="str">
        <f>IF(GETPIVOTDATA("Sum of Net Profit",Pivot_table!$A$151,"Consumer ID",$A2917,"Years (DATE)",$B$66)=0,"",GETPIVOTDATA("Sum of Net Profit",Pivot_table!$A$151,"Consumer ID",$A2917,"Years (DATE)",$B$66))</f>
        <v/>
      </c>
      <c r="C2917" s="6" t="str">
        <f>IF(GETPIVOTDATA("Count of Order ID",Pivot_table!$A$151,"Consumer ID",$A2917,"Years (DATE)",$B$66)=0,"",GETPIVOTDATA("Count of Order ID",Pivot_table!$A$151,"Consumer ID",$A2917,"Years (DATE)",$B$66))</f>
        <v/>
      </c>
      <c r="D2917" s="6">
        <f>IF(GETPIVOTDATA("Sum of Net Profit",Pivot_table!$A$151,"Consumer ID",$A2917,"Years (DATE)",$D$66)=0,"",GETPIVOTDATA("Sum of Net Profit",Pivot_table!$A$151,"Consumer ID",$A2917,"Years (DATE)",$D$66))</f>
        <v>106.64</v>
      </c>
      <c r="E2917" s="6">
        <f>IF(GETPIVOTDATA("Count of Order ID",Pivot_table!$A$151,"Consumer ID",$A2917,"Years (DATE)",$D$66)=0,"",GETPIVOTDATA("Count of Order ID",Pivot_table!$A$151,"Consumer ID",$A2917,"Years (DATE)",$D$66))</f>
        <v>1</v>
      </c>
      <c r="F2917" s="6">
        <f t="shared" si="90"/>
        <v>106.64</v>
      </c>
      <c r="G2917" s="6">
        <f t="shared" si="91"/>
        <v>1</v>
      </c>
    </row>
    <row r="2918" spans="1:7" x14ac:dyDescent="0.3">
      <c r="A2918" s="6" t="s">
        <v>2320</v>
      </c>
      <c r="B2918" s="6" t="str">
        <f>IF(GETPIVOTDATA("Sum of Net Profit",Pivot_table!$A$151,"Consumer ID",$A2918,"Years (DATE)",$B$66)=0,"",GETPIVOTDATA("Sum of Net Profit",Pivot_table!$A$151,"Consumer ID",$A2918,"Years (DATE)",$B$66))</f>
        <v/>
      </c>
      <c r="C2918" s="6" t="str">
        <f>IF(GETPIVOTDATA("Count of Order ID",Pivot_table!$A$151,"Consumer ID",$A2918,"Years (DATE)",$B$66)=0,"",GETPIVOTDATA("Count of Order ID",Pivot_table!$A$151,"Consumer ID",$A2918,"Years (DATE)",$B$66))</f>
        <v/>
      </c>
      <c r="D2918" s="6">
        <f>IF(GETPIVOTDATA("Sum of Net Profit",Pivot_table!$A$151,"Consumer ID",$A2918,"Years (DATE)",$D$66)=0,"",GETPIVOTDATA("Sum of Net Profit",Pivot_table!$A$151,"Consumer ID",$A2918,"Years (DATE)",$D$66))</f>
        <v>106.64</v>
      </c>
      <c r="E2918" s="6">
        <f>IF(GETPIVOTDATA("Count of Order ID",Pivot_table!$A$151,"Consumer ID",$A2918,"Years (DATE)",$D$66)=0,"",GETPIVOTDATA("Count of Order ID",Pivot_table!$A$151,"Consumer ID",$A2918,"Years (DATE)",$D$66))</f>
        <v>1</v>
      </c>
      <c r="F2918" s="6">
        <f t="shared" si="90"/>
        <v>106.64</v>
      </c>
      <c r="G2918" s="6">
        <f t="shared" si="91"/>
        <v>1</v>
      </c>
    </row>
    <row r="2919" spans="1:7" x14ac:dyDescent="0.3">
      <c r="A2919" s="6" t="s">
        <v>2068</v>
      </c>
      <c r="B2919" s="6">
        <f>IF(GETPIVOTDATA("Sum of Net Profit",Pivot_table!$A$151,"Consumer ID",$A2919,"Years (DATE)",$B$66)=0,"",GETPIVOTDATA("Sum of Net Profit",Pivot_table!$A$151,"Consumer ID",$A2919,"Years (DATE)",$B$66))</f>
        <v>106.64</v>
      </c>
      <c r="C2919" s="6">
        <f>IF(GETPIVOTDATA("Count of Order ID",Pivot_table!$A$151,"Consumer ID",$A2919,"Years (DATE)",$B$66)=0,"",GETPIVOTDATA("Count of Order ID",Pivot_table!$A$151,"Consumer ID",$A2919,"Years (DATE)",$B$66))</f>
        <v>1</v>
      </c>
      <c r="D2919" s="6" t="str">
        <f>IF(GETPIVOTDATA("Sum of Net Profit",Pivot_table!$A$151,"Consumer ID",$A2919,"Years (DATE)",$D$66)=0,"",GETPIVOTDATA("Sum of Net Profit",Pivot_table!$A$151,"Consumer ID",$A2919,"Years (DATE)",$D$66))</f>
        <v/>
      </c>
      <c r="E2919" s="6" t="str">
        <f>IF(GETPIVOTDATA("Count of Order ID",Pivot_table!$A$151,"Consumer ID",$A2919,"Years (DATE)",$D$66)=0,"",GETPIVOTDATA("Count of Order ID",Pivot_table!$A$151,"Consumer ID",$A2919,"Years (DATE)",$D$66))</f>
        <v/>
      </c>
      <c r="F2919" s="6">
        <f t="shared" si="90"/>
        <v>106.64</v>
      </c>
      <c r="G2919" s="6">
        <f t="shared" si="91"/>
        <v>1</v>
      </c>
    </row>
    <row r="2920" spans="1:7" x14ac:dyDescent="0.3">
      <c r="A2920" s="6" t="s">
        <v>1980</v>
      </c>
      <c r="B2920" s="6">
        <f>IF(GETPIVOTDATA("Sum of Net Profit",Pivot_table!$A$151,"Consumer ID",$A2920,"Years (DATE)",$B$66)=0,"",GETPIVOTDATA("Sum of Net Profit",Pivot_table!$A$151,"Consumer ID",$A2920,"Years (DATE)",$B$66))</f>
        <v>106.64</v>
      </c>
      <c r="C2920" s="6">
        <f>IF(GETPIVOTDATA("Count of Order ID",Pivot_table!$A$151,"Consumer ID",$A2920,"Years (DATE)",$B$66)=0,"",GETPIVOTDATA("Count of Order ID",Pivot_table!$A$151,"Consumer ID",$A2920,"Years (DATE)",$B$66))</f>
        <v>1</v>
      </c>
      <c r="D2920" s="6" t="str">
        <f>IF(GETPIVOTDATA("Sum of Net Profit",Pivot_table!$A$151,"Consumer ID",$A2920,"Years (DATE)",$D$66)=0,"",GETPIVOTDATA("Sum of Net Profit",Pivot_table!$A$151,"Consumer ID",$A2920,"Years (DATE)",$D$66))</f>
        <v/>
      </c>
      <c r="E2920" s="6" t="str">
        <f>IF(GETPIVOTDATA("Count of Order ID",Pivot_table!$A$151,"Consumer ID",$A2920,"Years (DATE)",$D$66)=0,"",GETPIVOTDATA("Count of Order ID",Pivot_table!$A$151,"Consumer ID",$A2920,"Years (DATE)",$D$66))</f>
        <v/>
      </c>
      <c r="F2920" s="6">
        <f t="shared" si="90"/>
        <v>106.64</v>
      </c>
      <c r="G2920" s="6">
        <f t="shared" si="91"/>
        <v>1</v>
      </c>
    </row>
    <row r="2921" spans="1:7" x14ac:dyDescent="0.3">
      <c r="A2921" s="6" t="s">
        <v>2246</v>
      </c>
      <c r="B2921" s="6" t="str">
        <f>IF(GETPIVOTDATA("Sum of Net Profit",Pivot_table!$A$151,"Consumer ID",$A2921,"Years (DATE)",$B$66)=0,"",GETPIVOTDATA("Sum of Net Profit",Pivot_table!$A$151,"Consumer ID",$A2921,"Years (DATE)",$B$66))</f>
        <v/>
      </c>
      <c r="C2921" s="6" t="str">
        <f>IF(GETPIVOTDATA("Count of Order ID",Pivot_table!$A$151,"Consumer ID",$A2921,"Years (DATE)",$B$66)=0,"",GETPIVOTDATA("Count of Order ID",Pivot_table!$A$151,"Consumer ID",$A2921,"Years (DATE)",$B$66))</f>
        <v/>
      </c>
      <c r="D2921" s="6">
        <f>IF(GETPIVOTDATA("Sum of Net Profit",Pivot_table!$A$151,"Consumer ID",$A2921,"Years (DATE)",$D$66)=0,"",GETPIVOTDATA("Sum of Net Profit",Pivot_table!$A$151,"Consumer ID",$A2921,"Years (DATE)",$D$66))</f>
        <v>106.64</v>
      </c>
      <c r="E2921" s="6">
        <f>IF(GETPIVOTDATA("Count of Order ID",Pivot_table!$A$151,"Consumer ID",$A2921,"Years (DATE)",$D$66)=0,"",GETPIVOTDATA("Count of Order ID",Pivot_table!$A$151,"Consumer ID",$A2921,"Years (DATE)",$D$66))</f>
        <v>1</v>
      </c>
      <c r="F2921" s="6">
        <f t="shared" si="90"/>
        <v>106.64</v>
      </c>
      <c r="G2921" s="6">
        <f t="shared" si="91"/>
        <v>1</v>
      </c>
    </row>
    <row r="2922" spans="1:7" x14ac:dyDescent="0.3">
      <c r="A2922" s="6" t="s">
        <v>2673</v>
      </c>
      <c r="B2922" s="6" t="str">
        <f>IF(GETPIVOTDATA("Sum of Net Profit",Pivot_table!$A$151,"Consumer ID",$A2922,"Years (DATE)",$B$66)=0,"",GETPIVOTDATA("Sum of Net Profit",Pivot_table!$A$151,"Consumer ID",$A2922,"Years (DATE)",$B$66))</f>
        <v/>
      </c>
      <c r="C2922" s="6" t="str">
        <f>IF(GETPIVOTDATA("Count of Order ID",Pivot_table!$A$151,"Consumer ID",$A2922,"Years (DATE)",$B$66)=0,"",GETPIVOTDATA("Count of Order ID",Pivot_table!$A$151,"Consumer ID",$A2922,"Years (DATE)",$B$66))</f>
        <v/>
      </c>
      <c r="D2922" s="6">
        <f>IF(GETPIVOTDATA("Sum of Net Profit",Pivot_table!$A$151,"Consumer ID",$A2922,"Years (DATE)",$D$66)=0,"",GETPIVOTDATA("Sum of Net Profit",Pivot_table!$A$151,"Consumer ID",$A2922,"Years (DATE)",$D$66))</f>
        <v>106.64</v>
      </c>
      <c r="E2922" s="6">
        <f>IF(GETPIVOTDATA("Count of Order ID",Pivot_table!$A$151,"Consumer ID",$A2922,"Years (DATE)",$D$66)=0,"",GETPIVOTDATA("Count of Order ID",Pivot_table!$A$151,"Consumer ID",$A2922,"Years (DATE)",$D$66))</f>
        <v>1</v>
      </c>
      <c r="F2922" s="6">
        <f t="shared" si="90"/>
        <v>106.64</v>
      </c>
      <c r="G2922" s="6">
        <f t="shared" si="91"/>
        <v>1</v>
      </c>
    </row>
    <row r="2923" spans="1:7" x14ac:dyDescent="0.3">
      <c r="A2923" s="6" t="s">
        <v>3547</v>
      </c>
      <c r="B2923" s="6" t="str">
        <f>IF(GETPIVOTDATA("Sum of Net Profit",Pivot_table!$A$151,"Consumer ID",$A2923,"Years (DATE)",$B$66)=0,"",GETPIVOTDATA("Sum of Net Profit",Pivot_table!$A$151,"Consumer ID",$A2923,"Years (DATE)",$B$66))</f>
        <v/>
      </c>
      <c r="C2923" s="6" t="str">
        <f>IF(GETPIVOTDATA("Count of Order ID",Pivot_table!$A$151,"Consumer ID",$A2923,"Years (DATE)",$B$66)=0,"",GETPIVOTDATA("Count of Order ID",Pivot_table!$A$151,"Consumer ID",$A2923,"Years (DATE)",$B$66))</f>
        <v/>
      </c>
      <c r="D2923" s="6">
        <f>IF(GETPIVOTDATA("Sum of Net Profit",Pivot_table!$A$151,"Consumer ID",$A2923,"Years (DATE)",$D$66)=0,"",GETPIVOTDATA("Sum of Net Profit",Pivot_table!$A$151,"Consumer ID",$A2923,"Years (DATE)",$D$66))</f>
        <v>106.64</v>
      </c>
      <c r="E2923" s="6">
        <f>IF(GETPIVOTDATA("Count of Order ID",Pivot_table!$A$151,"Consumer ID",$A2923,"Years (DATE)",$D$66)=0,"",GETPIVOTDATA("Count of Order ID",Pivot_table!$A$151,"Consumer ID",$A2923,"Years (DATE)",$D$66))</f>
        <v>1</v>
      </c>
      <c r="F2923" s="6">
        <f t="shared" si="90"/>
        <v>106.64</v>
      </c>
      <c r="G2923" s="6">
        <f t="shared" si="91"/>
        <v>1</v>
      </c>
    </row>
    <row r="2924" spans="1:7" x14ac:dyDescent="0.3">
      <c r="A2924" s="6" t="s">
        <v>3565</v>
      </c>
      <c r="B2924" s="6" t="str">
        <f>IF(GETPIVOTDATA("Sum of Net Profit",Pivot_table!$A$151,"Consumer ID",$A2924,"Years (DATE)",$B$66)=0,"",GETPIVOTDATA("Sum of Net Profit",Pivot_table!$A$151,"Consumer ID",$A2924,"Years (DATE)",$B$66))</f>
        <v/>
      </c>
      <c r="C2924" s="6" t="str">
        <f>IF(GETPIVOTDATA("Count of Order ID",Pivot_table!$A$151,"Consumer ID",$A2924,"Years (DATE)",$B$66)=0,"",GETPIVOTDATA("Count of Order ID",Pivot_table!$A$151,"Consumer ID",$A2924,"Years (DATE)",$B$66))</f>
        <v/>
      </c>
      <c r="D2924" s="6">
        <f>IF(GETPIVOTDATA("Sum of Net Profit",Pivot_table!$A$151,"Consumer ID",$A2924,"Years (DATE)",$D$66)=0,"",GETPIVOTDATA("Sum of Net Profit",Pivot_table!$A$151,"Consumer ID",$A2924,"Years (DATE)",$D$66))</f>
        <v>106.64</v>
      </c>
      <c r="E2924" s="6">
        <f>IF(GETPIVOTDATA("Count of Order ID",Pivot_table!$A$151,"Consumer ID",$A2924,"Years (DATE)",$D$66)=0,"",GETPIVOTDATA("Count of Order ID",Pivot_table!$A$151,"Consumer ID",$A2924,"Years (DATE)",$D$66))</f>
        <v>1</v>
      </c>
      <c r="F2924" s="6">
        <f t="shared" si="90"/>
        <v>106.64</v>
      </c>
      <c r="G2924" s="6">
        <f t="shared" si="91"/>
        <v>1</v>
      </c>
    </row>
    <row r="2925" spans="1:7" x14ac:dyDescent="0.3">
      <c r="A2925" s="6" t="s">
        <v>4149</v>
      </c>
      <c r="B2925" s="6" t="str">
        <f>IF(GETPIVOTDATA("Sum of Net Profit",Pivot_table!$A$151,"Consumer ID",$A2925,"Years (DATE)",$B$66)=0,"",GETPIVOTDATA("Sum of Net Profit",Pivot_table!$A$151,"Consumer ID",$A2925,"Years (DATE)",$B$66))</f>
        <v/>
      </c>
      <c r="C2925" s="6" t="str">
        <f>IF(GETPIVOTDATA("Count of Order ID",Pivot_table!$A$151,"Consumer ID",$A2925,"Years (DATE)",$B$66)=0,"",GETPIVOTDATA("Count of Order ID",Pivot_table!$A$151,"Consumer ID",$A2925,"Years (DATE)",$B$66))</f>
        <v/>
      </c>
      <c r="D2925" s="6">
        <f>IF(GETPIVOTDATA("Sum of Net Profit",Pivot_table!$A$151,"Consumer ID",$A2925,"Years (DATE)",$D$66)=0,"",GETPIVOTDATA("Sum of Net Profit",Pivot_table!$A$151,"Consumer ID",$A2925,"Years (DATE)",$D$66))</f>
        <v>106.64</v>
      </c>
      <c r="E2925" s="6">
        <f>IF(GETPIVOTDATA("Count of Order ID",Pivot_table!$A$151,"Consumer ID",$A2925,"Years (DATE)",$D$66)=0,"",GETPIVOTDATA("Count of Order ID",Pivot_table!$A$151,"Consumer ID",$A2925,"Years (DATE)",$D$66))</f>
        <v>1</v>
      </c>
      <c r="F2925" s="6">
        <f t="shared" si="90"/>
        <v>106.64</v>
      </c>
      <c r="G2925" s="6">
        <f t="shared" si="91"/>
        <v>1</v>
      </c>
    </row>
    <row r="2926" spans="1:7" x14ac:dyDescent="0.3">
      <c r="A2926" s="6" t="s">
        <v>3529</v>
      </c>
      <c r="B2926" s="6" t="str">
        <f>IF(GETPIVOTDATA("Sum of Net Profit",Pivot_table!$A$151,"Consumer ID",$A2926,"Years (DATE)",$B$66)=0,"",GETPIVOTDATA("Sum of Net Profit",Pivot_table!$A$151,"Consumer ID",$A2926,"Years (DATE)",$B$66))</f>
        <v/>
      </c>
      <c r="C2926" s="6" t="str">
        <f>IF(GETPIVOTDATA("Count of Order ID",Pivot_table!$A$151,"Consumer ID",$A2926,"Years (DATE)",$B$66)=0,"",GETPIVOTDATA("Count of Order ID",Pivot_table!$A$151,"Consumer ID",$A2926,"Years (DATE)",$B$66))</f>
        <v/>
      </c>
      <c r="D2926" s="6">
        <f>IF(GETPIVOTDATA("Sum of Net Profit",Pivot_table!$A$151,"Consumer ID",$A2926,"Years (DATE)",$D$66)=0,"",GETPIVOTDATA("Sum of Net Profit",Pivot_table!$A$151,"Consumer ID",$A2926,"Years (DATE)",$D$66))</f>
        <v>106.64</v>
      </c>
      <c r="E2926" s="6">
        <f>IF(GETPIVOTDATA("Count of Order ID",Pivot_table!$A$151,"Consumer ID",$A2926,"Years (DATE)",$D$66)=0,"",GETPIVOTDATA("Count of Order ID",Pivot_table!$A$151,"Consumer ID",$A2926,"Years (DATE)",$D$66))</f>
        <v>1</v>
      </c>
      <c r="F2926" s="6">
        <f t="shared" si="90"/>
        <v>106.64</v>
      </c>
      <c r="G2926" s="6">
        <f t="shared" si="91"/>
        <v>1</v>
      </c>
    </row>
    <row r="2927" spans="1:7" x14ac:dyDescent="0.3">
      <c r="A2927" s="6" t="s">
        <v>4131</v>
      </c>
      <c r="B2927" s="6" t="str">
        <f>IF(GETPIVOTDATA("Sum of Net Profit",Pivot_table!$A$151,"Consumer ID",$A2927,"Years (DATE)",$B$66)=0,"",GETPIVOTDATA("Sum of Net Profit",Pivot_table!$A$151,"Consumer ID",$A2927,"Years (DATE)",$B$66))</f>
        <v/>
      </c>
      <c r="C2927" s="6" t="str">
        <f>IF(GETPIVOTDATA("Count of Order ID",Pivot_table!$A$151,"Consumer ID",$A2927,"Years (DATE)",$B$66)=0,"",GETPIVOTDATA("Count of Order ID",Pivot_table!$A$151,"Consumer ID",$A2927,"Years (DATE)",$B$66))</f>
        <v/>
      </c>
      <c r="D2927" s="6">
        <f>IF(GETPIVOTDATA("Sum of Net Profit",Pivot_table!$A$151,"Consumer ID",$A2927,"Years (DATE)",$D$66)=0,"",GETPIVOTDATA("Sum of Net Profit",Pivot_table!$A$151,"Consumer ID",$A2927,"Years (DATE)",$D$66))</f>
        <v>106.64</v>
      </c>
      <c r="E2927" s="6">
        <f>IF(GETPIVOTDATA("Count of Order ID",Pivot_table!$A$151,"Consumer ID",$A2927,"Years (DATE)",$D$66)=0,"",GETPIVOTDATA("Count of Order ID",Pivot_table!$A$151,"Consumer ID",$A2927,"Years (DATE)",$D$66))</f>
        <v>1</v>
      </c>
      <c r="F2927" s="6">
        <f t="shared" si="90"/>
        <v>106.64</v>
      </c>
      <c r="G2927" s="6">
        <f t="shared" si="91"/>
        <v>1</v>
      </c>
    </row>
    <row r="2928" spans="1:7" x14ac:dyDescent="0.3">
      <c r="A2928" s="6" t="s">
        <v>1826</v>
      </c>
      <c r="B2928" s="6">
        <f>IF(GETPIVOTDATA("Sum of Net Profit",Pivot_table!$A$151,"Consumer ID",$A2928,"Years (DATE)",$B$66)=0,"",GETPIVOTDATA("Sum of Net Profit",Pivot_table!$A$151,"Consumer ID",$A2928,"Years (DATE)",$B$66))</f>
        <v>106.64</v>
      </c>
      <c r="C2928" s="6">
        <f>IF(GETPIVOTDATA("Count of Order ID",Pivot_table!$A$151,"Consumer ID",$A2928,"Years (DATE)",$B$66)=0,"",GETPIVOTDATA("Count of Order ID",Pivot_table!$A$151,"Consumer ID",$A2928,"Years (DATE)",$B$66))</f>
        <v>1</v>
      </c>
      <c r="D2928" s="6" t="str">
        <f>IF(GETPIVOTDATA("Sum of Net Profit",Pivot_table!$A$151,"Consumer ID",$A2928,"Years (DATE)",$D$66)=0,"",GETPIVOTDATA("Sum of Net Profit",Pivot_table!$A$151,"Consumer ID",$A2928,"Years (DATE)",$D$66))</f>
        <v/>
      </c>
      <c r="E2928" s="6" t="str">
        <f>IF(GETPIVOTDATA("Count of Order ID",Pivot_table!$A$151,"Consumer ID",$A2928,"Years (DATE)",$D$66)=0,"",GETPIVOTDATA("Count of Order ID",Pivot_table!$A$151,"Consumer ID",$A2928,"Years (DATE)",$D$66))</f>
        <v/>
      </c>
      <c r="F2928" s="6">
        <f t="shared" si="90"/>
        <v>106.64</v>
      </c>
      <c r="G2928" s="6">
        <f t="shared" si="91"/>
        <v>1</v>
      </c>
    </row>
    <row r="2929" spans="1:7" x14ac:dyDescent="0.3">
      <c r="A2929" s="6" t="s">
        <v>3091</v>
      </c>
      <c r="B2929" s="6" t="str">
        <f>IF(GETPIVOTDATA("Sum of Net Profit",Pivot_table!$A$151,"Consumer ID",$A2929,"Years (DATE)",$B$66)=0,"",GETPIVOTDATA("Sum of Net Profit",Pivot_table!$A$151,"Consumer ID",$A2929,"Years (DATE)",$B$66))</f>
        <v/>
      </c>
      <c r="C2929" s="6" t="str">
        <f>IF(GETPIVOTDATA("Count of Order ID",Pivot_table!$A$151,"Consumer ID",$A2929,"Years (DATE)",$B$66)=0,"",GETPIVOTDATA("Count of Order ID",Pivot_table!$A$151,"Consumer ID",$A2929,"Years (DATE)",$B$66))</f>
        <v/>
      </c>
      <c r="D2929" s="6">
        <f>IF(GETPIVOTDATA("Sum of Net Profit",Pivot_table!$A$151,"Consumer ID",$A2929,"Years (DATE)",$D$66)=0,"",GETPIVOTDATA("Sum of Net Profit",Pivot_table!$A$151,"Consumer ID",$A2929,"Years (DATE)",$D$66))</f>
        <v>106.64</v>
      </c>
      <c r="E2929" s="6">
        <f>IF(GETPIVOTDATA("Count of Order ID",Pivot_table!$A$151,"Consumer ID",$A2929,"Years (DATE)",$D$66)=0,"",GETPIVOTDATA("Count of Order ID",Pivot_table!$A$151,"Consumer ID",$A2929,"Years (DATE)",$D$66))</f>
        <v>1</v>
      </c>
      <c r="F2929" s="6">
        <f t="shared" si="90"/>
        <v>106.64</v>
      </c>
      <c r="G2929" s="6">
        <f t="shared" si="91"/>
        <v>1</v>
      </c>
    </row>
    <row r="2930" spans="1:7" x14ac:dyDescent="0.3">
      <c r="A2930" s="6" t="s">
        <v>1487</v>
      </c>
      <c r="B2930" s="6">
        <f>IF(GETPIVOTDATA("Sum of Net Profit",Pivot_table!$A$151,"Consumer ID",$A2930,"Years (DATE)",$B$66)=0,"",GETPIVOTDATA("Sum of Net Profit",Pivot_table!$A$151,"Consumer ID",$A2930,"Years (DATE)",$B$66))</f>
        <v>106.64</v>
      </c>
      <c r="C2930" s="6">
        <f>IF(GETPIVOTDATA("Count of Order ID",Pivot_table!$A$151,"Consumer ID",$A2930,"Years (DATE)",$B$66)=0,"",GETPIVOTDATA("Count of Order ID",Pivot_table!$A$151,"Consumer ID",$A2930,"Years (DATE)",$B$66))</f>
        <v>1</v>
      </c>
      <c r="D2930" s="6" t="str">
        <f>IF(GETPIVOTDATA("Sum of Net Profit",Pivot_table!$A$151,"Consumer ID",$A2930,"Years (DATE)",$D$66)=0,"",GETPIVOTDATA("Sum of Net Profit",Pivot_table!$A$151,"Consumer ID",$A2930,"Years (DATE)",$D$66))</f>
        <v/>
      </c>
      <c r="E2930" s="6" t="str">
        <f>IF(GETPIVOTDATA("Count of Order ID",Pivot_table!$A$151,"Consumer ID",$A2930,"Years (DATE)",$D$66)=0,"",GETPIVOTDATA("Count of Order ID",Pivot_table!$A$151,"Consumer ID",$A2930,"Years (DATE)",$D$66))</f>
        <v/>
      </c>
      <c r="F2930" s="6">
        <f t="shared" si="90"/>
        <v>106.64</v>
      </c>
      <c r="G2930" s="6">
        <f t="shared" si="91"/>
        <v>1</v>
      </c>
    </row>
    <row r="2931" spans="1:7" x14ac:dyDescent="0.3">
      <c r="A2931" s="6" t="s">
        <v>2560</v>
      </c>
      <c r="B2931" s="6" t="str">
        <f>IF(GETPIVOTDATA("Sum of Net Profit",Pivot_table!$A$151,"Consumer ID",$A2931,"Years (DATE)",$B$66)=0,"",GETPIVOTDATA("Sum of Net Profit",Pivot_table!$A$151,"Consumer ID",$A2931,"Years (DATE)",$B$66))</f>
        <v/>
      </c>
      <c r="C2931" s="6" t="str">
        <f>IF(GETPIVOTDATA("Count of Order ID",Pivot_table!$A$151,"Consumer ID",$A2931,"Years (DATE)",$B$66)=0,"",GETPIVOTDATA("Count of Order ID",Pivot_table!$A$151,"Consumer ID",$A2931,"Years (DATE)",$B$66))</f>
        <v/>
      </c>
      <c r="D2931" s="6">
        <f>IF(GETPIVOTDATA("Sum of Net Profit",Pivot_table!$A$151,"Consumer ID",$A2931,"Years (DATE)",$D$66)=0,"",GETPIVOTDATA("Sum of Net Profit",Pivot_table!$A$151,"Consumer ID",$A2931,"Years (DATE)",$D$66))</f>
        <v>106.64</v>
      </c>
      <c r="E2931" s="6">
        <f>IF(GETPIVOTDATA("Count of Order ID",Pivot_table!$A$151,"Consumer ID",$A2931,"Years (DATE)",$D$66)=0,"",GETPIVOTDATA("Count of Order ID",Pivot_table!$A$151,"Consumer ID",$A2931,"Years (DATE)",$D$66))</f>
        <v>1</v>
      </c>
      <c r="F2931" s="6">
        <f t="shared" si="90"/>
        <v>106.64</v>
      </c>
      <c r="G2931" s="6">
        <f t="shared" si="91"/>
        <v>1</v>
      </c>
    </row>
    <row r="2932" spans="1:7" x14ac:dyDescent="0.3">
      <c r="A2932" s="6" t="s">
        <v>2558</v>
      </c>
      <c r="B2932" s="6" t="str">
        <f>IF(GETPIVOTDATA("Sum of Net Profit",Pivot_table!$A$151,"Consumer ID",$A2932,"Years (DATE)",$B$66)=0,"",GETPIVOTDATA("Sum of Net Profit",Pivot_table!$A$151,"Consumer ID",$A2932,"Years (DATE)",$B$66))</f>
        <v/>
      </c>
      <c r="C2932" s="6" t="str">
        <f>IF(GETPIVOTDATA("Count of Order ID",Pivot_table!$A$151,"Consumer ID",$A2932,"Years (DATE)",$B$66)=0,"",GETPIVOTDATA("Count of Order ID",Pivot_table!$A$151,"Consumer ID",$A2932,"Years (DATE)",$B$66))</f>
        <v/>
      </c>
      <c r="D2932" s="6">
        <f>IF(GETPIVOTDATA("Sum of Net Profit",Pivot_table!$A$151,"Consumer ID",$A2932,"Years (DATE)",$D$66)=0,"",GETPIVOTDATA("Sum of Net Profit",Pivot_table!$A$151,"Consumer ID",$A2932,"Years (DATE)",$D$66))</f>
        <v>106.64</v>
      </c>
      <c r="E2932" s="6">
        <f>IF(GETPIVOTDATA("Count of Order ID",Pivot_table!$A$151,"Consumer ID",$A2932,"Years (DATE)",$D$66)=0,"",GETPIVOTDATA("Count of Order ID",Pivot_table!$A$151,"Consumer ID",$A2932,"Years (DATE)",$D$66))</f>
        <v>1</v>
      </c>
      <c r="F2932" s="6">
        <f t="shared" si="90"/>
        <v>106.64</v>
      </c>
      <c r="G2932" s="6">
        <f t="shared" si="91"/>
        <v>1</v>
      </c>
    </row>
    <row r="2933" spans="1:7" x14ac:dyDescent="0.3">
      <c r="A2933" s="6" t="s">
        <v>2612</v>
      </c>
      <c r="B2933" s="6" t="str">
        <f>IF(GETPIVOTDATA("Sum of Net Profit",Pivot_table!$A$151,"Consumer ID",$A2933,"Years (DATE)",$B$66)=0,"",GETPIVOTDATA("Sum of Net Profit",Pivot_table!$A$151,"Consumer ID",$A2933,"Years (DATE)",$B$66))</f>
        <v/>
      </c>
      <c r="C2933" s="6" t="str">
        <f>IF(GETPIVOTDATA("Count of Order ID",Pivot_table!$A$151,"Consumer ID",$A2933,"Years (DATE)",$B$66)=0,"",GETPIVOTDATA("Count of Order ID",Pivot_table!$A$151,"Consumer ID",$A2933,"Years (DATE)",$B$66))</f>
        <v/>
      </c>
      <c r="D2933" s="6">
        <f>IF(GETPIVOTDATA("Sum of Net Profit",Pivot_table!$A$151,"Consumer ID",$A2933,"Years (DATE)",$D$66)=0,"",GETPIVOTDATA("Sum of Net Profit",Pivot_table!$A$151,"Consumer ID",$A2933,"Years (DATE)",$D$66))</f>
        <v>106.64</v>
      </c>
      <c r="E2933" s="6">
        <f>IF(GETPIVOTDATA("Count of Order ID",Pivot_table!$A$151,"Consumer ID",$A2933,"Years (DATE)",$D$66)=0,"",GETPIVOTDATA("Count of Order ID",Pivot_table!$A$151,"Consumer ID",$A2933,"Years (DATE)",$D$66))</f>
        <v>1</v>
      </c>
      <c r="F2933" s="6">
        <f t="shared" si="90"/>
        <v>106.64</v>
      </c>
      <c r="G2933" s="6">
        <f t="shared" si="91"/>
        <v>1</v>
      </c>
    </row>
    <row r="2934" spans="1:7" x14ac:dyDescent="0.3">
      <c r="A2934" s="6" t="s">
        <v>2632</v>
      </c>
      <c r="B2934" s="6" t="str">
        <f>IF(GETPIVOTDATA("Sum of Net Profit",Pivot_table!$A$151,"Consumer ID",$A2934,"Years (DATE)",$B$66)=0,"",GETPIVOTDATA("Sum of Net Profit",Pivot_table!$A$151,"Consumer ID",$A2934,"Years (DATE)",$B$66))</f>
        <v/>
      </c>
      <c r="C2934" s="6" t="str">
        <f>IF(GETPIVOTDATA("Count of Order ID",Pivot_table!$A$151,"Consumer ID",$A2934,"Years (DATE)",$B$66)=0,"",GETPIVOTDATA("Count of Order ID",Pivot_table!$A$151,"Consumer ID",$A2934,"Years (DATE)",$B$66))</f>
        <v/>
      </c>
      <c r="D2934" s="6">
        <f>IF(GETPIVOTDATA("Sum of Net Profit",Pivot_table!$A$151,"Consumer ID",$A2934,"Years (DATE)",$D$66)=0,"",GETPIVOTDATA("Sum of Net Profit",Pivot_table!$A$151,"Consumer ID",$A2934,"Years (DATE)",$D$66))</f>
        <v>106.64</v>
      </c>
      <c r="E2934" s="6">
        <f>IF(GETPIVOTDATA("Count of Order ID",Pivot_table!$A$151,"Consumer ID",$A2934,"Years (DATE)",$D$66)=0,"",GETPIVOTDATA("Count of Order ID",Pivot_table!$A$151,"Consumer ID",$A2934,"Years (DATE)",$D$66))</f>
        <v>1</v>
      </c>
      <c r="F2934" s="6">
        <f t="shared" si="90"/>
        <v>106.64</v>
      </c>
      <c r="G2934" s="6">
        <f t="shared" si="91"/>
        <v>1</v>
      </c>
    </row>
    <row r="2935" spans="1:7" x14ac:dyDescent="0.3">
      <c r="A2935" s="6" t="s">
        <v>3093</v>
      </c>
      <c r="B2935" s="6" t="str">
        <f>IF(GETPIVOTDATA("Sum of Net Profit",Pivot_table!$A$151,"Consumer ID",$A2935,"Years (DATE)",$B$66)=0,"",GETPIVOTDATA("Sum of Net Profit",Pivot_table!$A$151,"Consumer ID",$A2935,"Years (DATE)",$B$66))</f>
        <v/>
      </c>
      <c r="C2935" s="6" t="str">
        <f>IF(GETPIVOTDATA("Count of Order ID",Pivot_table!$A$151,"Consumer ID",$A2935,"Years (DATE)",$B$66)=0,"",GETPIVOTDATA("Count of Order ID",Pivot_table!$A$151,"Consumer ID",$A2935,"Years (DATE)",$B$66))</f>
        <v/>
      </c>
      <c r="D2935" s="6">
        <f>IF(GETPIVOTDATA("Sum of Net Profit",Pivot_table!$A$151,"Consumer ID",$A2935,"Years (DATE)",$D$66)=0,"",GETPIVOTDATA("Sum of Net Profit",Pivot_table!$A$151,"Consumer ID",$A2935,"Years (DATE)",$D$66))</f>
        <v>106.64</v>
      </c>
      <c r="E2935" s="6">
        <f>IF(GETPIVOTDATA("Count of Order ID",Pivot_table!$A$151,"Consumer ID",$A2935,"Years (DATE)",$D$66)=0,"",GETPIVOTDATA("Count of Order ID",Pivot_table!$A$151,"Consumer ID",$A2935,"Years (DATE)",$D$66))</f>
        <v>1</v>
      </c>
      <c r="F2935" s="6">
        <f t="shared" si="90"/>
        <v>106.64</v>
      </c>
      <c r="G2935" s="6">
        <f t="shared" si="91"/>
        <v>1</v>
      </c>
    </row>
    <row r="2936" spans="1:7" x14ac:dyDescent="0.3">
      <c r="A2936" s="6" t="s">
        <v>2659</v>
      </c>
      <c r="B2936" s="6" t="str">
        <f>IF(GETPIVOTDATA("Sum of Net Profit",Pivot_table!$A$151,"Consumer ID",$A2936,"Years (DATE)",$B$66)=0,"",GETPIVOTDATA("Sum of Net Profit",Pivot_table!$A$151,"Consumer ID",$A2936,"Years (DATE)",$B$66))</f>
        <v/>
      </c>
      <c r="C2936" s="6" t="str">
        <f>IF(GETPIVOTDATA("Count of Order ID",Pivot_table!$A$151,"Consumer ID",$A2936,"Years (DATE)",$B$66)=0,"",GETPIVOTDATA("Count of Order ID",Pivot_table!$A$151,"Consumer ID",$A2936,"Years (DATE)",$B$66))</f>
        <v/>
      </c>
      <c r="D2936" s="6">
        <f>IF(GETPIVOTDATA("Sum of Net Profit",Pivot_table!$A$151,"Consumer ID",$A2936,"Years (DATE)",$D$66)=0,"",GETPIVOTDATA("Sum of Net Profit",Pivot_table!$A$151,"Consumer ID",$A2936,"Years (DATE)",$D$66))</f>
        <v>106.64</v>
      </c>
      <c r="E2936" s="6">
        <f>IF(GETPIVOTDATA("Count of Order ID",Pivot_table!$A$151,"Consumer ID",$A2936,"Years (DATE)",$D$66)=0,"",GETPIVOTDATA("Count of Order ID",Pivot_table!$A$151,"Consumer ID",$A2936,"Years (DATE)",$D$66))</f>
        <v>1</v>
      </c>
      <c r="F2936" s="6">
        <f t="shared" si="90"/>
        <v>106.64</v>
      </c>
      <c r="G2936" s="6">
        <f t="shared" si="91"/>
        <v>1</v>
      </c>
    </row>
    <row r="2937" spans="1:7" x14ac:dyDescent="0.3">
      <c r="A2937" s="6" t="s">
        <v>2825</v>
      </c>
      <c r="B2937" s="6" t="str">
        <f>IF(GETPIVOTDATA("Sum of Net Profit",Pivot_table!$A$151,"Consumer ID",$A2937,"Years (DATE)",$B$66)=0,"",GETPIVOTDATA("Sum of Net Profit",Pivot_table!$A$151,"Consumer ID",$A2937,"Years (DATE)",$B$66))</f>
        <v/>
      </c>
      <c r="C2937" s="6" t="str">
        <f>IF(GETPIVOTDATA("Count of Order ID",Pivot_table!$A$151,"Consumer ID",$A2937,"Years (DATE)",$B$66)=0,"",GETPIVOTDATA("Count of Order ID",Pivot_table!$A$151,"Consumer ID",$A2937,"Years (DATE)",$B$66))</f>
        <v/>
      </c>
      <c r="D2937" s="6">
        <f>IF(GETPIVOTDATA("Sum of Net Profit",Pivot_table!$A$151,"Consumer ID",$A2937,"Years (DATE)",$D$66)=0,"",GETPIVOTDATA("Sum of Net Profit",Pivot_table!$A$151,"Consumer ID",$A2937,"Years (DATE)",$D$66))</f>
        <v>106.64</v>
      </c>
      <c r="E2937" s="6">
        <f>IF(GETPIVOTDATA("Count of Order ID",Pivot_table!$A$151,"Consumer ID",$A2937,"Years (DATE)",$D$66)=0,"",GETPIVOTDATA("Count of Order ID",Pivot_table!$A$151,"Consumer ID",$A2937,"Years (DATE)",$D$66))</f>
        <v>1</v>
      </c>
      <c r="F2937" s="6">
        <f t="shared" si="90"/>
        <v>106.64</v>
      </c>
      <c r="G2937" s="6">
        <f t="shared" si="91"/>
        <v>1</v>
      </c>
    </row>
    <row r="2938" spans="1:7" x14ac:dyDescent="0.3">
      <c r="A2938" s="6" t="s">
        <v>2957</v>
      </c>
      <c r="B2938" s="6" t="str">
        <f>IF(GETPIVOTDATA("Sum of Net Profit",Pivot_table!$A$151,"Consumer ID",$A2938,"Years (DATE)",$B$66)=0,"",GETPIVOTDATA("Sum of Net Profit",Pivot_table!$A$151,"Consumer ID",$A2938,"Years (DATE)",$B$66))</f>
        <v/>
      </c>
      <c r="C2938" s="6" t="str">
        <f>IF(GETPIVOTDATA("Count of Order ID",Pivot_table!$A$151,"Consumer ID",$A2938,"Years (DATE)",$B$66)=0,"",GETPIVOTDATA("Count of Order ID",Pivot_table!$A$151,"Consumer ID",$A2938,"Years (DATE)",$B$66))</f>
        <v/>
      </c>
      <c r="D2938" s="6">
        <f>IF(GETPIVOTDATA("Sum of Net Profit",Pivot_table!$A$151,"Consumer ID",$A2938,"Years (DATE)",$D$66)=0,"",GETPIVOTDATA("Sum of Net Profit",Pivot_table!$A$151,"Consumer ID",$A2938,"Years (DATE)",$D$66))</f>
        <v>106.64</v>
      </c>
      <c r="E2938" s="6">
        <f>IF(GETPIVOTDATA("Count of Order ID",Pivot_table!$A$151,"Consumer ID",$A2938,"Years (DATE)",$D$66)=0,"",GETPIVOTDATA("Count of Order ID",Pivot_table!$A$151,"Consumer ID",$A2938,"Years (DATE)",$D$66))</f>
        <v>1</v>
      </c>
      <c r="F2938" s="6">
        <f t="shared" si="90"/>
        <v>106.64</v>
      </c>
      <c r="G2938" s="6">
        <f t="shared" si="91"/>
        <v>1</v>
      </c>
    </row>
    <row r="2939" spans="1:7" x14ac:dyDescent="0.3">
      <c r="A2939" s="6" t="s">
        <v>2879</v>
      </c>
      <c r="B2939" s="6" t="str">
        <f>IF(GETPIVOTDATA("Sum of Net Profit",Pivot_table!$A$151,"Consumer ID",$A2939,"Years (DATE)",$B$66)=0,"",GETPIVOTDATA("Sum of Net Profit",Pivot_table!$A$151,"Consumer ID",$A2939,"Years (DATE)",$B$66))</f>
        <v/>
      </c>
      <c r="C2939" s="6" t="str">
        <f>IF(GETPIVOTDATA("Count of Order ID",Pivot_table!$A$151,"Consumer ID",$A2939,"Years (DATE)",$B$66)=0,"",GETPIVOTDATA("Count of Order ID",Pivot_table!$A$151,"Consumer ID",$A2939,"Years (DATE)",$B$66))</f>
        <v/>
      </c>
      <c r="D2939" s="6">
        <f>IF(GETPIVOTDATA("Sum of Net Profit",Pivot_table!$A$151,"Consumer ID",$A2939,"Years (DATE)",$D$66)=0,"",GETPIVOTDATA("Sum of Net Profit",Pivot_table!$A$151,"Consumer ID",$A2939,"Years (DATE)",$D$66))</f>
        <v>106.64</v>
      </c>
      <c r="E2939" s="6">
        <f>IF(GETPIVOTDATA("Count of Order ID",Pivot_table!$A$151,"Consumer ID",$A2939,"Years (DATE)",$D$66)=0,"",GETPIVOTDATA("Count of Order ID",Pivot_table!$A$151,"Consumer ID",$A2939,"Years (DATE)",$D$66))</f>
        <v>1</v>
      </c>
      <c r="F2939" s="6">
        <f t="shared" si="90"/>
        <v>106.64</v>
      </c>
      <c r="G2939" s="6">
        <f t="shared" si="91"/>
        <v>1</v>
      </c>
    </row>
    <row r="2940" spans="1:7" x14ac:dyDescent="0.3">
      <c r="A2940" s="6" t="s">
        <v>2901</v>
      </c>
      <c r="B2940" s="6" t="str">
        <f>IF(GETPIVOTDATA("Sum of Net Profit",Pivot_table!$A$151,"Consumer ID",$A2940,"Years (DATE)",$B$66)=0,"",GETPIVOTDATA("Sum of Net Profit",Pivot_table!$A$151,"Consumer ID",$A2940,"Years (DATE)",$B$66))</f>
        <v/>
      </c>
      <c r="C2940" s="6" t="str">
        <f>IF(GETPIVOTDATA("Count of Order ID",Pivot_table!$A$151,"Consumer ID",$A2940,"Years (DATE)",$B$66)=0,"",GETPIVOTDATA("Count of Order ID",Pivot_table!$A$151,"Consumer ID",$A2940,"Years (DATE)",$B$66))</f>
        <v/>
      </c>
      <c r="D2940" s="6">
        <f>IF(GETPIVOTDATA("Sum of Net Profit",Pivot_table!$A$151,"Consumer ID",$A2940,"Years (DATE)",$D$66)=0,"",GETPIVOTDATA("Sum of Net Profit",Pivot_table!$A$151,"Consumer ID",$A2940,"Years (DATE)",$D$66))</f>
        <v>106.64</v>
      </c>
      <c r="E2940" s="6">
        <f>IF(GETPIVOTDATA("Count of Order ID",Pivot_table!$A$151,"Consumer ID",$A2940,"Years (DATE)",$D$66)=0,"",GETPIVOTDATA("Count of Order ID",Pivot_table!$A$151,"Consumer ID",$A2940,"Years (DATE)",$D$66))</f>
        <v>1</v>
      </c>
      <c r="F2940" s="6">
        <f t="shared" si="90"/>
        <v>106.64</v>
      </c>
      <c r="G2940" s="6">
        <f t="shared" si="91"/>
        <v>1</v>
      </c>
    </row>
    <row r="2941" spans="1:7" x14ac:dyDescent="0.3">
      <c r="A2941" s="6" t="s">
        <v>3813</v>
      </c>
      <c r="B2941" s="6" t="str">
        <f>IF(GETPIVOTDATA("Sum of Net Profit",Pivot_table!$A$151,"Consumer ID",$A2941,"Years (DATE)",$B$66)=0,"",GETPIVOTDATA("Sum of Net Profit",Pivot_table!$A$151,"Consumer ID",$A2941,"Years (DATE)",$B$66))</f>
        <v/>
      </c>
      <c r="C2941" s="6" t="str">
        <f>IF(GETPIVOTDATA("Count of Order ID",Pivot_table!$A$151,"Consumer ID",$A2941,"Years (DATE)",$B$66)=0,"",GETPIVOTDATA("Count of Order ID",Pivot_table!$A$151,"Consumer ID",$A2941,"Years (DATE)",$B$66))</f>
        <v/>
      </c>
      <c r="D2941" s="6">
        <f>IF(GETPIVOTDATA("Sum of Net Profit",Pivot_table!$A$151,"Consumer ID",$A2941,"Years (DATE)",$D$66)=0,"",GETPIVOTDATA("Sum of Net Profit",Pivot_table!$A$151,"Consumer ID",$A2941,"Years (DATE)",$D$66))</f>
        <v>106.64</v>
      </c>
      <c r="E2941" s="6">
        <f>IF(GETPIVOTDATA("Count of Order ID",Pivot_table!$A$151,"Consumer ID",$A2941,"Years (DATE)",$D$66)=0,"",GETPIVOTDATA("Count of Order ID",Pivot_table!$A$151,"Consumer ID",$A2941,"Years (DATE)",$D$66))</f>
        <v>1</v>
      </c>
      <c r="F2941" s="6">
        <f t="shared" si="90"/>
        <v>106.64</v>
      </c>
      <c r="G2941" s="6">
        <f t="shared" si="91"/>
        <v>1</v>
      </c>
    </row>
    <row r="2942" spans="1:7" x14ac:dyDescent="0.3">
      <c r="A2942" s="6" t="s">
        <v>3355</v>
      </c>
      <c r="B2942" s="6" t="str">
        <f>IF(GETPIVOTDATA("Sum of Net Profit",Pivot_table!$A$151,"Consumer ID",$A2942,"Years (DATE)",$B$66)=0,"",GETPIVOTDATA("Sum of Net Profit",Pivot_table!$A$151,"Consumer ID",$A2942,"Years (DATE)",$B$66))</f>
        <v/>
      </c>
      <c r="C2942" s="6" t="str">
        <f>IF(GETPIVOTDATA("Count of Order ID",Pivot_table!$A$151,"Consumer ID",$A2942,"Years (DATE)",$B$66)=0,"",GETPIVOTDATA("Count of Order ID",Pivot_table!$A$151,"Consumer ID",$A2942,"Years (DATE)",$B$66))</f>
        <v/>
      </c>
      <c r="D2942" s="6">
        <f>IF(GETPIVOTDATA("Sum of Net Profit",Pivot_table!$A$151,"Consumer ID",$A2942,"Years (DATE)",$D$66)=0,"",GETPIVOTDATA("Sum of Net Profit",Pivot_table!$A$151,"Consumer ID",$A2942,"Years (DATE)",$D$66))</f>
        <v>106.64</v>
      </c>
      <c r="E2942" s="6">
        <f>IF(GETPIVOTDATA("Count of Order ID",Pivot_table!$A$151,"Consumer ID",$A2942,"Years (DATE)",$D$66)=0,"",GETPIVOTDATA("Count of Order ID",Pivot_table!$A$151,"Consumer ID",$A2942,"Years (DATE)",$D$66))</f>
        <v>1</v>
      </c>
      <c r="F2942" s="6">
        <f t="shared" si="90"/>
        <v>106.64</v>
      </c>
      <c r="G2942" s="6">
        <f t="shared" si="91"/>
        <v>1</v>
      </c>
    </row>
    <row r="2943" spans="1:7" x14ac:dyDescent="0.3">
      <c r="A2943" s="6" t="s">
        <v>3871</v>
      </c>
      <c r="B2943" s="6" t="str">
        <f>IF(GETPIVOTDATA("Sum of Net Profit",Pivot_table!$A$151,"Consumer ID",$A2943,"Years (DATE)",$B$66)=0,"",GETPIVOTDATA("Sum of Net Profit",Pivot_table!$A$151,"Consumer ID",$A2943,"Years (DATE)",$B$66))</f>
        <v/>
      </c>
      <c r="C2943" s="6" t="str">
        <f>IF(GETPIVOTDATA("Count of Order ID",Pivot_table!$A$151,"Consumer ID",$A2943,"Years (DATE)",$B$66)=0,"",GETPIVOTDATA("Count of Order ID",Pivot_table!$A$151,"Consumer ID",$A2943,"Years (DATE)",$B$66))</f>
        <v/>
      </c>
      <c r="D2943" s="6">
        <f>IF(GETPIVOTDATA("Sum of Net Profit",Pivot_table!$A$151,"Consumer ID",$A2943,"Years (DATE)",$D$66)=0,"",GETPIVOTDATA("Sum of Net Profit",Pivot_table!$A$151,"Consumer ID",$A2943,"Years (DATE)",$D$66))</f>
        <v>106.64</v>
      </c>
      <c r="E2943" s="6">
        <f>IF(GETPIVOTDATA("Count of Order ID",Pivot_table!$A$151,"Consumer ID",$A2943,"Years (DATE)",$D$66)=0,"",GETPIVOTDATA("Count of Order ID",Pivot_table!$A$151,"Consumer ID",$A2943,"Years (DATE)",$D$66))</f>
        <v>1</v>
      </c>
      <c r="F2943" s="6">
        <f t="shared" si="90"/>
        <v>106.64</v>
      </c>
      <c r="G2943" s="6">
        <f t="shared" si="91"/>
        <v>1</v>
      </c>
    </row>
    <row r="2944" spans="1:7" x14ac:dyDescent="0.3">
      <c r="A2944" s="6" t="s">
        <v>2899</v>
      </c>
      <c r="B2944" s="6" t="str">
        <f>IF(GETPIVOTDATA("Sum of Net Profit",Pivot_table!$A$151,"Consumer ID",$A2944,"Years (DATE)",$B$66)=0,"",GETPIVOTDATA("Sum of Net Profit",Pivot_table!$A$151,"Consumer ID",$A2944,"Years (DATE)",$B$66))</f>
        <v/>
      </c>
      <c r="C2944" s="6" t="str">
        <f>IF(GETPIVOTDATA("Count of Order ID",Pivot_table!$A$151,"Consumer ID",$A2944,"Years (DATE)",$B$66)=0,"",GETPIVOTDATA("Count of Order ID",Pivot_table!$A$151,"Consumer ID",$A2944,"Years (DATE)",$B$66))</f>
        <v/>
      </c>
      <c r="D2944" s="6">
        <f>IF(GETPIVOTDATA("Sum of Net Profit",Pivot_table!$A$151,"Consumer ID",$A2944,"Years (DATE)",$D$66)=0,"",GETPIVOTDATA("Sum of Net Profit",Pivot_table!$A$151,"Consumer ID",$A2944,"Years (DATE)",$D$66))</f>
        <v>106.64</v>
      </c>
      <c r="E2944" s="6">
        <f>IF(GETPIVOTDATA("Count of Order ID",Pivot_table!$A$151,"Consumer ID",$A2944,"Years (DATE)",$D$66)=0,"",GETPIVOTDATA("Count of Order ID",Pivot_table!$A$151,"Consumer ID",$A2944,"Years (DATE)",$D$66))</f>
        <v>1</v>
      </c>
      <c r="F2944" s="6">
        <f t="shared" si="90"/>
        <v>106.64</v>
      </c>
      <c r="G2944" s="6">
        <f t="shared" si="91"/>
        <v>1</v>
      </c>
    </row>
    <row r="2945" spans="1:7" x14ac:dyDescent="0.3">
      <c r="A2945" s="6" t="s">
        <v>3989</v>
      </c>
      <c r="B2945" s="6" t="str">
        <f>IF(GETPIVOTDATA("Sum of Net Profit",Pivot_table!$A$151,"Consumer ID",$A2945,"Years (DATE)",$B$66)=0,"",GETPIVOTDATA("Sum of Net Profit",Pivot_table!$A$151,"Consumer ID",$A2945,"Years (DATE)",$B$66))</f>
        <v/>
      </c>
      <c r="C2945" s="6" t="str">
        <f>IF(GETPIVOTDATA("Count of Order ID",Pivot_table!$A$151,"Consumer ID",$A2945,"Years (DATE)",$B$66)=0,"",GETPIVOTDATA("Count of Order ID",Pivot_table!$A$151,"Consumer ID",$A2945,"Years (DATE)",$B$66))</f>
        <v/>
      </c>
      <c r="D2945" s="6">
        <f>IF(GETPIVOTDATA("Sum of Net Profit",Pivot_table!$A$151,"Consumer ID",$A2945,"Years (DATE)",$D$66)=0,"",GETPIVOTDATA("Sum of Net Profit",Pivot_table!$A$151,"Consumer ID",$A2945,"Years (DATE)",$D$66))</f>
        <v>106.64</v>
      </c>
      <c r="E2945" s="6">
        <f>IF(GETPIVOTDATA("Count of Order ID",Pivot_table!$A$151,"Consumer ID",$A2945,"Years (DATE)",$D$66)=0,"",GETPIVOTDATA("Count of Order ID",Pivot_table!$A$151,"Consumer ID",$A2945,"Years (DATE)",$D$66))</f>
        <v>1</v>
      </c>
      <c r="F2945" s="6">
        <f t="shared" si="90"/>
        <v>106.64</v>
      </c>
      <c r="G2945" s="6">
        <f t="shared" si="91"/>
        <v>1</v>
      </c>
    </row>
    <row r="2946" spans="1:7" x14ac:dyDescent="0.3">
      <c r="A2946" s="6" t="s">
        <v>2791</v>
      </c>
      <c r="B2946" s="6" t="str">
        <f>IF(GETPIVOTDATA("Sum of Net Profit",Pivot_table!$A$151,"Consumer ID",$A2946,"Years (DATE)",$B$66)=0,"",GETPIVOTDATA("Sum of Net Profit",Pivot_table!$A$151,"Consumer ID",$A2946,"Years (DATE)",$B$66))</f>
        <v/>
      </c>
      <c r="C2946" s="6" t="str">
        <f>IF(GETPIVOTDATA("Count of Order ID",Pivot_table!$A$151,"Consumer ID",$A2946,"Years (DATE)",$B$66)=0,"",GETPIVOTDATA("Count of Order ID",Pivot_table!$A$151,"Consumer ID",$A2946,"Years (DATE)",$B$66))</f>
        <v/>
      </c>
      <c r="D2946" s="6">
        <f>IF(GETPIVOTDATA("Sum of Net Profit",Pivot_table!$A$151,"Consumer ID",$A2946,"Years (DATE)",$D$66)=0,"",GETPIVOTDATA("Sum of Net Profit",Pivot_table!$A$151,"Consumer ID",$A2946,"Years (DATE)",$D$66))</f>
        <v>106.64</v>
      </c>
      <c r="E2946" s="6">
        <f>IF(GETPIVOTDATA("Count of Order ID",Pivot_table!$A$151,"Consumer ID",$A2946,"Years (DATE)",$D$66)=0,"",GETPIVOTDATA("Count of Order ID",Pivot_table!$A$151,"Consumer ID",$A2946,"Years (DATE)",$D$66))</f>
        <v>1</v>
      </c>
      <c r="F2946" s="6">
        <f t="shared" si="90"/>
        <v>106.64</v>
      </c>
      <c r="G2946" s="6">
        <f t="shared" si="91"/>
        <v>1</v>
      </c>
    </row>
    <row r="2947" spans="1:7" x14ac:dyDescent="0.3">
      <c r="A2947" s="6" t="s">
        <v>3457</v>
      </c>
      <c r="B2947" s="6" t="str">
        <f>IF(GETPIVOTDATA("Sum of Net Profit",Pivot_table!$A$151,"Consumer ID",$A2947,"Years (DATE)",$B$66)=0,"",GETPIVOTDATA("Sum of Net Profit",Pivot_table!$A$151,"Consumer ID",$A2947,"Years (DATE)",$B$66))</f>
        <v/>
      </c>
      <c r="C2947" s="6" t="str">
        <f>IF(GETPIVOTDATA("Count of Order ID",Pivot_table!$A$151,"Consumer ID",$A2947,"Years (DATE)",$B$66)=0,"",GETPIVOTDATA("Count of Order ID",Pivot_table!$A$151,"Consumer ID",$A2947,"Years (DATE)",$B$66))</f>
        <v/>
      </c>
      <c r="D2947" s="6">
        <f>IF(GETPIVOTDATA("Sum of Net Profit",Pivot_table!$A$151,"Consumer ID",$A2947,"Years (DATE)",$D$66)=0,"",GETPIVOTDATA("Sum of Net Profit",Pivot_table!$A$151,"Consumer ID",$A2947,"Years (DATE)",$D$66))</f>
        <v>106.64</v>
      </c>
      <c r="E2947" s="6">
        <f>IF(GETPIVOTDATA("Count of Order ID",Pivot_table!$A$151,"Consumer ID",$A2947,"Years (DATE)",$D$66)=0,"",GETPIVOTDATA("Count of Order ID",Pivot_table!$A$151,"Consumer ID",$A2947,"Years (DATE)",$D$66))</f>
        <v>1</v>
      </c>
      <c r="F2947" s="6">
        <f t="shared" si="90"/>
        <v>106.64</v>
      </c>
      <c r="G2947" s="6">
        <f t="shared" si="91"/>
        <v>1</v>
      </c>
    </row>
    <row r="2948" spans="1:7" x14ac:dyDescent="0.3">
      <c r="A2948" s="6" t="s">
        <v>1001</v>
      </c>
      <c r="B2948" s="6">
        <f>IF(GETPIVOTDATA("Sum of Net Profit",Pivot_table!$A$151,"Consumer ID",$A2948,"Years (DATE)",$B$66)=0,"",GETPIVOTDATA("Sum of Net Profit",Pivot_table!$A$151,"Consumer ID",$A2948,"Years (DATE)",$B$66))</f>
        <v>106.64</v>
      </c>
      <c r="C2948" s="6">
        <f>IF(GETPIVOTDATA("Count of Order ID",Pivot_table!$A$151,"Consumer ID",$A2948,"Years (DATE)",$B$66)=0,"",GETPIVOTDATA("Count of Order ID",Pivot_table!$A$151,"Consumer ID",$A2948,"Years (DATE)",$B$66))</f>
        <v>1</v>
      </c>
      <c r="D2948" s="6" t="str">
        <f>IF(GETPIVOTDATA("Sum of Net Profit",Pivot_table!$A$151,"Consumer ID",$A2948,"Years (DATE)",$D$66)=0,"",GETPIVOTDATA("Sum of Net Profit",Pivot_table!$A$151,"Consumer ID",$A2948,"Years (DATE)",$D$66))</f>
        <v/>
      </c>
      <c r="E2948" s="6" t="str">
        <f>IF(GETPIVOTDATA("Count of Order ID",Pivot_table!$A$151,"Consumer ID",$A2948,"Years (DATE)",$D$66)=0,"",GETPIVOTDATA("Count of Order ID",Pivot_table!$A$151,"Consumer ID",$A2948,"Years (DATE)",$D$66))</f>
        <v/>
      </c>
      <c r="F2948" s="6">
        <f t="shared" ref="F2948:F3011" si="92">IF(SUM(B2948,D2948)=0,"",SUM(B2948,D2948))</f>
        <v>106.64</v>
      </c>
      <c r="G2948" s="6">
        <f t="shared" ref="G2948:G3011" si="93">IF(SUM(C2948,E2948)=0,"",SUM(C2948,E2948))</f>
        <v>1</v>
      </c>
    </row>
    <row r="2949" spans="1:7" x14ac:dyDescent="0.3">
      <c r="A2949" s="6" t="s">
        <v>1186</v>
      </c>
      <c r="B2949" s="6">
        <f>IF(GETPIVOTDATA("Sum of Net Profit",Pivot_table!$A$151,"Consumer ID",$A2949,"Years (DATE)",$B$66)=0,"",GETPIVOTDATA("Sum of Net Profit",Pivot_table!$A$151,"Consumer ID",$A2949,"Years (DATE)",$B$66))</f>
        <v>106.64</v>
      </c>
      <c r="C2949" s="6">
        <f>IF(GETPIVOTDATA("Count of Order ID",Pivot_table!$A$151,"Consumer ID",$A2949,"Years (DATE)",$B$66)=0,"",GETPIVOTDATA("Count of Order ID",Pivot_table!$A$151,"Consumer ID",$A2949,"Years (DATE)",$B$66))</f>
        <v>1</v>
      </c>
      <c r="D2949" s="6" t="str">
        <f>IF(GETPIVOTDATA("Sum of Net Profit",Pivot_table!$A$151,"Consumer ID",$A2949,"Years (DATE)",$D$66)=0,"",GETPIVOTDATA("Sum of Net Profit",Pivot_table!$A$151,"Consumer ID",$A2949,"Years (DATE)",$D$66))</f>
        <v/>
      </c>
      <c r="E2949" s="6" t="str">
        <f>IF(GETPIVOTDATA("Count of Order ID",Pivot_table!$A$151,"Consumer ID",$A2949,"Years (DATE)",$D$66)=0,"",GETPIVOTDATA("Count of Order ID",Pivot_table!$A$151,"Consumer ID",$A2949,"Years (DATE)",$D$66))</f>
        <v/>
      </c>
      <c r="F2949" s="6">
        <f t="shared" si="92"/>
        <v>106.64</v>
      </c>
      <c r="G2949" s="6">
        <f t="shared" si="93"/>
        <v>1</v>
      </c>
    </row>
    <row r="2950" spans="1:7" x14ac:dyDescent="0.3">
      <c r="A2950" s="6" t="s">
        <v>4335</v>
      </c>
      <c r="B2950" s="6" t="str">
        <f>IF(GETPIVOTDATA("Sum of Net Profit",Pivot_table!$A$151,"Consumer ID",$A2950,"Years (DATE)",$B$66)=0,"",GETPIVOTDATA("Sum of Net Profit",Pivot_table!$A$151,"Consumer ID",$A2950,"Years (DATE)",$B$66))</f>
        <v/>
      </c>
      <c r="C2950" s="6" t="str">
        <f>IF(GETPIVOTDATA("Count of Order ID",Pivot_table!$A$151,"Consumer ID",$A2950,"Years (DATE)",$B$66)=0,"",GETPIVOTDATA("Count of Order ID",Pivot_table!$A$151,"Consumer ID",$A2950,"Years (DATE)",$B$66))</f>
        <v/>
      </c>
      <c r="D2950" s="6">
        <f>IF(GETPIVOTDATA("Sum of Net Profit",Pivot_table!$A$151,"Consumer ID",$A2950,"Years (DATE)",$D$66)=0,"",GETPIVOTDATA("Sum of Net Profit",Pivot_table!$A$151,"Consumer ID",$A2950,"Years (DATE)",$D$66))</f>
        <v>106.64</v>
      </c>
      <c r="E2950" s="6">
        <f>IF(GETPIVOTDATA("Count of Order ID",Pivot_table!$A$151,"Consumer ID",$A2950,"Years (DATE)",$D$66)=0,"",GETPIVOTDATA("Count of Order ID",Pivot_table!$A$151,"Consumer ID",$A2950,"Years (DATE)",$D$66))</f>
        <v>1</v>
      </c>
      <c r="F2950" s="6">
        <f t="shared" si="92"/>
        <v>106.64</v>
      </c>
      <c r="G2950" s="6">
        <f t="shared" si="93"/>
        <v>1</v>
      </c>
    </row>
    <row r="2951" spans="1:7" x14ac:dyDescent="0.3">
      <c r="A2951" s="6" t="s">
        <v>1166</v>
      </c>
      <c r="B2951" s="6">
        <f>IF(GETPIVOTDATA("Sum of Net Profit",Pivot_table!$A$151,"Consumer ID",$A2951,"Years (DATE)",$B$66)=0,"",GETPIVOTDATA("Sum of Net Profit",Pivot_table!$A$151,"Consumer ID",$A2951,"Years (DATE)",$B$66))</f>
        <v>106.64</v>
      </c>
      <c r="C2951" s="6">
        <f>IF(GETPIVOTDATA("Count of Order ID",Pivot_table!$A$151,"Consumer ID",$A2951,"Years (DATE)",$B$66)=0,"",GETPIVOTDATA("Count of Order ID",Pivot_table!$A$151,"Consumer ID",$A2951,"Years (DATE)",$B$66))</f>
        <v>1</v>
      </c>
      <c r="D2951" s="6" t="str">
        <f>IF(GETPIVOTDATA("Sum of Net Profit",Pivot_table!$A$151,"Consumer ID",$A2951,"Years (DATE)",$D$66)=0,"",GETPIVOTDATA("Sum of Net Profit",Pivot_table!$A$151,"Consumer ID",$A2951,"Years (DATE)",$D$66))</f>
        <v/>
      </c>
      <c r="E2951" s="6" t="str">
        <f>IF(GETPIVOTDATA("Count of Order ID",Pivot_table!$A$151,"Consumer ID",$A2951,"Years (DATE)",$D$66)=0,"",GETPIVOTDATA("Count of Order ID",Pivot_table!$A$151,"Consumer ID",$A2951,"Years (DATE)",$D$66))</f>
        <v/>
      </c>
      <c r="F2951" s="6">
        <f t="shared" si="92"/>
        <v>106.64</v>
      </c>
      <c r="G2951" s="6">
        <f t="shared" si="93"/>
        <v>1</v>
      </c>
    </row>
    <row r="2952" spans="1:7" x14ac:dyDescent="0.3">
      <c r="A2952" s="6" t="s">
        <v>1284</v>
      </c>
      <c r="B2952" s="6">
        <f>IF(GETPIVOTDATA("Sum of Net Profit",Pivot_table!$A$151,"Consumer ID",$A2952,"Years (DATE)",$B$66)=0,"",GETPIVOTDATA("Sum of Net Profit",Pivot_table!$A$151,"Consumer ID",$A2952,"Years (DATE)",$B$66))</f>
        <v>106.64</v>
      </c>
      <c r="C2952" s="6">
        <f>IF(GETPIVOTDATA("Count of Order ID",Pivot_table!$A$151,"Consumer ID",$A2952,"Years (DATE)",$B$66)=0,"",GETPIVOTDATA("Count of Order ID",Pivot_table!$A$151,"Consumer ID",$A2952,"Years (DATE)",$B$66))</f>
        <v>1</v>
      </c>
      <c r="D2952" s="6" t="str">
        <f>IF(GETPIVOTDATA("Sum of Net Profit",Pivot_table!$A$151,"Consumer ID",$A2952,"Years (DATE)",$D$66)=0,"",GETPIVOTDATA("Sum of Net Profit",Pivot_table!$A$151,"Consumer ID",$A2952,"Years (DATE)",$D$66))</f>
        <v/>
      </c>
      <c r="E2952" s="6" t="str">
        <f>IF(GETPIVOTDATA("Count of Order ID",Pivot_table!$A$151,"Consumer ID",$A2952,"Years (DATE)",$D$66)=0,"",GETPIVOTDATA("Count of Order ID",Pivot_table!$A$151,"Consumer ID",$A2952,"Years (DATE)",$D$66))</f>
        <v/>
      </c>
      <c r="F2952" s="6">
        <f t="shared" si="92"/>
        <v>106.64</v>
      </c>
      <c r="G2952" s="6">
        <f t="shared" si="93"/>
        <v>1</v>
      </c>
    </row>
    <row r="2953" spans="1:7" x14ac:dyDescent="0.3">
      <c r="A2953" s="6" t="s">
        <v>1124</v>
      </c>
      <c r="B2953" s="6">
        <f>IF(GETPIVOTDATA("Sum of Net Profit",Pivot_table!$A$151,"Consumer ID",$A2953,"Years (DATE)",$B$66)=0,"",GETPIVOTDATA("Sum of Net Profit",Pivot_table!$A$151,"Consumer ID",$A2953,"Years (DATE)",$B$66))</f>
        <v>106.64</v>
      </c>
      <c r="C2953" s="6">
        <f>IF(GETPIVOTDATA("Count of Order ID",Pivot_table!$A$151,"Consumer ID",$A2953,"Years (DATE)",$B$66)=0,"",GETPIVOTDATA("Count of Order ID",Pivot_table!$A$151,"Consumer ID",$A2953,"Years (DATE)",$B$66))</f>
        <v>1</v>
      </c>
      <c r="D2953" s="6" t="str">
        <f>IF(GETPIVOTDATA("Sum of Net Profit",Pivot_table!$A$151,"Consumer ID",$A2953,"Years (DATE)",$D$66)=0,"",GETPIVOTDATA("Sum of Net Profit",Pivot_table!$A$151,"Consumer ID",$A2953,"Years (DATE)",$D$66))</f>
        <v/>
      </c>
      <c r="E2953" s="6" t="str">
        <f>IF(GETPIVOTDATA("Count of Order ID",Pivot_table!$A$151,"Consumer ID",$A2953,"Years (DATE)",$D$66)=0,"",GETPIVOTDATA("Count of Order ID",Pivot_table!$A$151,"Consumer ID",$A2953,"Years (DATE)",$D$66))</f>
        <v/>
      </c>
      <c r="F2953" s="6">
        <f t="shared" si="92"/>
        <v>106.64</v>
      </c>
      <c r="G2953" s="6">
        <f t="shared" si="93"/>
        <v>1</v>
      </c>
    </row>
    <row r="2954" spans="1:7" x14ac:dyDescent="0.3">
      <c r="A2954" s="6" t="s">
        <v>1612</v>
      </c>
      <c r="B2954" s="6">
        <f>IF(GETPIVOTDATA("Sum of Net Profit",Pivot_table!$A$151,"Consumer ID",$A2954,"Years (DATE)",$B$66)=0,"",GETPIVOTDATA("Sum of Net Profit",Pivot_table!$A$151,"Consumer ID",$A2954,"Years (DATE)",$B$66))</f>
        <v>106.64</v>
      </c>
      <c r="C2954" s="6">
        <f>IF(GETPIVOTDATA("Count of Order ID",Pivot_table!$A$151,"Consumer ID",$A2954,"Years (DATE)",$B$66)=0,"",GETPIVOTDATA("Count of Order ID",Pivot_table!$A$151,"Consumer ID",$A2954,"Years (DATE)",$B$66))</f>
        <v>1</v>
      </c>
      <c r="D2954" s="6" t="str">
        <f>IF(GETPIVOTDATA("Sum of Net Profit",Pivot_table!$A$151,"Consumer ID",$A2954,"Years (DATE)",$D$66)=0,"",GETPIVOTDATA("Sum of Net Profit",Pivot_table!$A$151,"Consumer ID",$A2954,"Years (DATE)",$D$66))</f>
        <v/>
      </c>
      <c r="E2954" s="6" t="str">
        <f>IF(GETPIVOTDATA("Count of Order ID",Pivot_table!$A$151,"Consumer ID",$A2954,"Years (DATE)",$D$66)=0,"",GETPIVOTDATA("Count of Order ID",Pivot_table!$A$151,"Consumer ID",$A2954,"Years (DATE)",$D$66))</f>
        <v/>
      </c>
      <c r="F2954" s="6">
        <f t="shared" si="92"/>
        <v>106.64</v>
      </c>
      <c r="G2954" s="6">
        <f t="shared" si="93"/>
        <v>1</v>
      </c>
    </row>
    <row r="2955" spans="1:7" x14ac:dyDescent="0.3">
      <c r="A2955" s="6" t="s">
        <v>3783</v>
      </c>
      <c r="B2955" s="6" t="str">
        <f>IF(GETPIVOTDATA("Sum of Net Profit",Pivot_table!$A$151,"Consumer ID",$A2955,"Years (DATE)",$B$66)=0,"",GETPIVOTDATA("Sum of Net Profit",Pivot_table!$A$151,"Consumer ID",$A2955,"Years (DATE)",$B$66))</f>
        <v/>
      </c>
      <c r="C2955" s="6" t="str">
        <f>IF(GETPIVOTDATA("Count of Order ID",Pivot_table!$A$151,"Consumer ID",$A2955,"Years (DATE)",$B$66)=0,"",GETPIVOTDATA("Count of Order ID",Pivot_table!$A$151,"Consumer ID",$A2955,"Years (DATE)",$B$66))</f>
        <v/>
      </c>
      <c r="D2955" s="6">
        <f>IF(GETPIVOTDATA("Sum of Net Profit",Pivot_table!$A$151,"Consumer ID",$A2955,"Years (DATE)",$D$66)=0,"",GETPIVOTDATA("Sum of Net Profit",Pivot_table!$A$151,"Consumer ID",$A2955,"Years (DATE)",$D$66))</f>
        <v>106.64</v>
      </c>
      <c r="E2955" s="6">
        <f>IF(GETPIVOTDATA("Count of Order ID",Pivot_table!$A$151,"Consumer ID",$A2955,"Years (DATE)",$D$66)=0,"",GETPIVOTDATA("Count of Order ID",Pivot_table!$A$151,"Consumer ID",$A2955,"Years (DATE)",$D$66))</f>
        <v>1</v>
      </c>
      <c r="F2955" s="6">
        <f t="shared" si="92"/>
        <v>106.64</v>
      </c>
      <c r="G2955" s="6">
        <f t="shared" si="93"/>
        <v>1</v>
      </c>
    </row>
    <row r="2956" spans="1:7" x14ac:dyDescent="0.3">
      <c r="A2956" s="6" t="s">
        <v>1268</v>
      </c>
      <c r="B2956" s="6">
        <f>IF(GETPIVOTDATA("Sum of Net Profit",Pivot_table!$A$151,"Consumer ID",$A2956,"Years (DATE)",$B$66)=0,"",GETPIVOTDATA("Sum of Net Profit",Pivot_table!$A$151,"Consumer ID",$A2956,"Years (DATE)",$B$66))</f>
        <v>106.64</v>
      </c>
      <c r="C2956" s="6">
        <f>IF(GETPIVOTDATA("Count of Order ID",Pivot_table!$A$151,"Consumer ID",$A2956,"Years (DATE)",$B$66)=0,"",GETPIVOTDATA("Count of Order ID",Pivot_table!$A$151,"Consumer ID",$A2956,"Years (DATE)",$B$66))</f>
        <v>1</v>
      </c>
      <c r="D2956" s="6" t="str">
        <f>IF(GETPIVOTDATA("Sum of Net Profit",Pivot_table!$A$151,"Consumer ID",$A2956,"Years (DATE)",$D$66)=0,"",GETPIVOTDATA("Sum of Net Profit",Pivot_table!$A$151,"Consumer ID",$A2956,"Years (DATE)",$D$66))</f>
        <v/>
      </c>
      <c r="E2956" s="6" t="str">
        <f>IF(GETPIVOTDATA("Count of Order ID",Pivot_table!$A$151,"Consumer ID",$A2956,"Years (DATE)",$D$66)=0,"",GETPIVOTDATA("Count of Order ID",Pivot_table!$A$151,"Consumer ID",$A2956,"Years (DATE)",$D$66))</f>
        <v/>
      </c>
      <c r="F2956" s="6">
        <f t="shared" si="92"/>
        <v>106.64</v>
      </c>
      <c r="G2956" s="6">
        <f t="shared" si="93"/>
        <v>1</v>
      </c>
    </row>
    <row r="2957" spans="1:7" x14ac:dyDescent="0.3">
      <c r="A2957" s="6" t="s">
        <v>3469</v>
      </c>
      <c r="B2957" s="6" t="str">
        <f>IF(GETPIVOTDATA("Sum of Net Profit",Pivot_table!$A$151,"Consumer ID",$A2957,"Years (DATE)",$B$66)=0,"",GETPIVOTDATA("Sum of Net Profit",Pivot_table!$A$151,"Consumer ID",$A2957,"Years (DATE)",$B$66))</f>
        <v/>
      </c>
      <c r="C2957" s="6" t="str">
        <f>IF(GETPIVOTDATA("Count of Order ID",Pivot_table!$A$151,"Consumer ID",$A2957,"Years (DATE)",$B$66)=0,"",GETPIVOTDATA("Count of Order ID",Pivot_table!$A$151,"Consumer ID",$A2957,"Years (DATE)",$B$66))</f>
        <v/>
      </c>
      <c r="D2957" s="6">
        <f>IF(GETPIVOTDATA("Sum of Net Profit",Pivot_table!$A$151,"Consumer ID",$A2957,"Years (DATE)",$D$66)=0,"",GETPIVOTDATA("Sum of Net Profit",Pivot_table!$A$151,"Consumer ID",$A2957,"Years (DATE)",$D$66))</f>
        <v>106.64</v>
      </c>
      <c r="E2957" s="6">
        <f>IF(GETPIVOTDATA("Count of Order ID",Pivot_table!$A$151,"Consumer ID",$A2957,"Years (DATE)",$D$66)=0,"",GETPIVOTDATA("Count of Order ID",Pivot_table!$A$151,"Consumer ID",$A2957,"Years (DATE)",$D$66))</f>
        <v>1</v>
      </c>
      <c r="F2957" s="6">
        <f t="shared" si="92"/>
        <v>106.64</v>
      </c>
      <c r="G2957" s="6">
        <f t="shared" si="93"/>
        <v>1</v>
      </c>
    </row>
    <row r="2958" spans="1:7" x14ac:dyDescent="0.3">
      <c r="A2958" s="6" t="s">
        <v>1037</v>
      </c>
      <c r="B2958" s="6">
        <f>IF(GETPIVOTDATA("Sum of Net Profit",Pivot_table!$A$151,"Consumer ID",$A2958,"Years (DATE)",$B$66)=0,"",GETPIVOTDATA("Sum of Net Profit",Pivot_table!$A$151,"Consumer ID",$A2958,"Years (DATE)",$B$66))</f>
        <v>106.64</v>
      </c>
      <c r="C2958" s="6">
        <f>IF(GETPIVOTDATA("Count of Order ID",Pivot_table!$A$151,"Consumer ID",$A2958,"Years (DATE)",$B$66)=0,"",GETPIVOTDATA("Count of Order ID",Pivot_table!$A$151,"Consumer ID",$A2958,"Years (DATE)",$B$66))</f>
        <v>1</v>
      </c>
      <c r="D2958" s="6" t="str">
        <f>IF(GETPIVOTDATA("Sum of Net Profit",Pivot_table!$A$151,"Consumer ID",$A2958,"Years (DATE)",$D$66)=0,"",GETPIVOTDATA("Sum of Net Profit",Pivot_table!$A$151,"Consumer ID",$A2958,"Years (DATE)",$D$66))</f>
        <v/>
      </c>
      <c r="E2958" s="6" t="str">
        <f>IF(GETPIVOTDATA("Count of Order ID",Pivot_table!$A$151,"Consumer ID",$A2958,"Years (DATE)",$D$66)=0,"",GETPIVOTDATA("Count of Order ID",Pivot_table!$A$151,"Consumer ID",$A2958,"Years (DATE)",$D$66))</f>
        <v/>
      </c>
      <c r="F2958" s="6">
        <f t="shared" si="92"/>
        <v>106.64</v>
      </c>
      <c r="G2958" s="6">
        <f t="shared" si="93"/>
        <v>1</v>
      </c>
    </row>
    <row r="2959" spans="1:7" x14ac:dyDescent="0.3">
      <c r="A2959" s="6" t="s">
        <v>1144</v>
      </c>
      <c r="B2959" s="6">
        <f>IF(GETPIVOTDATA("Sum of Net Profit",Pivot_table!$A$151,"Consumer ID",$A2959,"Years (DATE)",$B$66)=0,"",GETPIVOTDATA("Sum of Net Profit",Pivot_table!$A$151,"Consumer ID",$A2959,"Years (DATE)",$B$66))</f>
        <v>106.64</v>
      </c>
      <c r="C2959" s="6">
        <f>IF(GETPIVOTDATA("Count of Order ID",Pivot_table!$A$151,"Consumer ID",$A2959,"Years (DATE)",$B$66)=0,"",GETPIVOTDATA("Count of Order ID",Pivot_table!$A$151,"Consumer ID",$A2959,"Years (DATE)",$B$66))</f>
        <v>1</v>
      </c>
      <c r="D2959" s="6" t="str">
        <f>IF(GETPIVOTDATA("Sum of Net Profit",Pivot_table!$A$151,"Consumer ID",$A2959,"Years (DATE)",$D$66)=0,"",GETPIVOTDATA("Sum of Net Profit",Pivot_table!$A$151,"Consumer ID",$A2959,"Years (DATE)",$D$66))</f>
        <v/>
      </c>
      <c r="E2959" s="6" t="str">
        <f>IF(GETPIVOTDATA("Count of Order ID",Pivot_table!$A$151,"Consumer ID",$A2959,"Years (DATE)",$D$66)=0,"",GETPIVOTDATA("Count of Order ID",Pivot_table!$A$151,"Consumer ID",$A2959,"Years (DATE)",$D$66))</f>
        <v/>
      </c>
      <c r="F2959" s="6">
        <f t="shared" si="92"/>
        <v>106.64</v>
      </c>
      <c r="G2959" s="6">
        <f t="shared" si="93"/>
        <v>1</v>
      </c>
    </row>
    <row r="2960" spans="1:7" x14ac:dyDescent="0.3">
      <c r="A2960" s="6" t="s">
        <v>1110</v>
      </c>
      <c r="B2960" s="6">
        <f>IF(GETPIVOTDATA("Sum of Net Profit",Pivot_table!$A$151,"Consumer ID",$A2960,"Years (DATE)",$B$66)=0,"",GETPIVOTDATA("Sum of Net Profit",Pivot_table!$A$151,"Consumer ID",$A2960,"Years (DATE)",$B$66))</f>
        <v>106.64</v>
      </c>
      <c r="C2960" s="6">
        <f>IF(GETPIVOTDATA("Count of Order ID",Pivot_table!$A$151,"Consumer ID",$A2960,"Years (DATE)",$B$66)=0,"",GETPIVOTDATA("Count of Order ID",Pivot_table!$A$151,"Consumer ID",$A2960,"Years (DATE)",$B$66))</f>
        <v>1</v>
      </c>
      <c r="D2960" s="6" t="str">
        <f>IF(GETPIVOTDATA("Sum of Net Profit",Pivot_table!$A$151,"Consumer ID",$A2960,"Years (DATE)",$D$66)=0,"",GETPIVOTDATA("Sum of Net Profit",Pivot_table!$A$151,"Consumer ID",$A2960,"Years (DATE)",$D$66))</f>
        <v/>
      </c>
      <c r="E2960" s="6" t="str">
        <f>IF(GETPIVOTDATA("Count of Order ID",Pivot_table!$A$151,"Consumer ID",$A2960,"Years (DATE)",$D$66)=0,"",GETPIVOTDATA("Count of Order ID",Pivot_table!$A$151,"Consumer ID",$A2960,"Years (DATE)",$D$66))</f>
        <v/>
      </c>
      <c r="F2960" s="6">
        <f t="shared" si="92"/>
        <v>106.64</v>
      </c>
      <c r="G2960" s="6">
        <f t="shared" si="93"/>
        <v>1</v>
      </c>
    </row>
    <row r="2961" spans="1:7" x14ac:dyDescent="0.3">
      <c r="A2961" s="6" t="s">
        <v>1114</v>
      </c>
      <c r="B2961" s="6">
        <f>IF(GETPIVOTDATA("Sum of Net Profit",Pivot_table!$A$151,"Consumer ID",$A2961,"Years (DATE)",$B$66)=0,"",GETPIVOTDATA("Sum of Net Profit",Pivot_table!$A$151,"Consumer ID",$A2961,"Years (DATE)",$B$66))</f>
        <v>106.64</v>
      </c>
      <c r="C2961" s="6">
        <f>IF(GETPIVOTDATA("Count of Order ID",Pivot_table!$A$151,"Consumer ID",$A2961,"Years (DATE)",$B$66)=0,"",GETPIVOTDATA("Count of Order ID",Pivot_table!$A$151,"Consumer ID",$A2961,"Years (DATE)",$B$66))</f>
        <v>1</v>
      </c>
      <c r="D2961" s="6" t="str">
        <f>IF(GETPIVOTDATA("Sum of Net Profit",Pivot_table!$A$151,"Consumer ID",$A2961,"Years (DATE)",$D$66)=0,"",GETPIVOTDATA("Sum of Net Profit",Pivot_table!$A$151,"Consumer ID",$A2961,"Years (DATE)",$D$66))</f>
        <v/>
      </c>
      <c r="E2961" s="6" t="str">
        <f>IF(GETPIVOTDATA("Count of Order ID",Pivot_table!$A$151,"Consumer ID",$A2961,"Years (DATE)",$D$66)=0,"",GETPIVOTDATA("Count of Order ID",Pivot_table!$A$151,"Consumer ID",$A2961,"Years (DATE)",$D$66))</f>
        <v/>
      </c>
      <c r="F2961" s="6">
        <f t="shared" si="92"/>
        <v>106.64</v>
      </c>
      <c r="G2961" s="6">
        <f t="shared" si="93"/>
        <v>1</v>
      </c>
    </row>
    <row r="2962" spans="1:7" x14ac:dyDescent="0.3">
      <c r="A2962" s="6" t="s">
        <v>3519</v>
      </c>
      <c r="B2962" s="6" t="str">
        <f>IF(GETPIVOTDATA("Sum of Net Profit",Pivot_table!$A$151,"Consumer ID",$A2962,"Years (DATE)",$B$66)=0,"",GETPIVOTDATA("Sum of Net Profit",Pivot_table!$A$151,"Consumer ID",$A2962,"Years (DATE)",$B$66))</f>
        <v/>
      </c>
      <c r="C2962" s="6" t="str">
        <f>IF(GETPIVOTDATA("Count of Order ID",Pivot_table!$A$151,"Consumer ID",$A2962,"Years (DATE)",$B$66)=0,"",GETPIVOTDATA("Count of Order ID",Pivot_table!$A$151,"Consumer ID",$A2962,"Years (DATE)",$B$66))</f>
        <v/>
      </c>
      <c r="D2962" s="6">
        <f>IF(GETPIVOTDATA("Sum of Net Profit",Pivot_table!$A$151,"Consumer ID",$A2962,"Years (DATE)",$D$66)=0,"",GETPIVOTDATA("Sum of Net Profit",Pivot_table!$A$151,"Consumer ID",$A2962,"Years (DATE)",$D$66))</f>
        <v>106.64</v>
      </c>
      <c r="E2962" s="6">
        <f>IF(GETPIVOTDATA("Count of Order ID",Pivot_table!$A$151,"Consumer ID",$A2962,"Years (DATE)",$D$66)=0,"",GETPIVOTDATA("Count of Order ID",Pivot_table!$A$151,"Consumer ID",$A2962,"Years (DATE)",$D$66))</f>
        <v>1</v>
      </c>
      <c r="F2962" s="6">
        <f t="shared" si="92"/>
        <v>106.64</v>
      </c>
      <c r="G2962" s="6">
        <f t="shared" si="93"/>
        <v>1</v>
      </c>
    </row>
    <row r="2963" spans="1:7" x14ac:dyDescent="0.3">
      <c r="A2963" s="6" t="s">
        <v>3499</v>
      </c>
      <c r="B2963" s="6" t="str">
        <f>IF(GETPIVOTDATA("Sum of Net Profit",Pivot_table!$A$151,"Consumer ID",$A2963,"Years (DATE)",$B$66)=0,"",GETPIVOTDATA("Sum of Net Profit",Pivot_table!$A$151,"Consumer ID",$A2963,"Years (DATE)",$B$66))</f>
        <v/>
      </c>
      <c r="C2963" s="6" t="str">
        <f>IF(GETPIVOTDATA("Count of Order ID",Pivot_table!$A$151,"Consumer ID",$A2963,"Years (DATE)",$B$66)=0,"",GETPIVOTDATA("Count of Order ID",Pivot_table!$A$151,"Consumer ID",$A2963,"Years (DATE)",$B$66))</f>
        <v/>
      </c>
      <c r="D2963" s="6">
        <f>IF(GETPIVOTDATA("Sum of Net Profit",Pivot_table!$A$151,"Consumer ID",$A2963,"Years (DATE)",$D$66)=0,"",GETPIVOTDATA("Sum of Net Profit",Pivot_table!$A$151,"Consumer ID",$A2963,"Years (DATE)",$D$66))</f>
        <v>106.64</v>
      </c>
      <c r="E2963" s="6">
        <f>IF(GETPIVOTDATA("Count of Order ID",Pivot_table!$A$151,"Consumer ID",$A2963,"Years (DATE)",$D$66)=0,"",GETPIVOTDATA("Count of Order ID",Pivot_table!$A$151,"Consumer ID",$A2963,"Years (DATE)",$D$66))</f>
        <v>1</v>
      </c>
      <c r="F2963" s="6">
        <f t="shared" si="92"/>
        <v>106.64</v>
      </c>
      <c r="G2963" s="6">
        <f t="shared" si="93"/>
        <v>1</v>
      </c>
    </row>
    <row r="2964" spans="1:7" x14ac:dyDescent="0.3">
      <c r="A2964" s="6" t="s">
        <v>3297</v>
      </c>
      <c r="B2964" s="6" t="str">
        <f>IF(GETPIVOTDATA("Sum of Net Profit",Pivot_table!$A$151,"Consumer ID",$A2964,"Years (DATE)",$B$66)=0,"",GETPIVOTDATA("Sum of Net Profit",Pivot_table!$A$151,"Consumer ID",$A2964,"Years (DATE)",$B$66))</f>
        <v/>
      </c>
      <c r="C2964" s="6" t="str">
        <f>IF(GETPIVOTDATA("Count of Order ID",Pivot_table!$A$151,"Consumer ID",$A2964,"Years (DATE)",$B$66)=0,"",GETPIVOTDATA("Count of Order ID",Pivot_table!$A$151,"Consumer ID",$A2964,"Years (DATE)",$B$66))</f>
        <v/>
      </c>
      <c r="D2964" s="6">
        <f>IF(GETPIVOTDATA("Sum of Net Profit",Pivot_table!$A$151,"Consumer ID",$A2964,"Years (DATE)",$D$66)=0,"",GETPIVOTDATA("Sum of Net Profit",Pivot_table!$A$151,"Consumer ID",$A2964,"Years (DATE)",$D$66))</f>
        <v>106.64</v>
      </c>
      <c r="E2964" s="6">
        <f>IF(GETPIVOTDATA("Count of Order ID",Pivot_table!$A$151,"Consumer ID",$A2964,"Years (DATE)",$D$66)=0,"",GETPIVOTDATA("Count of Order ID",Pivot_table!$A$151,"Consumer ID",$A2964,"Years (DATE)",$D$66))</f>
        <v>1</v>
      </c>
      <c r="F2964" s="6">
        <f t="shared" si="92"/>
        <v>106.64</v>
      </c>
      <c r="G2964" s="6">
        <f t="shared" si="93"/>
        <v>1</v>
      </c>
    </row>
    <row r="2965" spans="1:7" x14ac:dyDescent="0.3">
      <c r="A2965" s="6" t="s">
        <v>1678</v>
      </c>
      <c r="B2965" s="6">
        <f>IF(GETPIVOTDATA("Sum of Net Profit",Pivot_table!$A$151,"Consumer ID",$A2965,"Years (DATE)",$B$66)=0,"",GETPIVOTDATA("Sum of Net Profit",Pivot_table!$A$151,"Consumer ID",$A2965,"Years (DATE)",$B$66))</f>
        <v>106.64</v>
      </c>
      <c r="C2965" s="6">
        <f>IF(GETPIVOTDATA("Count of Order ID",Pivot_table!$A$151,"Consumer ID",$A2965,"Years (DATE)",$B$66)=0,"",GETPIVOTDATA("Count of Order ID",Pivot_table!$A$151,"Consumer ID",$A2965,"Years (DATE)",$B$66))</f>
        <v>1</v>
      </c>
      <c r="D2965" s="6" t="str">
        <f>IF(GETPIVOTDATA("Sum of Net Profit",Pivot_table!$A$151,"Consumer ID",$A2965,"Years (DATE)",$D$66)=0,"",GETPIVOTDATA("Sum of Net Profit",Pivot_table!$A$151,"Consumer ID",$A2965,"Years (DATE)",$D$66))</f>
        <v/>
      </c>
      <c r="E2965" s="6" t="str">
        <f>IF(GETPIVOTDATA("Count of Order ID",Pivot_table!$A$151,"Consumer ID",$A2965,"Years (DATE)",$D$66)=0,"",GETPIVOTDATA("Count of Order ID",Pivot_table!$A$151,"Consumer ID",$A2965,"Years (DATE)",$D$66))</f>
        <v/>
      </c>
      <c r="F2965" s="6">
        <f t="shared" si="92"/>
        <v>106.64</v>
      </c>
      <c r="G2965" s="6">
        <f t="shared" si="93"/>
        <v>1</v>
      </c>
    </row>
    <row r="2966" spans="1:7" x14ac:dyDescent="0.3">
      <c r="A2966" s="6" t="s">
        <v>3425</v>
      </c>
      <c r="B2966" s="6" t="str">
        <f>IF(GETPIVOTDATA("Sum of Net Profit",Pivot_table!$A$151,"Consumer ID",$A2966,"Years (DATE)",$B$66)=0,"",GETPIVOTDATA("Sum of Net Profit",Pivot_table!$A$151,"Consumer ID",$A2966,"Years (DATE)",$B$66))</f>
        <v/>
      </c>
      <c r="C2966" s="6" t="str">
        <f>IF(GETPIVOTDATA("Count of Order ID",Pivot_table!$A$151,"Consumer ID",$A2966,"Years (DATE)",$B$66)=0,"",GETPIVOTDATA("Count of Order ID",Pivot_table!$A$151,"Consumer ID",$A2966,"Years (DATE)",$B$66))</f>
        <v/>
      </c>
      <c r="D2966" s="6">
        <f>IF(GETPIVOTDATA("Sum of Net Profit",Pivot_table!$A$151,"Consumer ID",$A2966,"Years (DATE)",$D$66)=0,"",GETPIVOTDATA("Sum of Net Profit",Pivot_table!$A$151,"Consumer ID",$A2966,"Years (DATE)",$D$66))</f>
        <v>106.64</v>
      </c>
      <c r="E2966" s="6">
        <f>IF(GETPIVOTDATA("Count of Order ID",Pivot_table!$A$151,"Consumer ID",$A2966,"Years (DATE)",$D$66)=0,"",GETPIVOTDATA("Count of Order ID",Pivot_table!$A$151,"Consumer ID",$A2966,"Years (DATE)",$D$66))</f>
        <v>1</v>
      </c>
      <c r="F2966" s="6">
        <f t="shared" si="92"/>
        <v>106.64</v>
      </c>
      <c r="G2966" s="6">
        <f t="shared" si="93"/>
        <v>1</v>
      </c>
    </row>
    <row r="2967" spans="1:7" x14ac:dyDescent="0.3">
      <c r="A2967" s="6" t="s">
        <v>2705</v>
      </c>
      <c r="B2967" s="6" t="str">
        <f>IF(GETPIVOTDATA("Sum of Net Profit",Pivot_table!$A$151,"Consumer ID",$A2967,"Years (DATE)",$B$66)=0,"",GETPIVOTDATA("Sum of Net Profit",Pivot_table!$A$151,"Consumer ID",$A2967,"Years (DATE)",$B$66))</f>
        <v/>
      </c>
      <c r="C2967" s="6" t="str">
        <f>IF(GETPIVOTDATA("Count of Order ID",Pivot_table!$A$151,"Consumer ID",$A2967,"Years (DATE)",$B$66)=0,"",GETPIVOTDATA("Count of Order ID",Pivot_table!$A$151,"Consumer ID",$A2967,"Years (DATE)",$B$66))</f>
        <v/>
      </c>
      <c r="D2967" s="6">
        <f>IF(GETPIVOTDATA("Sum of Net Profit",Pivot_table!$A$151,"Consumer ID",$A2967,"Years (DATE)",$D$66)=0,"",GETPIVOTDATA("Sum of Net Profit",Pivot_table!$A$151,"Consumer ID",$A2967,"Years (DATE)",$D$66))</f>
        <v>106.64</v>
      </c>
      <c r="E2967" s="6">
        <f>IF(GETPIVOTDATA("Count of Order ID",Pivot_table!$A$151,"Consumer ID",$A2967,"Years (DATE)",$D$66)=0,"",GETPIVOTDATA("Count of Order ID",Pivot_table!$A$151,"Consumer ID",$A2967,"Years (DATE)",$D$66))</f>
        <v>1</v>
      </c>
      <c r="F2967" s="6">
        <f t="shared" si="92"/>
        <v>106.64</v>
      </c>
      <c r="G2967" s="6">
        <f t="shared" si="93"/>
        <v>1</v>
      </c>
    </row>
    <row r="2968" spans="1:7" x14ac:dyDescent="0.3">
      <c r="A2968" s="6" t="s">
        <v>1750</v>
      </c>
      <c r="B2968" s="6">
        <f>IF(GETPIVOTDATA("Sum of Net Profit",Pivot_table!$A$151,"Consumer ID",$A2968,"Years (DATE)",$B$66)=0,"",GETPIVOTDATA("Sum of Net Profit",Pivot_table!$A$151,"Consumer ID",$A2968,"Years (DATE)",$B$66))</f>
        <v>106.64</v>
      </c>
      <c r="C2968" s="6">
        <f>IF(GETPIVOTDATA("Count of Order ID",Pivot_table!$A$151,"Consumer ID",$A2968,"Years (DATE)",$B$66)=0,"",GETPIVOTDATA("Count of Order ID",Pivot_table!$A$151,"Consumer ID",$A2968,"Years (DATE)",$B$66))</f>
        <v>1</v>
      </c>
      <c r="D2968" s="6" t="str">
        <f>IF(GETPIVOTDATA("Sum of Net Profit",Pivot_table!$A$151,"Consumer ID",$A2968,"Years (DATE)",$D$66)=0,"",GETPIVOTDATA("Sum of Net Profit",Pivot_table!$A$151,"Consumer ID",$A2968,"Years (DATE)",$D$66))</f>
        <v/>
      </c>
      <c r="E2968" s="6" t="str">
        <f>IF(GETPIVOTDATA("Count of Order ID",Pivot_table!$A$151,"Consumer ID",$A2968,"Years (DATE)",$D$66)=0,"",GETPIVOTDATA("Count of Order ID",Pivot_table!$A$151,"Consumer ID",$A2968,"Years (DATE)",$D$66))</f>
        <v/>
      </c>
      <c r="F2968" s="6">
        <f t="shared" si="92"/>
        <v>106.64</v>
      </c>
      <c r="G2968" s="6">
        <f t="shared" si="93"/>
        <v>1</v>
      </c>
    </row>
    <row r="2969" spans="1:7" x14ac:dyDescent="0.3">
      <c r="A2969" s="6" t="s">
        <v>1658</v>
      </c>
      <c r="B2969" s="6">
        <f>IF(GETPIVOTDATA("Sum of Net Profit",Pivot_table!$A$151,"Consumer ID",$A2969,"Years (DATE)",$B$66)=0,"",GETPIVOTDATA("Sum of Net Profit",Pivot_table!$A$151,"Consumer ID",$A2969,"Years (DATE)",$B$66))</f>
        <v>106.64</v>
      </c>
      <c r="C2969" s="6">
        <f>IF(GETPIVOTDATA("Count of Order ID",Pivot_table!$A$151,"Consumer ID",$A2969,"Years (DATE)",$B$66)=0,"",GETPIVOTDATA("Count of Order ID",Pivot_table!$A$151,"Consumer ID",$A2969,"Years (DATE)",$B$66))</f>
        <v>1</v>
      </c>
      <c r="D2969" s="6" t="str">
        <f>IF(GETPIVOTDATA("Sum of Net Profit",Pivot_table!$A$151,"Consumer ID",$A2969,"Years (DATE)",$D$66)=0,"",GETPIVOTDATA("Sum of Net Profit",Pivot_table!$A$151,"Consumer ID",$A2969,"Years (DATE)",$D$66))</f>
        <v/>
      </c>
      <c r="E2969" s="6" t="str">
        <f>IF(GETPIVOTDATA("Count of Order ID",Pivot_table!$A$151,"Consumer ID",$A2969,"Years (DATE)",$D$66)=0,"",GETPIVOTDATA("Count of Order ID",Pivot_table!$A$151,"Consumer ID",$A2969,"Years (DATE)",$D$66))</f>
        <v/>
      </c>
      <c r="F2969" s="6">
        <f t="shared" si="92"/>
        <v>106.64</v>
      </c>
      <c r="G2969" s="6">
        <f t="shared" si="93"/>
        <v>1</v>
      </c>
    </row>
    <row r="2970" spans="1:7" x14ac:dyDescent="0.3">
      <c r="A2970" s="6" t="s">
        <v>3423</v>
      </c>
      <c r="B2970" s="6" t="str">
        <f>IF(GETPIVOTDATA("Sum of Net Profit",Pivot_table!$A$151,"Consumer ID",$A2970,"Years (DATE)",$B$66)=0,"",GETPIVOTDATA("Sum of Net Profit",Pivot_table!$A$151,"Consumer ID",$A2970,"Years (DATE)",$B$66))</f>
        <v/>
      </c>
      <c r="C2970" s="6" t="str">
        <f>IF(GETPIVOTDATA("Count of Order ID",Pivot_table!$A$151,"Consumer ID",$A2970,"Years (DATE)",$B$66)=0,"",GETPIVOTDATA("Count of Order ID",Pivot_table!$A$151,"Consumer ID",$A2970,"Years (DATE)",$B$66))</f>
        <v/>
      </c>
      <c r="D2970" s="6">
        <f>IF(GETPIVOTDATA("Sum of Net Profit",Pivot_table!$A$151,"Consumer ID",$A2970,"Years (DATE)",$D$66)=0,"",GETPIVOTDATA("Sum of Net Profit",Pivot_table!$A$151,"Consumer ID",$A2970,"Years (DATE)",$D$66))</f>
        <v>106.64</v>
      </c>
      <c r="E2970" s="6">
        <f>IF(GETPIVOTDATA("Count of Order ID",Pivot_table!$A$151,"Consumer ID",$A2970,"Years (DATE)",$D$66)=0,"",GETPIVOTDATA("Count of Order ID",Pivot_table!$A$151,"Consumer ID",$A2970,"Years (DATE)",$D$66))</f>
        <v>1</v>
      </c>
      <c r="F2970" s="6">
        <f t="shared" si="92"/>
        <v>106.64</v>
      </c>
      <c r="G2970" s="6">
        <f t="shared" si="93"/>
        <v>1</v>
      </c>
    </row>
    <row r="2971" spans="1:7" x14ac:dyDescent="0.3">
      <c r="A2971" s="6" t="s">
        <v>3323</v>
      </c>
      <c r="B2971" s="6" t="str">
        <f>IF(GETPIVOTDATA("Sum of Net Profit",Pivot_table!$A$151,"Consumer ID",$A2971,"Years (DATE)",$B$66)=0,"",GETPIVOTDATA("Sum of Net Profit",Pivot_table!$A$151,"Consumer ID",$A2971,"Years (DATE)",$B$66))</f>
        <v/>
      </c>
      <c r="C2971" s="6" t="str">
        <f>IF(GETPIVOTDATA("Count of Order ID",Pivot_table!$A$151,"Consumer ID",$A2971,"Years (DATE)",$B$66)=0,"",GETPIVOTDATA("Count of Order ID",Pivot_table!$A$151,"Consumer ID",$A2971,"Years (DATE)",$B$66))</f>
        <v/>
      </c>
      <c r="D2971" s="6">
        <f>IF(GETPIVOTDATA("Sum of Net Profit",Pivot_table!$A$151,"Consumer ID",$A2971,"Years (DATE)",$D$66)=0,"",GETPIVOTDATA("Sum of Net Profit",Pivot_table!$A$151,"Consumer ID",$A2971,"Years (DATE)",$D$66))</f>
        <v>106.64</v>
      </c>
      <c r="E2971" s="6">
        <f>IF(GETPIVOTDATA("Count of Order ID",Pivot_table!$A$151,"Consumer ID",$A2971,"Years (DATE)",$D$66)=0,"",GETPIVOTDATA("Count of Order ID",Pivot_table!$A$151,"Consumer ID",$A2971,"Years (DATE)",$D$66))</f>
        <v>1</v>
      </c>
      <c r="F2971" s="6">
        <f t="shared" si="92"/>
        <v>106.64</v>
      </c>
      <c r="G2971" s="6">
        <f t="shared" si="93"/>
        <v>1</v>
      </c>
    </row>
    <row r="2972" spans="1:7" x14ac:dyDescent="0.3">
      <c r="A2972" s="6" t="s">
        <v>2410</v>
      </c>
      <c r="B2972" s="6" t="str">
        <f>IF(GETPIVOTDATA("Sum of Net Profit",Pivot_table!$A$151,"Consumer ID",$A2972,"Years (DATE)",$B$66)=0,"",GETPIVOTDATA("Sum of Net Profit",Pivot_table!$A$151,"Consumer ID",$A2972,"Years (DATE)",$B$66))</f>
        <v/>
      </c>
      <c r="C2972" s="6" t="str">
        <f>IF(GETPIVOTDATA("Count of Order ID",Pivot_table!$A$151,"Consumer ID",$A2972,"Years (DATE)",$B$66)=0,"",GETPIVOTDATA("Count of Order ID",Pivot_table!$A$151,"Consumer ID",$A2972,"Years (DATE)",$B$66))</f>
        <v/>
      </c>
      <c r="D2972" s="6">
        <f>IF(GETPIVOTDATA("Sum of Net Profit",Pivot_table!$A$151,"Consumer ID",$A2972,"Years (DATE)",$D$66)=0,"",GETPIVOTDATA("Sum of Net Profit",Pivot_table!$A$151,"Consumer ID",$A2972,"Years (DATE)",$D$66))</f>
        <v>106.64</v>
      </c>
      <c r="E2972" s="6">
        <f>IF(GETPIVOTDATA("Count of Order ID",Pivot_table!$A$151,"Consumer ID",$A2972,"Years (DATE)",$D$66)=0,"",GETPIVOTDATA("Count of Order ID",Pivot_table!$A$151,"Consumer ID",$A2972,"Years (DATE)",$D$66))</f>
        <v>1</v>
      </c>
      <c r="F2972" s="6">
        <f t="shared" si="92"/>
        <v>106.64</v>
      </c>
      <c r="G2972" s="6">
        <f t="shared" si="93"/>
        <v>1</v>
      </c>
    </row>
    <row r="2973" spans="1:7" x14ac:dyDescent="0.3">
      <c r="A2973" s="6" t="s">
        <v>2408</v>
      </c>
      <c r="B2973" s="6" t="str">
        <f>IF(GETPIVOTDATA("Sum of Net Profit",Pivot_table!$A$151,"Consumer ID",$A2973,"Years (DATE)",$B$66)=0,"",GETPIVOTDATA("Sum of Net Profit",Pivot_table!$A$151,"Consumer ID",$A2973,"Years (DATE)",$B$66))</f>
        <v/>
      </c>
      <c r="C2973" s="6" t="str">
        <f>IF(GETPIVOTDATA("Count of Order ID",Pivot_table!$A$151,"Consumer ID",$A2973,"Years (DATE)",$B$66)=0,"",GETPIVOTDATA("Count of Order ID",Pivot_table!$A$151,"Consumer ID",$A2973,"Years (DATE)",$B$66))</f>
        <v/>
      </c>
      <c r="D2973" s="6">
        <f>IF(GETPIVOTDATA("Sum of Net Profit",Pivot_table!$A$151,"Consumer ID",$A2973,"Years (DATE)",$D$66)=0,"",GETPIVOTDATA("Sum of Net Profit",Pivot_table!$A$151,"Consumer ID",$A2973,"Years (DATE)",$D$66))</f>
        <v>106.64</v>
      </c>
      <c r="E2973" s="6">
        <f>IF(GETPIVOTDATA("Count of Order ID",Pivot_table!$A$151,"Consumer ID",$A2973,"Years (DATE)",$D$66)=0,"",GETPIVOTDATA("Count of Order ID",Pivot_table!$A$151,"Consumer ID",$A2973,"Years (DATE)",$D$66))</f>
        <v>1</v>
      </c>
      <c r="F2973" s="6">
        <f t="shared" si="92"/>
        <v>106.64</v>
      </c>
      <c r="G2973" s="6">
        <f t="shared" si="93"/>
        <v>1</v>
      </c>
    </row>
    <row r="2974" spans="1:7" x14ac:dyDescent="0.3">
      <c r="A2974" s="6" t="s">
        <v>1586</v>
      </c>
      <c r="B2974" s="6">
        <f>IF(GETPIVOTDATA("Sum of Net Profit",Pivot_table!$A$151,"Consumer ID",$A2974,"Years (DATE)",$B$66)=0,"",GETPIVOTDATA("Sum of Net Profit",Pivot_table!$A$151,"Consumer ID",$A2974,"Years (DATE)",$B$66))</f>
        <v>106.64</v>
      </c>
      <c r="C2974" s="6">
        <f>IF(GETPIVOTDATA("Count of Order ID",Pivot_table!$A$151,"Consumer ID",$A2974,"Years (DATE)",$B$66)=0,"",GETPIVOTDATA("Count of Order ID",Pivot_table!$A$151,"Consumer ID",$A2974,"Years (DATE)",$B$66))</f>
        <v>1</v>
      </c>
      <c r="D2974" s="6" t="str">
        <f>IF(GETPIVOTDATA("Sum of Net Profit",Pivot_table!$A$151,"Consumer ID",$A2974,"Years (DATE)",$D$66)=0,"",GETPIVOTDATA("Sum of Net Profit",Pivot_table!$A$151,"Consumer ID",$A2974,"Years (DATE)",$D$66))</f>
        <v/>
      </c>
      <c r="E2974" s="6" t="str">
        <f>IF(GETPIVOTDATA("Count of Order ID",Pivot_table!$A$151,"Consumer ID",$A2974,"Years (DATE)",$D$66)=0,"",GETPIVOTDATA("Count of Order ID",Pivot_table!$A$151,"Consumer ID",$A2974,"Years (DATE)",$D$66))</f>
        <v/>
      </c>
      <c r="F2974" s="6">
        <f t="shared" si="92"/>
        <v>106.64</v>
      </c>
      <c r="G2974" s="6">
        <f t="shared" si="93"/>
        <v>1</v>
      </c>
    </row>
    <row r="2975" spans="1:7" x14ac:dyDescent="0.3">
      <c r="A2975" s="6" t="s">
        <v>2474</v>
      </c>
      <c r="B2975" s="6" t="str">
        <f>IF(GETPIVOTDATA("Sum of Net Profit",Pivot_table!$A$151,"Consumer ID",$A2975,"Years (DATE)",$B$66)=0,"",GETPIVOTDATA("Sum of Net Profit",Pivot_table!$A$151,"Consumer ID",$A2975,"Years (DATE)",$B$66))</f>
        <v/>
      </c>
      <c r="C2975" s="6" t="str">
        <f>IF(GETPIVOTDATA("Count of Order ID",Pivot_table!$A$151,"Consumer ID",$A2975,"Years (DATE)",$B$66)=0,"",GETPIVOTDATA("Count of Order ID",Pivot_table!$A$151,"Consumer ID",$A2975,"Years (DATE)",$B$66))</f>
        <v/>
      </c>
      <c r="D2975" s="6">
        <f>IF(GETPIVOTDATA("Sum of Net Profit",Pivot_table!$A$151,"Consumer ID",$A2975,"Years (DATE)",$D$66)=0,"",GETPIVOTDATA("Sum of Net Profit",Pivot_table!$A$151,"Consumer ID",$A2975,"Years (DATE)",$D$66))</f>
        <v>106.64</v>
      </c>
      <c r="E2975" s="6">
        <f>IF(GETPIVOTDATA("Count of Order ID",Pivot_table!$A$151,"Consumer ID",$A2975,"Years (DATE)",$D$66)=0,"",GETPIVOTDATA("Count of Order ID",Pivot_table!$A$151,"Consumer ID",$A2975,"Years (DATE)",$D$66))</f>
        <v>1</v>
      </c>
      <c r="F2975" s="6">
        <f t="shared" si="92"/>
        <v>106.64</v>
      </c>
      <c r="G2975" s="6">
        <f t="shared" si="93"/>
        <v>1</v>
      </c>
    </row>
    <row r="2976" spans="1:7" x14ac:dyDescent="0.3">
      <c r="A2976" s="6" t="s">
        <v>5123</v>
      </c>
      <c r="B2976" s="6" t="str">
        <f>IF(GETPIVOTDATA("Sum of Net Profit",Pivot_table!$A$151,"Consumer ID",$A2976,"Years (DATE)",$B$66)=0,"",GETPIVOTDATA("Sum of Net Profit",Pivot_table!$A$151,"Consumer ID",$A2976,"Years (DATE)",$B$66))</f>
        <v/>
      </c>
      <c r="C2976" s="6" t="str">
        <f>IF(GETPIVOTDATA("Count of Order ID",Pivot_table!$A$151,"Consumer ID",$A2976,"Years (DATE)",$B$66)=0,"",GETPIVOTDATA("Count of Order ID",Pivot_table!$A$151,"Consumer ID",$A2976,"Years (DATE)",$B$66))</f>
        <v/>
      </c>
      <c r="D2976" s="6">
        <f>IF(GETPIVOTDATA("Sum of Net Profit",Pivot_table!$A$151,"Consumer ID",$A2976,"Years (DATE)",$D$66)=0,"",GETPIVOTDATA("Sum of Net Profit",Pivot_table!$A$151,"Consumer ID",$A2976,"Years (DATE)",$D$66))</f>
        <v>106.64</v>
      </c>
      <c r="E2976" s="6">
        <f>IF(GETPIVOTDATA("Count of Order ID",Pivot_table!$A$151,"Consumer ID",$A2976,"Years (DATE)",$D$66)=0,"",GETPIVOTDATA("Count of Order ID",Pivot_table!$A$151,"Consumer ID",$A2976,"Years (DATE)",$D$66))</f>
        <v>1</v>
      </c>
      <c r="F2976" s="6">
        <f t="shared" si="92"/>
        <v>106.64</v>
      </c>
      <c r="G2976" s="6">
        <f t="shared" si="93"/>
        <v>1</v>
      </c>
    </row>
    <row r="2977" spans="1:7" x14ac:dyDescent="0.3">
      <c r="A2977" s="6" t="s">
        <v>5091</v>
      </c>
      <c r="B2977" s="6" t="str">
        <f>IF(GETPIVOTDATA("Sum of Net Profit",Pivot_table!$A$151,"Consumer ID",$A2977,"Years (DATE)",$B$66)=0,"",GETPIVOTDATA("Sum of Net Profit",Pivot_table!$A$151,"Consumer ID",$A2977,"Years (DATE)",$B$66))</f>
        <v/>
      </c>
      <c r="C2977" s="6" t="str">
        <f>IF(GETPIVOTDATA("Count of Order ID",Pivot_table!$A$151,"Consumer ID",$A2977,"Years (DATE)",$B$66)=0,"",GETPIVOTDATA("Count of Order ID",Pivot_table!$A$151,"Consumer ID",$A2977,"Years (DATE)",$B$66))</f>
        <v/>
      </c>
      <c r="D2977" s="6">
        <f>IF(GETPIVOTDATA("Sum of Net Profit",Pivot_table!$A$151,"Consumer ID",$A2977,"Years (DATE)",$D$66)=0,"",GETPIVOTDATA("Sum of Net Profit",Pivot_table!$A$151,"Consumer ID",$A2977,"Years (DATE)",$D$66))</f>
        <v>106.64</v>
      </c>
      <c r="E2977" s="6">
        <f>IF(GETPIVOTDATA("Count of Order ID",Pivot_table!$A$151,"Consumer ID",$A2977,"Years (DATE)",$D$66)=0,"",GETPIVOTDATA("Count of Order ID",Pivot_table!$A$151,"Consumer ID",$A2977,"Years (DATE)",$D$66))</f>
        <v>1</v>
      </c>
      <c r="F2977" s="6">
        <f t="shared" si="92"/>
        <v>106.64</v>
      </c>
      <c r="G2977" s="6">
        <f t="shared" si="93"/>
        <v>1</v>
      </c>
    </row>
    <row r="2978" spans="1:7" x14ac:dyDescent="0.3">
      <c r="A2978" s="6" t="s">
        <v>867</v>
      </c>
      <c r="B2978" s="6">
        <f>IF(GETPIVOTDATA("Sum of Net Profit",Pivot_table!$A$151,"Consumer ID",$A2978,"Years (DATE)",$B$66)=0,"",GETPIVOTDATA("Sum of Net Profit",Pivot_table!$A$151,"Consumer ID",$A2978,"Years (DATE)",$B$66))</f>
        <v>102.60000000000001</v>
      </c>
      <c r="C2978" s="6">
        <f>IF(GETPIVOTDATA("Count of Order ID",Pivot_table!$A$151,"Consumer ID",$A2978,"Years (DATE)",$B$66)=0,"",GETPIVOTDATA("Count of Order ID",Pivot_table!$A$151,"Consumer ID",$A2978,"Years (DATE)",$B$66))</f>
        <v>1</v>
      </c>
      <c r="D2978" s="6" t="str">
        <f>IF(GETPIVOTDATA("Sum of Net Profit",Pivot_table!$A$151,"Consumer ID",$A2978,"Years (DATE)",$D$66)=0,"",GETPIVOTDATA("Sum of Net Profit",Pivot_table!$A$151,"Consumer ID",$A2978,"Years (DATE)",$D$66))</f>
        <v/>
      </c>
      <c r="E2978" s="6" t="str">
        <f>IF(GETPIVOTDATA("Count of Order ID",Pivot_table!$A$151,"Consumer ID",$A2978,"Years (DATE)",$D$66)=0,"",GETPIVOTDATA("Count of Order ID",Pivot_table!$A$151,"Consumer ID",$A2978,"Years (DATE)",$D$66))</f>
        <v/>
      </c>
      <c r="F2978" s="6">
        <f t="shared" si="92"/>
        <v>102.60000000000001</v>
      </c>
      <c r="G2978" s="6">
        <f t="shared" si="93"/>
        <v>1</v>
      </c>
    </row>
    <row r="2979" spans="1:7" x14ac:dyDescent="0.3">
      <c r="A2979" s="6" t="s">
        <v>6917</v>
      </c>
      <c r="B2979" s="6">
        <f>IF(GETPIVOTDATA("Sum of Net Profit",Pivot_table!$A$151,"Consumer ID",$A2979,"Years (DATE)",$B$66)=0,"",GETPIVOTDATA("Sum of Net Profit",Pivot_table!$A$151,"Consumer ID",$A2979,"Years (DATE)",$B$66))</f>
        <v>102.60000000000001</v>
      </c>
      <c r="C2979" s="6">
        <f>IF(GETPIVOTDATA("Count of Order ID",Pivot_table!$A$151,"Consumer ID",$A2979,"Years (DATE)",$B$66)=0,"",GETPIVOTDATA("Count of Order ID",Pivot_table!$A$151,"Consumer ID",$A2979,"Years (DATE)",$B$66))</f>
        <v>1</v>
      </c>
      <c r="D2979" s="6" t="str">
        <f>IF(GETPIVOTDATA("Sum of Net Profit",Pivot_table!$A$151,"Consumer ID",$A2979,"Years (DATE)",$D$66)=0,"",GETPIVOTDATA("Sum of Net Profit",Pivot_table!$A$151,"Consumer ID",$A2979,"Years (DATE)",$D$66))</f>
        <v/>
      </c>
      <c r="E2979" s="6" t="str">
        <f>IF(GETPIVOTDATA("Count of Order ID",Pivot_table!$A$151,"Consumer ID",$A2979,"Years (DATE)",$D$66)=0,"",GETPIVOTDATA("Count of Order ID",Pivot_table!$A$151,"Consumer ID",$A2979,"Years (DATE)",$D$66))</f>
        <v/>
      </c>
      <c r="F2979" s="6">
        <f t="shared" si="92"/>
        <v>102.60000000000001</v>
      </c>
      <c r="G2979" s="6">
        <f t="shared" si="93"/>
        <v>1</v>
      </c>
    </row>
    <row r="2980" spans="1:7" x14ac:dyDescent="0.3">
      <c r="A2980" s="6" t="s">
        <v>909</v>
      </c>
      <c r="B2980" s="6">
        <f>IF(GETPIVOTDATA("Sum of Net Profit",Pivot_table!$A$151,"Consumer ID",$A2980,"Years (DATE)",$B$66)=0,"",GETPIVOTDATA("Sum of Net Profit",Pivot_table!$A$151,"Consumer ID",$A2980,"Years (DATE)",$B$66))</f>
        <v>102.60000000000001</v>
      </c>
      <c r="C2980" s="6">
        <f>IF(GETPIVOTDATA("Count of Order ID",Pivot_table!$A$151,"Consumer ID",$A2980,"Years (DATE)",$B$66)=0,"",GETPIVOTDATA("Count of Order ID",Pivot_table!$A$151,"Consumer ID",$A2980,"Years (DATE)",$B$66))</f>
        <v>1</v>
      </c>
      <c r="D2980" s="6" t="str">
        <f>IF(GETPIVOTDATA("Sum of Net Profit",Pivot_table!$A$151,"Consumer ID",$A2980,"Years (DATE)",$D$66)=0,"",GETPIVOTDATA("Sum of Net Profit",Pivot_table!$A$151,"Consumer ID",$A2980,"Years (DATE)",$D$66))</f>
        <v/>
      </c>
      <c r="E2980" s="6" t="str">
        <f>IF(GETPIVOTDATA("Count of Order ID",Pivot_table!$A$151,"Consumer ID",$A2980,"Years (DATE)",$D$66)=0,"",GETPIVOTDATA("Count of Order ID",Pivot_table!$A$151,"Consumer ID",$A2980,"Years (DATE)",$D$66))</f>
        <v/>
      </c>
      <c r="F2980" s="6">
        <f t="shared" si="92"/>
        <v>102.60000000000001</v>
      </c>
      <c r="G2980" s="6">
        <f t="shared" si="93"/>
        <v>1</v>
      </c>
    </row>
    <row r="2981" spans="1:7" x14ac:dyDescent="0.3">
      <c r="A2981" s="6" t="s">
        <v>555</v>
      </c>
      <c r="B2981" s="6">
        <f>IF(GETPIVOTDATA("Sum of Net Profit",Pivot_table!$A$151,"Consumer ID",$A2981,"Years (DATE)",$B$66)=0,"",GETPIVOTDATA("Sum of Net Profit",Pivot_table!$A$151,"Consumer ID",$A2981,"Years (DATE)",$B$66))</f>
        <v>102.60000000000001</v>
      </c>
      <c r="C2981" s="6">
        <f>IF(GETPIVOTDATA("Count of Order ID",Pivot_table!$A$151,"Consumer ID",$A2981,"Years (DATE)",$B$66)=0,"",GETPIVOTDATA("Count of Order ID",Pivot_table!$A$151,"Consumer ID",$A2981,"Years (DATE)",$B$66))</f>
        <v>1</v>
      </c>
      <c r="D2981" s="6" t="str">
        <f>IF(GETPIVOTDATA("Sum of Net Profit",Pivot_table!$A$151,"Consumer ID",$A2981,"Years (DATE)",$D$66)=0,"",GETPIVOTDATA("Sum of Net Profit",Pivot_table!$A$151,"Consumer ID",$A2981,"Years (DATE)",$D$66))</f>
        <v/>
      </c>
      <c r="E2981" s="6" t="str">
        <f>IF(GETPIVOTDATA("Count of Order ID",Pivot_table!$A$151,"Consumer ID",$A2981,"Years (DATE)",$D$66)=0,"",GETPIVOTDATA("Count of Order ID",Pivot_table!$A$151,"Consumer ID",$A2981,"Years (DATE)",$D$66))</f>
        <v/>
      </c>
      <c r="F2981" s="6">
        <f t="shared" si="92"/>
        <v>102.60000000000001</v>
      </c>
      <c r="G2981" s="6">
        <f t="shared" si="93"/>
        <v>1</v>
      </c>
    </row>
    <row r="2982" spans="1:7" x14ac:dyDescent="0.3">
      <c r="A2982" s="6" t="s">
        <v>5740</v>
      </c>
      <c r="B2982" s="6" t="str">
        <f>IF(GETPIVOTDATA("Sum of Net Profit",Pivot_table!$A$151,"Consumer ID",$A2982,"Years (DATE)",$B$66)=0,"",GETPIVOTDATA("Sum of Net Profit",Pivot_table!$A$151,"Consumer ID",$A2982,"Years (DATE)",$B$66))</f>
        <v/>
      </c>
      <c r="C2982" s="6" t="str">
        <f>IF(GETPIVOTDATA("Count of Order ID",Pivot_table!$A$151,"Consumer ID",$A2982,"Years (DATE)",$B$66)=0,"",GETPIVOTDATA("Count of Order ID",Pivot_table!$A$151,"Consumer ID",$A2982,"Years (DATE)",$B$66))</f>
        <v/>
      </c>
      <c r="D2982" s="6">
        <f>IF(GETPIVOTDATA("Sum of Net Profit",Pivot_table!$A$151,"Consumer ID",$A2982,"Years (DATE)",$D$66)=0,"",GETPIVOTDATA("Sum of Net Profit",Pivot_table!$A$151,"Consumer ID",$A2982,"Years (DATE)",$D$66))</f>
        <v>99.109999999999985</v>
      </c>
      <c r="E2982" s="6">
        <f>IF(GETPIVOTDATA("Count of Order ID",Pivot_table!$A$151,"Consumer ID",$A2982,"Years (DATE)",$D$66)=0,"",GETPIVOTDATA("Count of Order ID",Pivot_table!$A$151,"Consumer ID",$A2982,"Years (DATE)",$D$66))</f>
        <v>1</v>
      </c>
      <c r="F2982" s="6">
        <f t="shared" si="92"/>
        <v>99.109999999999985</v>
      </c>
      <c r="G2982" s="6">
        <f t="shared" si="93"/>
        <v>1</v>
      </c>
    </row>
    <row r="2983" spans="1:7" x14ac:dyDescent="0.3">
      <c r="A2983" s="6" t="s">
        <v>5055</v>
      </c>
      <c r="B2983" s="6" t="str">
        <f>IF(GETPIVOTDATA("Sum of Net Profit",Pivot_table!$A$151,"Consumer ID",$A2983,"Years (DATE)",$B$66)=0,"",GETPIVOTDATA("Sum of Net Profit",Pivot_table!$A$151,"Consumer ID",$A2983,"Years (DATE)",$B$66))</f>
        <v/>
      </c>
      <c r="C2983" s="6" t="str">
        <f>IF(GETPIVOTDATA("Count of Order ID",Pivot_table!$A$151,"Consumer ID",$A2983,"Years (DATE)",$B$66)=0,"",GETPIVOTDATA("Count of Order ID",Pivot_table!$A$151,"Consumer ID",$A2983,"Years (DATE)",$B$66))</f>
        <v/>
      </c>
      <c r="D2983" s="6">
        <f>IF(GETPIVOTDATA("Sum of Net Profit",Pivot_table!$A$151,"Consumer ID",$A2983,"Years (DATE)",$D$66)=0,"",GETPIVOTDATA("Sum of Net Profit",Pivot_table!$A$151,"Consumer ID",$A2983,"Years (DATE)",$D$66))</f>
        <v>99.109999999999985</v>
      </c>
      <c r="E2983" s="6">
        <f>IF(GETPIVOTDATA("Count of Order ID",Pivot_table!$A$151,"Consumer ID",$A2983,"Years (DATE)",$D$66)=0,"",GETPIVOTDATA("Count of Order ID",Pivot_table!$A$151,"Consumer ID",$A2983,"Years (DATE)",$D$66))</f>
        <v>1</v>
      </c>
      <c r="F2983" s="6">
        <f t="shared" si="92"/>
        <v>99.109999999999985</v>
      </c>
      <c r="G2983" s="6">
        <f t="shared" si="93"/>
        <v>1</v>
      </c>
    </row>
    <row r="2984" spans="1:7" x14ac:dyDescent="0.3">
      <c r="A2984" s="6" t="s">
        <v>6008</v>
      </c>
      <c r="B2984" s="6" t="str">
        <f>IF(GETPIVOTDATA("Sum of Net Profit",Pivot_table!$A$151,"Consumer ID",$A2984,"Years (DATE)",$B$66)=0,"",GETPIVOTDATA("Sum of Net Profit",Pivot_table!$A$151,"Consumer ID",$A2984,"Years (DATE)",$B$66))</f>
        <v/>
      </c>
      <c r="C2984" s="6" t="str">
        <f>IF(GETPIVOTDATA("Count of Order ID",Pivot_table!$A$151,"Consumer ID",$A2984,"Years (DATE)",$B$66)=0,"",GETPIVOTDATA("Count of Order ID",Pivot_table!$A$151,"Consumer ID",$A2984,"Years (DATE)",$B$66))</f>
        <v/>
      </c>
      <c r="D2984" s="6">
        <f>IF(GETPIVOTDATA("Sum of Net Profit",Pivot_table!$A$151,"Consumer ID",$A2984,"Years (DATE)",$D$66)=0,"",GETPIVOTDATA("Sum of Net Profit",Pivot_table!$A$151,"Consumer ID",$A2984,"Years (DATE)",$D$66))</f>
        <v>99.109999999999985</v>
      </c>
      <c r="E2984" s="6">
        <f>IF(GETPIVOTDATA("Count of Order ID",Pivot_table!$A$151,"Consumer ID",$A2984,"Years (DATE)",$D$66)=0,"",GETPIVOTDATA("Count of Order ID",Pivot_table!$A$151,"Consumer ID",$A2984,"Years (DATE)",$D$66))</f>
        <v>1</v>
      </c>
      <c r="F2984" s="6">
        <f t="shared" si="92"/>
        <v>99.109999999999985</v>
      </c>
      <c r="G2984" s="6">
        <f t="shared" si="93"/>
        <v>1</v>
      </c>
    </row>
    <row r="2985" spans="1:7" x14ac:dyDescent="0.3">
      <c r="A2985" s="6" t="s">
        <v>4903</v>
      </c>
      <c r="B2985" s="6" t="str">
        <f>IF(GETPIVOTDATA("Sum of Net Profit",Pivot_table!$A$151,"Consumer ID",$A2985,"Years (DATE)",$B$66)=0,"",GETPIVOTDATA("Sum of Net Profit",Pivot_table!$A$151,"Consumer ID",$A2985,"Years (DATE)",$B$66))</f>
        <v/>
      </c>
      <c r="C2985" s="6" t="str">
        <f>IF(GETPIVOTDATA("Count of Order ID",Pivot_table!$A$151,"Consumer ID",$A2985,"Years (DATE)",$B$66)=0,"",GETPIVOTDATA("Count of Order ID",Pivot_table!$A$151,"Consumer ID",$A2985,"Years (DATE)",$B$66))</f>
        <v/>
      </c>
      <c r="D2985" s="6">
        <f>IF(GETPIVOTDATA("Sum of Net Profit",Pivot_table!$A$151,"Consumer ID",$A2985,"Years (DATE)",$D$66)=0,"",GETPIVOTDATA("Sum of Net Profit",Pivot_table!$A$151,"Consumer ID",$A2985,"Years (DATE)",$D$66))</f>
        <v>99.109999999999985</v>
      </c>
      <c r="E2985" s="6">
        <f>IF(GETPIVOTDATA("Count of Order ID",Pivot_table!$A$151,"Consumer ID",$A2985,"Years (DATE)",$D$66)=0,"",GETPIVOTDATA("Count of Order ID",Pivot_table!$A$151,"Consumer ID",$A2985,"Years (DATE)",$D$66))</f>
        <v>1</v>
      </c>
      <c r="F2985" s="6">
        <f t="shared" si="92"/>
        <v>99.109999999999985</v>
      </c>
      <c r="G2985" s="6">
        <f t="shared" si="93"/>
        <v>1</v>
      </c>
    </row>
    <row r="2986" spans="1:7" x14ac:dyDescent="0.3">
      <c r="A2986" s="6" t="s">
        <v>4934</v>
      </c>
      <c r="B2986" s="6" t="str">
        <f>IF(GETPIVOTDATA("Sum of Net Profit",Pivot_table!$A$151,"Consumer ID",$A2986,"Years (DATE)",$B$66)=0,"",GETPIVOTDATA("Sum of Net Profit",Pivot_table!$A$151,"Consumer ID",$A2986,"Years (DATE)",$B$66))</f>
        <v/>
      </c>
      <c r="C2986" s="6" t="str">
        <f>IF(GETPIVOTDATA("Count of Order ID",Pivot_table!$A$151,"Consumer ID",$A2986,"Years (DATE)",$B$66)=0,"",GETPIVOTDATA("Count of Order ID",Pivot_table!$A$151,"Consumer ID",$A2986,"Years (DATE)",$B$66))</f>
        <v/>
      </c>
      <c r="D2986" s="6">
        <f>IF(GETPIVOTDATA("Sum of Net Profit",Pivot_table!$A$151,"Consumer ID",$A2986,"Years (DATE)",$D$66)=0,"",GETPIVOTDATA("Sum of Net Profit",Pivot_table!$A$151,"Consumer ID",$A2986,"Years (DATE)",$D$66))</f>
        <v>99.109999999999985</v>
      </c>
      <c r="E2986" s="6">
        <f>IF(GETPIVOTDATA("Count of Order ID",Pivot_table!$A$151,"Consumer ID",$A2986,"Years (DATE)",$D$66)=0,"",GETPIVOTDATA("Count of Order ID",Pivot_table!$A$151,"Consumer ID",$A2986,"Years (DATE)",$D$66))</f>
        <v>1</v>
      </c>
      <c r="F2986" s="6">
        <f t="shared" si="92"/>
        <v>99.109999999999985</v>
      </c>
      <c r="G2986" s="6">
        <f t="shared" si="93"/>
        <v>1</v>
      </c>
    </row>
    <row r="2987" spans="1:7" x14ac:dyDescent="0.3">
      <c r="A2987" s="6" t="s">
        <v>5924</v>
      </c>
      <c r="B2987" s="6" t="str">
        <f>IF(GETPIVOTDATA("Sum of Net Profit",Pivot_table!$A$151,"Consumer ID",$A2987,"Years (DATE)",$B$66)=0,"",GETPIVOTDATA("Sum of Net Profit",Pivot_table!$A$151,"Consumer ID",$A2987,"Years (DATE)",$B$66))</f>
        <v/>
      </c>
      <c r="C2987" s="6" t="str">
        <f>IF(GETPIVOTDATA("Count of Order ID",Pivot_table!$A$151,"Consumer ID",$A2987,"Years (DATE)",$B$66)=0,"",GETPIVOTDATA("Count of Order ID",Pivot_table!$A$151,"Consumer ID",$A2987,"Years (DATE)",$B$66))</f>
        <v/>
      </c>
      <c r="D2987" s="6">
        <f>IF(GETPIVOTDATA("Sum of Net Profit",Pivot_table!$A$151,"Consumer ID",$A2987,"Years (DATE)",$D$66)=0,"",GETPIVOTDATA("Sum of Net Profit",Pivot_table!$A$151,"Consumer ID",$A2987,"Years (DATE)",$D$66))</f>
        <v>99.109999999999985</v>
      </c>
      <c r="E2987" s="6">
        <f>IF(GETPIVOTDATA("Count of Order ID",Pivot_table!$A$151,"Consumer ID",$A2987,"Years (DATE)",$D$66)=0,"",GETPIVOTDATA("Count of Order ID",Pivot_table!$A$151,"Consumer ID",$A2987,"Years (DATE)",$D$66))</f>
        <v>1</v>
      </c>
      <c r="F2987" s="6">
        <f t="shared" si="92"/>
        <v>99.109999999999985</v>
      </c>
      <c r="G2987" s="6">
        <f t="shared" si="93"/>
        <v>1</v>
      </c>
    </row>
    <row r="2988" spans="1:7" x14ac:dyDescent="0.3">
      <c r="A2988" s="6" t="s">
        <v>4917</v>
      </c>
      <c r="B2988" s="6" t="str">
        <f>IF(GETPIVOTDATA("Sum of Net Profit",Pivot_table!$A$151,"Consumer ID",$A2988,"Years (DATE)",$B$66)=0,"",GETPIVOTDATA("Sum of Net Profit",Pivot_table!$A$151,"Consumer ID",$A2988,"Years (DATE)",$B$66))</f>
        <v/>
      </c>
      <c r="C2988" s="6" t="str">
        <f>IF(GETPIVOTDATA("Count of Order ID",Pivot_table!$A$151,"Consumer ID",$A2988,"Years (DATE)",$B$66)=0,"",GETPIVOTDATA("Count of Order ID",Pivot_table!$A$151,"Consumer ID",$A2988,"Years (DATE)",$B$66))</f>
        <v/>
      </c>
      <c r="D2988" s="6">
        <f>IF(GETPIVOTDATA("Sum of Net Profit",Pivot_table!$A$151,"Consumer ID",$A2988,"Years (DATE)",$D$66)=0,"",GETPIVOTDATA("Sum of Net Profit",Pivot_table!$A$151,"Consumer ID",$A2988,"Years (DATE)",$D$66))</f>
        <v>99.109999999999985</v>
      </c>
      <c r="E2988" s="6">
        <f>IF(GETPIVOTDATA("Count of Order ID",Pivot_table!$A$151,"Consumer ID",$A2988,"Years (DATE)",$D$66)=0,"",GETPIVOTDATA("Count of Order ID",Pivot_table!$A$151,"Consumer ID",$A2988,"Years (DATE)",$D$66))</f>
        <v>1</v>
      </c>
      <c r="F2988" s="6">
        <f t="shared" si="92"/>
        <v>99.109999999999985</v>
      </c>
      <c r="G2988" s="6">
        <f t="shared" si="93"/>
        <v>1</v>
      </c>
    </row>
    <row r="2989" spans="1:7" x14ac:dyDescent="0.3">
      <c r="A2989" s="6" t="s">
        <v>2156</v>
      </c>
      <c r="B2989" s="6" t="str">
        <f>IF(GETPIVOTDATA("Sum of Net Profit",Pivot_table!$A$151,"Consumer ID",$A2989,"Years (DATE)",$B$66)=0,"",GETPIVOTDATA("Sum of Net Profit",Pivot_table!$A$151,"Consumer ID",$A2989,"Years (DATE)",$B$66))</f>
        <v/>
      </c>
      <c r="C2989" s="6" t="str">
        <f>IF(GETPIVOTDATA("Count of Order ID",Pivot_table!$A$151,"Consumer ID",$A2989,"Years (DATE)",$B$66)=0,"",GETPIVOTDATA("Count of Order ID",Pivot_table!$A$151,"Consumer ID",$A2989,"Years (DATE)",$B$66))</f>
        <v/>
      </c>
      <c r="D2989" s="6">
        <f>IF(GETPIVOTDATA("Sum of Net Profit",Pivot_table!$A$151,"Consumer ID",$A2989,"Years (DATE)",$D$66)=0,"",GETPIVOTDATA("Sum of Net Profit",Pivot_table!$A$151,"Consumer ID",$A2989,"Years (DATE)",$D$66))</f>
        <v>92.399999999999991</v>
      </c>
      <c r="E2989" s="6">
        <f>IF(GETPIVOTDATA("Count of Order ID",Pivot_table!$A$151,"Consumer ID",$A2989,"Years (DATE)",$D$66)=0,"",GETPIVOTDATA("Count of Order ID",Pivot_table!$A$151,"Consumer ID",$A2989,"Years (DATE)",$D$66))</f>
        <v>1</v>
      </c>
      <c r="F2989" s="6">
        <f t="shared" si="92"/>
        <v>92.399999999999991</v>
      </c>
      <c r="G2989" s="6">
        <f t="shared" si="93"/>
        <v>1</v>
      </c>
    </row>
    <row r="2990" spans="1:7" x14ac:dyDescent="0.3">
      <c r="A2990" s="6" t="s">
        <v>2344</v>
      </c>
      <c r="B2990" s="6" t="str">
        <f>IF(GETPIVOTDATA("Sum of Net Profit",Pivot_table!$A$151,"Consumer ID",$A2990,"Years (DATE)",$B$66)=0,"",GETPIVOTDATA("Sum of Net Profit",Pivot_table!$A$151,"Consumer ID",$A2990,"Years (DATE)",$B$66))</f>
        <v/>
      </c>
      <c r="C2990" s="6" t="str">
        <f>IF(GETPIVOTDATA("Count of Order ID",Pivot_table!$A$151,"Consumer ID",$A2990,"Years (DATE)",$B$66)=0,"",GETPIVOTDATA("Count of Order ID",Pivot_table!$A$151,"Consumer ID",$A2990,"Years (DATE)",$B$66))</f>
        <v/>
      </c>
      <c r="D2990" s="6">
        <f>IF(GETPIVOTDATA("Sum of Net Profit",Pivot_table!$A$151,"Consumer ID",$A2990,"Years (DATE)",$D$66)=0,"",GETPIVOTDATA("Sum of Net Profit",Pivot_table!$A$151,"Consumer ID",$A2990,"Years (DATE)",$D$66))</f>
        <v>92.399999999999991</v>
      </c>
      <c r="E2990" s="6">
        <f>IF(GETPIVOTDATA("Count of Order ID",Pivot_table!$A$151,"Consumer ID",$A2990,"Years (DATE)",$D$66)=0,"",GETPIVOTDATA("Count of Order ID",Pivot_table!$A$151,"Consumer ID",$A2990,"Years (DATE)",$D$66))</f>
        <v>1</v>
      </c>
      <c r="F2990" s="6">
        <f t="shared" si="92"/>
        <v>92.399999999999991</v>
      </c>
      <c r="G2990" s="6">
        <f t="shared" si="93"/>
        <v>1</v>
      </c>
    </row>
    <row r="2991" spans="1:7" x14ac:dyDescent="0.3">
      <c r="A2991" s="6" t="s">
        <v>4244</v>
      </c>
      <c r="B2991" s="6" t="str">
        <f>IF(GETPIVOTDATA("Sum of Net Profit",Pivot_table!$A$151,"Consumer ID",$A2991,"Years (DATE)",$B$66)=0,"",GETPIVOTDATA("Sum of Net Profit",Pivot_table!$A$151,"Consumer ID",$A2991,"Years (DATE)",$B$66))</f>
        <v/>
      </c>
      <c r="C2991" s="6" t="str">
        <f>IF(GETPIVOTDATA("Count of Order ID",Pivot_table!$A$151,"Consumer ID",$A2991,"Years (DATE)",$B$66)=0,"",GETPIVOTDATA("Count of Order ID",Pivot_table!$A$151,"Consumer ID",$A2991,"Years (DATE)",$B$66))</f>
        <v/>
      </c>
      <c r="D2991" s="6">
        <f>IF(GETPIVOTDATA("Sum of Net Profit",Pivot_table!$A$151,"Consumer ID",$A2991,"Years (DATE)",$D$66)=0,"",GETPIVOTDATA("Sum of Net Profit",Pivot_table!$A$151,"Consumer ID",$A2991,"Years (DATE)",$D$66))</f>
        <v>92.399999999999991</v>
      </c>
      <c r="E2991" s="6">
        <f>IF(GETPIVOTDATA("Count of Order ID",Pivot_table!$A$151,"Consumer ID",$A2991,"Years (DATE)",$D$66)=0,"",GETPIVOTDATA("Count of Order ID",Pivot_table!$A$151,"Consumer ID",$A2991,"Years (DATE)",$D$66))</f>
        <v>1</v>
      </c>
      <c r="F2991" s="6">
        <f t="shared" si="92"/>
        <v>92.399999999999991</v>
      </c>
      <c r="G2991" s="6">
        <f t="shared" si="93"/>
        <v>1</v>
      </c>
    </row>
    <row r="2992" spans="1:7" x14ac:dyDescent="0.3">
      <c r="A2992" s="6" t="s">
        <v>3191</v>
      </c>
      <c r="B2992" s="6" t="str">
        <f>IF(GETPIVOTDATA("Sum of Net Profit",Pivot_table!$A$151,"Consumer ID",$A2992,"Years (DATE)",$B$66)=0,"",GETPIVOTDATA("Sum of Net Profit",Pivot_table!$A$151,"Consumer ID",$A2992,"Years (DATE)",$B$66))</f>
        <v/>
      </c>
      <c r="C2992" s="6" t="str">
        <f>IF(GETPIVOTDATA("Count of Order ID",Pivot_table!$A$151,"Consumer ID",$A2992,"Years (DATE)",$B$66)=0,"",GETPIVOTDATA("Count of Order ID",Pivot_table!$A$151,"Consumer ID",$A2992,"Years (DATE)",$B$66))</f>
        <v/>
      </c>
      <c r="D2992" s="6">
        <f>IF(GETPIVOTDATA("Sum of Net Profit",Pivot_table!$A$151,"Consumer ID",$A2992,"Years (DATE)",$D$66)=0,"",GETPIVOTDATA("Sum of Net Profit",Pivot_table!$A$151,"Consumer ID",$A2992,"Years (DATE)",$D$66))</f>
        <v>92.399999999999991</v>
      </c>
      <c r="E2992" s="6">
        <f>IF(GETPIVOTDATA("Count of Order ID",Pivot_table!$A$151,"Consumer ID",$A2992,"Years (DATE)",$D$66)=0,"",GETPIVOTDATA("Count of Order ID",Pivot_table!$A$151,"Consumer ID",$A2992,"Years (DATE)",$D$66))</f>
        <v>1</v>
      </c>
      <c r="F2992" s="6">
        <f t="shared" si="92"/>
        <v>92.399999999999991</v>
      </c>
      <c r="G2992" s="6">
        <f t="shared" si="93"/>
        <v>1</v>
      </c>
    </row>
    <row r="2993" spans="1:7" x14ac:dyDescent="0.3">
      <c r="A2993" s="6" t="s">
        <v>1998</v>
      </c>
      <c r="B2993" s="6">
        <f>IF(GETPIVOTDATA("Sum of Net Profit",Pivot_table!$A$151,"Consumer ID",$A2993,"Years (DATE)",$B$66)=0,"",GETPIVOTDATA("Sum of Net Profit",Pivot_table!$A$151,"Consumer ID",$A2993,"Years (DATE)",$B$66))</f>
        <v>92.399999999999991</v>
      </c>
      <c r="C2993" s="6">
        <f>IF(GETPIVOTDATA("Count of Order ID",Pivot_table!$A$151,"Consumer ID",$A2993,"Years (DATE)",$B$66)=0,"",GETPIVOTDATA("Count of Order ID",Pivot_table!$A$151,"Consumer ID",$A2993,"Years (DATE)",$B$66))</f>
        <v>1</v>
      </c>
      <c r="D2993" s="6" t="str">
        <f>IF(GETPIVOTDATA("Sum of Net Profit",Pivot_table!$A$151,"Consumer ID",$A2993,"Years (DATE)",$D$66)=0,"",GETPIVOTDATA("Sum of Net Profit",Pivot_table!$A$151,"Consumer ID",$A2993,"Years (DATE)",$D$66))</f>
        <v/>
      </c>
      <c r="E2993" s="6" t="str">
        <f>IF(GETPIVOTDATA("Count of Order ID",Pivot_table!$A$151,"Consumer ID",$A2993,"Years (DATE)",$D$66)=0,"",GETPIVOTDATA("Count of Order ID",Pivot_table!$A$151,"Consumer ID",$A2993,"Years (DATE)",$D$66))</f>
        <v/>
      </c>
      <c r="F2993" s="6">
        <f t="shared" si="92"/>
        <v>92.399999999999991</v>
      </c>
      <c r="G2993" s="6">
        <f t="shared" si="93"/>
        <v>1</v>
      </c>
    </row>
    <row r="2994" spans="1:7" x14ac:dyDescent="0.3">
      <c r="A2994" s="6" t="s">
        <v>2140</v>
      </c>
      <c r="B2994" s="6" t="str">
        <f>IF(GETPIVOTDATA("Sum of Net Profit",Pivot_table!$A$151,"Consumer ID",$A2994,"Years (DATE)",$B$66)=0,"",GETPIVOTDATA("Sum of Net Profit",Pivot_table!$A$151,"Consumer ID",$A2994,"Years (DATE)",$B$66))</f>
        <v/>
      </c>
      <c r="C2994" s="6" t="str">
        <f>IF(GETPIVOTDATA("Count of Order ID",Pivot_table!$A$151,"Consumer ID",$A2994,"Years (DATE)",$B$66)=0,"",GETPIVOTDATA("Count of Order ID",Pivot_table!$A$151,"Consumer ID",$A2994,"Years (DATE)",$B$66))</f>
        <v/>
      </c>
      <c r="D2994" s="6">
        <f>IF(GETPIVOTDATA("Sum of Net Profit",Pivot_table!$A$151,"Consumer ID",$A2994,"Years (DATE)",$D$66)=0,"",GETPIVOTDATA("Sum of Net Profit",Pivot_table!$A$151,"Consumer ID",$A2994,"Years (DATE)",$D$66))</f>
        <v>92.399999999999991</v>
      </c>
      <c r="E2994" s="6">
        <f>IF(GETPIVOTDATA("Count of Order ID",Pivot_table!$A$151,"Consumer ID",$A2994,"Years (DATE)",$D$66)=0,"",GETPIVOTDATA("Count of Order ID",Pivot_table!$A$151,"Consumer ID",$A2994,"Years (DATE)",$D$66))</f>
        <v>1</v>
      </c>
      <c r="F2994" s="6">
        <f t="shared" si="92"/>
        <v>92.399999999999991</v>
      </c>
      <c r="G2994" s="6">
        <f t="shared" si="93"/>
        <v>1</v>
      </c>
    </row>
    <row r="2995" spans="1:7" x14ac:dyDescent="0.3">
      <c r="A2995" s="6" t="s">
        <v>1818</v>
      </c>
      <c r="B2995" s="6">
        <f>IF(GETPIVOTDATA("Sum of Net Profit",Pivot_table!$A$151,"Consumer ID",$A2995,"Years (DATE)",$B$66)=0,"",GETPIVOTDATA("Sum of Net Profit",Pivot_table!$A$151,"Consumer ID",$A2995,"Years (DATE)",$B$66))</f>
        <v>92.399999999999991</v>
      </c>
      <c r="C2995" s="6">
        <f>IF(GETPIVOTDATA("Count of Order ID",Pivot_table!$A$151,"Consumer ID",$A2995,"Years (DATE)",$B$66)=0,"",GETPIVOTDATA("Count of Order ID",Pivot_table!$A$151,"Consumer ID",$A2995,"Years (DATE)",$B$66))</f>
        <v>1</v>
      </c>
      <c r="D2995" s="6" t="str">
        <f>IF(GETPIVOTDATA("Sum of Net Profit",Pivot_table!$A$151,"Consumer ID",$A2995,"Years (DATE)",$D$66)=0,"",GETPIVOTDATA("Sum of Net Profit",Pivot_table!$A$151,"Consumer ID",$A2995,"Years (DATE)",$D$66))</f>
        <v/>
      </c>
      <c r="E2995" s="6" t="str">
        <f>IF(GETPIVOTDATA("Count of Order ID",Pivot_table!$A$151,"Consumer ID",$A2995,"Years (DATE)",$D$66)=0,"",GETPIVOTDATA("Count of Order ID",Pivot_table!$A$151,"Consumer ID",$A2995,"Years (DATE)",$D$66))</f>
        <v/>
      </c>
      <c r="F2995" s="6">
        <f t="shared" si="92"/>
        <v>92.399999999999991</v>
      </c>
      <c r="G2995" s="6">
        <f t="shared" si="93"/>
        <v>1</v>
      </c>
    </row>
    <row r="2996" spans="1:7" x14ac:dyDescent="0.3">
      <c r="A2996" s="6" t="s">
        <v>4147</v>
      </c>
      <c r="B2996" s="6" t="str">
        <f>IF(GETPIVOTDATA("Sum of Net Profit",Pivot_table!$A$151,"Consumer ID",$A2996,"Years (DATE)",$B$66)=0,"",GETPIVOTDATA("Sum of Net Profit",Pivot_table!$A$151,"Consumer ID",$A2996,"Years (DATE)",$B$66))</f>
        <v/>
      </c>
      <c r="C2996" s="6" t="str">
        <f>IF(GETPIVOTDATA("Count of Order ID",Pivot_table!$A$151,"Consumer ID",$A2996,"Years (DATE)",$B$66)=0,"",GETPIVOTDATA("Count of Order ID",Pivot_table!$A$151,"Consumer ID",$A2996,"Years (DATE)",$B$66))</f>
        <v/>
      </c>
      <c r="D2996" s="6">
        <f>IF(GETPIVOTDATA("Sum of Net Profit",Pivot_table!$A$151,"Consumer ID",$A2996,"Years (DATE)",$D$66)=0,"",GETPIVOTDATA("Sum of Net Profit",Pivot_table!$A$151,"Consumer ID",$A2996,"Years (DATE)",$D$66))</f>
        <v>92.399999999999991</v>
      </c>
      <c r="E2996" s="6">
        <f>IF(GETPIVOTDATA("Count of Order ID",Pivot_table!$A$151,"Consumer ID",$A2996,"Years (DATE)",$D$66)=0,"",GETPIVOTDATA("Count of Order ID",Pivot_table!$A$151,"Consumer ID",$A2996,"Years (DATE)",$D$66))</f>
        <v>1</v>
      </c>
      <c r="F2996" s="6">
        <f t="shared" si="92"/>
        <v>92.399999999999991</v>
      </c>
      <c r="G2996" s="6">
        <f t="shared" si="93"/>
        <v>1</v>
      </c>
    </row>
    <row r="2997" spans="1:7" x14ac:dyDescent="0.3">
      <c r="A2997" s="6" t="s">
        <v>4165</v>
      </c>
      <c r="B2997" s="6" t="str">
        <f>IF(GETPIVOTDATA("Sum of Net Profit",Pivot_table!$A$151,"Consumer ID",$A2997,"Years (DATE)",$B$66)=0,"",GETPIVOTDATA("Sum of Net Profit",Pivot_table!$A$151,"Consumer ID",$A2997,"Years (DATE)",$B$66))</f>
        <v/>
      </c>
      <c r="C2997" s="6" t="str">
        <f>IF(GETPIVOTDATA("Count of Order ID",Pivot_table!$A$151,"Consumer ID",$A2997,"Years (DATE)",$B$66)=0,"",GETPIVOTDATA("Count of Order ID",Pivot_table!$A$151,"Consumer ID",$A2997,"Years (DATE)",$B$66))</f>
        <v/>
      </c>
      <c r="D2997" s="6">
        <f>IF(GETPIVOTDATA("Sum of Net Profit",Pivot_table!$A$151,"Consumer ID",$A2997,"Years (DATE)",$D$66)=0,"",GETPIVOTDATA("Sum of Net Profit",Pivot_table!$A$151,"Consumer ID",$A2997,"Years (DATE)",$D$66))</f>
        <v>92.399999999999991</v>
      </c>
      <c r="E2997" s="6">
        <f>IF(GETPIVOTDATA("Count of Order ID",Pivot_table!$A$151,"Consumer ID",$A2997,"Years (DATE)",$D$66)=0,"",GETPIVOTDATA("Count of Order ID",Pivot_table!$A$151,"Consumer ID",$A2997,"Years (DATE)",$D$66))</f>
        <v>1</v>
      </c>
      <c r="F2997" s="6">
        <f t="shared" si="92"/>
        <v>92.399999999999991</v>
      </c>
      <c r="G2997" s="6">
        <f t="shared" si="93"/>
        <v>1</v>
      </c>
    </row>
    <row r="2998" spans="1:7" x14ac:dyDescent="0.3">
      <c r="A2998" s="6" t="s">
        <v>4167</v>
      </c>
      <c r="B2998" s="6" t="str">
        <f>IF(GETPIVOTDATA("Sum of Net Profit",Pivot_table!$A$151,"Consumer ID",$A2998,"Years (DATE)",$B$66)=0,"",GETPIVOTDATA("Sum of Net Profit",Pivot_table!$A$151,"Consumer ID",$A2998,"Years (DATE)",$B$66))</f>
        <v/>
      </c>
      <c r="C2998" s="6" t="str">
        <f>IF(GETPIVOTDATA("Count of Order ID",Pivot_table!$A$151,"Consumer ID",$A2998,"Years (DATE)",$B$66)=0,"",GETPIVOTDATA("Count of Order ID",Pivot_table!$A$151,"Consumer ID",$A2998,"Years (DATE)",$B$66))</f>
        <v/>
      </c>
      <c r="D2998" s="6">
        <f>IF(GETPIVOTDATA("Sum of Net Profit",Pivot_table!$A$151,"Consumer ID",$A2998,"Years (DATE)",$D$66)=0,"",GETPIVOTDATA("Sum of Net Profit",Pivot_table!$A$151,"Consumer ID",$A2998,"Years (DATE)",$D$66))</f>
        <v>92.399999999999991</v>
      </c>
      <c r="E2998" s="6">
        <f>IF(GETPIVOTDATA("Count of Order ID",Pivot_table!$A$151,"Consumer ID",$A2998,"Years (DATE)",$D$66)=0,"",GETPIVOTDATA("Count of Order ID",Pivot_table!$A$151,"Consumer ID",$A2998,"Years (DATE)",$D$66))</f>
        <v>1</v>
      </c>
      <c r="F2998" s="6">
        <f t="shared" si="92"/>
        <v>92.399999999999991</v>
      </c>
      <c r="G2998" s="6">
        <f t="shared" si="93"/>
        <v>1</v>
      </c>
    </row>
    <row r="2999" spans="1:7" x14ac:dyDescent="0.3">
      <c r="A2999" s="6" t="s">
        <v>4111</v>
      </c>
      <c r="B2999" s="6" t="str">
        <f>IF(GETPIVOTDATA("Sum of Net Profit",Pivot_table!$A$151,"Consumer ID",$A2999,"Years (DATE)",$B$66)=0,"",GETPIVOTDATA("Sum of Net Profit",Pivot_table!$A$151,"Consumer ID",$A2999,"Years (DATE)",$B$66))</f>
        <v/>
      </c>
      <c r="C2999" s="6" t="str">
        <f>IF(GETPIVOTDATA("Count of Order ID",Pivot_table!$A$151,"Consumer ID",$A2999,"Years (DATE)",$B$66)=0,"",GETPIVOTDATA("Count of Order ID",Pivot_table!$A$151,"Consumer ID",$A2999,"Years (DATE)",$B$66))</f>
        <v/>
      </c>
      <c r="D2999" s="6">
        <f>IF(GETPIVOTDATA("Sum of Net Profit",Pivot_table!$A$151,"Consumer ID",$A2999,"Years (DATE)",$D$66)=0,"",GETPIVOTDATA("Sum of Net Profit",Pivot_table!$A$151,"Consumer ID",$A2999,"Years (DATE)",$D$66))</f>
        <v>92.399999999999991</v>
      </c>
      <c r="E2999" s="6">
        <f>IF(GETPIVOTDATA("Count of Order ID",Pivot_table!$A$151,"Consumer ID",$A2999,"Years (DATE)",$D$66)=0,"",GETPIVOTDATA("Count of Order ID",Pivot_table!$A$151,"Consumer ID",$A2999,"Years (DATE)",$D$66))</f>
        <v>1</v>
      </c>
      <c r="F2999" s="6">
        <f t="shared" si="92"/>
        <v>92.399999999999991</v>
      </c>
      <c r="G2999" s="6">
        <f t="shared" si="93"/>
        <v>1</v>
      </c>
    </row>
    <row r="3000" spans="1:7" x14ac:dyDescent="0.3">
      <c r="A3000" s="6" t="s">
        <v>4047</v>
      </c>
      <c r="B3000" s="6" t="str">
        <f>IF(GETPIVOTDATA("Sum of Net Profit",Pivot_table!$A$151,"Consumer ID",$A3000,"Years (DATE)",$B$66)=0,"",GETPIVOTDATA("Sum of Net Profit",Pivot_table!$A$151,"Consumer ID",$A3000,"Years (DATE)",$B$66))</f>
        <v/>
      </c>
      <c r="C3000" s="6" t="str">
        <f>IF(GETPIVOTDATA("Count of Order ID",Pivot_table!$A$151,"Consumer ID",$A3000,"Years (DATE)",$B$66)=0,"",GETPIVOTDATA("Count of Order ID",Pivot_table!$A$151,"Consumer ID",$A3000,"Years (DATE)",$B$66))</f>
        <v/>
      </c>
      <c r="D3000" s="6">
        <f>IF(GETPIVOTDATA("Sum of Net Profit",Pivot_table!$A$151,"Consumer ID",$A3000,"Years (DATE)",$D$66)=0,"",GETPIVOTDATA("Sum of Net Profit",Pivot_table!$A$151,"Consumer ID",$A3000,"Years (DATE)",$D$66))</f>
        <v>92.399999999999991</v>
      </c>
      <c r="E3000" s="6">
        <f>IF(GETPIVOTDATA("Count of Order ID",Pivot_table!$A$151,"Consumer ID",$A3000,"Years (DATE)",$D$66)=0,"",GETPIVOTDATA("Count of Order ID",Pivot_table!$A$151,"Consumer ID",$A3000,"Years (DATE)",$D$66))</f>
        <v>1</v>
      </c>
      <c r="F3000" s="6">
        <f t="shared" si="92"/>
        <v>92.399999999999991</v>
      </c>
      <c r="G3000" s="6">
        <f t="shared" si="93"/>
        <v>1</v>
      </c>
    </row>
    <row r="3001" spans="1:7" x14ac:dyDescent="0.3">
      <c r="A3001" s="6" t="s">
        <v>2542</v>
      </c>
      <c r="B3001" s="6" t="str">
        <f>IF(GETPIVOTDATA("Sum of Net Profit",Pivot_table!$A$151,"Consumer ID",$A3001,"Years (DATE)",$B$66)=0,"",GETPIVOTDATA("Sum of Net Profit",Pivot_table!$A$151,"Consumer ID",$A3001,"Years (DATE)",$B$66))</f>
        <v/>
      </c>
      <c r="C3001" s="6" t="str">
        <f>IF(GETPIVOTDATA("Count of Order ID",Pivot_table!$A$151,"Consumer ID",$A3001,"Years (DATE)",$B$66)=0,"",GETPIVOTDATA("Count of Order ID",Pivot_table!$A$151,"Consumer ID",$A3001,"Years (DATE)",$B$66))</f>
        <v/>
      </c>
      <c r="D3001" s="6">
        <f>IF(GETPIVOTDATA("Sum of Net Profit",Pivot_table!$A$151,"Consumer ID",$A3001,"Years (DATE)",$D$66)=0,"",GETPIVOTDATA("Sum of Net Profit",Pivot_table!$A$151,"Consumer ID",$A3001,"Years (DATE)",$D$66))</f>
        <v>92.399999999999991</v>
      </c>
      <c r="E3001" s="6">
        <f>IF(GETPIVOTDATA("Count of Order ID",Pivot_table!$A$151,"Consumer ID",$A3001,"Years (DATE)",$D$66)=0,"",GETPIVOTDATA("Count of Order ID",Pivot_table!$A$151,"Consumer ID",$A3001,"Years (DATE)",$D$66))</f>
        <v>1</v>
      </c>
      <c r="F3001" s="6">
        <f t="shared" si="92"/>
        <v>92.399999999999991</v>
      </c>
      <c r="G3001" s="6">
        <f t="shared" si="93"/>
        <v>1</v>
      </c>
    </row>
    <row r="3002" spans="1:7" x14ac:dyDescent="0.3">
      <c r="A3002" s="6" t="s">
        <v>1864</v>
      </c>
      <c r="B3002" s="6">
        <f>IF(GETPIVOTDATA("Sum of Net Profit",Pivot_table!$A$151,"Consumer ID",$A3002,"Years (DATE)",$B$66)=0,"",GETPIVOTDATA("Sum of Net Profit",Pivot_table!$A$151,"Consumer ID",$A3002,"Years (DATE)",$B$66))</f>
        <v>92.399999999999991</v>
      </c>
      <c r="C3002" s="6">
        <f>IF(GETPIVOTDATA("Count of Order ID",Pivot_table!$A$151,"Consumer ID",$A3002,"Years (DATE)",$B$66)=0,"",GETPIVOTDATA("Count of Order ID",Pivot_table!$A$151,"Consumer ID",$A3002,"Years (DATE)",$B$66))</f>
        <v>1</v>
      </c>
      <c r="D3002" s="6" t="str">
        <f>IF(GETPIVOTDATA("Sum of Net Profit",Pivot_table!$A$151,"Consumer ID",$A3002,"Years (DATE)",$D$66)=0,"",GETPIVOTDATA("Sum of Net Profit",Pivot_table!$A$151,"Consumer ID",$A3002,"Years (DATE)",$D$66))</f>
        <v/>
      </c>
      <c r="E3002" s="6" t="str">
        <f>IF(GETPIVOTDATA("Count of Order ID",Pivot_table!$A$151,"Consumer ID",$A3002,"Years (DATE)",$D$66)=0,"",GETPIVOTDATA("Count of Order ID",Pivot_table!$A$151,"Consumer ID",$A3002,"Years (DATE)",$D$66))</f>
        <v/>
      </c>
      <c r="F3002" s="6">
        <f t="shared" si="92"/>
        <v>92.399999999999991</v>
      </c>
      <c r="G3002" s="6">
        <f t="shared" si="93"/>
        <v>1</v>
      </c>
    </row>
    <row r="3003" spans="1:7" x14ac:dyDescent="0.3">
      <c r="A3003" s="6" t="s">
        <v>1455</v>
      </c>
      <c r="B3003" s="6">
        <f>IF(GETPIVOTDATA("Sum of Net Profit",Pivot_table!$A$151,"Consumer ID",$A3003,"Years (DATE)",$B$66)=0,"",GETPIVOTDATA("Sum of Net Profit",Pivot_table!$A$151,"Consumer ID",$A3003,"Years (DATE)",$B$66))</f>
        <v>92.399999999999991</v>
      </c>
      <c r="C3003" s="6">
        <f>IF(GETPIVOTDATA("Count of Order ID",Pivot_table!$A$151,"Consumer ID",$A3003,"Years (DATE)",$B$66)=0,"",GETPIVOTDATA("Count of Order ID",Pivot_table!$A$151,"Consumer ID",$A3003,"Years (DATE)",$B$66))</f>
        <v>1</v>
      </c>
      <c r="D3003" s="6" t="str">
        <f>IF(GETPIVOTDATA("Sum of Net Profit",Pivot_table!$A$151,"Consumer ID",$A3003,"Years (DATE)",$D$66)=0,"",GETPIVOTDATA("Sum of Net Profit",Pivot_table!$A$151,"Consumer ID",$A3003,"Years (DATE)",$D$66))</f>
        <v/>
      </c>
      <c r="E3003" s="6" t="str">
        <f>IF(GETPIVOTDATA("Count of Order ID",Pivot_table!$A$151,"Consumer ID",$A3003,"Years (DATE)",$D$66)=0,"",GETPIVOTDATA("Count of Order ID",Pivot_table!$A$151,"Consumer ID",$A3003,"Years (DATE)",$D$66))</f>
        <v/>
      </c>
      <c r="F3003" s="6">
        <f t="shared" si="92"/>
        <v>92.399999999999991</v>
      </c>
      <c r="G3003" s="6">
        <f t="shared" si="93"/>
        <v>1</v>
      </c>
    </row>
    <row r="3004" spans="1:7" x14ac:dyDescent="0.3">
      <c r="A3004" s="6" t="s">
        <v>1914</v>
      </c>
      <c r="B3004" s="6">
        <f>IF(GETPIVOTDATA("Sum of Net Profit",Pivot_table!$A$151,"Consumer ID",$A3004,"Years (DATE)",$B$66)=0,"",GETPIVOTDATA("Sum of Net Profit",Pivot_table!$A$151,"Consumer ID",$A3004,"Years (DATE)",$B$66))</f>
        <v>92.399999999999991</v>
      </c>
      <c r="C3004" s="6">
        <f>IF(GETPIVOTDATA("Count of Order ID",Pivot_table!$A$151,"Consumer ID",$A3004,"Years (DATE)",$B$66)=0,"",GETPIVOTDATA("Count of Order ID",Pivot_table!$A$151,"Consumer ID",$A3004,"Years (DATE)",$B$66))</f>
        <v>1</v>
      </c>
      <c r="D3004" s="6" t="str">
        <f>IF(GETPIVOTDATA("Sum of Net Profit",Pivot_table!$A$151,"Consumer ID",$A3004,"Years (DATE)",$D$66)=0,"",GETPIVOTDATA("Sum of Net Profit",Pivot_table!$A$151,"Consumer ID",$A3004,"Years (DATE)",$D$66))</f>
        <v/>
      </c>
      <c r="E3004" s="6" t="str">
        <f>IF(GETPIVOTDATA("Count of Order ID",Pivot_table!$A$151,"Consumer ID",$A3004,"Years (DATE)",$D$66)=0,"",GETPIVOTDATA("Count of Order ID",Pivot_table!$A$151,"Consumer ID",$A3004,"Years (DATE)",$D$66))</f>
        <v/>
      </c>
      <c r="F3004" s="6">
        <f t="shared" si="92"/>
        <v>92.399999999999991</v>
      </c>
      <c r="G3004" s="6">
        <f t="shared" si="93"/>
        <v>1</v>
      </c>
    </row>
    <row r="3005" spans="1:7" x14ac:dyDescent="0.3">
      <c r="A3005" s="6" t="s">
        <v>1424</v>
      </c>
      <c r="B3005" s="6">
        <f>IF(GETPIVOTDATA("Sum of Net Profit",Pivot_table!$A$151,"Consumer ID",$A3005,"Years (DATE)",$B$66)=0,"",GETPIVOTDATA("Sum of Net Profit",Pivot_table!$A$151,"Consumer ID",$A3005,"Years (DATE)",$B$66))</f>
        <v>92.399999999999991</v>
      </c>
      <c r="C3005" s="6">
        <f>IF(GETPIVOTDATA("Count of Order ID",Pivot_table!$A$151,"Consumer ID",$A3005,"Years (DATE)",$B$66)=0,"",GETPIVOTDATA("Count of Order ID",Pivot_table!$A$151,"Consumer ID",$A3005,"Years (DATE)",$B$66))</f>
        <v>1</v>
      </c>
      <c r="D3005" s="6" t="str">
        <f>IF(GETPIVOTDATA("Sum of Net Profit",Pivot_table!$A$151,"Consumer ID",$A3005,"Years (DATE)",$D$66)=0,"",GETPIVOTDATA("Sum of Net Profit",Pivot_table!$A$151,"Consumer ID",$A3005,"Years (DATE)",$D$66))</f>
        <v/>
      </c>
      <c r="E3005" s="6" t="str">
        <f>IF(GETPIVOTDATA("Count of Order ID",Pivot_table!$A$151,"Consumer ID",$A3005,"Years (DATE)",$D$66)=0,"",GETPIVOTDATA("Count of Order ID",Pivot_table!$A$151,"Consumer ID",$A3005,"Years (DATE)",$D$66))</f>
        <v/>
      </c>
      <c r="F3005" s="6">
        <f t="shared" si="92"/>
        <v>92.399999999999991</v>
      </c>
      <c r="G3005" s="6">
        <f t="shared" si="93"/>
        <v>1</v>
      </c>
    </row>
    <row r="3006" spans="1:7" x14ac:dyDescent="0.3">
      <c r="A3006" s="6" t="s">
        <v>2576</v>
      </c>
      <c r="B3006" s="6" t="str">
        <f>IF(GETPIVOTDATA("Sum of Net Profit",Pivot_table!$A$151,"Consumer ID",$A3006,"Years (DATE)",$B$66)=0,"",GETPIVOTDATA("Sum of Net Profit",Pivot_table!$A$151,"Consumer ID",$A3006,"Years (DATE)",$B$66))</f>
        <v/>
      </c>
      <c r="C3006" s="6" t="str">
        <f>IF(GETPIVOTDATA("Count of Order ID",Pivot_table!$A$151,"Consumer ID",$A3006,"Years (DATE)",$B$66)=0,"",GETPIVOTDATA("Count of Order ID",Pivot_table!$A$151,"Consumer ID",$A3006,"Years (DATE)",$B$66))</f>
        <v/>
      </c>
      <c r="D3006" s="6">
        <f>IF(GETPIVOTDATA("Sum of Net Profit",Pivot_table!$A$151,"Consumer ID",$A3006,"Years (DATE)",$D$66)=0,"",GETPIVOTDATA("Sum of Net Profit",Pivot_table!$A$151,"Consumer ID",$A3006,"Years (DATE)",$D$66))</f>
        <v>92.399999999999991</v>
      </c>
      <c r="E3006" s="6">
        <f>IF(GETPIVOTDATA("Count of Order ID",Pivot_table!$A$151,"Consumer ID",$A3006,"Years (DATE)",$D$66)=0,"",GETPIVOTDATA("Count of Order ID",Pivot_table!$A$151,"Consumer ID",$A3006,"Years (DATE)",$D$66))</f>
        <v>1</v>
      </c>
      <c r="F3006" s="6">
        <f t="shared" si="92"/>
        <v>92.399999999999991</v>
      </c>
      <c r="G3006" s="6">
        <f t="shared" si="93"/>
        <v>1</v>
      </c>
    </row>
    <row r="3007" spans="1:7" x14ac:dyDescent="0.3">
      <c r="A3007" s="6" t="s">
        <v>2614</v>
      </c>
      <c r="B3007" s="6" t="str">
        <f>IF(GETPIVOTDATA("Sum of Net Profit",Pivot_table!$A$151,"Consumer ID",$A3007,"Years (DATE)",$B$66)=0,"",GETPIVOTDATA("Sum of Net Profit",Pivot_table!$A$151,"Consumer ID",$A3007,"Years (DATE)",$B$66))</f>
        <v/>
      </c>
      <c r="C3007" s="6" t="str">
        <f>IF(GETPIVOTDATA("Count of Order ID",Pivot_table!$A$151,"Consumer ID",$A3007,"Years (DATE)",$B$66)=0,"",GETPIVOTDATA("Count of Order ID",Pivot_table!$A$151,"Consumer ID",$A3007,"Years (DATE)",$B$66))</f>
        <v/>
      </c>
      <c r="D3007" s="6">
        <f>IF(GETPIVOTDATA("Sum of Net Profit",Pivot_table!$A$151,"Consumer ID",$A3007,"Years (DATE)",$D$66)=0,"",GETPIVOTDATA("Sum of Net Profit",Pivot_table!$A$151,"Consumer ID",$A3007,"Years (DATE)",$D$66))</f>
        <v>92.399999999999991</v>
      </c>
      <c r="E3007" s="6">
        <f>IF(GETPIVOTDATA("Count of Order ID",Pivot_table!$A$151,"Consumer ID",$A3007,"Years (DATE)",$D$66)=0,"",GETPIVOTDATA("Count of Order ID",Pivot_table!$A$151,"Consumer ID",$A3007,"Years (DATE)",$D$66))</f>
        <v>1</v>
      </c>
      <c r="F3007" s="6">
        <f t="shared" si="92"/>
        <v>92.399999999999991</v>
      </c>
      <c r="G3007" s="6">
        <f t="shared" si="93"/>
        <v>1</v>
      </c>
    </row>
    <row r="3008" spans="1:7" x14ac:dyDescent="0.3">
      <c r="A3008" s="6" t="s">
        <v>3371</v>
      </c>
      <c r="B3008" s="6" t="str">
        <f>IF(GETPIVOTDATA("Sum of Net Profit",Pivot_table!$A$151,"Consumer ID",$A3008,"Years (DATE)",$B$66)=0,"",GETPIVOTDATA("Sum of Net Profit",Pivot_table!$A$151,"Consumer ID",$A3008,"Years (DATE)",$B$66))</f>
        <v/>
      </c>
      <c r="C3008" s="6" t="str">
        <f>IF(GETPIVOTDATA("Count of Order ID",Pivot_table!$A$151,"Consumer ID",$A3008,"Years (DATE)",$B$66)=0,"",GETPIVOTDATA("Count of Order ID",Pivot_table!$A$151,"Consumer ID",$A3008,"Years (DATE)",$B$66))</f>
        <v/>
      </c>
      <c r="D3008" s="6">
        <f>IF(GETPIVOTDATA("Sum of Net Profit",Pivot_table!$A$151,"Consumer ID",$A3008,"Years (DATE)",$D$66)=0,"",GETPIVOTDATA("Sum of Net Profit",Pivot_table!$A$151,"Consumer ID",$A3008,"Years (DATE)",$D$66))</f>
        <v>92.399999999999991</v>
      </c>
      <c r="E3008" s="6">
        <f>IF(GETPIVOTDATA("Count of Order ID",Pivot_table!$A$151,"Consumer ID",$A3008,"Years (DATE)",$D$66)=0,"",GETPIVOTDATA("Count of Order ID",Pivot_table!$A$151,"Consumer ID",$A3008,"Years (DATE)",$D$66))</f>
        <v>1</v>
      </c>
      <c r="F3008" s="6">
        <f t="shared" si="92"/>
        <v>92.399999999999991</v>
      </c>
      <c r="G3008" s="6">
        <f t="shared" si="93"/>
        <v>1</v>
      </c>
    </row>
    <row r="3009" spans="1:7" x14ac:dyDescent="0.3">
      <c r="A3009" s="6" t="s">
        <v>2845</v>
      </c>
      <c r="B3009" s="6" t="str">
        <f>IF(GETPIVOTDATA("Sum of Net Profit",Pivot_table!$A$151,"Consumer ID",$A3009,"Years (DATE)",$B$66)=0,"",GETPIVOTDATA("Sum of Net Profit",Pivot_table!$A$151,"Consumer ID",$A3009,"Years (DATE)",$B$66))</f>
        <v/>
      </c>
      <c r="C3009" s="6" t="str">
        <f>IF(GETPIVOTDATA("Count of Order ID",Pivot_table!$A$151,"Consumer ID",$A3009,"Years (DATE)",$B$66)=0,"",GETPIVOTDATA("Count of Order ID",Pivot_table!$A$151,"Consumer ID",$A3009,"Years (DATE)",$B$66))</f>
        <v/>
      </c>
      <c r="D3009" s="6">
        <f>IF(GETPIVOTDATA("Sum of Net Profit",Pivot_table!$A$151,"Consumer ID",$A3009,"Years (DATE)",$D$66)=0,"",GETPIVOTDATA("Sum of Net Profit",Pivot_table!$A$151,"Consumer ID",$A3009,"Years (DATE)",$D$66))</f>
        <v>92.399999999999991</v>
      </c>
      <c r="E3009" s="6">
        <f>IF(GETPIVOTDATA("Count of Order ID",Pivot_table!$A$151,"Consumer ID",$A3009,"Years (DATE)",$D$66)=0,"",GETPIVOTDATA("Count of Order ID",Pivot_table!$A$151,"Consumer ID",$A3009,"Years (DATE)",$D$66))</f>
        <v>1</v>
      </c>
      <c r="F3009" s="6">
        <f t="shared" si="92"/>
        <v>92.399999999999991</v>
      </c>
      <c r="G3009" s="6">
        <f t="shared" si="93"/>
        <v>1</v>
      </c>
    </row>
    <row r="3010" spans="1:7" x14ac:dyDescent="0.3">
      <c r="A3010" s="6" t="s">
        <v>2939</v>
      </c>
      <c r="B3010" s="6" t="str">
        <f>IF(GETPIVOTDATA("Sum of Net Profit",Pivot_table!$A$151,"Consumer ID",$A3010,"Years (DATE)",$B$66)=0,"",GETPIVOTDATA("Sum of Net Profit",Pivot_table!$A$151,"Consumer ID",$A3010,"Years (DATE)",$B$66))</f>
        <v/>
      </c>
      <c r="C3010" s="6" t="str">
        <f>IF(GETPIVOTDATA("Count of Order ID",Pivot_table!$A$151,"Consumer ID",$A3010,"Years (DATE)",$B$66)=0,"",GETPIVOTDATA("Count of Order ID",Pivot_table!$A$151,"Consumer ID",$A3010,"Years (DATE)",$B$66))</f>
        <v/>
      </c>
      <c r="D3010" s="6">
        <f>IF(GETPIVOTDATA("Sum of Net Profit",Pivot_table!$A$151,"Consumer ID",$A3010,"Years (DATE)",$D$66)=0,"",GETPIVOTDATA("Sum of Net Profit",Pivot_table!$A$151,"Consumer ID",$A3010,"Years (DATE)",$D$66))</f>
        <v>92.399999999999991</v>
      </c>
      <c r="E3010" s="6">
        <f>IF(GETPIVOTDATA("Count of Order ID",Pivot_table!$A$151,"Consumer ID",$A3010,"Years (DATE)",$D$66)=0,"",GETPIVOTDATA("Count of Order ID",Pivot_table!$A$151,"Consumer ID",$A3010,"Years (DATE)",$D$66))</f>
        <v>1</v>
      </c>
      <c r="F3010" s="6">
        <f t="shared" si="92"/>
        <v>92.399999999999991</v>
      </c>
      <c r="G3010" s="6">
        <f t="shared" si="93"/>
        <v>1</v>
      </c>
    </row>
    <row r="3011" spans="1:7" x14ac:dyDescent="0.3">
      <c r="A3011" s="6" t="s">
        <v>2973</v>
      </c>
      <c r="B3011" s="6" t="str">
        <f>IF(GETPIVOTDATA("Sum of Net Profit",Pivot_table!$A$151,"Consumer ID",$A3011,"Years (DATE)",$B$66)=0,"",GETPIVOTDATA("Sum of Net Profit",Pivot_table!$A$151,"Consumer ID",$A3011,"Years (DATE)",$B$66))</f>
        <v/>
      </c>
      <c r="C3011" s="6" t="str">
        <f>IF(GETPIVOTDATA("Count of Order ID",Pivot_table!$A$151,"Consumer ID",$A3011,"Years (DATE)",$B$66)=0,"",GETPIVOTDATA("Count of Order ID",Pivot_table!$A$151,"Consumer ID",$A3011,"Years (DATE)",$B$66))</f>
        <v/>
      </c>
      <c r="D3011" s="6">
        <f>IF(GETPIVOTDATA("Sum of Net Profit",Pivot_table!$A$151,"Consumer ID",$A3011,"Years (DATE)",$D$66)=0,"",GETPIVOTDATA("Sum of Net Profit",Pivot_table!$A$151,"Consumer ID",$A3011,"Years (DATE)",$D$66))</f>
        <v>92.399999999999991</v>
      </c>
      <c r="E3011" s="6">
        <f>IF(GETPIVOTDATA("Count of Order ID",Pivot_table!$A$151,"Consumer ID",$A3011,"Years (DATE)",$D$66)=0,"",GETPIVOTDATA("Count of Order ID",Pivot_table!$A$151,"Consumer ID",$A3011,"Years (DATE)",$D$66))</f>
        <v>1</v>
      </c>
      <c r="F3011" s="6">
        <f t="shared" si="92"/>
        <v>92.399999999999991</v>
      </c>
      <c r="G3011" s="6">
        <f t="shared" si="93"/>
        <v>1</v>
      </c>
    </row>
    <row r="3012" spans="1:7" x14ac:dyDescent="0.3">
      <c r="A3012" s="6" t="s">
        <v>2863</v>
      </c>
      <c r="B3012" s="6" t="str">
        <f>IF(GETPIVOTDATA("Sum of Net Profit",Pivot_table!$A$151,"Consumer ID",$A3012,"Years (DATE)",$B$66)=0,"",GETPIVOTDATA("Sum of Net Profit",Pivot_table!$A$151,"Consumer ID",$A3012,"Years (DATE)",$B$66))</f>
        <v/>
      </c>
      <c r="C3012" s="6" t="str">
        <f>IF(GETPIVOTDATA("Count of Order ID",Pivot_table!$A$151,"Consumer ID",$A3012,"Years (DATE)",$B$66)=0,"",GETPIVOTDATA("Count of Order ID",Pivot_table!$A$151,"Consumer ID",$A3012,"Years (DATE)",$B$66))</f>
        <v/>
      </c>
      <c r="D3012" s="6">
        <f>IF(GETPIVOTDATA("Sum of Net Profit",Pivot_table!$A$151,"Consumer ID",$A3012,"Years (DATE)",$D$66)=0,"",GETPIVOTDATA("Sum of Net Profit",Pivot_table!$A$151,"Consumer ID",$A3012,"Years (DATE)",$D$66))</f>
        <v>92.399999999999991</v>
      </c>
      <c r="E3012" s="6">
        <f>IF(GETPIVOTDATA("Count of Order ID",Pivot_table!$A$151,"Consumer ID",$A3012,"Years (DATE)",$D$66)=0,"",GETPIVOTDATA("Count of Order ID",Pivot_table!$A$151,"Consumer ID",$A3012,"Years (DATE)",$D$66))</f>
        <v>1</v>
      </c>
      <c r="F3012" s="6">
        <f t="shared" ref="F3012:F3075" si="94">IF(SUM(B3012,D3012)=0,"",SUM(B3012,D3012))</f>
        <v>92.399999999999991</v>
      </c>
      <c r="G3012" s="6">
        <f t="shared" ref="G3012:G3075" si="95">IF(SUM(C3012,E3012)=0,"",SUM(C3012,E3012))</f>
        <v>1</v>
      </c>
    </row>
    <row r="3013" spans="1:7" x14ac:dyDescent="0.3">
      <c r="A3013" s="6" t="s">
        <v>2975</v>
      </c>
      <c r="B3013" s="6" t="str">
        <f>IF(GETPIVOTDATA("Sum of Net Profit",Pivot_table!$A$151,"Consumer ID",$A3013,"Years (DATE)",$B$66)=0,"",GETPIVOTDATA("Sum of Net Profit",Pivot_table!$A$151,"Consumer ID",$A3013,"Years (DATE)",$B$66))</f>
        <v/>
      </c>
      <c r="C3013" s="6" t="str">
        <f>IF(GETPIVOTDATA("Count of Order ID",Pivot_table!$A$151,"Consumer ID",$A3013,"Years (DATE)",$B$66)=0,"",GETPIVOTDATA("Count of Order ID",Pivot_table!$A$151,"Consumer ID",$A3013,"Years (DATE)",$B$66))</f>
        <v/>
      </c>
      <c r="D3013" s="6">
        <f>IF(GETPIVOTDATA("Sum of Net Profit",Pivot_table!$A$151,"Consumer ID",$A3013,"Years (DATE)",$D$66)=0,"",GETPIVOTDATA("Sum of Net Profit",Pivot_table!$A$151,"Consumer ID",$A3013,"Years (DATE)",$D$66))</f>
        <v>92.399999999999991</v>
      </c>
      <c r="E3013" s="6">
        <f>IF(GETPIVOTDATA("Count of Order ID",Pivot_table!$A$151,"Consumer ID",$A3013,"Years (DATE)",$D$66)=0,"",GETPIVOTDATA("Count of Order ID",Pivot_table!$A$151,"Consumer ID",$A3013,"Years (DATE)",$D$66))</f>
        <v>1</v>
      </c>
      <c r="F3013" s="6">
        <f t="shared" si="94"/>
        <v>92.399999999999991</v>
      </c>
      <c r="G3013" s="6">
        <f t="shared" si="95"/>
        <v>1</v>
      </c>
    </row>
    <row r="3014" spans="1:7" x14ac:dyDescent="0.3">
      <c r="A3014" s="6" t="s">
        <v>3353</v>
      </c>
      <c r="B3014" s="6" t="str">
        <f>IF(GETPIVOTDATA("Sum of Net Profit",Pivot_table!$A$151,"Consumer ID",$A3014,"Years (DATE)",$B$66)=0,"",GETPIVOTDATA("Sum of Net Profit",Pivot_table!$A$151,"Consumer ID",$A3014,"Years (DATE)",$B$66))</f>
        <v/>
      </c>
      <c r="C3014" s="6" t="str">
        <f>IF(GETPIVOTDATA("Count of Order ID",Pivot_table!$A$151,"Consumer ID",$A3014,"Years (DATE)",$B$66)=0,"",GETPIVOTDATA("Count of Order ID",Pivot_table!$A$151,"Consumer ID",$A3014,"Years (DATE)",$B$66))</f>
        <v/>
      </c>
      <c r="D3014" s="6">
        <f>IF(GETPIVOTDATA("Sum of Net Profit",Pivot_table!$A$151,"Consumer ID",$A3014,"Years (DATE)",$D$66)=0,"",GETPIVOTDATA("Sum of Net Profit",Pivot_table!$A$151,"Consumer ID",$A3014,"Years (DATE)",$D$66))</f>
        <v>92.399999999999991</v>
      </c>
      <c r="E3014" s="6">
        <f>IF(GETPIVOTDATA("Count of Order ID",Pivot_table!$A$151,"Consumer ID",$A3014,"Years (DATE)",$D$66)=0,"",GETPIVOTDATA("Count of Order ID",Pivot_table!$A$151,"Consumer ID",$A3014,"Years (DATE)",$D$66))</f>
        <v>1</v>
      </c>
      <c r="F3014" s="6">
        <f t="shared" si="94"/>
        <v>92.399999999999991</v>
      </c>
      <c r="G3014" s="6">
        <f t="shared" si="95"/>
        <v>1</v>
      </c>
    </row>
    <row r="3015" spans="1:7" x14ac:dyDescent="0.3">
      <c r="A3015" s="6" t="s">
        <v>2881</v>
      </c>
      <c r="B3015" s="6" t="str">
        <f>IF(GETPIVOTDATA("Sum of Net Profit",Pivot_table!$A$151,"Consumer ID",$A3015,"Years (DATE)",$B$66)=0,"",GETPIVOTDATA("Sum of Net Profit",Pivot_table!$A$151,"Consumer ID",$A3015,"Years (DATE)",$B$66))</f>
        <v/>
      </c>
      <c r="C3015" s="6" t="str">
        <f>IF(GETPIVOTDATA("Count of Order ID",Pivot_table!$A$151,"Consumer ID",$A3015,"Years (DATE)",$B$66)=0,"",GETPIVOTDATA("Count of Order ID",Pivot_table!$A$151,"Consumer ID",$A3015,"Years (DATE)",$B$66))</f>
        <v/>
      </c>
      <c r="D3015" s="6">
        <f>IF(GETPIVOTDATA("Sum of Net Profit",Pivot_table!$A$151,"Consumer ID",$A3015,"Years (DATE)",$D$66)=0,"",GETPIVOTDATA("Sum of Net Profit",Pivot_table!$A$151,"Consumer ID",$A3015,"Years (DATE)",$D$66))</f>
        <v>92.399999999999991</v>
      </c>
      <c r="E3015" s="6">
        <f>IF(GETPIVOTDATA("Count of Order ID",Pivot_table!$A$151,"Consumer ID",$A3015,"Years (DATE)",$D$66)=0,"",GETPIVOTDATA("Count of Order ID",Pivot_table!$A$151,"Consumer ID",$A3015,"Years (DATE)",$D$66))</f>
        <v>1</v>
      </c>
      <c r="F3015" s="6">
        <f t="shared" si="94"/>
        <v>92.399999999999991</v>
      </c>
      <c r="G3015" s="6">
        <f t="shared" si="95"/>
        <v>1</v>
      </c>
    </row>
    <row r="3016" spans="1:7" x14ac:dyDescent="0.3">
      <c r="A3016" s="6" t="s">
        <v>2827</v>
      </c>
      <c r="B3016" s="6" t="str">
        <f>IF(GETPIVOTDATA("Sum of Net Profit",Pivot_table!$A$151,"Consumer ID",$A3016,"Years (DATE)",$B$66)=0,"",GETPIVOTDATA("Sum of Net Profit",Pivot_table!$A$151,"Consumer ID",$A3016,"Years (DATE)",$B$66))</f>
        <v/>
      </c>
      <c r="C3016" s="6" t="str">
        <f>IF(GETPIVOTDATA("Count of Order ID",Pivot_table!$A$151,"Consumer ID",$A3016,"Years (DATE)",$B$66)=0,"",GETPIVOTDATA("Count of Order ID",Pivot_table!$A$151,"Consumer ID",$A3016,"Years (DATE)",$B$66))</f>
        <v/>
      </c>
      <c r="D3016" s="6">
        <f>IF(GETPIVOTDATA("Sum of Net Profit",Pivot_table!$A$151,"Consumer ID",$A3016,"Years (DATE)",$D$66)=0,"",GETPIVOTDATA("Sum of Net Profit",Pivot_table!$A$151,"Consumer ID",$A3016,"Years (DATE)",$D$66))</f>
        <v>92.399999999999991</v>
      </c>
      <c r="E3016" s="6">
        <f>IF(GETPIVOTDATA("Count of Order ID",Pivot_table!$A$151,"Consumer ID",$A3016,"Years (DATE)",$D$66)=0,"",GETPIVOTDATA("Count of Order ID",Pivot_table!$A$151,"Consumer ID",$A3016,"Years (DATE)",$D$66))</f>
        <v>1</v>
      </c>
      <c r="F3016" s="6">
        <f t="shared" si="94"/>
        <v>92.399999999999991</v>
      </c>
      <c r="G3016" s="6">
        <f t="shared" si="95"/>
        <v>1</v>
      </c>
    </row>
    <row r="3017" spans="1:7" x14ac:dyDescent="0.3">
      <c r="A3017" s="6" t="s">
        <v>1085</v>
      </c>
      <c r="B3017" s="6">
        <f>IF(GETPIVOTDATA("Sum of Net Profit",Pivot_table!$A$151,"Consumer ID",$A3017,"Years (DATE)",$B$66)=0,"",GETPIVOTDATA("Sum of Net Profit",Pivot_table!$A$151,"Consumer ID",$A3017,"Years (DATE)",$B$66))</f>
        <v>92.399999999999991</v>
      </c>
      <c r="C3017" s="6">
        <f>IF(GETPIVOTDATA("Count of Order ID",Pivot_table!$A$151,"Consumer ID",$A3017,"Years (DATE)",$B$66)=0,"",GETPIVOTDATA("Count of Order ID",Pivot_table!$A$151,"Consumer ID",$A3017,"Years (DATE)",$B$66))</f>
        <v>1</v>
      </c>
      <c r="D3017" s="6" t="str">
        <f>IF(GETPIVOTDATA("Sum of Net Profit",Pivot_table!$A$151,"Consumer ID",$A3017,"Years (DATE)",$D$66)=0,"",GETPIVOTDATA("Sum of Net Profit",Pivot_table!$A$151,"Consumer ID",$A3017,"Years (DATE)",$D$66))</f>
        <v/>
      </c>
      <c r="E3017" s="6" t="str">
        <f>IF(GETPIVOTDATA("Count of Order ID",Pivot_table!$A$151,"Consumer ID",$A3017,"Years (DATE)",$D$66)=0,"",GETPIVOTDATA("Count of Order ID",Pivot_table!$A$151,"Consumer ID",$A3017,"Years (DATE)",$D$66))</f>
        <v/>
      </c>
      <c r="F3017" s="6">
        <f t="shared" si="94"/>
        <v>92.399999999999991</v>
      </c>
      <c r="G3017" s="6">
        <f t="shared" si="95"/>
        <v>1</v>
      </c>
    </row>
    <row r="3018" spans="1:7" x14ac:dyDescent="0.3">
      <c r="A3018" s="6" t="s">
        <v>1017</v>
      </c>
      <c r="B3018" s="6">
        <f>IF(GETPIVOTDATA("Sum of Net Profit",Pivot_table!$A$151,"Consumer ID",$A3018,"Years (DATE)",$B$66)=0,"",GETPIVOTDATA("Sum of Net Profit",Pivot_table!$A$151,"Consumer ID",$A3018,"Years (DATE)",$B$66))</f>
        <v>92.399999999999991</v>
      </c>
      <c r="C3018" s="6">
        <f>IF(GETPIVOTDATA("Count of Order ID",Pivot_table!$A$151,"Consumer ID",$A3018,"Years (DATE)",$B$66)=0,"",GETPIVOTDATA("Count of Order ID",Pivot_table!$A$151,"Consumer ID",$A3018,"Years (DATE)",$B$66))</f>
        <v>1</v>
      </c>
      <c r="D3018" s="6" t="str">
        <f>IF(GETPIVOTDATA("Sum of Net Profit",Pivot_table!$A$151,"Consumer ID",$A3018,"Years (DATE)",$D$66)=0,"",GETPIVOTDATA("Sum of Net Profit",Pivot_table!$A$151,"Consumer ID",$A3018,"Years (DATE)",$D$66))</f>
        <v/>
      </c>
      <c r="E3018" s="6" t="str">
        <f>IF(GETPIVOTDATA("Count of Order ID",Pivot_table!$A$151,"Consumer ID",$A3018,"Years (DATE)",$D$66)=0,"",GETPIVOTDATA("Count of Order ID",Pivot_table!$A$151,"Consumer ID",$A3018,"Years (DATE)",$D$66))</f>
        <v/>
      </c>
      <c r="F3018" s="6">
        <f t="shared" si="94"/>
        <v>92.399999999999991</v>
      </c>
      <c r="G3018" s="6">
        <f t="shared" si="95"/>
        <v>1</v>
      </c>
    </row>
    <row r="3019" spans="1:7" x14ac:dyDescent="0.3">
      <c r="A3019" s="6" t="s">
        <v>1083</v>
      </c>
      <c r="B3019" s="6">
        <f>IF(GETPIVOTDATA("Sum of Net Profit",Pivot_table!$A$151,"Consumer ID",$A3019,"Years (DATE)",$B$66)=0,"",GETPIVOTDATA("Sum of Net Profit",Pivot_table!$A$151,"Consumer ID",$A3019,"Years (DATE)",$B$66))</f>
        <v>92.399999999999991</v>
      </c>
      <c r="C3019" s="6">
        <f>IF(GETPIVOTDATA("Count of Order ID",Pivot_table!$A$151,"Consumer ID",$A3019,"Years (DATE)",$B$66)=0,"",GETPIVOTDATA("Count of Order ID",Pivot_table!$A$151,"Consumer ID",$A3019,"Years (DATE)",$B$66))</f>
        <v>1</v>
      </c>
      <c r="D3019" s="6" t="str">
        <f>IF(GETPIVOTDATA("Sum of Net Profit",Pivot_table!$A$151,"Consumer ID",$A3019,"Years (DATE)",$D$66)=0,"",GETPIVOTDATA("Sum of Net Profit",Pivot_table!$A$151,"Consumer ID",$A3019,"Years (DATE)",$D$66))</f>
        <v/>
      </c>
      <c r="E3019" s="6" t="str">
        <f>IF(GETPIVOTDATA("Count of Order ID",Pivot_table!$A$151,"Consumer ID",$A3019,"Years (DATE)",$D$66)=0,"",GETPIVOTDATA("Count of Order ID",Pivot_table!$A$151,"Consumer ID",$A3019,"Years (DATE)",$D$66))</f>
        <v/>
      </c>
      <c r="F3019" s="6">
        <f t="shared" si="94"/>
        <v>92.399999999999991</v>
      </c>
      <c r="G3019" s="6">
        <f t="shared" si="95"/>
        <v>1</v>
      </c>
    </row>
    <row r="3020" spans="1:7" x14ac:dyDescent="0.3">
      <c r="A3020" s="6" t="s">
        <v>1057</v>
      </c>
      <c r="B3020" s="6">
        <f>IF(GETPIVOTDATA("Sum of Net Profit",Pivot_table!$A$151,"Consumer ID",$A3020,"Years (DATE)",$B$66)=0,"",GETPIVOTDATA("Sum of Net Profit",Pivot_table!$A$151,"Consumer ID",$A3020,"Years (DATE)",$B$66))</f>
        <v>92.399999999999991</v>
      </c>
      <c r="C3020" s="6">
        <f>IF(GETPIVOTDATA("Count of Order ID",Pivot_table!$A$151,"Consumer ID",$A3020,"Years (DATE)",$B$66)=0,"",GETPIVOTDATA("Count of Order ID",Pivot_table!$A$151,"Consumer ID",$A3020,"Years (DATE)",$B$66))</f>
        <v>1</v>
      </c>
      <c r="D3020" s="6" t="str">
        <f>IF(GETPIVOTDATA("Sum of Net Profit",Pivot_table!$A$151,"Consumer ID",$A3020,"Years (DATE)",$D$66)=0,"",GETPIVOTDATA("Sum of Net Profit",Pivot_table!$A$151,"Consumer ID",$A3020,"Years (DATE)",$D$66))</f>
        <v/>
      </c>
      <c r="E3020" s="6" t="str">
        <f>IF(GETPIVOTDATA("Count of Order ID",Pivot_table!$A$151,"Consumer ID",$A3020,"Years (DATE)",$D$66)=0,"",GETPIVOTDATA("Count of Order ID",Pivot_table!$A$151,"Consumer ID",$A3020,"Years (DATE)",$D$66))</f>
        <v/>
      </c>
      <c r="F3020" s="6">
        <f t="shared" si="94"/>
        <v>92.399999999999991</v>
      </c>
      <c r="G3020" s="6">
        <f t="shared" si="95"/>
        <v>1</v>
      </c>
    </row>
    <row r="3021" spans="1:7" x14ac:dyDescent="0.3">
      <c r="A3021" s="6" t="s">
        <v>1340</v>
      </c>
      <c r="B3021" s="6">
        <f>IF(GETPIVOTDATA("Sum of Net Profit",Pivot_table!$A$151,"Consumer ID",$A3021,"Years (DATE)",$B$66)=0,"",GETPIVOTDATA("Sum of Net Profit",Pivot_table!$A$151,"Consumer ID",$A3021,"Years (DATE)",$B$66))</f>
        <v>92.399999999999991</v>
      </c>
      <c r="C3021" s="6">
        <f>IF(GETPIVOTDATA("Count of Order ID",Pivot_table!$A$151,"Consumer ID",$A3021,"Years (DATE)",$B$66)=0,"",GETPIVOTDATA("Count of Order ID",Pivot_table!$A$151,"Consumer ID",$A3021,"Years (DATE)",$B$66))</f>
        <v>1</v>
      </c>
      <c r="D3021" s="6" t="str">
        <f>IF(GETPIVOTDATA("Sum of Net Profit",Pivot_table!$A$151,"Consumer ID",$A3021,"Years (DATE)",$D$66)=0,"",GETPIVOTDATA("Sum of Net Profit",Pivot_table!$A$151,"Consumer ID",$A3021,"Years (DATE)",$D$66))</f>
        <v/>
      </c>
      <c r="E3021" s="6" t="str">
        <f>IF(GETPIVOTDATA("Count of Order ID",Pivot_table!$A$151,"Consumer ID",$A3021,"Years (DATE)",$D$66)=0,"",GETPIVOTDATA("Count of Order ID",Pivot_table!$A$151,"Consumer ID",$A3021,"Years (DATE)",$D$66))</f>
        <v/>
      </c>
      <c r="F3021" s="6">
        <f t="shared" si="94"/>
        <v>92.399999999999991</v>
      </c>
      <c r="G3021" s="6">
        <f t="shared" si="95"/>
        <v>1</v>
      </c>
    </row>
    <row r="3022" spans="1:7" x14ac:dyDescent="0.3">
      <c r="A3022" s="6" t="s">
        <v>3465</v>
      </c>
      <c r="B3022" s="6" t="str">
        <f>IF(GETPIVOTDATA("Sum of Net Profit",Pivot_table!$A$151,"Consumer ID",$A3022,"Years (DATE)",$B$66)=0,"",GETPIVOTDATA("Sum of Net Profit",Pivot_table!$A$151,"Consumer ID",$A3022,"Years (DATE)",$B$66))</f>
        <v/>
      </c>
      <c r="C3022" s="6" t="str">
        <f>IF(GETPIVOTDATA("Count of Order ID",Pivot_table!$A$151,"Consumer ID",$A3022,"Years (DATE)",$B$66)=0,"",GETPIVOTDATA("Count of Order ID",Pivot_table!$A$151,"Consumer ID",$A3022,"Years (DATE)",$B$66))</f>
        <v/>
      </c>
      <c r="D3022" s="6">
        <f>IF(GETPIVOTDATA("Sum of Net Profit",Pivot_table!$A$151,"Consumer ID",$A3022,"Years (DATE)",$D$66)=0,"",GETPIVOTDATA("Sum of Net Profit",Pivot_table!$A$151,"Consumer ID",$A3022,"Years (DATE)",$D$66))</f>
        <v>92.399999999999991</v>
      </c>
      <c r="E3022" s="6">
        <f>IF(GETPIVOTDATA("Count of Order ID",Pivot_table!$A$151,"Consumer ID",$A3022,"Years (DATE)",$D$66)=0,"",GETPIVOTDATA("Count of Order ID",Pivot_table!$A$151,"Consumer ID",$A3022,"Years (DATE)",$D$66))</f>
        <v>1</v>
      </c>
      <c r="F3022" s="6">
        <f t="shared" si="94"/>
        <v>92.399999999999991</v>
      </c>
      <c r="G3022" s="6">
        <f t="shared" si="95"/>
        <v>1</v>
      </c>
    </row>
    <row r="3023" spans="1:7" x14ac:dyDescent="0.3">
      <c r="A3023" s="6" t="s">
        <v>1132</v>
      </c>
      <c r="B3023" s="6">
        <f>IF(GETPIVOTDATA("Sum of Net Profit",Pivot_table!$A$151,"Consumer ID",$A3023,"Years (DATE)",$B$66)=0,"",GETPIVOTDATA("Sum of Net Profit",Pivot_table!$A$151,"Consumer ID",$A3023,"Years (DATE)",$B$66))</f>
        <v>92.399999999999991</v>
      </c>
      <c r="C3023" s="6">
        <f>IF(GETPIVOTDATA("Count of Order ID",Pivot_table!$A$151,"Consumer ID",$A3023,"Years (DATE)",$B$66)=0,"",GETPIVOTDATA("Count of Order ID",Pivot_table!$A$151,"Consumer ID",$A3023,"Years (DATE)",$B$66))</f>
        <v>1</v>
      </c>
      <c r="D3023" s="6" t="str">
        <f>IF(GETPIVOTDATA("Sum of Net Profit",Pivot_table!$A$151,"Consumer ID",$A3023,"Years (DATE)",$D$66)=0,"",GETPIVOTDATA("Sum of Net Profit",Pivot_table!$A$151,"Consumer ID",$A3023,"Years (DATE)",$D$66))</f>
        <v/>
      </c>
      <c r="E3023" s="6" t="str">
        <f>IF(GETPIVOTDATA("Count of Order ID",Pivot_table!$A$151,"Consumer ID",$A3023,"Years (DATE)",$D$66)=0,"",GETPIVOTDATA("Count of Order ID",Pivot_table!$A$151,"Consumer ID",$A3023,"Years (DATE)",$D$66))</f>
        <v/>
      </c>
      <c r="F3023" s="6">
        <f t="shared" si="94"/>
        <v>92.399999999999991</v>
      </c>
      <c r="G3023" s="6">
        <f t="shared" si="95"/>
        <v>1</v>
      </c>
    </row>
    <row r="3024" spans="1:7" x14ac:dyDescent="0.3">
      <c r="A3024" s="6" t="s">
        <v>1320</v>
      </c>
      <c r="B3024" s="6">
        <f>IF(GETPIVOTDATA("Sum of Net Profit",Pivot_table!$A$151,"Consumer ID",$A3024,"Years (DATE)",$B$66)=0,"",GETPIVOTDATA("Sum of Net Profit",Pivot_table!$A$151,"Consumer ID",$A3024,"Years (DATE)",$B$66))</f>
        <v>92.399999999999991</v>
      </c>
      <c r="C3024" s="6">
        <f>IF(GETPIVOTDATA("Count of Order ID",Pivot_table!$A$151,"Consumer ID",$A3024,"Years (DATE)",$B$66)=0,"",GETPIVOTDATA("Count of Order ID",Pivot_table!$A$151,"Consumer ID",$A3024,"Years (DATE)",$B$66))</f>
        <v>1</v>
      </c>
      <c r="D3024" s="6" t="str">
        <f>IF(GETPIVOTDATA("Sum of Net Profit",Pivot_table!$A$151,"Consumer ID",$A3024,"Years (DATE)",$D$66)=0,"",GETPIVOTDATA("Sum of Net Profit",Pivot_table!$A$151,"Consumer ID",$A3024,"Years (DATE)",$D$66))</f>
        <v/>
      </c>
      <c r="E3024" s="6" t="str">
        <f>IF(GETPIVOTDATA("Count of Order ID",Pivot_table!$A$151,"Consumer ID",$A3024,"Years (DATE)",$D$66)=0,"",GETPIVOTDATA("Count of Order ID",Pivot_table!$A$151,"Consumer ID",$A3024,"Years (DATE)",$D$66))</f>
        <v/>
      </c>
      <c r="F3024" s="6">
        <f t="shared" si="94"/>
        <v>92.399999999999991</v>
      </c>
      <c r="G3024" s="6">
        <f t="shared" si="95"/>
        <v>1</v>
      </c>
    </row>
    <row r="3025" spans="1:7" x14ac:dyDescent="0.3">
      <c r="A3025" s="6" t="s">
        <v>1358</v>
      </c>
      <c r="B3025" s="6">
        <f>IF(GETPIVOTDATA("Sum of Net Profit",Pivot_table!$A$151,"Consumer ID",$A3025,"Years (DATE)",$B$66)=0,"",GETPIVOTDATA("Sum of Net Profit",Pivot_table!$A$151,"Consumer ID",$A3025,"Years (DATE)",$B$66))</f>
        <v>92.399999999999991</v>
      </c>
      <c r="C3025" s="6">
        <f>IF(GETPIVOTDATA("Count of Order ID",Pivot_table!$A$151,"Consumer ID",$A3025,"Years (DATE)",$B$66)=0,"",GETPIVOTDATA("Count of Order ID",Pivot_table!$A$151,"Consumer ID",$A3025,"Years (DATE)",$B$66))</f>
        <v>1</v>
      </c>
      <c r="D3025" s="6" t="str">
        <f>IF(GETPIVOTDATA("Sum of Net Profit",Pivot_table!$A$151,"Consumer ID",$A3025,"Years (DATE)",$D$66)=0,"",GETPIVOTDATA("Sum of Net Profit",Pivot_table!$A$151,"Consumer ID",$A3025,"Years (DATE)",$D$66))</f>
        <v/>
      </c>
      <c r="E3025" s="6" t="str">
        <f>IF(GETPIVOTDATA("Count of Order ID",Pivot_table!$A$151,"Consumer ID",$A3025,"Years (DATE)",$D$66)=0,"",GETPIVOTDATA("Count of Order ID",Pivot_table!$A$151,"Consumer ID",$A3025,"Years (DATE)",$D$66))</f>
        <v/>
      </c>
      <c r="F3025" s="6">
        <f t="shared" si="94"/>
        <v>92.399999999999991</v>
      </c>
      <c r="G3025" s="6">
        <f t="shared" si="95"/>
        <v>1</v>
      </c>
    </row>
    <row r="3026" spans="1:7" x14ac:dyDescent="0.3">
      <c r="A3026" s="6" t="s">
        <v>1676</v>
      </c>
      <c r="B3026" s="6">
        <f>IF(GETPIVOTDATA("Sum of Net Profit",Pivot_table!$A$151,"Consumer ID",$A3026,"Years (DATE)",$B$66)=0,"",GETPIVOTDATA("Sum of Net Profit",Pivot_table!$A$151,"Consumer ID",$A3026,"Years (DATE)",$B$66))</f>
        <v>92.399999999999991</v>
      </c>
      <c r="C3026" s="6">
        <f>IF(GETPIVOTDATA("Count of Order ID",Pivot_table!$A$151,"Consumer ID",$A3026,"Years (DATE)",$B$66)=0,"",GETPIVOTDATA("Count of Order ID",Pivot_table!$A$151,"Consumer ID",$A3026,"Years (DATE)",$B$66))</f>
        <v>1</v>
      </c>
      <c r="D3026" s="6" t="str">
        <f>IF(GETPIVOTDATA("Sum of Net Profit",Pivot_table!$A$151,"Consumer ID",$A3026,"Years (DATE)",$D$66)=0,"",GETPIVOTDATA("Sum of Net Profit",Pivot_table!$A$151,"Consumer ID",$A3026,"Years (DATE)",$D$66))</f>
        <v/>
      </c>
      <c r="E3026" s="6" t="str">
        <f>IF(GETPIVOTDATA("Count of Order ID",Pivot_table!$A$151,"Consumer ID",$A3026,"Years (DATE)",$D$66)=0,"",GETPIVOTDATA("Count of Order ID",Pivot_table!$A$151,"Consumer ID",$A3026,"Years (DATE)",$D$66))</f>
        <v/>
      </c>
      <c r="F3026" s="6">
        <f t="shared" si="94"/>
        <v>92.399999999999991</v>
      </c>
      <c r="G3026" s="6">
        <f t="shared" si="95"/>
        <v>1</v>
      </c>
    </row>
    <row r="3027" spans="1:7" x14ac:dyDescent="0.3">
      <c r="A3027" s="6" t="s">
        <v>3271</v>
      </c>
      <c r="B3027" s="6" t="str">
        <f>IF(GETPIVOTDATA("Sum of Net Profit",Pivot_table!$A$151,"Consumer ID",$A3027,"Years (DATE)",$B$66)=0,"",GETPIVOTDATA("Sum of Net Profit",Pivot_table!$A$151,"Consumer ID",$A3027,"Years (DATE)",$B$66))</f>
        <v/>
      </c>
      <c r="C3027" s="6" t="str">
        <f>IF(GETPIVOTDATA("Count of Order ID",Pivot_table!$A$151,"Consumer ID",$A3027,"Years (DATE)",$B$66)=0,"",GETPIVOTDATA("Count of Order ID",Pivot_table!$A$151,"Consumer ID",$A3027,"Years (DATE)",$B$66))</f>
        <v/>
      </c>
      <c r="D3027" s="6">
        <f>IF(GETPIVOTDATA("Sum of Net Profit",Pivot_table!$A$151,"Consumer ID",$A3027,"Years (DATE)",$D$66)=0,"",GETPIVOTDATA("Sum of Net Profit",Pivot_table!$A$151,"Consumer ID",$A3027,"Years (DATE)",$D$66))</f>
        <v>92.399999999999991</v>
      </c>
      <c r="E3027" s="6">
        <f>IF(GETPIVOTDATA("Count of Order ID",Pivot_table!$A$151,"Consumer ID",$A3027,"Years (DATE)",$D$66)=0,"",GETPIVOTDATA("Count of Order ID",Pivot_table!$A$151,"Consumer ID",$A3027,"Years (DATE)",$D$66))</f>
        <v>1</v>
      </c>
      <c r="F3027" s="6">
        <f t="shared" si="94"/>
        <v>92.399999999999991</v>
      </c>
      <c r="G3027" s="6">
        <f t="shared" si="95"/>
        <v>1</v>
      </c>
    </row>
    <row r="3028" spans="1:7" x14ac:dyDescent="0.3">
      <c r="A3028" s="6" t="s">
        <v>3269</v>
      </c>
      <c r="B3028" s="6" t="str">
        <f>IF(GETPIVOTDATA("Sum of Net Profit",Pivot_table!$A$151,"Consumer ID",$A3028,"Years (DATE)",$B$66)=0,"",GETPIVOTDATA("Sum of Net Profit",Pivot_table!$A$151,"Consumer ID",$A3028,"Years (DATE)",$B$66))</f>
        <v/>
      </c>
      <c r="C3028" s="6" t="str">
        <f>IF(GETPIVOTDATA("Count of Order ID",Pivot_table!$A$151,"Consumer ID",$A3028,"Years (DATE)",$B$66)=0,"",GETPIVOTDATA("Count of Order ID",Pivot_table!$A$151,"Consumer ID",$A3028,"Years (DATE)",$B$66))</f>
        <v/>
      </c>
      <c r="D3028" s="6">
        <f>IF(GETPIVOTDATA("Sum of Net Profit",Pivot_table!$A$151,"Consumer ID",$A3028,"Years (DATE)",$D$66)=0,"",GETPIVOTDATA("Sum of Net Profit",Pivot_table!$A$151,"Consumer ID",$A3028,"Years (DATE)",$D$66))</f>
        <v>92.399999999999991</v>
      </c>
      <c r="E3028" s="6">
        <f>IF(GETPIVOTDATA("Count of Order ID",Pivot_table!$A$151,"Consumer ID",$A3028,"Years (DATE)",$D$66)=0,"",GETPIVOTDATA("Count of Order ID",Pivot_table!$A$151,"Consumer ID",$A3028,"Years (DATE)",$D$66))</f>
        <v>1</v>
      </c>
      <c r="F3028" s="6">
        <f t="shared" si="94"/>
        <v>92.399999999999991</v>
      </c>
      <c r="G3028" s="6">
        <f t="shared" si="95"/>
        <v>1</v>
      </c>
    </row>
    <row r="3029" spans="1:7" x14ac:dyDescent="0.3">
      <c r="A3029" s="6" t="s">
        <v>3285</v>
      </c>
      <c r="B3029" s="6" t="str">
        <f>IF(GETPIVOTDATA("Sum of Net Profit",Pivot_table!$A$151,"Consumer ID",$A3029,"Years (DATE)",$B$66)=0,"",GETPIVOTDATA("Sum of Net Profit",Pivot_table!$A$151,"Consumer ID",$A3029,"Years (DATE)",$B$66))</f>
        <v/>
      </c>
      <c r="C3029" s="6" t="str">
        <f>IF(GETPIVOTDATA("Count of Order ID",Pivot_table!$A$151,"Consumer ID",$A3029,"Years (DATE)",$B$66)=0,"",GETPIVOTDATA("Count of Order ID",Pivot_table!$A$151,"Consumer ID",$A3029,"Years (DATE)",$B$66))</f>
        <v/>
      </c>
      <c r="D3029" s="6">
        <f>IF(GETPIVOTDATA("Sum of Net Profit",Pivot_table!$A$151,"Consumer ID",$A3029,"Years (DATE)",$D$66)=0,"",GETPIVOTDATA("Sum of Net Profit",Pivot_table!$A$151,"Consumer ID",$A3029,"Years (DATE)",$D$66))</f>
        <v>92.399999999999991</v>
      </c>
      <c r="E3029" s="6">
        <f>IF(GETPIVOTDATA("Count of Order ID",Pivot_table!$A$151,"Consumer ID",$A3029,"Years (DATE)",$D$66)=0,"",GETPIVOTDATA("Count of Order ID",Pivot_table!$A$151,"Consumer ID",$A3029,"Years (DATE)",$D$66))</f>
        <v>1</v>
      </c>
      <c r="F3029" s="6">
        <f t="shared" si="94"/>
        <v>92.399999999999991</v>
      </c>
      <c r="G3029" s="6">
        <f t="shared" si="95"/>
        <v>1</v>
      </c>
    </row>
    <row r="3030" spans="1:7" x14ac:dyDescent="0.3">
      <c r="A3030" s="6" t="s">
        <v>1694</v>
      </c>
      <c r="B3030" s="6">
        <f>IF(GETPIVOTDATA("Sum of Net Profit",Pivot_table!$A$151,"Consumer ID",$A3030,"Years (DATE)",$B$66)=0,"",GETPIVOTDATA("Sum of Net Profit",Pivot_table!$A$151,"Consumer ID",$A3030,"Years (DATE)",$B$66))</f>
        <v>92.399999999999991</v>
      </c>
      <c r="C3030" s="6">
        <f>IF(GETPIVOTDATA("Count of Order ID",Pivot_table!$A$151,"Consumer ID",$A3030,"Years (DATE)",$B$66)=0,"",GETPIVOTDATA("Count of Order ID",Pivot_table!$A$151,"Consumer ID",$A3030,"Years (DATE)",$B$66))</f>
        <v>1</v>
      </c>
      <c r="D3030" s="6" t="str">
        <f>IF(GETPIVOTDATA("Sum of Net Profit",Pivot_table!$A$151,"Consumer ID",$A3030,"Years (DATE)",$D$66)=0,"",GETPIVOTDATA("Sum of Net Profit",Pivot_table!$A$151,"Consumer ID",$A3030,"Years (DATE)",$D$66))</f>
        <v/>
      </c>
      <c r="E3030" s="6" t="str">
        <f>IF(GETPIVOTDATA("Count of Order ID",Pivot_table!$A$151,"Consumer ID",$A3030,"Years (DATE)",$D$66)=0,"",GETPIVOTDATA("Count of Order ID",Pivot_table!$A$151,"Consumer ID",$A3030,"Years (DATE)",$D$66))</f>
        <v/>
      </c>
      <c r="F3030" s="6">
        <f t="shared" si="94"/>
        <v>92.399999999999991</v>
      </c>
      <c r="G3030" s="6">
        <f t="shared" si="95"/>
        <v>1</v>
      </c>
    </row>
    <row r="3031" spans="1:7" x14ac:dyDescent="0.3">
      <c r="A3031" s="6" t="s">
        <v>1768</v>
      </c>
      <c r="B3031" s="6">
        <f>IF(GETPIVOTDATA("Sum of Net Profit",Pivot_table!$A$151,"Consumer ID",$A3031,"Years (DATE)",$B$66)=0,"",GETPIVOTDATA("Sum of Net Profit",Pivot_table!$A$151,"Consumer ID",$A3031,"Years (DATE)",$B$66))</f>
        <v>92.399999999999991</v>
      </c>
      <c r="C3031" s="6">
        <f>IF(GETPIVOTDATA("Count of Order ID",Pivot_table!$A$151,"Consumer ID",$A3031,"Years (DATE)",$B$66)=0,"",GETPIVOTDATA("Count of Order ID",Pivot_table!$A$151,"Consumer ID",$A3031,"Years (DATE)",$B$66))</f>
        <v>1</v>
      </c>
      <c r="D3031" s="6" t="str">
        <f>IF(GETPIVOTDATA("Sum of Net Profit",Pivot_table!$A$151,"Consumer ID",$A3031,"Years (DATE)",$D$66)=0,"",GETPIVOTDATA("Sum of Net Profit",Pivot_table!$A$151,"Consumer ID",$A3031,"Years (DATE)",$D$66))</f>
        <v/>
      </c>
      <c r="E3031" s="6" t="str">
        <f>IF(GETPIVOTDATA("Count of Order ID",Pivot_table!$A$151,"Consumer ID",$A3031,"Years (DATE)",$D$66)=0,"",GETPIVOTDATA("Count of Order ID",Pivot_table!$A$151,"Consumer ID",$A3031,"Years (DATE)",$D$66))</f>
        <v/>
      </c>
      <c r="F3031" s="6">
        <f t="shared" si="94"/>
        <v>92.399999999999991</v>
      </c>
      <c r="G3031" s="6">
        <f t="shared" si="95"/>
        <v>1</v>
      </c>
    </row>
    <row r="3032" spans="1:7" x14ac:dyDescent="0.3">
      <c r="A3032" s="6" t="s">
        <v>2771</v>
      </c>
      <c r="B3032" s="6" t="str">
        <f>IF(GETPIVOTDATA("Sum of Net Profit",Pivot_table!$A$151,"Consumer ID",$A3032,"Years (DATE)",$B$66)=0,"",GETPIVOTDATA("Sum of Net Profit",Pivot_table!$A$151,"Consumer ID",$A3032,"Years (DATE)",$B$66))</f>
        <v/>
      </c>
      <c r="C3032" s="6" t="str">
        <f>IF(GETPIVOTDATA("Count of Order ID",Pivot_table!$A$151,"Consumer ID",$A3032,"Years (DATE)",$B$66)=0,"",GETPIVOTDATA("Count of Order ID",Pivot_table!$A$151,"Consumer ID",$A3032,"Years (DATE)",$B$66))</f>
        <v/>
      </c>
      <c r="D3032" s="6">
        <f>IF(GETPIVOTDATA("Sum of Net Profit",Pivot_table!$A$151,"Consumer ID",$A3032,"Years (DATE)",$D$66)=0,"",GETPIVOTDATA("Sum of Net Profit",Pivot_table!$A$151,"Consumer ID",$A3032,"Years (DATE)",$D$66))</f>
        <v>92.399999999999991</v>
      </c>
      <c r="E3032" s="6">
        <f>IF(GETPIVOTDATA("Count of Order ID",Pivot_table!$A$151,"Consumer ID",$A3032,"Years (DATE)",$D$66)=0,"",GETPIVOTDATA("Count of Order ID",Pivot_table!$A$151,"Consumer ID",$A3032,"Years (DATE)",$D$66))</f>
        <v>1</v>
      </c>
      <c r="F3032" s="6">
        <f t="shared" si="94"/>
        <v>92.399999999999991</v>
      </c>
      <c r="G3032" s="6">
        <f t="shared" si="95"/>
        <v>1</v>
      </c>
    </row>
    <row r="3033" spans="1:7" x14ac:dyDescent="0.3">
      <c r="A3033" s="6" t="s">
        <v>5464</v>
      </c>
      <c r="B3033" s="6" t="str">
        <f>IF(GETPIVOTDATA("Sum of Net Profit",Pivot_table!$A$151,"Consumer ID",$A3033,"Years (DATE)",$B$66)=0,"",GETPIVOTDATA("Sum of Net Profit",Pivot_table!$A$151,"Consumer ID",$A3033,"Years (DATE)",$B$66))</f>
        <v/>
      </c>
      <c r="C3033" s="6" t="str">
        <f>IF(GETPIVOTDATA("Count of Order ID",Pivot_table!$A$151,"Consumer ID",$A3033,"Years (DATE)",$B$66)=0,"",GETPIVOTDATA("Count of Order ID",Pivot_table!$A$151,"Consumer ID",$A3033,"Years (DATE)",$B$66))</f>
        <v/>
      </c>
      <c r="D3033" s="6">
        <f>IF(GETPIVOTDATA("Sum of Net Profit",Pivot_table!$A$151,"Consumer ID",$A3033,"Years (DATE)",$D$66)=0,"",GETPIVOTDATA("Sum of Net Profit",Pivot_table!$A$151,"Consumer ID",$A3033,"Years (DATE)",$D$66))</f>
        <v>92.399999999999991</v>
      </c>
      <c r="E3033" s="6">
        <f>IF(GETPIVOTDATA("Count of Order ID",Pivot_table!$A$151,"Consumer ID",$A3033,"Years (DATE)",$D$66)=0,"",GETPIVOTDATA("Count of Order ID",Pivot_table!$A$151,"Consumer ID",$A3033,"Years (DATE)",$D$66))</f>
        <v>1</v>
      </c>
      <c r="F3033" s="6">
        <f t="shared" si="94"/>
        <v>92.399999999999991</v>
      </c>
      <c r="G3033" s="6">
        <f t="shared" si="95"/>
        <v>1</v>
      </c>
    </row>
    <row r="3034" spans="1:7" x14ac:dyDescent="0.3">
      <c r="A3034" s="6" t="s">
        <v>1732</v>
      </c>
      <c r="B3034" s="6">
        <f>IF(GETPIVOTDATA("Sum of Net Profit",Pivot_table!$A$151,"Consumer ID",$A3034,"Years (DATE)",$B$66)=0,"",GETPIVOTDATA("Sum of Net Profit",Pivot_table!$A$151,"Consumer ID",$A3034,"Years (DATE)",$B$66))</f>
        <v>92.399999999999991</v>
      </c>
      <c r="C3034" s="6">
        <f>IF(GETPIVOTDATA("Count of Order ID",Pivot_table!$A$151,"Consumer ID",$A3034,"Years (DATE)",$B$66)=0,"",GETPIVOTDATA("Count of Order ID",Pivot_table!$A$151,"Consumer ID",$A3034,"Years (DATE)",$B$66))</f>
        <v>1</v>
      </c>
      <c r="D3034" s="6" t="str">
        <f>IF(GETPIVOTDATA("Sum of Net Profit",Pivot_table!$A$151,"Consumer ID",$A3034,"Years (DATE)",$D$66)=0,"",GETPIVOTDATA("Sum of Net Profit",Pivot_table!$A$151,"Consumer ID",$A3034,"Years (DATE)",$D$66))</f>
        <v/>
      </c>
      <c r="E3034" s="6" t="str">
        <f>IF(GETPIVOTDATA("Count of Order ID",Pivot_table!$A$151,"Consumer ID",$A3034,"Years (DATE)",$D$66)=0,"",GETPIVOTDATA("Count of Order ID",Pivot_table!$A$151,"Consumer ID",$A3034,"Years (DATE)",$D$66))</f>
        <v/>
      </c>
      <c r="F3034" s="6">
        <f t="shared" si="94"/>
        <v>92.399999999999991</v>
      </c>
      <c r="G3034" s="6">
        <f t="shared" si="95"/>
        <v>1</v>
      </c>
    </row>
    <row r="3035" spans="1:7" x14ac:dyDescent="0.3">
      <c r="A3035" s="6" t="s">
        <v>2703</v>
      </c>
      <c r="B3035" s="6" t="str">
        <f>IF(GETPIVOTDATA("Sum of Net Profit",Pivot_table!$A$151,"Consumer ID",$A3035,"Years (DATE)",$B$66)=0,"",GETPIVOTDATA("Sum of Net Profit",Pivot_table!$A$151,"Consumer ID",$A3035,"Years (DATE)",$B$66))</f>
        <v/>
      </c>
      <c r="C3035" s="6" t="str">
        <f>IF(GETPIVOTDATA("Count of Order ID",Pivot_table!$A$151,"Consumer ID",$A3035,"Years (DATE)",$B$66)=0,"",GETPIVOTDATA("Count of Order ID",Pivot_table!$A$151,"Consumer ID",$A3035,"Years (DATE)",$B$66))</f>
        <v/>
      </c>
      <c r="D3035" s="6">
        <f>IF(GETPIVOTDATA("Sum of Net Profit",Pivot_table!$A$151,"Consumer ID",$A3035,"Years (DATE)",$D$66)=0,"",GETPIVOTDATA("Sum of Net Profit",Pivot_table!$A$151,"Consumer ID",$A3035,"Years (DATE)",$D$66))</f>
        <v>92.399999999999991</v>
      </c>
      <c r="E3035" s="6">
        <f>IF(GETPIVOTDATA("Count of Order ID",Pivot_table!$A$151,"Consumer ID",$A3035,"Years (DATE)",$D$66)=0,"",GETPIVOTDATA("Count of Order ID",Pivot_table!$A$151,"Consumer ID",$A3035,"Years (DATE)",$D$66))</f>
        <v>1</v>
      </c>
      <c r="F3035" s="6">
        <f t="shared" si="94"/>
        <v>92.399999999999991</v>
      </c>
      <c r="G3035" s="6">
        <f t="shared" si="95"/>
        <v>1</v>
      </c>
    </row>
    <row r="3036" spans="1:7" x14ac:dyDescent="0.3">
      <c r="A3036" s="6" t="s">
        <v>3283</v>
      </c>
      <c r="B3036" s="6" t="str">
        <f>IF(GETPIVOTDATA("Sum of Net Profit",Pivot_table!$A$151,"Consumer ID",$A3036,"Years (DATE)",$B$66)=0,"",GETPIVOTDATA("Sum of Net Profit",Pivot_table!$A$151,"Consumer ID",$A3036,"Years (DATE)",$B$66))</f>
        <v/>
      </c>
      <c r="C3036" s="6" t="str">
        <f>IF(GETPIVOTDATA("Count of Order ID",Pivot_table!$A$151,"Consumer ID",$A3036,"Years (DATE)",$B$66)=0,"",GETPIVOTDATA("Count of Order ID",Pivot_table!$A$151,"Consumer ID",$A3036,"Years (DATE)",$B$66))</f>
        <v/>
      </c>
      <c r="D3036" s="6">
        <f>IF(GETPIVOTDATA("Sum of Net Profit",Pivot_table!$A$151,"Consumer ID",$A3036,"Years (DATE)",$D$66)=0,"",GETPIVOTDATA("Sum of Net Profit",Pivot_table!$A$151,"Consumer ID",$A3036,"Years (DATE)",$D$66))</f>
        <v>92.399999999999991</v>
      </c>
      <c r="E3036" s="6">
        <f>IF(GETPIVOTDATA("Count of Order ID",Pivot_table!$A$151,"Consumer ID",$A3036,"Years (DATE)",$D$66)=0,"",GETPIVOTDATA("Count of Order ID",Pivot_table!$A$151,"Consumer ID",$A3036,"Years (DATE)",$D$66))</f>
        <v>1</v>
      </c>
      <c r="F3036" s="6">
        <f t="shared" si="94"/>
        <v>92.399999999999991</v>
      </c>
      <c r="G3036" s="6">
        <f t="shared" si="95"/>
        <v>1</v>
      </c>
    </row>
    <row r="3037" spans="1:7" x14ac:dyDescent="0.3">
      <c r="A3037" s="6" t="s">
        <v>2472</v>
      </c>
      <c r="B3037" s="6" t="str">
        <f>IF(GETPIVOTDATA("Sum of Net Profit",Pivot_table!$A$151,"Consumer ID",$A3037,"Years (DATE)",$B$66)=0,"",GETPIVOTDATA("Sum of Net Profit",Pivot_table!$A$151,"Consumer ID",$A3037,"Years (DATE)",$B$66))</f>
        <v/>
      </c>
      <c r="C3037" s="6" t="str">
        <f>IF(GETPIVOTDATA("Count of Order ID",Pivot_table!$A$151,"Consumer ID",$A3037,"Years (DATE)",$B$66)=0,"",GETPIVOTDATA("Count of Order ID",Pivot_table!$A$151,"Consumer ID",$A3037,"Years (DATE)",$B$66))</f>
        <v/>
      </c>
      <c r="D3037" s="6">
        <f>IF(GETPIVOTDATA("Sum of Net Profit",Pivot_table!$A$151,"Consumer ID",$A3037,"Years (DATE)",$D$66)=0,"",GETPIVOTDATA("Sum of Net Profit",Pivot_table!$A$151,"Consumer ID",$A3037,"Years (DATE)",$D$66))</f>
        <v>92.399999999999991</v>
      </c>
      <c r="E3037" s="6">
        <f>IF(GETPIVOTDATA("Count of Order ID",Pivot_table!$A$151,"Consumer ID",$A3037,"Years (DATE)",$D$66)=0,"",GETPIVOTDATA("Count of Order ID",Pivot_table!$A$151,"Consumer ID",$A3037,"Years (DATE)",$D$66))</f>
        <v>1</v>
      </c>
      <c r="F3037" s="6">
        <f t="shared" si="94"/>
        <v>92.399999999999991</v>
      </c>
      <c r="G3037" s="6">
        <f t="shared" si="95"/>
        <v>1</v>
      </c>
    </row>
    <row r="3038" spans="1:7" x14ac:dyDescent="0.3">
      <c r="A3038" s="6" t="s">
        <v>1602</v>
      </c>
      <c r="B3038" s="6">
        <f>IF(GETPIVOTDATA("Sum of Net Profit",Pivot_table!$A$151,"Consumer ID",$A3038,"Years (DATE)",$B$66)=0,"",GETPIVOTDATA("Sum of Net Profit",Pivot_table!$A$151,"Consumer ID",$A3038,"Years (DATE)",$B$66))</f>
        <v>92.399999999999991</v>
      </c>
      <c r="C3038" s="6">
        <f>IF(GETPIVOTDATA("Count of Order ID",Pivot_table!$A$151,"Consumer ID",$A3038,"Years (DATE)",$B$66)=0,"",GETPIVOTDATA("Count of Order ID",Pivot_table!$A$151,"Consumer ID",$A3038,"Years (DATE)",$B$66))</f>
        <v>1</v>
      </c>
      <c r="D3038" s="6" t="str">
        <f>IF(GETPIVOTDATA("Sum of Net Profit",Pivot_table!$A$151,"Consumer ID",$A3038,"Years (DATE)",$D$66)=0,"",GETPIVOTDATA("Sum of Net Profit",Pivot_table!$A$151,"Consumer ID",$A3038,"Years (DATE)",$D$66))</f>
        <v/>
      </c>
      <c r="E3038" s="6" t="str">
        <f>IF(GETPIVOTDATA("Count of Order ID",Pivot_table!$A$151,"Consumer ID",$A3038,"Years (DATE)",$D$66)=0,"",GETPIVOTDATA("Count of Order ID",Pivot_table!$A$151,"Consumer ID",$A3038,"Years (DATE)",$D$66))</f>
        <v/>
      </c>
      <c r="F3038" s="6">
        <f t="shared" si="94"/>
        <v>92.399999999999991</v>
      </c>
      <c r="G3038" s="6">
        <f t="shared" si="95"/>
        <v>1</v>
      </c>
    </row>
    <row r="3039" spans="1:7" x14ac:dyDescent="0.3">
      <c r="A3039" s="6" t="s">
        <v>2452</v>
      </c>
      <c r="B3039" s="6" t="str">
        <f>IF(GETPIVOTDATA("Sum of Net Profit",Pivot_table!$A$151,"Consumer ID",$A3039,"Years (DATE)",$B$66)=0,"",GETPIVOTDATA("Sum of Net Profit",Pivot_table!$A$151,"Consumer ID",$A3039,"Years (DATE)",$B$66))</f>
        <v/>
      </c>
      <c r="C3039" s="6" t="str">
        <f>IF(GETPIVOTDATA("Count of Order ID",Pivot_table!$A$151,"Consumer ID",$A3039,"Years (DATE)",$B$66)=0,"",GETPIVOTDATA("Count of Order ID",Pivot_table!$A$151,"Consumer ID",$A3039,"Years (DATE)",$B$66))</f>
        <v/>
      </c>
      <c r="D3039" s="6">
        <f>IF(GETPIVOTDATA("Sum of Net Profit",Pivot_table!$A$151,"Consumer ID",$A3039,"Years (DATE)",$D$66)=0,"",GETPIVOTDATA("Sum of Net Profit",Pivot_table!$A$151,"Consumer ID",$A3039,"Years (DATE)",$D$66))</f>
        <v>92.399999999999991</v>
      </c>
      <c r="E3039" s="6">
        <f>IF(GETPIVOTDATA("Count of Order ID",Pivot_table!$A$151,"Consumer ID",$A3039,"Years (DATE)",$D$66)=0,"",GETPIVOTDATA("Count of Order ID",Pivot_table!$A$151,"Consumer ID",$A3039,"Years (DATE)",$D$66))</f>
        <v>1</v>
      </c>
      <c r="F3039" s="6">
        <f t="shared" si="94"/>
        <v>92.399999999999991</v>
      </c>
      <c r="G3039" s="6">
        <f t="shared" si="95"/>
        <v>1</v>
      </c>
    </row>
    <row r="3040" spans="1:7" x14ac:dyDescent="0.3">
      <c r="A3040" s="6" t="s">
        <v>4389</v>
      </c>
      <c r="B3040" s="6" t="str">
        <f>IF(GETPIVOTDATA("Sum of Net Profit",Pivot_table!$A$151,"Consumer ID",$A3040,"Years (DATE)",$B$66)=0,"",GETPIVOTDATA("Sum of Net Profit",Pivot_table!$A$151,"Consumer ID",$A3040,"Years (DATE)",$B$66))</f>
        <v/>
      </c>
      <c r="C3040" s="6" t="str">
        <f>IF(GETPIVOTDATA("Count of Order ID",Pivot_table!$A$151,"Consumer ID",$A3040,"Years (DATE)",$B$66)=0,"",GETPIVOTDATA("Count of Order ID",Pivot_table!$A$151,"Consumer ID",$A3040,"Years (DATE)",$B$66))</f>
        <v/>
      </c>
      <c r="D3040" s="6">
        <f>IF(GETPIVOTDATA("Sum of Net Profit",Pivot_table!$A$151,"Consumer ID",$A3040,"Years (DATE)",$D$66)=0,"",GETPIVOTDATA("Sum of Net Profit",Pivot_table!$A$151,"Consumer ID",$A3040,"Years (DATE)",$D$66))</f>
        <v>92.399999999999991</v>
      </c>
      <c r="E3040" s="6">
        <f>IF(GETPIVOTDATA("Count of Order ID",Pivot_table!$A$151,"Consumer ID",$A3040,"Years (DATE)",$D$66)=0,"",GETPIVOTDATA("Count of Order ID",Pivot_table!$A$151,"Consumer ID",$A3040,"Years (DATE)",$D$66))</f>
        <v>1</v>
      </c>
      <c r="F3040" s="6">
        <f t="shared" si="94"/>
        <v>92.399999999999991</v>
      </c>
      <c r="G3040" s="6">
        <f t="shared" si="95"/>
        <v>1</v>
      </c>
    </row>
    <row r="3041" spans="1:7" x14ac:dyDescent="0.3">
      <c r="A3041" s="6" t="s">
        <v>5203</v>
      </c>
      <c r="B3041" s="6" t="str">
        <f>IF(GETPIVOTDATA("Sum of Net Profit",Pivot_table!$A$151,"Consumer ID",$A3041,"Years (DATE)",$B$66)=0,"",GETPIVOTDATA("Sum of Net Profit",Pivot_table!$A$151,"Consumer ID",$A3041,"Years (DATE)",$B$66))</f>
        <v/>
      </c>
      <c r="C3041" s="6" t="str">
        <f>IF(GETPIVOTDATA("Count of Order ID",Pivot_table!$A$151,"Consumer ID",$A3041,"Years (DATE)",$B$66)=0,"",GETPIVOTDATA("Count of Order ID",Pivot_table!$A$151,"Consumer ID",$A3041,"Years (DATE)",$B$66))</f>
        <v/>
      </c>
      <c r="D3041" s="6">
        <f>IF(GETPIVOTDATA("Sum of Net Profit",Pivot_table!$A$151,"Consumer ID",$A3041,"Years (DATE)",$D$66)=0,"",GETPIVOTDATA("Sum of Net Profit",Pivot_table!$A$151,"Consumer ID",$A3041,"Years (DATE)",$D$66))</f>
        <v>92.399999999999991</v>
      </c>
      <c r="E3041" s="6">
        <f>IF(GETPIVOTDATA("Count of Order ID",Pivot_table!$A$151,"Consumer ID",$A3041,"Years (DATE)",$D$66)=0,"",GETPIVOTDATA("Count of Order ID",Pivot_table!$A$151,"Consumer ID",$A3041,"Years (DATE)",$D$66))</f>
        <v>1</v>
      </c>
      <c r="F3041" s="6">
        <f t="shared" si="94"/>
        <v>92.399999999999991</v>
      </c>
      <c r="G3041" s="6">
        <f t="shared" si="95"/>
        <v>1</v>
      </c>
    </row>
    <row r="3042" spans="1:7" x14ac:dyDescent="0.3">
      <c r="A3042" s="6" t="s">
        <v>5569</v>
      </c>
      <c r="B3042" s="6" t="str">
        <f>IF(GETPIVOTDATA("Sum of Net Profit",Pivot_table!$A$151,"Consumer ID",$A3042,"Years (DATE)",$B$66)=0,"",GETPIVOTDATA("Sum of Net Profit",Pivot_table!$A$151,"Consumer ID",$A3042,"Years (DATE)",$B$66))</f>
        <v/>
      </c>
      <c r="C3042" s="6" t="str">
        <f>IF(GETPIVOTDATA("Count of Order ID",Pivot_table!$A$151,"Consumer ID",$A3042,"Years (DATE)",$B$66)=0,"",GETPIVOTDATA("Count of Order ID",Pivot_table!$A$151,"Consumer ID",$A3042,"Years (DATE)",$B$66))</f>
        <v/>
      </c>
      <c r="D3042" s="6">
        <f>IF(GETPIVOTDATA("Sum of Net Profit",Pivot_table!$A$151,"Consumer ID",$A3042,"Years (DATE)",$D$66)=0,"",GETPIVOTDATA("Sum of Net Profit",Pivot_table!$A$151,"Consumer ID",$A3042,"Years (DATE)",$D$66))</f>
        <v>92.399999999999991</v>
      </c>
      <c r="E3042" s="6">
        <f>IF(GETPIVOTDATA("Count of Order ID",Pivot_table!$A$151,"Consumer ID",$A3042,"Years (DATE)",$D$66)=0,"",GETPIVOTDATA("Count of Order ID",Pivot_table!$A$151,"Consumer ID",$A3042,"Years (DATE)",$D$66))</f>
        <v>1</v>
      </c>
      <c r="F3042" s="6">
        <f t="shared" si="94"/>
        <v>92.399999999999991</v>
      </c>
      <c r="G3042" s="6">
        <f t="shared" si="95"/>
        <v>1</v>
      </c>
    </row>
    <row r="3043" spans="1:7" x14ac:dyDescent="0.3">
      <c r="A3043" s="6" t="s">
        <v>5548</v>
      </c>
      <c r="B3043" s="6" t="str">
        <f>IF(GETPIVOTDATA("Sum of Net Profit",Pivot_table!$A$151,"Consumer ID",$A3043,"Years (DATE)",$B$66)=0,"",GETPIVOTDATA("Sum of Net Profit",Pivot_table!$A$151,"Consumer ID",$A3043,"Years (DATE)",$B$66))</f>
        <v/>
      </c>
      <c r="C3043" s="6" t="str">
        <f>IF(GETPIVOTDATA("Count of Order ID",Pivot_table!$A$151,"Consumer ID",$A3043,"Years (DATE)",$B$66)=0,"",GETPIVOTDATA("Count of Order ID",Pivot_table!$A$151,"Consumer ID",$A3043,"Years (DATE)",$B$66))</f>
        <v/>
      </c>
      <c r="D3043" s="6">
        <f>IF(GETPIVOTDATA("Sum of Net Profit",Pivot_table!$A$151,"Consumer ID",$A3043,"Years (DATE)",$D$66)=0,"",GETPIVOTDATA("Sum of Net Profit",Pivot_table!$A$151,"Consumer ID",$A3043,"Years (DATE)",$D$66))</f>
        <v>92.399999999999991</v>
      </c>
      <c r="E3043" s="6">
        <f>IF(GETPIVOTDATA("Count of Order ID",Pivot_table!$A$151,"Consumer ID",$A3043,"Years (DATE)",$D$66)=0,"",GETPIVOTDATA("Count of Order ID",Pivot_table!$A$151,"Consumer ID",$A3043,"Years (DATE)",$D$66))</f>
        <v>1</v>
      </c>
      <c r="F3043" s="6">
        <f t="shared" si="94"/>
        <v>92.399999999999991</v>
      </c>
      <c r="G3043" s="6">
        <f t="shared" si="95"/>
        <v>1</v>
      </c>
    </row>
    <row r="3044" spans="1:7" x14ac:dyDescent="0.3">
      <c r="A3044" s="6" t="s">
        <v>5232</v>
      </c>
      <c r="B3044" s="6" t="str">
        <f>IF(GETPIVOTDATA("Sum of Net Profit",Pivot_table!$A$151,"Consumer ID",$A3044,"Years (DATE)",$B$66)=0,"",GETPIVOTDATA("Sum of Net Profit",Pivot_table!$A$151,"Consumer ID",$A3044,"Years (DATE)",$B$66))</f>
        <v/>
      </c>
      <c r="C3044" s="6" t="str">
        <f>IF(GETPIVOTDATA("Count of Order ID",Pivot_table!$A$151,"Consumer ID",$A3044,"Years (DATE)",$B$66)=0,"",GETPIVOTDATA("Count of Order ID",Pivot_table!$A$151,"Consumer ID",$A3044,"Years (DATE)",$B$66))</f>
        <v/>
      </c>
      <c r="D3044" s="6">
        <f>IF(GETPIVOTDATA("Sum of Net Profit",Pivot_table!$A$151,"Consumer ID",$A3044,"Years (DATE)",$D$66)=0,"",GETPIVOTDATA("Sum of Net Profit",Pivot_table!$A$151,"Consumer ID",$A3044,"Years (DATE)",$D$66))</f>
        <v>92.399999999999991</v>
      </c>
      <c r="E3044" s="6">
        <f>IF(GETPIVOTDATA("Count of Order ID",Pivot_table!$A$151,"Consumer ID",$A3044,"Years (DATE)",$D$66)=0,"",GETPIVOTDATA("Count of Order ID",Pivot_table!$A$151,"Consumer ID",$A3044,"Years (DATE)",$D$66))</f>
        <v>1</v>
      </c>
      <c r="F3044" s="6">
        <f t="shared" si="94"/>
        <v>92.399999999999991</v>
      </c>
      <c r="G3044" s="6">
        <f t="shared" si="95"/>
        <v>1</v>
      </c>
    </row>
    <row r="3045" spans="1:7" x14ac:dyDescent="0.3">
      <c r="A3045" s="6" t="s">
        <v>5125</v>
      </c>
      <c r="B3045" s="6" t="str">
        <f>IF(GETPIVOTDATA("Sum of Net Profit",Pivot_table!$A$151,"Consumer ID",$A3045,"Years (DATE)",$B$66)=0,"",GETPIVOTDATA("Sum of Net Profit",Pivot_table!$A$151,"Consumer ID",$A3045,"Years (DATE)",$B$66))</f>
        <v/>
      </c>
      <c r="C3045" s="6" t="str">
        <f>IF(GETPIVOTDATA("Count of Order ID",Pivot_table!$A$151,"Consumer ID",$A3045,"Years (DATE)",$B$66)=0,"",GETPIVOTDATA("Count of Order ID",Pivot_table!$A$151,"Consumer ID",$A3045,"Years (DATE)",$B$66))</f>
        <v/>
      </c>
      <c r="D3045" s="6">
        <f>IF(GETPIVOTDATA("Sum of Net Profit",Pivot_table!$A$151,"Consumer ID",$A3045,"Years (DATE)",$D$66)=0,"",GETPIVOTDATA("Sum of Net Profit",Pivot_table!$A$151,"Consumer ID",$A3045,"Years (DATE)",$D$66))</f>
        <v>92.399999999999991</v>
      </c>
      <c r="E3045" s="6">
        <f>IF(GETPIVOTDATA("Count of Order ID",Pivot_table!$A$151,"Consumer ID",$A3045,"Years (DATE)",$D$66)=0,"",GETPIVOTDATA("Count of Order ID",Pivot_table!$A$151,"Consumer ID",$A3045,"Years (DATE)",$D$66))</f>
        <v>1</v>
      </c>
      <c r="F3045" s="6">
        <f t="shared" si="94"/>
        <v>92.399999999999991</v>
      </c>
      <c r="G3045" s="6">
        <f t="shared" si="95"/>
        <v>1</v>
      </c>
    </row>
    <row r="3046" spans="1:7" x14ac:dyDescent="0.3">
      <c r="A3046" s="6" t="s">
        <v>5588</v>
      </c>
      <c r="B3046" s="6" t="str">
        <f>IF(GETPIVOTDATA("Sum of Net Profit",Pivot_table!$A$151,"Consumer ID",$A3046,"Years (DATE)",$B$66)=0,"",GETPIVOTDATA("Sum of Net Profit",Pivot_table!$A$151,"Consumer ID",$A3046,"Years (DATE)",$B$66))</f>
        <v/>
      </c>
      <c r="C3046" s="6" t="str">
        <f>IF(GETPIVOTDATA("Count of Order ID",Pivot_table!$A$151,"Consumer ID",$A3046,"Years (DATE)",$B$66)=0,"",GETPIVOTDATA("Count of Order ID",Pivot_table!$A$151,"Consumer ID",$A3046,"Years (DATE)",$B$66))</f>
        <v/>
      </c>
      <c r="D3046" s="6">
        <f>IF(GETPIVOTDATA("Sum of Net Profit",Pivot_table!$A$151,"Consumer ID",$A3046,"Years (DATE)",$D$66)=0,"",GETPIVOTDATA("Sum of Net Profit",Pivot_table!$A$151,"Consumer ID",$A3046,"Years (DATE)",$D$66))</f>
        <v>92.399999999999991</v>
      </c>
      <c r="E3046" s="6">
        <f>IF(GETPIVOTDATA("Count of Order ID",Pivot_table!$A$151,"Consumer ID",$A3046,"Years (DATE)",$D$66)=0,"",GETPIVOTDATA("Count of Order ID",Pivot_table!$A$151,"Consumer ID",$A3046,"Years (DATE)",$D$66))</f>
        <v>1</v>
      </c>
      <c r="F3046" s="6">
        <f t="shared" si="94"/>
        <v>92.399999999999991</v>
      </c>
      <c r="G3046" s="6">
        <f t="shared" si="95"/>
        <v>1</v>
      </c>
    </row>
    <row r="3047" spans="1:7" x14ac:dyDescent="0.3">
      <c r="A3047" s="6" t="s">
        <v>5185</v>
      </c>
      <c r="B3047" s="6" t="str">
        <f>IF(GETPIVOTDATA("Sum of Net Profit",Pivot_table!$A$151,"Consumer ID",$A3047,"Years (DATE)",$B$66)=0,"",GETPIVOTDATA("Sum of Net Profit",Pivot_table!$A$151,"Consumer ID",$A3047,"Years (DATE)",$B$66))</f>
        <v/>
      </c>
      <c r="C3047" s="6" t="str">
        <f>IF(GETPIVOTDATA("Count of Order ID",Pivot_table!$A$151,"Consumer ID",$A3047,"Years (DATE)",$B$66)=0,"",GETPIVOTDATA("Count of Order ID",Pivot_table!$A$151,"Consumer ID",$A3047,"Years (DATE)",$B$66))</f>
        <v/>
      </c>
      <c r="D3047" s="6">
        <f>IF(GETPIVOTDATA("Sum of Net Profit",Pivot_table!$A$151,"Consumer ID",$A3047,"Years (DATE)",$D$66)=0,"",GETPIVOTDATA("Sum of Net Profit",Pivot_table!$A$151,"Consumer ID",$A3047,"Years (DATE)",$D$66))</f>
        <v>92.399999999999991</v>
      </c>
      <c r="E3047" s="6">
        <f>IF(GETPIVOTDATA("Count of Order ID",Pivot_table!$A$151,"Consumer ID",$A3047,"Years (DATE)",$D$66)=0,"",GETPIVOTDATA("Count of Order ID",Pivot_table!$A$151,"Consumer ID",$A3047,"Years (DATE)",$D$66))</f>
        <v>1</v>
      </c>
      <c r="F3047" s="6">
        <f t="shared" si="94"/>
        <v>92.399999999999991</v>
      </c>
      <c r="G3047" s="6">
        <f t="shared" si="95"/>
        <v>1</v>
      </c>
    </row>
    <row r="3048" spans="1:7" x14ac:dyDescent="0.3">
      <c r="A3048" s="6" t="s">
        <v>4517</v>
      </c>
      <c r="B3048" s="6" t="str">
        <f>IF(GETPIVOTDATA("Sum of Net Profit",Pivot_table!$A$151,"Consumer ID",$A3048,"Years (DATE)",$B$66)=0,"",GETPIVOTDATA("Sum of Net Profit",Pivot_table!$A$151,"Consumer ID",$A3048,"Years (DATE)",$B$66))</f>
        <v/>
      </c>
      <c r="C3048" s="6" t="str">
        <f>IF(GETPIVOTDATA("Count of Order ID",Pivot_table!$A$151,"Consumer ID",$A3048,"Years (DATE)",$B$66)=0,"",GETPIVOTDATA("Count of Order ID",Pivot_table!$A$151,"Consumer ID",$A3048,"Years (DATE)",$B$66))</f>
        <v/>
      </c>
      <c r="D3048" s="6">
        <f>IF(GETPIVOTDATA("Sum of Net Profit",Pivot_table!$A$151,"Consumer ID",$A3048,"Years (DATE)",$D$66)=0,"",GETPIVOTDATA("Sum of Net Profit",Pivot_table!$A$151,"Consumer ID",$A3048,"Years (DATE)",$D$66))</f>
        <v>91.8</v>
      </c>
      <c r="E3048" s="6">
        <f>IF(GETPIVOTDATA("Count of Order ID",Pivot_table!$A$151,"Consumer ID",$A3048,"Years (DATE)",$D$66)=0,"",GETPIVOTDATA("Count of Order ID",Pivot_table!$A$151,"Consumer ID",$A3048,"Years (DATE)",$D$66))</f>
        <v>1</v>
      </c>
      <c r="F3048" s="6">
        <f t="shared" si="94"/>
        <v>91.8</v>
      </c>
      <c r="G3048" s="6">
        <f t="shared" si="95"/>
        <v>1</v>
      </c>
    </row>
    <row r="3049" spans="1:7" x14ac:dyDescent="0.3">
      <c r="A3049" s="6" t="s">
        <v>4783</v>
      </c>
      <c r="B3049" s="6" t="str">
        <f>IF(GETPIVOTDATA("Sum of Net Profit",Pivot_table!$A$151,"Consumer ID",$A3049,"Years (DATE)",$B$66)=0,"",GETPIVOTDATA("Sum of Net Profit",Pivot_table!$A$151,"Consumer ID",$A3049,"Years (DATE)",$B$66))</f>
        <v/>
      </c>
      <c r="C3049" s="6" t="str">
        <f>IF(GETPIVOTDATA("Count of Order ID",Pivot_table!$A$151,"Consumer ID",$A3049,"Years (DATE)",$B$66)=0,"",GETPIVOTDATA("Count of Order ID",Pivot_table!$A$151,"Consumer ID",$A3049,"Years (DATE)",$B$66))</f>
        <v/>
      </c>
      <c r="D3049" s="6">
        <f>IF(GETPIVOTDATA("Sum of Net Profit",Pivot_table!$A$151,"Consumer ID",$A3049,"Years (DATE)",$D$66)=0,"",GETPIVOTDATA("Sum of Net Profit",Pivot_table!$A$151,"Consumer ID",$A3049,"Years (DATE)",$D$66))</f>
        <v>91.8</v>
      </c>
      <c r="E3049" s="6">
        <f>IF(GETPIVOTDATA("Count of Order ID",Pivot_table!$A$151,"Consumer ID",$A3049,"Years (DATE)",$D$66)=0,"",GETPIVOTDATA("Count of Order ID",Pivot_table!$A$151,"Consumer ID",$A3049,"Years (DATE)",$D$66))</f>
        <v>1</v>
      </c>
      <c r="F3049" s="6">
        <f t="shared" si="94"/>
        <v>91.8</v>
      </c>
      <c r="G3049" s="6">
        <f t="shared" si="95"/>
        <v>1</v>
      </c>
    </row>
    <row r="3050" spans="1:7" x14ac:dyDescent="0.3">
      <c r="A3050" s="6" t="s">
        <v>5001</v>
      </c>
      <c r="B3050" s="6" t="str">
        <f>IF(GETPIVOTDATA("Sum of Net Profit",Pivot_table!$A$151,"Consumer ID",$A3050,"Years (DATE)",$B$66)=0,"",GETPIVOTDATA("Sum of Net Profit",Pivot_table!$A$151,"Consumer ID",$A3050,"Years (DATE)",$B$66))</f>
        <v/>
      </c>
      <c r="C3050" s="6" t="str">
        <f>IF(GETPIVOTDATA("Count of Order ID",Pivot_table!$A$151,"Consumer ID",$A3050,"Years (DATE)",$B$66)=0,"",GETPIVOTDATA("Count of Order ID",Pivot_table!$A$151,"Consumer ID",$A3050,"Years (DATE)",$B$66))</f>
        <v/>
      </c>
      <c r="D3050" s="6">
        <f>IF(GETPIVOTDATA("Sum of Net Profit",Pivot_table!$A$151,"Consumer ID",$A3050,"Years (DATE)",$D$66)=0,"",GETPIVOTDATA("Sum of Net Profit",Pivot_table!$A$151,"Consumer ID",$A3050,"Years (DATE)",$D$66))</f>
        <v>91.8</v>
      </c>
      <c r="E3050" s="6">
        <f>IF(GETPIVOTDATA("Count of Order ID",Pivot_table!$A$151,"Consumer ID",$A3050,"Years (DATE)",$D$66)=0,"",GETPIVOTDATA("Count of Order ID",Pivot_table!$A$151,"Consumer ID",$A3050,"Years (DATE)",$D$66))</f>
        <v>1</v>
      </c>
      <c r="F3050" s="6">
        <f t="shared" si="94"/>
        <v>91.8</v>
      </c>
      <c r="G3050" s="6">
        <f t="shared" si="95"/>
        <v>1</v>
      </c>
    </row>
    <row r="3051" spans="1:7" x14ac:dyDescent="0.3">
      <c r="A3051" s="6" t="s">
        <v>6029</v>
      </c>
      <c r="B3051" s="6" t="str">
        <f>IF(GETPIVOTDATA("Sum of Net Profit",Pivot_table!$A$151,"Consumer ID",$A3051,"Years (DATE)",$B$66)=0,"",GETPIVOTDATA("Sum of Net Profit",Pivot_table!$A$151,"Consumer ID",$A3051,"Years (DATE)",$B$66))</f>
        <v/>
      </c>
      <c r="C3051" s="6" t="str">
        <f>IF(GETPIVOTDATA("Count of Order ID",Pivot_table!$A$151,"Consumer ID",$A3051,"Years (DATE)",$B$66)=0,"",GETPIVOTDATA("Count of Order ID",Pivot_table!$A$151,"Consumer ID",$A3051,"Years (DATE)",$B$66))</f>
        <v/>
      </c>
      <c r="D3051" s="6">
        <f>IF(GETPIVOTDATA("Sum of Net Profit",Pivot_table!$A$151,"Consumer ID",$A3051,"Years (DATE)",$D$66)=0,"",GETPIVOTDATA("Sum of Net Profit",Pivot_table!$A$151,"Consumer ID",$A3051,"Years (DATE)",$D$66))</f>
        <v>91.8</v>
      </c>
      <c r="E3051" s="6">
        <f>IF(GETPIVOTDATA("Count of Order ID",Pivot_table!$A$151,"Consumer ID",$A3051,"Years (DATE)",$D$66)=0,"",GETPIVOTDATA("Count of Order ID",Pivot_table!$A$151,"Consumer ID",$A3051,"Years (DATE)",$D$66))</f>
        <v>1</v>
      </c>
      <c r="F3051" s="6">
        <f t="shared" si="94"/>
        <v>91.8</v>
      </c>
      <c r="G3051" s="6">
        <f t="shared" si="95"/>
        <v>1</v>
      </c>
    </row>
    <row r="3052" spans="1:7" x14ac:dyDescent="0.3">
      <c r="A3052" s="6" t="s">
        <v>6086</v>
      </c>
      <c r="B3052" s="6" t="str">
        <f>IF(GETPIVOTDATA("Sum of Net Profit",Pivot_table!$A$151,"Consumer ID",$A3052,"Years (DATE)",$B$66)=0,"",GETPIVOTDATA("Sum of Net Profit",Pivot_table!$A$151,"Consumer ID",$A3052,"Years (DATE)",$B$66))</f>
        <v/>
      </c>
      <c r="C3052" s="6" t="str">
        <f>IF(GETPIVOTDATA("Count of Order ID",Pivot_table!$A$151,"Consumer ID",$A3052,"Years (DATE)",$B$66)=0,"",GETPIVOTDATA("Count of Order ID",Pivot_table!$A$151,"Consumer ID",$A3052,"Years (DATE)",$B$66))</f>
        <v/>
      </c>
      <c r="D3052" s="6">
        <f>IF(GETPIVOTDATA("Sum of Net Profit",Pivot_table!$A$151,"Consumer ID",$A3052,"Years (DATE)",$D$66)=0,"",GETPIVOTDATA("Sum of Net Profit",Pivot_table!$A$151,"Consumer ID",$A3052,"Years (DATE)",$D$66))</f>
        <v>91.8</v>
      </c>
      <c r="E3052" s="6">
        <f>IF(GETPIVOTDATA("Count of Order ID",Pivot_table!$A$151,"Consumer ID",$A3052,"Years (DATE)",$D$66)=0,"",GETPIVOTDATA("Count of Order ID",Pivot_table!$A$151,"Consumer ID",$A3052,"Years (DATE)",$D$66))</f>
        <v>1</v>
      </c>
      <c r="F3052" s="6">
        <f t="shared" si="94"/>
        <v>91.8</v>
      </c>
      <c r="G3052" s="6">
        <f t="shared" si="95"/>
        <v>1</v>
      </c>
    </row>
    <row r="3053" spans="1:7" x14ac:dyDescent="0.3">
      <c r="A3053" s="6" t="s">
        <v>484</v>
      </c>
      <c r="B3053" s="6">
        <f>IF(GETPIVOTDATA("Sum of Net Profit",Pivot_table!$A$151,"Consumer ID",$A3053,"Years (DATE)",$B$66)=0,"",GETPIVOTDATA("Sum of Net Profit",Pivot_table!$A$151,"Consumer ID",$A3053,"Years (DATE)",$B$66))</f>
        <v>89.759999999999991</v>
      </c>
      <c r="C3053" s="6">
        <f>IF(GETPIVOTDATA("Count of Order ID",Pivot_table!$A$151,"Consumer ID",$A3053,"Years (DATE)",$B$66)=0,"",GETPIVOTDATA("Count of Order ID",Pivot_table!$A$151,"Consumer ID",$A3053,"Years (DATE)",$B$66))</f>
        <v>1</v>
      </c>
      <c r="D3053" s="6" t="str">
        <f>IF(GETPIVOTDATA("Sum of Net Profit",Pivot_table!$A$151,"Consumer ID",$A3053,"Years (DATE)",$D$66)=0,"",GETPIVOTDATA("Sum of Net Profit",Pivot_table!$A$151,"Consumer ID",$A3053,"Years (DATE)",$D$66))</f>
        <v/>
      </c>
      <c r="E3053" s="6" t="str">
        <f>IF(GETPIVOTDATA("Count of Order ID",Pivot_table!$A$151,"Consumer ID",$A3053,"Years (DATE)",$D$66)=0,"",GETPIVOTDATA("Count of Order ID",Pivot_table!$A$151,"Consumer ID",$A3053,"Years (DATE)",$D$66))</f>
        <v/>
      </c>
      <c r="F3053" s="6">
        <f t="shared" si="94"/>
        <v>89.759999999999991</v>
      </c>
      <c r="G3053" s="6">
        <f t="shared" si="95"/>
        <v>1</v>
      </c>
    </row>
    <row r="3054" spans="1:7" x14ac:dyDescent="0.3">
      <c r="A3054" s="6" t="s">
        <v>598</v>
      </c>
      <c r="B3054" s="6">
        <f>IF(GETPIVOTDATA("Sum of Net Profit",Pivot_table!$A$151,"Consumer ID",$A3054,"Years (DATE)",$B$66)=0,"",GETPIVOTDATA("Sum of Net Profit",Pivot_table!$A$151,"Consumer ID",$A3054,"Years (DATE)",$B$66))</f>
        <v>89.759999999999991</v>
      </c>
      <c r="C3054" s="6">
        <f>IF(GETPIVOTDATA("Count of Order ID",Pivot_table!$A$151,"Consumer ID",$A3054,"Years (DATE)",$B$66)=0,"",GETPIVOTDATA("Count of Order ID",Pivot_table!$A$151,"Consumer ID",$A3054,"Years (DATE)",$B$66))</f>
        <v>1</v>
      </c>
      <c r="D3054" s="6" t="str">
        <f>IF(GETPIVOTDATA("Sum of Net Profit",Pivot_table!$A$151,"Consumer ID",$A3054,"Years (DATE)",$D$66)=0,"",GETPIVOTDATA("Sum of Net Profit",Pivot_table!$A$151,"Consumer ID",$A3054,"Years (DATE)",$D$66))</f>
        <v/>
      </c>
      <c r="E3054" s="6" t="str">
        <f>IF(GETPIVOTDATA("Count of Order ID",Pivot_table!$A$151,"Consumer ID",$A3054,"Years (DATE)",$D$66)=0,"",GETPIVOTDATA("Count of Order ID",Pivot_table!$A$151,"Consumer ID",$A3054,"Years (DATE)",$D$66))</f>
        <v/>
      </c>
      <c r="F3054" s="6">
        <f t="shared" si="94"/>
        <v>89.759999999999991</v>
      </c>
      <c r="G3054" s="6">
        <f t="shared" si="95"/>
        <v>1</v>
      </c>
    </row>
    <row r="3055" spans="1:7" x14ac:dyDescent="0.3">
      <c r="A3055" s="6" t="s">
        <v>6508</v>
      </c>
      <c r="B3055" s="6">
        <f>IF(GETPIVOTDATA("Sum of Net Profit",Pivot_table!$A$151,"Consumer ID",$A3055,"Years (DATE)",$B$66)=0,"",GETPIVOTDATA("Sum of Net Profit",Pivot_table!$A$151,"Consumer ID",$A3055,"Years (DATE)",$B$66))</f>
        <v>89.759999999999991</v>
      </c>
      <c r="C3055" s="6">
        <f>IF(GETPIVOTDATA("Count of Order ID",Pivot_table!$A$151,"Consumer ID",$A3055,"Years (DATE)",$B$66)=0,"",GETPIVOTDATA("Count of Order ID",Pivot_table!$A$151,"Consumer ID",$A3055,"Years (DATE)",$B$66))</f>
        <v>1</v>
      </c>
      <c r="D3055" s="6" t="str">
        <f>IF(GETPIVOTDATA("Sum of Net Profit",Pivot_table!$A$151,"Consumer ID",$A3055,"Years (DATE)",$D$66)=0,"",GETPIVOTDATA("Sum of Net Profit",Pivot_table!$A$151,"Consumer ID",$A3055,"Years (DATE)",$D$66))</f>
        <v/>
      </c>
      <c r="E3055" s="6" t="str">
        <f>IF(GETPIVOTDATA("Count of Order ID",Pivot_table!$A$151,"Consumer ID",$A3055,"Years (DATE)",$D$66)=0,"",GETPIVOTDATA("Count of Order ID",Pivot_table!$A$151,"Consumer ID",$A3055,"Years (DATE)",$D$66))</f>
        <v/>
      </c>
      <c r="F3055" s="6">
        <f t="shared" si="94"/>
        <v>89.759999999999991</v>
      </c>
      <c r="G3055" s="6">
        <f t="shared" si="95"/>
        <v>1</v>
      </c>
    </row>
    <row r="3056" spans="1:7" x14ac:dyDescent="0.3">
      <c r="A3056" s="6" t="s">
        <v>228</v>
      </c>
      <c r="B3056" s="6" t="str">
        <f>IF(GETPIVOTDATA("Sum of Net Profit",Pivot_table!$A$151,"Consumer ID",$A3056,"Years (DATE)",$B$66)=0,"",GETPIVOTDATA("Sum of Net Profit",Pivot_table!$A$151,"Consumer ID",$A3056,"Years (DATE)",$B$66))</f>
        <v/>
      </c>
      <c r="C3056" s="6" t="str">
        <f>IF(GETPIVOTDATA("Count of Order ID",Pivot_table!$A$151,"Consumer ID",$A3056,"Years (DATE)",$B$66)=0,"",GETPIVOTDATA("Count of Order ID",Pivot_table!$A$151,"Consumer ID",$A3056,"Years (DATE)",$B$66))</f>
        <v/>
      </c>
      <c r="D3056" s="6">
        <f>IF(GETPIVOTDATA("Sum of Net Profit",Pivot_table!$A$151,"Consumer ID",$A3056,"Years (DATE)",$D$66)=0,"",GETPIVOTDATA("Sum of Net Profit",Pivot_table!$A$151,"Consumer ID",$A3056,"Years (DATE)",$D$66))</f>
        <v>89.25</v>
      </c>
      <c r="E3056" s="6">
        <f>IF(GETPIVOTDATA("Count of Order ID",Pivot_table!$A$151,"Consumer ID",$A3056,"Years (DATE)",$D$66)=0,"",GETPIVOTDATA("Count of Order ID",Pivot_table!$A$151,"Consumer ID",$A3056,"Years (DATE)",$D$66))</f>
        <v>1</v>
      </c>
      <c r="F3056" s="6">
        <f t="shared" si="94"/>
        <v>89.25</v>
      </c>
      <c r="G3056" s="6">
        <f t="shared" si="95"/>
        <v>1</v>
      </c>
    </row>
    <row r="3057" spans="1:7" x14ac:dyDescent="0.3">
      <c r="A3057" s="6" t="s">
        <v>6953</v>
      </c>
      <c r="B3057" s="6">
        <f>IF(GETPIVOTDATA("Sum of Net Profit",Pivot_table!$A$151,"Consumer ID",$A3057,"Years (DATE)",$B$66)=0,"",GETPIVOTDATA("Sum of Net Profit",Pivot_table!$A$151,"Consumer ID",$A3057,"Years (DATE)",$B$66))</f>
        <v>82.8</v>
      </c>
      <c r="C3057" s="6">
        <f>IF(GETPIVOTDATA("Count of Order ID",Pivot_table!$A$151,"Consumer ID",$A3057,"Years (DATE)",$B$66)=0,"",GETPIVOTDATA("Count of Order ID",Pivot_table!$A$151,"Consumer ID",$A3057,"Years (DATE)",$B$66))</f>
        <v>1</v>
      </c>
      <c r="D3057" s="6" t="str">
        <f>IF(GETPIVOTDATA("Sum of Net Profit",Pivot_table!$A$151,"Consumer ID",$A3057,"Years (DATE)",$D$66)=0,"",GETPIVOTDATA("Sum of Net Profit",Pivot_table!$A$151,"Consumer ID",$A3057,"Years (DATE)",$D$66))</f>
        <v/>
      </c>
      <c r="E3057" s="6" t="str">
        <f>IF(GETPIVOTDATA("Count of Order ID",Pivot_table!$A$151,"Consumer ID",$A3057,"Years (DATE)",$D$66)=0,"",GETPIVOTDATA("Count of Order ID",Pivot_table!$A$151,"Consumer ID",$A3057,"Years (DATE)",$D$66))</f>
        <v/>
      </c>
      <c r="F3057" s="6">
        <f t="shared" si="94"/>
        <v>82.8</v>
      </c>
      <c r="G3057" s="6">
        <f t="shared" si="95"/>
        <v>1</v>
      </c>
    </row>
    <row r="3058" spans="1:7" x14ac:dyDescent="0.3">
      <c r="A3058" s="6" t="s">
        <v>6604</v>
      </c>
      <c r="B3058" s="6">
        <f>IF(GETPIVOTDATA("Sum of Net Profit",Pivot_table!$A$151,"Consumer ID",$A3058,"Years (DATE)",$B$66)=0,"",GETPIVOTDATA("Sum of Net Profit",Pivot_table!$A$151,"Consumer ID",$A3058,"Years (DATE)",$B$66))</f>
        <v>82.8</v>
      </c>
      <c r="C3058" s="6">
        <f>IF(GETPIVOTDATA("Count of Order ID",Pivot_table!$A$151,"Consumer ID",$A3058,"Years (DATE)",$B$66)=0,"",GETPIVOTDATA("Count of Order ID",Pivot_table!$A$151,"Consumer ID",$A3058,"Years (DATE)",$B$66))</f>
        <v>1</v>
      </c>
      <c r="D3058" s="6" t="str">
        <f>IF(GETPIVOTDATA("Sum of Net Profit",Pivot_table!$A$151,"Consumer ID",$A3058,"Years (DATE)",$D$66)=0,"",GETPIVOTDATA("Sum of Net Profit",Pivot_table!$A$151,"Consumer ID",$A3058,"Years (DATE)",$D$66))</f>
        <v/>
      </c>
      <c r="E3058" s="6" t="str">
        <f>IF(GETPIVOTDATA("Count of Order ID",Pivot_table!$A$151,"Consumer ID",$A3058,"Years (DATE)",$D$66)=0,"",GETPIVOTDATA("Count of Order ID",Pivot_table!$A$151,"Consumer ID",$A3058,"Years (DATE)",$D$66))</f>
        <v/>
      </c>
      <c r="F3058" s="6">
        <f t="shared" si="94"/>
        <v>82.8</v>
      </c>
      <c r="G3058" s="6">
        <f t="shared" si="95"/>
        <v>1</v>
      </c>
    </row>
    <row r="3059" spans="1:7" x14ac:dyDescent="0.3">
      <c r="A3059" s="6" t="s">
        <v>6613</v>
      </c>
      <c r="B3059" s="6">
        <f>IF(GETPIVOTDATA("Sum of Net Profit",Pivot_table!$A$151,"Consumer ID",$A3059,"Years (DATE)",$B$66)=0,"",GETPIVOTDATA("Sum of Net Profit",Pivot_table!$A$151,"Consumer ID",$A3059,"Years (DATE)",$B$66))</f>
        <v>82.8</v>
      </c>
      <c r="C3059" s="6">
        <f>IF(GETPIVOTDATA("Count of Order ID",Pivot_table!$A$151,"Consumer ID",$A3059,"Years (DATE)",$B$66)=0,"",GETPIVOTDATA("Count of Order ID",Pivot_table!$A$151,"Consumer ID",$A3059,"Years (DATE)",$B$66))</f>
        <v>1</v>
      </c>
      <c r="D3059" s="6" t="str">
        <f>IF(GETPIVOTDATA("Sum of Net Profit",Pivot_table!$A$151,"Consumer ID",$A3059,"Years (DATE)",$D$66)=0,"",GETPIVOTDATA("Sum of Net Profit",Pivot_table!$A$151,"Consumer ID",$A3059,"Years (DATE)",$D$66))</f>
        <v/>
      </c>
      <c r="E3059" s="6" t="str">
        <f>IF(GETPIVOTDATA("Count of Order ID",Pivot_table!$A$151,"Consumer ID",$A3059,"Years (DATE)",$D$66)=0,"",GETPIVOTDATA("Count of Order ID",Pivot_table!$A$151,"Consumer ID",$A3059,"Years (DATE)",$D$66))</f>
        <v/>
      </c>
      <c r="F3059" s="6">
        <f t="shared" si="94"/>
        <v>82.8</v>
      </c>
      <c r="G3059" s="6">
        <f t="shared" si="95"/>
        <v>1</v>
      </c>
    </row>
    <row r="3060" spans="1:7" x14ac:dyDescent="0.3">
      <c r="A3060" s="6" t="s">
        <v>5866</v>
      </c>
      <c r="B3060" s="6" t="str">
        <f>IF(GETPIVOTDATA("Sum of Net Profit",Pivot_table!$A$151,"Consumer ID",$A3060,"Years (DATE)",$B$66)=0,"",GETPIVOTDATA("Sum of Net Profit",Pivot_table!$A$151,"Consumer ID",$A3060,"Years (DATE)",$B$66))</f>
        <v/>
      </c>
      <c r="C3060" s="6" t="str">
        <f>IF(GETPIVOTDATA("Count of Order ID",Pivot_table!$A$151,"Consumer ID",$A3060,"Years (DATE)",$B$66)=0,"",GETPIVOTDATA("Count of Order ID",Pivot_table!$A$151,"Consumer ID",$A3060,"Years (DATE)",$B$66))</f>
        <v/>
      </c>
      <c r="D3060" s="6">
        <f>IF(GETPIVOTDATA("Sum of Net Profit",Pivot_table!$A$151,"Consumer ID",$A3060,"Years (DATE)",$D$66)=0,"",GETPIVOTDATA("Sum of Net Profit",Pivot_table!$A$151,"Consumer ID",$A3060,"Years (DATE)",$D$66))</f>
        <v>82.32</v>
      </c>
      <c r="E3060" s="6">
        <f>IF(GETPIVOTDATA("Count of Order ID",Pivot_table!$A$151,"Consumer ID",$A3060,"Years (DATE)",$D$66)=0,"",GETPIVOTDATA("Count of Order ID",Pivot_table!$A$151,"Consumer ID",$A3060,"Years (DATE)",$D$66))</f>
        <v>1</v>
      </c>
      <c r="F3060" s="6">
        <f t="shared" si="94"/>
        <v>82.32</v>
      </c>
      <c r="G3060" s="6">
        <f t="shared" si="95"/>
        <v>1</v>
      </c>
    </row>
    <row r="3061" spans="1:7" x14ac:dyDescent="0.3">
      <c r="A3061" s="6" t="s">
        <v>4417</v>
      </c>
      <c r="B3061" s="6" t="str">
        <f>IF(GETPIVOTDATA("Sum of Net Profit",Pivot_table!$A$151,"Consumer ID",$A3061,"Years (DATE)",$B$66)=0,"",GETPIVOTDATA("Sum of Net Profit",Pivot_table!$A$151,"Consumer ID",$A3061,"Years (DATE)",$B$66))</f>
        <v/>
      </c>
      <c r="C3061" s="6" t="str">
        <f>IF(GETPIVOTDATA("Count of Order ID",Pivot_table!$A$151,"Consumer ID",$A3061,"Years (DATE)",$B$66)=0,"",GETPIVOTDATA("Count of Order ID",Pivot_table!$A$151,"Consumer ID",$A3061,"Years (DATE)",$B$66))</f>
        <v/>
      </c>
      <c r="D3061" s="6">
        <f>IF(GETPIVOTDATA("Sum of Net Profit",Pivot_table!$A$151,"Consumer ID",$A3061,"Years (DATE)",$D$66)=0,"",GETPIVOTDATA("Sum of Net Profit",Pivot_table!$A$151,"Consumer ID",$A3061,"Years (DATE)",$D$66))</f>
        <v>82.32</v>
      </c>
      <c r="E3061" s="6">
        <f>IF(GETPIVOTDATA("Count of Order ID",Pivot_table!$A$151,"Consumer ID",$A3061,"Years (DATE)",$D$66)=0,"",GETPIVOTDATA("Count of Order ID",Pivot_table!$A$151,"Consumer ID",$A3061,"Years (DATE)",$D$66))</f>
        <v>1</v>
      </c>
      <c r="F3061" s="6">
        <f t="shared" si="94"/>
        <v>82.32</v>
      </c>
      <c r="G3061" s="6">
        <f t="shared" si="95"/>
        <v>1</v>
      </c>
    </row>
    <row r="3062" spans="1:7" x14ac:dyDescent="0.3">
      <c r="A3062" s="6" t="s">
        <v>5768</v>
      </c>
      <c r="B3062" s="6" t="str">
        <f>IF(GETPIVOTDATA("Sum of Net Profit",Pivot_table!$A$151,"Consumer ID",$A3062,"Years (DATE)",$B$66)=0,"",GETPIVOTDATA("Sum of Net Profit",Pivot_table!$A$151,"Consumer ID",$A3062,"Years (DATE)",$B$66))</f>
        <v/>
      </c>
      <c r="C3062" s="6" t="str">
        <f>IF(GETPIVOTDATA("Count of Order ID",Pivot_table!$A$151,"Consumer ID",$A3062,"Years (DATE)",$B$66)=0,"",GETPIVOTDATA("Count of Order ID",Pivot_table!$A$151,"Consumer ID",$A3062,"Years (DATE)",$B$66))</f>
        <v/>
      </c>
      <c r="D3062" s="6">
        <f>IF(GETPIVOTDATA("Sum of Net Profit",Pivot_table!$A$151,"Consumer ID",$A3062,"Years (DATE)",$D$66)=0,"",GETPIVOTDATA("Sum of Net Profit",Pivot_table!$A$151,"Consumer ID",$A3062,"Years (DATE)",$D$66))</f>
        <v>82.32</v>
      </c>
      <c r="E3062" s="6">
        <f>IF(GETPIVOTDATA("Count of Order ID",Pivot_table!$A$151,"Consumer ID",$A3062,"Years (DATE)",$D$66)=0,"",GETPIVOTDATA("Count of Order ID",Pivot_table!$A$151,"Consumer ID",$A3062,"Years (DATE)",$D$66))</f>
        <v>1</v>
      </c>
      <c r="F3062" s="6">
        <f t="shared" si="94"/>
        <v>82.32</v>
      </c>
      <c r="G3062" s="6">
        <f t="shared" si="95"/>
        <v>1</v>
      </c>
    </row>
    <row r="3063" spans="1:7" x14ac:dyDescent="0.3">
      <c r="A3063" s="6" t="s">
        <v>5976</v>
      </c>
      <c r="B3063" s="6" t="str">
        <f>IF(GETPIVOTDATA("Sum of Net Profit",Pivot_table!$A$151,"Consumer ID",$A3063,"Years (DATE)",$B$66)=0,"",GETPIVOTDATA("Sum of Net Profit",Pivot_table!$A$151,"Consumer ID",$A3063,"Years (DATE)",$B$66))</f>
        <v/>
      </c>
      <c r="C3063" s="6" t="str">
        <f>IF(GETPIVOTDATA("Count of Order ID",Pivot_table!$A$151,"Consumer ID",$A3063,"Years (DATE)",$B$66)=0,"",GETPIVOTDATA("Count of Order ID",Pivot_table!$A$151,"Consumer ID",$A3063,"Years (DATE)",$B$66))</f>
        <v/>
      </c>
      <c r="D3063" s="6">
        <f>IF(GETPIVOTDATA("Sum of Net Profit",Pivot_table!$A$151,"Consumer ID",$A3063,"Years (DATE)",$D$66)=0,"",GETPIVOTDATA("Sum of Net Profit",Pivot_table!$A$151,"Consumer ID",$A3063,"Years (DATE)",$D$66))</f>
        <v>82.32</v>
      </c>
      <c r="E3063" s="6">
        <f>IF(GETPIVOTDATA("Count of Order ID",Pivot_table!$A$151,"Consumer ID",$A3063,"Years (DATE)",$D$66)=0,"",GETPIVOTDATA("Count of Order ID",Pivot_table!$A$151,"Consumer ID",$A3063,"Years (DATE)",$D$66))</f>
        <v>1</v>
      </c>
      <c r="F3063" s="6">
        <f t="shared" si="94"/>
        <v>82.32</v>
      </c>
      <c r="G3063" s="6">
        <f t="shared" si="95"/>
        <v>1</v>
      </c>
    </row>
    <row r="3064" spans="1:7" x14ac:dyDescent="0.3">
      <c r="A3064" s="6" t="s">
        <v>4663</v>
      </c>
      <c r="B3064" s="6" t="str">
        <f>IF(GETPIVOTDATA("Sum of Net Profit",Pivot_table!$A$151,"Consumer ID",$A3064,"Years (DATE)",$B$66)=0,"",GETPIVOTDATA("Sum of Net Profit",Pivot_table!$A$151,"Consumer ID",$A3064,"Years (DATE)",$B$66))</f>
        <v/>
      </c>
      <c r="C3064" s="6" t="str">
        <f>IF(GETPIVOTDATA("Count of Order ID",Pivot_table!$A$151,"Consumer ID",$A3064,"Years (DATE)",$B$66)=0,"",GETPIVOTDATA("Count of Order ID",Pivot_table!$A$151,"Consumer ID",$A3064,"Years (DATE)",$B$66))</f>
        <v/>
      </c>
      <c r="D3064" s="6">
        <f>IF(GETPIVOTDATA("Sum of Net Profit",Pivot_table!$A$151,"Consumer ID",$A3064,"Years (DATE)",$D$66)=0,"",GETPIVOTDATA("Sum of Net Profit",Pivot_table!$A$151,"Consumer ID",$A3064,"Years (DATE)",$D$66))</f>
        <v>80.839999999999989</v>
      </c>
      <c r="E3064" s="6">
        <f>IF(GETPIVOTDATA("Count of Order ID",Pivot_table!$A$151,"Consumer ID",$A3064,"Years (DATE)",$D$66)=0,"",GETPIVOTDATA("Count of Order ID",Pivot_table!$A$151,"Consumer ID",$A3064,"Years (DATE)",$D$66))</f>
        <v>1</v>
      </c>
      <c r="F3064" s="6">
        <f t="shared" si="94"/>
        <v>80.839999999999989</v>
      </c>
      <c r="G3064" s="6">
        <f t="shared" si="95"/>
        <v>1</v>
      </c>
    </row>
    <row r="3065" spans="1:7" x14ac:dyDescent="0.3">
      <c r="A3065" s="6" t="s">
        <v>4543</v>
      </c>
      <c r="B3065" s="6" t="str">
        <f>IF(GETPIVOTDATA("Sum of Net Profit",Pivot_table!$A$151,"Consumer ID",$A3065,"Years (DATE)",$B$66)=0,"",GETPIVOTDATA("Sum of Net Profit",Pivot_table!$A$151,"Consumer ID",$A3065,"Years (DATE)",$B$66))</f>
        <v/>
      </c>
      <c r="C3065" s="6" t="str">
        <f>IF(GETPIVOTDATA("Count of Order ID",Pivot_table!$A$151,"Consumer ID",$A3065,"Years (DATE)",$B$66)=0,"",GETPIVOTDATA("Count of Order ID",Pivot_table!$A$151,"Consumer ID",$A3065,"Years (DATE)",$B$66))</f>
        <v/>
      </c>
      <c r="D3065" s="6">
        <f>IF(GETPIVOTDATA("Sum of Net Profit",Pivot_table!$A$151,"Consumer ID",$A3065,"Years (DATE)",$D$66)=0,"",GETPIVOTDATA("Sum of Net Profit",Pivot_table!$A$151,"Consumer ID",$A3065,"Years (DATE)",$D$66))</f>
        <v>80.839999999999989</v>
      </c>
      <c r="E3065" s="6">
        <f>IF(GETPIVOTDATA("Count of Order ID",Pivot_table!$A$151,"Consumer ID",$A3065,"Years (DATE)",$D$66)=0,"",GETPIVOTDATA("Count of Order ID",Pivot_table!$A$151,"Consumer ID",$A3065,"Years (DATE)",$D$66))</f>
        <v>1</v>
      </c>
      <c r="F3065" s="6">
        <f t="shared" si="94"/>
        <v>80.839999999999989</v>
      </c>
      <c r="G3065" s="6">
        <f t="shared" si="95"/>
        <v>1</v>
      </c>
    </row>
    <row r="3066" spans="1:7" x14ac:dyDescent="0.3">
      <c r="A3066" s="6" t="s">
        <v>4649</v>
      </c>
      <c r="B3066" s="6" t="str">
        <f>IF(GETPIVOTDATA("Sum of Net Profit",Pivot_table!$A$151,"Consumer ID",$A3066,"Years (DATE)",$B$66)=0,"",GETPIVOTDATA("Sum of Net Profit",Pivot_table!$A$151,"Consumer ID",$A3066,"Years (DATE)",$B$66))</f>
        <v/>
      </c>
      <c r="C3066" s="6" t="str">
        <f>IF(GETPIVOTDATA("Count of Order ID",Pivot_table!$A$151,"Consumer ID",$A3066,"Years (DATE)",$B$66)=0,"",GETPIVOTDATA("Count of Order ID",Pivot_table!$A$151,"Consumer ID",$A3066,"Years (DATE)",$B$66))</f>
        <v/>
      </c>
      <c r="D3066" s="6">
        <f>IF(GETPIVOTDATA("Sum of Net Profit",Pivot_table!$A$151,"Consumer ID",$A3066,"Years (DATE)",$D$66)=0,"",GETPIVOTDATA("Sum of Net Profit",Pivot_table!$A$151,"Consumer ID",$A3066,"Years (DATE)",$D$66))</f>
        <v>80.839999999999989</v>
      </c>
      <c r="E3066" s="6">
        <f>IF(GETPIVOTDATA("Count of Order ID",Pivot_table!$A$151,"Consumer ID",$A3066,"Years (DATE)",$D$66)=0,"",GETPIVOTDATA("Count of Order ID",Pivot_table!$A$151,"Consumer ID",$A3066,"Years (DATE)",$D$66))</f>
        <v>1</v>
      </c>
      <c r="F3066" s="6">
        <f t="shared" si="94"/>
        <v>80.839999999999989</v>
      </c>
      <c r="G3066" s="6">
        <f t="shared" si="95"/>
        <v>1</v>
      </c>
    </row>
    <row r="3067" spans="1:7" x14ac:dyDescent="0.3">
      <c r="A3067" s="6" t="s">
        <v>4743</v>
      </c>
      <c r="B3067" s="6" t="str">
        <f>IF(GETPIVOTDATA("Sum of Net Profit",Pivot_table!$A$151,"Consumer ID",$A3067,"Years (DATE)",$B$66)=0,"",GETPIVOTDATA("Sum of Net Profit",Pivot_table!$A$151,"Consumer ID",$A3067,"Years (DATE)",$B$66))</f>
        <v/>
      </c>
      <c r="C3067" s="6" t="str">
        <f>IF(GETPIVOTDATA("Count of Order ID",Pivot_table!$A$151,"Consumer ID",$A3067,"Years (DATE)",$B$66)=0,"",GETPIVOTDATA("Count of Order ID",Pivot_table!$A$151,"Consumer ID",$A3067,"Years (DATE)",$B$66))</f>
        <v/>
      </c>
      <c r="D3067" s="6">
        <f>IF(GETPIVOTDATA("Sum of Net Profit",Pivot_table!$A$151,"Consumer ID",$A3067,"Years (DATE)",$D$66)=0,"",GETPIVOTDATA("Sum of Net Profit",Pivot_table!$A$151,"Consumer ID",$A3067,"Years (DATE)",$D$66))</f>
        <v>80.839999999999989</v>
      </c>
      <c r="E3067" s="6">
        <f>IF(GETPIVOTDATA("Count of Order ID",Pivot_table!$A$151,"Consumer ID",$A3067,"Years (DATE)",$D$66)=0,"",GETPIVOTDATA("Count of Order ID",Pivot_table!$A$151,"Consumer ID",$A3067,"Years (DATE)",$D$66))</f>
        <v>1</v>
      </c>
      <c r="F3067" s="6">
        <f t="shared" si="94"/>
        <v>80.839999999999989</v>
      </c>
      <c r="G3067" s="6">
        <f t="shared" si="95"/>
        <v>1</v>
      </c>
    </row>
    <row r="3068" spans="1:7" x14ac:dyDescent="0.3">
      <c r="A3068" s="6" t="s">
        <v>4669</v>
      </c>
      <c r="B3068" s="6" t="str">
        <f>IF(GETPIVOTDATA("Sum of Net Profit",Pivot_table!$A$151,"Consumer ID",$A3068,"Years (DATE)",$B$66)=0,"",GETPIVOTDATA("Sum of Net Profit",Pivot_table!$A$151,"Consumer ID",$A3068,"Years (DATE)",$B$66))</f>
        <v/>
      </c>
      <c r="C3068" s="6" t="str">
        <f>IF(GETPIVOTDATA("Count of Order ID",Pivot_table!$A$151,"Consumer ID",$A3068,"Years (DATE)",$B$66)=0,"",GETPIVOTDATA("Count of Order ID",Pivot_table!$A$151,"Consumer ID",$A3068,"Years (DATE)",$B$66))</f>
        <v/>
      </c>
      <c r="D3068" s="6">
        <f>IF(GETPIVOTDATA("Sum of Net Profit",Pivot_table!$A$151,"Consumer ID",$A3068,"Years (DATE)",$D$66)=0,"",GETPIVOTDATA("Sum of Net Profit",Pivot_table!$A$151,"Consumer ID",$A3068,"Years (DATE)",$D$66))</f>
        <v>80.839999999999989</v>
      </c>
      <c r="E3068" s="6">
        <f>IF(GETPIVOTDATA("Count of Order ID",Pivot_table!$A$151,"Consumer ID",$A3068,"Years (DATE)",$D$66)=0,"",GETPIVOTDATA("Count of Order ID",Pivot_table!$A$151,"Consumer ID",$A3068,"Years (DATE)",$D$66))</f>
        <v>1</v>
      </c>
      <c r="F3068" s="6">
        <f t="shared" si="94"/>
        <v>80.839999999999989</v>
      </c>
      <c r="G3068" s="6">
        <f t="shared" si="95"/>
        <v>1</v>
      </c>
    </row>
    <row r="3069" spans="1:7" x14ac:dyDescent="0.3">
      <c r="A3069" s="6" t="s">
        <v>6143</v>
      </c>
      <c r="B3069" s="6" t="str">
        <f>IF(GETPIVOTDATA("Sum of Net Profit",Pivot_table!$A$151,"Consumer ID",$A3069,"Years (DATE)",$B$66)=0,"",GETPIVOTDATA("Sum of Net Profit",Pivot_table!$A$151,"Consumer ID",$A3069,"Years (DATE)",$B$66))</f>
        <v/>
      </c>
      <c r="C3069" s="6" t="str">
        <f>IF(GETPIVOTDATA("Count of Order ID",Pivot_table!$A$151,"Consumer ID",$A3069,"Years (DATE)",$B$66)=0,"",GETPIVOTDATA("Count of Order ID",Pivot_table!$A$151,"Consumer ID",$A3069,"Years (DATE)",$B$66))</f>
        <v/>
      </c>
      <c r="D3069" s="6">
        <f>IF(GETPIVOTDATA("Sum of Net Profit",Pivot_table!$A$151,"Consumer ID",$A3069,"Years (DATE)",$D$66)=0,"",GETPIVOTDATA("Sum of Net Profit",Pivot_table!$A$151,"Consumer ID",$A3069,"Years (DATE)",$D$66))</f>
        <v>80.839999999999989</v>
      </c>
      <c r="E3069" s="6">
        <f>IF(GETPIVOTDATA("Count of Order ID",Pivot_table!$A$151,"Consumer ID",$A3069,"Years (DATE)",$D$66)=0,"",GETPIVOTDATA("Count of Order ID",Pivot_table!$A$151,"Consumer ID",$A3069,"Years (DATE)",$D$66))</f>
        <v>1</v>
      </c>
      <c r="F3069" s="6">
        <f t="shared" si="94"/>
        <v>80.839999999999989</v>
      </c>
      <c r="G3069" s="6">
        <f t="shared" si="95"/>
        <v>1</v>
      </c>
    </row>
    <row r="3070" spans="1:7" x14ac:dyDescent="0.3">
      <c r="A3070" s="6" t="s">
        <v>4819</v>
      </c>
      <c r="B3070" s="6" t="str">
        <f>IF(GETPIVOTDATA("Sum of Net Profit",Pivot_table!$A$151,"Consumer ID",$A3070,"Years (DATE)",$B$66)=0,"",GETPIVOTDATA("Sum of Net Profit",Pivot_table!$A$151,"Consumer ID",$A3070,"Years (DATE)",$B$66))</f>
        <v/>
      </c>
      <c r="C3070" s="6" t="str">
        <f>IF(GETPIVOTDATA("Count of Order ID",Pivot_table!$A$151,"Consumer ID",$A3070,"Years (DATE)",$B$66)=0,"",GETPIVOTDATA("Count of Order ID",Pivot_table!$A$151,"Consumer ID",$A3070,"Years (DATE)",$B$66))</f>
        <v/>
      </c>
      <c r="D3070" s="6">
        <f>IF(GETPIVOTDATA("Sum of Net Profit",Pivot_table!$A$151,"Consumer ID",$A3070,"Years (DATE)",$D$66)=0,"",GETPIVOTDATA("Sum of Net Profit",Pivot_table!$A$151,"Consumer ID",$A3070,"Years (DATE)",$D$66))</f>
        <v>80.839999999999989</v>
      </c>
      <c r="E3070" s="6">
        <f>IF(GETPIVOTDATA("Count of Order ID",Pivot_table!$A$151,"Consumer ID",$A3070,"Years (DATE)",$D$66)=0,"",GETPIVOTDATA("Count of Order ID",Pivot_table!$A$151,"Consumer ID",$A3070,"Years (DATE)",$D$66))</f>
        <v>1</v>
      </c>
      <c r="F3070" s="6">
        <f t="shared" si="94"/>
        <v>80.839999999999989</v>
      </c>
      <c r="G3070" s="6">
        <f t="shared" si="95"/>
        <v>1</v>
      </c>
    </row>
    <row r="3071" spans="1:7" x14ac:dyDescent="0.3">
      <c r="A3071" s="6" t="s">
        <v>6334</v>
      </c>
      <c r="B3071" s="6" t="str">
        <f>IF(GETPIVOTDATA("Sum of Net Profit",Pivot_table!$A$151,"Consumer ID",$A3071,"Years (DATE)",$B$66)=0,"",GETPIVOTDATA("Sum of Net Profit",Pivot_table!$A$151,"Consumer ID",$A3071,"Years (DATE)",$B$66))</f>
        <v/>
      </c>
      <c r="C3071" s="6" t="str">
        <f>IF(GETPIVOTDATA("Count of Order ID",Pivot_table!$A$151,"Consumer ID",$A3071,"Years (DATE)",$B$66)=0,"",GETPIVOTDATA("Count of Order ID",Pivot_table!$A$151,"Consumer ID",$A3071,"Years (DATE)",$B$66))</f>
        <v/>
      </c>
      <c r="D3071" s="6">
        <f>IF(GETPIVOTDATA("Sum of Net Profit",Pivot_table!$A$151,"Consumer ID",$A3071,"Years (DATE)",$D$66)=0,"",GETPIVOTDATA("Sum of Net Profit",Pivot_table!$A$151,"Consumer ID",$A3071,"Years (DATE)",$D$66))</f>
        <v>80.839999999999989</v>
      </c>
      <c r="E3071" s="6">
        <f>IF(GETPIVOTDATA("Count of Order ID",Pivot_table!$A$151,"Consumer ID",$A3071,"Years (DATE)",$D$66)=0,"",GETPIVOTDATA("Count of Order ID",Pivot_table!$A$151,"Consumer ID",$A3071,"Years (DATE)",$D$66))</f>
        <v>1</v>
      </c>
      <c r="F3071" s="6">
        <f t="shared" si="94"/>
        <v>80.839999999999989</v>
      </c>
      <c r="G3071" s="6">
        <f t="shared" si="95"/>
        <v>1</v>
      </c>
    </row>
    <row r="3072" spans="1:7" x14ac:dyDescent="0.3">
      <c r="A3072" s="6" t="s">
        <v>4409</v>
      </c>
      <c r="B3072" s="6" t="str">
        <f>IF(GETPIVOTDATA("Sum of Net Profit",Pivot_table!$A$151,"Consumer ID",$A3072,"Years (DATE)",$B$66)=0,"",GETPIVOTDATA("Sum of Net Profit",Pivot_table!$A$151,"Consumer ID",$A3072,"Years (DATE)",$B$66))</f>
        <v/>
      </c>
      <c r="C3072" s="6" t="str">
        <f>IF(GETPIVOTDATA("Count of Order ID",Pivot_table!$A$151,"Consumer ID",$A3072,"Years (DATE)",$B$66)=0,"",GETPIVOTDATA("Count of Order ID",Pivot_table!$A$151,"Consumer ID",$A3072,"Years (DATE)",$B$66))</f>
        <v/>
      </c>
      <c r="D3072" s="6">
        <f>IF(GETPIVOTDATA("Sum of Net Profit",Pivot_table!$A$151,"Consumer ID",$A3072,"Years (DATE)",$D$66)=0,"",GETPIVOTDATA("Sum of Net Profit",Pivot_table!$A$151,"Consumer ID",$A3072,"Years (DATE)",$D$66))</f>
        <v>80.839999999999989</v>
      </c>
      <c r="E3072" s="6">
        <f>IF(GETPIVOTDATA("Count of Order ID",Pivot_table!$A$151,"Consumer ID",$A3072,"Years (DATE)",$D$66)=0,"",GETPIVOTDATA("Count of Order ID",Pivot_table!$A$151,"Consumer ID",$A3072,"Years (DATE)",$D$66))</f>
        <v>1</v>
      </c>
      <c r="F3072" s="6">
        <f t="shared" si="94"/>
        <v>80.839999999999989</v>
      </c>
      <c r="G3072" s="6">
        <f t="shared" si="95"/>
        <v>1</v>
      </c>
    </row>
    <row r="3073" spans="1:7" x14ac:dyDescent="0.3">
      <c r="A3073" s="6" t="s">
        <v>5748</v>
      </c>
      <c r="B3073" s="6" t="str">
        <f>IF(GETPIVOTDATA("Sum of Net Profit",Pivot_table!$A$151,"Consumer ID",$A3073,"Years (DATE)",$B$66)=0,"",GETPIVOTDATA("Sum of Net Profit",Pivot_table!$A$151,"Consumer ID",$A3073,"Years (DATE)",$B$66))</f>
        <v/>
      </c>
      <c r="C3073" s="6" t="str">
        <f>IF(GETPIVOTDATA("Count of Order ID",Pivot_table!$A$151,"Consumer ID",$A3073,"Years (DATE)",$B$66)=0,"",GETPIVOTDATA("Count of Order ID",Pivot_table!$A$151,"Consumer ID",$A3073,"Years (DATE)",$B$66))</f>
        <v/>
      </c>
      <c r="D3073" s="6">
        <f>IF(GETPIVOTDATA("Sum of Net Profit",Pivot_table!$A$151,"Consumer ID",$A3073,"Years (DATE)",$D$66)=0,"",GETPIVOTDATA("Sum of Net Profit",Pivot_table!$A$151,"Consumer ID",$A3073,"Years (DATE)",$D$66))</f>
        <v>80.839999999999989</v>
      </c>
      <c r="E3073" s="6">
        <f>IF(GETPIVOTDATA("Count of Order ID",Pivot_table!$A$151,"Consumer ID",$A3073,"Years (DATE)",$D$66)=0,"",GETPIVOTDATA("Count of Order ID",Pivot_table!$A$151,"Consumer ID",$A3073,"Years (DATE)",$D$66))</f>
        <v>1</v>
      </c>
      <c r="F3073" s="6">
        <f t="shared" si="94"/>
        <v>80.839999999999989</v>
      </c>
      <c r="G3073" s="6">
        <f t="shared" si="95"/>
        <v>1</v>
      </c>
    </row>
    <row r="3074" spans="1:7" x14ac:dyDescent="0.3">
      <c r="A3074" s="6" t="s">
        <v>5802</v>
      </c>
      <c r="B3074" s="6" t="str">
        <f>IF(GETPIVOTDATA("Sum of Net Profit",Pivot_table!$A$151,"Consumer ID",$A3074,"Years (DATE)",$B$66)=0,"",GETPIVOTDATA("Sum of Net Profit",Pivot_table!$A$151,"Consumer ID",$A3074,"Years (DATE)",$B$66))</f>
        <v/>
      </c>
      <c r="C3074" s="6" t="str">
        <f>IF(GETPIVOTDATA("Count of Order ID",Pivot_table!$A$151,"Consumer ID",$A3074,"Years (DATE)",$B$66)=0,"",GETPIVOTDATA("Count of Order ID",Pivot_table!$A$151,"Consumer ID",$A3074,"Years (DATE)",$B$66))</f>
        <v/>
      </c>
      <c r="D3074" s="6">
        <f>IF(GETPIVOTDATA("Sum of Net Profit",Pivot_table!$A$151,"Consumer ID",$A3074,"Years (DATE)",$D$66)=0,"",GETPIVOTDATA("Sum of Net Profit",Pivot_table!$A$151,"Consumer ID",$A3074,"Years (DATE)",$D$66))</f>
        <v>80.839999999999989</v>
      </c>
      <c r="E3074" s="6">
        <f>IF(GETPIVOTDATA("Count of Order ID",Pivot_table!$A$151,"Consumer ID",$A3074,"Years (DATE)",$D$66)=0,"",GETPIVOTDATA("Count of Order ID",Pivot_table!$A$151,"Consumer ID",$A3074,"Years (DATE)",$D$66))</f>
        <v>1</v>
      </c>
      <c r="F3074" s="6">
        <f t="shared" si="94"/>
        <v>80.839999999999989</v>
      </c>
      <c r="G3074" s="6">
        <f t="shared" si="95"/>
        <v>1</v>
      </c>
    </row>
    <row r="3075" spans="1:7" x14ac:dyDescent="0.3">
      <c r="A3075" s="6" t="s">
        <v>5041</v>
      </c>
      <c r="B3075" s="6" t="str">
        <f>IF(GETPIVOTDATA("Sum of Net Profit",Pivot_table!$A$151,"Consumer ID",$A3075,"Years (DATE)",$B$66)=0,"",GETPIVOTDATA("Sum of Net Profit",Pivot_table!$A$151,"Consumer ID",$A3075,"Years (DATE)",$B$66))</f>
        <v/>
      </c>
      <c r="C3075" s="6" t="str">
        <f>IF(GETPIVOTDATA("Count of Order ID",Pivot_table!$A$151,"Consumer ID",$A3075,"Years (DATE)",$B$66)=0,"",GETPIVOTDATA("Count of Order ID",Pivot_table!$A$151,"Consumer ID",$A3075,"Years (DATE)",$B$66))</f>
        <v/>
      </c>
      <c r="D3075" s="6">
        <f>IF(GETPIVOTDATA("Sum of Net Profit",Pivot_table!$A$151,"Consumer ID",$A3075,"Years (DATE)",$D$66)=0,"",GETPIVOTDATA("Sum of Net Profit",Pivot_table!$A$151,"Consumer ID",$A3075,"Years (DATE)",$D$66))</f>
        <v>80.839999999999989</v>
      </c>
      <c r="E3075" s="6">
        <f>IF(GETPIVOTDATA("Count of Order ID",Pivot_table!$A$151,"Consumer ID",$A3075,"Years (DATE)",$D$66)=0,"",GETPIVOTDATA("Count of Order ID",Pivot_table!$A$151,"Consumer ID",$A3075,"Years (DATE)",$D$66))</f>
        <v>1</v>
      </c>
      <c r="F3075" s="6">
        <f t="shared" si="94"/>
        <v>80.839999999999989</v>
      </c>
      <c r="G3075" s="6">
        <f t="shared" si="95"/>
        <v>1</v>
      </c>
    </row>
    <row r="3076" spans="1:7" x14ac:dyDescent="0.3">
      <c r="A3076" s="6" t="s">
        <v>4949</v>
      </c>
      <c r="B3076" s="6" t="str">
        <f>IF(GETPIVOTDATA("Sum of Net Profit",Pivot_table!$A$151,"Consumer ID",$A3076,"Years (DATE)",$B$66)=0,"",GETPIVOTDATA("Sum of Net Profit",Pivot_table!$A$151,"Consumer ID",$A3076,"Years (DATE)",$B$66))</f>
        <v/>
      </c>
      <c r="C3076" s="6" t="str">
        <f>IF(GETPIVOTDATA("Count of Order ID",Pivot_table!$A$151,"Consumer ID",$A3076,"Years (DATE)",$B$66)=0,"",GETPIVOTDATA("Count of Order ID",Pivot_table!$A$151,"Consumer ID",$A3076,"Years (DATE)",$B$66))</f>
        <v/>
      </c>
      <c r="D3076" s="6">
        <f>IF(GETPIVOTDATA("Sum of Net Profit",Pivot_table!$A$151,"Consumer ID",$A3076,"Years (DATE)",$D$66)=0,"",GETPIVOTDATA("Sum of Net Profit",Pivot_table!$A$151,"Consumer ID",$A3076,"Years (DATE)",$D$66))</f>
        <v>80.839999999999989</v>
      </c>
      <c r="E3076" s="6">
        <f>IF(GETPIVOTDATA("Count of Order ID",Pivot_table!$A$151,"Consumer ID",$A3076,"Years (DATE)",$D$66)=0,"",GETPIVOTDATA("Count of Order ID",Pivot_table!$A$151,"Consumer ID",$A3076,"Years (DATE)",$D$66))</f>
        <v>1</v>
      </c>
      <c r="F3076" s="6">
        <f t="shared" ref="F3076:F3139" si="96">IF(SUM(B3076,D3076)=0,"",SUM(B3076,D3076))</f>
        <v>80.839999999999989</v>
      </c>
      <c r="G3076" s="6">
        <f t="shared" ref="G3076:G3139" si="97">IF(SUM(C3076,E3076)=0,"",SUM(C3076,E3076))</f>
        <v>1</v>
      </c>
    </row>
    <row r="3077" spans="1:7" x14ac:dyDescent="0.3">
      <c r="A3077" s="6" t="s">
        <v>4951</v>
      </c>
      <c r="B3077" s="6" t="str">
        <f>IF(GETPIVOTDATA("Sum of Net Profit",Pivot_table!$A$151,"Consumer ID",$A3077,"Years (DATE)",$B$66)=0,"",GETPIVOTDATA("Sum of Net Profit",Pivot_table!$A$151,"Consumer ID",$A3077,"Years (DATE)",$B$66))</f>
        <v/>
      </c>
      <c r="C3077" s="6" t="str">
        <f>IF(GETPIVOTDATA("Count of Order ID",Pivot_table!$A$151,"Consumer ID",$A3077,"Years (DATE)",$B$66)=0,"",GETPIVOTDATA("Count of Order ID",Pivot_table!$A$151,"Consumer ID",$A3077,"Years (DATE)",$B$66))</f>
        <v/>
      </c>
      <c r="D3077" s="6">
        <f>IF(GETPIVOTDATA("Sum of Net Profit",Pivot_table!$A$151,"Consumer ID",$A3077,"Years (DATE)",$D$66)=0,"",GETPIVOTDATA("Sum of Net Profit",Pivot_table!$A$151,"Consumer ID",$A3077,"Years (DATE)",$D$66))</f>
        <v>80.839999999999989</v>
      </c>
      <c r="E3077" s="6">
        <f>IF(GETPIVOTDATA("Count of Order ID",Pivot_table!$A$151,"Consumer ID",$A3077,"Years (DATE)",$D$66)=0,"",GETPIVOTDATA("Count of Order ID",Pivot_table!$A$151,"Consumer ID",$A3077,"Years (DATE)",$D$66))</f>
        <v>1</v>
      </c>
      <c r="F3077" s="6">
        <f t="shared" si="96"/>
        <v>80.839999999999989</v>
      </c>
      <c r="G3077" s="6">
        <f t="shared" si="97"/>
        <v>1</v>
      </c>
    </row>
    <row r="3078" spans="1:7" x14ac:dyDescent="0.3">
      <c r="A3078" s="6" t="s">
        <v>5005</v>
      </c>
      <c r="B3078" s="6" t="str">
        <f>IF(GETPIVOTDATA("Sum of Net Profit",Pivot_table!$A$151,"Consumer ID",$A3078,"Years (DATE)",$B$66)=0,"",GETPIVOTDATA("Sum of Net Profit",Pivot_table!$A$151,"Consumer ID",$A3078,"Years (DATE)",$B$66))</f>
        <v/>
      </c>
      <c r="C3078" s="6" t="str">
        <f>IF(GETPIVOTDATA("Count of Order ID",Pivot_table!$A$151,"Consumer ID",$A3078,"Years (DATE)",$B$66)=0,"",GETPIVOTDATA("Count of Order ID",Pivot_table!$A$151,"Consumer ID",$A3078,"Years (DATE)",$B$66))</f>
        <v/>
      </c>
      <c r="D3078" s="6">
        <f>IF(GETPIVOTDATA("Sum of Net Profit",Pivot_table!$A$151,"Consumer ID",$A3078,"Years (DATE)",$D$66)=0,"",GETPIVOTDATA("Sum of Net Profit",Pivot_table!$A$151,"Consumer ID",$A3078,"Years (DATE)",$D$66))</f>
        <v>80.839999999999989</v>
      </c>
      <c r="E3078" s="6">
        <f>IF(GETPIVOTDATA("Count of Order ID",Pivot_table!$A$151,"Consumer ID",$A3078,"Years (DATE)",$D$66)=0,"",GETPIVOTDATA("Count of Order ID",Pivot_table!$A$151,"Consumer ID",$A3078,"Years (DATE)",$D$66))</f>
        <v>1</v>
      </c>
      <c r="F3078" s="6">
        <f t="shared" si="96"/>
        <v>80.839999999999989</v>
      </c>
      <c r="G3078" s="6">
        <f t="shared" si="97"/>
        <v>1</v>
      </c>
    </row>
    <row r="3079" spans="1:7" x14ac:dyDescent="0.3">
      <c r="A3079" s="6" t="s">
        <v>2310</v>
      </c>
      <c r="B3079" s="6" t="str">
        <f>IF(GETPIVOTDATA("Sum of Net Profit",Pivot_table!$A$151,"Consumer ID",$A3079,"Years (DATE)",$B$66)=0,"",GETPIVOTDATA("Sum of Net Profit",Pivot_table!$A$151,"Consumer ID",$A3079,"Years (DATE)",$B$66))</f>
        <v/>
      </c>
      <c r="C3079" s="6" t="str">
        <f>IF(GETPIVOTDATA("Count of Order ID",Pivot_table!$A$151,"Consumer ID",$A3079,"Years (DATE)",$B$66)=0,"",GETPIVOTDATA("Count of Order ID",Pivot_table!$A$151,"Consumer ID",$A3079,"Years (DATE)",$B$66))</f>
        <v/>
      </c>
      <c r="D3079" s="6">
        <f>IF(GETPIVOTDATA("Sum of Net Profit",Pivot_table!$A$151,"Consumer ID",$A3079,"Years (DATE)",$D$66)=0,"",GETPIVOTDATA("Sum of Net Profit",Pivot_table!$A$151,"Consumer ID",$A3079,"Years (DATE)",$D$66))</f>
        <v>77.759999999999991</v>
      </c>
      <c r="E3079" s="6">
        <f>IF(GETPIVOTDATA("Count of Order ID",Pivot_table!$A$151,"Consumer ID",$A3079,"Years (DATE)",$D$66)=0,"",GETPIVOTDATA("Count of Order ID",Pivot_table!$A$151,"Consumer ID",$A3079,"Years (DATE)",$D$66))</f>
        <v>1</v>
      </c>
      <c r="F3079" s="6">
        <f t="shared" si="96"/>
        <v>77.759999999999991</v>
      </c>
      <c r="G3079" s="6">
        <f t="shared" si="97"/>
        <v>1</v>
      </c>
    </row>
    <row r="3080" spans="1:7" x14ac:dyDescent="0.3">
      <c r="A3080" s="6" t="s">
        <v>3153</v>
      </c>
      <c r="B3080" s="6" t="str">
        <f>IF(GETPIVOTDATA("Sum of Net Profit",Pivot_table!$A$151,"Consumer ID",$A3080,"Years (DATE)",$B$66)=0,"",GETPIVOTDATA("Sum of Net Profit",Pivot_table!$A$151,"Consumer ID",$A3080,"Years (DATE)",$B$66))</f>
        <v/>
      </c>
      <c r="C3080" s="6" t="str">
        <f>IF(GETPIVOTDATA("Count of Order ID",Pivot_table!$A$151,"Consumer ID",$A3080,"Years (DATE)",$B$66)=0,"",GETPIVOTDATA("Count of Order ID",Pivot_table!$A$151,"Consumer ID",$A3080,"Years (DATE)",$B$66))</f>
        <v/>
      </c>
      <c r="D3080" s="6">
        <f>IF(GETPIVOTDATA("Sum of Net Profit",Pivot_table!$A$151,"Consumer ID",$A3080,"Years (DATE)",$D$66)=0,"",GETPIVOTDATA("Sum of Net Profit",Pivot_table!$A$151,"Consumer ID",$A3080,"Years (DATE)",$D$66))</f>
        <v>77.759999999999991</v>
      </c>
      <c r="E3080" s="6">
        <f>IF(GETPIVOTDATA("Count of Order ID",Pivot_table!$A$151,"Consumer ID",$A3080,"Years (DATE)",$D$66)=0,"",GETPIVOTDATA("Count of Order ID",Pivot_table!$A$151,"Consumer ID",$A3080,"Years (DATE)",$D$66))</f>
        <v>1</v>
      </c>
      <c r="F3080" s="6">
        <f t="shared" si="96"/>
        <v>77.759999999999991</v>
      </c>
      <c r="G3080" s="6">
        <f t="shared" si="97"/>
        <v>1</v>
      </c>
    </row>
    <row r="3081" spans="1:7" x14ac:dyDescent="0.3">
      <c r="A3081" s="6" t="s">
        <v>2098</v>
      </c>
      <c r="B3081" s="6" t="str">
        <f>IF(GETPIVOTDATA("Sum of Net Profit",Pivot_table!$A$151,"Consumer ID",$A3081,"Years (DATE)",$B$66)=0,"",GETPIVOTDATA("Sum of Net Profit",Pivot_table!$A$151,"Consumer ID",$A3081,"Years (DATE)",$B$66))</f>
        <v/>
      </c>
      <c r="C3081" s="6" t="str">
        <f>IF(GETPIVOTDATA("Count of Order ID",Pivot_table!$A$151,"Consumer ID",$A3081,"Years (DATE)",$B$66)=0,"",GETPIVOTDATA("Count of Order ID",Pivot_table!$A$151,"Consumer ID",$A3081,"Years (DATE)",$B$66))</f>
        <v/>
      </c>
      <c r="D3081" s="6">
        <f>IF(GETPIVOTDATA("Sum of Net Profit",Pivot_table!$A$151,"Consumer ID",$A3081,"Years (DATE)",$D$66)=0,"",GETPIVOTDATA("Sum of Net Profit",Pivot_table!$A$151,"Consumer ID",$A3081,"Years (DATE)",$D$66))</f>
        <v>77.759999999999991</v>
      </c>
      <c r="E3081" s="6">
        <f>IF(GETPIVOTDATA("Count of Order ID",Pivot_table!$A$151,"Consumer ID",$A3081,"Years (DATE)",$D$66)=0,"",GETPIVOTDATA("Count of Order ID",Pivot_table!$A$151,"Consumer ID",$A3081,"Years (DATE)",$D$66))</f>
        <v>1</v>
      </c>
      <c r="F3081" s="6">
        <f t="shared" si="96"/>
        <v>77.759999999999991</v>
      </c>
      <c r="G3081" s="6">
        <f t="shared" si="97"/>
        <v>1</v>
      </c>
    </row>
    <row r="3082" spans="1:7" x14ac:dyDescent="0.3">
      <c r="A3082" s="6" t="s">
        <v>2124</v>
      </c>
      <c r="B3082" s="6" t="str">
        <f>IF(GETPIVOTDATA("Sum of Net Profit",Pivot_table!$A$151,"Consumer ID",$A3082,"Years (DATE)",$B$66)=0,"",GETPIVOTDATA("Sum of Net Profit",Pivot_table!$A$151,"Consumer ID",$A3082,"Years (DATE)",$B$66))</f>
        <v/>
      </c>
      <c r="C3082" s="6" t="str">
        <f>IF(GETPIVOTDATA("Count of Order ID",Pivot_table!$A$151,"Consumer ID",$A3082,"Years (DATE)",$B$66)=0,"",GETPIVOTDATA("Count of Order ID",Pivot_table!$A$151,"Consumer ID",$A3082,"Years (DATE)",$B$66))</f>
        <v/>
      </c>
      <c r="D3082" s="6">
        <f>IF(GETPIVOTDATA("Sum of Net Profit",Pivot_table!$A$151,"Consumer ID",$A3082,"Years (DATE)",$D$66)=0,"",GETPIVOTDATA("Sum of Net Profit",Pivot_table!$A$151,"Consumer ID",$A3082,"Years (DATE)",$D$66))</f>
        <v>77.759999999999991</v>
      </c>
      <c r="E3082" s="6">
        <f>IF(GETPIVOTDATA("Count of Order ID",Pivot_table!$A$151,"Consumer ID",$A3082,"Years (DATE)",$D$66)=0,"",GETPIVOTDATA("Count of Order ID",Pivot_table!$A$151,"Consumer ID",$A3082,"Years (DATE)",$D$66))</f>
        <v>1</v>
      </c>
      <c r="F3082" s="6">
        <f t="shared" si="96"/>
        <v>77.759999999999991</v>
      </c>
      <c r="G3082" s="6">
        <f t="shared" si="97"/>
        <v>1</v>
      </c>
    </row>
    <row r="3083" spans="1:7" x14ac:dyDescent="0.3">
      <c r="A3083" s="6" t="s">
        <v>3747</v>
      </c>
      <c r="B3083" s="6" t="str">
        <f>IF(GETPIVOTDATA("Sum of Net Profit",Pivot_table!$A$151,"Consumer ID",$A3083,"Years (DATE)",$B$66)=0,"",GETPIVOTDATA("Sum of Net Profit",Pivot_table!$A$151,"Consumer ID",$A3083,"Years (DATE)",$B$66))</f>
        <v/>
      </c>
      <c r="C3083" s="6" t="str">
        <f>IF(GETPIVOTDATA("Count of Order ID",Pivot_table!$A$151,"Consumer ID",$A3083,"Years (DATE)",$B$66)=0,"",GETPIVOTDATA("Count of Order ID",Pivot_table!$A$151,"Consumer ID",$A3083,"Years (DATE)",$B$66))</f>
        <v/>
      </c>
      <c r="D3083" s="6">
        <f>IF(GETPIVOTDATA("Sum of Net Profit",Pivot_table!$A$151,"Consumer ID",$A3083,"Years (DATE)",$D$66)=0,"",GETPIVOTDATA("Sum of Net Profit",Pivot_table!$A$151,"Consumer ID",$A3083,"Years (DATE)",$D$66))</f>
        <v>77.759999999999991</v>
      </c>
      <c r="E3083" s="6">
        <f>IF(GETPIVOTDATA("Count of Order ID",Pivot_table!$A$151,"Consumer ID",$A3083,"Years (DATE)",$D$66)=0,"",GETPIVOTDATA("Count of Order ID",Pivot_table!$A$151,"Consumer ID",$A3083,"Years (DATE)",$D$66))</f>
        <v>1</v>
      </c>
      <c r="F3083" s="6">
        <f t="shared" si="96"/>
        <v>77.759999999999991</v>
      </c>
      <c r="G3083" s="6">
        <f t="shared" si="97"/>
        <v>1</v>
      </c>
    </row>
    <row r="3084" spans="1:7" x14ac:dyDescent="0.3">
      <c r="A3084" s="6" t="s">
        <v>2064</v>
      </c>
      <c r="B3084" s="6">
        <f>IF(GETPIVOTDATA("Sum of Net Profit",Pivot_table!$A$151,"Consumer ID",$A3084,"Years (DATE)",$B$66)=0,"",GETPIVOTDATA("Sum of Net Profit",Pivot_table!$A$151,"Consumer ID",$A3084,"Years (DATE)",$B$66))</f>
        <v>77.759999999999991</v>
      </c>
      <c r="C3084" s="6">
        <f>IF(GETPIVOTDATA("Count of Order ID",Pivot_table!$A$151,"Consumer ID",$A3084,"Years (DATE)",$B$66)=0,"",GETPIVOTDATA("Count of Order ID",Pivot_table!$A$151,"Consumer ID",$A3084,"Years (DATE)",$B$66))</f>
        <v>1</v>
      </c>
      <c r="D3084" s="6" t="str">
        <f>IF(GETPIVOTDATA("Sum of Net Profit",Pivot_table!$A$151,"Consumer ID",$A3084,"Years (DATE)",$D$66)=0,"",GETPIVOTDATA("Sum of Net Profit",Pivot_table!$A$151,"Consumer ID",$A3084,"Years (DATE)",$D$66))</f>
        <v/>
      </c>
      <c r="E3084" s="6" t="str">
        <f>IF(GETPIVOTDATA("Count of Order ID",Pivot_table!$A$151,"Consumer ID",$A3084,"Years (DATE)",$D$66)=0,"",GETPIVOTDATA("Count of Order ID",Pivot_table!$A$151,"Consumer ID",$A3084,"Years (DATE)",$D$66))</f>
        <v/>
      </c>
      <c r="F3084" s="6">
        <f t="shared" si="96"/>
        <v>77.759999999999991</v>
      </c>
      <c r="G3084" s="6">
        <f t="shared" si="97"/>
        <v>1</v>
      </c>
    </row>
    <row r="3085" spans="1:7" x14ac:dyDescent="0.3">
      <c r="A3085" s="6" t="s">
        <v>2296</v>
      </c>
      <c r="B3085" s="6" t="str">
        <f>IF(GETPIVOTDATA("Sum of Net Profit",Pivot_table!$A$151,"Consumer ID",$A3085,"Years (DATE)",$B$66)=0,"",GETPIVOTDATA("Sum of Net Profit",Pivot_table!$A$151,"Consumer ID",$A3085,"Years (DATE)",$B$66))</f>
        <v/>
      </c>
      <c r="C3085" s="6" t="str">
        <f>IF(GETPIVOTDATA("Count of Order ID",Pivot_table!$A$151,"Consumer ID",$A3085,"Years (DATE)",$B$66)=0,"",GETPIVOTDATA("Count of Order ID",Pivot_table!$A$151,"Consumer ID",$A3085,"Years (DATE)",$B$66))</f>
        <v/>
      </c>
      <c r="D3085" s="6">
        <f>IF(GETPIVOTDATA("Sum of Net Profit",Pivot_table!$A$151,"Consumer ID",$A3085,"Years (DATE)",$D$66)=0,"",GETPIVOTDATA("Sum of Net Profit",Pivot_table!$A$151,"Consumer ID",$A3085,"Years (DATE)",$D$66))</f>
        <v>77.759999999999991</v>
      </c>
      <c r="E3085" s="6">
        <f>IF(GETPIVOTDATA("Count of Order ID",Pivot_table!$A$151,"Consumer ID",$A3085,"Years (DATE)",$D$66)=0,"",GETPIVOTDATA("Count of Order ID",Pivot_table!$A$151,"Consumer ID",$A3085,"Years (DATE)",$D$66))</f>
        <v>1</v>
      </c>
      <c r="F3085" s="6">
        <f t="shared" si="96"/>
        <v>77.759999999999991</v>
      </c>
      <c r="G3085" s="6">
        <f t="shared" si="97"/>
        <v>1</v>
      </c>
    </row>
    <row r="3086" spans="1:7" x14ac:dyDescent="0.3">
      <c r="A3086" s="6" t="s">
        <v>3171</v>
      </c>
      <c r="B3086" s="6" t="str">
        <f>IF(GETPIVOTDATA("Sum of Net Profit",Pivot_table!$A$151,"Consumer ID",$A3086,"Years (DATE)",$B$66)=0,"",GETPIVOTDATA("Sum of Net Profit",Pivot_table!$A$151,"Consumer ID",$A3086,"Years (DATE)",$B$66))</f>
        <v/>
      </c>
      <c r="C3086" s="6" t="str">
        <f>IF(GETPIVOTDATA("Count of Order ID",Pivot_table!$A$151,"Consumer ID",$A3086,"Years (DATE)",$B$66)=0,"",GETPIVOTDATA("Count of Order ID",Pivot_table!$A$151,"Consumer ID",$A3086,"Years (DATE)",$B$66))</f>
        <v/>
      </c>
      <c r="D3086" s="6">
        <f>IF(GETPIVOTDATA("Sum of Net Profit",Pivot_table!$A$151,"Consumer ID",$A3086,"Years (DATE)",$D$66)=0,"",GETPIVOTDATA("Sum of Net Profit",Pivot_table!$A$151,"Consumer ID",$A3086,"Years (DATE)",$D$66))</f>
        <v>77.759999999999991</v>
      </c>
      <c r="E3086" s="6">
        <f>IF(GETPIVOTDATA("Count of Order ID",Pivot_table!$A$151,"Consumer ID",$A3086,"Years (DATE)",$D$66)=0,"",GETPIVOTDATA("Count of Order ID",Pivot_table!$A$151,"Consumer ID",$A3086,"Years (DATE)",$D$66))</f>
        <v>1</v>
      </c>
      <c r="F3086" s="6">
        <f t="shared" si="96"/>
        <v>77.759999999999991</v>
      </c>
      <c r="G3086" s="6">
        <f t="shared" si="97"/>
        <v>1</v>
      </c>
    </row>
    <row r="3087" spans="1:7" x14ac:dyDescent="0.3">
      <c r="A3087" s="6" t="s">
        <v>1944</v>
      </c>
      <c r="B3087" s="6">
        <f>IF(GETPIVOTDATA("Sum of Net Profit",Pivot_table!$A$151,"Consumer ID",$A3087,"Years (DATE)",$B$66)=0,"",GETPIVOTDATA("Sum of Net Profit",Pivot_table!$A$151,"Consumer ID",$A3087,"Years (DATE)",$B$66))</f>
        <v>77.759999999999991</v>
      </c>
      <c r="C3087" s="6">
        <f>IF(GETPIVOTDATA("Count of Order ID",Pivot_table!$A$151,"Consumer ID",$A3087,"Years (DATE)",$B$66)=0,"",GETPIVOTDATA("Count of Order ID",Pivot_table!$A$151,"Consumer ID",$A3087,"Years (DATE)",$B$66))</f>
        <v>1</v>
      </c>
      <c r="D3087" s="6" t="str">
        <f>IF(GETPIVOTDATA("Sum of Net Profit",Pivot_table!$A$151,"Consumer ID",$A3087,"Years (DATE)",$D$66)=0,"",GETPIVOTDATA("Sum of Net Profit",Pivot_table!$A$151,"Consumer ID",$A3087,"Years (DATE)",$D$66))</f>
        <v/>
      </c>
      <c r="E3087" s="6" t="str">
        <f>IF(GETPIVOTDATA("Count of Order ID",Pivot_table!$A$151,"Consumer ID",$A3087,"Years (DATE)",$D$66)=0,"",GETPIVOTDATA("Count of Order ID",Pivot_table!$A$151,"Consumer ID",$A3087,"Years (DATE)",$D$66))</f>
        <v/>
      </c>
      <c r="F3087" s="6">
        <f t="shared" si="96"/>
        <v>77.759999999999991</v>
      </c>
      <c r="G3087" s="6">
        <f t="shared" si="97"/>
        <v>1</v>
      </c>
    </row>
    <row r="3088" spans="1:7" x14ac:dyDescent="0.3">
      <c r="A3088" s="6" t="s">
        <v>2194</v>
      </c>
      <c r="B3088" s="6" t="str">
        <f>IF(GETPIVOTDATA("Sum of Net Profit",Pivot_table!$A$151,"Consumer ID",$A3088,"Years (DATE)",$B$66)=0,"",GETPIVOTDATA("Sum of Net Profit",Pivot_table!$A$151,"Consumer ID",$A3088,"Years (DATE)",$B$66))</f>
        <v/>
      </c>
      <c r="C3088" s="6" t="str">
        <f>IF(GETPIVOTDATA("Count of Order ID",Pivot_table!$A$151,"Consumer ID",$A3088,"Years (DATE)",$B$66)=0,"",GETPIVOTDATA("Count of Order ID",Pivot_table!$A$151,"Consumer ID",$A3088,"Years (DATE)",$B$66))</f>
        <v/>
      </c>
      <c r="D3088" s="6">
        <f>IF(GETPIVOTDATA("Sum of Net Profit",Pivot_table!$A$151,"Consumer ID",$A3088,"Years (DATE)",$D$66)=0,"",GETPIVOTDATA("Sum of Net Profit",Pivot_table!$A$151,"Consumer ID",$A3088,"Years (DATE)",$D$66))</f>
        <v>77.759999999999991</v>
      </c>
      <c r="E3088" s="6">
        <f>IF(GETPIVOTDATA("Count of Order ID",Pivot_table!$A$151,"Consumer ID",$A3088,"Years (DATE)",$D$66)=0,"",GETPIVOTDATA("Count of Order ID",Pivot_table!$A$151,"Consumer ID",$A3088,"Years (DATE)",$D$66))</f>
        <v>1</v>
      </c>
      <c r="F3088" s="6">
        <f t="shared" si="96"/>
        <v>77.759999999999991</v>
      </c>
      <c r="G3088" s="6">
        <f t="shared" si="97"/>
        <v>1</v>
      </c>
    </row>
    <row r="3089" spans="1:7" x14ac:dyDescent="0.3">
      <c r="A3089" s="6" t="s">
        <v>2336</v>
      </c>
      <c r="B3089" s="6" t="str">
        <f>IF(GETPIVOTDATA("Sum of Net Profit",Pivot_table!$A$151,"Consumer ID",$A3089,"Years (DATE)",$B$66)=0,"",GETPIVOTDATA("Sum of Net Profit",Pivot_table!$A$151,"Consumer ID",$A3089,"Years (DATE)",$B$66))</f>
        <v/>
      </c>
      <c r="C3089" s="6" t="str">
        <f>IF(GETPIVOTDATA("Count of Order ID",Pivot_table!$A$151,"Consumer ID",$A3089,"Years (DATE)",$B$66)=0,"",GETPIVOTDATA("Count of Order ID",Pivot_table!$A$151,"Consumer ID",$A3089,"Years (DATE)",$B$66))</f>
        <v/>
      </c>
      <c r="D3089" s="6">
        <f>IF(GETPIVOTDATA("Sum of Net Profit",Pivot_table!$A$151,"Consumer ID",$A3089,"Years (DATE)",$D$66)=0,"",GETPIVOTDATA("Sum of Net Profit",Pivot_table!$A$151,"Consumer ID",$A3089,"Years (DATE)",$D$66))</f>
        <v>77.759999999999991</v>
      </c>
      <c r="E3089" s="6">
        <f>IF(GETPIVOTDATA("Count of Order ID",Pivot_table!$A$151,"Consumer ID",$A3089,"Years (DATE)",$D$66)=0,"",GETPIVOTDATA("Count of Order ID",Pivot_table!$A$151,"Consumer ID",$A3089,"Years (DATE)",$D$66))</f>
        <v>1</v>
      </c>
      <c r="F3089" s="6">
        <f t="shared" si="96"/>
        <v>77.759999999999991</v>
      </c>
      <c r="G3089" s="6">
        <f t="shared" si="97"/>
        <v>1</v>
      </c>
    </row>
    <row r="3090" spans="1:7" x14ac:dyDescent="0.3">
      <c r="A3090" s="6" t="s">
        <v>2142</v>
      </c>
      <c r="B3090" s="6" t="str">
        <f>IF(GETPIVOTDATA("Sum of Net Profit",Pivot_table!$A$151,"Consumer ID",$A3090,"Years (DATE)",$B$66)=0,"",GETPIVOTDATA("Sum of Net Profit",Pivot_table!$A$151,"Consumer ID",$A3090,"Years (DATE)",$B$66))</f>
        <v/>
      </c>
      <c r="C3090" s="6" t="str">
        <f>IF(GETPIVOTDATA("Count of Order ID",Pivot_table!$A$151,"Consumer ID",$A3090,"Years (DATE)",$B$66)=0,"",GETPIVOTDATA("Count of Order ID",Pivot_table!$A$151,"Consumer ID",$A3090,"Years (DATE)",$B$66))</f>
        <v/>
      </c>
      <c r="D3090" s="6">
        <f>IF(GETPIVOTDATA("Sum of Net Profit",Pivot_table!$A$151,"Consumer ID",$A3090,"Years (DATE)",$D$66)=0,"",GETPIVOTDATA("Sum of Net Profit",Pivot_table!$A$151,"Consumer ID",$A3090,"Years (DATE)",$D$66))</f>
        <v>77.759999999999991</v>
      </c>
      <c r="E3090" s="6">
        <f>IF(GETPIVOTDATA("Count of Order ID",Pivot_table!$A$151,"Consumer ID",$A3090,"Years (DATE)",$D$66)=0,"",GETPIVOTDATA("Count of Order ID",Pivot_table!$A$151,"Consumer ID",$A3090,"Years (DATE)",$D$66))</f>
        <v>1</v>
      </c>
      <c r="F3090" s="6">
        <f t="shared" si="96"/>
        <v>77.759999999999991</v>
      </c>
      <c r="G3090" s="6">
        <f t="shared" si="97"/>
        <v>1</v>
      </c>
    </row>
    <row r="3091" spans="1:7" x14ac:dyDescent="0.3">
      <c r="A3091" s="6" t="s">
        <v>2066</v>
      </c>
      <c r="B3091" s="6">
        <f>IF(GETPIVOTDATA("Sum of Net Profit",Pivot_table!$A$151,"Consumer ID",$A3091,"Years (DATE)",$B$66)=0,"",GETPIVOTDATA("Sum of Net Profit",Pivot_table!$A$151,"Consumer ID",$A3091,"Years (DATE)",$B$66))</f>
        <v>77.759999999999991</v>
      </c>
      <c r="C3091" s="6">
        <f>IF(GETPIVOTDATA("Count of Order ID",Pivot_table!$A$151,"Consumer ID",$A3091,"Years (DATE)",$B$66)=0,"",GETPIVOTDATA("Count of Order ID",Pivot_table!$A$151,"Consumer ID",$A3091,"Years (DATE)",$B$66))</f>
        <v>1</v>
      </c>
      <c r="D3091" s="6" t="str">
        <f>IF(GETPIVOTDATA("Sum of Net Profit",Pivot_table!$A$151,"Consumer ID",$A3091,"Years (DATE)",$D$66)=0,"",GETPIVOTDATA("Sum of Net Profit",Pivot_table!$A$151,"Consumer ID",$A3091,"Years (DATE)",$D$66))</f>
        <v/>
      </c>
      <c r="E3091" s="6" t="str">
        <f>IF(GETPIVOTDATA("Count of Order ID",Pivot_table!$A$151,"Consumer ID",$A3091,"Years (DATE)",$D$66)=0,"",GETPIVOTDATA("Count of Order ID",Pivot_table!$A$151,"Consumer ID",$A3091,"Years (DATE)",$D$66))</f>
        <v/>
      </c>
      <c r="F3091" s="6">
        <f t="shared" si="96"/>
        <v>77.759999999999991</v>
      </c>
      <c r="G3091" s="6">
        <f t="shared" si="97"/>
        <v>1</v>
      </c>
    </row>
    <row r="3092" spans="1:7" x14ac:dyDescent="0.3">
      <c r="A3092" s="6" t="s">
        <v>2122</v>
      </c>
      <c r="B3092" s="6" t="str">
        <f>IF(GETPIVOTDATA("Sum of Net Profit",Pivot_table!$A$151,"Consumer ID",$A3092,"Years (DATE)",$B$66)=0,"",GETPIVOTDATA("Sum of Net Profit",Pivot_table!$A$151,"Consumer ID",$A3092,"Years (DATE)",$B$66))</f>
        <v/>
      </c>
      <c r="C3092" s="6" t="str">
        <f>IF(GETPIVOTDATA("Count of Order ID",Pivot_table!$A$151,"Consumer ID",$A3092,"Years (DATE)",$B$66)=0,"",GETPIVOTDATA("Count of Order ID",Pivot_table!$A$151,"Consumer ID",$A3092,"Years (DATE)",$B$66))</f>
        <v/>
      </c>
      <c r="D3092" s="6">
        <f>IF(GETPIVOTDATA("Sum of Net Profit",Pivot_table!$A$151,"Consumer ID",$A3092,"Years (DATE)",$D$66)=0,"",GETPIVOTDATA("Sum of Net Profit",Pivot_table!$A$151,"Consumer ID",$A3092,"Years (DATE)",$D$66))</f>
        <v>77.759999999999991</v>
      </c>
      <c r="E3092" s="6">
        <f>IF(GETPIVOTDATA("Count of Order ID",Pivot_table!$A$151,"Consumer ID",$A3092,"Years (DATE)",$D$66)=0,"",GETPIVOTDATA("Count of Order ID",Pivot_table!$A$151,"Consumer ID",$A3092,"Years (DATE)",$D$66))</f>
        <v>1</v>
      </c>
      <c r="F3092" s="6">
        <f t="shared" si="96"/>
        <v>77.759999999999991</v>
      </c>
      <c r="G3092" s="6">
        <f t="shared" si="97"/>
        <v>1</v>
      </c>
    </row>
    <row r="3093" spans="1:7" x14ac:dyDescent="0.3">
      <c r="A3093" s="6" t="s">
        <v>3717</v>
      </c>
      <c r="B3093" s="6" t="str">
        <f>IF(GETPIVOTDATA("Sum of Net Profit",Pivot_table!$A$151,"Consumer ID",$A3093,"Years (DATE)",$B$66)=0,"",GETPIVOTDATA("Sum of Net Profit",Pivot_table!$A$151,"Consumer ID",$A3093,"Years (DATE)",$B$66))</f>
        <v/>
      </c>
      <c r="C3093" s="6" t="str">
        <f>IF(GETPIVOTDATA("Count of Order ID",Pivot_table!$A$151,"Consumer ID",$A3093,"Years (DATE)",$B$66)=0,"",GETPIVOTDATA("Count of Order ID",Pivot_table!$A$151,"Consumer ID",$A3093,"Years (DATE)",$B$66))</f>
        <v/>
      </c>
      <c r="D3093" s="6">
        <f>IF(GETPIVOTDATA("Sum of Net Profit",Pivot_table!$A$151,"Consumer ID",$A3093,"Years (DATE)",$D$66)=0,"",GETPIVOTDATA("Sum of Net Profit",Pivot_table!$A$151,"Consumer ID",$A3093,"Years (DATE)",$D$66))</f>
        <v>77.759999999999991</v>
      </c>
      <c r="E3093" s="6">
        <f>IF(GETPIVOTDATA("Count of Order ID",Pivot_table!$A$151,"Consumer ID",$A3093,"Years (DATE)",$D$66)=0,"",GETPIVOTDATA("Count of Order ID",Pivot_table!$A$151,"Consumer ID",$A3093,"Years (DATE)",$D$66))</f>
        <v>1</v>
      </c>
      <c r="F3093" s="6">
        <f t="shared" si="96"/>
        <v>77.759999999999991</v>
      </c>
      <c r="G3093" s="6">
        <f t="shared" si="97"/>
        <v>1</v>
      </c>
    </row>
    <row r="3094" spans="1:7" x14ac:dyDescent="0.3">
      <c r="A3094" s="6" t="s">
        <v>4203</v>
      </c>
      <c r="B3094" s="6" t="str">
        <f>IF(GETPIVOTDATA("Sum of Net Profit",Pivot_table!$A$151,"Consumer ID",$A3094,"Years (DATE)",$B$66)=0,"",GETPIVOTDATA("Sum of Net Profit",Pivot_table!$A$151,"Consumer ID",$A3094,"Years (DATE)",$B$66))</f>
        <v/>
      </c>
      <c r="C3094" s="6" t="str">
        <f>IF(GETPIVOTDATA("Count of Order ID",Pivot_table!$A$151,"Consumer ID",$A3094,"Years (DATE)",$B$66)=0,"",GETPIVOTDATA("Count of Order ID",Pivot_table!$A$151,"Consumer ID",$A3094,"Years (DATE)",$B$66))</f>
        <v/>
      </c>
      <c r="D3094" s="6">
        <f>IF(GETPIVOTDATA("Sum of Net Profit",Pivot_table!$A$151,"Consumer ID",$A3094,"Years (DATE)",$D$66)=0,"",GETPIVOTDATA("Sum of Net Profit",Pivot_table!$A$151,"Consumer ID",$A3094,"Years (DATE)",$D$66))</f>
        <v>77.759999999999991</v>
      </c>
      <c r="E3094" s="6">
        <f>IF(GETPIVOTDATA("Count of Order ID",Pivot_table!$A$151,"Consumer ID",$A3094,"Years (DATE)",$D$66)=0,"",GETPIVOTDATA("Count of Order ID",Pivot_table!$A$151,"Consumer ID",$A3094,"Years (DATE)",$D$66))</f>
        <v>1</v>
      </c>
      <c r="F3094" s="6">
        <f t="shared" si="96"/>
        <v>77.759999999999991</v>
      </c>
      <c r="G3094" s="6">
        <f t="shared" si="97"/>
        <v>1</v>
      </c>
    </row>
    <row r="3095" spans="1:7" x14ac:dyDescent="0.3">
      <c r="A3095" s="6" t="s">
        <v>3605</v>
      </c>
      <c r="B3095" s="6" t="str">
        <f>IF(GETPIVOTDATA("Sum of Net Profit",Pivot_table!$A$151,"Consumer ID",$A3095,"Years (DATE)",$B$66)=0,"",GETPIVOTDATA("Sum of Net Profit",Pivot_table!$A$151,"Consumer ID",$A3095,"Years (DATE)",$B$66))</f>
        <v/>
      </c>
      <c r="C3095" s="6" t="str">
        <f>IF(GETPIVOTDATA("Count of Order ID",Pivot_table!$A$151,"Consumer ID",$A3095,"Years (DATE)",$B$66)=0,"",GETPIVOTDATA("Count of Order ID",Pivot_table!$A$151,"Consumer ID",$A3095,"Years (DATE)",$B$66))</f>
        <v/>
      </c>
      <c r="D3095" s="6">
        <f>IF(GETPIVOTDATA("Sum of Net Profit",Pivot_table!$A$151,"Consumer ID",$A3095,"Years (DATE)",$D$66)=0,"",GETPIVOTDATA("Sum of Net Profit",Pivot_table!$A$151,"Consumer ID",$A3095,"Years (DATE)",$D$66))</f>
        <v>77.759999999999991</v>
      </c>
      <c r="E3095" s="6">
        <f>IF(GETPIVOTDATA("Count of Order ID",Pivot_table!$A$151,"Consumer ID",$A3095,"Years (DATE)",$D$66)=0,"",GETPIVOTDATA("Count of Order ID",Pivot_table!$A$151,"Consumer ID",$A3095,"Years (DATE)",$D$66))</f>
        <v>1</v>
      </c>
      <c r="F3095" s="6">
        <f t="shared" si="96"/>
        <v>77.759999999999991</v>
      </c>
      <c r="G3095" s="6">
        <f t="shared" si="97"/>
        <v>1</v>
      </c>
    </row>
    <row r="3096" spans="1:7" x14ac:dyDescent="0.3">
      <c r="A3096" s="6" t="s">
        <v>4129</v>
      </c>
      <c r="B3096" s="6" t="str">
        <f>IF(GETPIVOTDATA("Sum of Net Profit",Pivot_table!$A$151,"Consumer ID",$A3096,"Years (DATE)",$B$66)=0,"",GETPIVOTDATA("Sum of Net Profit",Pivot_table!$A$151,"Consumer ID",$A3096,"Years (DATE)",$B$66))</f>
        <v/>
      </c>
      <c r="C3096" s="6" t="str">
        <f>IF(GETPIVOTDATA("Count of Order ID",Pivot_table!$A$151,"Consumer ID",$A3096,"Years (DATE)",$B$66)=0,"",GETPIVOTDATA("Count of Order ID",Pivot_table!$A$151,"Consumer ID",$A3096,"Years (DATE)",$B$66))</f>
        <v/>
      </c>
      <c r="D3096" s="6">
        <f>IF(GETPIVOTDATA("Sum of Net Profit",Pivot_table!$A$151,"Consumer ID",$A3096,"Years (DATE)",$D$66)=0,"",GETPIVOTDATA("Sum of Net Profit",Pivot_table!$A$151,"Consumer ID",$A3096,"Years (DATE)",$D$66))</f>
        <v>77.759999999999991</v>
      </c>
      <c r="E3096" s="6">
        <f>IF(GETPIVOTDATA("Count of Order ID",Pivot_table!$A$151,"Consumer ID",$A3096,"Years (DATE)",$D$66)=0,"",GETPIVOTDATA("Count of Order ID",Pivot_table!$A$151,"Consumer ID",$A3096,"Years (DATE)",$D$66))</f>
        <v>1</v>
      </c>
      <c r="F3096" s="6">
        <f t="shared" si="96"/>
        <v>77.759999999999991</v>
      </c>
      <c r="G3096" s="6">
        <f t="shared" si="97"/>
        <v>1</v>
      </c>
    </row>
    <row r="3097" spans="1:7" x14ac:dyDescent="0.3">
      <c r="A3097" s="6" t="s">
        <v>1802</v>
      </c>
      <c r="B3097" s="6">
        <f>IF(GETPIVOTDATA("Sum of Net Profit",Pivot_table!$A$151,"Consumer ID",$A3097,"Years (DATE)",$B$66)=0,"",GETPIVOTDATA("Sum of Net Profit",Pivot_table!$A$151,"Consumer ID",$A3097,"Years (DATE)",$B$66))</f>
        <v>77.759999999999991</v>
      </c>
      <c r="C3097" s="6">
        <f>IF(GETPIVOTDATA("Count of Order ID",Pivot_table!$A$151,"Consumer ID",$A3097,"Years (DATE)",$B$66)=0,"",GETPIVOTDATA("Count of Order ID",Pivot_table!$A$151,"Consumer ID",$A3097,"Years (DATE)",$B$66))</f>
        <v>1</v>
      </c>
      <c r="D3097" s="6" t="str">
        <f>IF(GETPIVOTDATA("Sum of Net Profit",Pivot_table!$A$151,"Consumer ID",$A3097,"Years (DATE)",$D$66)=0,"",GETPIVOTDATA("Sum of Net Profit",Pivot_table!$A$151,"Consumer ID",$A3097,"Years (DATE)",$D$66))</f>
        <v/>
      </c>
      <c r="E3097" s="6" t="str">
        <f>IF(GETPIVOTDATA("Count of Order ID",Pivot_table!$A$151,"Consumer ID",$A3097,"Years (DATE)",$D$66)=0,"",GETPIVOTDATA("Count of Order ID",Pivot_table!$A$151,"Consumer ID",$A3097,"Years (DATE)",$D$66))</f>
        <v/>
      </c>
      <c r="F3097" s="6">
        <f t="shared" si="96"/>
        <v>77.759999999999991</v>
      </c>
      <c r="G3097" s="6">
        <f t="shared" si="97"/>
        <v>1</v>
      </c>
    </row>
    <row r="3098" spans="1:7" x14ac:dyDescent="0.3">
      <c r="A3098" s="6" t="s">
        <v>4093</v>
      </c>
      <c r="B3098" s="6" t="str">
        <f>IF(GETPIVOTDATA("Sum of Net Profit",Pivot_table!$A$151,"Consumer ID",$A3098,"Years (DATE)",$B$66)=0,"",GETPIVOTDATA("Sum of Net Profit",Pivot_table!$A$151,"Consumer ID",$A3098,"Years (DATE)",$B$66))</f>
        <v/>
      </c>
      <c r="C3098" s="6" t="str">
        <f>IF(GETPIVOTDATA("Count of Order ID",Pivot_table!$A$151,"Consumer ID",$A3098,"Years (DATE)",$B$66)=0,"",GETPIVOTDATA("Count of Order ID",Pivot_table!$A$151,"Consumer ID",$A3098,"Years (DATE)",$B$66))</f>
        <v/>
      </c>
      <c r="D3098" s="6">
        <f>IF(GETPIVOTDATA("Sum of Net Profit",Pivot_table!$A$151,"Consumer ID",$A3098,"Years (DATE)",$D$66)=0,"",GETPIVOTDATA("Sum of Net Profit",Pivot_table!$A$151,"Consumer ID",$A3098,"Years (DATE)",$D$66))</f>
        <v>77.759999999999991</v>
      </c>
      <c r="E3098" s="6">
        <f>IF(GETPIVOTDATA("Count of Order ID",Pivot_table!$A$151,"Consumer ID",$A3098,"Years (DATE)",$D$66)=0,"",GETPIVOTDATA("Count of Order ID",Pivot_table!$A$151,"Consumer ID",$A3098,"Years (DATE)",$D$66))</f>
        <v>1</v>
      </c>
      <c r="F3098" s="6">
        <f t="shared" si="96"/>
        <v>77.759999999999991</v>
      </c>
      <c r="G3098" s="6">
        <f t="shared" si="97"/>
        <v>1</v>
      </c>
    </row>
    <row r="3099" spans="1:7" x14ac:dyDescent="0.3">
      <c r="A3099" s="6" t="s">
        <v>1884</v>
      </c>
      <c r="B3099" s="6">
        <f>IF(GETPIVOTDATA("Sum of Net Profit",Pivot_table!$A$151,"Consumer ID",$A3099,"Years (DATE)",$B$66)=0,"",GETPIVOTDATA("Sum of Net Profit",Pivot_table!$A$151,"Consumer ID",$A3099,"Years (DATE)",$B$66))</f>
        <v>77.759999999999991</v>
      </c>
      <c r="C3099" s="6">
        <f>IF(GETPIVOTDATA("Count of Order ID",Pivot_table!$A$151,"Consumer ID",$A3099,"Years (DATE)",$B$66)=0,"",GETPIVOTDATA("Count of Order ID",Pivot_table!$A$151,"Consumer ID",$A3099,"Years (DATE)",$B$66))</f>
        <v>1</v>
      </c>
      <c r="D3099" s="6" t="str">
        <f>IF(GETPIVOTDATA("Sum of Net Profit",Pivot_table!$A$151,"Consumer ID",$A3099,"Years (DATE)",$D$66)=0,"",GETPIVOTDATA("Sum of Net Profit",Pivot_table!$A$151,"Consumer ID",$A3099,"Years (DATE)",$D$66))</f>
        <v/>
      </c>
      <c r="E3099" s="6" t="str">
        <f>IF(GETPIVOTDATA("Count of Order ID",Pivot_table!$A$151,"Consumer ID",$A3099,"Years (DATE)",$D$66)=0,"",GETPIVOTDATA("Count of Order ID",Pivot_table!$A$151,"Consumer ID",$A3099,"Years (DATE)",$D$66))</f>
        <v/>
      </c>
      <c r="F3099" s="6">
        <f t="shared" si="96"/>
        <v>77.759999999999991</v>
      </c>
      <c r="G3099" s="6">
        <f t="shared" si="97"/>
        <v>1</v>
      </c>
    </row>
    <row r="3100" spans="1:7" x14ac:dyDescent="0.3">
      <c r="A3100" s="6" t="s">
        <v>4025</v>
      </c>
      <c r="B3100" s="6" t="str">
        <f>IF(GETPIVOTDATA("Sum of Net Profit",Pivot_table!$A$151,"Consumer ID",$A3100,"Years (DATE)",$B$66)=0,"",GETPIVOTDATA("Sum of Net Profit",Pivot_table!$A$151,"Consumer ID",$A3100,"Years (DATE)",$B$66))</f>
        <v/>
      </c>
      <c r="C3100" s="6" t="str">
        <f>IF(GETPIVOTDATA("Count of Order ID",Pivot_table!$A$151,"Consumer ID",$A3100,"Years (DATE)",$B$66)=0,"",GETPIVOTDATA("Count of Order ID",Pivot_table!$A$151,"Consumer ID",$A3100,"Years (DATE)",$B$66))</f>
        <v/>
      </c>
      <c r="D3100" s="6">
        <f>IF(GETPIVOTDATA("Sum of Net Profit",Pivot_table!$A$151,"Consumer ID",$A3100,"Years (DATE)",$D$66)=0,"",GETPIVOTDATA("Sum of Net Profit",Pivot_table!$A$151,"Consumer ID",$A3100,"Years (DATE)",$D$66))</f>
        <v>77.759999999999991</v>
      </c>
      <c r="E3100" s="6">
        <f>IF(GETPIVOTDATA("Count of Order ID",Pivot_table!$A$151,"Consumer ID",$A3100,"Years (DATE)",$D$66)=0,"",GETPIVOTDATA("Count of Order ID",Pivot_table!$A$151,"Consumer ID",$A3100,"Years (DATE)",$D$66))</f>
        <v>1</v>
      </c>
      <c r="F3100" s="6">
        <f t="shared" si="96"/>
        <v>77.759999999999991</v>
      </c>
      <c r="G3100" s="6">
        <f t="shared" si="97"/>
        <v>1</v>
      </c>
    </row>
    <row r="3101" spans="1:7" x14ac:dyDescent="0.3">
      <c r="A3101" s="6" t="s">
        <v>1922</v>
      </c>
      <c r="B3101" s="6">
        <f>IF(GETPIVOTDATA("Sum of Net Profit",Pivot_table!$A$151,"Consumer ID",$A3101,"Years (DATE)",$B$66)=0,"",GETPIVOTDATA("Sum of Net Profit",Pivot_table!$A$151,"Consumer ID",$A3101,"Years (DATE)",$B$66))</f>
        <v>77.759999999999991</v>
      </c>
      <c r="C3101" s="6">
        <f>IF(GETPIVOTDATA("Count of Order ID",Pivot_table!$A$151,"Consumer ID",$A3101,"Years (DATE)",$B$66)=0,"",GETPIVOTDATA("Count of Order ID",Pivot_table!$A$151,"Consumer ID",$A3101,"Years (DATE)",$B$66))</f>
        <v>1</v>
      </c>
      <c r="D3101" s="6" t="str">
        <f>IF(GETPIVOTDATA("Sum of Net Profit",Pivot_table!$A$151,"Consumer ID",$A3101,"Years (DATE)",$D$66)=0,"",GETPIVOTDATA("Sum of Net Profit",Pivot_table!$A$151,"Consumer ID",$A3101,"Years (DATE)",$D$66))</f>
        <v/>
      </c>
      <c r="E3101" s="6" t="str">
        <f>IF(GETPIVOTDATA("Count of Order ID",Pivot_table!$A$151,"Consumer ID",$A3101,"Years (DATE)",$D$66)=0,"",GETPIVOTDATA("Count of Order ID",Pivot_table!$A$151,"Consumer ID",$A3101,"Years (DATE)",$D$66))</f>
        <v/>
      </c>
      <c r="F3101" s="6">
        <f t="shared" si="96"/>
        <v>77.759999999999991</v>
      </c>
      <c r="G3101" s="6">
        <f t="shared" si="97"/>
        <v>1</v>
      </c>
    </row>
    <row r="3102" spans="1:7" x14ac:dyDescent="0.3">
      <c r="A3102" s="6" t="s">
        <v>1453</v>
      </c>
      <c r="B3102" s="6">
        <f>IF(GETPIVOTDATA("Sum of Net Profit",Pivot_table!$A$151,"Consumer ID",$A3102,"Years (DATE)",$B$66)=0,"",GETPIVOTDATA("Sum of Net Profit",Pivot_table!$A$151,"Consumer ID",$A3102,"Years (DATE)",$B$66))</f>
        <v>77.759999999999991</v>
      </c>
      <c r="C3102" s="6">
        <f>IF(GETPIVOTDATA("Count of Order ID",Pivot_table!$A$151,"Consumer ID",$A3102,"Years (DATE)",$B$66)=0,"",GETPIVOTDATA("Count of Order ID",Pivot_table!$A$151,"Consumer ID",$A3102,"Years (DATE)",$B$66))</f>
        <v>1</v>
      </c>
      <c r="D3102" s="6" t="str">
        <f>IF(GETPIVOTDATA("Sum of Net Profit",Pivot_table!$A$151,"Consumer ID",$A3102,"Years (DATE)",$D$66)=0,"",GETPIVOTDATA("Sum of Net Profit",Pivot_table!$A$151,"Consumer ID",$A3102,"Years (DATE)",$D$66))</f>
        <v/>
      </c>
      <c r="E3102" s="6" t="str">
        <f>IF(GETPIVOTDATA("Count of Order ID",Pivot_table!$A$151,"Consumer ID",$A3102,"Years (DATE)",$D$66)=0,"",GETPIVOTDATA("Count of Order ID",Pivot_table!$A$151,"Consumer ID",$A3102,"Years (DATE)",$D$66))</f>
        <v/>
      </c>
      <c r="F3102" s="6">
        <f t="shared" si="96"/>
        <v>77.759999999999991</v>
      </c>
      <c r="G3102" s="6">
        <f t="shared" si="97"/>
        <v>1</v>
      </c>
    </row>
    <row r="3103" spans="1:7" x14ac:dyDescent="0.3">
      <c r="A3103" s="6" t="s">
        <v>1848</v>
      </c>
      <c r="B3103" s="6">
        <f>IF(GETPIVOTDATA("Sum of Net Profit",Pivot_table!$A$151,"Consumer ID",$A3103,"Years (DATE)",$B$66)=0,"",GETPIVOTDATA("Sum of Net Profit",Pivot_table!$A$151,"Consumer ID",$A3103,"Years (DATE)",$B$66))</f>
        <v>77.759999999999991</v>
      </c>
      <c r="C3103" s="6">
        <f>IF(GETPIVOTDATA("Count of Order ID",Pivot_table!$A$151,"Consumer ID",$A3103,"Years (DATE)",$B$66)=0,"",GETPIVOTDATA("Count of Order ID",Pivot_table!$A$151,"Consumer ID",$A3103,"Years (DATE)",$B$66))</f>
        <v>1</v>
      </c>
      <c r="D3103" s="6" t="str">
        <f>IF(GETPIVOTDATA("Sum of Net Profit",Pivot_table!$A$151,"Consumer ID",$A3103,"Years (DATE)",$D$66)=0,"",GETPIVOTDATA("Sum of Net Profit",Pivot_table!$A$151,"Consumer ID",$A3103,"Years (DATE)",$D$66))</f>
        <v/>
      </c>
      <c r="E3103" s="6" t="str">
        <f>IF(GETPIVOTDATA("Count of Order ID",Pivot_table!$A$151,"Consumer ID",$A3103,"Years (DATE)",$D$66)=0,"",GETPIVOTDATA("Count of Order ID",Pivot_table!$A$151,"Consumer ID",$A3103,"Years (DATE)",$D$66))</f>
        <v/>
      </c>
      <c r="F3103" s="6">
        <f t="shared" si="96"/>
        <v>77.759999999999991</v>
      </c>
      <c r="G3103" s="6">
        <f t="shared" si="97"/>
        <v>1</v>
      </c>
    </row>
    <row r="3104" spans="1:7" x14ac:dyDescent="0.3">
      <c r="A3104" s="6" t="s">
        <v>1890</v>
      </c>
      <c r="B3104" s="6">
        <f>IF(GETPIVOTDATA("Sum of Net Profit",Pivot_table!$A$151,"Consumer ID",$A3104,"Years (DATE)",$B$66)=0,"",GETPIVOTDATA("Sum of Net Profit",Pivot_table!$A$151,"Consumer ID",$A3104,"Years (DATE)",$B$66))</f>
        <v>77.759999999999991</v>
      </c>
      <c r="C3104" s="6">
        <f>IF(GETPIVOTDATA("Count of Order ID",Pivot_table!$A$151,"Consumer ID",$A3104,"Years (DATE)",$B$66)=0,"",GETPIVOTDATA("Count of Order ID",Pivot_table!$A$151,"Consumer ID",$A3104,"Years (DATE)",$B$66))</f>
        <v>1</v>
      </c>
      <c r="D3104" s="6" t="str">
        <f>IF(GETPIVOTDATA("Sum of Net Profit",Pivot_table!$A$151,"Consumer ID",$A3104,"Years (DATE)",$D$66)=0,"",GETPIVOTDATA("Sum of Net Profit",Pivot_table!$A$151,"Consumer ID",$A3104,"Years (DATE)",$D$66))</f>
        <v/>
      </c>
      <c r="E3104" s="6" t="str">
        <f>IF(GETPIVOTDATA("Count of Order ID",Pivot_table!$A$151,"Consumer ID",$A3104,"Years (DATE)",$D$66)=0,"",GETPIVOTDATA("Count of Order ID",Pivot_table!$A$151,"Consumer ID",$A3104,"Years (DATE)",$D$66))</f>
        <v/>
      </c>
      <c r="F3104" s="6">
        <f t="shared" si="96"/>
        <v>77.759999999999991</v>
      </c>
      <c r="G3104" s="6">
        <f t="shared" si="97"/>
        <v>1</v>
      </c>
    </row>
    <row r="3105" spans="1:7" x14ac:dyDescent="0.3">
      <c r="A3105" s="6" t="s">
        <v>4023</v>
      </c>
      <c r="B3105" s="6" t="str">
        <f>IF(GETPIVOTDATA("Sum of Net Profit",Pivot_table!$A$151,"Consumer ID",$A3105,"Years (DATE)",$B$66)=0,"",GETPIVOTDATA("Sum of Net Profit",Pivot_table!$A$151,"Consumer ID",$A3105,"Years (DATE)",$B$66))</f>
        <v/>
      </c>
      <c r="C3105" s="6" t="str">
        <f>IF(GETPIVOTDATA("Count of Order ID",Pivot_table!$A$151,"Consumer ID",$A3105,"Years (DATE)",$B$66)=0,"",GETPIVOTDATA("Count of Order ID",Pivot_table!$A$151,"Consumer ID",$A3105,"Years (DATE)",$B$66))</f>
        <v/>
      </c>
      <c r="D3105" s="6">
        <f>IF(GETPIVOTDATA("Sum of Net Profit",Pivot_table!$A$151,"Consumer ID",$A3105,"Years (DATE)",$D$66)=0,"",GETPIVOTDATA("Sum of Net Profit",Pivot_table!$A$151,"Consumer ID",$A3105,"Years (DATE)",$D$66))</f>
        <v>77.759999999999991</v>
      </c>
      <c r="E3105" s="6">
        <f>IF(GETPIVOTDATA("Count of Order ID",Pivot_table!$A$151,"Consumer ID",$A3105,"Years (DATE)",$D$66)=0,"",GETPIVOTDATA("Count of Order ID",Pivot_table!$A$151,"Consumer ID",$A3105,"Years (DATE)",$D$66))</f>
        <v>1</v>
      </c>
      <c r="F3105" s="6">
        <f t="shared" si="96"/>
        <v>77.759999999999991</v>
      </c>
      <c r="G3105" s="6">
        <f t="shared" si="97"/>
        <v>1</v>
      </c>
    </row>
    <row r="3106" spans="1:7" x14ac:dyDescent="0.3">
      <c r="A3106" s="6" t="s">
        <v>4079</v>
      </c>
      <c r="B3106" s="6" t="str">
        <f>IF(GETPIVOTDATA("Sum of Net Profit",Pivot_table!$A$151,"Consumer ID",$A3106,"Years (DATE)",$B$66)=0,"",GETPIVOTDATA("Sum of Net Profit",Pivot_table!$A$151,"Consumer ID",$A3106,"Years (DATE)",$B$66))</f>
        <v/>
      </c>
      <c r="C3106" s="6" t="str">
        <f>IF(GETPIVOTDATA("Count of Order ID",Pivot_table!$A$151,"Consumer ID",$A3106,"Years (DATE)",$B$66)=0,"",GETPIVOTDATA("Count of Order ID",Pivot_table!$A$151,"Consumer ID",$A3106,"Years (DATE)",$B$66))</f>
        <v/>
      </c>
      <c r="D3106" s="6">
        <f>IF(GETPIVOTDATA("Sum of Net Profit",Pivot_table!$A$151,"Consumer ID",$A3106,"Years (DATE)",$D$66)=0,"",GETPIVOTDATA("Sum of Net Profit",Pivot_table!$A$151,"Consumer ID",$A3106,"Years (DATE)",$D$66))</f>
        <v>77.759999999999991</v>
      </c>
      <c r="E3106" s="6">
        <f>IF(GETPIVOTDATA("Count of Order ID",Pivot_table!$A$151,"Consumer ID",$A3106,"Years (DATE)",$D$66)=0,"",GETPIVOTDATA("Count of Order ID",Pivot_table!$A$151,"Consumer ID",$A3106,"Years (DATE)",$D$66))</f>
        <v>1</v>
      </c>
      <c r="F3106" s="6">
        <f t="shared" si="96"/>
        <v>77.759999999999991</v>
      </c>
      <c r="G3106" s="6">
        <f t="shared" si="97"/>
        <v>1</v>
      </c>
    </row>
    <row r="3107" spans="1:7" x14ac:dyDescent="0.3">
      <c r="A3107" s="6" t="s">
        <v>1471</v>
      </c>
      <c r="B3107" s="6">
        <f>IF(GETPIVOTDATA("Sum of Net Profit",Pivot_table!$A$151,"Consumer ID",$A3107,"Years (DATE)",$B$66)=0,"",GETPIVOTDATA("Sum of Net Profit",Pivot_table!$A$151,"Consumer ID",$A3107,"Years (DATE)",$B$66))</f>
        <v>77.759999999999991</v>
      </c>
      <c r="C3107" s="6">
        <f>IF(GETPIVOTDATA("Count of Order ID",Pivot_table!$A$151,"Consumer ID",$A3107,"Years (DATE)",$B$66)=0,"",GETPIVOTDATA("Count of Order ID",Pivot_table!$A$151,"Consumer ID",$A3107,"Years (DATE)",$B$66))</f>
        <v>1</v>
      </c>
      <c r="D3107" s="6" t="str">
        <f>IF(GETPIVOTDATA("Sum of Net Profit",Pivot_table!$A$151,"Consumer ID",$A3107,"Years (DATE)",$D$66)=0,"",GETPIVOTDATA("Sum of Net Profit",Pivot_table!$A$151,"Consumer ID",$A3107,"Years (DATE)",$D$66))</f>
        <v/>
      </c>
      <c r="E3107" s="6" t="str">
        <f>IF(GETPIVOTDATA("Count of Order ID",Pivot_table!$A$151,"Consumer ID",$A3107,"Years (DATE)",$D$66)=0,"",GETPIVOTDATA("Count of Order ID",Pivot_table!$A$151,"Consumer ID",$A3107,"Years (DATE)",$D$66))</f>
        <v/>
      </c>
      <c r="F3107" s="6">
        <f t="shared" si="96"/>
        <v>77.759999999999991</v>
      </c>
      <c r="G3107" s="6">
        <f t="shared" si="97"/>
        <v>1</v>
      </c>
    </row>
    <row r="3108" spans="1:7" x14ac:dyDescent="0.3">
      <c r="A3108" s="6" t="s">
        <v>1900</v>
      </c>
      <c r="B3108" s="6">
        <f>IF(GETPIVOTDATA("Sum of Net Profit",Pivot_table!$A$151,"Consumer ID",$A3108,"Years (DATE)",$B$66)=0,"",GETPIVOTDATA("Sum of Net Profit",Pivot_table!$A$151,"Consumer ID",$A3108,"Years (DATE)",$B$66))</f>
        <v>77.759999999999991</v>
      </c>
      <c r="C3108" s="6">
        <f>IF(GETPIVOTDATA("Count of Order ID",Pivot_table!$A$151,"Consumer ID",$A3108,"Years (DATE)",$B$66)=0,"",GETPIVOTDATA("Count of Order ID",Pivot_table!$A$151,"Consumer ID",$A3108,"Years (DATE)",$B$66))</f>
        <v>1</v>
      </c>
      <c r="D3108" s="6" t="str">
        <f>IF(GETPIVOTDATA("Sum of Net Profit",Pivot_table!$A$151,"Consumer ID",$A3108,"Years (DATE)",$D$66)=0,"",GETPIVOTDATA("Sum of Net Profit",Pivot_table!$A$151,"Consumer ID",$A3108,"Years (DATE)",$D$66))</f>
        <v/>
      </c>
      <c r="E3108" s="6" t="str">
        <f>IF(GETPIVOTDATA("Count of Order ID",Pivot_table!$A$151,"Consumer ID",$A3108,"Years (DATE)",$D$66)=0,"",GETPIVOTDATA("Count of Order ID",Pivot_table!$A$151,"Consumer ID",$A3108,"Years (DATE)",$D$66))</f>
        <v/>
      </c>
      <c r="F3108" s="6">
        <f t="shared" si="96"/>
        <v>77.759999999999991</v>
      </c>
      <c r="G3108" s="6">
        <f t="shared" si="97"/>
        <v>1</v>
      </c>
    </row>
    <row r="3109" spans="1:7" x14ac:dyDescent="0.3">
      <c r="A3109" s="6" t="s">
        <v>2524</v>
      </c>
      <c r="B3109" s="6" t="str">
        <f>IF(GETPIVOTDATA("Sum of Net Profit",Pivot_table!$A$151,"Consumer ID",$A3109,"Years (DATE)",$B$66)=0,"",GETPIVOTDATA("Sum of Net Profit",Pivot_table!$A$151,"Consumer ID",$A3109,"Years (DATE)",$B$66))</f>
        <v/>
      </c>
      <c r="C3109" s="6" t="str">
        <f>IF(GETPIVOTDATA("Count of Order ID",Pivot_table!$A$151,"Consumer ID",$A3109,"Years (DATE)",$B$66)=0,"",GETPIVOTDATA("Count of Order ID",Pivot_table!$A$151,"Consumer ID",$A3109,"Years (DATE)",$B$66))</f>
        <v/>
      </c>
      <c r="D3109" s="6">
        <f>IF(GETPIVOTDATA("Sum of Net Profit",Pivot_table!$A$151,"Consumer ID",$A3109,"Years (DATE)",$D$66)=0,"",GETPIVOTDATA("Sum of Net Profit",Pivot_table!$A$151,"Consumer ID",$A3109,"Years (DATE)",$D$66))</f>
        <v>77.759999999999991</v>
      </c>
      <c r="E3109" s="6">
        <f>IF(GETPIVOTDATA("Count of Order ID",Pivot_table!$A$151,"Consumer ID",$A3109,"Years (DATE)",$D$66)=0,"",GETPIVOTDATA("Count of Order ID",Pivot_table!$A$151,"Consumer ID",$A3109,"Years (DATE)",$D$66))</f>
        <v>1</v>
      </c>
      <c r="F3109" s="6">
        <f t="shared" si="96"/>
        <v>77.759999999999991</v>
      </c>
      <c r="G3109" s="6">
        <f t="shared" si="97"/>
        <v>1</v>
      </c>
    </row>
    <row r="3110" spans="1:7" x14ac:dyDescent="0.3">
      <c r="A3110" s="6" t="s">
        <v>1880</v>
      </c>
      <c r="B3110" s="6">
        <f>IF(GETPIVOTDATA("Sum of Net Profit",Pivot_table!$A$151,"Consumer ID",$A3110,"Years (DATE)",$B$66)=0,"",GETPIVOTDATA("Sum of Net Profit",Pivot_table!$A$151,"Consumer ID",$A3110,"Years (DATE)",$B$66))</f>
        <v>77.759999999999991</v>
      </c>
      <c r="C3110" s="6">
        <f>IF(GETPIVOTDATA("Count of Order ID",Pivot_table!$A$151,"Consumer ID",$A3110,"Years (DATE)",$B$66)=0,"",GETPIVOTDATA("Count of Order ID",Pivot_table!$A$151,"Consumer ID",$A3110,"Years (DATE)",$B$66))</f>
        <v>1</v>
      </c>
      <c r="D3110" s="6" t="str">
        <f>IF(GETPIVOTDATA("Sum of Net Profit",Pivot_table!$A$151,"Consumer ID",$A3110,"Years (DATE)",$D$66)=0,"",GETPIVOTDATA("Sum of Net Profit",Pivot_table!$A$151,"Consumer ID",$A3110,"Years (DATE)",$D$66))</f>
        <v/>
      </c>
      <c r="E3110" s="6" t="str">
        <f>IF(GETPIVOTDATA("Count of Order ID",Pivot_table!$A$151,"Consumer ID",$A3110,"Years (DATE)",$D$66)=0,"",GETPIVOTDATA("Count of Order ID",Pivot_table!$A$151,"Consumer ID",$A3110,"Years (DATE)",$D$66))</f>
        <v/>
      </c>
      <c r="F3110" s="6">
        <f t="shared" si="96"/>
        <v>77.759999999999991</v>
      </c>
      <c r="G3110" s="6">
        <f t="shared" si="97"/>
        <v>1</v>
      </c>
    </row>
    <row r="3111" spans="1:7" x14ac:dyDescent="0.3">
      <c r="A3111" s="6" t="s">
        <v>1846</v>
      </c>
      <c r="B3111" s="6">
        <f>IF(GETPIVOTDATA("Sum of Net Profit",Pivot_table!$A$151,"Consumer ID",$A3111,"Years (DATE)",$B$66)=0,"",GETPIVOTDATA("Sum of Net Profit",Pivot_table!$A$151,"Consumer ID",$A3111,"Years (DATE)",$B$66))</f>
        <v>77.759999999999991</v>
      </c>
      <c r="C3111" s="6">
        <f>IF(GETPIVOTDATA("Count of Order ID",Pivot_table!$A$151,"Consumer ID",$A3111,"Years (DATE)",$B$66)=0,"",GETPIVOTDATA("Count of Order ID",Pivot_table!$A$151,"Consumer ID",$A3111,"Years (DATE)",$B$66))</f>
        <v>1</v>
      </c>
      <c r="D3111" s="6" t="str">
        <f>IF(GETPIVOTDATA("Sum of Net Profit",Pivot_table!$A$151,"Consumer ID",$A3111,"Years (DATE)",$D$66)=0,"",GETPIVOTDATA("Sum of Net Profit",Pivot_table!$A$151,"Consumer ID",$A3111,"Years (DATE)",$D$66))</f>
        <v/>
      </c>
      <c r="E3111" s="6" t="str">
        <f>IF(GETPIVOTDATA("Count of Order ID",Pivot_table!$A$151,"Consumer ID",$A3111,"Years (DATE)",$D$66)=0,"",GETPIVOTDATA("Count of Order ID",Pivot_table!$A$151,"Consumer ID",$A3111,"Years (DATE)",$D$66))</f>
        <v/>
      </c>
      <c r="F3111" s="6">
        <f t="shared" si="96"/>
        <v>77.759999999999991</v>
      </c>
      <c r="G3111" s="6">
        <f t="shared" si="97"/>
        <v>1</v>
      </c>
    </row>
    <row r="3112" spans="1:7" x14ac:dyDescent="0.3">
      <c r="A3112" s="6" t="s">
        <v>4041</v>
      </c>
      <c r="B3112" s="6" t="str">
        <f>IF(GETPIVOTDATA("Sum of Net Profit",Pivot_table!$A$151,"Consumer ID",$A3112,"Years (DATE)",$B$66)=0,"",GETPIVOTDATA("Sum of Net Profit",Pivot_table!$A$151,"Consumer ID",$A3112,"Years (DATE)",$B$66))</f>
        <v/>
      </c>
      <c r="C3112" s="6" t="str">
        <f>IF(GETPIVOTDATA("Count of Order ID",Pivot_table!$A$151,"Consumer ID",$A3112,"Years (DATE)",$B$66)=0,"",GETPIVOTDATA("Count of Order ID",Pivot_table!$A$151,"Consumer ID",$A3112,"Years (DATE)",$B$66))</f>
        <v/>
      </c>
      <c r="D3112" s="6">
        <f>IF(GETPIVOTDATA("Sum of Net Profit",Pivot_table!$A$151,"Consumer ID",$A3112,"Years (DATE)",$D$66)=0,"",GETPIVOTDATA("Sum of Net Profit",Pivot_table!$A$151,"Consumer ID",$A3112,"Years (DATE)",$D$66))</f>
        <v>77.759999999999991</v>
      </c>
      <c r="E3112" s="6">
        <f>IF(GETPIVOTDATA("Count of Order ID",Pivot_table!$A$151,"Consumer ID",$A3112,"Years (DATE)",$D$66)=0,"",GETPIVOTDATA("Count of Order ID",Pivot_table!$A$151,"Consumer ID",$A3112,"Years (DATE)",$D$66))</f>
        <v>1</v>
      </c>
      <c r="F3112" s="6">
        <f t="shared" si="96"/>
        <v>77.759999999999991</v>
      </c>
      <c r="G3112" s="6">
        <f t="shared" si="97"/>
        <v>1</v>
      </c>
    </row>
    <row r="3113" spans="1:7" x14ac:dyDescent="0.3">
      <c r="A3113" s="6" t="s">
        <v>1422</v>
      </c>
      <c r="B3113" s="6">
        <f>IF(GETPIVOTDATA("Sum of Net Profit",Pivot_table!$A$151,"Consumer ID",$A3113,"Years (DATE)",$B$66)=0,"",GETPIVOTDATA("Sum of Net Profit",Pivot_table!$A$151,"Consumer ID",$A3113,"Years (DATE)",$B$66))</f>
        <v>77.759999999999991</v>
      </c>
      <c r="C3113" s="6">
        <f>IF(GETPIVOTDATA("Count of Order ID",Pivot_table!$A$151,"Consumer ID",$A3113,"Years (DATE)",$B$66)=0,"",GETPIVOTDATA("Count of Order ID",Pivot_table!$A$151,"Consumer ID",$A3113,"Years (DATE)",$B$66))</f>
        <v>1</v>
      </c>
      <c r="D3113" s="6" t="str">
        <f>IF(GETPIVOTDATA("Sum of Net Profit",Pivot_table!$A$151,"Consumer ID",$A3113,"Years (DATE)",$D$66)=0,"",GETPIVOTDATA("Sum of Net Profit",Pivot_table!$A$151,"Consumer ID",$A3113,"Years (DATE)",$D$66))</f>
        <v/>
      </c>
      <c r="E3113" s="6" t="str">
        <f>IF(GETPIVOTDATA("Count of Order ID",Pivot_table!$A$151,"Consumer ID",$A3113,"Years (DATE)",$D$66)=0,"",GETPIVOTDATA("Count of Order ID",Pivot_table!$A$151,"Consumer ID",$A3113,"Years (DATE)",$D$66))</f>
        <v/>
      </c>
      <c r="F3113" s="6">
        <f t="shared" si="96"/>
        <v>77.759999999999991</v>
      </c>
      <c r="G3113" s="6">
        <f t="shared" si="97"/>
        <v>1</v>
      </c>
    </row>
    <row r="3114" spans="1:7" x14ac:dyDescent="0.3">
      <c r="A3114" s="6" t="s">
        <v>2843</v>
      </c>
      <c r="B3114" s="6" t="str">
        <f>IF(GETPIVOTDATA("Sum of Net Profit",Pivot_table!$A$151,"Consumer ID",$A3114,"Years (DATE)",$B$66)=0,"",GETPIVOTDATA("Sum of Net Profit",Pivot_table!$A$151,"Consumer ID",$A3114,"Years (DATE)",$B$66))</f>
        <v/>
      </c>
      <c r="C3114" s="6" t="str">
        <f>IF(GETPIVOTDATA("Count of Order ID",Pivot_table!$A$151,"Consumer ID",$A3114,"Years (DATE)",$B$66)=0,"",GETPIVOTDATA("Count of Order ID",Pivot_table!$A$151,"Consumer ID",$A3114,"Years (DATE)",$B$66))</f>
        <v/>
      </c>
      <c r="D3114" s="6">
        <f>IF(GETPIVOTDATA("Sum of Net Profit",Pivot_table!$A$151,"Consumer ID",$A3114,"Years (DATE)",$D$66)=0,"",GETPIVOTDATA("Sum of Net Profit",Pivot_table!$A$151,"Consumer ID",$A3114,"Years (DATE)",$D$66))</f>
        <v>77.759999999999991</v>
      </c>
      <c r="E3114" s="6">
        <f>IF(GETPIVOTDATA("Count of Order ID",Pivot_table!$A$151,"Consumer ID",$A3114,"Years (DATE)",$D$66)=0,"",GETPIVOTDATA("Count of Order ID",Pivot_table!$A$151,"Consumer ID",$A3114,"Years (DATE)",$D$66))</f>
        <v>1</v>
      </c>
      <c r="F3114" s="6">
        <f t="shared" si="96"/>
        <v>77.759999999999991</v>
      </c>
      <c r="G3114" s="6">
        <f t="shared" si="97"/>
        <v>1</v>
      </c>
    </row>
    <row r="3115" spans="1:7" x14ac:dyDescent="0.3">
      <c r="A3115" s="6" t="s">
        <v>2919</v>
      </c>
      <c r="B3115" s="6" t="str">
        <f>IF(GETPIVOTDATA("Sum of Net Profit",Pivot_table!$A$151,"Consumer ID",$A3115,"Years (DATE)",$B$66)=0,"",GETPIVOTDATA("Sum of Net Profit",Pivot_table!$A$151,"Consumer ID",$A3115,"Years (DATE)",$B$66))</f>
        <v/>
      </c>
      <c r="C3115" s="6" t="str">
        <f>IF(GETPIVOTDATA("Count of Order ID",Pivot_table!$A$151,"Consumer ID",$A3115,"Years (DATE)",$B$66)=0,"",GETPIVOTDATA("Count of Order ID",Pivot_table!$A$151,"Consumer ID",$A3115,"Years (DATE)",$B$66))</f>
        <v/>
      </c>
      <c r="D3115" s="6">
        <f>IF(GETPIVOTDATA("Sum of Net Profit",Pivot_table!$A$151,"Consumer ID",$A3115,"Years (DATE)",$D$66)=0,"",GETPIVOTDATA("Sum of Net Profit",Pivot_table!$A$151,"Consumer ID",$A3115,"Years (DATE)",$D$66))</f>
        <v>77.759999999999991</v>
      </c>
      <c r="E3115" s="6">
        <f>IF(GETPIVOTDATA("Count of Order ID",Pivot_table!$A$151,"Consumer ID",$A3115,"Years (DATE)",$D$66)=0,"",GETPIVOTDATA("Count of Order ID",Pivot_table!$A$151,"Consumer ID",$A3115,"Years (DATE)",$D$66))</f>
        <v>1</v>
      </c>
      <c r="F3115" s="6">
        <f t="shared" si="96"/>
        <v>77.759999999999991</v>
      </c>
      <c r="G3115" s="6">
        <f t="shared" si="97"/>
        <v>1</v>
      </c>
    </row>
    <row r="3116" spans="1:7" x14ac:dyDescent="0.3">
      <c r="A3116" s="6" t="s">
        <v>3337</v>
      </c>
      <c r="B3116" s="6" t="str">
        <f>IF(GETPIVOTDATA("Sum of Net Profit",Pivot_table!$A$151,"Consumer ID",$A3116,"Years (DATE)",$B$66)=0,"",GETPIVOTDATA("Sum of Net Profit",Pivot_table!$A$151,"Consumer ID",$A3116,"Years (DATE)",$B$66))</f>
        <v/>
      </c>
      <c r="C3116" s="6" t="str">
        <f>IF(GETPIVOTDATA("Count of Order ID",Pivot_table!$A$151,"Consumer ID",$A3116,"Years (DATE)",$B$66)=0,"",GETPIVOTDATA("Count of Order ID",Pivot_table!$A$151,"Consumer ID",$A3116,"Years (DATE)",$B$66))</f>
        <v/>
      </c>
      <c r="D3116" s="6">
        <f>IF(GETPIVOTDATA("Sum of Net Profit",Pivot_table!$A$151,"Consumer ID",$A3116,"Years (DATE)",$D$66)=0,"",GETPIVOTDATA("Sum of Net Profit",Pivot_table!$A$151,"Consumer ID",$A3116,"Years (DATE)",$D$66))</f>
        <v>77.759999999999991</v>
      </c>
      <c r="E3116" s="6">
        <f>IF(GETPIVOTDATA("Count of Order ID",Pivot_table!$A$151,"Consumer ID",$A3116,"Years (DATE)",$D$66)=0,"",GETPIVOTDATA("Count of Order ID",Pivot_table!$A$151,"Consumer ID",$A3116,"Years (DATE)",$D$66))</f>
        <v>1</v>
      </c>
      <c r="F3116" s="6">
        <f t="shared" si="96"/>
        <v>77.759999999999991</v>
      </c>
      <c r="G3116" s="6">
        <f t="shared" si="97"/>
        <v>1</v>
      </c>
    </row>
    <row r="3117" spans="1:7" x14ac:dyDescent="0.3">
      <c r="A3117" s="6" t="s">
        <v>3405</v>
      </c>
      <c r="B3117" s="6" t="str">
        <f>IF(GETPIVOTDATA("Sum of Net Profit",Pivot_table!$A$151,"Consumer ID",$A3117,"Years (DATE)",$B$66)=0,"",GETPIVOTDATA("Sum of Net Profit",Pivot_table!$A$151,"Consumer ID",$A3117,"Years (DATE)",$B$66))</f>
        <v/>
      </c>
      <c r="C3117" s="6" t="str">
        <f>IF(GETPIVOTDATA("Count of Order ID",Pivot_table!$A$151,"Consumer ID",$A3117,"Years (DATE)",$B$66)=0,"",GETPIVOTDATA("Count of Order ID",Pivot_table!$A$151,"Consumer ID",$A3117,"Years (DATE)",$B$66))</f>
        <v/>
      </c>
      <c r="D3117" s="6">
        <f>IF(GETPIVOTDATA("Sum of Net Profit",Pivot_table!$A$151,"Consumer ID",$A3117,"Years (DATE)",$D$66)=0,"",GETPIVOTDATA("Sum of Net Profit",Pivot_table!$A$151,"Consumer ID",$A3117,"Years (DATE)",$D$66))</f>
        <v>77.759999999999991</v>
      </c>
      <c r="E3117" s="6">
        <f>IF(GETPIVOTDATA("Count of Order ID",Pivot_table!$A$151,"Consumer ID",$A3117,"Years (DATE)",$D$66)=0,"",GETPIVOTDATA("Count of Order ID",Pivot_table!$A$151,"Consumer ID",$A3117,"Years (DATE)",$D$66))</f>
        <v>1</v>
      </c>
      <c r="F3117" s="6">
        <f t="shared" si="96"/>
        <v>77.759999999999991</v>
      </c>
      <c r="G3117" s="6">
        <f t="shared" si="97"/>
        <v>1</v>
      </c>
    </row>
    <row r="3118" spans="1:7" x14ac:dyDescent="0.3">
      <c r="A3118" s="6" t="s">
        <v>3391</v>
      </c>
      <c r="B3118" s="6" t="str">
        <f>IF(GETPIVOTDATA("Sum of Net Profit",Pivot_table!$A$151,"Consumer ID",$A3118,"Years (DATE)",$B$66)=0,"",GETPIVOTDATA("Sum of Net Profit",Pivot_table!$A$151,"Consumer ID",$A3118,"Years (DATE)",$B$66))</f>
        <v/>
      </c>
      <c r="C3118" s="6" t="str">
        <f>IF(GETPIVOTDATA("Count of Order ID",Pivot_table!$A$151,"Consumer ID",$A3118,"Years (DATE)",$B$66)=0,"",GETPIVOTDATA("Count of Order ID",Pivot_table!$A$151,"Consumer ID",$A3118,"Years (DATE)",$B$66))</f>
        <v/>
      </c>
      <c r="D3118" s="6">
        <f>IF(GETPIVOTDATA("Sum of Net Profit",Pivot_table!$A$151,"Consumer ID",$A3118,"Years (DATE)",$D$66)=0,"",GETPIVOTDATA("Sum of Net Profit",Pivot_table!$A$151,"Consumer ID",$A3118,"Years (DATE)",$D$66))</f>
        <v>77.759999999999991</v>
      </c>
      <c r="E3118" s="6">
        <f>IF(GETPIVOTDATA("Count of Order ID",Pivot_table!$A$151,"Consumer ID",$A3118,"Years (DATE)",$D$66)=0,"",GETPIVOTDATA("Count of Order ID",Pivot_table!$A$151,"Consumer ID",$A3118,"Years (DATE)",$D$66))</f>
        <v>1</v>
      </c>
      <c r="F3118" s="6">
        <f t="shared" si="96"/>
        <v>77.759999999999991</v>
      </c>
      <c r="G3118" s="6">
        <f t="shared" si="97"/>
        <v>1</v>
      </c>
    </row>
    <row r="3119" spans="1:7" x14ac:dyDescent="0.3">
      <c r="A3119" s="6" t="s">
        <v>3031</v>
      </c>
      <c r="B3119" s="6" t="str">
        <f>IF(GETPIVOTDATA("Sum of Net Profit",Pivot_table!$A$151,"Consumer ID",$A3119,"Years (DATE)",$B$66)=0,"",GETPIVOTDATA("Sum of Net Profit",Pivot_table!$A$151,"Consumer ID",$A3119,"Years (DATE)",$B$66))</f>
        <v/>
      </c>
      <c r="C3119" s="6" t="str">
        <f>IF(GETPIVOTDATA("Count of Order ID",Pivot_table!$A$151,"Consumer ID",$A3119,"Years (DATE)",$B$66)=0,"",GETPIVOTDATA("Count of Order ID",Pivot_table!$A$151,"Consumer ID",$A3119,"Years (DATE)",$B$66))</f>
        <v/>
      </c>
      <c r="D3119" s="6">
        <f>IF(GETPIVOTDATA("Sum of Net Profit",Pivot_table!$A$151,"Consumer ID",$A3119,"Years (DATE)",$D$66)=0,"",GETPIVOTDATA("Sum of Net Profit",Pivot_table!$A$151,"Consumer ID",$A3119,"Years (DATE)",$D$66))</f>
        <v>77.759999999999991</v>
      </c>
      <c r="E3119" s="6">
        <f>IF(GETPIVOTDATA("Count of Order ID",Pivot_table!$A$151,"Consumer ID",$A3119,"Years (DATE)",$D$66)=0,"",GETPIVOTDATA("Count of Order ID",Pivot_table!$A$151,"Consumer ID",$A3119,"Years (DATE)",$D$66))</f>
        <v>1</v>
      </c>
      <c r="F3119" s="6">
        <f t="shared" si="96"/>
        <v>77.759999999999991</v>
      </c>
      <c r="G3119" s="6">
        <f t="shared" si="97"/>
        <v>1</v>
      </c>
    </row>
    <row r="3120" spans="1:7" x14ac:dyDescent="0.3">
      <c r="A3120" s="6" t="s">
        <v>2504</v>
      </c>
      <c r="B3120" s="6" t="str">
        <f>IF(GETPIVOTDATA("Sum of Net Profit",Pivot_table!$A$151,"Consumer ID",$A3120,"Years (DATE)",$B$66)=0,"",GETPIVOTDATA("Sum of Net Profit",Pivot_table!$A$151,"Consumer ID",$A3120,"Years (DATE)",$B$66))</f>
        <v/>
      </c>
      <c r="C3120" s="6" t="str">
        <f>IF(GETPIVOTDATA("Count of Order ID",Pivot_table!$A$151,"Consumer ID",$A3120,"Years (DATE)",$B$66)=0,"",GETPIVOTDATA("Count of Order ID",Pivot_table!$A$151,"Consumer ID",$A3120,"Years (DATE)",$B$66))</f>
        <v/>
      </c>
      <c r="D3120" s="6">
        <f>IF(GETPIVOTDATA("Sum of Net Profit",Pivot_table!$A$151,"Consumer ID",$A3120,"Years (DATE)",$D$66)=0,"",GETPIVOTDATA("Sum of Net Profit",Pivot_table!$A$151,"Consumer ID",$A3120,"Years (DATE)",$D$66))</f>
        <v>77.759999999999991</v>
      </c>
      <c r="E3120" s="6">
        <f>IF(GETPIVOTDATA("Count of Order ID",Pivot_table!$A$151,"Consumer ID",$A3120,"Years (DATE)",$D$66)=0,"",GETPIVOTDATA("Count of Order ID",Pivot_table!$A$151,"Consumer ID",$A3120,"Years (DATE)",$D$66))</f>
        <v>1</v>
      </c>
      <c r="F3120" s="6">
        <f t="shared" si="96"/>
        <v>77.759999999999991</v>
      </c>
      <c r="G3120" s="6">
        <f t="shared" si="97"/>
        <v>1</v>
      </c>
    </row>
    <row r="3121" spans="1:7" x14ac:dyDescent="0.3">
      <c r="A3121" s="6" t="s">
        <v>2917</v>
      </c>
      <c r="B3121" s="6" t="str">
        <f>IF(GETPIVOTDATA("Sum of Net Profit",Pivot_table!$A$151,"Consumer ID",$A3121,"Years (DATE)",$B$66)=0,"",GETPIVOTDATA("Sum of Net Profit",Pivot_table!$A$151,"Consumer ID",$A3121,"Years (DATE)",$B$66))</f>
        <v/>
      </c>
      <c r="C3121" s="6" t="str">
        <f>IF(GETPIVOTDATA("Count of Order ID",Pivot_table!$A$151,"Consumer ID",$A3121,"Years (DATE)",$B$66)=0,"",GETPIVOTDATA("Count of Order ID",Pivot_table!$A$151,"Consumer ID",$A3121,"Years (DATE)",$B$66))</f>
        <v/>
      </c>
      <c r="D3121" s="6">
        <f>IF(GETPIVOTDATA("Sum of Net Profit",Pivot_table!$A$151,"Consumer ID",$A3121,"Years (DATE)",$D$66)=0,"",GETPIVOTDATA("Sum of Net Profit",Pivot_table!$A$151,"Consumer ID",$A3121,"Years (DATE)",$D$66))</f>
        <v>77.759999999999991</v>
      </c>
      <c r="E3121" s="6">
        <f>IF(GETPIVOTDATA("Count of Order ID",Pivot_table!$A$151,"Consumer ID",$A3121,"Years (DATE)",$D$66)=0,"",GETPIVOTDATA("Count of Order ID",Pivot_table!$A$151,"Consumer ID",$A3121,"Years (DATE)",$D$66))</f>
        <v>1</v>
      </c>
      <c r="F3121" s="6">
        <f t="shared" si="96"/>
        <v>77.759999999999991</v>
      </c>
      <c r="G3121" s="6">
        <f t="shared" si="97"/>
        <v>1</v>
      </c>
    </row>
    <row r="3122" spans="1:7" x14ac:dyDescent="0.3">
      <c r="A3122" s="6" t="s">
        <v>3911</v>
      </c>
      <c r="B3122" s="6" t="str">
        <f>IF(GETPIVOTDATA("Sum of Net Profit",Pivot_table!$A$151,"Consumer ID",$A3122,"Years (DATE)",$B$66)=0,"",GETPIVOTDATA("Sum of Net Profit",Pivot_table!$A$151,"Consumer ID",$A3122,"Years (DATE)",$B$66))</f>
        <v/>
      </c>
      <c r="C3122" s="6" t="str">
        <f>IF(GETPIVOTDATA("Count of Order ID",Pivot_table!$A$151,"Consumer ID",$A3122,"Years (DATE)",$B$66)=0,"",GETPIVOTDATA("Count of Order ID",Pivot_table!$A$151,"Consumer ID",$A3122,"Years (DATE)",$B$66))</f>
        <v/>
      </c>
      <c r="D3122" s="6">
        <f>IF(GETPIVOTDATA("Sum of Net Profit",Pivot_table!$A$151,"Consumer ID",$A3122,"Years (DATE)",$D$66)=0,"",GETPIVOTDATA("Sum of Net Profit",Pivot_table!$A$151,"Consumer ID",$A3122,"Years (DATE)",$D$66))</f>
        <v>77.759999999999991</v>
      </c>
      <c r="E3122" s="6">
        <f>IF(GETPIVOTDATA("Count of Order ID",Pivot_table!$A$151,"Consumer ID",$A3122,"Years (DATE)",$D$66)=0,"",GETPIVOTDATA("Count of Order ID",Pivot_table!$A$151,"Consumer ID",$A3122,"Years (DATE)",$D$66))</f>
        <v>1</v>
      </c>
      <c r="F3122" s="6">
        <f t="shared" si="96"/>
        <v>77.759999999999991</v>
      </c>
      <c r="G3122" s="6">
        <f t="shared" si="97"/>
        <v>1</v>
      </c>
    </row>
    <row r="3123" spans="1:7" x14ac:dyDescent="0.3">
      <c r="A3123" s="6" t="s">
        <v>2955</v>
      </c>
      <c r="B3123" s="6" t="str">
        <f>IF(GETPIVOTDATA("Sum of Net Profit",Pivot_table!$A$151,"Consumer ID",$A3123,"Years (DATE)",$B$66)=0,"",GETPIVOTDATA("Sum of Net Profit",Pivot_table!$A$151,"Consumer ID",$A3123,"Years (DATE)",$B$66))</f>
        <v/>
      </c>
      <c r="C3123" s="6" t="str">
        <f>IF(GETPIVOTDATA("Count of Order ID",Pivot_table!$A$151,"Consumer ID",$A3123,"Years (DATE)",$B$66)=0,"",GETPIVOTDATA("Count of Order ID",Pivot_table!$A$151,"Consumer ID",$A3123,"Years (DATE)",$B$66))</f>
        <v/>
      </c>
      <c r="D3123" s="6">
        <f>IF(GETPIVOTDATA("Sum of Net Profit",Pivot_table!$A$151,"Consumer ID",$A3123,"Years (DATE)",$D$66)=0,"",GETPIVOTDATA("Sum of Net Profit",Pivot_table!$A$151,"Consumer ID",$A3123,"Years (DATE)",$D$66))</f>
        <v>77.759999999999991</v>
      </c>
      <c r="E3123" s="6">
        <f>IF(GETPIVOTDATA("Count of Order ID",Pivot_table!$A$151,"Consumer ID",$A3123,"Years (DATE)",$D$66)=0,"",GETPIVOTDATA("Count of Order ID",Pivot_table!$A$151,"Consumer ID",$A3123,"Years (DATE)",$D$66))</f>
        <v>1</v>
      </c>
      <c r="F3123" s="6">
        <f t="shared" si="96"/>
        <v>77.759999999999991</v>
      </c>
      <c r="G3123" s="6">
        <f t="shared" si="97"/>
        <v>1</v>
      </c>
    </row>
    <row r="3124" spans="1:7" x14ac:dyDescent="0.3">
      <c r="A3124" s="6" t="s">
        <v>3795</v>
      </c>
      <c r="B3124" s="6" t="str">
        <f>IF(GETPIVOTDATA("Sum of Net Profit",Pivot_table!$A$151,"Consumer ID",$A3124,"Years (DATE)",$B$66)=0,"",GETPIVOTDATA("Sum of Net Profit",Pivot_table!$A$151,"Consumer ID",$A3124,"Years (DATE)",$B$66))</f>
        <v/>
      </c>
      <c r="C3124" s="6" t="str">
        <f>IF(GETPIVOTDATA("Count of Order ID",Pivot_table!$A$151,"Consumer ID",$A3124,"Years (DATE)",$B$66)=0,"",GETPIVOTDATA("Count of Order ID",Pivot_table!$A$151,"Consumer ID",$A3124,"Years (DATE)",$B$66))</f>
        <v/>
      </c>
      <c r="D3124" s="6">
        <f>IF(GETPIVOTDATA("Sum of Net Profit",Pivot_table!$A$151,"Consumer ID",$A3124,"Years (DATE)",$D$66)=0,"",GETPIVOTDATA("Sum of Net Profit",Pivot_table!$A$151,"Consumer ID",$A3124,"Years (DATE)",$D$66))</f>
        <v>77.759999999999991</v>
      </c>
      <c r="E3124" s="6">
        <f>IF(GETPIVOTDATA("Count of Order ID",Pivot_table!$A$151,"Consumer ID",$A3124,"Years (DATE)",$D$66)=0,"",GETPIVOTDATA("Count of Order ID",Pivot_table!$A$151,"Consumer ID",$A3124,"Years (DATE)",$D$66))</f>
        <v>1</v>
      </c>
      <c r="F3124" s="6">
        <f t="shared" si="96"/>
        <v>77.759999999999991</v>
      </c>
      <c r="G3124" s="6">
        <f t="shared" si="97"/>
        <v>1</v>
      </c>
    </row>
    <row r="3125" spans="1:7" x14ac:dyDescent="0.3">
      <c r="A3125" s="6" t="s">
        <v>3951</v>
      </c>
      <c r="B3125" s="6" t="str">
        <f>IF(GETPIVOTDATA("Sum of Net Profit",Pivot_table!$A$151,"Consumer ID",$A3125,"Years (DATE)",$B$66)=0,"",GETPIVOTDATA("Sum of Net Profit",Pivot_table!$A$151,"Consumer ID",$A3125,"Years (DATE)",$B$66))</f>
        <v/>
      </c>
      <c r="C3125" s="6" t="str">
        <f>IF(GETPIVOTDATA("Count of Order ID",Pivot_table!$A$151,"Consumer ID",$A3125,"Years (DATE)",$B$66)=0,"",GETPIVOTDATA("Count of Order ID",Pivot_table!$A$151,"Consumer ID",$A3125,"Years (DATE)",$B$66))</f>
        <v/>
      </c>
      <c r="D3125" s="6">
        <f>IF(GETPIVOTDATA("Sum of Net Profit",Pivot_table!$A$151,"Consumer ID",$A3125,"Years (DATE)",$D$66)=0,"",GETPIVOTDATA("Sum of Net Profit",Pivot_table!$A$151,"Consumer ID",$A3125,"Years (DATE)",$D$66))</f>
        <v>77.759999999999991</v>
      </c>
      <c r="E3125" s="6">
        <f>IF(GETPIVOTDATA("Count of Order ID",Pivot_table!$A$151,"Consumer ID",$A3125,"Years (DATE)",$D$66)=0,"",GETPIVOTDATA("Count of Order ID",Pivot_table!$A$151,"Consumer ID",$A3125,"Years (DATE)",$D$66))</f>
        <v>1</v>
      </c>
      <c r="F3125" s="6">
        <f t="shared" si="96"/>
        <v>77.759999999999991</v>
      </c>
      <c r="G3125" s="6">
        <f t="shared" si="97"/>
        <v>1</v>
      </c>
    </row>
    <row r="3126" spans="1:7" x14ac:dyDescent="0.3">
      <c r="A3126" s="6" t="s">
        <v>1300</v>
      </c>
      <c r="B3126" s="6">
        <f>IF(GETPIVOTDATA("Sum of Net Profit",Pivot_table!$A$151,"Consumer ID",$A3126,"Years (DATE)",$B$66)=0,"",GETPIVOTDATA("Sum of Net Profit",Pivot_table!$A$151,"Consumer ID",$A3126,"Years (DATE)",$B$66))</f>
        <v>77.759999999999991</v>
      </c>
      <c r="C3126" s="6">
        <f>IF(GETPIVOTDATA("Count of Order ID",Pivot_table!$A$151,"Consumer ID",$A3126,"Years (DATE)",$B$66)=0,"",GETPIVOTDATA("Count of Order ID",Pivot_table!$A$151,"Consumer ID",$A3126,"Years (DATE)",$B$66))</f>
        <v>1</v>
      </c>
      <c r="D3126" s="6" t="str">
        <f>IF(GETPIVOTDATA("Sum of Net Profit",Pivot_table!$A$151,"Consumer ID",$A3126,"Years (DATE)",$D$66)=0,"",GETPIVOTDATA("Sum of Net Profit",Pivot_table!$A$151,"Consumer ID",$A3126,"Years (DATE)",$D$66))</f>
        <v/>
      </c>
      <c r="E3126" s="6" t="str">
        <f>IF(GETPIVOTDATA("Count of Order ID",Pivot_table!$A$151,"Consumer ID",$A3126,"Years (DATE)",$D$66)=0,"",GETPIVOTDATA("Count of Order ID",Pivot_table!$A$151,"Consumer ID",$A3126,"Years (DATE)",$D$66))</f>
        <v/>
      </c>
      <c r="F3126" s="6">
        <f t="shared" si="96"/>
        <v>77.759999999999991</v>
      </c>
      <c r="G3126" s="6">
        <f t="shared" si="97"/>
        <v>1</v>
      </c>
    </row>
    <row r="3127" spans="1:7" x14ac:dyDescent="0.3">
      <c r="A3127" s="6" t="s">
        <v>3467</v>
      </c>
      <c r="B3127" s="6" t="str">
        <f>IF(GETPIVOTDATA("Sum of Net Profit",Pivot_table!$A$151,"Consumer ID",$A3127,"Years (DATE)",$B$66)=0,"",GETPIVOTDATA("Sum of Net Profit",Pivot_table!$A$151,"Consumer ID",$A3127,"Years (DATE)",$B$66))</f>
        <v/>
      </c>
      <c r="C3127" s="6" t="str">
        <f>IF(GETPIVOTDATA("Count of Order ID",Pivot_table!$A$151,"Consumer ID",$A3127,"Years (DATE)",$B$66)=0,"",GETPIVOTDATA("Count of Order ID",Pivot_table!$A$151,"Consumer ID",$A3127,"Years (DATE)",$B$66))</f>
        <v/>
      </c>
      <c r="D3127" s="6">
        <f>IF(GETPIVOTDATA("Sum of Net Profit",Pivot_table!$A$151,"Consumer ID",$A3127,"Years (DATE)",$D$66)=0,"",GETPIVOTDATA("Sum of Net Profit",Pivot_table!$A$151,"Consumer ID",$A3127,"Years (DATE)",$D$66))</f>
        <v>77.759999999999991</v>
      </c>
      <c r="E3127" s="6">
        <f>IF(GETPIVOTDATA("Count of Order ID",Pivot_table!$A$151,"Consumer ID",$A3127,"Years (DATE)",$D$66)=0,"",GETPIVOTDATA("Count of Order ID",Pivot_table!$A$151,"Consumer ID",$A3127,"Years (DATE)",$D$66))</f>
        <v>1</v>
      </c>
      <c r="F3127" s="6">
        <f t="shared" si="96"/>
        <v>77.759999999999991</v>
      </c>
      <c r="G3127" s="6">
        <f t="shared" si="97"/>
        <v>1</v>
      </c>
    </row>
    <row r="3128" spans="1:7" x14ac:dyDescent="0.3">
      <c r="A3128" s="6" t="s">
        <v>3455</v>
      </c>
      <c r="B3128" s="6" t="str">
        <f>IF(GETPIVOTDATA("Sum of Net Profit",Pivot_table!$A$151,"Consumer ID",$A3128,"Years (DATE)",$B$66)=0,"",GETPIVOTDATA("Sum of Net Profit",Pivot_table!$A$151,"Consumer ID",$A3128,"Years (DATE)",$B$66))</f>
        <v/>
      </c>
      <c r="C3128" s="6" t="str">
        <f>IF(GETPIVOTDATA("Count of Order ID",Pivot_table!$A$151,"Consumer ID",$A3128,"Years (DATE)",$B$66)=0,"",GETPIVOTDATA("Count of Order ID",Pivot_table!$A$151,"Consumer ID",$A3128,"Years (DATE)",$B$66))</f>
        <v/>
      </c>
      <c r="D3128" s="6">
        <f>IF(GETPIVOTDATA("Sum of Net Profit",Pivot_table!$A$151,"Consumer ID",$A3128,"Years (DATE)",$D$66)=0,"",GETPIVOTDATA("Sum of Net Profit",Pivot_table!$A$151,"Consumer ID",$A3128,"Years (DATE)",$D$66))</f>
        <v>77.759999999999991</v>
      </c>
      <c r="E3128" s="6">
        <f>IF(GETPIVOTDATA("Count of Order ID",Pivot_table!$A$151,"Consumer ID",$A3128,"Years (DATE)",$D$66)=0,"",GETPIVOTDATA("Count of Order ID",Pivot_table!$A$151,"Consumer ID",$A3128,"Years (DATE)",$D$66))</f>
        <v>1</v>
      </c>
      <c r="F3128" s="6">
        <f t="shared" si="96"/>
        <v>77.759999999999991</v>
      </c>
      <c r="G3128" s="6">
        <f t="shared" si="97"/>
        <v>1</v>
      </c>
    </row>
    <row r="3129" spans="1:7" x14ac:dyDescent="0.3">
      <c r="A3129" s="6" t="s">
        <v>4349</v>
      </c>
      <c r="B3129" s="6" t="str">
        <f>IF(GETPIVOTDATA("Sum of Net Profit",Pivot_table!$A$151,"Consumer ID",$A3129,"Years (DATE)",$B$66)=0,"",GETPIVOTDATA("Sum of Net Profit",Pivot_table!$A$151,"Consumer ID",$A3129,"Years (DATE)",$B$66))</f>
        <v/>
      </c>
      <c r="C3129" s="6" t="str">
        <f>IF(GETPIVOTDATA("Count of Order ID",Pivot_table!$A$151,"Consumer ID",$A3129,"Years (DATE)",$B$66)=0,"",GETPIVOTDATA("Count of Order ID",Pivot_table!$A$151,"Consumer ID",$A3129,"Years (DATE)",$B$66))</f>
        <v/>
      </c>
      <c r="D3129" s="6">
        <f>IF(GETPIVOTDATA("Sum of Net Profit",Pivot_table!$A$151,"Consumer ID",$A3129,"Years (DATE)",$D$66)=0,"",GETPIVOTDATA("Sum of Net Profit",Pivot_table!$A$151,"Consumer ID",$A3129,"Years (DATE)",$D$66))</f>
        <v>77.759999999999991</v>
      </c>
      <c r="E3129" s="6">
        <f>IF(GETPIVOTDATA("Count of Order ID",Pivot_table!$A$151,"Consumer ID",$A3129,"Years (DATE)",$D$66)=0,"",GETPIVOTDATA("Count of Order ID",Pivot_table!$A$151,"Consumer ID",$A3129,"Years (DATE)",$D$66))</f>
        <v>1</v>
      </c>
      <c r="F3129" s="6">
        <f t="shared" si="96"/>
        <v>77.759999999999991</v>
      </c>
      <c r="G3129" s="6">
        <f t="shared" si="97"/>
        <v>1</v>
      </c>
    </row>
    <row r="3130" spans="1:7" x14ac:dyDescent="0.3">
      <c r="A3130" s="6" t="s">
        <v>3781</v>
      </c>
      <c r="B3130" s="6" t="str">
        <f>IF(GETPIVOTDATA("Sum of Net Profit",Pivot_table!$A$151,"Consumer ID",$A3130,"Years (DATE)",$B$66)=0,"",GETPIVOTDATA("Sum of Net Profit",Pivot_table!$A$151,"Consumer ID",$A3130,"Years (DATE)",$B$66))</f>
        <v/>
      </c>
      <c r="C3130" s="6" t="str">
        <f>IF(GETPIVOTDATA("Count of Order ID",Pivot_table!$A$151,"Consumer ID",$A3130,"Years (DATE)",$B$66)=0,"",GETPIVOTDATA("Count of Order ID",Pivot_table!$A$151,"Consumer ID",$A3130,"Years (DATE)",$B$66))</f>
        <v/>
      </c>
      <c r="D3130" s="6">
        <f>IF(GETPIVOTDATA("Sum of Net Profit",Pivot_table!$A$151,"Consumer ID",$A3130,"Years (DATE)",$D$66)=0,"",GETPIVOTDATA("Sum of Net Profit",Pivot_table!$A$151,"Consumer ID",$A3130,"Years (DATE)",$D$66))</f>
        <v>77.759999999999991</v>
      </c>
      <c r="E3130" s="6">
        <f>IF(GETPIVOTDATA("Count of Order ID",Pivot_table!$A$151,"Consumer ID",$A3130,"Years (DATE)",$D$66)=0,"",GETPIVOTDATA("Count of Order ID",Pivot_table!$A$151,"Consumer ID",$A3130,"Years (DATE)",$D$66))</f>
        <v>1</v>
      </c>
      <c r="F3130" s="6">
        <f t="shared" si="96"/>
        <v>77.759999999999991</v>
      </c>
      <c r="G3130" s="6">
        <f t="shared" si="97"/>
        <v>1</v>
      </c>
    </row>
    <row r="3131" spans="1:7" x14ac:dyDescent="0.3">
      <c r="A3131" s="6" t="s">
        <v>4333</v>
      </c>
      <c r="B3131" s="6" t="str">
        <f>IF(GETPIVOTDATA("Sum of Net Profit",Pivot_table!$A$151,"Consumer ID",$A3131,"Years (DATE)",$B$66)=0,"",GETPIVOTDATA("Sum of Net Profit",Pivot_table!$A$151,"Consumer ID",$A3131,"Years (DATE)",$B$66))</f>
        <v/>
      </c>
      <c r="C3131" s="6" t="str">
        <f>IF(GETPIVOTDATA("Count of Order ID",Pivot_table!$A$151,"Consumer ID",$A3131,"Years (DATE)",$B$66)=0,"",GETPIVOTDATA("Count of Order ID",Pivot_table!$A$151,"Consumer ID",$A3131,"Years (DATE)",$B$66))</f>
        <v/>
      </c>
      <c r="D3131" s="6">
        <f>IF(GETPIVOTDATA("Sum of Net Profit",Pivot_table!$A$151,"Consumer ID",$A3131,"Years (DATE)",$D$66)=0,"",GETPIVOTDATA("Sum of Net Profit",Pivot_table!$A$151,"Consumer ID",$A3131,"Years (DATE)",$D$66))</f>
        <v>77.759999999999991</v>
      </c>
      <c r="E3131" s="6">
        <f>IF(GETPIVOTDATA("Count of Order ID",Pivot_table!$A$151,"Consumer ID",$A3131,"Years (DATE)",$D$66)=0,"",GETPIVOTDATA("Count of Order ID",Pivot_table!$A$151,"Consumer ID",$A3131,"Years (DATE)",$D$66))</f>
        <v>1</v>
      </c>
      <c r="F3131" s="6">
        <f t="shared" si="96"/>
        <v>77.759999999999991</v>
      </c>
      <c r="G3131" s="6">
        <f t="shared" si="97"/>
        <v>1</v>
      </c>
    </row>
    <row r="3132" spans="1:7" x14ac:dyDescent="0.3">
      <c r="A3132" s="6" t="s">
        <v>1112</v>
      </c>
      <c r="B3132" s="6">
        <f>IF(GETPIVOTDATA("Sum of Net Profit",Pivot_table!$A$151,"Consumer ID",$A3132,"Years (DATE)",$B$66)=0,"",GETPIVOTDATA("Sum of Net Profit",Pivot_table!$A$151,"Consumer ID",$A3132,"Years (DATE)",$B$66))</f>
        <v>77.759999999999991</v>
      </c>
      <c r="C3132" s="6">
        <f>IF(GETPIVOTDATA("Count of Order ID",Pivot_table!$A$151,"Consumer ID",$A3132,"Years (DATE)",$B$66)=0,"",GETPIVOTDATA("Count of Order ID",Pivot_table!$A$151,"Consumer ID",$A3132,"Years (DATE)",$B$66))</f>
        <v>1</v>
      </c>
      <c r="D3132" s="6" t="str">
        <f>IF(GETPIVOTDATA("Sum of Net Profit",Pivot_table!$A$151,"Consumer ID",$A3132,"Years (DATE)",$D$66)=0,"",GETPIVOTDATA("Sum of Net Profit",Pivot_table!$A$151,"Consumer ID",$A3132,"Years (DATE)",$D$66))</f>
        <v/>
      </c>
      <c r="E3132" s="6" t="str">
        <f>IF(GETPIVOTDATA("Count of Order ID",Pivot_table!$A$151,"Consumer ID",$A3132,"Years (DATE)",$D$66)=0,"",GETPIVOTDATA("Count of Order ID",Pivot_table!$A$151,"Consumer ID",$A3132,"Years (DATE)",$D$66))</f>
        <v/>
      </c>
      <c r="F3132" s="6">
        <f t="shared" si="96"/>
        <v>77.759999999999991</v>
      </c>
      <c r="G3132" s="6">
        <f t="shared" si="97"/>
        <v>1</v>
      </c>
    </row>
    <row r="3133" spans="1:7" x14ac:dyDescent="0.3">
      <c r="A3133" s="6" t="s">
        <v>1266</v>
      </c>
      <c r="B3133" s="6">
        <f>IF(GETPIVOTDATA("Sum of Net Profit",Pivot_table!$A$151,"Consumer ID",$A3133,"Years (DATE)",$B$66)=0,"",GETPIVOTDATA("Sum of Net Profit",Pivot_table!$A$151,"Consumer ID",$A3133,"Years (DATE)",$B$66))</f>
        <v>77.759999999999991</v>
      </c>
      <c r="C3133" s="6">
        <f>IF(GETPIVOTDATA("Count of Order ID",Pivot_table!$A$151,"Consumer ID",$A3133,"Years (DATE)",$B$66)=0,"",GETPIVOTDATA("Count of Order ID",Pivot_table!$A$151,"Consumer ID",$A3133,"Years (DATE)",$B$66))</f>
        <v>1</v>
      </c>
      <c r="D3133" s="6" t="str">
        <f>IF(GETPIVOTDATA("Sum of Net Profit",Pivot_table!$A$151,"Consumer ID",$A3133,"Years (DATE)",$D$66)=0,"",GETPIVOTDATA("Sum of Net Profit",Pivot_table!$A$151,"Consumer ID",$A3133,"Years (DATE)",$D$66))</f>
        <v/>
      </c>
      <c r="E3133" s="6" t="str">
        <f>IF(GETPIVOTDATA("Count of Order ID",Pivot_table!$A$151,"Consumer ID",$A3133,"Years (DATE)",$D$66)=0,"",GETPIVOTDATA("Count of Order ID",Pivot_table!$A$151,"Consumer ID",$A3133,"Years (DATE)",$D$66))</f>
        <v/>
      </c>
      <c r="F3133" s="6">
        <f t="shared" si="96"/>
        <v>77.759999999999991</v>
      </c>
      <c r="G3133" s="6">
        <f t="shared" si="97"/>
        <v>1</v>
      </c>
    </row>
    <row r="3134" spans="1:7" x14ac:dyDescent="0.3">
      <c r="A3134" s="6" t="s">
        <v>1130</v>
      </c>
      <c r="B3134" s="6">
        <f>IF(GETPIVOTDATA("Sum of Net Profit",Pivot_table!$A$151,"Consumer ID",$A3134,"Years (DATE)",$B$66)=0,"",GETPIVOTDATA("Sum of Net Profit",Pivot_table!$A$151,"Consumer ID",$A3134,"Years (DATE)",$B$66))</f>
        <v>77.759999999999991</v>
      </c>
      <c r="C3134" s="6">
        <f>IF(GETPIVOTDATA("Count of Order ID",Pivot_table!$A$151,"Consumer ID",$A3134,"Years (DATE)",$B$66)=0,"",GETPIVOTDATA("Count of Order ID",Pivot_table!$A$151,"Consumer ID",$A3134,"Years (DATE)",$B$66))</f>
        <v>1</v>
      </c>
      <c r="D3134" s="6" t="str">
        <f>IF(GETPIVOTDATA("Sum of Net Profit",Pivot_table!$A$151,"Consumer ID",$A3134,"Years (DATE)",$D$66)=0,"",GETPIVOTDATA("Sum of Net Profit",Pivot_table!$A$151,"Consumer ID",$A3134,"Years (DATE)",$D$66))</f>
        <v/>
      </c>
      <c r="E3134" s="6" t="str">
        <f>IF(GETPIVOTDATA("Count of Order ID",Pivot_table!$A$151,"Consumer ID",$A3134,"Years (DATE)",$D$66)=0,"",GETPIVOTDATA("Count of Order ID",Pivot_table!$A$151,"Consumer ID",$A3134,"Years (DATE)",$D$66))</f>
        <v/>
      </c>
      <c r="F3134" s="6">
        <f t="shared" si="96"/>
        <v>77.759999999999991</v>
      </c>
      <c r="G3134" s="6">
        <f t="shared" si="97"/>
        <v>1</v>
      </c>
    </row>
    <row r="3135" spans="1:7" x14ac:dyDescent="0.3">
      <c r="A3135" s="6" t="s">
        <v>1142</v>
      </c>
      <c r="B3135" s="6">
        <f>IF(GETPIVOTDATA("Sum of Net Profit",Pivot_table!$A$151,"Consumer ID",$A3135,"Years (DATE)",$B$66)=0,"",GETPIVOTDATA("Sum of Net Profit",Pivot_table!$A$151,"Consumer ID",$A3135,"Years (DATE)",$B$66))</f>
        <v>77.759999999999991</v>
      </c>
      <c r="C3135" s="6">
        <f>IF(GETPIVOTDATA("Count of Order ID",Pivot_table!$A$151,"Consumer ID",$A3135,"Years (DATE)",$B$66)=0,"",GETPIVOTDATA("Count of Order ID",Pivot_table!$A$151,"Consumer ID",$A3135,"Years (DATE)",$B$66))</f>
        <v>1</v>
      </c>
      <c r="D3135" s="6" t="str">
        <f>IF(GETPIVOTDATA("Sum of Net Profit",Pivot_table!$A$151,"Consumer ID",$A3135,"Years (DATE)",$D$66)=0,"",GETPIVOTDATA("Sum of Net Profit",Pivot_table!$A$151,"Consumer ID",$A3135,"Years (DATE)",$D$66))</f>
        <v/>
      </c>
      <c r="E3135" s="6" t="str">
        <f>IF(GETPIVOTDATA("Count of Order ID",Pivot_table!$A$151,"Consumer ID",$A3135,"Years (DATE)",$D$66)=0,"",GETPIVOTDATA("Count of Order ID",Pivot_table!$A$151,"Consumer ID",$A3135,"Years (DATE)",$D$66))</f>
        <v/>
      </c>
      <c r="F3135" s="6">
        <f t="shared" si="96"/>
        <v>77.759999999999991</v>
      </c>
      <c r="G3135" s="6">
        <f t="shared" si="97"/>
        <v>1</v>
      </c>
    </row>
    <row r="3136" spans="1:7" x14ac:dyDescent="0.3">
      <c r="A3136" s="6" t="s">
        <v>1630</v>
      </c>
      <c r="B3136" s="6">
        <f>IF(GETPIVOTDATA("Sum of Net Profit",Pivot_table!$A$151,"Consumer ID",$A3136,"Years (DATE)",$B$66)=0,"",GETPIVOTDATA("Sum of Net Profit",Pivot_table!$A$151,"Consumer ID",$A3136,"Years (DATE)",$B$66))</f>
        <v>77.759999999999991</v>
      </c>
      <c r="C3136" s="6">
        <f>IF(GETPIVOTDATA("Count of Order ID",Pivot_table!$A$151,"Consumer ID",$A3136,"Years (DATE)",$B$66)=0,"",GETPIVOTDATA("Count of Order ID",Pivot_table!$A$151,"Consumer ID",$A3136,"Years (DATE)",$B$66))</f>
        <v>1</v>
      </c>
      <c r="D3136" s="6" t="str">
        <f>IF(GETPIVOTDATA("Sum of Net Profit",Pivot_table!$A$151,"Consumer ID",$A3136,"Years (DATE)",$D$66)=0,"",GETPIVOTDATA("Sum of Net Profit",Pivot_table!$A$151,"Consumer ID",$A3136,"Years (DATE)",$D$66))</f>
        <v/>
      </c>
      <c r="E3136" s="6" t="str">
        <f>IF(GETPIVOTDATA("Count of Order ID",Pivot_table!$A$151,"Consumer ID",$A3136,"Years (DATE)",$D$66)=0,"",GETPIVOTDATA("Count of Order ID",Pivot_table!$A$151,"Consumer ID",$A3136,"Years (DATE)",$D$66))</f>
        <v/>
      </c>
      <c r="F3136" s="6">
        <f t="shared" si="96"/>
        <v>77.759999999999991</v>
      </c>
      <c r="G3136" s="6">
        <f t="shared" si="97"/>
        <v>1</v>
      </c>
    </row>
    <row r="3137" spans="1:7" x14ac:dyDescent="0.3">
      <c r="A3137" s="6" t="s">
        <v>3479</v>
      </c>
      <c r="B3137" s="6" t="str">
        <f>IF(GETPIVOTDATA("Sum of Net Profit",Pivot_table!$A$151,"Consumer ID",$A3137,"Years (DATE)",$B$66)=0,"",GETPIVOTDATA("Sum of Net Profit",Pivot_table!$A$151,"Consumer ID",$A3137,"Years (DATE)",$B$66))</f>
        <v/>
      </c>
      <c r="C3137" s="6" t="str">
        <f>IF(GETPIVOTDATA("Count of Order ID",Pivot_table!$A$151,"Consumer ID",$A3137,"Years (DATE)",$B$66)=0,"",GETPIVOTDATA("Count of Order ID",Pivot_table!$A$151,"Consumer ID",$A3137,"Years (DATE)",$B$66))</f>
        <v/>
      </c>
      <c r="D3137" s="6">
        <f>IF(GETPIVOTDATA("Sum of Net Profit",Pivot_table!$A$151,"Consumer ID",$A3137,"Years (DATE)",$D$66)=0,"",GETPIVOTDATA("Sum of Net Profit",Pivot_table!$A$151,"Consumer ID",$A3137,"Years (DATE)",$D$66))</f>
        <v>77.759999999999991</v>
      </c>
      <c r="E3137" s="6">
        <f>IF(GETPIVOTDATA("Count of Order ID",Pivot_table!$A$151,"Consumer ID",$A3137,"Years (DATE)",$D$66)=0,"",GETPIVOTDATA("Count of Order ID",Pivot_table!$A$151,"Consumer ID",$A3137,"Years (DATE)",$D$66))</f>
        <v>1</v>
      </c>
      <c r="F3137" s="6">
        <f t="shared" si="96"/>
        <v>77.759999999999991</v>
      </c>
      <c r="G3137" s="6">
        <f t="shared" si="97"/>
        <v>1</v>
      </c>
    </row>
    <row r="3138" spans="1:7" x14ac:dyDescent="0.3">
      <c r="A3138" s="6" t="s">
        <v>4311</v>
      </c>
      <c r="B3138" s="6" t="str">
        <f>IF(GETPIVOTDATA("Sum of Net Profit",Pivot_table!$A$151,"Consumer ID",$A3138,"Years (DATE)",$B$66)=0,"",GETPIVOTDATA("Sum of Net Profit",Pivot_table!$A$151,"Consumer ID",$A3138,"Years (DATE)",$B$66))</f>
        <v/>
      </c>
      <c r="C3138" s="6" t="str">
        <f>IF(GETPIVOTDATA("Count of Order ID",Pivot_table!$A$151,"Consumer ID",$A3138,"Years (DATE)",$B$66)=0,"",GETPIVOTDATA("Count of Order ID",Pivot_table!$A$151,"Consumer ID",$A3138,"Years (DATE)",$B$66))</f>
        <v/>
      </c>
      <c r="D3138" s="6">
        <f>IF(GETPIVOTDATA("Sum of Net Profit",Pivot_table!$A$151,"Consumer ID",$A3138,"Years (DATE)",$D$66)=0,"",GETPIVOTDATA("Sum of Net Profit",Pivot_table!$A$151,"Consumer ID",$A3138,"Years (DATE)",$D$66))</f>
        <v>77.759999999999991</v>
      </c>
      <c r="E3138" s="6">
        <f>IF(GETPIVOTDATA("Count of Order ID",Pivot_table!$A$151,"Consumer ID",$A3138,"Years (DATE)",$D$66)=0,"",GETPIVOTDATA("Count of Order ID",Pivot_table!$A$151,"Consumer ID",$A3138,"Years (DATE)",$D$66))</f>
        <v>1</v>
      </c>
      <c r="F3138" s="6">
        <f t="shared" si="96"/>
        <v>77.759999999999991</v>
      </c>
      <c r="G3138" s="6">
        <f t="shared" si="97"/>
        <v>1</v>
      </c>
    </row>
    <row r="3139" spans="1:7" x14ac:dyDescent="0.3">
      <c r="A3139" s="6" t="s">
        <v>5398</v>
      </c>
      <c r="B3139" s="6" t="str">
        <f>IF(GETPIVOTDATA("Sum of Net Profit",Pivot_table!$A$151,"Consumer ID",$A3139,"Years (DATE)",$B$66)=0,"",GETPIVOTDATA("Sum of Net Profit",Pivot_table!$A$151,"Consumer ID",$A3139,"Years (DATE)",$B$66))</f>
        <v/>
      </c>
      <c r="C3139" s="6" t="str">
        <f>IF(GETPIVOTDATA("Count of Order ID",Pivot_table!$A$151,"Consumer ID",$A3139,"Years (DATE)",$B$66)=0,"",GETPIVOTDATA("Count of Order ID",Pivot_table!$A$151,"Consumer ID",$A3139,"Years (DATE)",$B$66))</f>
        <v/>
      </c>
      <c r="D3139" s="6">
        <f>IF(GETPIVOTDATA("Sum of Net Profit",Pivot_table!$A$151,"Consumer ID",$A3139,"Years (DATE)",$D$66)=0,"",GETPIVOTDATA("Sum of Net Profit",Pivot_table!$A$151,"Consumer ID",$A3139,"Years (DATE)",$D$66))</f>
        <v>77.759999999999991</v>
      </c>
      <c r="E3139" s="6">
        <f>IF(GETPIVOTDATA("Count of Order ID",Pivot_table!$A$151,"Consumer ID",$A3139,"Years (DATE)",$D$66)=0,"",GETPIVOTDATA("Count of Order ID",Pivot_table!$A$151,"Consumer ID",$A3139,"Years (DATE)",$D$66))</f>
        <v>1</v>
      </c>
      <c r="F3139" s="6">
        <f t="shared" si="96"/>
        <v>77.759999999999991</v>
      </c>
      <c r="G3139" s="6">
        <f t="shared" si="97"/>
        <v>1</v>
      </c>
    </row>
    <row r="3140" spans="1:7" x14ac:dyDescent="0.3">
      <c r="A3140" s="6" t="s">
        <v>1756</v>
      </c>
      <c r="B3140" s="6">
        <f>IF(GETPIVOTDATA("Sum of Net Profit",Pivot_table!$A$151,"Consumer ID",$A3140,"Years (DATE)",$B$66)=0,"",GETPIVOTDATA("Sum of Net Profit",Pivot_table!$A$151,"Consumer ID",$A3140,"Years (DATE)",$B$66))</f>
        <v>77.759999999999991</v>
      </c>
      <c r="C3140" s="6">
        <f>IF(GETPIVOTDATA("Count of Order ID",Pivot_table!$A$151,"Consumer ID",$A3140,"Years (DATE)",$B$66)=0,"",GETPIVOTDATA("Count of Order ID",Pivot_table!$A$151,"Consumer ID",$A3140,"Years (DATE)",$B$66))</f>
        <v>1</v>
      </c>
      <c r="D3140" s="6" t="str">
        <f>IF(GETPIVOTDATA("Sum of Net Profit",Pivot_table!$A$151,"Consumer ID",$A3140,"Years (DATE)",$D$66)=0,"",GETPIVOTDATA("Sum of Net Profit",Pivot_table!$A$151,"Consumer ID",$A3140,"Years (DATE)",$D$66))</f>
        <v/>
      </c>
      <c r="E3140" s="6" t="str">
        <f>IF(GETPIVOTDATA("Count of Order ID",Pivot_table!$A$151,"Consumer ID",$A3140,"Years (DATE)",$D$66)=0,"",GETPIVOTDATA("Count of Order ID",Pivot_table!$A$151,"Consumer ID",$A3140,"Years (DATE)",$D$66))</f>
        <v/>
      </c>
      <c r="F3140" s="6">
        <f t="shared" ref="F3140:F3203" si="98">IF(SUM(B3140,D3140)=0,"",SUM(B3140,D3140))</f>
        <v>77.759999999999991</v>
      </c>
      <c r="G3140" s="6">
        <f t="shared" ref="G3140:G3203" si="99">IF(SUM(C3140,E3140)=0,"",SUM(C3140,E3140))</f>
        <v>1</v>
      </c>
    </row>
    <row r="3141" spans="1:7" x14ac:dyDescent="0.3">
      <c r="A3141" s="6" t="s">
        <v>2775</v>
      </c>
      <c r="B3141" s="6" t="str">
        <f>IF(GETPIVOTDATA("Sum of Net Profit",Pivot_table!$A$151,"Consumer ID",$A3141,"Years (DATE)",$B$66)=0,"",GETPIVOTDATA("Sum of Net Profit",Pivot_table!$A$151,"Consumer ID",$A3141,"Years (DATE)",$B$66))</f>
        <v/>
      </c>
      <c r="C3141" s="6" t="str">
        <f>IF(GETPIVOTDATA("Count of Order ID",Pivot_table!$A$151,"Consumer ID",$A3141,"Years (DATE)",$B$66)=0,"",GETPIVOTDATA("Count of Order ID",Pivot_table!$A$151,"Consumer ID",$A3141,"Years (DATE)",$B$66))</f>
        <v/>
      </c>
      <c r="D3141" s="6">
        <f>IF(GETPIVOTDATA("Sum of Net Profit",Pivot_table!$A$151,"Consumer ID",$A3141,"Years (DATE)",$D$66)=0,"",GETPIVOTDATA("Sum of Net Profit",Pivot_table!$A$151,"Consumer ID",$A3141,"Years (DATE)",$D$66))</f>
        <v>77.759999999999991</v>
      </c>
      <c r="E3141" s="6">
        <f>IF(GETPIVOTDATA("Count of Order ID",Pivot_table!$A$151,"Consumer ID",$A3141,"Years (DATE)",$D$66)=0,"",GETPIVOTDATA("Count of Order ID",Pivot_table!$A$151,"Consumer ID",$A3141,"Years (DATE)",$D$66))</f>
        <v>1</v>
      </c>
      <c r="F3141" s="6">
        <f t="shared" si="98"/>
        <v>77.759999999999991</v>
      </c>
      <c r="G3141" s="6">
        <f t="shared" si="99"/>
        <v>1</v>
      </c>
    </row>
    <row r="3142" spans="1:7" x14ac:dyDescent="0.3">
      <c r="A3142" s="6" t="s">
        <v>1696</v>
      </c>
      <c r="B3142" s="6">
        <f>IF(GETPIVOTDATA("Sum of Net Profit",Pivot_table!$A$151,"Consumer ID",$A3142,"Years (DATE)",$B$66)=0,"",GETPIVOTDATA("Sum of Net Profit",Pivot_table!$A$151,"Consumer ID",$A3142,"Years (DATE)",$B$66))</f>
        <v>77.759999999999991</v>
      </c>
      <c r="C3142" s="6">
        <f>IF(GETPIVOTDATA("Count of Order ID",Pivot_table!$A$151,"Consumer ID",$A3142,"Years (DATE)",$B$66)=0,"",GETPIVOTDATA("Count of Order ID",Pivot_table!$A$151,"Consumer ID",$A3142,"Years (DATE)",$B$66))</f>
        <v>1</v>
      </c>
      <c r="D3142" s="6" t="str">
        <f>IF(GETPIVOTDATA("Sum of Net Profit",Pivot_table!$A$151,"Consumer ID",$A3142,"Years (DATE)",$D$66)=0,"",GETPIVOTDATA("Sum of Net Profit",Pivot_table!$A$151,"Consumer ID",$A3142,"Years (DATE)",$D$66))</f>
        <v/>
      </c>
      <c r="E3142" s="6" t="str">
        <f>IF(GETPIVOTDATA("Count of Order ID",Pivot_table!$A$151,"Consumer ID",$A3142,"Years (DATE)",$D$66)=0,"",GETPIVOTDATA("Count of Order ID",Pivot_table!$A$151,"Consumer ID",$A3142,"Years (DATE)",$D$66))</f>
        <v/>
      </c>
      <c r="F3142" s="6">
        <f t="shared" si="98"/>
        <v>77.759999999999991</v>
      </c>
      <c r="G3142" s="6">
        <f t="shared" si="99"/>
        <v>1</v>
      </c>
    </row>
    <row r="3143" spans="1:7" x14ac:dyDescent="0.3">
      <c r="A3143" s="6" t="s">
        <v>2773</v>
      </c>
      <c r="B3143" s="6" t="str">
        <f>IF(GETPIVOTDATA("Sum of Net Profit",Pivot_table!$A$151,"Consumer ID",$A3143,"Years (DATE)",$B$66)=0,"",GETPIVOTDATA("Sum of Net Profit",Pivot_table!$A$151,"Consumer ID",$A3143,"Years (DATE)",$B$66))</f>
        <v/>
      </c>
      <c r="C3143" s="6" t="str">
        <f>IF(GETPIVOTDATA("Count of Order ID",Pivot_table!$A$151,"Consumer ID",$A3143,"Years (DATE)",$B$66)=0,"",GETPIVOTDATA("Count of Order ID",Pivot_table!$A$151,"Consumer ID",$A3143,"Years (DATE)",$B$66))</f>
        <v/>
      </c>
      <c r="D3143" s="6">
        <f>IF(GETPIVOTDATA("Sum of Net Profit",Pivot_table!$A$151,"Consumer ID",$A3143,"Years (DATE)",$D$66)=0,"",GETPIVOTDATA("Sum of Net Profit",Pivot_table!$A$151,"Consumer ID",$A3143,"Years (DATE)",$D$66))</f>
        <v>77.759999999999991</v>
      </c>
      <c r="E3143" s="6">
        <f>IF(GETPIVOTDATA("Count of Order ID",Pivot_table!$A$151,"Consumer ID",$A3143,"Years (DATE)",$D$66)=0,"",GETPIVOTDATA("Count of Order ID",Pivot_table!$A$151,"Consumer ID",$A3143,"Years (DATE)",$D$66))</f>
        <v>1</v>
      </c>
      <c r="F3143" s="6">
        <f t="shared" si="98"/>
        <v>77.759999999999991</v>
      </c>
      <c r="G3143" s="6">
        <f t="shared" si="99"/>
        <v>1</v>
      </c>
    </row>
    <row r="3144" spans="1:7" x14ac:dyDescent="0.3">
      <c r="A3144" s="6" t="s">
        <v>1730</v>
      </c>
      <c r="B3144" s="6">
        <f>IF(GETPIVOTDATA("Sum of Net Profit",Pivot_table!$A$151,"Consumer ID",$A3144,"Years (DATE)",$B$66)=0,"",GETPIVOTDATA("Sum of Net Profit",Pivot_table!$A$151,"Consumer ID",$A3144,"Years (DATE)",$B$66))</f>
        <v>77.759999999999991</v>
      </c>
      <c r="C3144" s="6">
        <f>IF(GETPIVOTDATA("Count of Order ID",Pivot_table!$A$151,"Consumer ID",$A3144,"Years (DATE)",$B$66)=0,"",GETPIVOTDATA("Count of Order ID",Pivot_table!$A$151,"Consumer ID",$A3144,"Years (DATE)",$B$66))</f>
        <v>1</v>
      </c>
      <c r="D3144" s="6" t="str">
        <f>IF(GETPIVOTDATA("Sum of Net Profit",Pivot_table!$A$151,"Consumer ID",$A3144,"Years (DATE)",$D$66)=0,"",GETPIVOTDATA("Sum of Net Profit",Pivot_table!$A$151,"Consumer ID",$A3144,"Years (DATE)",$D$66))</f>
        <v/>
      </c>
      <c r="E3144" s="6" t="str">
        <f>IF(GETPIVOTDATA("Count of Order ID",Pivot_table!$A$151,"Consumer ID",$A3144,"Years (DATE)",$D$66)=0,"",GETPIVOTDATA("Count of Order ID",Pivot_table!$A$151,"Consumer ID",$A3144,"Years (DATE)",$D$66))</f>
        <v/>
      </c>
      <c r="F3144" s="6">
        <f t="shared" si="98"/>
        <v>77.759999999999991</v>
      </c>
      <c r="G3144" s="6">
        <f t="shared" si="99"/>
        <v>1</v>
      </c>
    </row>
    <row r="3145" spans="1:7" x14ac:dyDescent="0.3">
      <c r="A3145" s="6" t="s">
        <v>5417</v>
      </c>
      <c r="B3145" s="6" t="str">
        <f>IF(GETPIVOTDATA("Sum of Net Profit",Pivot_table!$A$151,"Consumer ID",$A3145,"Years (DATE)",$B$66)=0,"",GETPIVOTDATA("Sum of Net Profit",Pivot_table!$A$151,"Consumer ID",$A3145,"Years (DATE)",$B$66))</f>
        <v/>
      </c>
      <c r="C3145" s="6" t="str">
        <f>IF(GETPIVOTDATA("Count of Order ID",Pivot_table!$A$151,"Consumer ID",$A3145,"Years (DATE)",$B$66)=0,"",GETPIVOTDATA("Count of Order ID",Pivot_table!$A$151,"Consumer ID",$A3145,"Years (DATE)",$B$66))</f>
        <v/>
      </c>
      <c r="D3145" s="6">
        <f>IF(GETPIVOTDATA("Sum of Net Profit",Pivot_table!$A$151,"Consumer ID",$A3145,"Years (DATE)",$D$66)=0,"",GETPIVOTDATA("Sum of Net Profit",Pivot_table!$A$151,"Consumer ID",$A3145,"Years (DATE)",$D$66))</f>
        <v>77.759999999999991</v>
      </c>
      <c r="E3145" s="6">
        <f>IF(GETPIVOTDATA("Count of Order ID",Pivot_table!$A$151,"Consumer ID",$A3145,"Years (DATE)",$D$66)=0,"",GETPIVOTDATA("Count of Order ID",Pivot_table!$A$151,"Consumer ID",$A3145,"Years (DATE)",$D$66))</f>
        <v>1</v>
      </c>
      <c r="F3145" s="6">
        <f t="shared" si="98"/>
        <v>77.759999999999991</v>
      </c>
      <c r="G3145" s="6">
        <f t="shared" si="99"/>
        <v>1</v>
      </c>
    </row>
    <row r="3146" spans="1:7" x14ac:dyDescent="0.3">
      <c r="A3146" s="6" t="s">
        <v>1584</v>
      </c>
      <c r="B3146" s="6">
        <f>IF(GETPIVOTDATA("Sum of Net Profit",Pivot_table!$A$151,"Consumer ID",$A3146,"Years (DATE)",$B$66)=0,"",GETPIVOTDATA("Sum of Net Profit",Pivot_table!$A$151,"Consumer ID",$A3146,"Years (DATE)",$B$66))</f>
        <v>77.759999999999991</v>
      </c>
      <c r="C3146" s="6">
        <f>IF(GETPIVOTDATA("Count of Order ID",Pivot_table!$A$151,"Consumer ID",$A3146,"Years (DATE)",$B$66)=0,"",GETPIVOTDATA("Count of Order ID",Pivot_table!$A$151,"Consumer ID",$A3146,"Years (DATE)",$B$66))</f>
        <v>1</v>
      </c>
      <c r="D3146" s="6" t="str">
        <f>IF(GETPIVOTDATA("Sum of Net Profit",Pivot_table!$A$151,"Consumer ID",$A3146,"Years (DATE)",$D$66)=0,"",GETPIVOTDATA("Sum of Net Profit",Pivot_table!$A$151,"Consumer ID",$A3146,"Years (DATE)",$D$66))</f>
        <v/>
      </c>
      <c r="E3146" s="6" t="str">
        <f>IF(GETPIVOTDATA("Count of Order ID",Pivot_table!$A$151,"Consumer ID",$A3146,"Years (DATE)",$D$66)=0,"",GETPIVOTDATA("Count of Order ID",Pivot_table!$A$151,"Consumer ID",$A3146,"Years (DATE)",$D$66))</f>
        <v/>
      </c>
      <c r="F3146" s="6">
        <f t="shared" si="98"/>
        <v>77.759999999999991</v>
      </c>
      <c r="G3146" s="6">
        <f t="shared" si="99"/>
        <v>1</v>
      </c>
    </row>
    <row r="3147" spans="1:7" x14ac:dyDescent="0.3">
      <c r="A3147" s="6" t="s">
        <v>2372</v>
      </c>
      <c r="B3147" s="6" t="str">
        <f>IF(GETPIVOTDATA("Sum of Net Profit",Pivot_table!$A$151,"Consumer ID",$A3147,"Years (DATE)",$B$66)=0,"",GETPIVOTDATA("Sum of Net Profit",Pivot_table!$A$151,"Consumer ID",$A3147,"Years (DATE)",$B$66))</f>
        <v/>
      </c>
      <c r="C3147" s="6" t="str">
        <f>IF(GETPIVOTDATA("Count of Order ID",Pivot_table!$A$151,"Consumer ID",$A3147,"Years (DATE)",$B$66)=0,"",GETPIVOTDATA("Count of Order ID",Pivot_table!$A$151,"Consumer ID",$A3147,"Years (DATE)",$B$66))</f>
        <v/>
      </c>
      <c r="D3147" s="6">
        <f>IF(GETPIVOTDATA("Sum of Net Profit",Pivot_table!$A$151,"Consumer ID",$A3147,"Years (DATE)",$D$66)=0,"",GETPIVOTDATA("Sum of Net Profit",Pivot_table!$A$151,"Consumer ID",$A3147,"Years (DATE)",$D$66))</f>
        <v>77.759999999999991</v>
      </c>
      <c r="E3147" s="6">
        <f>IF(GETPIVOTDATA("Count of Order ID",Pivot_table!$A$151,"Consumer ID",$A3147,"Years (DATE)",$D$66)=0,"",GETPIVOTDATA("Count of Order ID",Pivot_table!$A$151,"Consumer ID",$A3147,"Years (DATE)",$D$66))</f>
        <v>1</v>
      </c>
      <c r="F3147" s="6">
        <f t="shared" si="98"/>
        <v>77.759999999999991</v>
      </c>
      <c r="G3147" s="6">
        <f t="shared" si="99"/>
        <v>1</v>
      </c>
    </row>
    <row r="3148" spans="1:7" x14ac:dyDescent="0.3">
      <c r="A3148" s="6" t="s">
        <v>2390</v>
      </c>
      <c r="B3148" s="6" t="str">
        <f>IF(GETPIVOTDATA("Sum of Net Profit",Pivot_table!$A$151,"Consumer ID",$A3148,"Years (DATE)",$B$66)=0,"",GETPIVOTDATA("Sum of Net Profit",Pivot_table!$A$151,"Consumer ID",$A3148,"Years (DATE)",$B$66))</f>
        <v/>
      </c>
      <c r="C3148" s="6" t="str">
        <f>IF(GETPIVOTDATA("Count of Order ID",Pivot_table!$A$151,"Consumer ID",$A3148,"Years (DATE)",$B$66)=0,"",GETPIVOTDATA("Count of Order ID",Pivot_table!$A$151,"Consumer ID",$A3148,"Years (DATE)",$B$66))</f>
        <v/>
      </c>
      <c r="D3148" s="6">
        <f>IF(GETPIVOTDATA("Sum of Net Profit",Pivot_table!$A$151,"Consumer ID",$A3148,"Years (DATE)",$D$66)=0,"",GETPIVOTDATA("Sum of Net Profit",Pivot_table!$A$151,"Consumer ID",$A3148,"Years (DATE)",$D$66))</f>
        <v>77.759999999999991</v>
      </c>
      <c r="E3148" s="6">
        <f>IF(GETPIVOTDATA("Count of Order ID",Pivot_table!$A$151,"Consumer ID",$A3148,"Years (DATE)",$D$66)=0,"",GETPIVOTDATA("Count of Order ID",Pivot_table!$A$151,"Consumer ID",$A3148,"Years (DATE)",$D$66))</f>
        <v>1</v>
      </c>
      <c r="F3148" s="6">
        <f t="shared" si="98"/>
        <v>77.759999999999991</v>
      </c>
      <c r="G3148" s="6">
        <f t="shared" si="99"/>
        <v>1</v>
      </c>
    </row>
    <row r="3149" spans="1:7" x14ac:dyDescent="0.3">
      <c r="A3149" s="6" t="s">
        <v>1604</v>
      </c>
      <c r="B3149" s="6">
        <f>IF(GETPIVOTDATA("Sum of Net Profit",Pivot_table!$A$151,"Consumer ID",$A3149,"Years (DATE)",$B$66)=0,"",GETPIVOTDATA("Sum of Net Profit",Pivot_table!$A$151,"Consumer ID",$A3149,"Years (DATE)",$B$66))</f>
        <v>77.759999999999991</v>
      </c>
      <c r="C3149" s="6">
        <f>IF(GETPIVOTDATA("Count of Order ID",Pivot_table!$A$151,"Consumer ID",$A3149,"Years (DATE)",$B$66)=0,"",GETPIVOTDATA("Count of Order ID",Pivot_table!$A$151,"Consumer ID",$A3149,"Years (DATE)",$B$66))</f>
        <v>1</v>
      </c>
      <c r="D3149" s="6" t="str">
        <f>IF(GETPIVOTDATA("Sum of Net Profit",Pivot_table!$A$151,"Consumer ID",$A3149,"Years (DATE)",$D$66)=0,"",GETPIVOTDATA("Sum of Net Profit",Pivot_table!$A$151,"Consumer ID",$A3149,"Years (DATE)",$D$66))</f>
        <v/>
      </c>
      <c r="E3149" s="6" t="str">
        <f>IF(GETPIVOTDATA("Count of Order ID",Pivot_table!$A$151,"Consumer ID",$A3149,"Years (DATE)",$D$66)=0,"",GETPIVOTDATA("Count of Order ID",Pivot_table!$A$151,"Consumer ID",$A3149,"Years (DATE)",$D$66))</f>
        <v/>
      </c>
      <c r="F3149" s="6">
        <f t="shared" si="98"/>
        <v>77.759999999999991</v>
      </c>
      <c r="G3149" s="6">
        <f t="shared" si="99"/>
        <v>1</v>
      </c>
    </row>
    <row r="3150" spans="1:7" x14ac:dyDescent="0.3">
      <c r="A3150" s="6" t="s">
        <v>2428</v>
      </c>
      <c r="B3150" s="6" t="str">
        <f>IF(GETPIVOTDATA("Sum of Net Profit",Pivot_table!$A$151,"Consumer ID",$A3150,"Years (DATE)",$B$66)=0,"",GETPIVOTDATA("Sum of Net Profit",Pivot_table!$A$151,"Consumer ID",$A3150,"Years (DATE)",$B$66))</f>
        <v/>
      </c>
      <c r="C3150" s="6" t="str">
        <f>IF(GETPIVOTDATA("Count of Order ID",Pivot_table!$A$151,"Consumer ID",$A3150,"Years (DATE)",$B$66)=0,"",GETPIVOTDATA("Count of Order ID",Pivot_table!$A$151,"Consumer ID",$A3150,"Years (DATE)",$B$66))</f>
        <v/>
      </c>
      <c r="D3150" s="6">
        <f>IF(GETPIVOTDATA("Sum of Net Profit",Pivot_table!$A$151,"Consumer ID",$A3150,"Years (DATE)",$D$66)=0,"",GETPIVOTDATA("Sum of Net Profit",Pivot_table!$A$151,"Consumer ID",$A3150,"Years (DATE)",$D$66))</f>
        <v>77.759999999999991</v>
      </c>
      <c r="E3150" s="6">
        <f>IF(GETPIVOTDATA("Count of Order ID",Pivot_table!$A$151,"Consumer ID",$A3150,"Years (DATE)",$D$66)=0,"",GETPIVOTDATA("Count of Order ID",Pivot_table!$A$151,"Consumer ID",$A3150,"Years (DATE)",$D$66))</f>
        <v>1</v>
      </c>
      <c r="F3150" s="6">
        <f t="shared" si="98"/>
        <v>77.759999999999991</v>
      </c>
      <c r="G3150" s="6">
        <f t="shared" si="99"/>
        <v>1</v>
      </c>
    </row>
    <row r="3151" spans="1:7" x14ac:dyDescent="0.3">
      <c r="A3151" s="6" t="s">
        <v>2374</v>
      </c>
      <c r="B3151" s="6" t="str">
        <f>IF(GETPIVOTDATA("Sum of Net Profit",Pivot_table!$A$151,"Consumer ID",$A3151,"Years (DATE)",$B$66)=0,"",GETPIVOTDATA("Sum of Net Profit",Pivot_table!$A$151,"Consumer ID",$A3151,"Years (DATE)",$B$66))</f>
        <v/>
      </c>
      <c r="C3151" s="6" t="str">
        <f>IF(GETPIVOTDATA("Count of Order ID",Pivot_table!$A$151,"Consumer ID",$A3151,"Years (DATE)",$B$66)=0,"",GETPIVOTDATA("Count of Order ID",Pivot_table!$A$151,"Consumer ID",$A3151,"Years (DATE)",$B$66))</f>
        <v/>
      </c>
      <c r="D3151" s="6">
        <f>IF(GETPIVOTDATA("Sum of Net Profit",Pivot_table!$A$151,"Consumer ID",$A3151,"Years (DATE)",$D$66)=0,"",GETPIVOTDATA("Sum of Net Profit",Pivot_table!$A$151,"Consumer ID",$A3151,"Years (DATE)",$D$66))</f>
        <v>77.759999999999991</v>
      </c>
      <c r="E3151" s="6">
        <f>IF(GETPIVOTDATA("Count of Order ID",Pivot_table!$A$151,"Consumer ID",$A3151,"Years (DATE)",$D$66)=0,"",GETPIVOTDATA("Count of Order ID",Pivot_table!$A$151,"Consumer ID",$A3151,"Years (DATE)",$D$66))</f>
        <v>1</v>
      </c>
      <c r="F3151" s="6">
        <f t="shared" si="98"/>
        <v>77.759999999999991</v>
      </c>
      <c r="G3151" s="6">
        <f t="shared" si="99"/>
        <v>1</v>
      </c>
    </row>
    <row r="3152" spans="1:7" x14ac:dyDescent="0.3">
      <c r="A3152" s="6" t="s">
        <v>4373</v>
      </c>
      <c r="B3152" s="6" t="str">
        <f>IF(GETPIVOTDATA("Sum of Net Profit",Pivot_table!$A$151,"Consumer ID",$A3152,"Years (DATE)",$B$66)=0,"",GETPIVOTDATA("Sum of Net Profit",Pivot_table!$A$151,"Consumer ID",$A3152,"Years (DATE)",$B$66))</f>
        <v/>
      </c>
      <c r="C3152" s="6" t="str">
        <f>IF(GETPIVOTDATA("Count of Order ID",Pivot_table!$A$151,"Consumer ID",$A3152,"Years (DATE)",$B$66)=0,"",GETPIVOTDATA("Count of Order ID",Pivot_table!$A$151,"Consumer ID",$A3152,"Years (DATE)",$B$66))</f>
        <v/>
      </c>
      <c r="D3152" s="6">
        <f>IF(GETPIVOTDATA("Sum of Net Profit",Pivot_table!$A$151,"Consumer ID",$A3152,"Years (DATE)",$D$66)=0,"",GETPIVOTDATA("Sum of Net Profit",Pivot_table!$A$151,"Consumer ID",$A3152,"Years (DATE)",$D$66))</f>
        <v>77.759999999999991</v>
      </c>
      <c r="E3152" s="6">
        <f>IF(GETPIVOTDATA("Count of Order ID",Pivot_table!$A$151,"Consumer ID",$A3152,"Years (DATE)",$D$66)=0,"",GETPIVOTDATA("Count of Order ID",Pivot_table!$A$151,"Consumer ID",$A3152,"Years (DATE)",$D$66))</f>
        <v>1</v>
      </c>
      <c r="F3152" s="6">
        <f t="shared" si="98"/>
        <v>77.759999999999991</v>
      </c>
      <c r="G3152" s="6">
        <f t="shared" si="99"/>
        <v>1</v>
      </c>
    </row>
    <row r="3153" spans="1:7" x14ac:dyDescent="0.3">
      <c r="A3153" s="6" t="s">
        <v>5567</v>
      </c>
      <c r="B3153" s="6" t="str">
        <f>IF(GETPIVOTDATA("Sum of Net Profit",Pivot_table!$A$151,"Consumer ID",$A3153,"Years (DATE)",$B$66)=0,"",GETPIVOTDATA("Sum of Net Profit",Pivot_table!$A$151,"Consumer ID",$A3153,"Years (DATE)",$B$66))</f>
        <v/>
      </c>
      <c r="C3153" s="6" t="str">
        <f>IF(GETPIVOTDATA("Count of Order ID",Pivot_table!$A$151,"Consumer ID",$A3153,"Years (DATE)",$B$66)=0,"",GETPIVOTDATA("Count of Order ID",Pivot_table!$A$151,"Consumer ID",$A3153,"Years (DATE)",$B$66))</f>
        <v/>
      </c>
      <c r="D3153" s="6">
        <f>IF(GETPIVOTDATA("Sum of Net Profit",Pivot_table!$A$151,"Consumer ID",$A3153,"Years (DATE)",$D$66)=0,"",GETPIVOTDATA("Sum of Net Profit",Pivot_table!$A$151,"Consumer ID",$A3153,"Years (DATE)",$D$66))</f>
        <v>77.759999999999991</v>
      </c>
      <c r="E3153" s="6">
        <f>IF(GETPIVOTDATA("Count of Order ID",Pivot_table!$A$151,"Consumer ID",$A3153,"Years (DATE)",$D$66)=0,"",GETPIVOTDATA("Count of Order ID",Pivot_table!$A$151,"Consumer ID",$A3153,"Years (DATE)",$D$66))</f>
        <v>1</v>
      </c>
      <c r="F3153" s="6">
        <f t="shared" si="98"/>
        <v>77.759999999999991</v>
      </c>
      <c r="G3153" s="6">
        <f t="shared" si="99"/>
        <v>1</v>
      </c>
    </row>
    <row r="3154" spans="1:7" x14ac:dyDescent="0.3">
      <c r="A3154" s="6" t="s">
        <v>5143</v>
      </c>
      <c r="B3154" s="6" t="str">
        <f>IF(GETPIVOTDATA("Sum of Net Profit",Pivot_table!$A$151,"Consumer ID",$A3154,"Years (DATE)",$B$66)=0,"",GETPIVOTDATA("Sum of Net Profit",Pivot_table!$A$151,"Consumer ID",$A3154,"Years (DATE)",$B$66))</f>
        <v/>
      </c>
      <c r="C3154" s="6" t="str">
        <f>IF(GETPIVOTDATA("Count of Order ID",Pivot_table!$A$151,"Consumer ID",$A3154,"Years (DATE)",$B$66)=0,"",GETPIVOTDATA("Count of Order ID",Pivot_table!$A$151,"Consumer ID",$A3154,"Years (DATE)",$B$66))</f>
        <v/>
      </c>
      <c r="D3154" s="6">
        <f>IF(GETPIVOTDATA("Sum of Net Profit",Pivot_table!$A$151,"Consumer ID",$A3154,"Years (DATE)",$D$66)=0,"",GETPIVOTDATA("Sum of Net Profit",Pivot_table!$A$151,"Consumer ID",$A3154,"Years (DATE)",$D$66))</f>
        <v>77.759999999999991</v>
      </c>
      <c r="E3154" s="6">
        <f>IF(GETPIVOTDATA("Count of Order ID",Pivot_table!$A$151,"Consumer ID",$A3154,"Years (DATE)",$D$66)=0,"",GETPIVOTDATA("Count of Order ID",Pivot_table!$A$151,"Consumer ID",$A3154,"Years (DATE)",$D$66))</f>
        <v>1</v>
      </c>
      <c r="F3154" s="6">
        <f t="shared" si="98"/>
        <v>77.759999999999991</v>
      </c>
      <c r="G3154" s="6">
        <f t="shared" si="99"/>
        <v>1</v>
      </c>
    </row>
    <row r="3155" spans="1:7" x14ac:dyDescent="0.3">
      <c r="A3155" s="6" t="s">
        <v>5550</v>
      </c>
      <c r="B3155" s="6" t="str">
        <f>IF(GETPIVOTDATA("Sum of Net Profit",Pivot_table!$A$151,"Consumer ID",$A3155,"Years (DATE)",$B$66)=0,"",GETPIVOTDATA("Sum of Net Profit",Pivot_table!$A$151,"Consumer ID",$A3155,"Years (DATE)",$B$66))</f>
        <v/>
      </c>
      <c r="C3155" s="6" t="str">
        <f>IF(GETPIVOTDATA("Count of Order ID",Pivot_table!$A$151,"Consumer ID",$A3155,"Years (DATE)",$B$66)=0,"",GETPIVOTDATA("Count of Order ID",Pivot_table!$A$151,"Consumer ID",$A3155,"Years (DATE)",$B$66))</f>
        <v/>
      </c>
      <c r="D3155" s="6">
        <f>IF(GETPIVOTDATA("Sum of Net Profit",Pivot_table!$A$151,"Consumer ID",$A3155,"Years (DATE)",$D$66)=0,"",GETPIVOTDATA("Sum of Net Profit",Pivot_table!$A$151,"Consumer ID",$A3155,"Years (DATE)",$D$66))</f>
        <v>77.759999999999991</v>
      </c>
      <c r="E3155" s="6">
        <f>IF(GETPIVOTDATA("Count of Order ID",Pivot_table!$A$151,"Consumer ID",$A3155,"Years (DATE)",$D$66)=0,"",GETPIVOTDATA("Count of Order ID",Pivot_table!$A$151,"Consumer ID",$A3155,"Years (DATE)",$D$66))</f>
        <v>1</v>
      </c>
      <c r="F3155" s="6">
        <f t="shared" si="98"/>
        <v>77.759999999999991</v>
      </c>
      <c r="G3155" s="6">
        <f t="shared" si="99"/>
        <v>1</v>
      </c>
    </row>
    <row r="3156" spans="1:7" x14ac:dyDescent="0.3">
      <c r="A3156" s="6" t="s">
        <v>5586</v>
      </c>
      <c r="B3156" s="6" t="str">
        <f>IF(GETPIVOTDATA("Sum of Net Profit",Pivot_table!$A$151,"Consumer ID",$A3156,"Years (DATE)",$B$66)=0,"",GETPIVOTDATA("Sum of Net Profit",Pivot_table!$A$151,"Consumer ID",$A3156,"Years (DATE)",$B$66))</f>
        <v/>
      </c>
      <c r="C3156" s="6" t="str">
        <f>IF(GETPIVOTDATA("Count of Order ID",Pivot_table!$A$151,"Consumer ID",$A3156,"Years (DATE)",$B$66)=0,"",GETPIVOTDATA("Count of Order ID",Pivot_table!$A$151,"Consumer ID",$A3156,"Years (DATE)",$B$66))</f>
        <v/>
      </c>
      <c r="D3156" s="6">
        <f>IF(GETPIVOTDATA("Sum of Net Profit",Pivot_table!$A$151,"Consumer ID",$A3156,"Years (DATE)",$D$66)=0,"",GETPIVOTDATA("Sum of Net Profit",Pivot_table!$A$151,"Consumer ID",$A3156,"Years (DATE)",$D$66))</f>
        <v>77.759999999999991</v>
      </c>
      <c r="E3156" s="6">
        <f>IF(GETPIVOTDATA("Count of Order ID",Pivot_table!$A$151,"Consumer ID",$A3156,"Years (DATE)",$D$66)=0,"",GETPIVOTDATA("Count of Order ID",Pivot_table!$A$151,"Consumer ID",$A3156,"Years (DATE)",$D$66))</f>
        <v>1</v>
      </c>
      <c r="F3156" s="6">
        <f t="shared" si="98"/>
        <v>77.759999999999991</v>
      </c>
      <c r="G3156" s="6">
        <f t="shared" si="99"/>
        <v>1</v>
      </c>
    </row>
    <row r="3157" spans="1:7" x14ac:dyDescent="0.3">
      <c r="A3157" s="6" t="s">
        <v>1244</v>
      </c>
      <c r="B3157" s="6">
        <f>IF(GETPIVOTDATA("Sum of Net Profit",Pivot_table!$A$151,"Consumer ID",$A3157,"Years (DATE)",$B$66)=0,"",GETPIVOTDATA("Sum of Net Profit",Pivot_table!$A$151,"Consumer ID",$A3157,"Years (DATE)",$B$66))</f>
        <v>73.920000000000016</v>
      </c>
      <c r="C3157" s="6">
        <f>IF(GETPIVOTDATA("Count of Order ID",Pivot_table!$A$151,"Consumer ID",$A3157,"Years (DATE)",$B$66)=0,"",GETPIVOTDATA("Count of Order ID",Pivot_table!$A$151,"Consumer ID",$A3157,"Years (DATE)",$B$66))</f>
        <v>1</v>
      </c>
      <c r="D3157" s="6" t="str">
        <f>IF(GETPIVOTDATA("Sum of Net Profit",Pivot_table!$A$151,"Consumer ID",$A3157,"Years (DATE)",$D$66)=0,"",GETPIVOTDATA("Sum of Net Profit",Pivot_table!$A$151,"Consumer ID",$A3157,"Years (DATE)",$D$66))</f>
        <v/>
      </c>
      <c r="E3157" s="6" t="str">
        <f>IF(GETPIVOTDATA("Count of Order ID",Pivot_table!$A$151,"Consumer ID",$A3157,"Years (DATE)",$D$66)=0,"",GETPIVOTDATA("Count of Order ID",Pivot_table!$A$151,"Consumer ID",$A3157,"Years (DATE)",$D$66))</f>
        <v/>
      </c>
      <c r="F3157" s="6">
        <f t="shared" si="98"/>
        <v>73.920000000000016</v>
      </c>
      <c r="G3157" s="6">
        <f t="shared" si="99"/>
        <v>1</v>
      </c>
    </row>
    <row r="3158" spans="1:7" x14ac:dyDescent="0.3">
      <c r="A3158" s="6" t="s">
        <v>533</v>
      </c>
      <c r="B3158" s="6">
        <f>IF(GETPIVOTDATA("Sum of Net Profit",Pivot_table!$A$151,"Consumer ID",$A3158,"Years (DATE)",$B$66)=0,"",GETPIVOTDATA("Sum of Net Profit",Pivot_table!$A$151,"Consumer ID",$A3158,"Years (DATE)",$B$66))</f>
        <v>73.920000000000016</v>
      </c>
      <c r="C3158" s="6">
        <f>IF(GETPIVOTDATA("Count of Order ID",Pivot_table!$A$151,"Consumer ID",$A3158,"Years (DATE)",$B$66)=0,"",GETPIVOTDATA("Count of Order ID",Pivot_table!$A$151,"Consumer ID",$A3158,"Years (DATE)",$B$66))</f>
        <v>1</v>
      </c>
      <c r="D3158" s="6" t="str">
        <f>IF(GETPIVOTDATA("Sum of Net Profit",Pivot_table!$A$151,"Consumer ID",$A3158,"Years (DATE)",$D$66)=0,"",GETPIVOTDATA("Sum of Net Profit",Pivot_table!$A$151,"Consumer ID",$A3158,"Years (DATE)",$D$66))</f>
        <v/>
      </c>
      <c r="E3158" s="6" t="str">
        <f>IF(GETPIVOTDATA("Count of Order ID",Pivot_table!$A$151,"Consumer ID",$A3158,"Years (DATE)",$D$66)=0,"",GETPIVOTDATA("Count of Order ID",Pivot_table!$A$151,"Consumer ID",$A3158,"Years (DATE)",$D$66))</f>
        <v/>
      </c>
      <c r="F3158" s="6">
        <f t="shared" si="98"/>
        <v>73.920000000000016</v>
      </c>
      <c r="G3158" s="6">
        <f t="shared" si="99"/>
        <v>1</v>
      </c>
    </row>
    <row r="3159" spans="1:7" x14ac:dyDescent="0.3">
      <c r="A3159" s="6" t="s">
        <v>6465</v>
      </c>
      <c r="B3159" s="6">
        <f>IF(GETPIVOTDATA("Sum of Net Profit",Pivot_table!$A$151,"Consumer ID",$A3159,"Years (DATE)",$B$66)=0,"",GETPIVOTDATA("Sum of Net Profit",Pivot_table!$A$151,"Consumer ID",$A3159,"Years (DATE)",$B$66))</f>
        <v>73.920000000000016</v>
      </c>
      <c r="C3159" s="6">
        <f>IF(GETPIVOTDATA("Count of Order ID",Pivot_table!$A$151,"Consumer ID",$A3159,"Years (DATE)",$B$66)=0,"",GETPIVOTDATA("Count of Order ID",Pivot_table!$A$151,"Consumer ID",$A3159,"Years (DATE)",$B$66))</f>
        <v>1</v>
      </c>
      <c r="D3159" s="6" t="str">
        <f>IF(GETPIVOTDATA("Sum of Net Profit",Pivot_table!$A$151,"Consumer ID",$A3159,"Years (DATE)",$D$66)=0,"",GETPIVOTDATA("Sum of Net Profit",Pivot_table!$A$151,"Consumer ID",$A3159,"Years (DATE)",$D$66))</f>
        <v/>
      </c>
      <c r="E3159" s="6" t="str">
        <f>IF(GETPIVOTDATA("Count of Order ID",Pivot_table!$A$151,"Consumer ID",$A3159,"Years (DATE)",$D$66)=0,"",GETPIVOTDATA("Count of Order ID",Pivot_table!$A$151,"Consumer ID",$A3159,"Years (DATE)",$D$66))</f>
        <v/>
      </c>
      <c r="F3159" s="6">
        <f t="shared" si="98"/>
        <v>73.920000000000016</v>
      </c>
      <c r="G3159" s="6">
        <f t="shared" si="99"/>
        <v>1</v>
      </c>
    </row>
    <row r="3160" spans="1:7" x14ac:dyDescent="0.3">
      <c r="A3160" s="6" t="s">
        <v>753</v>
      </c>
      <c r="B3160" s="6">
        <f>IF(GETPIVOTDATA("Sum of Net Profit",Pivot_table!$A$151,"Consumer ID",$A3160,"Years (DATE)",$B$66)=0,"",GETPIVOTDATA("Sum of Net Profit",Pivot_table!$A$151,"Consumer ID",$A3160,"Years (DATE)",$B$66))</f>
        <v>72.239999999999995</v>
      </c>
      <c r="C3160" s="6">
        <f>IF(GETPIVOTDATA("Count of Order ID",Pivot_table!$A$151,"Consumer ID",$A3160,"Years (DATE)",$B$66)=0,"",GETPIVOTDATA("Count of Order ID",Pivot_table!$A$151,"Consumer ID",$A3160,"Years (DATE)",$B$66))</f>
        <v>1</v>
      </c>
      <c r="D3160" s="6" t="str">
        <f>IF(GETPIVOTDATA("Sum of Net Profit",Pivot_table!$A$151,"Consumer ID",$A3160,"Years (DATE)",$D$66)=0,"",GETPIVOTDATA("Sum of Net Profit",Pivot_table!$A$151,"Consumer ID",$A3160,"Years (DATE)",$D$66))</f>
        <v/>
      </c>
      <c r="E3160" s="6" t="str">
        <f>IF(GETPIVOTDATA("Count of Order ID",Pivot_table!$A$151,"Consumer ID",$A3160,"Years (DATE)",$D$66)=0,"",GETPIVOTDATA("Count of Order ID",Pivot_table!$A$151,"Consumer ID",$A3160,"Years (DATE)",$D$66))</f>
        <v/>
      </c>
      <c r="F3160" s="6">
        <f t="shared" si="98"/>
        <v>72.239999999999995</v>
      </c>
      <c r="G3160" s="6">
        <f t="shared" si="99"/>
        <v>1</v>
      </c>
    </row>
    <row r="3161" spans="1:7" x14ac:dyDescent="0.3">
      <c r="A3161" s="6" t="s">
        <v>714</v>
      </c>
      <c r="B3161" s="6">
        <f>IF(GETPIVOTDATA("Sum of Net Profit",Pivot_table!$A$151,"Consumer ID",$A3161,"Years (DATE)",$B$66)=0,"",GETPIVOTDATA("Sum of Net Profit",Pivot_table!$A$151,"Consumer ID",$A3161,"Years (DATE)",$B$66))</f>
        <v>72.239999999999995</v>
      </c>
      <c r="C3161" s="6">
        <f>IF(GETPIVOTDATA("Count of Order ID",Pivot_table!$A$151,"Consumer ID",$A3161,"Years (DATE)",$B$66)=0,"",GETPIVOTDATA("Count of Order ID",Pivot_table!$A$151,"Consumer ID",$A3161,"Years (DATE)",$B$66))</f>
        <v>1</v>
      </c>
      <c r="D3161" s="6" t="str">
        <f>IF(GETPIVOTDATA("Sum of Net Profit",Pivot_table!$A$151,"Consumer ID",$A3161,"Years (DATE)",$D$66)=0,"",GETPIVOTDATA("Sum of Net Profit",Pivot_table!$A$151,"Consumer ID",$A3161,"Years (DATE)",$D$66))</f>
        <v/>
      </c>
      <c r="E3161" s="6" t="str">
        <f>IF(GETPIVOTDATA("Count of Order ID",Pivot_table!$A$151,"Consumer ID",$A3161,"Years (DATE)",$D$66)=0,"",GETPIVOTDATA("Count of Order ID",Pivot_table!$A$151,"Consumer ID",$A3161,"Years (DATE)",$D$66))</f>
        <v/>
      </c>
      <c r="F3161" s="6">
        <f t="shared" si="98"/>
        <v>72.239999999999995</v>
      </c>
      <c r="G3161" s="6">
        <f t="shared" si="99"/>
        <v>1</v>
      </c>
    </row>
    <row r="3162" spans="1:7" x14ac:dyDescent="0.3">
      <c r="A3162" s="6" t="s">
        <v>865</v>
      </c>
      <c r="B3162" s="6">
        <f>IF(GETPIVOTDATA("Sum of Net Profit",Pivot_table!$A$151,"Consumer ID",$A3162,"Years (DATE)",$B$66)=0,"",GETPIVOTDATA("Sum of Net Profit",Pivot_table!$A$151,"Consumer ID",$A3162,"Years (DATE)",$B$66))</f>
        <v>72.239999999999995</v>
      </c>
      <c r="C3162" s="6">
        <f>IF(GETPIVOTDATA("Count of Order ID",Pivot_table!$A$151,"Consumer ID",$A3162,"Years (DATE)",$B$66)=0,"",GETPIVOTDATA("Count of Order ID",Pivot_table!$A$151,"Consumer ID",$A3162,"Years (DATE)",$B$66))</f>
        <v>1</v>
      </c>
      <c r="D3162" s="6" t="str">
        <f>IF(GETPIVOTDATA("Sum of Net Profit",Pivot_table!$A$151,"Consumer ID",$A3162,"Years (DATE)",$D$66)=0,"",GETPIVOTDATA("Sum of Net Profit",Pivot_table!$A$151,"Consumer ID",$A3162,"Years (DATE)",$D$66))</f>
        <v/>
      </c>
      <c r="E3162" s="6" t="str">
        <f>IF(GETPIVOTDATA("Count of Order ID",Pivot_table!$A$151,"Consumer ID",$A3162,"Years (DATE)",$D$66)=0,"",GETPIVOTDATA("Count of Order ID",Pivot_table!$A$151,"Consumer ID",$A3162,"Years (DATE)",$D$66))</f>
        <v/>
      </c>
      <c r="F3162" s="6">
        <f t="shared" si="98"/>
        <v>72.239999999999995</v>
      </c>
      <c r="G3162" s="6">
        <f t="shared" si="99"/>
        <v>1</v>
      </c>
    </row>
    <row r="3163" spans="1:7" x14ac:dyDescent="0.3">
      <c r="A3163" s="6" t="s">
        <v>716</v>
      </c>
      <c r="B3163" s="6">
        <f>IF(GETPIVOTDATA("Sum of Net Profit",Pivot_table!$A$151,"Consumer ID",$A3163,"Years (DATE)",$B$66)=0,"",GETPIVOTDATA("Sum of Net Profit",Pivot_table!$A$151,"Consumer ID",$A3163,"Years (DATE)",$B$66))</f>
        <v>72.239999999999995</v>
      </c>
      <c r="C3163" s="6">
        <f>IF(GETPIVOTDATA("Count of Order ID",Pivot_table!$A$151,"Consumer ID",$A3163,"Years (DATE)",$B$66)=0,"",GETPIVOTDATA("Count of Order ID",Pivot_table!$A$151,"Consumer ID",$A3163,"Years (DATE)",$B$66))</f>
        <v>1</v>
      </c>
      <c r="D3163" s="6" t="str">
        <f>IF(GETPIVOTDATA("Sum of Net Profit",Pivot_table!$A$151,"Consumer ID",$A3163,"Years (DATE)",$D$66)=0,"",GETPIVOTDATA("Sum of Net Profit",Pivot_table!$A$151,"Consumer ID",$A3163,"Years (DATE)",$D$66))</f>
        <v/>
      </c>
      <c r="E3163" s="6" t="str">
        <f>IF(GETPIVOTDATA("Count of Order ID",Pivot_table!$A$151,"Consumer ID",$A3163,"Years (DATE)",$D$66)=0,"",GETPIVOTDATA("Count of Order ID",Pivot_table!$A$151,"Consumer ID",$A3163,"Years (DATE)",$D$66))</f>
        <v/>
      </c>
      <c r="F3163" s="6">
        <f t="shared" si="98"/>
        <v>72.239999999999995</v>
      </c>
      <c r="G3163" s="6">
        <f t="shared" si="99"/>
        <v>1</v>
      </c>
    </row>
    <row r="3164" spans="1:7" x14ac:dyDescent="0.3">
      <c r="A3164" s="6" t="s">
        <v>789</v>
      </c>
      <c r="B3164" s="6">
        <f>IF(GETPIVOTDATA("Sum of Net Profit",Pivot_table!$A$151,"Consumer ID",$A3164,"Years (DATE)",$B$66)=0,"",GETPIVOTDATA("Sum of Net Profit",Pivot_table!$A$151,"Consumer ID",$A3164,"Years (DATE)",$B$66))</f>
        <v>72.239999999999995</v>
      </c>
      <c r="C3164" s="6">
        <f>IF(GETPIVOTDATA("Count of Order ID",Pivot_table!$A$151,"Consumer ID",$A3164,"Years (DATE)",$B$66)=0,"",GETPIVOTDATA("Count of Order ID",Pivot_table!$A$151,"Consumer ID",$A3164,"Years (DATE)",$B$66))</f>
        <v>1</v>
      </c>
      <c r="D3164" s="6" t="str">
        <f>IF(GETPIVOTDATA("Sum of Net Profit",Pivot_table!$A$151,"Consumer ID",$A3164,"Years (DATE)",$D$66)=0,"",GETPIVOTDATA("Sum of Net Profit",Pivot_table!$A$151,"Consumer ID",$A3164,"Years (DATE)",$D$66))</f>
        <v/>
      </c>
      <c r="E3164" s="6" t="str">
        <f>IF(GETPIVOTDATA("Count of Order ID",Pivot_table!$A$151,"Consumer ID",$A3164,"Years (DATE)",$D$66)=0,"",GETPIVOTDATA("Count of Order ID",Pivot_table!$A$151,"Consumer ID",$A3164,"Years (DATE)",$D$66))</f>
        <v/>
      </c>
      <c r="F3164" s="6">
        <f t="shared" si="98"/>
        <v>72.239999999999995</v>
      </c>
      <c r="G3164" s="6">
        <f t="shared" si="99"/>
        <v>1</v>
      </c>
    </row>
    <row r="3165" spans="1:7" x14ac:dyDescent="0.3">
      <c r="A3165" s="6" t="s">
        <v>6875</v>
      </c>
      <c r="B3165" s="6">
        <f>IF(GETPIVOTDATA("Sum of Net Profit",Pivot_table!$A$151,"Consumer ID",$A3165,"Years (DATE)",$B$66)=0,"",GETPIVOTDATA("Sum of Net Profit",Pivot_table!$A$151,"Consumer ID",$A3165,"Years (DATE)",$B$66))</f>
        <v>72.239999999999995</v>
      </c>
      <c r="C3165" s="6">
        <f>IF(GETPIVOTDATA("Count of Order ID",Pivot_table!$A$151,"Consumer ID",$A3165,"Years (DATE)",$B$66)=0,"",GETPIVOTDATA("Count of Order ID",Pivot_table!$A$151,"Consumer ID",$A3165,"Years (DATE)",$B$66))</f>
        <v>1</v>
      </c>
      <c r="D3165" s="6" t="str">
        <f>IF(GETPIVOTDATA("Sum of Net Profit",Pivot_table!$A$151,"Consumer ID",$A3165,"Years (DATE)",$D$66)=0,"",GETPIVOTDATA("Sum of Net Profit",Pivot_table!$A$151,"Consumer ID",$A3165,"Years (DATE)",$D$66))</f>
        <v/>
      </c>
      <c r="E3165" s="6" t="str">
        <f>IF(GETPIVOTDATA("Count of Order ID",Pivot_table!$A$151,"Consumer ID",$A3165,"Years (DATE)",$D$66)=0,"",GETPIVOTDATA("Count of Order ID",Pivot_table!$A$151,"Consumer ID",$A3165,"Years (DATE)",$D$66))</f>
        <v/>
      </c>
      <c r="F3165" s="6">
        <f t="shared" si="98"/>
        <v>72.239999999999995</v>
      </c>
      <c r="G3165" s="6">
        <f t="shared" si="99"/>
        <v>1</v>
      </c>
    </row>
    <row r="3166" spans="1:7" x14ac:dyDescent="0.3">
      <c r="A3166" s="6" t="s">
        <v>6760</v>
      </c>
      <c r="B3166" s="6">
        <f>IF(GETPIVOTDATA("Sum of Net Profit",Pivot_table!$A$151,"Consumer ID",$A3166,"Years (DATE)",$B$66)=0,"",GETPIVOTDATA("Sum of Net Profit",Pivot_table!$A$151,"Consumer ID",$A3166,"Years (DATE)",$B$66))</f>
        <v>72.239999999999995</v>
      </c>
      <c r="C3166" s="6">
        <f>IF(GETPIVOTDATA("Count of Order ID",Pivot_table!$A$151,"Consumer ID",$A3166,"Years (DATE)",$B$66)=0,"",GETPIVOTDATA("Count of Order ID",Pivot_table!$A$151,"Consumer ID",$A3166,"Years (DATE)",$B$66))</f>
        <v>1</v>
      </c>
      <c r="D3166" s="6" t="str">
        <f>IF(GETPIVOTDATA("Sum of Net Profit",Pivot_table!$A$151,"Consumer ID",$A3166,"Years (DATE)",$D$66)=0,"",GETPIVOTDATA("Sum of Net Profit",Pivot_table!$A$151,"Consumer ID",$A3166,"Years (DATE)",$D$66))</f>
        <v/>
      </c>
      <c r="E3166" s="6" t="str">
        <f>IF(GETPIVOTDATA("Count of Order ID",Pivot_table!$A$151,"Consumer ID",$A3166,"Years (DATE)",$D$66)=0,"",GETPIVOTDATA("Count of Order ID",Pivot_table!$A$151,"Consumer ID",$A3166,"Years (DATE)",$D$66))</f>
        <v/>
      </c>
      <c r="F3166" s="6">
        <f t="shared" si="98"/>
        <v>72.239999999999995</v>
      </c>
      <c r="G3166" s="6">
        <f t="shared" si="99"/>
        <v>1</v>
      </c>
    </row>
    <row r="3167" spans="1:7" x14ac:dyDescent="0.3">
      <c r="A3167" s="6" t="s">
        <v>6909</v>
      </c>
      <c r="B3167" s="6">
        <f>IF(GETPIVOTDATA("Sum of Net Profit",Pivot_table!$A$151,"Consumer ID",$A3167,"Years (DATE)",$B$66)=0,"",GETPIVOTDATA("Sum of Net Profit",Pivot_table!$A$151,"Consumer ID",$A3167,"Years (DATE)",$B$66))</f>
        <v>72.239999999999995</v>
      </c>
      <c r="C3167" s="6">
        <f>IF(GETPIVOTDATA("Count of Order ID",Pivot_table!$A$151,"Consumer ID",$A3167,"Years (DATE)",$B$66)=0,"",GETPIVOTDATA("Count of Order ID",Pivot_table!$A$151,"Consumer ID",$A3167,"Years (DATE)",$B$66))</f>
        <v>1</v>
      </c>
      <c r="D3167" s="6" t="str">
        <f>IF(GETPIVOTDATA("Sum of Net Profit",Pivot_table!$A$151,"Consumer ID",$A3167,"Years (DATE)",$D$66)=0,"",GETPIVOTDATA("Sum of Net Profit",Pivot_table!$A$151,"Consumer ID",$A3167,"Years (DATE)",$D$66))</f>
        <v/>
      </c>
      <c r="E3167" s="6" t="str">
        <f>IF(GETPIVOTDATA("Count of Order ID",Pivot_table!$A$151,"Consumer ID",$A3167,"Years (DATE)",$D$66)=0,"",GETPIVOTDATA("Count of Order ID",Pivot_table!$A$151,"Consumer ID",$A3167,"Years (DATE)",$D$66))</f>
        <v/>
      </c>
      <c r="F3167" s="6">
        <f t="shared" si="98"/>
        <v>72.239999999999995</v>
      </c>
      <c r="G3167" s="6">
        <f t="shared" si="99"/>
        <v>1</v>
      </c>
    </row>
    <row r="3168" spans="1:7" x14ac:dyDescent="0.3">
      <c r="A3168" s="6" t="s">
        <v>913</v>
      </c>
      <c r="B3168" s="6">
        <f>IF(GETPIVOTDATA("Sum of Net Profit",Pivot_table!$A$151,"Consumer ID",$A3168,"Years (DATE)",$B$66)=0,"",GETPIVOTDATA("Sum of Net Profit",Pivot_table!$A$151,"Consumer ID",$A3168,"Years (DATE)",$B$66))</f>
        <v>72.239999999999995</v>
      </c>
      <c r="C3168" s="6">
        <f>IF(GETPIVOTDATA("Count of Order ID",Pivot_table!$A$151,"Consumer ID",$A3168,"Years (DATE)",$B$66)=0,"",GETPIVOTDATA("Count of Order ID",Pivot_table!$A$151,"Consumer ID",$A3168,"Years (DATE)",$B$66))</f>
        <v>1</v>
      </c>
      <c r="D3168" s="6" t="str">
        <f>IF(GETPIVOTDATA("Sum of Net Profit",Pivot_table!$A$151,"Consumer ID",$A3168,"Years (DATE)",$D$66)=0,"",GETPIVOTDATA("Sum of Net Profit",Pivot_table!$A$151,"Consumer ID",$A3168,"Years (DATE)",$D$66))</f>
        <v/>
      </c>
      <c r="E3168" s="6" t="str">
        <f>IF(GETPIVOTDATA("Count of Order ID",Pivot_table!$A$151,"Consumer ID",$A3168,"Years (DATE)",$D$66)=0,"",GETPIVOTDATA("Count of Order ID",Pivot_table!$A$151,"Consumer ID",$A3168,"Years (DATE)",$D$66))</f>
        <v/>
      </c>
      <c r="F3168" s="6">
        <f t="shared" si="98"/>
        <v>72.239999999999995</v>
      </c>
      <c r="G3168" s="6">
        <f t="shared" si="99"/>
        <v>1</v>
      </c>
    </row>
    <row r="3169" spans="1:7" x14ac:dyDescent="0.3">
      <c r="A3169" s="6" t="s">
        <v>897</v>
      </c>
      <c r="B3169" s="6">
        <f>IF(GETPIVOTDATA("Sum of Net Profit",Pivot_table!$A$151,"Consumer ID",$A3169,"Years (DATE)",$B$66)=0,"",GETPIVOTDATA("Sum of Net Profit",Pivot_table!$A$151,"Consumer ID",$A3169,"Years (DATE)",$B$66))</f>
        <v>72.239999999999995</v>
      </c>
      <c r="C3169" s="6">
        <f>IF(GETPIVOTDATA("Count of Order ID",Pivot_table!$A$151,"Consumer ID",$A3169,"Years (DATE)",$B$66)=0,"",GETPIVOTDATA("Count of Order ID",Pivot_table!$A$151,"Consumer ID",$A3169,"Years (DATE)",$B$66))</f>
        <v>1</v>
      </c>
      <c r="D3169" s="6" t="str">
        <f>IF(GETPIVOTDATA("Sum of Net Profit",Pivot_table!$A$151,"Consumer ID",$A3169,"Years (DATE)",$D$66)=0,"",GETPIVOTDATA("Sum of Net Profit",Pivot_table!$A$151,"Consumer ID",$A3169,"Years (DATE)",$D$66))</f>
        <v/>
      </c>
      <c r="E3169" s="6" t="str">
        <f>IF(GETPIVOTDATA("Count of Order ID",Pivot_table!$A$151,"Consumer ID",$A3169,"Years (DATE)",$D$66)=0,"",GETPIVOTDATA("Count of Order ID",Pivot_table!$A$151,"Consumer ID",$A3169,"Years (DATE)",$D$66))</f>
        <v/>
      </c>
      <c r="F3169" s="6">
        <f t="shared" si="98"/>
        <v>72.239999999999995</v>
      </c>
      <c r="G3169" s="6">
        <f t="shared" si="99"/>
        <v>1</v>
      </c>
    </row>
    <row r="3170" spans="1:7" x14ac:dyDescent="0.3">
      <c r="A3170" s="6" t="s">
        <v>915</v>
      </c>
      <c r="B3170" s="6">
        <f>IF(GETPIVOTDATA("Sum of Net Profit",Pivot_table!$A$151,"Consumer ID",$A3170,"Years (DATE)",$B$66)=0,"",GETPIVOTDATA("Sum of Net Profit",Pivot_table!$A$151,"Consumer ID",$A3170,"Years (DATE)",$B$66))</f>
        <v>72.239999999999995</v>
      </c>
      <c r="C3170" s="6">
        <f>IF(GETPIVOTDATA("Count of Order ID",Pivot_table!$A$151,"Consumer ID",$A3170,"Years (DATE)",$B$66)=0,"",GETPIVOTDATA("Count of Order ID",Pivot_table!$A$151,"Consumer ID",$A3170,"Years (DATE)",$B$66))</f>
        <v>1</v>
      </c>
      <c r="D3170" s="6" t="str">
        <f>IF(GETPIVOTDATA("Sum of Net Profit",Pivot_table!$A$151,"Consumer ID",$A3170,"Years (DATE)",$D$66)=0,"",GETPIVOTDATA("Sum of Net Profit",Pivot_table!$A$151,"Consumer ID",$A3170,"Years (DATE)",$D$66))</f>
        <v/>
      </c>
      <c r="E3170" s="6" t="str">
        <f>IF(GETPIVOTDATA("Count of Order ID",Pivot_table!$A$151,"Consumer ID",$A3170,"Years (DATE)",$D$66)=0,"",GETPIVOTDATA("Count of Order ID",Pivot_table!$A$151,"Consumer ID",$A3170,"Years (DATE)",$D$66))</f>
        <v/>
      </c>
      <c r="F3170" s="6">
        <f t="shared" si="98"/>
        <v>72.239999999999995</v>
      </c>
      <c r="G3170" s="6">
        <f t="shared" si="99"/>
        <v>1</v>
      </c>
    </row>
    <row r="3171" spans="1:7" x14ac:dyDescent="0.3">
      <c r="A3171" s="6" t="s">
        <v>967</v>
      </c>
      <c r="B3171" s="6">
        <f>IF(GETPIVOTDATA("Sum of Net Profit",Pivot_table!$A$151,"Consumer ID",$A3171,"Years (DATE)",$B$66)=0,"",GETPIVOTDATA("Sum of Net Profit",Pivot_table!$A$151,"Consumer ID",$A3171,"Years (DATE)",$B$66))</f>
        <v>72.239999999999995</v>
      </c>
      <c r="C3171" s="6">
        <f>IF(GETPIVOTDATA("Count of Order ID",Pivot_table!$A$151,"Consumer ID",$A3171,"Years (DATE)",$B$66)=0,"",GETPIVOTDATA("Count of Order ID",Pivot_table!$A$151,"Consumer ID",$A3171,"Years (DATE)",$B$66))</f>
        <v>1</v>
      </c>
      <c r="D3171" s="6" t="str">
        <f>IF(GETPIVOTDATA("Sum of Net Profit",Pivot_table!$A$151,"Consumer ID",$A3171,"Years (DATE)",$D$66)=0,"",GETPIVOTDATA("Sum of Net Profit",Pivot_table!$A$151,"Consumer ID",$A3171,"Years (DATE)",$D$66))</f>
        <v/>
      </c>
      <c r="E3171" s="6" t="str">
        <f>IF(GETPIVOTDATA("Count of Order ID",Pivot_table!$A$151,"Consumer ID",$A3171,"Years (DATE)",$D$66)=0,"",GETPIVOTDATA("Count of Order ID",Pivot_table!$A$151,"Consumer ID",$A3171,"Years (DATE)",$D$66))</f>
        <v/>
      </c>
      <c r="F3171" s="6">
        <f t="shared" si="98"/>
        <v>72.239999999999995</v>
      </c>
      <c r="G3171" s="6">
        <f t="shared" si="99"/>
        <v>1</v>
      </c>
    </row>
    <row r="3172" spans="1:7" x14ac:dyDescent="0.3">
      <c r="A3172" s="6" t="s">
        <v>1250</v>
      </c>
      <c r="B3172" s="6">
        <f>IF(GETPIVOTDATA("Sum of Net Profit",Pivot_table!$A$151,"Consumer ID",$A3172,"Years (DATE)",$B$66)=0,"",GETPIVOTDATA("Sum of Net Profit",Pivot_table!$A$151,"Consumer ID",$A3172,"Years (DATE)",$B$66))</f>
        <v>72.239999999999995</v>
      </c>
      <c r="C3172" s="6">
        <f>IF(GETPIVOTDATA("Count of Order ID",Pivot_table!$A$151,"Consumer ID",$A3172,"Years (DATE)",$B$66)=0,"",GETPIVOTDATA("Count of Order ID",Pivot_table!$A$151,"Consumer ID",$A3172,"Years (DATE)",$B$66))</f>
        <v>1</v>
      </c>
      <c r="D3172" s="6" t="str">
        <f>IF(GETPIVOTDATA("Sum of Net Profit",Pivot_table!$A$151,"Consumer ID",$A3172,"Years (DATE)",$D$66)=0,"",GETPIVOTDATA("Sum of Net Profit",Pivot_table!$A$151,"Consumer ID",$A3172,"Years (DATE)",$D$66))</f>
        <v/>
      </c>
      <c r="E3172" s="6" t="str">
        <f>IF(GETPIVOTDATA("Count of Order ID",Pivot_table!$A$151,"Consumer ID",$A3172,"Years (DATE)",$D$66)=0,"",GETPIVOTDATA("Count of Order ID",Pivot_table!$A$151,"Consumer ID",$A3172,"Years (DATE)",$D$66))</f>
        <v/>
      </c>
      <c r="F3172" s="6">
        <f t="shared" si="98"/>
        <v>72.239999999999995</v>
      </c>
      <c r="G3172" s="6">
        <f t="shared" si="99"/>
        <v>1</v>
      </c>
    </row>
    <row r="3173" spans="1:7" x14ac:dyDescent="0.3">
      <c r="A3173" s="6" t="s">
        <v>412</v>
      </c>
      <c r="B3173" s="6" t="str">
        <f>IF(GETPIVOTDATA("Sum of Net Profit",Pivot_table!$A$151,"Consumer ID",$A3173,"Years (DATE)",$B$66)=0,"",GETPIVOTDATA("Sum of Net Profit",Pivot_table!$A$151,"Consumer ID",$A3173,"Years (DATE)",$B$66))</f>
        <v/>
      </c>
      <c r="C3173" s="6" t="str">
        <f>IF(GETPIVOTDATA("Count of Order ID",Pivot_table!$A$151,"Consumer ID",$A3173,"Years (DATE)",$B$66)=0,"",GETPIVOTDATA("Count of Order ID",Pivot_table!$A$151,"Consumer ID",$A3173,"Years (DATE)",$B$66))</f>
        <v/>
      </c>
      <c r="D3173" s="6">
        <f>IF(GETPIVOTDATA("Sum of Net Profit",Pivot_table!$A$151,"Consumer ID",$A3173,"Years (DATE)",$D$66)=0,"",GETPIVOTDATA("Sum of Net Profit",Pivot_table!$A$151,"Consumer ID",$A3173,"Years (DATE)",$D$66))</f>
        <v>72.239999999999995</v>
      </c>
      <c r="E3173" s="6">
        <f>IF(GETPIVOTDATA("Count of Order ID",Pivot_table!$A$151,"Consumer ID",$A3173,"Years (DATE)",$D$66)=0,"",GETPIVOTDATA("Count of Order ID",Pivot_table!$A$151,"Consumer ID",$A3173,"Years (DATE)",$D$66))</f>
        <v>1</v>
      </c>
      <c r="F3173" s="6">
        <f t="shared" si="98"/>
        <v>72.239999999999995</v>
      </c>
      <c r="G3173" s="6">
        <f t="shared" si="99"/>
        <v>1</v>
      </c>
    </row>
    <row r="3174" spans="1:7" x14ac:dyDescent="0.3">
      <c r="A3174" s="6" t="s">
        <v>585</v>
      </c>
      <c r="B3174" s="6">
        <f>IF(GETPIVOTDATA("Sum of Net Profit",Pivot_table!$A$151,"Consumer ID",$A3174,"Years (DATE)",$B$66)=0,"",GETPIVOTDATA("Sum of Net Profit",Pivot_table!$A$151,"Consumer ID",$A3174,"Years (DATE)",$B$66))</f>
        <v>72.239999999999995</v>
      </c>
      <c r="C3174" s="6">
        <f>IF(GETPIVOTDATA("Count of Order ID",Pivot_table!$A$151,"Consumer ID",$A3174,"Years (DATE)",$B$66)=0,"",GETPIVOTDATA("Count of Order ID",Pivot_table!$A$151,"Consumer ID",$A3174,"Years (DATE)",$B$66))</f>
        <v>1</v>
      </c>
      <c r="D3174" s="6" t="str">
        <f>IF(GETPIVOTDATA("Sum of Net Profit",Pivot_table!$A$151,"Consumer ID",$A3174,"Years (DATE)",$D$66)=0,"",GETPIVOTDATA("Sum of Net Profit",Pivot_table!$A$151,"Consumer ID",$A3174,"Years (DATE)",$D$66))</f>
        <v/>
      </c>
      <c r="E3174" s="6" t="str">
        <f>IF(GETPIVOTDATA("Count of Order ID",Pivot_table!$A$151,"Consumer ID",$A3174,"Years (DATE)",$D$66)=0,"",GETPIVOTDATA("Count of Order ID",Pivot_table!$A$151,"Consumer ID",$A3174,"Years (DATE)",$D$66))</f>
        <v/>
      </c>
      <c r="F3174" s="6">
        <f t="shared" si="98"/>
        <v>72.239999999999995</v>
      </c>
      <c r="G3174" s="6">
        <f t="shared" si="99"/>
        <v>1</v>
      </c>
    </row>
    <row r="3175" spans="1:7" x14ac:dyDescent="0.3">
      <c r="A3175" s="6" t="s">
        <v>6600</v>
      </c>
      <c r="B3175" s="6">
        <f>IF(GETPIVOTDATA("Sum of Net Profit",Pivot_table!$A$151,"Consumer ID",$A3175,"Years (DATE)",$B$66)=0,"",GETPIVOTDATA("Sum of Net Profit",Pivot_table!$A$151,"Consumer ID",$A3175,"Years (DATE)",$B$66))</f>
        <v>72.239999999999995</v>
      </c>
      <c r="C3175" s="6">
        <f>IF(GETPIVOTDATA("Count of Order ID",Pivot_table!$A$151,"Consumer ID",$A3175,"Years (DATE)",$B$66)=0,"",GETPIVOTDATA("Count of Order ID",Pivot_table!$A$151,"Consumer ID",$A3175,"Years (DATE)",$B$66))</f>
        <v>1</v>
      </c>
      <c r="D3175" s="6" t="str">
        <f>IF(GETPIVOTDATA("Sum of Net Profit",Pivot_table!$A$151,"Consumer ID",$A3175,"Years (DATE)",$D$66)=0,"",GETPIVOTDATA("Sum of Net Profit",Pivot_table!$A$151,"Consumer ID",$A3175,"Years (DATE)",$D$66))</f>
        <v/>
      </c>
      <c r="E3175" s="6" t="str">
        <f>IF(GETPIVOTDATA("Count of Order ID",Pivot_table!$A$151,"Consumer ID",$A3175,"Years (DATE)",$D$66)=0,"",GETPIVOTDATA("Count of Order ID",Pivot_table!$A$151,"Consumer ID",$A3175,"Years (DATE)",$D$66))</f>
        <v/>
      </c>
      <c r="F3175" s="6">
        <f t="shared" si="98"/>
        <v>72.239999999999995</v>
      </c>
      <c r="G3175" s="6">
        <f t="shared" si="99"/>
        <v>1</v>
      </c>
    </row>
    <row r="3176" spans="1:7" x14ac:dyDescent="0.3">
      <c r="A3176" s="6" t="s">
        <v>6624</v>
      </c>
      <c r="B3176" s="6">
        <f>IF(GETPIVOTDATA("Sum of Net Profit",Pivot_table!$A$151,"Consumer ID",$A3176,"Years (DATE)",$B$66)=0,"",GETPIVOTDATA("Sum of Net Profit",Pivot_table!$A$151,"Consumer ID",$A3176,"Years (DATE)",$B$66))</f>
        <v>72.239999999999995</v>
      </c>
      <c r="C3176" s="6">
        <f>IF(GETPIVOTDATA("Count of Order ID",Pivot_table!$A$151,"Consumer ID",$A3176,"Years (DATE)",$B$66)=0,"",GETPIVOTDATA("Count of Order ID",Pivot_table!$A$151,"Consumer ID",$A3176,"Years (DATE)",$B$66))</f>
        <v>1</v>
      </c>
      <c r="D3176" s="6" t="str">
        <f>IF(GETPIVOTDATA("Sum of Net Profit",Pivot_table!$A$151,"Consumer ID",$A3176,"Years (DATE)",$D$66)=0,"",GETPIVOTDATA("Sum of Net Profit",Pivot_table!$A$151,"Consumer ID",$A3176,"Years (DATE)",$D$66))</f>
        <v/>
      </c>
      <c r="E3176" s="6" t="str">
        <f>IF(GETPIVOTDATA("Count of Order ID",Pivot_table!$A$151,"Consumer ID",$A3176,"Years (DATE)",$D$66)=0,"",GETPIVOTDATA("Count of Order ID",Pivot_table!$A$151,"Consumer ID",$A3176,"Years (DATE)",$D$66))</f>
        <v/>
      </c>
      <c r="F3176" s="6">
        <f t="shared" si="98"/>
        <v>72.239999999999995</v>
      </c>
      <c r="G3176" s="6">
        <f t="shared" si="99"/>
        <v>1</v>
      </c>
    </row>
    <row r="3177" spans="1:7" x14ac:dyDescent="0.3">
      <c r="A3177" s="6" t="s">
        <v>303</v>
      </c>
      <c r="B3177" s="6" t="str">
        <f>IF(GETPIVOTDATA("Sum of Net Profit",Pivot_table!$A$151,"Consumer ID",$A3177,"Years (DATE)",$B$66)=0,"",GETPIVOTDATA("Sum of Net Profit",Pivot_table!$A$151,"Consumer ID",$A3177,"Years (DATE)",$B$66))</f>
        <v/>
      </c>
      <c r="C3177" s="6" t="str">
        <f>IF(GETPIVOTDATA("Count of Order ID",Pivot_table!$A$151,"Consumer ID",$A3177,"Years (DATE)",$B$66)=0,"",GETPIVOTDATA("Count of Order ID",Pivot_table!$A$151,"Consumer ID",$A3177,"Years (DATE)",$B$66))</f>
        <v/>
      </c>
      <c r="D3177" s="6">
        <f>IF(GETPIVOTDATA("Sum of Net Profit",Pivot_table!$A$151,"Consumer ID",$A3177,"Years (DATE)",$D$66)=0,"",GETPIVOTDATA("Sum of Net Profit",Pivot_table!$A$151,"Consumer ID",$A3177,"Years (DATE)",$D$66))</f>
        <v>72.239999999999995</v>
      </c>
      <c r="E3177" s="6">
        <f>IF(GETPIVOTDATA("Count of Order ID",Pivot_table!$A$151,"Consumer ID",$A3177,"Years (DATE)",$D$66)=0,"",GETPIVOTDATA("Count of Order ID",Pivot_table!$A$151,"Consumer ID",$A3177,"Years (DATE)",$D$66))</f>
        <v>1</v>
      </c>
      <c r="F3177" s="6">
        <f t="shared" si="98"/>
        <v>72.239999999999995</v>
      </c>
      <c r="G3177" s="6">
        <f t="shared" si="99"/>
        <v>1</v>
      </c>
    </row>
    <row r="3178" spans="1:7" x14ac:dyDescent="0.3">
      <c r="A3178" s="6" t="s">
        <v>6286</v>
      </c>
      <c r="B3178" s="6" t="str">
        <f>IF(GETPIVOTDATA("Sum of Net Profit",Pivot_table!$A$151,"Consumer ID",$A3178,"Years (DATE)",$B$66)=0,"",GETPIVOTDATA("Sum of Net Profit",Pivot_table!$A$151,"Consumer ID",$A3178,"Years (DATE)",$B$66))</f>
        <v/>
      </c>
      <c r="C3178" s="6" t="str">
        <f>IF(GETPIVOTDATA("Count of Order ID",Pivot_table!$A$151,"Consumer ID",$A3178,"Years (DATE)",$B$66)=0,"",GETPIVOTDATA("Count of Order ID",Pivot_table!$A$151,"Consumer ID",$A3178,"Years (DATE)",$B$66))</f>
        <v/>
      </c>
      <c r="D3178" s="6">
        <f>IF(GETPIVOTDATA("Sum of Net Profit",Pivot_table!$A$151,"Consumer ID",$A3178,"Years (DATE)",$D$66)=0,"",GETPIVOTDATA("Sum of Net Profit",Pivot_table!$A$151,"Consumer ID",$A3178,"Years (DATE)",$D$66))</f>
        <v>67.199999999999974</v>
      </c>
      <c r="E3178" s="6">
        <f>IF(GETPIVOTDATA("Count of Order ID",Pivot_table!$A$151,"Consumer ID",$A3178,"Years (DATE)",$D$66)=0,"",GETPIVOTDATA("Count of Order ID",Pivot_table!$A$151,"Consumer ID",$A3178,"Years (DATE)",$D$66))</f>
        <v>1</v>
      </c>
      <c r="F3178" s="6">
        <f t="shared" si="98"/>
        <v>67.199999999999974</v>
      </c>
      <c r="G3178" s="6">
        <f t="shared" si="99"/>
        <v>1</v>
      </c>
    </row>
    <row r="3179" spans="1:7" x14ac:dyDescent="0.3">
      <c r="A3179" s="6" t="s">
        <v>4497</v>
      </c>
      <c r="B3179" s="6" t="str">
        <f>IF(GETPIVOTDATA("Sum of Net Profit",Pivot_table!$A$151,"Consumer ID",$A3179,"Years (DATE)",$B$66)=0,"",GETPIVOTDATA("Sum of Net Profit",Pivot_table!$A$151,"Consumer ID",$A3179,"Years (DATE)",$B$66))</f>
        <v/>
      </c>
      <c r="C3179" s="6" t="str">
        <f>IF(GETPIVOTDATA("Count of Order ID",Pivot_table!$A$151,"Consumer ID",$A3179,"Years (DATE)",$B$66)=0,"",GETPIVOTDATA("Count of Order ID",Pivot_table!$A$151,"Consumer ID",$A3179,"Years (DATE)",$B$66))</f>
        <v/>
      </c>
      <c r="D3179" s="6">
        <f>IF(GETPIVOTDATA("Sum of Net Profit",Pivot_table!$A$151,"Consumer ID",$A3179,"Years (DATE)",$D$66)=0,"",GETPIVOTDATA("Sum of Net Profit",Pivot_table!$A$151,"Consumer ID",$A3179,"Years (DATE)",$D$66))</f>
        <v>67.199999999999974</v>
      </c>
      <c r="E3179" s="6">
        <f>IF(GETPIVOTDATA("Count of Order ID",Pivot_table!$A$151,"Consumer ID",$A3179,"Years (DATE)",$D$66)=0,"",GETPIVOTDATA("Count of Order ID",Pivot_table!$A$151,"Consumer ID",$A3179,"Years (DATE)",$D$66))</f>
        <v>1</v>
      </c>
      <c r="F3179" s="6">
        <f t="shared" si="98"/>
        <v>67.199999999999974</v>
      </c>
      <c r="G3179" s="6">
        <f t="shared" si="99"/>
        <v>1</v>
      </c>
    </row>
    <row r="3180" spans="1:7" x14ac:dyDescent="0.3">
      <c r="A3180" s="6" t="s">
        <v>4961</v>
      </c>
      <c r="B3180" s="6" t="str">
        <f>IF(GETPIVOTDATA("Sum of Net Profit",Pivot_table!$A$151,"Consumer ID",$A3180,"Years (DATE)",$B$66)=0,"",GETPIVOTDATA("Sum of Net Profit",Pivot_table!$A$151,"Consumer ID",$A3180,"Years (DATE)",$B$66))</f>
        <v/>
      </c>
      <c r="C3180" s="6" t="str">
        <f>IF(GETPIVOTDATA("Count of Order ID",Pivot_table!$A$151,"Consumer ID",$A3180,"Years (DATE)",$B$66)=0,"",GETPIVOTDATA("Count of Order ID",Pivot_table!$A$151,"Consumer ID",$A3180,"Years (DATE)",$B$66))</f>
        <v/>
      </c>
      <c r="D3180" s="6">
        <f>IF(GETPIVOTDATA("Sum of Net Profit",Pivot_table!$A$151,"Consumer ID",$A3180,"Years (DATE)",$D$66)=0,"",GETPIVOTDATA("Sum of Net Profit",Pivot_table!$A$151,"Consumer ID",$A3180,"Years (DATE)",$D$66))</f>
        <v>67.199999999999974</v>
      </c>
      <c r="E3180" s="6">
        <f>IF(GETPIVOTDATA("Count of Order ID",Pivot_table!$A$151,"Consumer ID",$A3180,"Years (DATE)",$D$66)=0,"",GETPIVOTDATA("Count of Order ID",Pivot_table!$A$151,"Consumer ID",$A3180,"Years (DATE)",$D$66))</f>
        <v>1</v>
      </c>
      <c r="F3180" s="6">
        <f t="shared" si="98"/>
        <v>67.199999999999974</v>
      </c>
      <c r="G3180" s="6">
        <f t="shared" si="99"/>
        <v>1</v>
      </c>
    </row>
    <row r="3181" spans="1:7" x14ac:dyDescent="0.3">
      <c r="A3181" s="6" t="s">
        <v>4493</v>
      </c>
      <c r="B3181" s="6" t="str">
        <f>IF(GETPIVOTDATA("Sum of Net Profit",Pivot_table!$A$151,"Consumer ID",$A3181,"Years (DATE)",$B$66)=0,"",GETPIVOTDATA("Sum of Net Profit",Pivot_table!$A$151,"Consumer ID",$A3181,"Years (DATE)",$B$66))</f>
        <v/>
      </c>
      <c r="C3181" s="6" t="str">
        <f>IF(GETPIVOTDATA("Count of Order ID",Pivot_table!$A$151,"Consumer ID",$A3181,"Years (DATE)",$B$66)=0,"",GETPIVOTDATA("Count of Order ID",Pivot_table!$A$151,"Consumer ID",$A3181,"Years (DATE)",$B$66))</f>
        <v/>
      </c>
      <c r="D3181" s="6">
        <f>IF(GETPIVOTDATA("Sum of Net Profit",Pivot_table!$A$151,"Consumer ID",$A3181,"Years (DATE)",$D$66)=0,"",GETPIVOTDATA("Sum of Net Profit",Pivot_table!$A$151,"Consumer ID",$A3181,"Years (DATE)",$D$66))</f>
        <v>67.199999999999974</v>
      </c>
      <c r="E3181" s="6">
        <f>IF(GETPIVOTDATA("Count of Order ID",Pivot_table!$A$151,"Consumer ID",$A3181,"Years (DATE)",$D$66)=0,"",GETPIVOTDATA("Count of Order ID",Pivot_table!$A$151,"Consumer ID",$A3181,"Years (DATE)",$D$66))</f>
        <v>1</v>
      </c>
      <c r="F3181" s="6">
        <f t="shared" si="98"/>
        <v>67.199999999999974</v>
      </c>
      <c r="G3181" s="6">
        <f t="shared" si="99"/>
        <v>1</v>
      </c>
    </row>
    <row r="3182" spans="1:7" x14ac:dyDescent="0.3">
      <c r="A3182" s="6" t="s">
        <v>4713</v>
      </c>
      <c r="B3182" s="6" t="str">
        <f>IF(GETPIVOTDATA("Sum of Net Profit",Pivot_table!$A$151,"Consumer ID",$A3182,"Years (DATE)",$B$66)=0,"",GETPIVOTDATA("Sum of Net Profit",Pivot_table!$A$151,"Consumer ID",$A3182,"Years (DATE)",$B$66))</f>
        <v/>
      </c>
      <c r="C3182" s="6" t="str">
        <f>IF(GETPIVOTDATA("Count of Order ID",Pivot_table!$A$151,"Consumer ID",$A3182,"Years (DATE)",$B$66)=0,"",GETPIVOTDATA("Count of Order ID",Pivot_table!$A$151,"Consumer ID",$A3182,"Years (DATE)",$B$66))</f>
        <v/>
      </c>
      <c r="D3182" s="6">
        <f>IF(GETPIVOTDATA("Sum of Net Profit",Pivot_table!$A$151,"Consumer ID",$A3182,"Years (DATE)",$D$66)=0,"",GETPIVOTDATA("Sum of Net Profit",Pivot_table!$A$151,"Consumer ID",$A3182,"Years (DATE)",$D$66))</f>
        <v>67.199999999999974</v>
      </c>
      <c r="E3182" s="6">
        <f>IF(GETPIVOTDATA("Count of Order ID",Pivot_table!$A$151,"Consumer ID",$A3182,"Years (DATE)",$D$66)=0,"",GETPIVOTDATA("Count of Order ID",Pivot_table!$A$151,"Consumer ID",$A3182,"Years (DATE)",$D$66))</f>
        <v>1</v>
      </c>
      <c r="F3182" s="6">
        <f t="shared" si="98"/>
        <v>67.199999999999974</v>
      </c>
      <c r="G3182" s="6">
        <f t="shared" si="99"/>
        <v>1</v>
      </c>
    </row>
    <row r="3183" spans="1:7" x14ac:dyDescent="0.3">
      <c r="A3183" s="6" t="s">
        <v>4671</v>
      </c>
      <c r="B3183" s="6" t="str">
        <f>IF(GETPIVOTDATA("Sum of Net Profit",Pivot_table!$A$151,"Consumer ID",$A3183,"Years (DATE)",$B$66)=0,"",GETPIVOTDATA("Sum of Net Profit",Pivot_table!$A$151,"Consumer ID",$A3183,"Years (DATE)",$B$66))</f>
        <v/>
      </c>
      <c r="C3183" s="6" t="str">
        <f>IF(GETPIVOTDATA("Count of Order ID",Pivot_table!$A$151,"Consumer ID",$A3183,"Years (DATE)",$B$66)=0,"",GETPIVOTDATA("Count of Order ID",Pivot_table!$A$151,"Consumer ID",$A3183,"Years (DATE)",$B$66))</f>
        <v/>
      </c>
      <c r="D3183" s="6">
        <f>IF(GETPIVOTDATA("Sum of Net Profit",Pivot_table!$A$151,"Consumer ID",$A3183,"Years (DATE)",$D$66)=0,"",GETPIVOTDATA("Sum of Net Profit",Pivot_table!$A$151,"Consumer ID",$A3183,"Years (DATE)",$D$66))</f>
        <v>67.199999999999974</v>
      </c>
      <c r="E3183" s="6">
        <f>IF(GETPIVOTDATA("Count of Order ID",Pivot_table!$A$151,"Consumer ID",$A3183,"Years (DATE)",$D$66)=0,"",GETPIVOTDATA("Count of Order ID",Pivot_table!$A$151,"Consumer ID",$A3183,"Years (DATE)",$D$66))</f>
        <v>1</v>
      </c>
      <c r="F3183" s="6">
        <f t="shared" si="98"/>
        <v>67.199999999999974</v>
      </c>
      <c r="G3183" s="6">
        <f t="shared" si="99"/>
        <v>1</v>
      </c>
    </row>
    <row r="3184" spans="1:7" x14ac:dyDescent="0.3">
      <c r="A3184" s="6" t="s">
        <v>4789</v>
      </c>
      <c r="B3184" s="6" t="str">
        <f>IF(GETPIVOTDATA("Sum of Net Profit",Pivot_table!$A$151,"Consumer ID",$A3184,"Years (DATE)",$B$66)=0,"",GETPIVOTDATA("Sum of Net Profit",Pivot_table!$A$151,"Consumer ID",$A3184,"Years (DATE)",$B$66))</f>
        <v/>
      </c>
      <c r="C3184" s="6" t="str">
        <f>IF(GETPIVOTDATA("Count of Order ID",Pivot_table!$A$151,"Consumer ID",$A3184,"Years (DATE)",$B$66)=0,"",GETPIVOTDATA("Count of Order ID",Pivot_table!$A$151,"Consumer ID",$A3184,"Years (DATE)",$B$66))</f>
        <v/>
      </c>
      <c r="D3184" s="6">
        <f>IF(GETPIVOTDATA("Sum of Net Profit",Pivot_table!$A$151,"Consumer ID",$A3184,"Years (DATE)",$D$66)=0,"",GETPIVOTDATA("Sum of Net Profit",Pivot_table!$A$151,"Consumer ID",$A3184,"Years (DATE)",$D$66))</f>
        <v>67.199999999999974</v>
      </c>
      <c r="E3184" s="6">
        <f>IF(GETPIVOTDATA("Count of Order ID",Pivot_table!$A$151,"Consumer ID",$A3184,"Years (DATE)",$D$66)=0,"",GETPIVOTDATA("Count of Order ID",Pivot_table!$A$151,"Consumer ID",$A3184,"Years (DATE)",$D$66))</f>
        <v>1</v>
      </c>
      <c r="F3184" s="6">
        <f t="shared" si="98"/>
        <v>67.199999999999974</v>
      </c>
      <c r="G3184" s="6">
        <f t="shared" si="99"/>
        <v>1</v>
      </c>
    </row>
    <row r="3185" spans="1:7" x14ac:dyDescent="0.3">
      <c r="A3185" s="6" t="s">
        <v>4841</v>
      </c>
      <c r="B3185" s="6" t="str">
        <f>IF(GETPIVOTDATA("Sum of Net Profit",Pivot_table!$A$151,"Consumer ID",$A3185,"Years (DATE)",$B$66)=0,"",GETPIVOTDATA("Sum of Net Profit",Pivot_table!$A$151,"Consumer ID",$A3185,"Years (DATE)",$B$66))</f>
        <v/>
      </c>
      <c r="C3185" s="6" t="str">
        <f>IF(GETPIVOTDATA("Count of Order ID",Pivot_table!$A$151,"Consumer ID",$A3185,"Years (DATE)",$B$66)=0,"",GETPIVOTDATA("Count of Order ID",Pivot_table!$A$151,"Consumer ID",$A3185,"Years (DATE)",$B$66))</f>
        <v/>
      </c>
      <c r="D3185" s="6">
        <f>IF(GETPIVOTDATA("Sum of Net Profit",Pivot_table!$A$151,"Consumer ID",$A3185,"Years (DATE)",$D$66)=0,"",GETPIVOTDATA("Sum of Net Profit",Pivot_table!$A$151,"Consumer ID",$A3185,"Years (DATE)",$D$66))</f>
        <v>67.199999999999974</v>
      </c>
      <c r="E3185" s="6">
        <f>IF(GETPIVOTDATA("Count of Order ID",Pivot_table!$A$151,"Consumer ID",$A3185,"Years (DATE)",$D$66)=0,"",GETPIVOTDATA("Count of Order ID",Pivot_table!$A$151,"Consumer ID",$A3185,"Years (DATE)",$D$66))</f>
        <v>1</v>
      </c>
      <c r="F3185" s="6">
        <f t="shared" si="98"/>
        <v>67.199999999999974</v>
      </c>
      <c r="G3185" s="6">
        <f t="shared" si="99"/>
        <v>1</v>
      </c>
    </row>
    <row r="3186" spans="1:7" x14ac:dyDescent="0.3">
      <c r="A3186" s="6" t="s">
        <v>4805</v>
      </c>
      <c r="B3186" s="6" t="str">
        <f>IF(GETPIVOTDATA("Sum of Net Profit",Pivot_table!$A$151,"Consumer ID",$A3186,"Years (DATE)",$B$66)=0,"",GETPIVOTDATA("Sum of Net Profit",Pivot_table!$A$151,"Consumer ID",$A3186,"Years (DATE)",$B$66))</f>
        <v/>
      </c>
      <c r="C3186" s="6" t="str">
        <f>IF(GETPIVOTDATA("Count of Order ID",Pivot_table!$A$151,"Consumer ID",$A3186,"Years (DATE)",$B$66)=0,"",GETPIVOTDATA("Count of Order ID",Pivot_table!$A$151,"Consumer ID",$A3186,"Years (DATE)",$B$66))</f>
        <v/>
      </c>
      <c r="D3186" s="6">
        <f>IF(GETPIVOTDATA("Sum of Net Profit",Pivot_table!$A$151,"Consumer ID",$A3186,"Years (DATE)",$D$66)=0,"",GETPIVOTDATA("Sum of Net Profit",Pivot_table!$A$151,"Consumer ID",$A3186,"Years (DATE)",$D$66))</f>
        <v>67.199999999999974</v>
      </c>
      <c r="E3186" s="6">
        <f>IF(GETPIVOTDATA("Count of Order ID",Pivot_table!$A$151,"Consumer ID",$A3186,"Years (DATE)",$D$66)=0,"",GETPIVOTDATA("Count of Order ID",Pivot_table!$A$151,"Consumer ID",$A3186,"Years (DATE)",$D$66))</f>
        <v>1</v>
      </c>
      <c r="F3186" s="6">
        <f t="shared" si="98"/>
        <v>67.199999999999974</v>
      </c>
      <c r="G3186" s="6">
        <f t="shared" si="99"/>
        <v>1</v>
      </c>
    </row>
    <row r="3187" spans="1:7" x14ac:dyDescent="0.3">
      <c r="A3187" s="6" t="s">
        <v>6187</v>
      </c>
      <c r="B3187" s="6" t="str">
        <f>IF(GETPIVOTDATA("Sum of Net Profit",Pivot_table!$A$151,"Consumer ID",$A3187,"Years (DATE)",$B$66)=0,"",GETPIVOTDATA("Sum of Net Profit",Pivot_table!$A$151,"Consumer ID",$A3187,"Years (DATE)",$B$66))</f>
        <v/>
      </c>
      <c r="C3187" s="6" t="str">
        <f>IF(GETPIVOTDATA("Count of Order ID",Pivot_table!$A$151,"Consumer ID",$A3187,"Years (DATE)",$B$66)=0,"",GETPIVOTDATA("Count of Order ID",Pivot_table!$A$151,"Consumer ID",$A3187,"Years (DATE)",$B$66))</f>
        <v/>
      </c>
      <c r="D3187" s="6">
        <f>IF(GETPIVOTDATA("Sum of Net Profit",Pivot_table!$A$151,"Consumer ID",$A3187,"Years (DATE)",$D$66)=0,"",GETPIVOTDATA("Sum of Net Profit",Pivot_table!$A$151,"Consumer ID",$A3187,"Years (DATE)",$D$66))</f>
        <v>67.199999999999974</v>
      </c>
      <c r="E3187" s="6">
        <f>IF(GETPIVOTDATA("Count of Order ID",Pivot_table!$A$151,"Consumer ID",$A3187,"Years (DATE)",$D$66)=0,"",GETPIVOTDATA("Count of Order ID",Pivot_table!$A$151,"Consumer ID",$A3187,"Years (DATE)",$D$66))</f>
        <v>1</v>
      </c>
      <c r="F3187" s="6">
        <f t="shared" si="98"/>
        <v>67.199999999999974</v>
      </c>
      <c r="G3187" s="6">
        <f t="shared" si="99"/>
        <v>1</v>
      </c>
    </row>
    <row r="3188" spans="1:7" x14ac:dyDescent="0.3">
      <c r="A3188" s="6" t="s">
        <v>6340</v>
      </c>
      <c r="B3188" s="6" t="str">
        <f>IF(GETPIVOTDATA("Sum of Net Profit",Pivot_table!$A$151,"Consumer ID",$A3188,"Years (DATE)",$B$66)=0,"",GETPIVOTDATA("Sum of Net Profit",Pivot_table!$A$151,"Consumer ID",$A3188,"Years (DATE)",$B$66))</f>
        <v/>
      </c>
      <c r="C3188" s="6" t="str">
        <f>IF(GETPIVOTDATA("Count of Order ID",Pivot_table!$A$151,"Consumer ID",$A3188,"Years (DATE)",$B$66)=0,"",GETPIVOTDATA("Count of Order ID",Pivot_table!$A$151,"Consumer ID",$A3188,"Years (DATE)",$B$66))</f>
        <v/>
      </c>
      <c r="D3188" s="6">
        <f>IF(GETPIVOTDATA("Sum of Net Profit",Pivot_table!$A$151,"Consumer ID",$A3188,"Years (DATE)",$D$66)=0,"",GETPIVOTDATA("Sum of Net Profit",Pivot_table!$A$151,"Consumer ID",$A3188,"Years (DATE)",$D$66))</f>
        <v>67.199999999999974</v>
      </c>
      <c r="E3188" s="6">
        <f>IF(GETPIVOTDATA("Count of Order ID",Pivot_table!$A$151,"Consumer ID",$A3188,"Years (DATE)",$D$66)=0,"",GETPIVOTDATA("Count of Order ID",Pivot_table!$A$151,"Consumer ID",$A3188,"Years (DATE)",$D$66))</f>
        <v>1</v>
      </c>
      <c r="F3188" s="6">
        <f t="shared" si="98"/>
        <v>67.199999999999974</v>
      </c>
      <c r="G3188" s="6">
        <f t="shared" si="99"/>
        <v>1</v>
      </c>
    </row>
    <row r="3189" spans="1:7" x14ac:dyDescent="0.3">
      <c r="A3189" s="6" t="s">
        <v>4731</v>
      </c>
      <c r="B3189" s="6" t="str">
        <f>IF(GETPIVOTDATA("Sum of Net Profit",Pivot_table!$A$151,"Consumer ID",$A3189,"Years (DATE)",$B$66)=0,"",GETPIVOTDATA("Sum of Net Profit",Pivot_table!$A$151,"Consumer ID",$A3189,"Years (DATE)",$B$66))</f>
        <v/>
      </c>
      <c r="C3189" s="6" t="str">
        <f>IF(GETPIVOTDATA("Count of Order ID",Pivot_table!$A$151,"Consumer ID",$A3189,"Years (DATE)",$B$66)=0,"",GETPIVOTDATA("Count of Order ID",Pivot_table!$A$151,"Consumer ID",$A3189,"Years (DATE)",$B$66))</f>
        <v/>
      </c>
      <c r="D3189" s="6">
        <f>IF(GETPIVOTDATA("Sum of Net Profit",Pivot_table!$A$151,"Consumer ID",$A3189,"Years (DATE)",$D$66)=0,"",GETPIVOTDATA("Sum of Net Profit",Pivot_table!$A$151,"Consumer ID",$A3189,"Years (DATE)",$D$66))</f>
        <v>67.199999999999974</v>
      </c>
      <c r="E3189" s="6">
        <f>IF(GETPIVOTDATA("Count of Order ID",Pivot_table!$A$151,"Consumer ID",$A3189,"Years (DATE)",$D$66)=0,"",GETPIVOTDATA("Count of Order ID",Pivot_table!$A$151,"Consumer ID",$A3189,"Years (DATE)",$D$66))</f>
        <v>1</v>
      </c>
      <c r="F3189" s="6">
        <f t="shared" si="98"/>
        <v>67.199999999999974</v>
      </c>
      <c r="G3189" s="6">
        <f t="shared" si="99"/>
        <v>1</v>
      </c>
    </row>
    <row r="3190" spans="1:7" x14ac:dyDescent="0.3">
      <c r="A3190" s="6" t="s">
        <v>4407</v>
      </c>
      <c r="B3190" s="6" t="str">
        <f>IF(GETPIVOTDATA("Sum of Net Profit",Pivot_table!$A$151,"Consumer ID",$A3190,"Years (DATE)",$B$66)=0,"",GETPIVOTDATA("Sum of Net Profit",Pivot_table!$A$151,"Consumer ID",$A3190,"Years (DATE)",$B$66))</f>
        <v/>
      </c>
      <c r="C3190" s="6" t="str">
        <f>IF(GETPIVOTDATA("Count of Order ID",Pivot_table!$A$151,"Consumer ID",$A3190,"Years (DATE)",$B$66)=0,"",GETPIVOTDATA("Count of Order ID",Pivot_table!$A$151,"Consumer ID",$A3190,"Years (DATE)",$B$66))</f>
        <v/>
      </c>
      <c r="D3190" s="6">
        <f>IF(GETPIVOTDATA("Sum of Net Profit",Pivot_table!$A$151,"Consumer ID",$A3190,"Years (DATE)",$D$66)=0,"",GETPIVOTDATA("Sum of Net Profit",Pivot_table!$A$151,"Consumer ID",$A3190,"Years (DATE)",$D$66))</f>
        <v>67.199999999999974</v>
      </c>
      <c r="E3190" s="6">
        <f>IF(GETPIVOTDATA("Count of Order ID",Pivot_table!$A$151,"Consumer ID",$A3190,"Years (DATE)",$D$66)=0,"",GETPIVOTDATA("Count of Order ID",Pivot_table!$A$151,"Consumer ID",$A3190,"Years (DATE)",$D$66))</f>
        <v>1</v>
      </c>
      <c r="F3190" s="6">
        <f t="shared" si="98"/>
        <v>67.199999999999974</v>
      </c>
      <c r="G3190" s="6">
        <f t="shared" si="99"/>
        <v>1</v>
      </c>
    </row>
    <row r="3191" spans="1:7" x14ac:dyDescent="0.3">
      <c r="A3191" s="6" t="s">
        <v>6354</v>
      </c>
      <c r="B3191" s="6" t="str">
        <f>IF(GETPIVOTDATA("Sum of Net Profit",Pivot_table!$A$151,"Consumer ID",$A3191,"Years (DATE)",$B$66)=0,"",GETPIVOTDATA("Sum of Net Profit",Pivot_table!$A$151,"Consumer ID",$A3191,"Years (DATE)",$B$66))</f>
        <v/>
      </c>
      <c r="C3191" s="6" t="str">
        <f>IF(GETPIVOTDATA("Count of Order ID",Pivot_table!$A$151,"Consumer ID",$A3191,"Years (DATE)",$B$66)=0,"",GETPIVOTDATA("Count of Order ID",Pivot_table!$A$151,"Consumer ID",$A3191,"Years (DATE)",$B$66))</f>
        <v/>
      </c>
      <c r="D3191" s="6">
        <f>IF(GETPIVOTDATA("Sum of Net Profit",Pivot_table!$A$151,"Consumer ID",$A3191,"Years (DATE)",$D$66)=0,"",GETPIVOTDATA("Sum of Net Profit",Pivot_table!$A$151,"Consumer ID",$A3191,"Years (DATE)",$D$66))</f>
        <v>67.199999999999974</v>
      </c>
      <c r="E3191" s="6">
        <f>IF(GETPIVOTDATA("Count of Order ID",Pivot_table!$A$151,"Consumer ID",$A3191,"Years (DATE)",$D$66)=0,"",GETPIVOTDATA("Count of Order ID",Pivot_table!$A$151,"Consumer ID",$A3191,"Years (DATE)",$D$66))</f>
        <v>1</v>
      </c>
      <c r="F3191" s="6">
        <f t="shared" si="98"/>
        <v>67.199999999999974</v>
      </c>
      <c r="G3191" s="6">
        <f t="shared" si="99"/>
        <v>1</v>
      </c>
    </row>
    <row r="3192" spans="1:7" x14ac:dyDescent="0.3">
      <c r="A3192" s="6" t="s">
        <v>5746</v>
      </c>
      <c r="B3192" s="6" t="str">
        <f>IF(GETPIVOTDATA("Sum of Net Profit",Pivot_table!$A$151,"Consumer ID",$A3192,"Years (DATE)",$B$66)=0,"",GETPIVOTDATA("Sum of Net Profit",Pivot_table!$A$151,"Consumer ID",$A3192,"Years (DATE)",$B$66))</f>
        <v/>
      </c>
      <c r="C3192" s="6" t="str">
        <f>IF(GETPIVOTDATA("Count of Order ID",Pivot_table!$A$151,"Consumer ID",$A3192,"Years (DATE)",$B$66)=0,"",GETPIVOTDATA("Count of Order ID",Pivot_table!$A$151,"Consumer ID",$A3192,"Years (DATE)",$B$66))</f>
        <v/>
      </c>
      <c r="D3192" s="6">
        <f>IF(GETPIVOTDATA("Sum of Net Profit",Pivot_table!$A$151,"Consumer ID",$A3192,"Years (DATE)",$D$66)=0,"",GETPIVOTDATA("Sum of Net Profit",Pivot_table!$A$151,"Consumer ID",$A3192,"Years (DATE)",$D$66))</f>
        <v>67.199999999999974</v>
      </c>
      <c r="E3192" s="6">
        <f>IF(GETPIVOTDATA("Count of Order ID",Pivot_table!$A$151,"Consumer ID",$A3192,"Years (DATE)",$D$66)=0,"",GETPIVOTDATA("Count of Order ID",Pivot_table!$A$151,"Consumer ID",$A3192,"Years (DATE)",$D$66))</f>
        <v>1</v>
      </c>
      <c r="F3192" s="6">
        <f t="shared" si="98"/>
        <v>67.199999999999974</v>
      </c>
      <c r="G3192" s="6">
        <f t="shared" si="99"/>
        <v>1</v>
      </c>
    </row>
    <row r="3193" spans="1:7" x14ac:dyDescent="0.3">
      <c r="A3193" s="6" t="s">
        <v>4425</v>
      </c>
      <c r="B3193" s="6" t="str">
        <f>IF(GETPIVOTDATA("Sum of Net Profit",Pivot_table!$A$151,"Consumer ID",$A3193,"Years (DATE)",$B$66)=0,"",GETPIVOTDATA("Sum of Net Profit",Pivot_table!$A$151,"Consumer ID",$A3193,"Years (DATE)",$B$66))</f>
        <v/>
      </c>
      <c r="C3193" s="6" t="str">
        <f>IF(GETPIVOTDATA("Count of Order ID",Pivot_table!$A$151,"Consumer ID",$A3193,"Years (DATE)",$B$66)=0,"",GETPIVOTDATA("Count of Order ID",Pivot_table!$A$151,"Consumer ID",$A3193,"Years (DATE)",$B$66))</f>
        <v/>
      </c>
      <c r="D3193" s="6">
        <f>IF(GETPIVOTDATA("Sum of Net Profit",Pivot_table!$A$151,"Consumer ID",$A3193,"Years (DATE)",$D$66)=0,"",GETPIVOTDATA("Sum of Net Profit",Pivot_table!$A$151,"Consumer ID",$A3193,"Years (DATE)",$D$66))</f>
        <v>67.199999999999974</v>
      </c>
      <c r="E3193" s="6">
        <f>IF(GETPIVOTDATA("Count of Order ID",Pivot_table!$A$151,"Consumer ID",$A3193,"Years (DATE)",$D$66)=0,"",GETPIVOTDATA("Count of Order ID",Pivot_table!$A$151,"Consumer ID",$A3193,"Years (DATE)",$D$66))</f>
        <v>1</v>
      </c>
      <c r="F3193" s="6">
        <f t="shared" si="98"/>
        <v>67.199999999999974</v>
      </c>
      <c r="G3193" s="6">
        <f t="shared" si="99"/>
        <v>1</v>
      </c>
    </row>
    <row r="3194" spans="1:7" x14ac:dyDescent="0.3">
      <c r="A3194" s="6" t="s">
        <v>4461</v>
      </c>
      <c r="B3194" s="6" t="str">
        <f>IF(GETPIVOTDATA("Sum of Net Profit",Pivot_table!$A$151,"Consumer ID",$A3194,"Years (DATE)",$B$66)=0,"",GETPIVOTDATA("Sum of Net Profit",Pivot_table!$A$151,"Consumer ID",$A3194,"Years (DATE)",$B$66))</f>
        <v/>
      </c>
      <c r="C3194" s="6" t="str">
        <f>IF(GETPIVOTDATA("Count of Order ID",Pivot_table!$A$151,"Consumer ID",$A3194,"Years (DATE)",$B$66)=0,"",GETPIVOTDATA("Count of Order ID",Pivot_table!$A$151,"Consumer ID",$A3194,"Years (DATE)",$B$66))</f>
        <v/>
      </c>
      <c r="D3194" s="6">
        <f>IF(GETPIVOTDATA("Sum of Net Profit",Pivot_table!$A$151,"Consumer ID",$A3194,"Years (DATE)",$D$66)=0,"",GETPIVOTDATA("Sum of Net Profit",Pivot_table!$A$151,"Consumer ID",$A3194,"Years (DATE)",$D$66))</f>
        <v>67.199999999999974</v>
      </c>
      <c r="E3194" s="6">
        <f>IF(GETPIVOTDATA("Count of Order ID",Pivot_table!$A$151,"Consumer ID",$A3194,"Years (DATE)",$D$66)=0,"",GETPIVOTDATA("Count of Order ID",Pivot_table!$A$151,"Consumer ID",$A3194,"Years (DATE)",$D$66))</f>
        <v>1</v>
      </c>
      <c r="F3194" s="6">
        <f t="shared" si="98"/>
        <v>67.199999999999974</v>
      </c>
      <c r="G3194" s="6">
        <f t="shared" si="99"/>
        <v>1</v>
      </c>
    </row>
    <row r="3195" spans="1:7" x14ac:dyDescent="0.3">
      <c r="A3195" s="6" t="s">
        <v>5023</v>
      </c>
      <c r="B3195" s="6" t="str">
        <f>IF(GETPIVOTDATA("Sum of Net Profit",Pivot_table!$A$151,"Consumer ID",$A3195,"Years (DATE)",$B$66)=0,"",GETPIVOTDATA("Sum of Net Profit",Pivot_table!$A$151,"Consumer ID",$A3195,"Years (DATE)",$B$66))</f>
        <v/>
      </c>
      <c r="C3195" s="6" t="str">
        <f>IF(GETPIVOTDATA("Count of Order ID",Pivot_table!$A$151,"Consumer ID",$A3195,"Years (DATE)",$B$66)=0,"",GETPIVOTDATA("Count of Order ID",Pivot_table!$A$151,"Consumer ID",$A3195,"Years (DATE)",$B$66))</f>
        <v/>
      </c>
      <c r="D3195" s="6">
        <f>IF(GETPIVOTDATA("Sum of Net Profit",Pivot_table!$A$151,"Consumer ID",$A3195,"Years (DATE)",$D$66)=0,"",GETPIVOTDATA("Sum of Net Profit",Pivot_table!$A$151,"Consumer ID",$A3195,"Years (DATE)",$D$66))</f>
        <v>67.199999999999974</v>
      </c>
      <c r="E3195" s="6">
        <f>IF(GETPIVOTDATA("Count of Order ID",Pivot_table!$A$151,"Consumer ID",$A3195,"Years (DATE)",$D$66)=0,"",GETPIVOTDATA("Count of Order ID",Pivot_table!$A$151,"Consumer ID",$A3195,"Years (DATE)",$D$66))</f>
        <v>1</v>
      </c>
      <c r="F3195" s="6">
        <f t="shared" si="98"/>
        <v>67.199999999999974</v>
      </c>
      <c r="G3195" s="6">
        <f t="shared" si="99"/>
        <v>1</v>
      </c>
    </row>
    <row r="3196" spans="1:7" x14ac:dyDescent="0.3">
      <c r="A3196" s="6" t="s">
        <v>5007</v>
      </c>
      <c r="B3196" s="6" t="str">
        <f>IF(GETPIVOTDATA("Sum of Net Profit",Pivot_table!$A$151,"Consumer ID",$A3196,"Years (DATE)",$B$66)=0,"",GETPIVOTDATA("Sum of Net Profit",Pivot_table!$A$151,"Consumer ID",$A3196,"Years (DATE)",$B$66))</f>
        <v/>
      </c>
      <c r="C3196" s="6" t="str">
        <f>IF(GETPIVOTDATA("Count of Order ID",Pivot_table!$A$151,"Consumer ID",$A3196,"Years (DATE)",$B$66)=0,"",GETPIVOTDATA("Count of Order ID",Pivot_table!$A$151,"Consumer ID",$A3196,"Years (DATE)",$B$66))</f>
        <v/>
      </c>
      <c r="D3196" s="6">
        <f>IF(GETPIVOTDATA("Sum of Net Profit",Pivot_table!$A$151,"Consumer ID",$A3196,"Years (DATE)",$D$66)=0,"",GETPIVOTDATA("Sum of Net Profit",Pivot_table!$A$151,"Consumer ID",$A3196,"Years (DATE)",$D$66))</f>
        <v>67.199999999999974</v>
      </c>
      <c r="E3196" s="6">
        <f>IF(GETPIVOTDATA("Count of Order ID",Pivot_table!$A$151,"Consumer ID",$A3196,"Years (DATE)",$D$66)=0,"",GETPIVOTDATA("Count of Order ID",Pivot_table!$A$151,"Consumer ID",$A3196,"Years (DATE)",$D$66))</f>
        <v>1</v>
      </c>
      <c r="F3196" s="6">
        <f t="shared" si="98"/>
        <v>67.199999999999974</v>
      </c>
      <c r="G3196" s="6">
        <f t="shared" si="99"/>
        <v>1</v>
      </c>
    </row>
    <row r="3197" spans="1:7" x14ac:dyDescent="0.3">
      <c r="A3197" s="6" t="s">
        <v>5830</v>
      </c>
      <c r="B3197" s="6" t="str">
        <f>IF(GETPIVOTDATA("Sum of Net Profit",Pivot_table!$A$151,"Consumer ID",$A3197,"Years (DATE)",$B$66)=0,"",GETPIVOTDATA("Sum of Net Profit",Pivot_table!$A$151,"Consumer ID",$A3197,"Years (DATE)",$B$66))</f>
        <v/>
      </c>
      <c r="C3197" s="6" t="str">
        <f>IF(GETPIVOTDATA("Count of Order ID",Pivot_table!$A$151,"Consumer ID",$A3197,"Years (DATE)",$B$66)=0,"",GETPIVOTDATA("Count of Order ID",Pivot_table!$A$151,"Consumer ID",$A3197,"Years (DATE)",$B$66))</f>
        <v/>
      </c>
      <c r="D3197" s="6">
        <f>IF(GETPIVOTDATA("Sum of Net Profit",Pivot_table!$A$151,"Consumer ID",$A3197,"Years (DATE)",$D$66)=0,"",GETPIVOTDATA("Sum of Net Profit",Pivot_table!$A$151,"Consumer ID",$A3197,"Years (DATE)",$D$66))</f>
        <v>67.199999999999974</v>
      </c>
      <c r="E3197" s="6">
        <f>IF(GETPIVOTDATA("Count of Order ID",Pivot_table!$A$151,"Consumer ID",$A3197,"Years (DATE)",$D$66)=0,"",GETPIVOTDATA("Count of Order ID",Pivot_table!$A$151,"Consumer ID",$A3197,"Years (DATE)",$D$66))</f>
        <v>1</v>
      </c>
      <c r="F3197" s="6">
        <f t="shared" si="98"/>
        <v>67.199999999999974</v>
      </c>
      <c r="G3197" s="6">
        <f t="shared" si="99"/>
        <v>1</v>
      </c>
    </row>
    <row r="3198" spans="1:7" x14ac:dyDescent="0.3">
      <c r="A3198" s="6" t="s">
        <v>5897</v>
      </c>
      <c r="B3198" s="6" t="str">
        <f>IF(GETPIVOTDATA("Sum of Net Profit",Pivot_table!$A$151,"Consumer ID",$A3198,"Years (DATE)",$B$66)=0,"",GETPIVOTDATA("Sum of Net Profit",Pivot_table!$A$151,"Consumer ID",$A3198,"Years (DATE)",$B$66))</f>
        <v/>
      </c>
      <c r="C3198" s="6" t="str">
        <f>IF(GETPIVOTDATA("Count of Order ID",Pivot_table!$A$151,"Consumer ID",$A3198,"Years (DATE)",$B$66)=0,"",GETPIVOTDATA("Count of Order ID",Pivot_table!$A$151,"Consumer ID",$A3198,"Years (DATE)",$B$66))</f>
        <v/>
      </c>
      <c r="D3198" s="6">
        <f>IF(GETPIVOTDATA("Sum of Net Profit",Pivot_table!$A$151,"Consumer ID",$A3198,"Years (DATE)",$D$66)=0,"",GETPIVOTDATA("Sum of Net Profit",Pivot_table!$A$151,"Consumer ID",$A3198,"Years (DATE)",$D$66))</f>
        <v>67.199999999999974</v>
      </c>
      <c r="E3198" s="6">
        <f>IF(GETPIVOTDATA("Count of Order ID",Pivot_table!$A$151,"Consumer ID",$A3198,"Years (DATE)",$D$66)=0,"",GETPIVOTDATA("Count of Order ID",Pivot_table!$A$151,"Consumer ID",$A3198,"Years (DATE)",$D$66))</f>
        <v>1</v>
      </c>
      <c r="F3198" s="6">
        <f t="shared" si="98"/>
        <v>67.199999999999974</v>
      </c>
      <c r="G3198" s="6">
        <f t="shared" si="99"/>
        <v>1</v>
      </c>
    </row>
    <row r="3199" spans="1:7" x14ac:dyDescent="0.3">
      <c r="A3199" s="6" t="s">
        <v>791</v>
      </c>
      <c r="B3199" s="6">
        <f>IF(GETPIVOTDATA("Sum of Net Profit",Pivot_table!$A$151,"Consumer ID",$A3199,"Years (DATE)",$B$66)=0,"",GETPIVOTDATA("Sum of Net Profit",Pivot_table!$A$151,"Consumer ID",$A3199,"Years (DATE)",$B$66))</f>
        <v>58.8</v>
      </c>
      <c r="C3199" s="6">
        <f>IF(GETPIVOTDATA("Count of Order ID",Pivot_table!$A$151,"Consumer ID",$A3199,"Years (DATE)",$B$66)=0,"",GETPIVOTDATA("Count of Order ID",Pivot_table!$A$151,"Consumer ID",$A3199,"Years (DATE)",$B$66))</f>
        <v>1</v>
      </c>
      <c r="D3199" s="6" t="str">
        <f>IF(GETPIVOTDATA("Sum of Net Profit",Pivot_table!$A$151,"Consumer ID",$A3199,"Years (DATE)",$D$66)=0,"",GETPIVOTDATA("Sum of Net Profit",Pivot_table!$A$151,"Consumer ID",$A3199,"Years (DATE)",$D$66))</f>
        <v/>
      </c>
      <c r="E3199" s="6" t="str">
        <f>IF(GETPIVOTDATA("Count of Order ID",Pivot_table!$A$151,"Consumer ID",$A3199,"Years (DATE)",$D$66)=0,"",GETPIVOTDATA("Count of Order ID",Pivot_table!$A$151,"Consumer ID",$A3199,"Years (DATE)",$D$66))</f>
        <v/>
      </c>
      <c r="F3199" s="6">
        <f t="shared" si="98"/>
        <v>58.8</v>
      </c>
      <c r="G3199" s="6">
        <f t="shared" si="99"/>
        <v>1</v>
      </c>
    </row>
    <row r="3200" spans="1:7" x14ac:dyDescent="0.3">
      <c r="A3200" s="6" t="s">
        <v>845</v>
      </c>
      <c r="B3200" s="6">
        <f>IF(GETPIVOTDATA("Sum of Net Profit",Pivot_table!$A$151,"Consumer ID",$A3200,"Years (DATE)",$B$66)=0,"",GETPIVOTDATA("Sum of Net Profit",Pivot_table!$A$151,"Consumer ID",$A3200,"Years (DATE)",$B$66))</f>
        <v>58.8</v>
      </c>
      <c r="C3200" s="6">
        <f>IF(GETPIVOTDATA("Count of Order ID",Pivot_table!$A$151,"Consumer ID",$A3200,"Years (DATE)",$B$66)=0,"",GETPIVOTDATA("Count of Order ID",Pivot_table!$A$151,"Consumer ID",$A3200,"Years (DATE)",$B$66))</f>
        <v>1</v>
      </c>
      <c r="D3200" s="6" t="str">
        <f>IF(GETPIVOTDATA("Sum of Net Profit",Pivot_table!$A$151,"Consumer ID",$A3200,"Years (DATE)",$D$66)=0,"",GETPIVOTDATA("Sum of Net Profit",Pivot_table!$A$151,"Consumer ID",$A3200,"Years (DATE)",$D$66))</f>
        <v/>
      </c>
      <c r="E3200" s="6" t="str">
        <f>IF(GETPIVOTDATA("Count of Order ID",Pivot_table!$A$151,"Consumer ID",$A3200,"Years (DATE)",$D$66)=0,"",GETPIVOTDATA("Count of Order ID",Pivot_table!$A$151,"Consumer ID",$A3200,"Years (DATE)",$D$66))</f>
        <v/>
      </c>
      <c r="F3200" s="6">
        <f t="shared" si="98"/>
        <v>58.8</v>
      </c>
      <c r="G3200" s="6">
        <f t="shared" si="99"/>
        <v>1</v>
      </c>
    </row>
    <row r="3201" spans="1:7" x14ac:dyDescent="0.3">
      <c r="A3201" s="6" t="s">
        <v>6758</v>
      </c>
      <c r="B3201" s="6">
        <f>IF(GETPIVOTDATA("Sum of Net Profit",Pivot_table!$A$151,"Consumer ID",$A3201,"Years (DATE)",$B$66)=0,"",GETPIVOTDATA("Sum of Net Profit",Pivot_table!$A$151,"Consumer ID",$A3201,"Years (DATE)",$B$66))</f>
        <v>58.8</v>
      </c>
      <c r="C3201" s="6">
        <f>IF(GETPIVOTDATA("Count of Order ID",Pivot_table!$A$151,"Consumer ID",$A3201,"Years (DATE)",$B$66)=0,"",GETPIVOTDATA("Count of Order ID",Pivot_table!$A$151,"Consumer ID",$A3201,"Years (DATE)",$B$66))</f>
        <v>1</v>
      </c>
      <c r="D3201" s="6" t="str">
        <f>IF(GETPIVOTDATA("Sum of Net Profit",Pivot_table!$A$151,"Consumer ID",$A3201,"Years (DATE)",$D$66)=0,"",GETPIVOTDATA("Sum of Net Profit",Pivot_table!$A$151,"Consumer ID",$A3201,"Years (DATE)",$D$66))</f>
        <v/>
      </c>
      <c r="E3201" s="6" t="str">
        <f>IF(GETPIVOTDATA("Count of Order ID",Pivot_table!$A$151,"Consumer ID",$A3201,"Years (DATE)",$D$66)=0,"",GETPIVOTDATA("Count of Order ID",Pivot_table!$A$151,"Consumer ID",$A3201,"Years (DATE)",$D$66))</f>
        <v/>
      </c>
      <c r="F3201" s="6">
        <f t="shared" si="98"/>
        <v>58.8</v>
      </c>
      <c r="G3201" s="6">
        <f t="shared" si="99"/>
        <v>1</v>
      </c>
    </row>
    <row r="3202" spans="1:7" x14ac:dyDescent="0.3">
      <c r="A3202" s="6" t="s">
        <v>6923</v>
      </c>
      <c r="B3202" s="6">
        <f>IF(GETPIVOTDATA("Sum of Net Profit",Pivot_table!$A$151,"Consumer ID",$A3202,"Years (DATE)",$B$66)=0,"",GETPIVOTDATA("Sum of Net Profit",Pivot_table!$A$151,"Consumer ID",$A3202,"Years (DATE)",$B$66))</f>
        <v>58.8</v>
      </c>
      <c r="C3202" s="6">
        <f>IF(GETPIVOTDATA("Count of Order ID",Pivot_table!$A$151,"Consumer ID",$A3202,"Years (DATE)",$B$66)=0,"",GETPIVOTDATA("Count of Order ID",Pivot_table!$A$151,"Consumer ID",$A3202,"Years (DATE)",$B$66))</f>
        <v>1</v>
      </c>
      <c r="D3202" s="6" t="str">
        <f>IF(GETPIVOTDATA("Sum of Net Profit",Pivot_table!$A$151,"Consumer ID",$A3202,"Years (DATE)",$D$66)=0,"",GETPIVOTDATA("Sum of Net Profit",Pivot_table!$A$151,"Consumer ID",$A3202,"Years (DATE)",$D$66))</f>
        <v/>
      </c>
      <c r="E3202" s="6" t="str">
        <f>IF(GETPIVOTDATA("Count of Order ID",Pivot_table!$A$151,"Consumer ID",$A3202,"Years (DATE)",$D$66)=0,"",GETPIVOTDATA("Count of Order ID",Pivot_table!$A$151,"Consumer ID",$A3202,"Years (DATE)",$D$66))</f>
        <v/>
      </c>
      <c r="F3202" s="6">
        <f t="shared" si="98"/>
        <v>58.8</v>
      </c>
      <c r="G3202" s="6">
        <f t="shared" si="99"/>
        <v>1</v>
      </c>
    </row>
    <row r="3203" spans="1:7" x14ac:dyDescent="0.3">
      <c r="A3203" s="6" t="s">
        <v>6893</v>
      </c>
      <c r="B3203" s="6">
        <f>IF(GETPIVOTDATA("Sum of Net Profit",Pivot_table!$A$151,"Consumer ID",$A3203,"Years (DATE)",$B$66)=0,"",GETPIVOTDATA("Sum of Net Profit",Pivot_table!$A$151,"Consumer ID",$A3203,"Years (DATE)",$B$66))</f>
        <v>58.8</v>
      </c>
      <c r="C3203" s="6">
        <f>IF(GETPIVOTDATA("Count of Order ID",Pivot_table!$A$151,"Consumer ID",$A3203,"Years (DATE)",$B$66)=0,"",GETPIVOTDATA("Count of Order ID",Pivot_table!$A$151,"Consumer ID",$A3203,"Years (DATE)",$B$66))</f>
        <v>1</v>
      </c>
      <c r="D3203" s="6" t="str">
        <f>IF(GETPIVOTDATA("Sum of Net Profit",Pivot_table!$A$151,"Consumer ID",$A3203,"Years (DATE)",$D$66)=0,"",GETPIVOTDATA("Sum of Net Profit",Pivot_table!$A$151,"Consumer ID",$A3203,"Years (DATE)",$D$66))</f>
        <v/>
      </c>
      <c r="E3203" s="6" t="str">
        <f>IF(GETPIVOTDATA("Count of Order ID",Pivot_table!$A$151,"Consumer ID",$A3203,"Years (DATE)",$D$66)=0,"",GETPIVOTDATA("Count of Order ID",Pivot_table!$A$151,"Consumer ID",$A3203,"Years (DATE)",$D$66))</f>
        <v/>
      </c>
      <c r="F3203" s="6">
        <f t="shared" si="98"/>
        <v>58.8</v>
      </c>
      <c r="G3203" s="6">
        <f t="shared" si="99"/>
        <v>1</v>
      </c>
    </row>
    <row r="3204" spans="1:7" x14ac:dyDescent="0.3">
      <c r="A3204" s="6" t="s">
        <v>6911</v>
      </c>
      <c r="B3204" s="6">
        <f>IF(GETPIVOTDATA("Sum of Net Profit",Pivot_table!$A$151,"Consumer ID",$A3204,"Years (DATE)",$B$66)=0,"",GETPIVOTDATA("Sum of Net Profit",Pivot_table!$A$151,"Consumer ID",$A3204,"Years (DATE)",$B$66))</f>
        <v>58.8</v>
      </c>
      <c r="C3204" s="6">
        <f>IF(GETPIVOTDATA("Count of Order ID",Pivot_table!$A$151,"Consumer ID",$A3204,"Years (DATE)",$B$66)=0,"",GETPIVOTDATA("Count of Order ID",Pivot_table!$A$151,"Consumer ID",$A3204,"Years (DATE)",$B$66))</f>
        <v>1</v>
      </c>
      <c r="D3204" s="6" t="str">
        <f>IF(GETPIVOTDATA("Sum of Net Profit",Pivot_table!$A$151,"Consumer ID",$A3204,"Years (DATE)",$D$66)=0,"",GETPIVOTDATA("Sum of Net Profit",Pivot_table!$A$151,"Consumer ID",$A3204,"Years (DATE)",$D$66))</f>
        <v/>
      </c>
      <c r="E3204" s="6" t="str">
        <f>IF(GETPIVOTDATA("Count of Order ID",Pivot_table!$A$151,"Consumer ID",$A3204,"Years (DATE)",$D$66)=0,"",GETPIVOTDATA("Count of Order ID",Pivot_table!$A$151,"Consumer ID",$A3204,"Years (DATE)",$D$66))</f>
        <v/>
      </c>
      <c r="F3204" s="6">
        <f t="shared" ref="F3204:F3255" si="100">IF(SUM(B3204,D3204)=0,"",SUM(B3204,D3204))</f>
        <v>58.8</v>
      </c>
      <c r="G3204" s="6">
        <f t="shared" ref="G3204:G3255" si="101">IF(SUM(C3204,E3204)=0,"",SUM(C3204,E3204))</f>
        <v>1</v>
      </c>
    </row>
    <row r="3205" spans="1:7" x14ac:dyDescent="0.3">
      <c r="A3205" s="6" t="s">
        <v>6943</v>
      </c>
      <c r="B3205" s="6">
        <f>IF(GETPIVOTDATA("Sum of Net Profit",Pivot_table!$A$151,"Consumer ID",$A3205,"Years (DATE)",$B$66)=0,"",GETPIVOTDATA("Sum of Net Profit",Pivot_table!$A$151,"Consumer ID",$A3205,"Years (DATE)",$B$66))</f>
        <v>58.8</v>
      </c>
      <c r="C3205" s="6">
        <f>IF(GETPIVOTDATA("Count of Order ID",Pivot_table!$A$151,"Consumer ID",$A3205,"Years (DATE)",$B$66)=0,"",GETPIVOTDATA("Count of Order ID",Pivot_table!$A$151,"Consumer ID",$A3205,"Years (DATE)",$B$66))</f>
        <v>1</v>
      </c>
      <c r="D3205" s="6" t="str">
        <f>IF(GETPIVOTDATA("Sum of Net Profit",Pivot_table!$A$151,"Consumer ID",$A3205,"Years (DATE)",$D$66)=0,"",GETPIVOTDATA("Sum of Net Profit",Pivot_table!$A$151,"Consumer ID",$A3205,"Years (DATE)",$D$66))</f>
        <v/>
      </c>
      <c r="E3205" s="6" t="str">
        <f>IF(GETPIVOTDATA("Count of Order ID",Pivot_table!$A$151,"Consumer ID",$A3205,"Years (DATE)",$D$66)=0,"",GETPIVOTDATA("Count of Order ID",Pivot_table!$A$151,"Consumer ID",$A3205,"Years (DATE)",$D$66))</f>
        <v/>
      </c>
      <c r="F3205" s="6">
        <f t="shared" si="100"/>
        <v>58.8</v>
      </c>
      <c r="G3205" s="6">
        <f t="shared" si="101"/>
        <v>1</v>
      </c>
    </row>
    <row r="3206" spans="1:7" x14ac:dyDescent="0.3">
      <c r="A3206" s="6" t="s">
        <v>951</v>
      </c>
      <c r="B3206" s="6">
        <f>IF(GETPIVOTDATA("Sum of Net Profit",Pivot_table!$A$151,"Consumer ID",$A3206,"Years (DATE)",$B$66)=0,"",GETPIVOTDATA("Sum of Net Profit",Pivot_table!$A$151,"Consumer ID",$A3206,"Years (DATE)",$B$66))</f>
        <v>58.8</v>
      </c>
      <c r="C3206" s="6">
        <f>IF(GETPIVOTDATA("Count of Order ID",Pivot_table!$A$151,"Consumer ID",$A3206,"Years (DATE)",$B$66)=0,"",GETPIVOTDATA("Count of Order ID",Pivot_table!$A$151,"Consumer ID",$A3206,"Years (DATE)",$B$66))</f>
        <v>1</v>
      </c>
      <c r="D3206" s="6" t="str">
        <f>IF(GETPIVOTDATA("Sum of Net Profit",Pivot_table!$A$151,"Consumer ID",$A3206,"Years (DATE)",$D$66)=0,"",GETPIVOTDATA("Sum of Net Profit",Pivot_table!$A$151,"Consumer ID",$A3206,"Years (DATE)",$D$66))</f>
        <v/>
      </c>
      <c r="E3206" s="6" t="str">
        <f>IF(GETPIVOTDATA("Count of Order ID",Pivot_table!$A$151,"Consumer ID",$A3206,"Years (DATE)",$D$66)=0,"",GETPIVOTDATA("Count of Order ID",Pivot_table!$A$151,"Consumer ID",$A3206,"Years (DATE)",$D$66))</f>
        <v/>
      </c>
      <c r="F3206" s="6">
        <f t="shared" si="100"/>
        <v>58.8</v>
      </c>
      <c r="G3206" s="6">
        <f t="shared" si="101"/>
        <v>1</v>
      </c>
    </row>
    <row r="3207" spans="1:7" x14ac:dyDescent="0.3">
      <c r="A3207" s="6" t="s">
        <v>931</v>
      </c>
      <c r="B3207" s="6">
        <f>IF(GETPIVOTDATA("Sum of Net Profit",Pivot_table!$A$151,"Consumer ID",$A3207,"Years (DATE)",$B$66)=0,"",GETPIVOTDATA("Sum of Net Profit",Pivot_table!$A$151,"Consumer ID",$A3207,"Years (DATE)",$B$66))</f>
        <v>58.8</v>
      </c>
      <c r="C3207" s="6">
        <f>IF(GETPIVOTDATA("Count of Order ID",Pivot_table!$A$151,"Consumer ID",$A3207,"Years (DATE)",$B$66)=0,"",GETPIVOTDATA("Count of Order ID",Pivot_table!$A$151,"Consumer ID",$A3207,"Years (DATE)",$B$66))</f>
        <v>1</v>
      </c>
      <c r="D3207" s="6" t="str">
        <f>IF(GETPIVOTDATA("Sum of Net Profit",Pivot_table!$A$151,"Consumer ID",$A3207,"Years (DATE)",$D$66)=0,"",GETPIVOTDATA("Sum of Net Profit",Pivot_table!$A$151,"Consumer ID",$A3207,"Years (DATE)",$D$66))</f>
        <v/>
      </c>
      <c r="E3207" s="6" t="str">
        <f>IF(GETPIVOTDATA("Count of Order ID",Pivot_table!$A$151,"Consumer ID",$A3207,"Years (DATE)",$D$66)=0,"",GETPIVOTDATA("Count of Order ID",Pivot_table!$A$151,"Consumer ID",$A3207,"Years (DATE)",$D$66))</f>
        <v/>
      </c>
      <c r="F3207" s="6">
        <f t="shared" si="100"/>
        <v>58.8</v>
      </c>
      <c r="G3207" s="6">
        <f t="shared" si="101"/>
        <v>1</v>
      </c>
    </row>
    <row r="3208" spans="1:7" x14ac:dyDescent="0.3">
      <c r="A3208" s="6" t="s">
        <v>6941</v>
      </c>
      <c r="B3208" s="6">
        <f>IF(GETPIVOTDATA("Sum of Net Profit",Pivot_table!$A$151,"Consumer ID",$A3208,"Years (DATE)",$B$66)=0,"",GETPIVOTDATA("Sum of Net Profit",Pivot_table!$A$151,"Consumer ID",$A3208,"Years (DATE)",$B$66))</f>
        <v>58.8</v>
      </c>
      <c r="C3208" s="6">
        <f>IF(GETPIVOTDATA("Count of Order ID",Pivot_table!$A$151,"Consumer ID",$A3208,"Years (DATE)",$B$66)=0,"",GETPIVOTDATA("Count of Order ID",Pivot_table!$A$151,"Consumer ID",$A3208,"Years (DATE)",$B$66))</f>
        <v>1</v>
      </c>
      <c r="D3208" s="6" t="str">
        <f>IF(GETPIVOTDATA("Sum of Net Profit",Pivot_table!$A$151,"Consumer ID",$A3208,"Years (DATE)",$D$66)=0,"",GETPIVOTDATA("Sum of Net Profit",Pivot_table!$A$151,"Consumer ID",$A3208,"Years (DATE)",$D$66))</f>
        <v/>
      </c>
      <c r="E3208" s="6" t="str">
        <f>IF(GETPIVOTDATA("Count of Order ID",Pivot_table!$A$151,"Consumer ID",$A3208,"Years (DATE)",$D$66)=0,"",GETPIVOTDATA("Count of Order ID",Pivot_table!$A$151,"Consumer ID",$A3208,"Years (DATE)",$D$66))</f>
        <v/>
      </c>
      <c r="F3208" s="6">
        <f t="shared" si="100"/>
        <v>58.8</v>
      </c>
      <c r="G3208" s="6">
        <f t="shared" si="101"/>
        <v>1</v>
      </c>
    </row>
    <row r="3209" spans="1:7" x14ac:dyDescent="0.3">
      <c r="A3209" s="6" t="s">
        <v>361</v>
      </c>
      <c r="B3209" s="6" t="str">
        <f>IF(GETPIVOTDATA("Sum of Net Profit",Pivot_table!$A$151,"Consumer ID",$A3209,"Years (DATE)",$B$66)=0,"",GETPIVOTDATA("Sum of Net Profit",Pivot_table!$A$151,"Consumer ID",$A3209,"Years (DATE)",$B$66))</f>
        <v/>
      </c>
      <c r="C3209" s="6" t="str">
        <f>IF(GETPIVOTDATA("Count of Order ID",Pivot_table!$A$151,"Consumer ID",$A3209,"Years (DATE)",$B$66)=0,"",GETPIVOTDATA("Count of Order ID",Pivot_table!$A$151,"Consumer ID",$A3209,"Years (DATE)",$B$66))</f>
        <v/>
      </c>
      <c r="D3209" s="6">
        <f>IF(GETPIVOTDATA("Sum of Net Profit",Pivot_table!$A$151,"Consumer ID",$A3209,"Years (DATE)",$D$66)=0,"",GETPIVOTDATA("Sum of Net Profit",Pivot_table!$A$151,"Consumer ID",$A3209,"Years (DATE)",$D$66))</f>
        <v>58.8</v>
      </c>
      <c r="E3209" s="6">
        <f>IF(GETPIVOTDATA("Count of Order ID",Pivot_table!$A$151,"Consumer ID",$A3209,"Years (DATE)",$D$66)=0,"",GETPIVOTDATA("Count of Order ID",Pivot_table!$A$151,"Consumer ID",$A3209,"Years (DATE)",$D$66))</f>
        <v>1</v>
      </c>
      <c r="F3209" s="6">
        <f t="shared" si="100"/>
        <v>58.8</v>
      </c>
      <c r="G3209" s="6">
        <f t="shared" si="101"/>
        <v>1</v>
      </c>
    </row>
    <row r="3210" spans="1:7" x14ac:dyDescent="0.3">
      <c r="A3210" s="6" t="s">
        <v>1212</v>
      </c>
      <c r="B3210" s="6">
        <f>IF(GETPIVOTDATA("Sum of Net Profit",Pivot_table!$A$151,"Consumer ID",$A3210,"Years (DATE)",$B$66)=0,"",GETPIVOTDATA("Sum of Net Profit",Pivot_table!$A$151,"Consumer ID",$A3210,"Years (DATE)",$B$66))</f>
        <v>58.8</v>
      </c>
      <c r="C3210" s="6">
        <f>IF(GETPIVOTDATA("Count of Order ID",Pivot_table!$A$151,"Consumer ID",$A3210,"Years (DATE)",$B$66)=0,"",GETPIVOTDATA("Count of Order ID",Pivot_table!$A$151,"Consumer ID",$A3210,"Years (DATE)",$B$66))</f>
        <v>1</v>
      </c>
      <c r="D3210" s="6" t="str">
        <f>IF(GETPIVOTDATA("Sum of Net Profit",Pivot_table!$A$151,"Consumer ID",$A3210,"Years (DATE)",$D$66)=0,"",GETPIVOTDATA("Sum of Net Profit",Pivot_table!$A$151,"Consumer ID",$A3210,"Years (DATE)",$D$66))</f>
        <v/>
      </c>
      <c r="E3210" s="6" t="str">
        <f>IF(GETPIVOTDATA("Count of Order ID",Pivot_table!$A$151,"Consumer ID",$A3210,"Years (DATE)",$D$66)=0,"",GETPIVOTDATA("Count of Order ID",Pivot_table!$A$151,"Consumer ID",$A3210,"Years (DATE)",$D$66))</f>
        <v/>
      </c>
      <c r="F3210" s="6">
        <f t="shared" si="100"/>
        <v>58.8</v>
      </c>
      <c r="G3210" s="6">
        <f t="shared" si="101"/>
        <v>1</v>
      </c>
    </row>
    <row r="3211" spans="1:7" x14ac:dyDescent="0.3">
      <c r="A3211" s="6" t="s">
        <v>547</v>
      </c>
      <c r="B3211" s="6">
        <f>IF(GETPIVOTDATA("Sum of Net Profit",Pivot_table!$A$151,"Consumer ID",$A3211,"Years (DATE)",$B$66)=0,"",GETPIVOTDATA("Sum of Net Profit",Pivot_table!$A$151,"Consumer ID",$A3211,"Years (DATE)",$B$66))</f>
        <v>58.8</v>
      </c>
      <c r="C3211" s="6">
        <f>IF(GETPIVOTDATA("Count of Order ID",Pivot_table!$A$151,"Consumer ID",$A3211,"Years (DATE)",$B$66)=0,"",GETPIVOTDATA("Count of Order ID",Pivot_table!$A$151,"Consumer ID",$A3211,"Years (DATE)",$B$66))</f>
        <v>1</v>
      </c>
      <c r="D3211" s="6" t="str">
        <f>IF(GETPIVOTDATA("Sum of Net Profit",Pivot_table!$A$151,"Consumer ID",$A3211,"Years (DATE)",$D$66)=0,"",GETPIVOTDATA("Sum of Net Profit",Pivot_table!$A$151,"Consumer ID",$A3211,"Years (DATE)",$D$66))</f>
        <v/>
      </c>
      <c r="E3211" s="6" t="str">
        <f>IF(GETPIVOTDATA("Count of Order ID",Pivot_table!$A$151,"Consumer ID",$A3211,"Years (DATE)",$D$66)=0,"",GETPIVOTDATA("Count of Order ID",Pivot_table!$A$151,"Consumer ID",$A3211,"Years (DATE)",$D$66))</f>
        <v/>
      </c>
      <c r="F3211" s="6">
        <f t="shared" si="100"/>
        <v>58.8</v>
      </c>
      <c r="G3211" s="6">
        <f t="shared" si="101"/>
        <v>1</v>
      </c>
    </row>
    <row r="3212" spans="1:7" x14ac:dyDescent="0.3">
      <c r="A3212" s="6" t="s">
        <v>587</v>
      </c>
      <c r="B3212" s="6">
        <f>IF(GETPIVOTDATA("Sum of Net Profit",Pivot_table!$A$151,"Consumer ID",$A3212,"Years (DATE)",$B$66)=0,"",GETPIVOTDATA("Sum of Net Profit",Pivot_table!$A$151,"Consumer ID",$A3212,"Years (DATE)",$B$66))</f>
        <v>58.8</v>
      </c>
      <c r="C3212" s="6">
        <f>IF(GETPIVOTDATA("Count of Order ID",Pivot_table!$A$151,"Consumer ID",$A3212,"Years (DATE)",$B$66)=0,"",GETPIVOTDATA("Count of Order ID",Pivot_table!$A$151,"Consumer ID",$A3212,"Years (DATE)",$B$66))</f>
        <v>1</v>
      </c>
      <c r="D3212" s="6" t="str">
        <f>IF(GETPIVOTDATA("Sum of Net Profit",Pivot_table!$A$151,"Consumer ID",$A3212,"Years (DATE)",$D$66)=0,"",GETPIVOTDATA("Sum of Net Profit",Pivot_table!$A$151,"Consumer ID",$A3212,"Years (DATE)",$D$66))</f>
        <v/>
      </c>
      <c r="E3212" s="6" t="str">
        <f>IF(GETPIVOTDATA("Count of Order ID",Pivot_table!$A$151,"Consumer ID",$A3212,"Years (DATE)",$D$66)=0,"",GETPIVOTDATA("Count of Order ID",Pivot_table!$A$151,"Consumer ID",$A3212,"Years (DATE)",$D$66))</f>
        <v/>
      </c>
      <c r="F3212" s="6">
        <f t="shared" si="100"/>
        <v>58.8</v>
      </c>
      <c r="G3212" s="6">
        <f t="shared" si="101"/>
        <v>1</v>
      </c>
    </row>
    <row r="3213" spans="1:7" x14ac:dyDescent="0.3">
      <c r="A3213" s="6" t="s">
        <v>549</v>
      </c>
      <c r="B3213" s="6">
        <f>IF(GETPIVOTDATA("Sum of Net Profit",Pivot_table!$A$151,"Consumer ID",$A3213,"Years (DATE)",$B$66)=0,"",GETPIVOTDATA("Sum of Net Profit",Pivot_table!$A$151,"Consumer ID",$A3213,"Years (DATE)",$B$66))</f>
        <v>58.8</v>
      </c>
      <c r="C3213" s="6">
        <f>IF(GETPIVOTDATA("Count of Order ID",Pivot_table!$A$151,"Consumer ID",$A3213,"Years (DATE)",$B$66)=0,"",GETPIVOTDATA("Count of Order ID",Pivot_table!$A$151,"Consumer ID",$A3213,"Years (DATE)",$B$66))</f>
        <v>1</v>
      </c>
      <c r="D3213" s="6" t="str">
        <f>IF(GETPIVOTDATA("Sum of Net Profit",Pivot_table!$A$151,"Consumer ID",$A3213,"Years (DATE)",$D$66)=0,"",GETPIVOTDATA("Sum of Net Profit",Pivot_table!$A$151,"Consumer ID",$A3213,"Years (DATE)",$D$66))</f>
        <v/>
      </c>
      <c r="E3213" s="6" t="str">
        <f>IF(GETPIVOTDATA("Count of Order ID",Pivot_table!$A$151,"Consumer ID",$A3213,"Years (DATE)",$D$66)=0,"",GETPIVOTDATA("Count of Order ID",Pivot_table!$A$151,"Consumer ID",$A3213,"Years (DATE)",$D$66))</f>
        <v/>
      </c>
      <c r="F3213" s="6">
        <f t="shared" si="100"/>
        <v>58.8</v>
      </c>
      <c r="G3213" s="6">
        <f t="shared" si="101"/>
        <v>1</v>
      </c>
    </row>
    <row r="3214" spans="1:7" x14ac:dyDescent="0.3">
      <c r="A3214" s="6" t="s">
        <v>6502</v>
      </c>
      <c r="B3214" s="6">
        <f>IF(GETPIVOTDATA("Sum of Net Profit",Pivot_table!$A$151,"Consumer ID",$A3214,"Years (DATE)",$B$66)=0,"",GETPIVOTDATA("Sum of Net Profit",Pivot_table!$A$151,"Consumer ID",$A3214,"Years (DATE)",$B$66))</f>
        <v>58.8</v>
      </c>
      <c r="C3214" s="6">
        <f>IF(GETPIVOTDATA("Count of Order ID",Pivot_table!$A$151,"Consumer ID",$A3214,"Years (DATE)",$B$66)=0,"",GETPIVOTDATA("Count of Order ID",Pivot_table!$A$151,"Consumer ID",$A3214,"Years (DATE)",$B$66))</f>
        <v>1</v>
      </c>
      <c r="D3214" s="6" t="str">
        <f>IF(GETPIVOTDATA("Sum of Net Profit",Pivot_table!$A$151,"Consumer ID",$A3214,"Years (DATE)",$D$66)=0,"",GETPIVOTDATA("Sum of Net Profit",Pivot_table!$A$151,"Consumer ID",$A3214,"Years (DATE)",$D$66))</f>
        <v/>
      </c>
      <c r="E3214" s="6" t="str">
        <f>IF(GETPIVOTDATA("Count of Order ID",Pivot_table!$A$151,"Consumer ID",$A3214,"Years (DATE)",$D$66)=0,"",GETPIVOTDATA("Count of Order ID",Pivot_table!$A$151,"Consumer ID",$A3214,"Years (DATE)",$D$66))</f>
        <v/>
      </c>
      <c r="F3214" s="6">
        <f t="shared" si="100"/>
        <v>58.8</v>
      </c>
      <c r="G3214" s="6">
        <f t="shared" si="101"/>
        <v>1</v>
      </c>
    </row>
    <row r="3215" spans="1:7" x14ac:dyDescent="0.3">
      <c r="A3215" s="6" t="s">
        <v>6288</v>
      </c>
      <c r="B3215" s="6" t="str">
        <f>IF(GETPIVOTDATA("Sum of Net Profit",Pivot_table!$A$151,"Consumer ID",$A3215,"Years (DATE)",$B$66)=0,"",GETPIVOTDATA("Sum of Net Profit",Pivot_table!$A$151,"Consumer ID",$A3215,"Years (DATE)",$B$66))</f>
        <v/>
      </c>
      <c r="C3215" s="6" t="str">
        <f>IF(GETPIVOTDATA("Count of Order ID",Pivot_table!$A$151,"Consumer ID",$A3215,"Years (DATE)",$B$66)=0,"",GETPIVOTDATA("Count of Order ID",Pivot_table!$A$151,"Consumer ID",$A3215,"Years (DATE)",$B$66))</f>
        <v/>
      </c>
      <c r="D3215" s="6">
        <f>IF(GETPIVOTDATA("Sum of Net Profit",Pivot_table!$A$151,"Consumer ID",$A3215,"Years (DATE)",$D$66)=0,"",GETPIVOTDATA("Sum of Net Profit",Pivot_table!$A$151,"Consumer ID",$A3215,"Years (DATE)",$D$66))</f>
        <v>56.159999999999982</v>
      </c>
      <c r="E3215" s="6">
        <f>IF(GETPIVOTDATA("Count of Order ID",Pivot_table!$A$151,"Consumer ID",$A3215,"Years (DATE)",$D$66)=0,"",GETPIVOTDATA("Count of Order ID",Pivot_table!$A$151,"Consumer ID",$A3215,"Years (DATE)",$D$66))</f>
        <v>1</v>
      </c>
      <c r="F3215" s="6">
        <f t="shared" si="100"/>
        <v>56.159999999999982</v>
      </c>
      <c r="G3215" s="6">
        <f t="shared" si="101"/>
        <v>1</v>
      </c>
    </row>
    <row r="3216" spans="1:7" x14ac:dyDescent="0.3">
      <c r="A3216" s="6" t="s">
        <v>4681</v>
      </c>
      <c r="B3216" s="6" t="str">
        <f>IF(GETPIVOTDATA("Sum of Net Profit",Pivot_table!$A$151,"Consumer ID",$A3216,"Years (DATE)",$B$66)=0,"",GETPIVOTDATA("Sum of Net Profit",Pivot_table!$A$151,"Consumer ID",$A3216,"Years (DATE)",$B$66))</f>
        <v/>
      </c>
      <c r="C3216" s="6" t="str">
        <f>IF(GETPIVOTDATA("Count of Order ID",Pivot_table!$A$151,"Consumer ID",$A3216,"Years (DATE)",$B$66)=0,"",GETPIVOTDATA("Count of Order ID",Pivot_table!$A$151,"Consumer ID",$A3216,"Years (DATE)",$B$66))</f>
        <v/>
      </c>
      <c r="D3216" s="6">
        <f>IF(GETPIVOTDATA("Sum of Net Profit",Pivot_table!$A$151,"Consumer ID",$A3216,"Years (DATE)",$D$66)=0,"",GETPIVOTDATA("Sum of Net Profit",Pivot_table!$A$151,"Consumer ID",$A3216,"Years (DATE)",$D$66))</f>
        <v>56.159999999999982</v>
      </c>
      <c r="E3216" s="6">
        <f>IF(GETPIVOTDATA("Count of Order ID",Pivot_table!$A$151,"Consumer ID",$A3216,"Years (DATE)",$D$66)=0,"",GETPIVOTDATA("Count of Order ID",Pivot_table!$A$151,"Consumer ID",$A3216,"Years (DATE)",$D$66))</f>
        <v>1</v>
      </c>
      <c r="F3216" s="6">
        <f t="shared" si="100"/>
        <v>56.159999999999982</v>
      </c>
      <c r="G3216" s="6">
        <f t="shared" si="101"/>
        <v>1</v>
      </c>
    </row>
    <row r="3217" spans="1:7" x14ac:dyDescent="0.3">
      <c r="A3217" s="6" t="s">
        <v>4513</v>
      </c>
      <c r="B3217" s="6" t="str">
        <f>IF(GETPIVOTDATA("Sum of Net Profit",Pivot_table!$A$151,"Consumer ID",$A3217,"Years (DATE)",$B$66)=0,"",GETPIVOTDATA("Sum of Net Profit",Pivot_table!$A$151,"Consumer ID",$A3217,"Years (DATE)",$B$66))</f>
        <v/>
      </c>
      <c r="C3217" s="6" t="str">
        <f>IF(GETPIVOTDATA("Count of Order ID",Pivot_table!$A$151,"Consumer ID",$A3217,"Years (DATE)",$B$66)=0,"",GETPIVOTDATA("Count of Order ID",Pivot_table!$A$151,"Consumer ID",$A3217,"Years (DATE)",$B$66))</f>
        <v/>
      </c>
      <c r="D3217" s="6">
        <f>IF(GETPIVOTDATA("Sum of Net Profit",Pivot_table!$A$151,"Consumer ID",$A3217,"Years (DATE)",$D$66)=0,"",GETPIVOTDATA("Sum of Net Profit",Pivot_table!$A$151,"Consumer ID",$A3217,"Years (DATE)",$D$66))</f>
        <v>56.159999999999982</v>
      </c>
      <c r="E3217" s="6">
        <f>IF(GETPIVOTDATA("Count of Order ID",Pivot_table!$A$151,"Consumer ID",$A3217,"Years (DATE)",$D$66)=0,"",GETPIVOTDATA("Count of Order ID",Pivot_table!$A$151,"Consumer ID",$A3217,"Years (DATE)",$D$66))</f>
        <v>1</v>
      </c>
      <c r="F3217" s="6">
        <f t="shared" si="100"/>
        <v>56.159999999999982</v>
      </c>
      <c r="G3217" s="6">
        <f t="shared" si="101"/>
        <v>1</v>
      </c>
    </row>
    <row r="3218" spans="1:7" x14ac:dyDescent="0.3">
      <c r="A3218" s="6" t="s">
        <v>6264</v>
      </c>
      <c r="B3218" s="6" t="str">
        <f>IF(GETPIVOTDATA("Sum of Net Profit",Pivot_table!$A$151,"Consumer ID",$A3218,"Years (DATE)",$B$66)=0,"",GETPIVOTDATA("Sum of Net Profit",Pivot_table!$A$151,"Consumer ID",$A3218,"Years (DATE)",$B$66))</f>
        <v/>
      </c>
      <c r="C3218" s="6" t="str">
        <f>IF(GETPIVOTDATA("Count of Order ID",Pivot_table!$A$151,"Consumer ID",$A3218,"Years (DATE)",$B$66)=0,"",GETPIVOTDATA("Count of Order ID",Pivot_table!$A$151,"Consumer ID",$A3218,"Years (DATE)",$B$66))</f>
        <v/>
      </c>
      <c r="D3218" s="6">
        <f>IF(GETPIVOTDATA("Sum of Net Profit",Pivot_table!$A$151,"Consumer ID",$A3218,"Years (DATE)",$D$66)=0,"",GETPIVOTDATA("Sum of Net Profit",Pivot_table!$A$151,"Consumer ID",$A3218,"Years (DATE)",$D$66))</f>
        <v>56.159999999999982</v>
      </c>
      <c r="E3218" s="6">
        <f>IF(GETPIVOTDATA("Count of Order ID",Pivot_table!$A$151,"Consumer ID",$A3218,"Years (DATE)",$D$66)=0,"",GETPIVOTDATA("Count of Order ID",Pivot_table!$A$151,"Consumer ID",$A3218,"Years (DATE)",$D$66))</f>
        <v>1</v>
      </c>
      <c r="F3218" s="6">
        <f t="shared" si="100"/>
        <v>56.159999999999982</v>
      </c>
      <c r="G3218" s="6">
        <f t="shared" si="101"/>
        <v>1</v>
      </c>
    </row>
    <row r="3219" spans="1:7" x14ac:dyDescent="0.3">
      <c r="A3219" s="6" t="s">
        <v>4595</v>
      </c>
      <c r="B3219" s="6" t="str">
        <f>IF(GETPIVOTDATA("Sum of Net Profit",Pivot_table!$A$151,"Consumer ID",$A3219,"Years (DATE)",$B$66)=0,"",GETPIVOTDATA("Sum of Net Profit",Pivot_table!$A$151,"Consumer ID",$A3219,"Years (DATE)",$B$66))</f>
        <v/>
      </c>
      <c r="C3219" s="6" t="str">
        <f>IF(GETPIVOTDATA("Count of Order ID",Pivot_table!$A$151,"Consumer ID",$A3219,"Years (DATE)",$B$66)=0,"",GETPIVOTDATA("Count of Order ID",Pivot_table!$A$151,"Consumer ID",$A3219,"Years (DATE)",$B$66))</f>
        <v/>
      </c>
      <c r="D3219" s="6">
        <f>IF(GETPIVOTDATA("Sum of Net Profit",Pivot_table!$A$151,"Consumer ID",$A3219,"Years (DATE)",$D$66)=0,"",GETPIVOTDATA("Sum of Net Profit",Pivot_table!$A$151,"Consumer ID",$A3219,"Years (DATE)",$D$66))</f>
        <v>56.159999999999982</v>
      </c>
      <c r="E3219" s="6">
        <f>IF(GETPIVOTDATA("Count of Order ID",Pivot_table!$A$151,"Consumer ID",$A3219,"Years (DATE)",$D$66)=0,"",GETPIVOTDATA("Count of Order ID",Pivot_table!$A$151,"Consumer ID",$A3219,"Years (DATE)",$D$66))</f>
        <v>1</v>
      </c>
      <c r="F3219" s="6">
        <f t="shared" si="100"/>
        <v>56.159999999999982</v>
      </c>
      <c r="G3219" s="6">
        <f t="shared" si="101"/>
        <v>1</v>
      </c>
    </row>
    <row r="3220" spans="1:7" x14ac:dyDescent="0.3">
      <c r="A3220" s="6" t="s">
        <v>6208</v>
      </c>
      <c r="B3220" s="6" t="str">
        <f>IF(GETPIVOTDATA("Sum of Net Profit",Pivot_table!$A$151,"Consumer ID",$A3220,"Years (DATE)",$B$66)=0,"",GETPIVOTDATA("Sum of Net Profit",Pivot_table!$A$151,"Consumer ID",$A3220,"Years (DATE)",$B$66))</f>
        <v/>
      </c>
      <c r="C3220" s="6" t="str">
        <f>IF(GETPIVOTDATA("Count of Order ID",Pivot_table!$A$151,"Consumer ID",$A3220,"Years (DATE)",$B$66)=0,"",GETPIVOTDATA("Count of Order ID",Pivot_table!$A$151,"Consumer ID",$A3220,"Years (DATE)",$B$66))</f>
        <v/>
      </c>
      <c r="D3220" s="6">
        <f>IF(GETPIVOTDATA("Sum of Net Profit",Pivot_table!$A$151,"Consumer ID",$A3220,"Years (DATE)",$D$66)=0,"",GETPIVOTDATA("Sum of Net Profit",Pivot_table!$A$151,"Consumer ID",$A3220,"Years (DATE)",$D$66))</f>
        <v>56.159999999999982</v>
      </c>
      <c r="E3220" s="6">
        <f>IF(GETPIVOTDATA("Count of Order ID",Pivot_table!$A$151,"Consumer ID",$A3220,"Years (DATE)",$D$66)=0,"",GETPIVOTDATA("Count of Order ID",Pivot_table!$A$151,"Consumer ID",$A3220,"Years (DATE)",$D$66))</f>
        <v>1</v>
      </c>
      <c r="F3220" s="6">
        <f t="shared" si="100"/>
        <v>56.159999999999982</v>
      </c>
      <c r="G3220" s="6">
        <f t="shared" si="101"/>
        <v>1</v>
      </c>
    </row>
    <row r="3221" spans="1:7" x14ac:dyDescent="0.3">
      <c r="A3221" s="6" t="s">
        <v>4625</v>
      </c>
      <c r="B3221" s="6" t="str">
        <f>IF(GETPIVOTDATA("Sum of Net Profit",Pivot_table!$A$151,"Consumer ID",$A3221,"Years (DATE)",$B$66)=0,"",GETPIVOTDATA("Sum of Net Profit",Pivot_table!$A$151,"Consumer ID",$A3221,"Years (DATE)",$B$66))</f>
        <v/>
      </c>
      <c r="C3221" s="6" t="str">
        <f>IF(GETPIVOTDATA("Count of Order ID",Pivot_table!$A$151,"Consumer ID",$A3221,"Years (DATE)",$B$66)=0,"",GETPIVOTDATA("Count of Order ID",Pivot_table!$A$151,"Consumer ID",$A3221,"Years (DATE)",$B$66))</f>
        <v/>
      </c>
      <c r="D3221" s="6">
        <f>IF(GETPIVOTDATA("Sum of Net Profit",Pivot_table!$A$151,"Consumer ID",$A3221,"Years (DATE)",$D$66)=0,"",GETPIVOTDATA("Sum of Net Profit",Pivot_table!$A$151,"Consumer ID",$A3221,"Years (DATE)",$D$66))</f>
        <v>56.159999999999982</v>
      </c>
      <c r="E3221" s="6">
        <f>IF(GETPIVOTDATA("Count of Order ID",Pivot_table!$A$151,"Consumer ID",$A3221,"Years (DATE)",$D$66)=0,"",GETPIVOTDATA("Count of Order ID",Pivot_table!$A$151,"Consumer ID",$A3221,"Years (DATE)",$D$66))</f>
        <v>1</v>
      </c>
      <c r="F3221" s="6">
        <f t="shared" si="100"/>
        <v>56.159999999999982</v>
      </c>
      <c r="G3221" s="6">
        <f t="shared" si="101"/>
        <v>1</v>
      </c>
    </row>
    <row r="3222" spans="1:7" x14ac:dyDescent="0.3">
      <c r="A3222" s="6" t="s">
        <v>4539</v>
      </c>
      <c r="B3222" s="6" t="str">
        <f>IF(GETPIVOTDATA("Sum of Net Profit",Pivot_table!$A$151,"Consumer ID",$A3222,"Years (DATE)",$B$66)=0,"",GETPIVOTDATA("Sum of Net Profit",Pivot_table!$A$151,"Consumer ID",$A3222,"Years (DATE)",$B$66))</f>
        <v/>
      </c>
      <c r="C3222" s="6" t="str">
        <f>IF(GETPIVOTDATA("Count of Order ID",Pivot_table!$A$151,"Consumer ID",$A3222,"Years (DATE)",$B$66)=0,"",GETPIVOTDATA("Count of Order ID",Pivot_table!$A$151,"Consumer ID",$A3222,"Years (DATE)",$B$66))</f>
        <v/>
      </c>
      <c r="D3222" s="6">
        <f>IF(GETPIVOTDATA("Sum of Net Profit",Pivot_table!$A$151,"Consumer ID",$A3222,"Years (DATE)",$D$66)=0,"",GETPIVOTDATA("Sum of Net Profit",Pivot_table!$A$151,"Consumer ID",$A3222,"Years (DATE)",$D$66))</f>
        <v>56.159999999999982</v>
      </c>
      <c r="E3222" s="6">
        <f>IF(GETPIVOTDATA("Count of Order ID",Pivot_table!$A$151,"Consumer ID",$A3222,"Years (DATE)",$D$66)=0,"",GETPIVOTDATA("Count of Order ID",Pivot_table!$A$151,"Consumer ID",$A3222,"Years (DATE)",$D$66))</f>
        <v>1</v>
      </c>
      <c r="F3222" s="6">
        <f t="shared" si="100"/>
        <v>56.159999999999982</v>
      </c>
      <c r="G3222" s="6">
        <f t="shared" si="101"/>
        <v>1</v>
      </c>
    </row>
    <row r="3223" spans="1:7" x14ac:dyDescent="0.3">
      <c r="A3223" s="6" t="s">
        <v>4521</v>
      </c>
      <c r="B3223" s="6" t="str">
        <f>IF(GETPIVOTDATA("Sum of Net Profit",Pivot_table!$A$151,"Consumer ID",$A3223,"Years (DATE)",$B$66)=0,"",GETPIVOTDATA("Sum of Net Profit",Pivot_table!$A$151,"Consumer ID",$A3223,"Years (DATE)",$B$66))</f>
        <v/>
      </c>
      <c r="C3223" s="6" t="str">
        <f>IF(GETPIVOTDATA("Count of Order ID",Pivot_table!$A$151,"Consumer ID",$A3223,"Years (DATE)",$B$66)=0,"",GETPIVOTDATA("Count of Order ID",Pivot_table!$A$151,"Consumer ID",$A3223,"Years (DATE)",$B$66))</f>
        <v/>
      </c>
      <c r="D3223" s="6">
        <f>IF(GETPIVOTDATA("Sum of Net Profit",Pivot_table!$A$151,"Consumer ID",$A3223,"Years (DATE)",$D$66)=0,"",GETPIVOTDATA("Sum of Net Profit",Pivot_table!$A$151,"Consumer ID",$A3223,"Years (DATE)",$D$66))</f>
        <v>56.159999999999982</v>
      </c>
      <c r="E3223" s="6">
        <f>IF(GETPIVOTDATA("Count of Order ID",Pivot_table!$A$151,"Consumer ID",$A3223,"Years (DATE)",$D$66)=0,"",GETPIVOTDATA("Count of Order ID",Pivot_table!$A$151,"Consumer ID",$A3223,"Years (DATE)",$D$66))</f>
        <v>1</v>
      </c>
      <c r="F3223" s="6">
        <f t="shared" si="100"/>
        <v>56.159999999999982</v>
      </c>
      <c r="G3223" s="6">
        <f t="shared" si="101"/>
        <v>1</v>
      </c>
    </row>
    <row r="3224" spans="1:7" x14ac:dyDescent="0.3">
      <c r="A3224" s="6" t="s">
        <v>6312</v>
      </c>
      <c r="B3224" s="6" t="str">
        <f>IF(GETPIVOTDATA("Sum of Net Profit",Pivot_table!$A$151,"Consumer ID",$A3224,"Years (DATE)",$B$66)=0,"",GETPIVOTDATA("Sum of Net Profit",Pivot_table!$A$151,"Consumer ID",$A3224,"Years (DATE)",$B$66))</f>
        <v/>
      </c>
      <c r="C3224" s="6" t="str">
        <f>IF(GETPIVOTDATA("Count of Order ID",Pivot_table!$A$151,"Consumer ID",$A3224,"Years (DATE)",$B$66)=0,"",GETPIVOTDATA("Count of Order ID",Pivot_table!$A$151,"Consumer ID",$A3224,"Years (DATE)",$B$66))</f>
        <v/>
      </c>
      <c r="D3224" s="6">
        <f>IF(GETPIVOTDATA("Sum of Net Profit",Pivot_table!$A$151,"Consumer ID",$A3224,"Years (DATE)",$D$66)=0,"",GETPIVOTDATA("Sum of Net Profit",Pivot_table!$A$151,"Consumer ID",$A3224,"Years (DATE)",$D$66))</f>
        <v>56.159999999999982</v>
      </c>
      <c r="E3224" s="6">
        <f>IF(GETPIVOTDATA("Count of Order ID",Pivot_table!$A$151,"Consumer ID",$A3224,"Years (DATE)",$D$66)=0,"",GETPIVOTDATA("Count of Order ID",Pivot_table!$A$151,"Consumer ID",$A3224,"Years (DATE)",$D$66))</f>
        <v>1</v>
      </c>
      <c r="F3224" s="6">
        <f t="shared" si="100"/>
        <v>56.159999999999982</v>
      </c>
      <c r="G3224" s="6">
        <f t="shared" si="101"/>
        <v>1</v>
      </c>
    </row>
    <row r="3225" spans="1:7" x14ac:dyDescent="0.3">
      <c r="A3225" s="6" t="s">
        <v>6314</v>
      </c>
      <c r="B3225" s="6" t="str">
        <f>IF(GETPIVOTDATA("Sum of Net Profit",Pivot_table!$A$151,"Consumer ID",$A3225,"Years (DATE)",$B$66)=0,"",GETPIVOTDATA("Sum of Net Profit",Pivot_table!$A$151,"Consumer ID",$A3225,"Years (DATE)",$B$66))</f>
        <v/>
      </c>
      <c r="C3225" s="6" t="str">
        <f>IF(GETPIVOTDATA("Count of Order ID",Pivot_table!$A$151,"Consumer ID",$A3225,"Years (DATE)",$B$66)=0,"",GETPIVOTDATA("Count of Order ID",Pivot_table!$A$151,"Consumer ID",$A3225,"Years (DATE)",$B$66))</f>
        <v/>
      </c>
      <c r="D3225" s="6">
        <f>IF(GETPIVOTDATA("Sum of Net Profit",Pivot_table!$A$151,"Consumer ID",$A3225,"Years (DATE)",$D$66)=0,"",GETPIVOTDATA("Sum of Net Profit",Pivot_table!$A$151,"Consumer ID",$A3225,"Years (DATE)",$D$66))</f>
        <v>56.159999999999982</v>
      </c>
      <c r="E3225" s="6">
        <f>IF(GETPIVOTDATA("Count of Order ID",Pivot_table!$A$151,"Consumer ID",$A3225,"Years (DATE)",$D$66)=0,"",GETPIVOTDATA("Count of Order ID",Pivot_table!$A$151,"Consumer ID",$A3225,"Years (DATE)",$D$66))</f>
        <v>1</v>
      </c>
      <c r="F3225" s="6">
        <f t="shared" si="100"/>
        <v>56.159999999999982</v>
      </c>
      <c r="G3225" s="6">
        <f t="shared" si="101"/>
        <v>1</v>
      </c>
    </row>
    <row r="3226" spans="1:7" x14ac:dyDescent="0.3">
      <c r="A3226" s="6" t="s">
        <v>4791</v>
      </c>
      <c r="B3226" s="6" t="str">
        <f>IF(GETPIVOTDATA("Sum of Net Profit",Pivot_table!$A$151,"Consumer ID",$A3226,"Years (DATE)",$B$66)=0,"",GETPIVOTDATA("Sum of Net Profit",Pivot_table!$A$151,"Consumer ID",$A3226,"Years (DATE)",$B$66))</f>
        <v/>
      </c>
      <c r="C3226" s="6" t="str">
        <f>IF(GETPIVOTDATA("Count of Order ID",Pivot_table!$A$151,"Consumer ID",$A3226,"Years (DATE)",$B$66)=0,"",GETPIVOTDATA("Count of Order ID",Pivot_table!$A$151,"Consumer ID",$A3226,"Years (DATE)",$B$66))</f>
        <v/>
      </c>
      <c r="D3226" s="6">
        <f>IF(GETPIVOTDATA("Sum of Net Profit",Pivot_table!$A$151,"Consumer ID",$A3226,"Years (DATE)",$D$66)=0,"",GETPIVOTDATA("Sum of Net Profit",Pivot_table!$A$151,"Consumer ID",$A3226,"Years (DATE)",$D$66))</f>
        <v>56.159999999999982</v>
      </c>
      <c r="E3226" s="6">
        <f>IF(GETPIVOTDATA("Count of Order ID",Pivot_table!$A$151,"Consumer ID",$A3226,"Years (DATE)",$D$66)=0,"",GETPIVOTDATA("Count of Order ID",Pivot_table!$A$151,"Consumer ID",$A3226,"Years (DATE)",$D$66))</f>
        <v>1</v>
      </c>
      <c r="F3226" s="6">
        <f t="shared" si="100"/>
        <v>56.159999999999982</v>
      </c>
      <c r="G3226" s="6">
        <f t="shared" si="101"/>
        <v>1</v>
      </c>
    </row>
    <row r="3227" spans="1:7" x14ac:dyDescent="0.3">
      <c r="A3227" s="6" t="s">
        <v>4831</v>
      </c>
      <c r="B3227" s="6" t="str">
        <f>IF(GETPIVOTDATA("Sum of Net Profit",Pivot_table!$A$151,"Consumer ID",$A3227,"Years (DATE)",$B$66)=0,"",GETPIVOTDATA("Sum of Net Profit",Pivot_table!$A$151,"Consumer ID",$A3227,"Years (DATE)",$B$66))</f>
        <v/>
      </c>
      <c r="C3227" s="6" t="str">
        <f>IF(GETPIVOTDATA("Count of Order ID",Pivot_table!$A$151,"Consumer ID",$A3227,"Years (DATE)",$B$66)=0,"",GETPIVOTDATA("Count of Order ID",Pivot_table!$A$151,"Consumer ID",$A3227,"Years (DATE)",$B$66))</f>
        <v/>
      </c>
      <c r="D3227" s="6">
        <f>IF(GETPIVOTDATA("Sum of Net Profit",Pivot_table!$A$151,"Consumer ID",$A3227,"Years (DATE)",$D$66)=0,"",GETPIVOTDATA("Sum of Net Profit",Pivot_table!$A$151,"Consumer ID",$A3227,"Years (DATE)",$D$66))</f>
        <v>56.159999999999982</v>
      </c>
      <c r="E3227" s="6">
        <f>IF(GETPIVOTDATA("Count of Order ID",Pivot_table!$A$151,"Consumer ID",$A3227,"Years (DATE)",$D$66)=0,"",GETPIVOTDATA("Count of Order ID",Pivot_table!$A$151,"Consumer ID",$A3227,"Years (DATE)",$D$66))</f>
        <v>1</v>
      </c>
      <c r="F3227" s="6">
        <f t="shared" si="100"/>
        <v>56.159999999999982</v>
      </c>
      <c r="G3227" s="6">
        <f t="shared" si="101"/>
        <v>1</v>
      </c>
    </row>
    <row r="3228" spans="1:7" x14ac:dyDescent="0.3">
      <c r="A3228" s="6" t="s">
        <v>4443</v>
      </c>
      <c r="B3228" s="6" t="str">
        <f>IF(GETPIVOTDATA("Sum of Net Profit",Pivot_table!$A$151,"Consumer ID",$A3228,"Years (DATE)",$B$66)=0,"",GETPIVOTDATA("Sum of Net Profit",Pivot_table!$A$151,"Consumer ID",$A3228,"Years (DATE)",$B$66))</f>
        <v/>
      </c>
      <c r="C3228" s="6" t="str">
        <f>IF(GETPIVOTDATA("Count of Order ID",Pivot_table!$A$151,"Consumer ID",$A3228,"Years (DATE)",$B$66)=0,"",GETPIVOTDATA("Count of Order ID",Pivot_table!$A$151,"Consumer ID",$A3228,"Years (DATE)",$B$66))</f>
        <v/>
      </c>
      <c r="D3228" s="6">
        <f>IF(GETPIVOTDATA("Sum of Net Profit",Pivot_table!$A$151,"Consumer ID",$A3228,"Years (DATE)",$D$66)=0,"",GETPIVOTDATA("Sum of Net Profit",Pivot_table!$A$151,"Consumer ID",$A3228,"Years (DATE)",$D$66))</f>
        <v>56.159999999999982</v>
      </c>
      <c r="E3228" s="6">
        <f>IF(GETPIVOTDATA("Count of Order ID",Pivot_table!$A$151,"Consumer ID",$A3228,"Years (DATE)",$D$66)=0,"",GETPIVOTDATA("Count of Order ID",Pivot_table!$A$151,"Consumer ID",$A3228,"Years (DATE)",$D$66))</f>
        <v>1</v>
      </c>
      <c r="F3228" s="6">
        <f t="shared" si="100"/>
        <v>56.159999999999982</v>
      </c>
      <c r="G3228" s="6">
        <f t="shared" si="101"/>
        <v>1</v>
      </c>
    </row>
    <row r="3229" spans="1:7" x14ac:dyDescent="0.3">
      <c r="A3229" s="6" t="s">
        <v>5764</v>
      </c>
      <c r="B3229" s="6" t="str">
        <f>IF(GETPIVOTDATA("Sum of Net Profit",Pivot_table!$A$151,"Consumer ID",$A3229,"Years (DATE)",$B$66)=0,"",GETPIVOTDATA("Sum of Net Profit",Pivot_table!$A$151,"Consumer ID",$A3229,"Years (DATE)",$B$66))</f>
        <v/>
      </c>
      <c r="C3229" s="6" t="str">
        <f>IF(GETPIVOTDATA("Count of Order ID",Pivot_table!$A$151,"Consumer ID",$A3229,"Years (DATE)",$B$66)=0,"",GETPIVOTDATA("Count of Order ID",Pivot_table!$A$151,"Consumer ID",$A3229,"Years (DATE)",$B$66))</f>
        <v/>
      </c>
      <c r="D3229" s="6">
        <f>IF(GETPIVOTDATA("Sum of Net Profit",Pivot_table!$A$151,"Consumer ID",$A3229,"Years (DATE)",$D$66)=0,"",GETPIVOTDATA("Sum of Net Profit",Pivot_table!$A$151,"Consumer ID",$A3229,"Years (DATE)",$D$66))</f>
        <v>56.159999999999982</v>
      </c>
      <c r="E3229" s="6">
        <f>IF(GETPIVOTDATA("Count of Order ID",Pivot_table!$A$151,"Consumer ID",$A3229,"Years (DATE)",$D$66)=0,"",GETPIVOTDATA("Count of Order ID",Pivot_table!$A$151,"Consumer ID",$A3229,"Years (DATE)",$D$66))</f>
        <v>1</v>
      </c>
      <c r="F3229" s="6">
        <f t="shared" si="100"/>
        <v>56.159999999999982</v>
      </c>
      <c r="G3229" s="6">
        <f t="shared" si="101"/>
        <v>1</v>
      </c>
    </row>
    <row r="3230" spans="1:7" x14ac:dyDescent="0.3">
      <c r="A3230" s="6" t="s">
        <v>4463</v>
      </c>
      <c r="B3230" s="6" t="str">
        <f>IF(GETPIVOTDATA("Sum of Net Profit",Pivot_table!$A$151,"Consumer ID",$A3230,"Years (DATE)",$B$66)=0,"",GETPIVOTDATA("Sum of Net Profit",Pivot_table!$A$151,"Consumer ID",$A3230,"Years (DATE)",$B$66))</f>
        <v/>
      </c>
      <c r="C3230" s="6" t="str">
        <f>IF(GETPIVOTDATA("Count of Order ID",Pivot_table!$A$151,"Consumer ID",$A3230,"Years (DATE)",$B$66)=0,"",GETPIVOTDATA("Count of Order ID",Pivot_table!$A$151,"Consumer ID",$A3230,"Years (DATE)",$B$66))</f>
        <v/>
      </c>
      <c r="D3230" s="6">
        <f>IF(GETPIVOTDATA("Sum of Net Profit",Pivot_table!$A$151,"Consumer ID",$A3230,"Years (DATE)",$D$66)=0,"",GETPIVOTDATA("Sum of Net Profit",Pivot_table!$A$151,"Consumer ID",$A3230,"Years (DATE)",$D$66))</f>
        <v>56.159999999999982</v>
      </c>
      <c r="E3230" s="6">
        <f>IF(GETPIVOTDATA("Count of Order ID",Pivot_table!$A$151,"Consumer ID",$A3230,"Years (DATE)",$D$66)=0,"",GETPIVOTDATA("Count of Order ID",Pivot_table!$A$151,"Consumer ID",$A3230,"Years (DATE)",$D$66))</f>
        <v>1</v>
      </c>
      <c r="F3230" s="6">
        <f t="shared" si="100"/>
        <v>56.159999999999982</v>
      </c>
      <c r="G3230" s="6">
        <f t="shared" si="101"/>
        <v>1</v>
      </c>
    </row>
    <row r="3231" spans="1:7" x14ac:dyDescent="0.3">
      <c r="A3231" s="6" t="s">
        <v>4475</v>
      </c>
      <c r="B3231" s="6" t="str">
        <f>IF(GETPIVOTDATA("Sum of Net Profit",Pivot_table!$A$151,"Consumer ID",$A3231,"Years (DATE)",$B$66)=0,"",GETPIVOTDATA("Sum of Net Profit",Pivot_table!$A$151,"Consumer ID",$A3231,"Years (DATE)",$B$66))</f>
        <v/>
      </c>
      <c r="C3231" s="6" t="str">
        <f>IF(GETPIVOTDATA("Count of Order ID",Pivot_table!$A$151,"Consumer ID",$A3231,"Years (DATE)",$B$66)=0,"",GETPIVOTDATA("Count of Order ID",Pivot_table!$A$151,"Consumer ID",$A3231,"Years (DATE)",$B$66))</f>
        <v/>
      </c>
      <c r="D3231" s="6">
        <f>IF(GETPIVOTDATA("Sum of Net Profit",Pivot_table!$A$151,"Consumer ID",$A3231,"Years (DATE)",$D$66)=0,"",GETPIVOTDATA("Sum of Net Profit",Pivot_table!$A$151,"Consumer ID",$A3231,"Years (DATE)",$D$66))</f>
        <v>56.159999999999982</v>
      </c>
      <c r="E3231" s="6">
        <f>IF(GETPIVOTDATA("Count of Order ID",Pivot_table!$A$151,"Consumer ID",$A3231,"Years (DATE)",$D$66)=0,"",GETPIVOTDATA("Count of Order ID",Pivot_table!$A$151,"Consumer ID",$A3231,"Years (DATE)",$D$66))</f>
        <v>1</v>
      </c>
      <c r="F3231" s="6">
        <f t="shared" si="100"/>
        <v>56.159999999999982</v>
      </c>
      <c r="G3231" s="6">
        <f t="shared" si="101"/>
        <v>1</v>
      </c>
    </row>
    <row r="3232" spans="1:7" x14ac:dyDescent="0.3">
      <c r="A3232" s="6" t="s">
        <v>4445</v>
      </c>
      <c r="B3232" s="6" t="str">
        <f>IF(GETPIVOTDATA("Sum of Net Profit",Pivot_table!$A$151,"Consumer ID",$A3232,"Years (DATE)",$B$66)=0,"",GETPIVOTDATA("Sum of Net Profit",Pivot_table!$A$151,"Consumer ID",$A3232,"Years (DATE)",$B$66))</f>
        <v/>
      </c>
      <c r="C3232" s="6" t="str">
        <f>IF(GETPIVOTDATA("Count of Order ID",Pivot_table!$A$151,"Consumer ID",$A3232,"Years (DATE)",$B$66)=0,"",GETPIVOTDATA("Count of Order ID",Pivot_table!$A$151,"Consumer ID",$A3232,"Years (DATE)",$B$66))</f>
        <v/>
      </c>
      <c r="D3232" s="6">
        <f>IF(GETPIVOTDATA("Sum of Net Profit",Pivot_table!$A$151,"Consumer ID",$A3232,"Years (DATE)",$D$66)=0,"",GETPIVOTDATA("Sum of Net Profit",Pivot_table!$A$151,"Consumer ID",$A3232,"Years (DATE)",$D$66))</f>
        <v>56.159999999999982</v>
      </c>
      <c r="E3232" s="6">
        <f>IF(GETPIVOTDATA("Count of Order ID",Pivot_table!$A$151,"Consumer ID",$A3232,"Years (DATE)",$D$66)=0,"",GETPIVOTDATA("Count of Order ID",Pivot_table!$A$151,"Consumer ID",$A3232,"Years (DATE)",$D$66))</f>
        <v>1</v>
      </c>
      <c r="F3232" s="6">
        <f t="shared" si="100"/>
        <v>56.159999999999982</v>
      </c>
      <c r="G3232" s="6">
        <f t="shared" si="101"/>
        <v>1</v>
      </c>
    </row>
    <row r="3233" spans="1:7" x14ac:dyDescent="0.3">
      <c r="A3233" s="6" t="s">
        <v>4427</v>
      </c>
      <c r="B3233" s="6" t="str">
        <f>IF(GETPIVOTDATA("Sum of Net Profit",Pivot_table!$A$151,"Consumer ID",$A3233,"Years (DATE)",$B$66)=0,"",GETPIVOTDATA("Sum of Net Profit",Pivot_table!$A$151,"Consumer ID",$A3233,"Years (DATE)",$B$66))</f>
        <v/>
      </c>
      <c r="C3233" s="6" t="str">
        <f>IF(GETPIVOTDATA("Count of Order ID",Pivot_table!$A$151,"Consumer ID",$A3233,"Years (DATE)",$B$66)=0,"",GETPIVOTDATA("Count of Order ID",Pivot_table!$A$151,"Consumer ID",$A3233,"Years (DATE)",$B$66))</f>
        <v/>
      </c>
      <c r="D3233" s="6">
        <f>IF(GETPIVOTDATA("Sum of Net Profit",Pivot_table!$A$151,"Consumer ID",$A3233,"Years (DATE)",$D$66)=0,"",GETPIVOTDATA("Sum of Net Profit",Pivot_table!$A$151,"Consumer ID",$A3233,"Years (DATE)",$D$66))</f>
        <v>56.159999999999982</v>
      </c>
      <c r="E3233" s="6">
        <f>IF(GETPIVOTDATA("Count of Order ID",Pivot_table!$A$151,"Consumer ID",$A3233,"Years (DATE)",$D$66)=0,"",GETPIVOTDATA("Count of Order ID",Pivot_table!$A$151,"Consumer ID",$A3233,"Years (DATE)",$D$66))</f>
        <v>1</v>
      </c>
      <c r="F3233" s="6">
        <f t="shared" si="100"/>
        <v>56.159999999999982</v>
      </c>
      <c r="G3233" s="6">
        <f t="shared" si="101"/>
        <v>1</v>
      </c>
    </row>
    <row r="3234" spans="1:7" x14ac:dyDescent="0.3">
      <c r="A3234" s="6" t="s">
        <v>5780</v>
      </c>
      <c r="B3234" s="6" t="str">
        <f>IF(GETPIVOTDATA("Sum of Net Profit",Pivot_table!$A$151,"Consumer ID",$A3234,"Years (DATE)",$B$66)=0,"",GETPIVOTDATA("Sum of Net Profit",Pivot_table!$A$151,"Consumer ID",$A3234,"Years (DATE)",$B$66))</f>
        <v/>
      </c>
      <c r="C3234" s="6" t="str">
        <f>IF(GETPIVOTDATA("Count of Order ID",Pivot_table!$A$151,"Consumer ID",$A3234,"Years (DATE)",$B$66)=0,"",GETPIVOTDATA("Count of Order ID",Pivot_table!$A$151,"Consumer ID",$A3234,"Years (DATE)",$B$66))</f>
        <v/>
      </c>
      <c r="D3234" s="6">
        <f>IF(GETPIVOTDATA("Sum of Net Profit",Pivot_table!$A$151,"Consumer ID",$A3234,"Years (DATE)",$D$66)=0,"",GETPIVOTDATA("Sum of Net Profit",Pivot_table!$A$151,"Consumer ID",$A3234,"Years (DATE)",$D$66))</f>
        <v>56.159999999999982</v>
      </c>
      <c r="E3234" s="6">
        <f>IF(GETPIVOTDATA("Count of Order ID",Pivot_table!$A$151,"Consumer ID",$A3234,"Years (DATE)",$D$66)=0,"",GETPIVOTDATA("Count of Order ID",Pivot_table!$A$151,"Consumer ID",$A3234,"Years (DATE)",$D$66))</f>
        <v>1</v>
      </c>
      <c r="F3234" s="6">
        <f t="shared" si="100"/>
        <v>56.159999999999982</v>
      </c>
      <c r="G3234" s="6">
        <f t="shared" si="101"/>
        <v>1</v>
      </c>
    </row>
    <row r="3235" spans="1:7" x14ac:dyDescent="0.3">
      <c r="A3235" s="6" t="s">
        <v>4926</v>
      </c>
      <c r="B3235" s="6" t="str">
        <f>IF(GETPIVOTDATA("Sum of Net Profit",Pivot_table!$A$151,"Consumer ID",$A3235,"Years (DATE)",$B$66)=0,"",GETPIVOTDATA("Sum of Net Profit",Pivot_table!$A$151,"Consumer ID",$A3235,"Years (DATE)",$B$66))</f>
        <v/>
      </c>
      <c r="C3235" s="6" t="str">
        <f>IF(GETPIVOTDATA("Count of Order ID",Pivot_table!$A$151,"Consumer ID",$A3235,"Years (DATE)",$B$66)=0,"",GETPIVOTDATA("Count of Order ID",Pivot_table!$A$151,"Consumer ID",$A3235,"Years (DATE)",$B$66))</f>
        <v/>
      </c>
      <c r="D3235" s="6">
        <f>IF(GETPIVOTDATA("Sum of Net Profit",Pivot_table!$A$151,"Consumer ID",$A3235,"Years (DATE)",$D$66)=0,"",GETPIVOTDATA("Sum of Net Profit",Pivot_table!$A$151,"Consumer ID",$A3235,"Years (DATE)",$D$66))</f>
        <v>56.159999999999982</v>
      </c>
      <c r="E3235" s="6">
        <f>IF(GETPIVOTDATA("Count of Order ID",Pivot_table!$A$151,"Consumer ID",$A3235,"Years (DATE)",$D$66)=0,"",GETPIVOTDATA("Count of Order ID",Pivot_table!$A$151,"Consumer ID",$A3235,"Years (DATE)",$D$66))</f>
        <v>1</v>
      </c>
      <c r="F3235" s="6">
        <f t="shared" si="100"/>
        <v>56.159999999999982</v>
      </c>
      <c r="G3235" s="6">
        <f t="shared" si="101"/>
        <v>1</v>
      </c>
    </row>
    <row r="3236" spans="1:7" x14ac:dyDescent="0.3">
      <c r="A3236" s="6" t="s">
        <v>5778</v>
      </c>
      <c r="B3236" s="6" t="str">
        <f>IF(GETPIVOTDATA("Sum of Net Profit",Pivot_table!$A$151,"Consumer ID",$A3236,"Years (DATE)",$B$66)=0,"",GETPIVOTDATA("Sum of Net Profit",Pivot_table!$A$151,"Consumer ID",$A3236,"Years (DATE)",$B$66))</f>
        <v/>
      </c>
      <c r="C3236" s="6" t="str">
        <f>IF(GETPIVOTDATA("Count of Order ID",Pivot_table!$A$151,"Consumer ID",$A3236,"Years (DATE)",$B$66)=0,"",GETPIVOTDATA("Count of Order ID",Pivot_table!$A$151,"Consumer ID",$A3236,"Years (DATE)",$B$66))</f>
        <v/>
      </c>
      <c r="D3236" s="6">
        <f>IF(GETPIVOTDATA("Sum of Net Profit",Pivot_table!$A$151,"Consumer ID",$A3236,"Years (DATE)",$D$66)=0,"",GETPIVOTDATA("Sum of Net Profit",Pivot_table!$A$151,"Consumer ID",$A3236,"Years (DATE)",$D$66))</f>
        <v>56.159999999999982</v>
      </c>
      <c r="E3236" s="6">
        <f>IF(GETPIVOTDATA("Count of Order ID",Pivot_table!$A$151,"Consumer ID",$A3236,"Years (DATE)",$D$66)=0,"",GETPIVOTDATA("Count of Order ID",Pivot_table!$A$151,"Consumer ID",$A3236,"Years (DATE)",$D$66))</f>
        <v>1</v>
      </c>
      <c r="F3236" s="6">
        <f t="shared" si="100"/>
        <v>56.159999999999982</v>
      </c>
      <c r="G3236" s="6">
        <f t="shared" si="101"/>
        <v>1</v>
      </c>
    </row>
    <row r="3237" spans="1:7" x14ac:dyDescent="0.3">
      <c r="A3237" s="6" t="s">
        <v>827</v>
      </c>
      <c r="B3237" s="6">
        <f>IF(GETPIVOTDATA("Sum of Net Profit",Pivot_table!$A$151,"Consumer ID",$A3237,"Years (DATE)",$B$66)=0,"",GETPIVOTDATA("Sum of Net Profit",Pivot_table!$A$151,"Consumer ID",$A3237,"Years (DATE)",$B$66))</f>
        <v>48.959999999999994</v>
      </c>
      <c r="C3237" s="6">
        <f>IF(GETPIVOTDATA("Count of Order ID",Pivot_table!$A$151,"Consumer ID",$A3237,"Years (DATE)",$B$66)=0,"",GETPIVOTDATA("Count of Order ID",Pivot_table!$A$151,"Consumer ID",$A3237,"Years (DATE)",$B$66))</f>
        <v>1</v>
      </c>
      <c r="D3237" s="6" t="str">
        <f>IF(GETPIVOTDATA("Sum of Net Profit",Pivot_table!$A$151,"Consumer ID",$A3237,"Years (DATE)",$D$66)=0,"",GETPIVOTDATA("Sum of Net Profit",Pivot_table!$A$151,"Consumer ID",$A3237,"Years (DATE)",$D$66))</f>
        <v/>
      </c>
      <c r="E3237" s="6" t="str">
        <f>IF(GETPIVOTDATA("Count of Order ID",Pivot_table!$A$151,"Consumer ID",$A3237,"Years (DATE)",$D$66)=0,"",GETPIVOTDATA("Count of Order ID",Pivot_table!$A$151,"Consumer ID",$A3237,"Years (DATE)",$D$66))</f>
        <v/>
      </c>
      <c r="F3237" s="6">
        <f t="shared" si="100"/>
        <v>48.959999999999994</v>
      </c>
      <c r="G3237" s="6">
        <f t="shared" si="101"/>
        <v>1</v>
      </c>
    </row>
    <row r="3238" spans="1:7" x14ac:dyDescent="0.3">
      <c r="A3238" s="6" t="s">
        <v>6723</v>
      </c>
      <c r="B3238" s="6">
        <f>IF(GETPIVOTDATA("Sum of Net Profit",Pivot_table!$A$151,"Consumer ID",$A3238,"Years (DATE)",$B$66)=0,"",GETPIVOTDATA("Sum of Net Profit",Pivot_table!$A$151,"Consumer ID",$A3238,"Years (DATE)",$B$66))</f>
        <v>48.959999999999994</v>
      </c>
      <c r="C3238" s="6">
        <f>IF(GETPIVOTDATA("Count of Order ID",Pivot_table!$A$151,"Consumer ID",$A3238,"Years (DATE)",$B$66)=0,"",GETPIVOTDATA("Count of Order ID",Pivot_table!$A$151,"Consumer ID",$A3238,"Years (DATE)",$B$66))</f>
        <v>1</v>
      </c>
      <c r="D3238" s="6" t="str">
        <f>IF(GETPIVOTDATA("Sum of Net Profit",Pivot_table!$A$151,"Consumer ID",$A3238,"Years (DATE)",$D$66)=0,"",GETPIVOTDATA("Sum of Net Profit",Pivot_table!$A$151,"Consumer ID",$A3238,"Years (DATE)",$D$66))</f>
        <v/>
      </c>
      <c r="E3238" s="6" t="str">
        <f>IF(GETPIVOTDATA("Count of Order ID",Pivot_table!$A$151,"Consumer ID",$A3238,"Years (DATE)",$D$66)=0,"",GETPIVOTDATA("Count of Order ID",Pivot_table!$A$151,"Consumer ID",$A3238,"Years (DATE)",$D$66))</f>
        <v/>
      </c>
      <c r="F3238" s="6">
        <f t="shared" si="100"/>
        <v>48.959999999999994</v>
      </c>
      <c r="G3238" s="6">
        <f t="shared" si="101"/>
        <v>1</v>
      </c>
    </row>
    <row r="3239" spans="1:7" x14ac:dyDescent="0.3">
      <c r="A3239" s="6" t="s">
        <v>6921</v>
      </c>
      <c r="B3239" s="6">
        <f>IF(GETPIVOTDATA("Sum of Net Profit",Pivot_table!$A$151,"Consumer ID",$A3239,"Years (DATE)",$B$66)=0,"",GETPIVOTDATA("Sum of Net Profit",Pivot_table!$A$151,"Consumer ID",$A3239,"Years (DATE)",$B$66))</f>
        <v>48.959999999999994</v>
      </c>
      <c r="C3239" s="6">
        <f>IF(GETPIVOTDATA("Count of Order ID",Pivot_table!$A$151,"Consumer ID",$A3239,"Years (DATE)",$B$66)=0,"",GETPIVOTDATA("Count of Order ID",Pivot_table!$A$151,"Consumer ID",$A3239,"Years (DATE)",$B$66))</f>
        <v>1</v>
      </c>
      <c r="D3239" s="6" t="str">
        <f>IF(GETPIVOTDATA("Sum of Net Profit",Pivot_table!$A$151,"Consumer ID",$A3239,"Years (DATE)",$D$66)=0,"",GETPIVOTDATA("Sum of Net Profit",Pivot_table!$A$151,"Consumer ID",$A3239,"Years (DATE)",$D$66))</f>
        <v/>
      </c>
      <c r="E3239" s="6" t="str">
        <f>IF(GETPIVOTDATA("Count of Order ID",Pivot_table!$A$151,"Consumer ID",$A3239,"Years (DATE)",$D$66)=0,"",GETPIVOTDATA("Count of Order ID",Pivot_table!$A$151,"Consumer ID",$A3239,"Years (DATE)",$D$66))</f>
        <v/>
      </c>
      <c r="F3239" s="6">
        <f t="shared" si="100"/>
        <v>48.959999999999994</v>
      </c>
      <c r="G3239" s="6">
        <f t="shared" si="101"/>
        <v>1</v>
      </c>
    </row>
    <row r="3240" spans="1:7" x14ac:dyDescent="0.3">
      <c r="A3240" s="6" t="s">
        <v>6851</v>
      </c>
      <c r="B3240" s="6">
        <f>IF(GETPIVOTDATA("Sum of Net Profit",Pivot_table!$A$151,"Consumer ID",$A3240,"Years (DATE)",$B$66)=0,"",GETPIVOTDATA("Sum of Net Profit",Pivot_table!$A$151,"Consumer ID",$A3240,"Years (DATE)",$B$66))</f>
        <v>48.959999999999994</v>
      </c>
      <c r="C3240" s="6">
        <f>IF(GETPIVOTDATA("Count of Order ID",Pivot_table!$A$151,"Consumer ID",$A3240,"Years (DATE)",$B$66)=0,"",GETPIVOTDATA("Count of Order ID",Pivot_table!$A$151,"Consumer ID",$A3240,"Years (DATE)",$B$66))</f>
        <v>1</v>
      </c>
      <c r="D3240" s="6" t="str">
        <f>IF(GETPIVOTDATA("Sum of Net Profit",Pivot_table!$A$151,"Consumer ID",$A3240,"Years (DATE)",$D$66)=0,"",GETPIVOTDATA("Sum of Net Profit",Pivot_table!$A$151,"Consumer ID",$A3240,"Years (DATE)",$D$66))</f>
        <v/>
      </c>
      <c r="E3240" s="6" t="str">
        <f>IF(GETPIVOTDATA("Count of Order ID",Pivot_table!$A$151,"Consumer ID",$A3240,"Years (DATE)",$D$66)=0,"",GETPIVOTDATA("Count of Order ID",Pivot_table!$A$151,"Consumer ID",$A3240,"Years (DATE)",$D$66))</f>
        <v/>
      </c>
      <c r="F3240" s="6">
        <f t="shared" si="100"/>
        <v>48.959999999999994</v>
      </c>
      <c r="G3240" s="6">
        <f t="shared" si="101"/>
        <v>1</v>
      </c>
    </row>
    <row r="3241" spans="1:7" x14ac:dyDescent="0.3">
      <c r="A3241" s="6" t="s">
        <v>933</v>
      </c>
      <c r="B3241" s="6">
        <f>IF(GETPIVOTDATA("Sum of Net Profit",Pivot_table!$A$151,"Consumer ID",$A3241,"Years (DATE)",$B$66)=0,"",GETPIVOTDATA("Sum of Net Profit",Pivot_table!$A$151,"Consumer ID",$A3241,"Years (DATE)",$B$66))</f>
        <v>48.959999999999994</v>
      </c>
      <c r="C3241" s="6">
        <f>IF(GETPIVOTDATA("Count of Order ID",Pivot_table!$A$151,"Consumer ID",$A3241,"Years (DATE)",$B$66)=0,"",GETPIVOTDATA("Count of Order ID",Pivot_table!$A$151,"Consumer ID",$A3241,"Years (DATE)",$B$66))</f>
        <v>1</v>
      </c>
      <c r="D3241" s="6" t="str">
        <f>IF(GETPIVOTDATA("Sum of Net Profit",Pivot_table!$A$151,"Consumer ID",$A3241,"Years (DATE)",$D$66)=0,"",GETPIVOTDATA("Sum of Net Profit",Pivot_table!$A$151,"Consumer ID",$A3241,"Years (DATE)",$D$66))</f>
        <v/>
      </c>
      <c r="E3241" s="6" t="str">
        <f>IF(GETPIVOTDATA("Count of Order ID",Pivot_table!$A$151,"Consumer ID",$A3241,"Years (DATE)",$D$66)=0,"",GETPIVOTDATA("Count of Order ID",Pivot_table!$A$151,"Consumer ID",$A3241,"Years (DATE)",$D$66))</f>
        <v/>
      </c>
      <c r="F3241" s="6">
        <f t="shared" si="100"/>
        <v>48.959999999999994</v>
      </c>
      <c r="G3241" s="6">
        <f t="shared" si="101"/>
        <v>1</v>
      </c>
    </row>
    <row r="3242" spans="1:7" x14ac:dyDescent="0.3">
      <c r="A3242" s="6" t="s">
        <v>321</v>
      </c>
      <c r="B3242" s="6" t="str">
        <f>IF(GETPIVOTDATA("Sum of Net Profit",Pivot_table!$A$151,"Consumer ID",$A3242,"Years (DATE)",$B$66)=0,"",GETPIVOTDATA("Sum of Net Profit",Pivot_table!$A$151,"Consumer ID",$A3242,"Years (DATE)",$B$66))</f>
        <v/>
      </c>
      <c r="C3242" s="6" t="str">
        <f>IF(GETPIVOTDATA("Count of Order ID",Pivot_table!$A$151,"Consumer ID",$A3242,"Years (DATE)",$B$66)=0,"",GETPIVOTDATA("Count of Order ID",Pivot_table!$A$151,"Consumer ID",$A3242,"Years (DATE)",$B$66))</f>
        <v/>
      </c>
      <c r="D3242" s="6">
        <f>IF(GETPIVOTDATA("Sum of Net Profit",Pivot_table!$A$151,"Consumer ID",$A3242,"Years (DATE)",$D$66)=0,"",GETPIVOTDATA("Sum of Net Profit",Pivot_table!$A$151,"Consumer ID",$A3242,"Years (DATE)",$D$66))</f>
        <v>48.959999999999994</v>
      </c>
      <c r="E3242" s="6">
        <f>IF(GETPIVOTDATA("Count of Order ID",Pivot_table!$A$151,"Consumer ID",$A3242,"Years (DATE)",$D$66)=0,"",GETPIVOTDATA("Count of Order ID",Pivot_table!$A$151,"Consumer ID",$A3242,"Years (DATE)",$D$66))</f>
        <v>1</v>
      </c>
      <c r="F3242" s="6">
        <f t="shared" si="100"/>
        <v>48.959999999999994</v>
      </c>
      <c r="G3242" s="6">
        <f t="shared" si="101"/>
        <v>1</v>
      </c>
    </row>
    <row r="3243" spans="1:7" x14ac:dyDescent="0.3">
      <c r="A3243" s="6" t="s">
        <v>434</v>
      </c>
      <c r="B3243" s="6" t="str">
        <f>IF(GETPIVOTDATA("Sum of Net Profit",Pivot_table!$A$151,"Consumer ID",$A3243,"Years (DATE)",$B$66)=0,"",GETPIVOTDATA("Sum of Net Profit",Pivot_table!$A$151,"Consumer ID",$A3243,"Years (DATE)",$B$66))</f>
        <v/>
      </c>
      <c r="C3243" s="6" t="str">
        <f>IF(GETPIVOTDATA("Count of Order ID",Pivot_table!$A$151,"Consumer ID",$A3243,"Years (DATE)",$B$66)=0,"",GETPIVOTDATA("Count of Order ID",Pivot_table!$A$151,"Consumer ID",$A3243,"Years (DATE)",$B$66))</f>
        <v/>
      </c>
      <c r="D3243" s="6">
        <f>IF(GETPIVOTDATA("Sum of Net Profit",Pivot_table!$A$151,"Consumer ID",$A3243,"Years (DATE)",$D$66)=0,"",GETPIVOTDATA("Sum of Net Profit",Pivot_table!$A$151,"Consumer ID",$A3243,"Years (DATE)",$D$66))</f>
        <v>48.959999999999994</v>
      </c>
      <c r="E3243" s="6">
        <f>IF(GETPIVOTDATA("Count of Order ID",Pivot_table!$A$151,"Consumer ID",$A3243,"Years (DATE)",$D$66)=0,"",GETPIVOTDATA("Count of Order ID",Pivot_table!$A$151,"Consumer ID",$A3243,"Years (DATE)",$D$66))</f>
        <v>1</v>
      </c>
      <c r="F3243" s="6">
        <f t="shared" si="100"/>
        <v>48.959999999999994</v>
      </c>
      <c r="G3243" s="6">
        <f t="shared" si="101"/>
        <v>1</v>
      </c>
    </row>
    <row r="3244" spans="1:7" x14ac:dyDescent="0.3">
      <c r="A3244" s="6" t="s">
        <v>6646</v>
      </c>
      <c r="B3244" s="6">
        <f>IF(GETPIVOTDATA("Sum of Net Profit",Pivot_table!$A$151,"Consumer ID",$A3244,"Years (DATE)",$B$66)=0,"",GETPIVOTDATA("Sum of Net Profit",Pivot_table!$A$151,"Consumer ID",$A3244,"Years (DATE)",$B$66))</f>
        <v>48.959999999999994</v>
      </c>
      <c r="C3244" s="6">
        <f>IF(GETPIVOTDATA("Count of Order ID",Pivot_table!$A$151,"Consumer ID",$A3244,"Years (DATE)",$B$66)=0,"",GETPIVOTDATA("Count of Order ID",Pivot_table!$A$151,"Consumer ID",$A3244,"Years (DATE)",$B$66))</f>
        <v>1</v>
      </c>
      <c r="D3244" s="6" t="str">
        <f>IF(GETPIVOTDATA("Sum of Net Profit",Pivot_table!$A$151,"Consumer ID",$A3244,"Years (DATE)",$D$66)=0,"",GETPIVOTDATA("Sum of Net Profit",Pivot_table!$A$151,"Consumer ID",$A3244,"Years (DATE)",$D$66))</f>
        <v/>
      </c>
      <c r="E3244" s="6" t="str">
        <f>IF(GETPIVOTDATA("Count of Order ID",Pivot_table!$A$151,"Consumer ID",$A3244,"Years (DATE)",$D$66)=0,"",GETPIVOTDATA("Count of Order ID",Pivot_table!$A$151,"Consumer ID",$A3244,"Years (DATE)",$D$66))</f>
        <v/>
      </c>
      <c r="F3244" s="6">
        <f t="shared" si="100"/>
        <v>48.959999999999994</v>
      </c>
      <c r="G3244" s="6">
        <f t="shared" si="101"/>
        <v>1</v>
      </c>
    </row>
    <row r="3245" spans="1:7" x14ac:dyDescent="0.3">
      <c r="A3245" s="6" t="s">
        <v>1248</v>
      </c>
      <c r="B3245" s="6">
        <f>IF(GETPIVOTDATA("Sum of Net Profit",Pivot_table!$A$151,"Consumer ID",$A3245,"Years (DATE)",$B$66)=0,"",GETPIVOTDATA("Sum of Net Profit",Pivot_table!$A$151,"Consumer ID",$A3245,"Years (DATE)",$B$66))</f>
        <v>48.959999999999994</v>
      </c>
      <c r="C3245" s="6">
        <f>IF(GETPIVOTDATA("Count of Order ID",Pivot_table!$A$151,"Consumer ID",$A3245,"Years (DATE)",$B$66)=0,"",GETPIVOTDATA("Count of Order ID",Pivot_table!$A$151,"Consumer ID",$A3245,"Years (DATE)",$B$66))</f>
        <v>1</v>
      </c>
      <c r="D3245" s="6" t="str">
        <f>IF(GETPIVOTDATA("Sum of Net Profit",Pivot_table!$A$151,"Consumer ID",$A3245,"Years (DATE)",$D$66)=0,"",GETPIVOTDATA("Sum of Net Profit",Pivot_table!$A$151,"Consumer ID",$A3245,"Years (DATE)",$D$66))</f>
        <v/>
      </c>
      <c r="E3245" s="6" t="str">
        <f>IF(GETPIVOTDATA("Count of Order ID",Pivot_table!$A$151,"Consumer ID",$A3245,"Years (DATE)",$D$66)=0,"",GETPIVOTDATA("Count of Order ID",Pivot_table!$A$151,"Consumer ID",$A3245,"Years (DATE)",$D$66))</f>
        <v/>
      </c>
      <c r="F3245" s="6">
        <f t="shared" si="100"/>
        <v>48.959999999999994</v>
      </c>
      <c r="G3245" s="6">
        <f t="shared" si="101"/>
        <v>1</v>
      </c>
    </row>
    <row r="3246" spans="1:7" x14ac:dyDescent="0.3">
      <c r="A3246" s="6" t="s">
        <v>6663</v>
      </c>
      <c r="B3246" s="6">
        <f>IF(GETPIVOTDATA("Sum of Net Profit",Pivot_table!$A$151,"Consumer ID",$A3246,"Years (DATE)",$B$66)=0,"",GETPIVOTDATA("Sum of Net Profit",Pivot_table!$A$151,"Consumer ID",$A3246,"Years (DATE)",$B$66))</f>
        <v>48.959999999999994</v>
      </c>
      <c r="C3246" s="6">
        <f>IF(GETPIVOTDATA("Count of Order ID",Pivot_table!$A$151,"Consumer ID",$A3246,"Years (DATE)",$B$66)=0,"",GETPIVOTDATA("Count of Order ID",Pivot_table!$A$151,"Consumer ID",$A3246,"Years (DATE)",$B$66))</f>
        <v>1</v>
      </c>
      <c r="D3246" s="6" t="str">
        <f>IF(GETPIVOTDATA("Sum of Net Profit",Pivot_table!$A$151,"Consumer ID",$A3246,"Years (DATE)",$D$66)=0,"",GETPIVOTDATA("Sum of Net Profit",Pivot_table!$A$151,"Consumer ID",$A3246,"Years (DATE)",$D$66))</f>
        <v/>
      </c>
      <c r="E3246" s="6" t="str">
        <f>IF(GETPIVOTDATA("Count of Order ID",Pivot_table!$A$151,"Consumer ID",$A3246,"Years (DATE)",$D$66)=0,"",GETPIVOTDATA("Count of Order ID",Pivot_table!$A$151,"Consumer ID",$A3246,"Years (DATE)",$D$66))</f>
        <v/>
      </c>
      <c r="F3246" s="6">
        <f t="shared" si="100"/>
        <v>48.959999999999994</v>
      </c>
      <c r="G3246" s="6">
        <f t="shared" si="101"/>
        <v>1</v>
      </c>
    </row>
    <row r="3247" spans="1:7" x14ac:dyDescent="0.3">
      <c r="A3247" s="6" t="s">
        <v>472</v>
      </c>
      <c r="B3247" s="6">
        <f>IF(GETPIVOTDATA("Sum of Net Profit",Pivot_table!$A$151,"Consumer ID",$A3247,"Years (DATE)",$B$66)=0,"",GETPIVOTDATA("Sum of Net Profit",Pivot_table!$A$151,"Consumer ID",$A3247,"Years (DATE)",$B$66))</f>
        <v>48.959999999999994</v>
      </c>
      <c r="C3247" s="6">
        <f>IF(GETPIVOTDATA("Count of Order ID",Pivot_table!$A$151,"Consumer ID",$A3247,"Years (DATE)",$B$66)=0,"",GETPIVOTDATA("Count of Order ID",Pivot_table!$A$151,"Consumer ID",$A3247,"Years (DATE)",$B$66))</f>
        <v>1</v>
      </c>
      <c r="D3247" s="6" t="str">
        <f>IF(GETPIVOTDATA("Sum of Net Profit",Pivot_table!$A$151,"Consumer ID",$A3247,"Years (DATE)",$D$66)=0,"",GETPIVOTDATA("Sum of Net Profit",Pivot_table!$A$151,"Consumer ID",$A3247,"Years (DATE)",$D$66))</f>
        <v/>
      </c>
      <c r="E3247" s="6" t="str">
        <f>IF(GETPIVOTDATA("Count of Order ID",Pivot_table!$A$151,"Consumer ID",$A3247,"Years (DATE)",$D$66)=0,"",GETPIVOTDATA("Count of Order ID",Pivot_table!$A$151,"Consumer ID",$A3247,"Years (DATE)",$D$66))</f>
        <v/>
      </c>
      <c r="F3247" s="6">
        <f t="shared" si="100"/>
        <v>48.959999999999994</v>
      </c>
      <c r="G3247" s="6">
        <f t="shared" si="101"/>
        <v>1</v>
      </c>
    </row>
    <row r="3248" spans="1:7" x14ac:dyDescent="0.3">
      <c r="A3248" s="6" t="s">
        <v>983</v>
      </c>
      <c r="B3248" s="6">
        <f>IF(GETPIVOTDATA("Sum of Net Profit",Pivot_table!$A$151,"Consumer ID",$A3248,"Years (DATE)",$B$66)=0,"",GETPIVOTDATA("Sum of Net Profit",Pivot_table!$A$151,"Consumer ID",$A3248,"Years (DATE)",$B$66))</f>
        <v>48.959999999999994</v>
      </c>
      <c r="C3248" s="6">
        <f>IF(GETPIVOTDATA("Count of Order ID",Pivot_table!$A$151,"Consumer ID",$A3248,"Years (DATE)",$B$66)=0,"",GETPIVOTDATA("Count of Order ID",Pivot_table!$A$151,"Consumer ID",$A3248,"Years (DATE)",$B$66))</f>
        <v>1</v>
      </c>
      <c r="D3248" s="6" t="str">
        <f>IF(GETPIVOTDATA("Sum of Net Profit",Pivot_table!$A$151,"Consumer ID",$A3248,"Years (DATE)",$D$66)=0,"",GETPIVOTDATA("Sum of Net Profit",Pivot_table!$A$151,"Consumer ID",$A3248,"Years (DATE)",$D$66))</f>
        <v/>
      </c>
      <c r="E3248" s="6" t="str">
        <f>IF(GETPIVOTDATA("Count of Order ID",Pivot_table!$A$151,"Consumer ID",$A3248,"Years (DATE)",$D$66)=0,"",GETPIVOTDATA("Count of Order ID",Pivot_table!$A$151,"Consumer ID",$A3248,"Years (DATE)",$D$66))</f>
        <v/>
      </c>
      <c r="F3248" s="6">
        <f t="shared" si="100"/>
        <v>48.959999999999994</v>
      </c>
      <c r="G3248" s="6">
        <f t="shared" si="101"/>
        <v>1</v>
      </c>
    </row>
    <row r="3249" spans="1:7" x14ac:dyDescent="0.3">
      <c r="A3249" s="6" t="s">
        <v>1232</v>
      </c>
      <c r="B3249" s="6">
        <f>IF(GETPIVOTDATA("Sum of Net Profit",Pivot_table!$A$151,"Consumer ID",$A3249,"Years (DATE)",$B$66)=0,"",GETPIVOTDATA("Sum of Net Profit",Pivot_table!$A$151,"Consumer ID",$A3249,"Years (DATE)",$B$66))</f>
        <v>48.959999999999994</v>
      </c>
      <c r="C3249" s="6">
        <f>IF(GETPIVOTDATA("Count of Order ID",Pivot_table!$A$151,"Consumer ID",$A3249,"Years (DATE)",$B$66)=0,"",GETPIVOTDATA("Count of Order ID",Pivot_table!$A$151,"Consumer ID",$A3249,"Years (DATE)",$B$66))</f>
        <v>1</v>
      </c>
      <c r="D3249" s="6" t="str">
        <f>IF(GETPIVOTDATA("Sum of Net Profit",Pivot_table!$A$151,"Consumer ID",$A3249,"Years (DATE)",$D$66)=0,"",GETPIVOTDATA("Sum of Net Profit",Pivot_table!$A$151,"Consumer ID",$A3249,"Years (DATE)",$D$66))</f>
        <v/>
      </c>
      <c r="E3249" s="6" t="str">
        <f>IF(GETPIVOTDATA("Count of Order ID",Pivot_table!$A$151,"Consumer ID",$A3249,"Years (DATE)",$D$66)=0,"",GETPIVOTDATA("Count of Order ID",Pivot_table!$A$151,"Consumer ID",$A3249,"Years (DATE)",$D$66))</f>
        <v/>
      </c>
      <c r="F3249" s="6">
        <f t="shared" si="100"/>
        <v>48.959999999999994</v>
      </c>
      <c r="G3249" s="6">
        <f t="shared" si="101"/>
        <v>1</v>
      </c>
    </row>
    <row r="3250" spans="1:7" x14ac:dyDescent="0.3">
      <c r="A3250" s="6" t="s">
        <v>527</v>
      </c>
      <c r="B3250" s="6">
        <f>IF(GETPIVOTDATA("Sum of Net Profit",Pivot_table!$A$151,"Consumer ID",$A3250,"Years (DATE)",$B$66)=0,"",GETPIVOTDATA("Sum of Net Profit",Pivot_table!$A$151,"Consumer ID",$A3250,"Years (DATE)",$B$66))</f>
        <v>48.959999999999994</v>
      </c>
      <c r="C3250" s="6">
        <f>IF(GETPIVOTDATA("Count of Order ID",Pivot_table!$A$151,"Consumer ID",$A3250,"Years (DATE)",$B$66)=0,"",GETPIVOTDATA("Count of Order ID",Pivot_table!$A$151,"Consumer ID",$A3250,"Years (DATE)",$B$66))</f>
        <v>1</v>
      </c>
      <c r="D3250" s="6" t="str">
        <f>IF(GETPIVOTDATA("Sum of Net Profit",Pivot_table!$A$151,"Consumer ID",$A3250,"Years (DATE)",$D$66)=0,"",GETPIVOTDATA("Sum of Net Profit",Pivot_table!$A$151,"Consumer ID",$A3250,"Years (DATE)",$D$66))</f>
        <v/>
      </c>
      <c r="E3250" s="6" t="str">
        <f>IF(GETPIVOTDATA("Count of Order ID",Pivot_table!$A$151,"Consumer ID",$A3250,"Years (DATE)",$D$66)=0,"",GETPIVOTDATA("Count of Order ID",Pivot_table!$A$151,"Consumer ID",$A3250,"Years (DATE)",$D$66))</f>
        <v/>
      </c>
      <c r="F3250" s="6">
        <f t="shared" si="100"/>
        <v>48.959999999999994</v>
      </c>
      <c r="G3250" s="6">
        <f t="shared" si="101"/>
        <v>1</v>
      </c>
    </row>
    <row r="3251" spans="1:7" x14ac:dyDescent="0.3">
      <c r="A3251" s="6" t="s">
        <v>6589</v>
      </c>
      <c r="B3251" s="6">
        <f>IF(GETPIVOTDATA("Sum of Net Profit",Pivot_table!$A$151,"Consumer ID",$A3251,"Years (DATE)",$B$66)=0,"",GETPIVOTDATA("Sum of Net Profit",Pivot_table!$A$151,"Consumer ID",$A3251,"Years (DATE)",$B$66))</f>
        <v>48.959999999999994</v>
      </c>
      <c r="C3251" s="6">
        <f>IF(GETPIVOTDATA("Count of Order ID",Pivot_table!$A$151,"Consumer ID",$A3251,"Years (DATE)",$B$66)=0,"",GETPIVOTDATA("Count of Order ID",Pivot_table!$A$151,"Consumer ID",$A3251,"Years (DATE)",$B$66))</f>
        <v>1</v>
      </c>
      <c r="D3251" s="6" t="str">
        <f>IF(GETPIVOTDATA("Sum of Net Profit",Pivot_table!$A$151,"Consumer ID",$A3251,"Years (DATE)",$D$66)=0,"",GETPIVOTDATA("Sum of Net Profit",Pivot_table!$A$151,"Consumer ID",$A3251,"Years (DATE)",$D$66))</f>
        <v/>
      </c>
      <c r="E3251" s="6" t="str">
        <f>IF(GETPIVOTDATA("Count of Order ID",Pivot_table!$A$151,"Consumer ID",$A3251,"Years (DATE)",$D$66)=0,"",GETPIVOTDATA("Count of Order ID",Pivot_table!$A$151,"Consumer ID",$A3251,"Years (DATE)",$D$66))</f>
        <v/>
      </c>
      <c r="F3251" s="6">
        <f t="shared" si="100"/>
        <v>48.959999999999994</v>
      </c>
      <c r="G3251" s="6">
        <f t="shared" si="101"/>
        <v>1</v>
      </c>
    </row>
    <row r="3252" spans="1:7" x14ac:dyDescent="0.3">
      <c r="A3252" s="6" t="s">
        <v>6587</v>
      </c>
      <c r="B3252" s="6">
        <f>IF(GETPIVOTDATA("Sum of Net Profit",Pivot_table!$A$151,"Consumer ID",$A3252,"Years (DATE)",$B$66)=0,"",GETPIVOTDATA("Sum of Net Profit",Pivot_table!$A$151,"Consumer ID",$A3252,"Years (DATE)",$B$66))</f>
        <v>48.959999999999994</v>
      </c>
      <c r="C3252" s="6">
        <f>IF(GETPIVOTDATA("Count of Order ID",Pivot_table!$A$151,"Consumer ID",$A3252,"Years (DATE)",$B$66)=0,"",GETPIVOTDATA("Count of Order ID",Pivot_table!$A$151,"Consumer ID",$A3252,"Years (DATE)",$B$66))</f>
        <v>1</v>
      </c>
      <c r="D3252" s="6" t="str">
        <f>IF(GETPIVOTDATA("Sum of Net Profit",Pivot_table!$A$151,"Consumer ID",$A3252,"Years (DATE)",$D$66)=0,"",GETPIVOTDATA("Sum of Net Profit",Pivot_table!$A$151,"Consumer ID",$A3252,"Years (DATE)",$D$66))</f>
        <v/>
      </c>
      <c r="E3252" s="6" t="str">
        <f>IF(GETPIVOTDATA("Count of Order ID",Pivot_table!$A$151,"Consumer ID",$A3252,"Years (DATE)",$D$66)=0,"",GETPIVOTDATA("Count of Order ID",Pivot_table!$A$151,"Consumer ID",$A3252,"Years (DATE)",$D$66))</f>
        <v/>
      </c>
      <c r="F3252" s="6">
        <f t="shared" si="100"/>
        <v>48.959999999999994</v>
      </c>
      <c r="G3252" s="6">
        <f t="shared" si="101"/>
        <v>1</v>
      </c>
    </row>
    <row r="3253" spans="1:7" x14ac:dyDescent="0.3">
      <c r="A3253" s="6" t="s">
        <v>6547</v>
      </c>
      <c r="B3253" s="6">
        <f>IF(GETPIVOTDATA("Sum of Net Profit",Pivot_table!$A$151,"Consumer ID",$A3253,"Years (DATE)",$B$66)=0,"",GETPIVOTDATA("Sum of Net Profit",Pivot_table!$A$151,"Consumer ID",$A3253,"Years (DATE)",$B$66))</f>
        <v>48.959999999999994</v>
      </c>
      <c r="C3253" s="6">
        <f>IF(GETPIVOTDATA("Count of Order ID",Pivot_table!$A$151,"Consumer ID",$A3253,"Years (DATE)",$B$66)=0,"",GETPIVOTDATA("Count of Order ID",Pivot_table!$A$151,"Consumer ID",$A3253,"Years (DATE)",$B$66))</f>
        <v>1</v>
      </c>
      <c r="D3253" s="6" t="str">
        <f>IF(GETPIVOTDATA("Sum of Net Profit",Pivot_table!$A$151,"Consumer ID",$A3253,"Years (DATE)",$D$66)=0,"",GETPIVOTDATA("Sum of Net Profit",Pivot_table!$A$151,"Consumer ID",$A3253,"Years (DATE)",$D$66))</f>
        <v/>
      </c>
      <c r="E3253" s="6" t="str">
        <f>IF(GETPIVOTDATA("Count of Order ID",Pivot_table!$A$151,"Consumer ID",$A3253,"Years (DATE)",$D$66)=0,"",GETPIVOTDATA("Count of Order ID",Pivot_table!$A$151,"Consumer ID",$A3253,"Years (DATE)",$D$66))</f>
        <v/>
      </c>
      <c r="F3253" s="6">
        <f t="shared" si="100"/>
        <v>48.959999999999994</v>
      </c>
      <c r="G3253" s="6">
        <f t="shared" si="101"/>
        <v>1</v>
      </c>
    </row>
    <row r="3254" spans="1:7" x14ac:dyDescent="0.3">
      <c r="A3254" s="6" t="s">
        <v>6567</v>
      </c>
      <c r="B3254" s="6">
        <f>IF(GETPIVOTDATA("Sum of Net Profit",Pivot_table!$A$151,"Consumer ID",$A3254,"Years (DATE)",$B$66)=0,"",GETPIVOTDATA("Sum of Net Profit",Pivot_table!$A$151,"Consumer ID",$A3254,"Years (DATE)",$B$66))</f>
        <v>48.959999999999994</v>
      </c>
      <c r="C3254" s="6">
        <f>IF(GETPIVOTDATA("Count of Order ID",Pivot_table!$A$151,"Consumer ID",$A3254,"Years (DATE)",$B$66)=0,"",GETPIVOTDATA("Count of Order ID",Pivot_table!$A$151,"Consumer ID",$A3254,"Years (DATE)",$B$66))</f>
        <v>1</v>
      </c>
      <c r="D3254" s="6" t="str">
        <f>IF(GETPIVOTDATA("Sum of Net Profit",Pivot_table!$A$151,"Consumer ID",$A3254,"Years (DATE)",$D$66)=0,"",GETPIVOTDATA("Sum of Net Profit",Pivot_table!$A$151,"Consumer ID",$A3254,"Years (DATE)",$D$66))</f>
        <v/>
      </c>
      <c r="E3254" s="6" t="str">
        <f>IF(GETPIVOTDATA("Count of Order ID",Pivot_table!$A$151,"Consumer ID",$A3254,"Years (DATE)",$D$66)=0,"",GETPIVOTDATA("Count of Order ID",Pivot_table!$A$151,"Consumer ID",$A3254,"Years (DATE)",$D$66))</f>
        <v/>
      </c>
      <c r="F3254" s="6">
        <f t="shared" si="100"/>
        <v>48.959999999999994</v>
      </c>
      <c r="G3254" s="6">
        <f t="shared" si="101"/>
        <v>1</v>
      </c>
    </row>
    <row r="3255" spans="1:7" x14ac:dyDescent="0.3">
      <c r="A3255" s="6" t="s">
        <v>124</v>
      </c>
      <c r="B3255" s="6" t="str">
        <f>IF(GETPIVOTDATA("Sum of Net Profit",Pivot_table!$A$151,"Consumer ID",$A3255,"Years (DATE)",$B$66)=0,"",GETPIVOTDATA("Sum of Net Profit",Pivot_table!$A$151,"Consumer ID",$A3255,"Years (DATE)",$B$66))</f>
        <v/>
      </c>
      <c r="C3255" s="6" t="str">
        <f>IF(GETPIVOTDATA("Count of Order ID",Pivot_table!$A$151,"Consumer ID",$A3255,"Years (DATE)",$B$66)=0,"",GETPIVOTDATA("Count of Order ID",Pivot_table!$A$151,"Consumer ID",$A3255,"Years (DATE)",$B$66))</f>
        <v/>
      </c>
      <c r="D3255" s="6">
        <f>IF(GETPIVOTDATA("Sum of Net Profit",Pivot_table!$A$151,"Consumer ID",$A3255,"Years (DATE)",$D$66)=0,"",GETPIVOTDATA("Sum of Net Profit",Pivot_table!$A$151,"Consumer ID",$A3255,"Years (DATE)",$D$66))</f>
        <v>48.959999999999994</v>
      </c>
      <c r="E3255" s="6">
        <f>IF(GETPIVOTDATA("Count of Order ID",Pivot_table!$A$151,"Consumer ID",$A3255,"Years (DATE)",$D$66)=0,"",GETPIVOTDATA("Count of Order ID",Pivot_table!$A$151,"Consumer ID",$A3255,"Years (DATE)",$D$66))</f>
        <v>1</v>
      </c>
      <c r="F3255" s="6">
        <f t="shared" si="100"/>
        <v>48.959999999999994</v>
      </c>
      <c r="G3255" s="6">
        <f t="shared" si="101"/>
        <v>1</v>
      </c>
    </row>
  </sheetData>
  <sortState xmlns:xlrd2="http://schemas.microsoft.com/office/spreadsheetml/2017/richdata2" ref="A68:G3255">
    <sortCondition descending="1" ref="F68:F3255"/>
  </sortState>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Original_Version</vt:lpstr>
      <vt:lpstr>Clean_Version</vt:lpstr>
      <vt:lpstr>Pivot_table</vt:lpstr>
      <vt:lpstr>Tables</vt:lpstr>
      <vt:lpstr>ConsumerID_Array</vt:lpstr>
      <vt:lpstr>DATE_Array</vt:lpstr>
      <vt:lpstr>OrderID_Array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Alaa Mohamed Sayed Ibrahim 1801753</cp:lastModifiedBy>
  <dcterms:created xsi:type="dcterms:W3CDTF">2015-06-05T18:17:20Z</dcterms:created>
  <dcterms:modified xsi:type="dcterms:W3CDTF">2023-12-16T12:12:29Z</dcterms:modified>
</cp:coreProperties>
</file>